
<file path=[Content_Types].xml><?xml version="1.0" encoding="utf-8"?>
<Types xmlns="http://schemas.openxmlformats.org/package/2006/content-types">
  <Default Extension="bin" ContentType="application/vnd.openxmlformats-officedocument.spreadsheetml.printerSettings"/>
  <Default Extension="png" ContentType="image/png"/>
  <Default Extension="rels" ContentType="application/vnd.openxmlformats-package.relationships+xml"/>
  <Default Extension="xml" ContentType="application/xml"/>
  <Default Extension="vml" ContentType="application/vnd.openxmlformats-officedocument.vmlDrawing"/>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worksheets/sheet19.xml" ContentType="application/vnd.openxmlformats-officedocument.spreadsheetml.worksheet+xml"/>
  <Override PartName="/xl/worksheets/sheet20.xml" ContentType="application/vnd.openxmlformats-officedocument.spreadsheetml.worksheet+xml"/>
  <Override PartName="/xl/worksheets/sheet21.xml" ContentType="application/vnd.openxmlformats-officedocument.spreadsheetml.worksheet+xml"/>
  <Override PartName="/xl/worksheets/sheet22.xml" ContentType="application/vnd.openxmlformats-officedocument.spreadsheetml.worksheet+xml"/>
  <Override PartName="/xl/externalLinks/externalLink1.xml" ContentType="application/vnd.openxmlformats-officedocument.spreadsheetml.externalLink+xml"/>
  <Override PartName="/xl/externalLinks/externalLink2.xml" ContentType="application/vnd.openxmlformats-officedocument.spreadsheetml.externalLink+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drawings/drawing2.xml" ContentType="application/vnd.openxmlformats-officedocument.drawing+xml"/>
  <Override PartName="/xl/comments1.xml" ContentType="application/vnd.openxmlformats-officedocument.spreadsheetml.comments+xml"/>
  <Override PartName="/xl/drawings/drawing3.xml" ContentType="application/vnd.openxmlformats-officedocument.drawing+xml"/>
  <Override PartName="/xl/comments2.xml" ContentType="application/vnd.openxmlformats-officedocument.spreadsheetml.comments+xml"/>
  <Override PartName="/xl/drawings/drawing4.xml" ContentType="application/vnd.openxmlformats-officedocument.drawing+xml"/>
  <Override PartName="/xl/comments3.xml" ContentType="application/vnd.openxmlformats-officedocument.spreadsheetml.comments+xml"/>
  <Override PartName="/xl/drawings/drawing5.xml" ContentType="application/vnd.openxmlformats-officedocument.drawing+xml"/>
  <Override PartName="/xl/comments4.xml" ContentType="application/vnd.openxmlformats-officedocument.spreadsheetml.comments+xml"/>
  <Override PartName="/xl/drawings/drawing6.xml" ContentType="application/vnd.openxmlformats-officedocument.drawing+xml"/>
  <Override PartName="/xl/comments5.xml" ContentType="application/vnd.openxmlformats-officedocument.spreadsheetml.comments+xml"/>
  <Override PartName="/xl/drawings/drawing7.xml" ContentType="application/vnd.openxmlformats-officedocument.drawing+xml"/>
  <Override PartName="/xl/comments6.xml" ContentType="application/vnd.openxmlformats-officedocument.spreadsheetml.comments+xml"/>
  <Override PartName="/xl/drawings/drawing8.xml" ContentType="application/vnd.openxmlformats-officedocument.drawing+xml"/>
  <Override PartName="/xl/comments7.xml" ContentType="application/vnd.openxmlformats-officedocument.spreadsheetml.comments+xml"/>
  <Override PartName="/xl/drawings/drawing9.xml" ContentType="application/vnd.openxmlformats-officedocument.drawing+xml"/>
  <Override PartName="/xl/comments8.xml" ContentType="application/vnd.openxmlformats-officedocument.spreadsheetml.comments+xml"/>
  <Override PartName="/xl/drawings/drawing10.xml" ContentType="application/vnd.openxmlformats-officedocument.drawing+xml"/>
  <Override PartName="/xl/comments9.xml" ContentType="application/vnd.openxmlformats-officedocument.spreadsheetml.comments+xml"/>
  <Override PartName="/xl/drawings/drawing11.xml" ContentType="application/vnd.openxmlformats-officedocument.drawing+xml"/>
  <Override PartName="/xl/comments10.xml" ContentType="application/vnd.openxmlformats-officedocument.spreadsheetml.comments+xml"/>
  <Override PartName="/xl/drawings/drawing12.xml" ContentType="application/vnd.openxmlformats-officedocument.drawing+xml"/>
  <Override PartName="/xl/comments11.xml" ContentType="application/vnd.openxmlformats-officedocument.spreadsheetml.comments+xml"/>
  <Override PartName="/xl/drawings/drawing13.xml" ContentType="application/vnd.openxmlformats-officedocument.drawing+xml"/>
  <Override PartName="/xl/comments12.xml" ContentType="application/vnd.openxmlformats-officedocument.spreadsheetml.comments+xml"/>
  <Override PartName="/xl/drawings/drawing14.xml" ContentType="application/vnd.openxmlformats-officedocument.drawing+xml"/>
  <Override PartName="/xl/comments13.xml" ContentType="application/vnd.openxmlformats-officedocument.spreadsheetml.comments+xml"/>
  <Override PartName="/xl/drawings/drawing15.xml" ContentType="application/vnd.openxmlformats-officedocument.drawing+xml"/>
  <Override PartName="/xl/comments14.xml" ContentType="application/vnd.openxmlformats-officedocument.spreadsheetml.comments+xml"/>
  <Override PartName="/xl/drawings/drawing16.xml" ContentType="application/vnd.openxmlformats-officedocument.drawing+xml"/>
  <Override PartName="/xl/comments15.xml" ContentType="application/vnd.openxmlformats-officedocument.spreadsheetml.comments+xml"/>
  <Override PartName="/xl/drawings/drawing17.xml" ContentType="application/vnd.openxmlformats-officedocument.drawing+xml"/>
  <Override PartName="/xl/comments16.xml" ContentType="application/vnd.openxmlformats-officedocument.spreadsheetml.comments+xml"/>
  <Override PartName="/xl/drawings/drawing18.xml" ContentType="application/vnd.openxmlformats-officedocument.drawing+xml"/>
  <Override PartName="/xl/comments17.xml" ContentType="application/vnd.openxmlformats-officedocument.spreadsheetml.comments+xml"/>
  <Override PartName="/xl/drawings/drawing19.xml" ContentType="application/vnd.openxmlformats-officedocument.drawing+xml"/>
  <Override PartName="/xl/comments18.xml" ContentType="application/vnd.openxmlformats-officedocument.spreadsheetml.comments+xml"/>
  <Override PartName="/xl/drawings/drawing20.xml" ContentType="application/vnd.openxmlformats-officedocument.drawing+xml"/>
  <Override PartName="/xl/comments19.xml" ContentType="application/vnd.openxmlformats-officedocument.spreadsheetml.comments+xml"/>
  <Override PartName="/xl/drawings/drawing21.xml" ContentType="application/vnd.openxmlformats-officedocument.drawing+xml"/>
  <Override PartName="/xl/comments20.xml" ContentType="application/vnd.openxmlformats-officedocument.spreadsheetml.comments+xml"/>
  <Override PartName="/xl/drawings/drawing22.xml" ContentType="application/vnd.openxmlformats-officedocument.drawing+xml"/>
  <Override PartName="/xl/comments21.xml" ContentType="application/vnd.openxmlformats-officedocument.spreadsheetml.comments+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mc:Ignorable="x15">
  <fileVersion appName="xl" lastEdited="6" lowestEdited="6" rupBuild="14420" codeName="{51196F13-6AD0-C1B8-E2B4-A1F9AE17003E}"/>
  <workbookPr codeName="ThisWorkbook" defaultThemeVersion="124226"/>
  <mc:AlternateContent xmlns:mc="http://schemas.openxmlformats.org/markup-compatibility/2006">
    <mc:Choice Requires="x15">
      <x15ac:absPath xmlns:x15ac="http://schemas.microsoft.com/office/spreadsheetml/2010/11/ac" url="C:\Users\Baroid\Desktop\7476\1. Daily docs\"/>
    </mc:Choice>
  </mc:AlternateContent>
  <bookViews>
    <workbookView xWindow="0" yWindow="0" windowWidth="28800" windowHeight="12300" tabRatio="762" firstSheet="12" activeTab="19"/>
  </bookViews>
  <sheets>
    <sheet name="05.02" sheetId="502" r:id="rId1"/>
    <sheet name="06.02" sheetId="503" r:id="rId2"/>
    <sheet name="07.02" sheetId="504" r:id="rId3"/>
    <sheet name="08.02" sheetId="505" r:id="rId4"/>
    <sheet name="09.02" sheetId="506" r:id="rId5"/>
    <sheet name="10.02" sheetId="507" r:id="rId6"/>
    <sheet name="11.02" sheetId="508" r:id="rId7"/>
    <sheet name="12.02" sheetId="509" r:id="rId8"/>
    <sheet name="13.02" sheetId="510" r:id="rId9"/>
    <sheet name="14.02" sheetId="511" r:id="rId10"/>
    <sheet name="15.02" sheetId="512" r:id="rId11"/>
    <sheet name="16.02" sheetId="513" r:id="rId12"/>
    <sheet name="17.02" sheetId="514" r:id="rId13"/>
    <sheet name="18.02" sheetId="515" r:id="rId14"/>
    <sheet name="19.02" sheetId="516" r:id="rId15"/>
    <sheet name="20.02" sheetId="517" r:id="rId16"/>
    <sheet name="21.02" sheetId="518" r:id="rId17"/>
    <sheet name="22.02" sheetId="519" r:id="rId18"/>
    <sheet name="23.02" sheetId="520" r:id="rId19"/>
    <sheet name="24.02" sheetId="521" r:id="rId20"/>
    <sheet name="25.02" sheetId="522" r:id="rId21"/>
    <sheet name="inventory" sheetId="458" r:id="rId22"/>
  </sheets>
  <functionGroups builtInGroupCount="18"/>
  <externalReferences>
    <externalReference r:id="rId23"/>
    <externalReference r:id="rId24"/>
  </externalReferences>
  <definedNames>
    <definedName name="_xlnm.Print_Area" localSheetId="0">'05.02'!$B$2:$BI$307</definedName>
    <definedName name="_xlnm.Print_Area" localSheetId="1">'06.02'!$B$2:$BI$307</definedName>
    <definedName name="_xlnm.Print_Area" localSheetId="2">'07.02'!$B$2:$BI$307</definedName>
    <definedName name="_xlnm.Print_Area" localSheetId="3">'08.02'!$B$2:$BI$307</definedName>
    <definedName name="_xlnm.Print_Area" localSheetId="4">'09.02'!$B$2:$BI$307</definedName>
    <definedName name="_xlnm.Print_Area" localSheetId="5">'10.02'!$B$2:$BI$307</definedName>
    <definedName name="_xlnm.Print_Area" localSheetId="6">'11.02'!$B$2:$BI$307</definedName>
    <definedName name="_xlnm.Print_Area" localSheetId="7">'12.02'!$B$2:$BI$307</definedName>
    <definedName name="_xlnm.Print_Area" localSheetId="8">'13.02'!$B$2:$BI$307</definedName>
    <definedName name="_xlnm.Print_Area" localSheetId="9">'14.02'!$B$2:$BI$307</definedName>
    <definedName name="_xlnm.Print_Area" localSheetId="10">'15.02'!$B$2:$BI$307</definedName>
    <definedName name="_xlnm.Print_Area" localSheetId="11">'16.02'!$B$2:$BI$307</definedName>
    <definedName name="_xlnm.Print_Area" localSheetId="12">'17.02'!$B$2:$BI$307</definedName>
    <definedName name="_xlnm.Print_Area" localSheetId="13">'18.02'!$B$2:$BI$307</definedName>
    <definedName name="_xlnm.Print_Area" localSheetId="14">'19.02'!$B$2:$BI$307</definedName>
    <definedName name="_xlnm.Print_Area" localSheetId="15">'20.02'!$B$2:$BI$307</definedName>
    <definedName name="_xlnm.Print_Area" localSheetId="16">'21.02'!$B$2:$BI$307</definedName>
    <definedName name="_xlnm.Print_Area" localSheetId="17">'22.02'!$B$2:$BI$307</definedName>
    <definedName name="_xlnm.Print_Area" localSheetId="18">'23.02'!$B$2:$BI$307</definedName>
    <definedName name="_xlnm.Print_Area" localSheetId="19">'24.02'!$B$2:$BI$307</definedName>
    <definedName name="_xlnm.Print_Area" localSheetId="20">'25.02'!$B$2:$BI$307</definedName>
    <definedName name="_xlnm.Print_Area" localSheetId="21">inventory!$B$2:$BI$307</definedName>
  </definedNames>
  <calcPr calcId="162913"/>
</workbook>
</file>

<file path=xl/calcChain.xml><?xml version="1.0" encoding="utf-8"?>
<calcChain xmlns="http://schemas.openxmlformats.org/spreadsheetml/2006/main">
  <c r="H241" i="521" l="1"/>
  <c r="AL241" i="521" l="1"/>
  <c r="BG260" i="521"/>
  <c r="AT207" i="458" l="1"/>
  <c r="AT204" i="458"/>
  <c r="AT201" i="458"/>
  <c r="AT198" i="458"/>
  <c r="AT195" i="458"/>
  <c r="AT192" i="458"/>
  <c r="AT189" i="458"/>
  <c r="AT186" i="458"/>
  <c r="AT183" i="458"/>
  <c r="AT180" i="458"/>
  <c r="AT177" i="458"/>
  <c r="AT174" i="458"/>
  <c r="AT162" i="458"/>
  <c r="AT159" i="458"/>
  <c r="AT156" i="458"/>
  <c r="AT153" i="458"/>
  <c r="AT150" i="458"/>
  <c r="AT72" i="458"/>
  <c r="AT69" i="458"/>
  <c r="AT66" i="458"/>
  <c r="AN279" i="522" l="1"/>
  <c r="W279" i="522"/>
  <c r="S279" i="522"/>
  <c r="H279" i="522"/>
  <c r="E279" i="522"/>
  <c r="B279" i="522"/>
  <c r="Z279" i="522" s="1"/>
  <c r="BE207" i="522"/>
  <c r="BC207" i="522"/>
  <c r="AW207" i="522"/>
  <c r="AT207" i="522"/>
  <c r="BE204" i="522"/>
  <c r="BC204" i="522"/>
  <c r="AW204" i="522"/>
  <c r="AT204" i="522"/>
  <c r="BE201" i="522"/>
  <c r="BC201" i="522"/>
  <c r="AW201" i="522"/>
  <c r="AT201" i="522"/>
  <c r="BE198" i="522"/>
  <c r="BC198" i="522"/>
  <c r="AW198" i="522"/>
  <c r="AT198" i="522"/>
  <c r="BE195" i="522"/>
  <c r="BC195" i="522"/>
  <c r="AW195" i="522"/>
  <c r="AT195" i="522"/>
  <c r="BE192" i="522"/>
  <c r="BC192" i="522"/>
  <c r="AW192" i="522"/>
  <c r="BG192" i="522" s="1"/>
  <c r="AT192" i="522"/>
  <c r="BE189" i="522"/>
  <c r="BC189" i="522"/>
  <c r="AW189" i="522"/>
  <c r="AT189" i="522"/>
  <c r="BE186" i="522"/>
  <c r="BC186" i="522"/>
  <c r="AW186" i="522"/>
  <c r="AT186" i="522"/>
  <c r="BE183" i="522"/>
  <c r="BC183" i="522"/>
  <c r="AW183" i="522"/>
  <c r="BG183" i="522" s="1"/>
  <c r="AT183" i="522"/>
  <c r="BE180" i="522"/>
  <c r="BC180" i="522"/>
  <c r="AW180" i="522"/>
  <c r="BG180" i="522" s="1"/>
  <c r="AT180" i="522"/>
  <c r="BE177" i="522"/>
  <c r="BC177" i="522"/>
  <c r="AW177" i="522"/>
  <c r="BG177" i="522" s="1"/>
  <c r="AT177" i="522"/>
  <c r="BE174" i="522"/>
  <c r="BC174" i="522"/>
  <c r="AW174" i="522"/>
  <c r="AT174" i="522"/>
  <c r="BE162" i="522"/>
  <c r="BC162" i="522"/>
  <c r="BJ162" i="522" s="1"/>
  <c r="AW162" i="522"/>
  <c r="AT162" i="522"/>
  <c r="BG162" i="522" s="1"/>
  <c r="BE159" i="522"/>
  <c r="BC159" i="522"/>
  <c r="AW159" i="522"/>
  <c r="AT159" i="522"/>
  <c r="BG159" i="522" s="1"/>
  <c r="BE156" i="522"/>
  <c r="BC156" i="522"/>
  <c r="AW156" i="522"/>
  <c r="AT156" i="522"/>
  <c r="BE153" i="522"/>
  <c r="BC153" i="522"/>
  <c r="AW153" i="522"/>
  <c r="AT153" i="522"/>
  <c r="BE150" i="522"/>
  <c r="BC150" i="522"/>
  <c r="AW150" i="522"/>
  <c r="AT150" i="522"/>
  <c r="BE147" i="522"/>
  <c r="BC147" i="522"/>
  <c r="BJ147" i="522" s="1"/>
  <c r="AW147" i="522"/>
  <c r="AT147" i="522"/>
  <c r="AT144" i="522"/>
  <c r="BE141" i="522"/>
  <c r="BC141" i="522"/>
  <c r="AW141" i="522"/>
  <c r="AT141" i="522"/>
  <c r="BE138" i="522"/>
  <c r="BC138" i="522"/>
  <c r="BJ138" i="522" s="1"/>
  <c r="AW138" i="522"/>
  <c r="AT138" i="522"/>
  <c r="BG138" i="522" s="1"/>
  <c r="AT138" i="458" s="1"/>
  <c r="BE135" i="522"/>
  <c r="BC135" i="522"/>
  <c r="BJ135" i="522" s="1"/>
  <c r="AW135" i="522"/>
  <c r="AT135" i="522"/>
  <c r="BE132" i="522"/>
  <c r="BC132" i="522"/>
  <c r="AW132" i="522"/>
  <c r="AT132" i="522"/>
  <c r="BE129" i="522"/>
  <c r="BG129" i="522" s="1"/>
  <c r="AT129" i="458" s="1"/>
  <c r="BC129" i="522"/>
  <c r="AW129" i="522"/>
  <c r="AT129" i="522"/>
  <c r="BE126" i="522"/>
  <c r="BC126" i="522"/>
  <c r="AW126" i="522"/>
  <c r="AT126" i="522"/>
  <c r="BE123" i="522"/>
  <c r="BC123" i="522"/>
  <c r="BJ123" i="522" s="1"/>
  <c r="AW123" i="522"/>
  <c r="AT123" i="522"/>
  <c r="AT120" i="522"/>
  <c r="BE117" i="522"/>
  <c r="BC117" i="522"/>
  <c r="AW117" i="522"/>
  <c r="AT117" i="522"/>
  <c r="BE114" i="522"/>
  <c r="BC114" i="522"/>
  <c r="BJ114" i="522" s="1"/>
  <c r="AW114" i="522"/>
  <c r="AT114" i="522"/>
  <c r="BG114" i="522" s="1"/>
  <c r="AT114" i="458" s="1"/>
  <c r="BE111" i="522"/>
  <c r="BC111" i="522"/>
  <c r="BJ111" i="522" s="1"/>
  <c r="AW111" i="522"/>
  <c r="AT111" i="522"/>
  <c r="BE108" i="522"/>
  <c r="BC108" i="522"/>
  <c r="AW108" i="522"/>
  <c r="AT108" i="522"/>
  <c r="BE105" i="522"/>
  <c r="BC105" i="522"/>
  <c r="AW105" i="522"/>
  <c r="AT105" i="522"/>
  <c r="BE102" i="522"/>
  <c r="BC102" i="522"/>
  <c r="AW102" i="522"/>
  <c r="AT102" i="522"/>
  <c r="BE99" i="522"/>
  <c r="BC99" i="522"/>
  <c r="BJ99" i="522" s="1"/>
  <c r="AW99" i="522"/>
  <c r="AT99" i="522"/>
  <c r="BE96" i="522"/>
  <c r="BC96" i="522"/>
  <c r="AW96" i="522"/>
  <c r="AT96" i="522"/>
  <c r="BE93" i="522"/>
  <c r="BC93" i="522"/>
  <c r="AW93" i="522"/>
  <c r="AT93" i="522"/>
  <c r="BE90" i="522"/>
  <c r="BC90" i="522"/>
  <c r="BJ90" i="522" s="1"/>
  <c r="AW90" i="522"/>
  <c r="AT90" i="522"/>
  <c r="BG90" i="522" s="1"/>
  <c r="AT90" i="458" s="1"/>
  <c r="BE87" i="522"/>
  <c r="BC87" i="522"/>
  <c r="AW87" i="522"/>
  <c r="AT87" i="522"/>
  <c r="BE84" i="522"/>
  <c r="BC84" i="522"/>
  <c r="AW84" i="522"/>
  <c r="AT84" i="522"/>
  <c r="BE81" i="522"/>
  <c r="BC81" i="522"/>
  <c r="AW81" i="522"/>
  <c r="AT81" i="522"/>
  <c r="BE78" i="522"/>
  <c r="BC78" i="522"/>
  <c r="AW78" i="522"/>
  <c r="AT78" i="522"/>
  <c r="BE75" i="522"/>
  <c r="BC75" i="522"/>
  <c r="BJ75" i="522" s="1"/>
  <c r="AW75" i="522"/>
  <c r="AT75" i="522"/>
  <c r="AT72" i="522"/>
  <c r="AT69" i="522"/>
  <c r="BE66" i="522"/>
  <c r="BC66" i="522"/>
  <c r="AW66" i="522"/>
  <c r="AT66" i="522"/>
  <c r="BG66" i="522" s="1"/>
  <c r="BF45" i="522"/>
  <c r="BH45" i="522" s="1"/>
  <c r="AG45" i="522"/>
  <c r="BJ174" i="522" s="1"/>
  <c r="AG30" i="522"/>
  <c r="AG24" i="522"/>
  <c r="AG21" i="522"/>
  <c r="AG18" i="522"/>
  <c r="AP303" i="522"/>
  <c r="K303" i="522"/>
  <c r="AQ275" i="522"/>
  <c r="BG260" i="522"/>
  <c r="H249" i="522"/>
  <c r="H241" i="522"/>
  <c r="AB245" i="522" s="1"/>
  <c r="H231" i="522"/>
  <c r="BG207" i="522"/>
  <c r="BG204" i="522"/>
  <c r="BG201" i="522"/>
  <c r="BG198" i="522"/>
  <c r="BG195" i="522"/>
  <c r="BG189" i="522"/>
  <c r="BG186" i="522"/>
  <c r="BG174" i="522"/>
  <c r="BJ159" i="522"/>
  <c r="BJ156" i="522"/>
  <c r="BG156" i="522"/>
  <c r="BG153" i="522"/>
  <c r="BJ150" i="522"/>
  <c r="BG150" i="522"/>
  <c r="Y150" i="522"/>
  <c r="U150" i="522"/>
  <c r="Q150" i="522"/>
  <c r="M150" i="522"/>
  <c r="Y147" i="522"/>
  <c r="U147" i="522"/>
  <c r="Q147" i="522"/>
  <c r="M147" i="522"/>
  <c r="Y144" i="522"/>
  <c r="U144" i="522"/>
  <c r="Q144" i="522"/>
  <c r="M144" i="522"/>
  <c r="BJ141" i="522"/>
  <c r="Y141" i="522"/>
  <c r="U141" i="522"/>
  <c r="Q141" i="522"/>
  <c r="M141" i="522"/>
  <c r="Y138" i="522"/>
  <c r="U138" i="522"/>
  <c r="Q138" i="522"/>
  <c r="M138" i="522"/>
  <c r="Y135" i="522"/>
  <c r="U135" i="522"/>
  <c r="Q135" i="522"/>
  <c r="M135" i="522"/>
  <c r="BJ132" i="522"/>
  <c r="BG132" i="522"/>
  <c r="AT132" i="458" s="1"/>
  <c r="Y132" i="522"/>
  <c r="U132" i="522"/>
  <c r="Q132" i="522"/>
  <c r="M132" i="522"/>
  <c r="BJ129" i="522"/>
  <c r="Y129" i="522"/>
  <c r="U129" i="522"/>
  <c r="Q129" i="522"/>
  <c r="M129" i="522"/>
  <c r="BJ126" i="522"/>
  <c r="BG126" i="522"/>
  <c r="AT126" i="458" s="1"/>
  <c r="Y126" i="522"/>
  <c r="U126" i="522"/>
  <c r="Q126" i="522"/>
  <c r="M126" i="522"/>
  <c r="Y123" i="522"/>
  <c r="U123" i="522"/>
  <c r="Q123" i="522"/>
  <c r="M123" i="522"/>
  <c r="Y120" i="522"/>
  <c r="U120" i="522"/>
  <c r="Q120" i="522"/>
  <c r="M120" i="522"/>
  <c r="BJ117" i="522"/>
  <c r="Y117" i="522"/>
  <c r="U117" i="522"/>
  <c r="Q117" i="522"/>
  <c r="M117" i="522"/>
  <c r="Y114" i="522"/>
  <c r="U114" i="522"/>
  <c r="Q114" i="522"/>
  <c r="M114" i="522"/>
  <c r="Y111" i="522"/>
  <c r="U111" i="522"/>
  <c r="Q111" i="522"/>
  <c r="M111" i="522"/>
  <c r="BJ108" i="522"/>
  <c r="BG108" i="522"/>
  <c r="AT108" i="458" s="1"/>
  <c r="Y108" i="522"/>
  <c r="U108" i="522"/>
  <c r="Q108" i="522"/>
  <c r="M108" i="522"/>
  <c r="BJ105" i="522"/>
  <c r="BG105" i="522"/>
  <c r="AT105" i="458" s="1"/>
  <c r="Y105" i="522"/>
  <c r="U105" i="522"/>
  <c r="Q105" i="522"/>
  <c r="M105" i="522"/>
  <c r="BJ102" i="522"/>
  <c r="BG102" i="522"/>
  <c r="AT102" i="458" s="1"/>
  <c r="Y102" i="522"/>
  <c r="U102" i="522"/>
  <c r="Q102" i="522"/>
  <c r="M102" i="522"/>
  <c r="Y99" i="522"/>
  <c r="U99" i="522"/>
  <c r="Q99" i="522"/>
  <c r="M99" i="522"/>
  <c r="BG96" i="522"/>
  <c r="AT96" i="458" s="1"/>
  <c r="BJ96" i="522"/>
  <c r="Y96" i="522"/>
  <c r="U96" i="522"/>
  <c r="Q96" i="522"/>
  <c r="M96" i="522"/>
  <c r="BJ93" i="522"/>
  <c r="Y93" i="522"/>
  <c r="U93" i="522"/>
  <c r="Q93" i="522"/>
  <c r="M93" i="522"/>
  <c r="Y90" i="522"/>
  <c r="U90" i="522"/>
  <c r="Q90" i="522"/>
  <c r="M90" i="522"/>
  <c r="BJ87" i="522"/>
  <c r="Y87" i="522"/>
  <c r="U87" i="522"/>
  <c r="Q87" i="522"/>
  <c r="M87" i="522"/>
  <c r="BJ84" i="522"/>
  <c r="BG84" i="522"/>
  <c r="AT84" i="458" s="1"/>
  <c r="Y84" i="522"/>
  <c r="U84" i="522"/>
  <c r="Q84" i="522"/>
  <c r="M84" i="522"/>
  <c r="BJ81" i="522"/>
  <c r="BG81" i="522"/>
  <c r="AT81" i="458" s="1"/>
  <c r="Y81" i="522"/>
  <c r="U81" i="522"/>
  <c r="Q81" i="522"/>
  <c r="M81" i="522"/>
  <c r="BJ78" i="522"/>
  <c r="BG78" i="522"/>
  <c r="AT78" i="458" s="1"/>
  <c r="Y78" i="522"/>
  <c r="U78" i="522"/>
  <c r="Q78" i="522"/>
  <c r="M78" i="522"/>
  <c r="Y75" i="522"/>
  <c r="U75" i="522"/>
  <c r="Q75" i="522"/>
  <c r="M75" i="522"/>
  <c r="AL241" i="522" s="1"/>
  <c r="AL245" i="522" s="1"/>
  <c r="Y72" i="522"/>
  <c r="U72" i="522"/>
  <c r="Q72" i="522"/>
  <c r="M72" i="522"/>
  <c r="BJ66" i="522"/>
  <c r="Y66" i="522"/>
  <c r="U66" i="522"/>
  <c r="Q66" i="522"/>
  <c r="M66" i="522"/>
  <c r="BF48" i="522"/>
  <c r="BG93" i="522" l="1"/>
  <c r="AT93" i="458" s="1"/>
  <c r="BG117" i="522"/>
  <c r="AT117" i="458" s="1"/>
  <c r="BG141" i="522"/>
  <c r="AT141" i="458" s="1"/>
  <c r="BG75" i="522"/>
  <c r="AT75" i="458" s="1"/>
  <c r="BG87" i="522"/>
  <c r="AT87" i="458" s="1"/>
  <c r="BG99" i="522"/>
  <c r="AT99" i="458" s="1"/>
  <c r="BG111" i="522"/>
  <c r="AT111" i="458" s="1"/>
  <c r="BG123" i="522"/>
  <c r="AT123" i="458" s="1"/>
  <c r="BG135" i="522"/>
  <c r="AT135" i="458" s="1"/>
  <c r="BG147" i="522"/>
  <c r="AT147" i="458" s="1"/>
  <c r="BF42" i="522"/>
  <c r="BH42" i="522" s="1"/>
  <c r="BJ168" i="522"/>
  <c r="BH48" i="522"/>
  <c r="BF51" i="522"/>
  <c r="BH51" i="522" s="1"/>
  <c r="AB241" i="522"/>
  <c r="H245" i="522"/>
  <c r="BC177" i="521" l="1"/>
  <c r="BC180" i="521"/>
  <c r="BC183" i="521"/>
  <c r="BC186" i="521"/>
  <c r="BC189" i="521"/>
  <c r="BC192" i="521"/>
  <c r="BC195" i="521"/>
  <c r="BC198" i="521"/>
  <c r="BC201" i="521"/>
  <c r="BC204" i="521"/>
  <c r="BC207" i="521"/>
  <c r="BC174" i="521"/>
  <c r="BC69" i="521"/>
  <c r="BC69" i="522" s="1"/>
  <c r="BJ69" i="522" s="1"/>
  <c r="BC72" i="521"/>
  <c r="BC72" i="522" s="1"/>
  <c r="BJ72" i="522" s="1"/>
  <c r="BC75" i="521"/>
  <c r="BC78" i="521"/>
  <c r="BC81" i="521"/>
  <c r="BC84" i="521"/>
  <c r="BC87" i="521"/>
  <c r="BC90" i="521"/>
  <c r="BC93" i="521"/>
  <c r="BC96" i="521"/>
  <c r="BC99" i="521"/>
  <c r="BC102" i="521"/>
  <c r="BC105" i="521"/>
  <c r="BC108" i="521"/>
  <c r="BC111" i="521"/>
  <c r="BC114" i="521"/>
  <c r="BC117" i="521"/>
  <c r="BC120" i="521"/>
  <c r="BC120" i="522" s="1"/>
  <c r="BJ120" i="522" s="1"/>
  <c r="BC123" i="521"/>
  <c r="BC126" i="521"/>
  <c r="BC129" i="521"/>
  <c r="BC132" i="521"/>
  <c r="BC135" i="521"/>
  <c r="BC138" i="521"/>
  <c r="BC141" i="521"/>
  <c r="BC144" i="521"/>
  <c r="BC144" i="522" s="1"/>
  <c r="BJ144" i="522" s="1"/>
  <c r="BC147" i="521"/>
  <c r="BC150" i="521"/>
  <c r="BC153" i="521"/>
  <c r="BC156" i="521"/>
  <c r="BC159" i="521"/>
  <c r="BC162" i="521"/>
  <c r="BC66" i="521"/>
  <c r="H279" i="520" l="1"/>
  <c r="BJ174" i="520" l="1"/>
  <c r="BC69" i="520" l="1"/>
  <c r="BC72" i="520"/>
  <c r="BC75" i="520"/>
  <c r="BC78" i="520"/>
  <c r="BC81" i="520"/>
  <c r="BC84" i="520"/>
  <c r="BC87" i="520"/>
  <c r="BC90" i="520"/>
  <c r="BC93" i="520"/>
  <c r="BC96" i="520"/>
  <c r="BC99" i="520"/>
  <c r="BC102" i="520"/>
  <c r="BC105" i="520"/>
  <c r="BC108" i="520"/>
  <c r="BC111" i="520"/>
  <c r="BC114" i="520"/>
  <c r="BC117" i="520"/>
  <c r="BC120" i="520"/>
  <c r="BC123" i="520"/>
  <c r="BC126" i="520"/>
  <c r="BC129" i="520"/>
  <c r="BC132" i="520"/>
  <c r="BC135" i="520"/>
  <c r="BC138" i="520"/>
  <c r="BC141" i="520"/>
  <c r="BC144" i="520"/>
  <c r="BC147" i="520"/>
  <c r="BC150" i="520"/>
  <c r="BC153" i="520"/>
  <c r="BC156" i="520"/>
  <c r="BC159" i="520"/>
  <c r="BC162" i="520"/>
  <c r="S279" i="520"/>
  <c r="BC177" i="520"/>
  <c r="BC180" i="520"/>
  <c r="BC183" i="520"/>
  <c r="BC186" i="520"/>
  <c r="BC189" i="520"/>
  <c r="BC192" i="520"/>
  <c r="BC195" i="520"/>
  <c r="BC198" i="520"/>
  <c r="BC201" i="520"/>
  <c r="BC204" i="520"/>
  <c r="BC207" i="520"/>
  <c r="BC174" i="520"/>
  <c r="AN279" i="521" l="1"/>
  <c r="S279" i="521"/>
  <c r="Z279" i="521"/>
  <c r="BE207" i="521"/>
  <c r="AW207" i="521"/>
  <c r="AT207" i="521"/>
  <c r="BE204" i="521"/>
  <c r="AW204" i="521"/>
  <c r="AT204" i="521"/>
  <c r="BE201" i="521"/>
  <c r="AW201" i="521"/>
  <c r="AT201" i="521"/>
  <c r="BE198" i="521"/>
  <c r="AW198" i="521"/>
  <c r="AT198" i="521"/>
  <c r="BE195" i="521"/>
  <c r="AW195" i="521"/>
  <c r="AT195" i="521"/>
  <c r="BE192" i="521"/>
  <c r="AW192" i="521"/>
  <c r="AT192" i="521"/>
  <c r="BE189" i="521"/>
  <c r="AW189" i="521"/>
  <c r="AT189" i="521"/>
  <c r="BE186" i="521"/>
  <c r="AW186" i="521"/>
  <c r="AT186" i="521"/>
  <c r="BE183" i="521"/>
  <c r="AW183" i="521"/>
  <c r="AT183" i="521"/>
  <c r="BE180" i="521"/>
  <c r="AW180" i="521"/>
  <c r="BG180" i="521" s="1"/>
  <c r="AT180" i="521"/>
  <c r="BE177" i="521"/>
  <c r="AW177" i="521"/>
  <c r="AT177" i="521"/>
  <c r="BE174" i="521"/>
  <c r="AW174" i="521"/>
  <c r="AT174" i="521"/>
  <c r="BE162" i="521"/>
  <c r="AW162" i="521"/>
  <c r="AT162" i="521"/>
  <c r="BE159" i="521"/>
  <c r="AW159" i="521"/>
  <c r="AT159" i="521"/>
  <c r="BG159" i="521" s="1"/>
  <c r="BE156" i="521"/>
  <c r="AW156" i="521"/>
  <c r="AT156" i="521"/>
  <c r="BE153" i="521"/>
  <c r="AW153" i="521"/>
  <c r="AT153" i="521"/>
  <c r="BE150" i="521"/>
  <c r="AW150" i="521"/>
  <c r="AT150" i="521"/>
  <c r="BE147" i="521"/>
  <c r="AW147" i="521"/>
  <c r="AT147" i="521"/>
  <c r="BG147" i="521" s="1"/>
  <c r="AT144" i="521"/>
  <c r="BE141" i="521"/>
  <c r="AW141" i="521"/>
  <c r="AT141" i="521"/>
  <c r="BE138" i="521"/>
  <c r="BG138" i="521" s="1"/>
  <c r="AW138" i="521"/>
  <c r="AT138" i="521"/>
  <c r="BE135" i="521"/>
  <c r="AW135" i="521"/>
  <c r="AT135" i="521"/>
  <c r="BE132" i="521"/>
  <c r="AW132" i="521"/>
  <c r="AT132" i="521"/>
  <c r="AT129" i="521"/>
  <c r="BE126" i="521"/>
  <c r="AW126" i="521"/>
  <c r="AT126" i="521"/>
  <c r="BG126" i="521" s="1"/>
  <c r="BE123" i="521"/>
  <c r="BG123" i="521" s="1"/>
  <c r="AW123" i="521"/>
  <c r="AT123" i="521"/>
  <c r="BE120" i="521"/>
  <c r="BE120" i="522" s="1"/>
  <c r="BG120" i="522" s="1"/>
  <c r="AT120" i="458" s="1"/>
  <c r="AW120" i="521"/>
  <c r="AT120" i="521"/>
  <c r="BE117" i="521"/>
  <c r="AW117" i="521"/>
  <c r="AT117" i="521"/>
  <c r="BE114" i="521"/>
  <c r="AW114" i="521"/>
  <c r="AT114" i="521"/>
  <c r="BG114" i="521" s="1"/>
  <c r="BE111" i="521"/>
  <c r="AW111" i="521"/>
  <c r="AT111" i="521"/>
  <c r="BE108" i="521"/>
  <c r="BG108" i="521" s="1"/>
  <c r="AW108" i="521"/>
  <c r="AT108" i="521"/>
  <c r="BE105" i="521"/>
  <c r="AW105" i="521"/>
  <c r="AT105" i="521"/>
  <c r="BE102" i="521"/>
  <c r="AW102" i="521"/>
  <c r="AT102" i="521"/>
  <c r="BE99" i="521"/>
  <c r="AW99" i="521"/>
  <c r="AT99" i="521"/>
  <c r="AT96" i="521"/>
  <c r="BE93" i="521"/>
  <c r="BG93" i="521" s="1"/>
  <c r="AW93" i="521"/>
  <c r="AT93" i="521"/>
  <c r="AT90" i="521"/>
  <c r="BE87" i="521"/>
  <c r="AW87" i="521"/>
  <c r="AT87" i="521"/>
  <c r="BE84" i="521"/>
  <c r="BG84" i="521" s="1"/>
  <c r="AW84" i="521"/>
  <c r="AT84" i="521"/>
  <c r="BE81" i="521"/>
  <c r="AW81" i="521"/>
  <c r="AT81" i="521"/>
  <c r="AT78" i="521"/>
  <c r="BE75" i="521"/>
  <c r="AW75" i="521"/>
  <c r="AT75" i="521"/>
  <c r="AT72" i="521"/>
  <c r="BE66" i="521"/>
  <c r="AW66" i="521"/>
  <c r="AT66" i="521"/>
  <c r="BH45" i="521"/>
  <c r="AG45" i="521"/>
  <c r="BJ174" i="521" s="1"/>
  <c r="AG30" i="521"/>
  <c r="AG24" i="521"/>
  <c r="AG21" i="521"/>
  <c r="AG18" i="521"/>
  <c r="AP303" i="521"/>
  <c r="K303" i="521"/>
  <c r="AQ275" i="521"/>
  <c r="AB245" i="521"/>
  <c r="BG207" i="521"/>
  <c r="BG204" i="521"/>
  <c r="BG201" i="521"/>
  <c r="BG198" i="521"/>
  <c r="BG195" i="521"/>
  <c r="BG192" i="521"/>
  <c r="BG189" i="521"/>
  <c r="BG186" i="521"/>
  <c r="BG183" i="521"/>
  <c r="BG177" i="521"/>
  <c r="BG174" i="521"/>
  <c r="BJ162" i="521"/>
  <c r="BG162" i="521"/>
  <c r="BJ159" i="521"/>
  <c r="BJ156" i="521"/>
  <c r="BG156" i="521"/>
  <c r="BG153" i="521"/>
  <c r="BJ150" i="521"/>
  <c r="BG150" i="521"/>
  <c r="BJ147" i="521"/>
  <c r="BJ144" i="521"/>
  <c r="BJ141" i="521"/>
  <c r="BJ138" i="521"/>
  <c r="BJ135" i="521"/>
  <c r="BG135" i="521"/>
  <c r="BJ132" i="521"/>
  <c r="BG132" i="521"/>
  <c r="BJ129" i="521"/>
  <c r="BJ126" i="521"/>
  <c r="BJ123" i="521"/>
  <c r="BJ120" i="521"/>
  <c r="BG117" i="521"/>
  <c r="BJ117" i="521"/>
  <c r="BJ114" i="521"/>
  <c r="BJ111" i="521"/>
  <c r="BJ108" i="521"/>
  <c r="BJ105" i="521"/>
  <c r="BG105" i="521"/>
  <c r="BJ102" i="521"/>
  <c r="BG102" i="521"/>
  <c r="BJ99" i="521"/>
  <c r="BG99" i="521"/>
  <c r="BJ96" i="521"/>
  <c r="BJ93" i="521"/>
  <c r="BJ90" i="521"/>
  <c r="BJ87" i="521"/>
  <c r="BG87" i="521"/>
  <c r="BJ84" i="521"/>
  <c r="BJ81" i="521"/>
  <c r="BG81" i="521"/>
  <c r="BJ78" i="521"/>
  <c r="BJ75" i="521"/>
  <c r="BG75" i="521"/>
  <c r="BJ72" i="521"/>
  <c r="BJ69" i="521"/>
  <c r="BJ66" i="521"/>
  <c r="BG66" i="521"/>
  <c r="BF48" i="521"/>
  <c r="BF51" i="521" s="1"/>
  <c r="BH51" i="521" s="1"/>
  <c r="H249" i="521" l="1"/>
  <c r="BG120" i="521"/>
  <c r="AW120" i="522" s="1"/>
  <c r="AL245" i="521"/>
  <c r="BG111" i="521"/>
  <c r="BG141" i="521"/>
  <c r="BJ168" i="521"/>
  <c r="BF42" i="521"/>
  <c r="BH42" i="521" s="1"/>
  <c r="BH48" i="521"/>
  <c r="AB241" i="521"/>
  <c r="H245" i="521"/>
  <c r="BC66" i="520"/>
  <c r="BF51" i="519" l="1"/>
  <c r="AN279" i="520" l="1"/>
  <c r="AK279" i="520"/>
  <c r="AK279" i="521" s="1"/>
  <c r="AK279" i="522" s="1"/>
  <c r="AH279" i="520"/>
  <c r="AH279" i="521" s="1"/>
  <c r="AH279" i="522" s="1"/>
  <c r="W279" i="520"/>
  <c r="W279" i="521" s="1"/>
  <c r="Z279" i="520"/>
  <c r="BF48" i="520"/>
  <c r="BF51" i="520" s="1"/>
  <c r="BH51" i="520" s="1"/>
  <c r="BE207" i="520"/>
  <c r="AW207" i="520"/>
  <c r="AT207" i="520"/>
  <c r="BE204" i="520"/>
  <c r="AW204" i="520"/>
  <c r="AT204" i="520"/>
  <c r="BE201" i="520"/>
  <c r="AW201" i="520"/>
  <c r="AT201" i="520"/>
  <c r="BE198" i="520"/>
  <c r="AW198" i="520"/>
  <c r="AT198" i="520"/>
  <c r="BE195" i="520"/>
  <c r="AW195" i="520"/>
  <c r="AT195" i="520"/>
  <c r="BE192" i="520"/>
  <c r="AW192" i="520"/>
  <c r="AT192" i="520"/>
  <c r="BE189" i="520"/>
  <c r="AW189" i="520"/>
  <c r="AT189" i="520"/>
  <c r="BE186" i="520"/>
  <c r="AW186" i="520"/>
  <c r="AT186" i="520"/>
  <c r="BE183" i="520"/>
  <c r="AW183" i="520"/>
  <c r="AT183" i="520"/>
  <c r="BE180" i="520"/>
  <c r="AW180" i="520"/>
  <c r="AT180" i="520"/>
  <c r="BE177" i="520"/>
  <c r="AW177" i="520"/>
  <c r="AT177" i="520"/>
  <c r="BE174" i="520"/>
  <c r="AW174" i="520"/>
  <c r="AT174" i="520"/>
  <c r="BE162" i="520"/>
  <c r="AW162" i="520"/>
  <c r="AT162" i="520"/>
  <c r="BE159" i="520"/>
  <c r="AW159" i="520"/>
  <c r="AT159" i="520"/>
  <c r="BE156" i="520"/>
  <c r="AW156" i="520"/>
  <c r="AT156" i="520"/>
  <c r="BE153" i="520"/>
  <c r="AW153" i="520"/>
  <c r="AT153" i="520"/>
  <c r="BE150" i="520"/>
  <c r="AW150" i="520"/>
  <c r="AT150" i="520"/>
  <c r="BE147" i="520"/>
  <c r="AW147" i="520"/>
  <c r="AT147" i="520"/>
  <c r="BE144" i="520"/>
  <c r="AW144" i="520"/>
  <c r="AT144" i="520"/>
  <c r="BE141" i="520"/>
  <c r="AW141" i="520"/>
  <c r="AT141" i="520"/>
  <c r="BE138" i="520"/>
  <c r="AW138" i="520"/>
  <c r="AT138" i="520"/>
  <c r="BE135" i="520"/>
  <c r="AW135" i="520"/>
  <c r="AT135" i="520"/>
  <c r="BE132" i="520"/>
  <c r="BG132" i="520" s="1"/>
  <c r="AW132" i="520"/>
  <c r="AT132" i="520"/>
  <c r="BE129" i="520"/>
  <c r="BE129" i="521" s="1"/>
  <c r="BG129" i="521" s="1"/>
  <c r="AW129" i="520"/>
  <c r="AT129" i="520"/>
  <c r="BE126" i="520"/>
  <c r="BG126" i="520" s="1"/>
  <c r="AW126" i="520"/>
  <c r="AT126" i="520"/>
  <c r="BE123" i="520"/>
  <c r="AW123" i="520"/>
  <c r="AT123" i="520"/>
  <c r="BE120" i="520"/>
  <c r="AW120" i="520"/>
  <c r="AT120" i="520"/>
  <c r="BE117" i="520"/>
  <c r="AW117" i="520"/>
  <c r="AT117" i="520"/>
  <c r="BE114" i="520"/>
  <c r="AW114" i="520"/>
  <c r="AT114" i="520"/>
  <c r="BE111" i="520"/>
  <c r="AW111" i="520"/>
  <c r="AT111" i="520"/>
  <c r="BE108" i="520"/>
  <c r="AW108" i="520"/>
  <c r="AT108" i="520"/>
  <c r="BE105" i="520"/>
  <c r="AW105" i="520"/>
  <c r="AT105" i="520"/>
  <c r="BE102" i="520"/>
  <c r="AW102" i="520"/>
  <c r="AT102" i="520"/>
  <c r="BE99" i="520"/>
  <c r="AW99" i="520"/>
  <c r="AT99" i="520"/>
  <c r="BE96" i="520"/>
  <c r="AW96" i="520"/>
  <c r="AT96" i="520"/>
  <c r="BE93" i="520"/>
  <c r="BG93" i="520" s="1"/>
  <c r="AW93" i="520"/>
  <c r="AT93" i="520"/>
  <c r="BE90" i="520"/>
  <c r="BE90" i="521" s="1"/>
  <c r="BG90" i="521" s="1"/>
  <c r="AW90" i="520"/>
  <c r="AT90" i="520"/>
  <c r="BE87" i="520"/>
  <c r="AW87" i="520"/>
  <c r="AT87" i="520"/>
  <c r="BE84" i="520"/>
  <c r="BG84" i="520" s="1"/>
  <c r="AW84" i="520"/>
  <c r="AT84" i="520"/>
  <c r="BE81" i="520"/>
  <c r="AW81" i="520"/>
  <c r="AT81" i="520"/>
  <c r="BE78" i="520"/>
  <c r="BE78" i="521" s="1"/>
  <c r="BG78" i="521" s="1"/>
  <c r="AW78" i="520"/>
  <c r="AT78" i="520"/>
  <c r="BE75" i="520"/>
  <c r="BG75" i="520" s="1"/>
  <c r="AW75" i="520"/>
  <c r="AT75" i="520"/>
  <c r="BE72" i="520"/>
  <c r="BE72" i="521" s="1"/>
  <c r="AW72" i="520"/>
  <c r="AT72" i="520"/>
  <c r="BE69" i="520"/>
  <c r="BE69" i="521" s="1"/>
  <c r="BE69" i="522" s="1"/>
  <c r="BG69" i="522" s="1"/>
  <c r="AW69" i="520"/>
  <c r="AT69" i="520"/>
  <c r="AT69" i="521" s="1"/>
  <c r="BE66" i="520"/>
  <c r="AW66" i="520"/>
  <c r="AT66" i="520"/>
  <c r="BH45" i="520"/>
  <c r="AG45" i="520"/>
  <c r="AG30" i="520"/>
  <c r="AG24" i="520"/>
  <c r="AG21" i="520"/>
  <c r="AG18" i="520"/>
  <c r="AP303" i="520"/>
  <c r="K303" i="520"/>
  <c r="AQ275" i="520"/>
  <c r="BG260" i="520"/>
  <c r="H241" i="520"/>
  <c r="H245" i="520" s="1"/>
  <c r="BG207" i="520"/>
  <c r="BG204" i="520"/>
  <c r="BG201" i="520"/>
  <c r="BG198" i="520"/>
  <c r="BG195" i="520"/>
  <c r="BG192" i="520"/>
  <c r="BG189" i="520"/>
  <c r="BG186" i="520"/>
  <c r="BG183" i="520"/>
  <c r="BG180" i="520"/>
  <c r="BG177" i="520"/>
  <c r="BG174" i="520"/>
  <c r="BG162" i="520"/>
  <c r="BJ162" i="520"/>
  <c r="BG159" i="520"/>
  <c r="BJ159" i="520"/>
  <c r="BJ156" i="520"/>
  <c r="BG156" i="520"/>
  <c r="BG153" i="520"/>
  <c r="BJ150" i="520"/>
  <c r="BG150" i="520"/>
  <c r="BJ147" i="520"/>
  <c r="BG147" i="520"/>
  <c r="BJ144" i="520"/>
  <c r="Y144" i="520"/>
  <c r="BG141" i="520"/>
  <c r="BJ141" i="520"/>
  <c r="BJ138" i="520"/>
  <c r="BG138" i="520"/>
  <c r="BJ135" i="520"/>
  <c r="BG135" i="520"/>
  <c r="BJ132" i="520"/>
  <c r="BJ129" i="520"/>
  <c r="BJ126" i="520"/>
  <c r="BJ123" i="520"/>
  <c r="BG123" i="520"/>
  <c r="BG120" i="520"/>
  <c r="BJ120" i="520"/>
  <c r="BG117" i="520"/>
  <c r="BJ117" i="520"/>
  <c r="BJ114" i="520"/>
  <c r="BG114" i="520"/>
  <c r="BJ111" i="520"/>
  <c r="BG111" i="520"/>
  <c r="BJ108" i="520"/>
  <c r="BG108" i="520"/>
  <c r="BJ105" i="520"/>
  <c r="BG105" i="520"/>
  <c r="BJ102" i="520"/>
  <c r="BG102" i="520"/>
  <c r="BJ99" i="520"/>
  <c r="BG99" i="520"/>
  <c r="BJ96" i="520"/>
  <c r="BJ93" i="520"/>
  <c r="BJ90" i="520"/>
  <c r="BG90" i="520"/>
  <c r="AW90" i="521" s="1"/>
  <c r="BJ87" i="520"/>
  <c r="BG87" i="520"/>
  <c r="BJ84" i="520"/>
  <c r="BJ81" i="520"/>
  <c r="BG81" i="520"/>
  <c r="BJ78" i="520"/>
  <c r="BJ75" i="520"/>
  <c r="BG72" i="520"/>
  <c r="AW72" i="521" s="1"/>
  <c r="BJ72" i="520"/>
  <c r="BJ69" i="520"/>
  <c r="BJ66" i="520"/>
  <c r="BG66" i="520"/>
  <c r="AQ279" i="522" l="1"/>
  <c r="BG72" i="521"/>
  <c r="BE72" i="522"/>
  <c r="BG72" i="522" s="1"/>
  <c r="AQ279" i="520"/>
  <c r="AQ279" i="521"/>
  <c r="AB245" i="520"/>
  <c r="H249" i="520"/>
  <c r="AB241" i="520"/>
  <c r="BG78" i="520"/>
  <c r="AW78" i="521" s="1"/>
  <c r="BG129" i="520"/>
  <c r="AW129" i="521" s="1"/>
  <c r="BG144" i="520"/>
  <c r="AW144" i="521" s="1"/>
  <c r="BE144" i="521"/>
  <c r="BG96" i="520"/>
  <c r="AW96" i="521" s="1"/>
  <c r="BE96" i="521"/>
  <c r="BG96" i="521" s="1"/>
  <c r="BG69" i="521"/>
  <c r="AW69" i="522" s="1"/>
  <c r="BG69" i="520"/>
  <c r="AW69" i="521" s="1"/>
  <c r="AL241" i="520"/>
  <c r="AL245" i="520" s="1"/>
  <c r="BF42" i="520"/>
  <c r="BH42" i="520" s="1"/>
  <c r="BJ165" i="520"/>
  <c r="BJ171" i="520" s="1"/>
  <c r="BJ168" i="520"/>
  <c r="BH48" i="520"/>
  <c r="B279" i="519"/>
  <c r="BG144" i="521" l="1"/>
  <c r="AW144" i="522" s="1"/>
  <c r="BE144" i="522"/>
  <c r="BG144" i="522" s="1"/>
  <c r="AT144" i="458" s="1"/>
  <c r="BJ165" i="522"/>
  <c r="BJ171" i="522" s="1"/>
  <c r="AW72" i="522"/>
  <c r="BJ165" i="521"/>
  <c r="BJ171" i="521" s="1"/>
  <c r="BC177" i="507"/>
  <c r="BC180" i="507"/>
  <c r="BC183" i="507"/>
  <c r="BC186" i="507"/>
  <c r="BC189" i="507"/>
  <c r="BC192" i="507"/>
  <c r="BC195" i="507"/>
  <c r="BC198" i="507"/>
  <c r="BC201" i="507"/>
  <c r="BC204" i="507"/>
  <c r="BC207" i="507"/>
  <c r="BC174" i="507"/>
  <c r="AN279" i="519" l="1"/>
  <c r="AK279" i="519"/>
  <c r="W279" i="519"/>
  <c r="S279" i="519"/>
  <c r="BE207" i="519"/>
  <c r="AW207" i="519"/>
  <c r="AT207" i="519"/>
  <c r="BE204" i="519"/>
  <c r="AW204" i="519"/>
  <c r="AT204" i="519"/>
  <c r="BE201" i="519"/>
  <c r="AW201" i="519"/>
  <c r="AT201" i="519"/>
  <c r="BE198" i="519"/>
  <c r="AW198" i="519"/>
  <c r="AT198" i="519"/>
  <c r="BE195" i="519"/>
  <c r="AW195" i="519"/>
  <c r="AT195" i="519"/>
  <c r="BE192" i="519"/>
  <c r="AW192" i="519"/>
  <c r="AT192" i="519"/>
  <c r="BE189" i="519"/>
  <c r="AW189" i="519"/>
  <c r="AT189" i="519"/>
  <c r="BE186" i="519"/>
  <c r="AW186" i="519"/>
  <c r="AT186" i="519"/>
  <c r="BE183" i="519"/>
  <c r="AW183" i="519"/>
  <c r="AT183" i="519"/>
  <c r="BE180" i="519"/>
  <c r="AW180" i="519"/>
  <c r="AT180" i="519"/>
  <c r="BE177" i="519"/>
  <c r="AW177" i="519"/>
  <c r="AT177" i="519"/>
  <c r="BE174" i="519"/>
  <c r="AW174" i="519"/>
  <c r="AT174" i="519"/>
  <c r="BE162" i="519"/>
  <c r="BC162" i="519"/>
  <c r="AW162" i="519"/>
  <c r="AT162" i="519"/>
  <c r="BE159" i="519"/>
  <c r="BC159" i="519"/>
  <c r="AW159" i="519"/>
  <c r="AT159" i="519"/>
  <c r="BE156" i="519"/>
  <c r="BC156" i="519"/>
  <c r="AW156" i="519"/>
  <c r="AT156" i="519"/>
  <c r="BE153" i="519"/>
  <c r="BC153" i="519"/>
  <c r="AW153" i="519"/>
  <c r="AT153" i="519"/>
  <c r="BE150" i="519"/>
  <c r="BC150" i="519"/>
  <c r="AW150" i="519"/>
  <c r="AT150" i="519"/>
  <c r="BE147" i="519"/>
  <c r="BC147" i="519"/>
  <c r="AW147" i="519"/>
  <c r="AT147" i="519"/>
  <c r="BE144" i="519"/>
  <c r="BC144" i="519"/>
  <c r="AW144" i="519"/>
  <c r="AT144" i="519"/>
  <c r="BE141" i="519"/>
  <c r="BC141" i="519"/>
  <c r="AW141" i="519"/>
  <c r="AT141" i="519"/>
  <c r="BE138" i="519"/>
  <c r="BC138" i="519"/>
  <c r="AW138" i="519"/>
  <c r="AT138" i="519"/>
  <c r="BE135" i="519"/>
  <c r="BC135" i="519"/>
  <c r="AW135" i="519"/>
  <c r="AT135" i="519"/>
  <c r="BE132" i="519"/>
  <c r="BG132" i="519" s="1"/>
  <c r="BC132" i="519"/>
  <c r="AW132" i="519"/>
  <c r="AT132" i="519"/>
  <c r="BE129" i="519"/>
  <c r="BC129" i="519"/>
  <c r="AW129" i="519"/>
  <c r="AT129" i="519"/>
  <c r="BE126" i="519"/>
  <c r="BC126" i="519"/>
  <c r="AW126" i="519"/>
  <c r="AT126" i="519"/>
  <c r="BE123" i="519"/>
  <c r="BC123" i="519"/>
  <c r="AW123" i="519"/>
  <c r="AT123" i="519"/>
  <c r="BE120" i="519"/>
  <c r="BC120" i="519"/>
  <c r="AW120" i="519"/>
  <c r="AT120" i="519"/>
  <c r="BE117" i="519"/>
  <c r="BC117" i="519"/>
  <c r="AW117" i="519"/>
  <c r="AT117" i="519"/>
  <c r="BE114" i="519"/>
  <c r="BC114" i="519"/>
  <c r="AW114" i="519"/>
  <c r="AT114" i="519"/>
  <c r="BE111" i="519"/>
  <c r="BC111" i="519"/>
  <c r="AW111" i="519"/>
  <c r="AT111" i="519"/>
  <c r="BE108" i="519"/>
  <c r="BG108" i="519" s="1"/>
  <c r="BC108" i="519"/>
  <c r="AW108" i="519"/>
  <c r="AT108" i="519"/>
  <c r="BE105" i="519"/>
  <c r="BC105" i="519"/>
  <c r="AW105" i="519"/>
  <c r="AT105" i="519"/>
  <c r="BE102" i="519"/>
  <c r="BC102" i="519"/>
  <c r="AW102" i="519"/>
  <c r="AT102" i="519"/>
  <c r="BE99" i="519"/>
  <c r="BC99" i="519"/>
  <c r="AW99" i="519"/>
  <c r="AT99" i="519"/>
  <c r="BE96" i="519"/>
  <c r="BC96" i="519"/>
  <c r="AW96" i="519"/>
  <c r="AT96" i="519"/>
  <c r="BE93" i="519"/>
  <c r="BC93" i="519"/>
  <c r="AW93" i="519"/>
  <c r="AT93" i="519"/>
  <c r="BE90" i="519"/>
  <c r="BC90" i="519"/>
  <c r="AW90" i="519"/>
  <c r="AT90" i="519"/>
  <c r="BE87" i="519"/>
  <c r="BC87" i="519"/>
  <c r="AW87" i="519"/>
  <c r="AT87" i="519"/>
  <c r="BE84" i="519"/>
  <c r="BG84" i="519" s="1"/>
  <c r="BC84" i="519"/>
  <c r="AW84" i="519"/>
  <c r="AT84" i="519"/>
  <c r="BE81" i="519"/>
  <c r="BC81" i="519"/>
  <c r="AW81" i="519"/>
  <c r="AT81" i="519"/>
  <c r="BE78" i="519"/>
  <c r="BC78" i="519"/>
  <c r="AW78" i="519"/>
  <c r="AT78" i="519"/>
  <c r="BE75" i="519"/>
  <c r="BC75" i="519"/>
  <c r="AW75" i="519"/>
  <c r="AT75" i="519"/>
  <c r="BG75" i="519" s="1"/>
  <c r="BE72" i="519"/>
  <c r="BG72" i="519" s="1"/>
  <c r="BC72" i="519"/>
  <c r="AW72" i="519"/>
  <c r="AT72" i="519"/>
  <c r="BE69" i="519"/>
  <c r="BC69" i="519"/>
  <c r="AW69" i="519"/>
  <c r="AT69" i="519"/>
  <c r="BE66" i="519"/>
  <c r="BC66" i="519"/>
  <c r="AW66" i="519"/>
  <c r="AT66" i="519"/>
  <c r="BF45" i="519"/>
  <c r="AG45" i="519"/>
  <c r="AG30" i="519"/>
  <c r="AG24" i="519"/>
  <c r="AG21" i="519"/>
  <c r="AG18" i="519"/>
  <c r="AP303" i="519"/>
  <c r="K303" i="519"/>
  <c r="Z279" i="519"/>
  <c r="AQ275" i="519"/>
  <c r="BG260" i="519"/>
  <c r="H245" i="519"/>
  <c r="H241" i="519"/>
  <c r="AB241" i="519" s="1"/>
  <c r="H231" i="519"/>
  <c r="BG207" i="519"/>
  <c r="BG204" i="519"/>
  <c r="BG201" i="519"/>
  <c r="BG198" i="519"/>
  <c r="BG195" i="519"/>
  <c r="BG192" i="519"/>
  <c r="BG189" i="519"/>
  <c r="BG186" i="519"/>
  <c r="BG183" i="519"/>
  <c r="BG180" i="519"/>
  <c r="BG177" i="519"/>
  <c r="BG174" i="519"/>
  <c r="BJ162" i="519"/>
  <c r="BG162" i="519"/>
  <c r="BJ159" i="519"/>
  <c r="BG159" i="519"/>
  <c r="BJ156" i="519"/>
  <c r="BG156" i="519"/>
  <c r="BG153" i="519"/>
  <c r="BJ150" i="519"/>
  <c r="BG150" i="519"/>
  <c r="BJ147" i="519"/>
  <c r="BG147" i="519"/>
  <c r="BG144" i="519"/>
  <c r="BJ144" i="519"/>
  <c r="BJ141" i="519"/>
  <c r="BG141" i="519"/>
  <c r="BJ138" i="519"/>
  <c r="BG138" i="519"/>
  <c r="BJ135" i="519"/>
  <c r="BG135" i="519"/>
  <c r="BJ132" i="519"/>
  <c r="BG129" i="519"/>
  <c r="BJ129" i="519"/>
  <c r="BJ126" i="519"/>
  <c r="BG126" i="519"/>
  <c r="BJ123" i="519"/>
  <c r="BG123" i="519"/>
  <c r="BG120" i="519"/>
  <c r="BJ120" i="519"/>
  <c r="BJ117" i="519"/>
  <c r="BG117" i="519"/>
  <c r="BJ114" i="519"/>
  <c r="BG114" i="519"/>
  <c r="BJ111" i="519"/>
  <c r="BG111" i="519"/>
  <c r="BJ108" i="519"/>
  <c r="BJ105" i="519"/>
  <c r="BG105" i="519"/>
  <c r="BJ102" i="519"/>
  <c r="BG102" i="519"/>
  <c r="BJ99" i="519"/>
  <c r="BG99" i="519"/>
  <c r="BG96" i="519"/>
  <c r="BJ96" i="519"/>
  <c r="BJ93" i="519"/>
  <c r="BG93" i="519"/>
  <c r="BJ90" i="519"/>
  <c r="BG90" i="519"/>
  <c r="BJ87" i="519"/>
  <c r="BG87" i="519"/>
  <c r="BJ84" i="519"/>
  <c r="BJ81" i="519"/>
  <c r="BG81" i="519"/>
  <c r="BJ78" i="519"/>
  <c r="BG78" i="519"/>
  <c r="BJ75" i="519"/>
  <c r="BJ72" i="519"/>
  <c r="BJ69" i="519"/>
  <c r="BG69" i="519"/>
  <c r="BJ66" i="519"/>
  <c r="BG66" i="519"/>
  <c r="BF48" i="519"/>
  <c r="BH51" i="519" s="1"/>
  <c r="BJ174" i="519"/>
  <c r="BH42" i="519" l="1"/>
  <c r="BH48" i="519"/>
  <c r="AL241" i="519"/>
  <c r="AL245" i="519" s="1"/>
  <c r="BH45" i="519"/>
  <c r="BJ165" i="519"/>
  <c r="BJ171" i="519" s="1"/>
  <c r="BJ168" i="519"/>
  <c r="AB245" i="519"/>
  <c r="H249" i="519"/>
  <c r="AR260" i="517"/>
  <c r="AN279" i="518" l="1"/>
  <c r="AK279" i="518"/>
  <c r="AH279" i="518"/>
  <c r="AH279" i="519" s="1"/>
  <c r="AQ279" i="519" s="1"/>
  <c r="W279" i="518"/>
  <c r="S279" i="518"/>
  <c r="BE207" i="518"/>
  <c r="AW207" i="518"/>
  <c r="AT207" i="518"/>
  <c r="BE204" i="518"/>
  <c r="AW204" i="518"/>
  <c r="AT204" i="518"/>
  <c r="BE201" i="518"/>
  <c r="AW201" i="518"/>
  <c r="AT201" i="518"/>
  <c r="BE198" i="518"/>
  <c r="AW198" i="518"/>
  <c r="AT198" i="518"/>
  <c r="BE195" i="518"/>
  <c r="AW195" i="518"/>
  <c r="AT195" i="518"/>
  <c r="BE192" i="518"/>
  <c r="AW192" i="518"/>
  <c r="AT192" i="518"/>
  <c r="BE189" i="518"/>
  <c r="AW189" i="518"/>
  <c r="AT189" i="518"/>
  <c r="BE186" i="518"/>
  <c r="AW186" i="518"/>
  <c r="AT186" i="518"/>
  <c r="BE183" i="518"/>
  <c r="AW183" i="518"/>
  <c r="AT183" i="518"/>
  <c r="BE180" i="518"/>
  <c r="AW180" i="518"/>
  <c r="AT180" i="518"/>
  <c r="BE177" i="518"/>
  <c r="AW177" i="518"/>
  <c r="BG177" i="518" s="1"/>
  <c r="AT177" i="518"/>
  <c r="BE174" i="518"/>
  <c r="AW174" i="518"/>
  <c r="AT174" i="518"/>
  <c r="BE162" i="518"/>
  <c r="BC162" i="518"/>
  <c r="AW162" i="518"/>
  <c r="AT162" i="518"/>
  <c r="BE159" i="518"/>
  <c r="BC159" i="518"/>
  <c r="BJ159" i="518" s="1"/>
  <c r="AW159" i="518"/>
  <c r="AT159" i="518"/>
  <c r="BE156" i="518"/>
  <c r="BG156" i="518" s="1"/>
  <c r="BC156" i="518"/>
  <c r="BJ156" i="518" s="1"/>
  <c r="AW156" i="518"/>
  <c r="AT156" i="518"/>
  <c r="BE153" i="518"/>
  <c r="BC153" i="518"/>
  <c r="AW153" i="518"/>
  <c r="AT153" i="518"/>
  <c r="BE150" i="518"/>
  <c r="BC150" i="518"/>
  <c r="AW150" i="518"/>
  <c r="AT150" i="518"/>
  <c r="BE147" i="518"/>
  <c r="BC147" i="518"/>
  <c r="AW147" i="518"/>
  <c r="AT147" i="518"/>
  <c r="BE144" i="518"/>
  <c r="BC144" i="518"/>
  <c r="AW144" i="518"/>
  <c r="AT144" i="518"/>
  <c r="BG144" i="518" s="1"/>
  <c r="BE141" i="518"/>
  <c r="BC141" i="518"/>
  <c r="AW141" i="518"/>
  <c r="AT141" i="518"/>
  <c r="BE138" i="518"/>
  <c r="BC138" i="518"/>
  <c r="AW138" i="518"/>
  <c r="AT138" i="518"/>
  <c r="BG138" i="518" s="1"/>
  <c r="BE135" i="518"/>
  <c r="BC135" i="518"/>
  <c r="AW135" i="518"/>
  <c r="AT135" i="518"/>
  <c r="BG135" i="518" s="1"/>
  <c r="BE132" i="518"/>
  <c r="BC132" i="518"/>
  <c r="AW132" i="518"/>
  <c r="AT132" i="518"/>
  <c r="BG132" i="518" s="1"/>
  <c r="BE129" i="518"/>
  <c r="BC129" i="518"/>
  <c r="AW129" i="518"/>
  <c r="AT129" i="518"/>
  <c r="BE126" i="518"/>
  <c r="BC126" i="518"/>
  <c r="AW126" i="518"/>
  <c r="AT126" i="518"/>
  <c r="BE123" i="518"/>
  <c r="BC123" i="518"/>
  <c r="AW123" i="518"/>
  <c r="AT123" i="518"/>
  <c r="BE120" i="518"/>
  <c r="BC120" i="518"/>
  <c r="AW120" i="518"/>
  <c r="AT120" i="518"/>
  <c r="BG120" i="518" s="1"/>
  <c r="BE117" i="518"/>
  <c r="BC117" i="518"/>
  <c r="AW117" i="518"/>
  <c r="AT117" i="518"/>
  <c r="BE114" i="518"/>
  <c r="BC114" i="518"/>
  <c r="AW114" i="518"/>
  <c r="AT114" i="518"/>
  <c r="BG114" i="518" s="1"/>
  <c r="BE111" i="518"/>
  <c r="BC111" i="518"/>
  <c r="AW111" i="518"/>
  <c r="AT111" i="518"/>
  <c r="BG111" i="518" s="1"/>
  <c r="BE108" i="518"/>
  <c r="BC108" i="518"/>
  <c r="AW108" i="518"/>
  <c r="AT108" i="518"/>
  <c r="BG108" i="518" s="1"/>
  <c r="BE105" i="518"/>
  <c r="BC105" i="518"/>
  <c r="AW105" i="518"/>
  <c r="AT105" i="518"/>
  <c r="BE102" i="518"/>
  <c r="BC102" i="518"/>
  <c r="AW102" i="518"/>
  <c r="AT102" i="518"/>
  <c r="BE99" i="518"/>
  <c r="BC99" i="518"/>
  <c r="AW99" i="518"/>
  <c r="AT99" i="518"/>
  <c r="BG99" i="518" s="1"/>
  <c r="BE96" i="518"/>
  <c r="BC96" i="518"/>
  <c r="AW96" i="518"/>
  <c r="AT96" i="518"/>
  <c r="BG96" i="518" s="1"/>
  <c r="BE93" i="518"/>
  <c r="BC93" i="518"/>
  <c r="AW93" i="518"/>
  <c r="AT93" i="518"/>
  <c r="BE90" i="518"/>
  <c r="BC90" i="518"/>
  <c r="AW90" i="518"/>
  <c r="AT90" i="518"/>
  <c r="BG90" i="518" s="1"/>
  <c r="BE87" i="518"/>
  <c r="BC87" i="518"/>
  <c r="AW87" i="518"/>
  <c r="AT87" i="518"/>
  <c r="BG87" i="518" s="1"/>
  <c r="BE84" i="518"/>
  <c r="BC84" i="518"/>
  <c r="AW84" i="518"/>
  <c r="AT84" i="518"/>
  <c r="BG84" i="518" s="1"/>
  <c r="BE81" i="518"/>
  <c r="BC81" i="518"/>
  <c r="AW81" i="518"/>
  <c r="AT81" i="518"/>
  <c r="BG81" i="518" s="1"/>
  <c r="BE78" i="518"/>
  <c r="BC78" i="518"/>
  <c r="AW78" i="518"/>
  <c r="AT78" i="518"/>
  <c r="BG78" i="518" s="1"/>
  <c r="BE75" i="518"/>
  <c r="BC75" i="518"/>
  <c r="AW75" i="518"/>
  <c r="AT75" i="518"/>
  <c r="BG75" i="518" s="1"/>
  <c r="BE72" i="518"/>
  <c r="BC72" i="518"/>
  <c r="AW72" i="518"/>
  <c r="AT72" i="518"/>
  <c r="BE69" i="518"/>
  <c r="BC69" i="518"/>
  <c r="AW69" i="518"/>
  <c r="AT69" i="518"/>
  <c r="BE66" i="518"/>
  <c r="BC66" i="518"/>
  <c r="AW66" i="518"/>
  <c r="AT66" i="518"/>
  <c r="BH45" i="518"/>
  <c r="AG45" i="518"/>
  <c r="AG30" i="518"/>
  <c r="AG24" i="518"/>
  <c r="AG21" i="518"/>
  <c r="AG18" i="518"/>
  <c r="AP303" i="518"/>
  <c r="K303" i="518"/>
  <c r="Z279" i="518"/>
  <c r="AQ275" i="518"/>
  <c r="BG260" i="518"/>
  <c r="H249" i="518"/>
  <c r="AB245" i="518"/>
  <c r="H245" i="518"/>
  <c r="AB241" i="518"/>
  <c r="H241" i="518"/>
  <c r="H231" i="518"/>
  <c r="BG207" i="518"/>
  <c r="BG204" i="518"/>
  <c r="BG201" i="518"/>
  <c r="BG198" i="518"/>
  <c r="BG195" i="518"/>
  <c r="BG192" i="518"/>
  <c r="BG189" i="518"/>
  <c r="BG186" i="518"/>
  <c r="BG183" i="518"/>
  <c r="BG180" i="518"/>
  <c r="BG174" i="518"/>
  <c r="BJ162" i="518"/>
  <c r="BG162" i="518"/>
  <c r="BG159" i="518"/>
  <c r="BG153" i="518"/>
  <c r="BJ150" i="518"/>
  <c r="BG150" i="518"/>
  <c r="BJ147" i="518"/>
  <c r="BG147" i="518"/>
  <c r="BJ144" i="518"/>
  <c r="BJ141" i="518"/>
  <c r="BG141" i="518"/>
  <c r="BJ138" i="518"/>
  <c r="BJ135" i="518"/>
  <c r="BJ132" i="518"/>
  <c r="BG129" i="518"/>
  <c r="BJ129" i="518"/>
  <c r="BJ126" i="518"/>
  <c r="BG126" i="518"/>
  <c r="BJ123" i="518"/>
  <c r="BG123" i="518"/>
  <c r="BJ120" i="518"/>
  <c r="BJ117" i="518"/>
  <c r="BG117" i="518"/>
  <c r="BJ114" i="518"/>
  <c r="BJ111" i="518"/>
  <c r="BJ108" i="518"/>
  <c r="BG105" i="518"/>
  <c r="BJ105" i="518"/>
  <c r="BJ102" i="518"/>
  <c r="BG102" i="518"/>
  <c r="BJ99" i="518"/>
  <c r="BJ96" i="518"/>
  <c r="BJ93" i="518"/>
  <c r="BG93" i="518"/>
  <c r="BJ90" i="518"/>
  <c r="BJ87" i="518"/>
  <c r="BJ84" i="518"/>
  <c r="BJ81" i="518"/>
  <c r="BJ78" i="518"/>
  <c r="BJ75" i="518"/>
  <c r="AL241" i="518"/>
  <c r="AL245" i="518" s="1"/>
  <c r="BJ72" i="518"/>
  <c r="BG72" i="518"/>
  <c r="BJ69" i="518"/>
  <c r="BG69" i="518"/>
  <c r="BJ66" i="518"/>
  <c r="BG66" i="518"/>
  <c r="BF48" i="518"/>
  <c r="BF51" i="518" s="1"/>
  <c r="BH51" i="518" s="1"/>
  <c r="BJ174" i="518"/>
  <c r="AQ279" i="518" l="1"/>
  <c r="BH42" i="518"/>
  <c r="BJ165" i="518"/>
  <c r="BJ168" i="518"/>
  <c r="BH48" i="518"/>
  <c r="BJ171" i="518" l="1"/>
  <c r="AN279" i="517"/>
  <c r="AH279" i="517"/>
  <c r="W279" i="517"/>
  <c r="S279" i="517"/>
  <c r="BE207" i="517"/>
  <c r="AW207" i="517"/>
  <c r="AT207" i="517"/>
  <c r="BE204" i="517"/>
  <c r="AW204" i="517"/>
  <c r="AT204" i="517"/>
  <c r="BE201" i="517"/>
  <c r="AW201" i="517"/>
  <c r="BG201" i="517" s="1"/>
  <c r="AT201" i="517"/>
  <c r="BE198" i="517"/>
  <c r="AW198" i="517"/>
  <c r="AT198" i="517"/>
  <c r="BE195" i="517"/>
  <c r="AW195" i="517"/>
  <c r="AT195" i="517"/>
  <c r="BE192" i="517"/>
  <c r="AW192" i="517"/>
  <c r="AT192" i="517"/>
  <c r="BE189" i="517"/>
  <c r="AW189" i="517"/>
  <c r="BG189" i="517" s="1"/>
  <c r="AT189" i="517"/>
  <c r="BE186" i="517"/>
  <c r="AW186" i="517"/>
  <c r="AT186" i="517"/>
  <c r="BE183" i="517"/>
  <c r="AW183" i="517"/>
  <c r="AT183" i="517"/>
  <c r="BE180" i="517"/>
  <c r="AW180" i="517"/>
  <c r="AT180" i="517"/>
  <c r="BE177" i="517"/>
  <c r="AW177" i="517"/>
  <c r="BG177" i="517" s="1"/>
  <c r="AT177" i="517"/>
  <c r="BE174" i="517"/>
  <c r="AW174" i="517"/>
  <c r="AT174" i="517"/>
  <c r="BE162" i="517"/>
  <c r="BC162" i="517"/>
  <c r="AW162" i="517"/>
  <c r="AT162" i="517"/>
  <c r="BG162" i="517" s="1"/>
  <c r="AT159" i="517"/>
  <c r="AT156" i="517"/>
  <c r="BE153" i="517"/>
  <c r="BC153" i="517"/>
  <c r="AW153" i="517"/>
  <c r="AT153" i="517"/>
  <c r="BE150" i="517"/>
  <c r="BC150" i="517"/>
  <c r="AW150" i="517"/>
  <c r="AT150" i="517"/>
  <c r="BE147" i="517"/>
  <c r="BC147" i="517"/>
  <c r="AW147" i="517"/>
  <c r="AT147" i="517"/>
  <c r="BE144" i="517"/>
  <c r="BC144" i="517"/>
  <c r="BJ144" i="517" s="1"/>
  <c r="AW144" i="517"/>
  <c r="AT144" i="517"/>
  <c r="BE141" i="517"/>
  <c r="BC141" i="517"/>
  <c r="AW141" i="517"/>
  <c r="AT141" i="517"/>
  <c r="BE138" i="517"/>
  <c r="BC138" i="517"/>
  <c r="AW138" i="517"/>
  <c r="AT138" i="517"/>
  <c r="BG138" i="517" s="1"/>
  <c r="BE135" i="517"/>
  <c r="BC135" i="517"/>
  <c r="AW135" i="517"/>
  <c r="AT135" i="517"/>
  <c r="BE132" i="517"/>
  <c r="BG132" i="517" s="1"/>
  <c r="BC132" i="517"/>
  <c r="AW132" i="517"/>
  <c r="AT132" i="517"/>
  <c r="BE129" i="517"/>
  <c r="BC129" i="517"/>
  <c r="BJ129" i="517" s="1"/>
  <c r="AW129" i="517"/>
  <c r="AT129" i="517"/>
  <c r="BE126" i="517"/>
  <c r="BC126" i="517"/>
  <c r="AW126" i="517"/>
  <c r="AT126" i="517"/>
  <c r="BE123" i="517"/>
  <c r="BC123" i="517"/>
  <c r="AW123" i="517"/>
  <c r="AT123" i="517"/>
  <c r="BE120" i="517"/>
  <c r="BC120" i="517"/>
  <c r="BJ120" i="517" s="1"/>
  <c r="AW120" i="517"/>
  <c r="AT120" i="517"/>
  <c r="BE117" i="517"/>
  <c r="BC117" i="517"/>
  <c r="AW117" i="517"/>
  <c r="AT117" i="517"/>
  <c r="BE114" i="517"/>
  <c r="BC114" i="517"/>
  <c r="AW114" i="517"/>
  <c r="AT114" i="517"/>
  <c r="BE111" i="517"/>
  <c r="BC111" i="517"/>
  <c r="AW111" i="517"/>
  <c r="AT111" i="517"/>
  <c r="BE108" i="517"/>
  <c r="BG108" i="517" s="1"/>
  <c r="BC108" i="517"/>
  <c r="AW108" i="517"/>
  <c r="AT108" i="517"/>
  <c r="BE105" i="517"/>
  <c r="BG105" i="517" s="1"/>
  <c r="BC105" i="517"/>
  <c r="BJ105" i="517" s="1"/>
  <c r="AW105" i="517"/>
  <c r="AT105" i="517"/>
  <c r="BE102" i="517"/>
  <c r="BC102" i="517"/>
  <c r="AW102" i="517"/>
  <c r="AT102" i="517"/>
  <c r="BE99" i="517"/>
  <c r="BC99" i="517"/>
  <c r="BJ99" i="517" s="1"/>
  <c r="AW99" i="517"/>
  <c r="AT99" i="517"/>
  <c r="BE96" i="517"/>
  <c r="BC96" i="517"/>
  <c r="BJ96" i="517" s="1"/>
  <c r="AW96" i="517"/>
  <c r="AT96" i="517"/>
  <c r="BE93" i="517"/>
  <c r="BC93" i="517"/>
  <c r="AW93" i="517"/>
  <c r="AT93" i="517"/>
  <c r="BE90" i="517"/>
  <c r="BC90" i="517"/>
  <c r="AW90" i="517"/>
  <c r="AT90" i="517"/>
  <c r="BE87" i="517"/>
  <c r="BC87" i="517"/>
  <c r="AW87" i="517"/>
  <c r="AT87" i="517"/>
  <c r="BE84" i="517"/>
  <c r="BG84" i="517" s="1"/>
  <c r="BC84" i="517"/>
  <c r="AW84" i="517"/>
  <c r="AT84" i="517"/>
  <c r="BE81" i="517"/>
  <c r="BG81" i="517" s="1"/>
  <c r="BC81" i="517"/>
  <c r="BJ81" i="517" s="1"/>
  <c r="AW81" i="517"/>
  <c r="AT81" i="517"/>
  <c r="BE78" i="517"/>
  <c r="BC78" i="517"/>
  <c r="AW78" i="517"/>
  <c r="AT78" i="517"/>
  <c r="BG78" i="517" s="1"/>
  <c r="BE75" i="517"/>
  <c r="BC75" i="517"/>
  <c r="BJ75" i="517" s="1"/>
  <c r="AW75" i="517"/>
  <c r="AT75" i="517"/>
  <c r="BG75" i="517" s="1"/>
  <c r="BE72" i="517"/>
  <c r="BG72" i="517" s="1"/>
  <c r="BC72" i="517"/>
  <c r="BJ72" i="517" s="1"/>
  <c r="AW72" i="517"/>
  <c r="AT72" i="517"/>
  <c r="BE69" i="517"/>
  <c r="BC69" i="517"/>
  <c r="AW69" i="517"/>
  <c r="AT69" i="517"/>
  <c r="BE66" i="517"/>
  <c r="BC66" i="517"/>
  <c r="AW66" i="517"/>
  <c r="AT66" i="517"/>
  <c r="BH45" i="517"/>
  <c r="AG45" i="517"/>
  <c r="BJ174" i="517" s="1"/>
  <c r="AG30" i="517"/>
  <c r="AG24" i="517"/>
  <c r="AG21" i="517"/>
  <c r="AG18" i="517"/>
  <c r="AP303" i="517"/>
  <c r="K303" i="517"/>
  <c r="Z279" i="517"/>
  <c r="AQ275" i="517"/>
  <c r="BG260" i="517"/>
  <c r="H241" i="517"/>
  <c r="AB241" i="517" s="1"/>
  <c r="H231" i="517"/>
  <c r="BG207" i="517"/>
  <c r="BG204" i="517"/>
  <c r="BG198" i="517"/>
  <c r="BG195" i="517"/>
  <c r="BG192" i="517"/>
  <c r="BG186" i="517"/>
  <c r="BG183" i="517"/>
  <c r="BG180" i="517"/>
  <c r="BG174" i="517"/>
  <c r="BJ162" i="517"/>
  <c r="BG153" i="517"/>
  <c r="BJ150" i="517"/>
  <c r="BG150" i="517"/>
  <c r="BJ147" i="517"/>
  <c r="BG147" i="517"/>
  <c r="BJ141" i="517"/>
  <c r="BG141" i="517"/>
  <c r="BJ138" i="517"/>
  <c r="BG135" i="517"/>
  <c r="BJ135" i="517"/>
  <c r="BJ132" i="517"/>
  <c r="BJ126" i="517"/>
  <c r="BG126" i="517"/>
  <c r="BJ123" i="517"/>
  <c r="BG123" i="517"/>
  <c r="BG120" i="517"/>
  <c r="BJ117" i="517"/>
  <c r="BG117" i="517"/>
  <c r="BJ114" i="517"/>
  <c r="BG114" i="517"/>
  <c r="BG111" i="517"/>
  <c r="BJ111" i="517"/>
  <c r="BJ108" i="517"/>
  <c r="BJ102" i="517"/>
  <c r="BG102" i="517"/>
  <c r="BG99" i="517"/>
  <c r="BG96" i="517"/>
  <c r="BJ93" i="517"/>
  <c r="BG93" i="517"/>
  <c r="BJ90" i="517"/>
  <c r="BG90" i="517"/>
  <c r="BG87" i="517"/>
  <c r="BJ87" i="517"/>
  <c r="BJ84" i="517"/>
  <c r="BJ78" i="517"/>
  <c r="AL241" i="517"/>
  <c r="AL245" i="517" s="1"/>
  <c r="BJ69" i="517"/>
  <c r="BG69" i="517"/>
  <c r="BJ66" i="517"/>
  <c r="BG66" i="517"/>
  <c r="BH48" i="517"/>
  <c r="BF48" i="517"/>
  <c r="BF51" i="517" s="1"/>
  <c r="BH51" i="517" s="1"/>
  <c r="BG144" i="517" l="1"/>
  <c r="BG129" i="517"/>
  <c r="BH42" i="517"/>
  <c r="BJ168" i="517"/>
  <c r="H245" i="517"/>
  <c r="AB245" i="517"/>
  <c r="H249" i="517"/>
  <c r="AN279" i="516"/>
  <c r="AK279" i="516"/>
  <c r="AK279" i="517" s="1"/>
  <c r="AQ279" i="517" s="1"/>
  <c r="AH279" i="516"/>
  <c r="W279" i="516"/>
  <c r="S279" i="516"/>
  <c r="BE207" i="516"/>
  <c r="AW207" i="516"/>
  <c r="AT207" i="516"/>
  <c r="BE204" i="516"/>
  <c r="AW204" i="516"/>
  <c r="AT204" i="516"/>
  <c r="BE201" i="516"/>
  <c r="AW201" i="516"/>
  <c r="AT201" i="516"/>
  <c r="BE198" i="516"/>
  <c r="AW198" i="516"/>
  <c r="AT198" i="516"/>
  <c r="BE195" i="516"/>
  <c r="AW195" i="516"/>
  <c r="AT195" i="516"/>
  <c r="BE192" i="516"/>
  <c r="AW192" i="516"/>
  <c r="AT192" i="516"/>
  <c r="BE189" i="516"/>
  <c r="AW189" i="516"/>
  <c r="AT189" i="516"/>
  <c r="BE186" i="516"/>
  <c r="AW186" i="516"/>
  <c r="AT186" i="516"/>
  <c r="BE183" i="516"/>
  <c r="AW183" i="516"/>
  <c r="AT183" i="516"/>
  <c r="BE180" i="516"/>
  <c r="AW180" i="516"/>
  <c r="AT180" i="516"/>
  <c r="BE177" i="516"/>
  <c r="AW177" i="516"/>
  <c r="BG177" i="516" s="1"/>
  <c r="AT177" i="516"/>
  <c r="BE174" i="516"/>
  <c r="AW174" i="516"/>
  <c r="AT174" i="516"/>
  <c r="BE162" i="516"/>
  <c r="BC162" i="516"/>
  <c r="AW162" i="516"/>
  <c r="AT162" i="516"/>
  <c r="AT159" i="516"/>
  <c r="AT156" i="516"/>
  <c r="BE153" i="516"/>
  <c r="BC153" i="516"/>
  <c r="AW153" i="516"/>
  <c r="AT153" i="516"/>
  <c r="BE150" i="516"/>
  <c r="BC150" i="516"/>
  <c r="AW150" i="516"/>
  <c r="AT150" i="516"/>
  <c r="BE147" i="516"/>
  <c r="BC147" i="516"/>
  <c r="AW147" i="516"/>
  <c r="AT147" i="516"/>
  <c r="BG147" i="516" s="1"/>
  <c r="BE144" i="516"/>
  <c r="BC144" i="516"/>
  <c r="AW144" i="516"/>
  <c r="AT144" i="516"/>
  <c r="BE141" i="516"/>
  <c r="BC141" i="516"/>
  <c r="AW141" i="516"/>
  <c r="AT141" i="516"/>
  <c r="BE138" i="516"/>
  <c r="BC138" i="516"/>
  <c r="AW138" i="516"/>
  <c r="AT138" i="516"/>
  <c r="BE135" i="516"/>
  <c r="BC135" i="516"/>
  <c r="AW135" i="516"/>
  <c r="AT135" i="516"/>
  <c r="BE132" i="516"/>
  <c r="BC132" i="516"/>
  <c r="AW132" i="516"/>
  <c r="AT132" i="516"/>
  <c r="BE129" i="516"/>
  <c r="BC129" i="516"/>
  <c r="AW129" i="516"/>
  <c r="AT129" i="516"/>
  <c r="BG129" i="516" s="1"/>
  <c r="BE126" i="516"/>
  <c r="BC126" i="516"/>
  <c r="AW126" i="516"/>
  <c r="AT126" i="516"/>
  <c r="BE123" i="516"/>
  <c r="BC123" i="516"/>
  <c r="AW123" i="516"/>
  <c r="AT123" i="516"/>
  <c r="BG123" i="516" s="1"/>
  <c r="BE120" i="516"/>
  <c r="BC120" i="516"/>
  <c r="AW120" i="516"/>
  <c r="AT120" i="516"/>
  <c r="BE117" i="516"/>
  <c r="BC117" i="516"/>
  <c r="AW117" i="516"/>
  <c r="AT117" i="516"/>
  <c r="BG117" i="516" s="1"/>
  <c r="BE114" i="516"/>
  <c r="BC114" i="516"/>
  <c r="AW114" i="516"/>
  <c r="AT114" i="516"/>
  <c r="BE111" i="516"/>
  <c r="BC111" i="516"/>
  <c r="AW111" i="516"/>
  <c r="AT111" i="516"/>
  <c r="BE108" i="516"/>
  <c r="BC108" i="516"/>
  <c r="AW108" i="516"/>
  <c r="AT108" i="516"/>
  <c r="BE105" i="516"/>
  <c r="BC105" i="516"/>
  <c r="AW105" i="516"/>
  <c r="AT105" i="516"/>
  <c r="BG105" i="516" s="1"/>
  <c r="BE102" i="516"/>
  <c r="BC102" i="516"/>
  <c r="AW102" i="516"/>
  <c r="AT102" i="516"/>
  <c r="BG102" i="516" s="1"/>
  <c r="BE99" i="516"/>
  <c r="BC99" i="516"/>
  <c r="AW99" i="516"/>
  <c r="AT99" i="516"/>
  <c r="BG99" i="516" s="1"/>
  <c r="BE96" i="516"/>
  <c r="BC96" i="516"/>
  <c r="AW96" i="516"/>
  <c r="AT96" i="516"/>
  <c r="BE93" i="516"/>
  <c r="BC93" i="516"/>
  <c r="AW93" i="516"/>
  <c r="AT93" i="516"/>
  <c r="BG93" i="516" s="1"/>
  <c r="BE90" i="516"/>
  <c r="BC90" i="516"/>
  <c r="AW90" i="516"/>
  <c r="AT90" i="516"/>
  <c r="BE87" i="516"/>
  <c r="BC87" i="516"/>
  <c r="AW87" i="516"/>
  <c r="AT87" i="516"/>
  <c r="BE84" i="516"/>
  <c r="BC84" i="516"/>
  <c r="AW84" i="516"/>
  <c r="AT84" i="516"/>
  <c r="BG84" i="516" s="1"/>
  <c r="BE81" i="516"/>
  <c r="BC81" i="516"/>
  <c r="AW81" i="516"/>
  <c r="AT81" i="516"/>
  <c r="BE78" i="516"/>
  <c r="BC78" i="516"/>
  <c r="AW78" i="516"/>
  <c r="AT78" i="516"/>
  <c r="BE75" i="516"/>
  <c r="BC75" i="516"/>
  <c r="AW75" i="516"/>
  <c r="AT75" i="516"/>
  <c r="BG75" i="516" s="1"/>
  <c r="BE72" i="516"/>
  <c r="BC72" i="516"/>
  <c r="AW72" i="516"/>
  <c r="AT72" i="516"/>
  <c r="BE69" i="516"/>
  <c r="BC69" i="516"/>
  <c r="AW69" i="516"/>
  <c r="AT69" i="516"/>
  <c r="BE66" i="516"/>
  <c r="BC66" i="516"/>
  <c r="AW66" i="516"/>
  <c r="AT66" i="516"/>
  <c r="AG45" i="516"/>
  <c r="AG30" i="516"/>
  <c r="AG24" i="516"/>
  <c r="AG21" i="516"/>
  <c r="AG18" i="516"/>
  <c r="AP303" i="516"/>
  <c r="K303" i="516"/>
  <c r="AQ279" i="516"/>
  <c r="Z279" i="516"/>
  <c r="AQ275" i="516"/>
  <c r="BG260" i="516"/>
  <c r="H249" i="516"/>
  <c r="AB245" i="516"/>
  <c r="H245" i="516"/>
  <c r="AB241" i="516"/>
  <c r="H241" i="516"/>
  <c r="H231" i="516"/>
  <c r="BG207" i="516"/>
  <c r="BG204" i="516"/>
  <c r="BG201" i="516"/>
  <c r="BG198" i="516"/>
  <c r="BG195" i="516"/>
  <c r="BG192" i="516"/>
  <c r="BG189" i="516"/>
  <c r="BG186" i="516"/>
  <c r="BG183" i="516"/>
  <c r="BG180" i="516"/>
  <c r="BG174" i="516"/>
  <c r="BJ162" i="516"/>
  <c r="BG162" i="516"/>
  <c r="BG153" i="516"/>
  <c r="BJ150" i="516"/>
  <c r="BG150" i="516"/>
  <c r="BJ147" i="516"/>
  <c r="BJ144" i="516"/>
  <c r="BG144" i="516"/>
  <c r="BJ141" i="516"/>
  <c r="BG141" i="516"/>
  <c r="BJ138" i="516"/>
  <c r="BG138" i="516"/>
  <c r="BG135" i="516"/>
  <c r="BJ135" i="516"/>
  <c r="BJ132" i="516"/>
  <c r="BG132" i="516"/>
  <c r="BJ129" i="516"/>
  <c r="BJ126" i="516"/>
  <c r="BG126" i="516"/>
  <c r="BJ123" i="516"/>
  <c r="BJ120" i="516"/>
  <c r="BG120" i="516"/>
  <c r="BJ117" i="516"/>
  <c r="BJ114" i="516"/>
  <c r="BG114" i="516"/>
  <c r="BG111" i="516"/>
  <c r="BJ111" i="516"/>
  <c r="BJ108" i="516"/>
  <c r="BG108" i="516"/>
  <c r="BJ105" i="516"/>
  <c r="BJ102" i="516"/>
  <c r="BJ99" i="516"/>
  <c r="BJ96" i="516"/>
  <c r="BG96" i="516"/>
  <c r="BJ93" i="516"/>
  <c r="BJ90" i="516"/>
  <c r="BG90" i="516"/>
  <c r="BG87" i="516"/>
  <c r="BJ87" i="516"/>
  <c r="BJ84" i="516"/>
  <c r="BJ81" i="516"/>
  <c r="BG81" i="516"/>
  <c r="BJ78" i="516"/>
  <c r="BG78" i="516"/>
  <c r="BJ75" i="516"/>
  <c r="AL241" i="516"/>
  <c r="AL245" i="516" s="1"/>
  <c r="BJ72" i="516"/>
  <c r="BG72" i="516"/>
  <c r="BJ69" i="516"/>
  <c r="BG69" i="516"/>
  <c r="BJ66" i="516"/>
  <c r="BG66" i="516"/>
  <c r="BF48" i="516"/>
  <c r="BF51" i="516" s="1"/>
  <c r="BH51" i="516" s="1"/>
  <c r="BH45" i="516"/>
  <c r="BJ174" i="516"/>
  <c r="BH42" i="516"/>
  <c r="AG33" i="506"/>
  <c r="BH48" i="516" l="1"/>
  <c r="BJ168" i="516"/>
  <c r="BF45" i="515"/>
  <c r="BF42" i="514" l="1"/>
  <c r="AO245" i="514" l="1"/>
  <c r="AN279" i="515" l="1"/>
  <c r="AK279" i="515"/>
  <c r="AH279" i="515"/>
  <c r="BE207" i="515"/>
  <c r="AW207" i="515"/>
  <c r="AT207" i="515"/>
  <c r="BE204" i="515"/>
  <c r="AW204" i="515"/>
  <c r="AT204" i="515"/>
  <c r="BE201" i="515"/>
  <c r="AW201" i="515"/>
  <c r="BG201" i="515" s="1"/>
  <c r="AT201" i="515"/>
  <c r="BE198" i="515"/>
  <c r="AW198" i="515"/>
  <c r="AT198" i="515"/>
  <c r="BE195" i="515"/>
  <c r="AW195" i="515"/>
  <c r="AT195" i="515"/>
  <c r="BE192" i="515"/>
  <c r="AW192" i="515"/>
  <c r="AT192" i="515"/>
  <c r="BE189" i="515"/>
  <c r="AW189" i="515"/>
  <c r="BG189" i="515" s="1"/>
  <c r="AT189" i="515"/>
  <c r="BE186" i="515"/>
  <c r="AW186" i="515"/>
  <c r="BG186" i="515" s="1"/>
  <c r="AT186" i="515"/>
  <c r="BE183" i="515"/>
  <c r="AW183" i="515"/>
  <c r="BG183" i="515" s="1"/>
  <c r="AT183" i="515"/>
  <c r="BE180" i="515"/>
  <c r="AW180" i="515"/>
  <c r="BG180" i="515" s="1"/>
  <c r="AT180" i="515"/>
  <c r="BE177" i="515"/>
  <c r="AW177" i="515"/>
  <c r="BG177" i="515" s="1"/>
  <c r="AT177" i="515"/>
  <c r="BE174" i="515"/>
  <c r="AW174" i="515"/>
  <c r="AT174" i="515"/>
  <c r="BE162" i="515"/>
  <c r="BC162" i="515"/>
  <c r="AW162" i="515"/>
  <c r="AT162" i="515"/>
  <c r="AT159" i="515"/>
  <c r="AT156" i="515"/>
  <c r="BE153" i="515"/>
  <c r="BC153" i="515"/>
  <c r="AW153" i="515"/>
  <c r="AT153" i="515"/>
  <c r="BE150" i="515"/>
  <c r="BC150" i="515"/>
  <c r="AW150" i="515"/>
  <c r="AT150" i="515"/>
  <c r="BE147" i="515"/>
  <c r="BC147" i="515"/>
  <c r="AW147" i="515"/>
  <c r="AT147" i="515"/>
  <c r="BG147" i="515" s="1"/>
  <c r="BE144" i="515"/>
  <c r="BG144" i="515" s="1"/>
  <c r="BC144" i="515"/>
  <c r="AW144" i="515"/>
  <c r="AT144" i="515"/>
  <c r="BE141" i="515"/>
  <c r="BC141" i="515"/>
  <c r="AW141" i="515"/>
  <c r="AT141" i="515"/>
  <c r="BE138" i="515"/>
  <c r="BC138" i="515"/>
  <c r="AW138" i="515"/>
  <c r="AT138" i="515"/>
  <c r="BE135" i="515"/>
  <c r="BC135" i="515"/>
  <c r="AW135" i="515"/>
  <c r="AT135" i="515"/>
  <c r="BE132" i="515"/>
  <c r="BG132" i="515" s="1"/>
  <c r="BC132" i="515"/>
  <c r="AW132" i="515"/>
  <c r="AT132" i="515"/>
  <c r="BE129" i="515"/>
  <c r="BC129" i="515"/>
  <c r="AW129" i="515"/>
  <c r="AT129" i="515"/>
  <c r="BE126" i="515"/>
  <c r="BC126" i="515"/>
  <c r="AW126" i="515"/>
  <c r="AT126" i="515"/>
  <c r="BE123" i="515"/>
  <c r="BC123" i="515"/>
  <c r="AW123" i="515"/>
  <c r="AT123" i="515"/>
  <c r="BG123" i="515" s="1"/>
  <c r="BE120" i="515"/>
  <c r="BC120" i="515"/>
  <c r="AW120" i="515"/>
  <c r="AT120" i="515"/>
  <c r="BE117" i="515"/>
  <c r="BC117" i="515"/>
  <c r="AW117" i="515"/>
  <c r="AT117" i="515"/>
  <c r="BE114" i="515"/>
  <c r="BC114" i="515"/>
  <c r="AW114" i="515"/>
  <c r="AT114" i="515"/>
  <c r="BE111" i="515"/>
  <c r="BC111" i="515"/>
  <c r="AW111" i="515"/>
  <c r="AT111" i="515"/>
  <c r="BG111" i="515" s="1"/>
  <c r="BE108" i="515"/>
  <c r="BG108" i="515" s="1"/>
  <c r="BC108" i="515"/>
  <c r="AW108" i="515"/>
  <c r="AT108" i="515"/>
  <c r="BE105" i="515"/>
  <c r="BC105" i="515"/>
  <c r="AW105" i="515"/>
  <c r="AT105" i="515"/>
  <c r="BE102" i="515"/>
  <c r="BC102" i="515"/>
  <c r="AW102" i="515"/>
  <c r="AT102" i="515"/>
  <c r="BE99" i="515"/>
  <c r="BC99" i="515"/>
  <c r="AW99" i="515"/>
  <c r="AT99" i="515"/>
  <c r="BG99" i="515" s="1"/>
  <c r="BE96" i="515"/>
  <c r="BG96" i="515" s="1"/>
  <c r="BC96" i="515"/>
  <c r="AW96" i="515"/>
  <c r="AT96" i="515"/>
  <c r="AT93" i="515"/>
  <c r="AT90" i="515"/>
  <c r="BE87" i="515"/>
  <c r="BC87" i="515"/>
  <c r="AW87" i="515"/>
  <c r="AT87" i="515"/>
  <c r="BG87" i="515" s="1"/>
  <c r="BE84" i="515"/>
  <c r="BG84" i="515" s="1"/>
  <c r="BC84" i="515"/>
  <c r="AW84" i="515"/>
  <c r="AT84" i="515"/>
  <c r="BE81" i="515"/>
  <c r="BC81" i="515"/>
  <c r="AW81" i="515"/>
  <c r="AT81" i="515"/>
  <c r="BE78" i="515"/>
  <c r="BC78" i="515"/>
  <c r="AW78" i="515"/>
  <c r="AT78" i="515"/>
  <c r="BE75" i="515"/>
  <c r="BC75" i="515"/>
  <c r="AW75" i="515"/>
  <c r="AT75" i="515"/>
  <c r="BG75" i="515" s="1"/>
  <c r="BE72" i="515"/>
  <c r="BG72" i="515" s="1"/>
  <c r="BC72" i="515"/>
  <c r="AW72" i="515"/>
  <c r="AT72" i="515"/>
  <c r="BE69" i="515"/>
  <c r="BC69" i="515"/>
  <c r="AW69" i="515"/>
  <c r="AT69" i="515"/>
  <c r="BE66" i="515"/>
  <c r="BC66" i="515"/>
  <c r="AW66" i="515"/>
  <c r="AT66" i="515"/>
  <c r="AG45" i="515"/>
  <c r="BJ174" i="515" s="1"/>
  <c r="AG30" i="515"/>
  <c r="AG24" i="515"/>
  <c r="AG21" i="515"/>
  <c r="AG18" i="515"/>
  <c r="AP303" i="515"/>
  <c r="K303" i="515"/>
  <c r="AQ279" i="515"/>
  <c r="Z279" i="515"/>
  <c r="AQ275" i="515"/>
  <c r="BG260" i="515"/>
  <c r="H249" i="515"/>
  <c r="AB245" i="515"/>
  <c r="H245" i="515"/>
  <c r="H241" i="515"/>
  <c r="AB241" i="515" s="1"/>
  <c r="H231" i="515"/>
  <c r="BG207" i="515"/>
  <c r="BG204" i="515"/>
  <c r="BG198" i="515"/>
  <c r="BG195" i="515"/>
  <c r="BG192" i="515"/>
  <c r="BG174" i="515"/>
  <c r="BG162" i="515"/>
  <c r="BG153" i="515"/>
  <c r="BG150" i="515"/>
  <c r="BG141" i="515"/>
  <c r="BG138" i="515"/>
  <c r="BG135" i="515"/>
  <c r="BG129" i="515"/>
  <c r="BG126" i="515"/>
  <c r="BG117" i="515"/>
  <c r="BG114" i="515"/>
  <c r="BG105" i="515"/>
  <c r="BG102" i="515"/>
  <c r="BG81" i="515"/>
  <c r="BG78" i="515"/>
  <c r="AL241" i="515"/>
  <c r="AL245" i="515" s="1"/>
  <c r="BG69" i="515"/>
  <c r="BG66" i="515"/>
  <c r="BF48" i="515"/>
  <c r="BF51" i="515" s="1"/>
  <c r="BH51" i="515" s="1"/>
  <c r="BH45" i="515"/>
  <c r="BG120" i="515" l="1"/>
  <c r="BH48" i="515"/>
  <c r="BJ168" i="515"/>
  <c r="BF42" i="515"/>
  <c r="BH42" i="515" s="1"/>
  <c r="BC156" i="514"/>
  <c r="BC156" i="515" s="1"/>
  <c r="BC156" i="516" s="1"/>
  <c r="BC159" i="514"/>
  <c r="BC159" i="515" s="1"/>
  <c r="BC159" i="516" s="1"/>
  <c r="BJ159" i="516" l="1"/>
  <c r="BC159" i="517"/>
  <c r="BJ159" i="517" s="1"/>
  <c r="BJ156" i="516"/>
  <c r="BC156" i="517"/>
  <c r="BJ156" i="517" s="1"/>
  <c r="H231" i="514"/>
  <c r="AN279" i="514" l="1"/>
  <c r="AK279" i="514"/>
  <c r="AH279" i="514"/>
  <c r="W279" i="514"/>
  <c r="W279" i="515" s="1"/>
  <c r="S279" i="514"/>
  <c r="S279" i="515" s="1"/>
  <c r="BE207" i="514"/>
  <c r="AW207" i="514"/>
  <c r="AT207" i="514"/>
  <c r="BE204" i="514"/>
  <c r="AW204" i="514"/>
  <c r="AT204" i="514"/>
  <c r="BE201" i="514"/>
  <c r="AW201" i="514"/>
  <c r="AT201" i="514"/>
  <c r="BE198" i="514"/>
  <c r="AW198" i="514"/>
  <c r="AT198" i="514"/>
  <c r="BE195" i="514"/>
  <c r="AW195" i="514"/>
  <c r="AT195" i="514"/>
  <c r="BE192" i="514"/>
  <c r="AW192" i="514"/>
  <c r="AT192" i="514"/>
  <c r="BE189" i="514"/>
  <c r="AW189" i="514"/>
  <c r="BG189" i="514" s="1"/>
  <c r="AT189" i="514"/>
  <c r="BE186" i="514"/>
  <c r="AW186" i="514"/>
  <c r="AT186" i="514"/>
  <c r="BE183" i="514"/>
  <c r="AW183" i="514"/>
  <c r="AT183" i="514"/>
  <c r="BE180" i="514"/>
  <c r="AW180" i="514"/>
  <c r="AT180" i="514"/>
  <c r="BE177" i="514"/>
  <c r="AW177" i="514"/>
  <c r="BG177" i="514" s="1"/>
  <c r="AT177" i="514"/>
  <c r="BE174" i="514"/>
  <c r="AW174" i="514"/>
  <c r="AT174" i="514"/>
  <c r="BE162" i="514"/>
  <c r="BC162" i="514"/>
  <c r="AW162" i="514"/>
  <c r="AT162" i="514"/>
  <c r="BE159" i="514"/>
  <c r="AW159" i="514"/>
  <c r="AT159" i="514"/>
  <c r="BE156" i="514"/>
  <c r="AW156" i="514"/>
  <c r="AT156" i="514"/>
  <c r="BE153" i="514"/>
  <c r="BC153" i="514"/>
  <c r="AW153" i="514"/>
  <c r="AT153" i="514"/>
  <c r="BE150" i="514"/>
  <c r="BC150" i="514"/>
  <c r="AW150" i="514"/>
  <c r="AT150" i="514"/>
  <c r="BE147" i="514"/>
  <c r="BC147" i="514"/>
  <c r="AW147" i="514"/>
  <c r="AT147" i="514"/>
  <c r="BE144" i="514"/>
  <c r="BC144" i="514"/>
  <c r="AW144" i="514"/>
  <c r="AT144" i="514"/>
  <c r="BE141" i="514"/>
  <c r="BC141" i="514"/>
  <c r="AW141" i="514"/>
  <c r="AT141" i="514"/>
  <c r="BE138" i="514"/>
  <c r="BC138" i="514"/>
  <c r="AW138" i="514"/>
  <c r="AT138" i="514"/>
  <c r="BE135" i="514"/>
  <c r="BC135" i="514"/>
  <c r="AW135" i="514"/>
  <c r="AT135" i="514"/>
  <c r="BE132" i="514"/>
  <c r="BC132" i="514"/>
  <c r="AW132" i="514"/>
  <c r="AT132" i="514"/>
  <c r="BE129" i="514"/>
  <c r="BC129" i="514"/>
  <c r="AW129" i="514"/>
  <c r="AT129" i="514"/>
  <c r="BE126" i="514"/>
  <c r="BC126" i="514"/>
  <c r="AW126" i="514"/>
  <c r="AT126" i="514"/>
  <c r="BG126" i="514" s="1"/>
  <c r="BE123" i="514"/>
  <c r="BC123" i="514"/>
  <c r="AW123" i="514"/>
  <c r="AT123" i="514"/>
  <c r="BE120" i="514"/>
  <c r="BC120" i="514"/>
  <c r="AW120" i="514"/>
  <c r="AT120" i="514"/>
  <c r="BE117" i="514"/>
  <c r="BC117" i="514"/>
  <c r="AW117" i="514"/>
  <c r="AT117" i="514"/>
  <c r="BE114" i="514"/>
  <c r="BC114" i="514"/>
  <c r="AW114" i="514"/>
  <c r="AT114" i="514"/>
  <c r="BE111" i="514"/>
  <c r="BC111" i="514"/>
  <c r="AW111" i="514"/>
  <c r="AT111" i="514"/>
  <c r="BG111" i="514" s="1"/>
  <c r="BE108" i="514"/>
  <c r="BC108" i="514"/>
  <c r="AW108" i="514"/>
  <c r="AT108" i="514"/>
  <c r="BE105" i="514"/>
  <c r="BC105" i="514"/>
  <c r="AW105" i="514"/>
  <c r="AT105" i="514"/>
  <c r="BE102" i="514"/>
  <c r="BC102" i="514"/>
  <c r="AW102" i="514"/>
  <c r="AT102" i="514"/>
  <c r="BE99" i="514"/>
  <c r="BC99" i="514"/>
  <c r="AW99" i="514"/>
  <c r="AT99" i="514"/>
  <c r="BE96" i="514"/>
  <c r="BC96" i="514"/>
  <c r="AW96" i="514"/>
  <c r="AT96" i="514"/>
  <c r="BE93" i="514"/>
  <c r="BE93" i="515" s="1"/>
  <c r="BG93" i="515" s="1"/>
  <c r="BC93" i="514"/>
  <c r="BC93" i="515" s="1"/>
  <c r="AW93" i="514"/>
  <c r="AT93" i="514"/>
  <c r="BE90" i="514"/>
  <c r="BC90" i="514"/>
  <c r="BC90" i="515" s="1"/>
  <c r="BJ90" i="515" s="1"/>
  <c r="AW90" i="514"/>
  <c r="AT90" i="514"/>
  <c r="BE87" i="514"/>
  <c r="BG87" i="514" s="1"/>
  <c r="BC87" i="514"/>
  <c r="AW87" i="514"/>
  <c r="AT87" i="514"/>
  <c r="BE84" i="514"/>
  <c r="BG84" i="514" s="1"/>
  <c r="BC84" i="514"/>
  <c r="AW84" i="514"/>
  <c r="AT84" i="514"/>
  <c r="BE81" i="514"/>
  <c r="BC81" i="514"/>
  <c r="AW81" i="514"/>
  <c r="AT81" i="514"/>
  <c r="BE78" i="514"/>
  <c r="BC78" i="514"/>
  <c r="AW78" i="514"/>
  <c r="AT78" i="514"/>
  <c r="BE75" i="514"/>
  <c r="BC75" i="514"/>
  <c r="AW75" i="514"/>
  <c r="AT75" i="514"/>
  <c r="BE72" i="514"/>
  <c r="BC72" i="514"/>
  <c r="AW72" i="514"/>
  <c r="AT72" i="514"/>
  <c r="BE69" i="514"/>
  <c r="BC69" i="514"/>
  <c r="AW69" i="514"/>
  <c r="AT69" i="514"/>
  <c r="BE66" i="514"/>
  <c r="BC66" i="514"/>
  <c r="AW66" i="514"/>
  <c r="AT66" i="514"/>
  <c r="AG45" i="514"/>
  <c r="AG30" i="514"/>
  <c r="AG24" i="514"/>
  <c r="AG21" i="514"/>
  <c r="AG18" i="514"/>
  <c r="AP303" i="514"/>
  <c r="K303" i="514"/>
  <c r="AQ279" i="514"/>
  <c r="Z279" i="514"/>
  <c r="AQ275" i="514"/>
  <c r="BG260" i="514"/>
  <c r="H241" i="514"/>
  <c r="H249" i="514" s="1"/>
  <c r="BG207" i="514"/>
  <c r="BG204" i="514"/>
  <c r="BG201" i="514"/>
  <c r="BG198" i="514"/>
  <c r="BG195" i="514"/>
  <c r="BG192" i="514"/>
  <c r="BG186" i="514"/>
  <c r="BG183" i="514"/>
  <c r="BG180" i="514"/>
  <c r="BG174" i="514"/>
  <c r="BG162" i="514"/>
  <c r="BJ159" i="514"/>
  <c r="BG153" i="514"/>
  <c r="BG150" i="514"/>
  <c r="BJ147" i="514"/>
  <c r="BG147" i="514"/>
  <c r="BG144" i="514"/>
  <c r="BG141" i="514"/>
  <c r="BJ138" i="514"/>
  <c r="BG138" i="514"/>
  <c r="BG135" i="514"/>
  <c r="BJ132" i="514"/>
  <c r="BG132" i="514"/>
  <c r="BG129" i="514"/>
  <c r="BG123" i="514"/>
  <c r="BG120" i="514"/>
  <c r="BG117" i="514"/>
  <c r="BJ117" i="514"/>
  <c r="BJ114" i="514"/>
  <c r="BG114" i="514"/>
  <c r="BJ108" i="514"/>
  <c r="BG108" i="514"/>
  <c r="BG105" i="514"/>
  <c r="BG102" i="514"/>
  <c r="BJ99" i="514"/>
  <c r="BG99" i="514"/>
  <c r="BG96" i="514"/>
  <c r="BJ93" i="514"/>
  <c r="BG81" i="514"/>
  <c r="BG78" i="514"/>
  <c r="BG75" i="514"/>
  <c r="AL241" i="514"/>
  <c r="AL245" i="514" s="1"/>
  <c r="BG72" i="514"/>
  <c r="BJ69" i="514"/>
  <c r="BG69" i="514"/>
  <c r="BJ66" i="514"/>
  <c r="BG66" i="514"/>
  <c r="BF48" i="514"/>
  <c r="BH48" i="514" s="1"/>
  <c r="BH45" i="514"/>
  <c r="BJ174" i="514"/>
  <c r="AB241" i="514" l="1"/>
  <c r="H245" i="514"/>
  <c r="AB245" i="514"/>
  <c r="BJ117" i="515"/>
  <c r="BJ78" i="515"/>
  <c r="BJ87" i="515"/>
  <c r="BJ126" i="515"/>
  <c r="BJ162" i="515"/>
  <c r="BJ105" i="515"/>
  <c r="BJ141" i="515"/>
  <c r="BJ114" i="515"/>
  <c r="BJ66" i="515"/>
  <c r="BJ150" i="515"/>
  <c r="BJ81" i="515"/>
  <c r="BJ69" i="515"/>
  <c r="BJ129" i="515"/>
  <c r="BJ111" i="515"/>
  <c r="BJ102" i="515"/>
  <c r="BJ138" i="515"/>
  <c r="BJ135" i="515"/>
  <c r="BJ75" i="515"/>
  <c r="BJ132" i="515"/>
  <c r="BJ144" i="515"/>
  <c r="BJ99" i="515"/>
  <c r="BJ84" i="515"/>
  <c r="BJ96" i="515"/>
  <c r="BJ123" i="515"/>
  <c r="BJ108" i="515"/>
  <c r="BJ147" i="515"/>
  <c r="BJ120" i="515"/>
  <c r="BJ72" i="515"/>
  <c r="BJ156" i="515"/>
  <c r="BJ159" i="515"/>
  <c r="BJ75" i="514"/>
  <c r="BJ162" i="514"/>
  <c r="BJ78" i="514"/>
  <c r="BJ123" i="514"/>
  <c r="BJ150" i="514"/>
  <c r="BJ93" i="515"/>
  <c r="BG93" i="514"/>
  <c r="AW93" i="515" s="1"/>
  <c r="BG90" i="514"/>
  <c r="AW90" i="515" s="1"/>
  <c r="BE90" i="515"/>
  <c r="BG90" i="515" s="1"/>
  <c r="BG159" i="514"/>
  <c r="AW159" i="515" s="1"/>
  <c r="BE159" i="515"/>
  <c r="BG156" i="514"/>
  <c r="AW156" i="515" s="1"/>
  <c r="BE156" i="515"/>
  <c r="BJ84" i="514"/>
  <c r="BJ90" i="514"/>
  <c r="BH42" i="514"/>
  <c r="BJ165" i="514"/>
  <c r="BJ168" i="514"/>
  <c r="BJ141" i="514"/>
  <c r="BJ81" i="514"/>
  <c r="BJ105" i="514"/>
  <c r="BJ129" i="514"/>
  <c r="BJ156" i="514"/>
  <c r="BJ72" i="514"/>
  <c r="BJ96" i="514"/>
  <c r="BJ120" i="514"/>
  <c r="BJ144" i="514"/>
  <c r="BJ87" i="514"/>
  <c r="BJ111" i="514"/>
  <c r="BJ135" i="514"/>
  <c r="BJ102" i="514"/>
  <c r="BJ126" i="514"/>
  <c r="BF51" i="514"/>
  <c r="BH51" i="514" s="1"/>
  <c r="BG156" i="515" l="1"/>
  <c r="AW156" i="516" s="1"/>
  <c r="BE156" i="516"/>
  <c r="BG159" i="515"/>
  <c r="BE159" i="516"/>
  <c r="BJ165" i="515"/>
  <c r="BJ171" i="515" s="1"/>
  <c r="BJ171" i="514"/>
  <c r="BG156" i="516" l="1"/>
  <c r="BE156" i="517"/>
  <c r="BG156" i="517" s="1"/>
  <c r="BG159" i="516"/>
  <c r="AW159" i="517" s="1"/>
  <c r="BE159" i="517"/>
  <c r="BG159" i="517" s="1"/>
  <c r="AW159" i="516"/>
  <c r="AN279" i="513"/>
  <c r="AK279" i="513"/>
  <c r="AH279" i="513"/>
  <c r="W279" i="513"/>
  <c r="S279" i="513"/>
  <c r="BE207" i="513"/>
  <c r="AW207" i="513"/>
  <c r="AT207" i="513"/>
  <c r="BE204" i="513"/>
  <c r="AW204" i="513"/>
  <c r="AT204" i="513"/>
  <c r="BE201" i="513"/>
  <c r="AW201" i="513"/>
  <c r="BG201" i="513" s="1"/>
  <c r="AT201" i="513"/>
  <c r="BE198" i="513"/>
  <c r="AW198" i="513"/>
  <c r="AT198" i="513"/>
  <c r="BE195" i="513"/>
  <c r="AW195" i="513"/>
  <c r="AT195" i="513"/>
  <c r="BE192" i="513"/>
  <c r="AW192" i="513"/>
  <c r="AT192" i="513"/>
  <c r="BE189" i="513"/>
  <c r="AW189" i="513"/>
  <c r="AT189" i="513"/>
  <c r="BE186" i="513"/>
  <c r="AW186" i="513"/>
  <c r="AT186" i="513"/>
  <c r="BE183" i="513"/>
  <c r="AW183" i="513"/>
  <c r="AT183" i="513"/>
  <c r="BE180" i="513"/>
  <c r="AW180" i="513"/>
  <c r="AT180" i="513"/>
  <c r="BE177" i="513"/>
  <c r="AW177" i="513"/>
  <c r="BG177" i="513" s="1"/>
  <c r="AT177" i="513"/>
  <c r="BE174" i="513"/>
  <c r="AW174" i="513"/>
  <c r="AT174" i="513"/>
  <c r="BE162" i="513"/>
  <c r="BC162" i="513"/>
  <c r="AW162" i="513"/>
  <c r="AT162" i="513"/>
  <c r="BG162" i="513" s="1"/>
  <c r="BE159" i="513"/>
  <c r="BC159" i="513"/>
  <c r="AW159" i="513"/>
  <c r="AT159" i="513"/>
  <c r="BE156" i="513"/>
  <c r="BC156" i="513"/>
  <c r="AW156" i="513"/>
  <c r="AT156" i="513"/>
  <c r="BE153" i="513"/>
  <c r="BC153" i="513"/>
  <c r="AW153" i="513"/>
  <c r="AT153" i="513"/>
  <c r="BE150" i="513"/>
  <c r="BC150" i="513"/>
  <c r="AW150" i="513"/>
  <c r="AT150" i="513"/>
  <c r="BG150" i="513" s="1"/>
  <c r="BE147" i="513"/>
  <c r="BC147" i="513"/>
  <c r="AW147" i="513"/>
  <c r="AT147" i="513"/>
  <c r="BE144" i="513"/>
  <c r="BC144" i="513"/>
  <c r="AW144" i="513"/>
  <c r="AT144" i="513"/>
  <c r="BE141" i="513"/>
  <c r="BC141" i="513"/>
  <c r="AW141" i="513"/>
  <c r="AT141" i="513"/>
  <c r="BE138" i="513"/>
  <c r="BC138" i="513"/>
  <c r="AW138" i="513"/>
  <c r="AT138" i="513"/>
  <c r="BG138" i="513" s="1"/>
  <c r="BE135" i="513"/>
  <c r="BC135" i="513"/>
  <c r="AW135" i="513"/>
  <c r="AT135" i="513"/>
  <c r="BE132" i="513"/>
  <c r="BG132" i="513" s="1"/>
  <c r="BC132" i="513"/>
  <c r="AW132" i="513"/>
  <c r="AT132" i="513"/>
  <c r="BE129" i="513"/>
  <c r="BC129" i="513"/>
  <c r="AW129" i="513"/>
  <c r="AT129" i="513"/>
  <c r="BE126" i="513"/>
  <c r="BC126" i="513"/>
  <c r="AW126" i="513"/>
  <c r="AT126" i="513"/>
  <c r="BG126" i="513" s="1"/>
  <c r="BE123" i="513"/>
  <c r="BC123" i="513"/>
  <c r="AW123" i="513"/>
  <c r="AT123" i="513"/>
  <c r="BE120" i="513"/>
  <c r="BC120" i="513"/>
  <c r="AW120" i="513"/>
  <c r="AT120" i="513"/>
  <c r="BE117" i="513"/>
  <c r="BC117" i="513"/>
  <c r="AW117" i="513"/>
  <c r="AT117" i="513"/>
  <c r="BE114" i="513"/>
  <c r="BC114" i="513"/>
  <c r="AW114" i="513"/>
  <c r="AT114" i="513"/>
  <c r="BG114" i="513" s="1"/>
  <c r="BE111" i="513"/>
  <c r="BC111" i="513"/>
  <c r="AW111" i="513"/>
  <c r="AT111" i="513"/>
  <c r="BE108" i="513"/>
  <c r="BG108" i="513" s="1"/>
  <c r="BC108" i="513"/>
  <c r="AW108" i="513"/>
  <c r="AT108" i="513"/>
  <c r="BE105" i="513"/>
  <c r="BC105" i="513"/>
  <c r="AW105" i="513"/>
  <c r="AT105" i="513"/>
  <c r="BE102" i="513"/>
  <c r="BC102" i="513"/>
  <c r="AW102" i="513"/>
  <c r="AT102" i="513"/>
  <c r="BG102" i="513" s="1"/>
  <c r="BE99" i="513"/>
  <c r="BC99" i="513"/>
  <c r="AW99" i="513"/>
  <c r="AT99" i="513"/>
  <c r="BE96" i="513"/>
  <c r="BC96" i="513"/>
  <c r="AW96" i="513"/>
  <c r="AT96" i="513"/>
  <c r="BE93" i="513"/>
  <c r="BC93" i="513"/>
  <c r="AW93" i="513"/>
  <c r="AT93" i="513"/>
  <c r="BE90" i="513"/>
  <c r="BC90" i="513"/>
  <c r="AW90" i="513"/>
  <c r="AT90" i="513"/>
  <c r="BG90" i="513" s="1"/>
  <c r="BE87" i="513"/>
  <c r="BC87" i="513"/>
  <c r="AW87" i="513"/>
  <c r="AT87" i="513"/>
  <c r="BE84" i="513"/>
  <c r="BC84" i="513"/>
  <c r="BJ84" i="513" s="1"/>
  <c r="AW84" i="513"/>
  <c r="AT84" i="513"/>
  <c r="BE81" i="513"/>
  <c r="BC81" i="513"/>
  <c r="AW81" i="513"/>
  <c r="AT81" i="513"/>
  <c r="BE78" i="513"/>
  <c r="BC78" i="513"/>
  <c r="AW78" i="513"/>
  <c r="AT78" i="513"/>
  <c r="BG78" i="513" s="1"/>
  <c r="BE75" i="513"/>
  <c r="BC75" i="513"/>
  <c r="AW75" i="513"/>
  <c r="AT75" i="513"/>
  <c r="BG75" i="513" s="1"/>
  <c r="BE72" i="513"/>
  <c r="BC72" i="513"/>
  <c r="AW72" i="513"/>
  <c r="AT72" i="513"/>
  <c r="BE69" i="513"/>
  <c r="BC69" i="513"/>
  <c r="AW69" i="513"/>
  <c r="AT69" i="513"/>
  <c r="BE66" i="513"/>
  <c r="BC66" i="513"/>
  <c r="AW66" i="513"/>
  <c r="AT66" i="513"/>
  <c r="BG66" i="513" s="1"/>
  <c r="AG45" i="513"/>
  <c r="AG30" i="513"/>
  <c r="AG24" i="513"/>
  <c r="AG21" i="513"/>
  <c r="AG18" i="513"/>
  <c r="AP303" i="513"/>
  <c r="K303" i="513"/>
  <c r="AQ279" i="513"/>
  <c r="Z279" i="513"/>
  <c r="AQ275" i="513"/>
  <c r="BG260" i="513"/>
  <c r="H241" i="513"/>
  <c r="AB241" i="513" s="1"/>
  <c r="BG207" i="513"/>
  <c r="BG204" i="513"/>
  <c r="BG198" i="513"/>
  <c r="BG195" i="513"/>
  <c r="BG192" i="513"/>
  <c r="BG189" i="513"/>
  <c r="BG186" i="513"/>
  <c r="BG183" i="513"/>
  <c r="BG180" i="513"/>
  <c r="BG174" i="513"/>
  <c r="BJ162" i="513"/>
  <c r="BJ159" i="513"/>
  <c r="BG159" i="513"/>
  <c r="BJ156" i="513"/>
  <c r="BG156" i="513"/>
  <c r="BG153" i="513"/>
  <c r="BJ150" i="513"/>
  <c r="BJ147" i="513"/>
  <c r="BG147" i="513"/>
  <c r="BJ144" i="513"/>
  <c r="BG144" i="513"/>
  <c r="BJ141" i="513"/>
  <c r="BG141" i="513"/>
  <c r="BJ138" i="513"/>
  <c r="BG135" i="513"/>
  <c r="BJ135" i="513"/>
  <c r="BJ132" i="513"/>
  <c r="BJ129" i="513"/>
  <c r="BG129" i="513"/>
  <c r="BJ126" i="513"/>
  <c r="BJ123" i="513"/>
  <c r="BG123" i="513"/>
  <c r="BJ120" i="513"/>
  <c r="BG120" i="513"/>
  <c r="BJ117" i="513"/>
  <c r="BG117" i="513"/>
  <c r="BJ114" i="513"/>
  <c r="BG111" i="513"/>
  <c r="BJ111" i="513"/>
  <c r="BJ108" i="513"/>
  <c r="BJ105" i="513"/>
  <c r="BG105" i="513"/>
  <c r="BJ102" i="513"/>
  <c r="BJ99" i="513"/>
  <c r="BG99" i="513"/>
  <c r="BJ96" i="513"/>
  <c r="BG96" i="513"/>
  <c r="BJ93" i="513"/>
  <c r="BG93" i="513"/>
  <c r="BJ90" i="513"/>
  <c r="BG87" i="513"/>
  <c r="BJ87" i="513"/>
  <c r="BG84" i="513"/>
  <c r="BJ81" i="513"/>
  <c r="BG81" i="513"/>
  <c r="BJ78" i="513"/>
  <c r="BJ75" i="513"/>
  <c r="AL241" i="513"/>
  <c r="AL245" i="513" s="1"/>
  <c r="BJ72" i="513"/>
  <c r="BG72" i="513"/>
  <c r="BJ69" i="513"/>
  <c r="BG69" i="513"/>
  <c r="BJ66" i="513"/>
  <c r="BF48" i="513"/>
  <c r="BF51" i="513" s="1"/>
  <c r="BH51" i="513" s="1"/>
  <c r="BH45" i="513"/>
  <c r="BJ174" i="513"/>
  <c r="BJ165" i="517" l="1"/>
  <c r="BJ171" i="517" s="1"/>
  <c r="BJ165" i="516"/>
  <c r="BJ171" i="516" s="1"/>
  <c r="AW156" i="517"/>
  <c r="H245" i="513"/>
  <c r="AB245" i="513"/>
  <c r="H249" i="513"/>
  <c r="BJ165" i="513"/>
  <c r="BJ171" i="513" s="1"/>
  <c r="BJ168" i="513"/>
  <c r="BH42" i="513"/>
  <c r="BH48" i="513"/>
  <c r="AN279" i="512"/>
  <c r="AK279" i="512"/>
  <c r="AH279" i="512"/>
  <c r="W279" i="512"/>
  <c r="S279" i="512"/>
  <c r="BE207" i="512"/>
  <c r="AW207" i="512"/>
  <c r="AT207" i="512"/>
  <c r="BE204" i="512"/>
  <c r="AW204" i="512"/>
  <c r="AT204" i="512"/>
  <c r="BE201" i="512"/>
  <c r="AW201" i="512"/>
  <c r="AT201" i="512"/>
  <c r="BE198" i="512"/>
  <c r="AW198" i="512"/>
  <c r="AT198" i="512"/>
  <c r="BE195" i="512"/>
  <c r="AW195" i="512"/>
  <c r="AT195" i="512"/>
  <c r="BE192" i="512"/>
  <c r="AW192" i="512"/>
  <c r="AT192" i="512"/>
  <c r="BE189" i="512"/>
  <c r="AW189" i="512"/>
  <c r="AT189" i="512"/>
  <c r="BE186" i="512"/>
  <c r="AW186" i="512"/>
  <c r="AT186" i="512"/>
  <c r="BE183" i="512"/>
  <c r="AW183" i="512"/>
  <c r="BG183" i="512" s="1"/>
  <c r="AT183" i="512"/>
  <c r="BE180" i="512"/>
  <c r="AW180" i="512"/>
  <c r="BG180" i="512" s="1"/>
  <c r="AT180" i="512"/>
  <c r="BE177" i="512"/>
  <c r="AW177" i="512"/>
  <c r="BG177" i="512" s="1"/>
  <c r="AT177" i="512"/>
  <c r="BE174" i="512"/>
  <c r="AW174" i="512"/>
  <c r="AT174" i="512"/>
  <c r="BE162" i="512"/>
  <c r="BC162" i="512"/>
  <c r="AW162" i="512"/>
  <c r="AT162" i="512"/>
  <c r="BE159" i="512"/>
  <c r="BC159" i="512"/>
  <c r="AW159" i="512"/>
  <c r="AT159" i="512"/>
  <c r="BE156" i="512"/>
  <c r="BG156" i="512" s="1"/>
  <c r="BC156" i="512"/>
  <c r="AW156" i="512"/>
  <c r="AT156" i="512"/>
  <c r="BE153" i="512"/>
  <c r="BC153" i="512"/>
  <c r="AW153" i="512"/>
  <c r="AT153" i="512"/>
  <c r="BE150" i="512"/>
  <c r="BC150" i="512"/>
  <c r="AW150" i="512"/>
  <c r="AT150" i="512"/>
  <c r="BE147" i="512"/>
  <c r="BC147" i="512"/>
  <c r="AW147" i="512"/>
  <c r="AT147" i="512"/>
  <c r="BG147" i="512" s="1"/>
  <c r="BE144" i="512"/>
  <c r="BG144" i="512" s="1"/>
  <c r="BC144" i="512"/>
  <c r="AW144" i="512"/>
  <c r="AT144" i="512"/>
  <c r="BE141" i="512"/>
  <c r="BC141" i="512"/>
  <c r="AW141" i="512"/>
  <c r="AT141" i="512"/>
  <c r="BE138" i="512"/>
  <c r="BC138" i="512"/>
  <c r="AW138" i="512"/>
  <c r="AT138" i="512"/>
  <c r="BE135" i="512"/>
  <c r="BC135" i="512"/>
  <c r="AW135" i="512"/>
  <c r="AT135" i="512"/>
  <c r="BE132" i="512"/>
  <c r="BC132" i="512"/>
  <c r="AW132" i="512"/>
  <c r="AT132" i="512"/>
  <c r="BG132" i="512" s="1"/>
  <c r="BE129" i="512"/>
  <c r="BC129" i="512"/>
  <c r="AW129" i="512"/>
  <c r="AT129" i="512"/>
  <c r="BE126" i="512"/>
  <c r="BC126" i="512"/>
  <c r="BE123" i="512"/>
  <c r="BC123" i="512"/>
  <c r="BJ123" i="512" s="1"/>
  <c r="AW123" i="512"/>
  <c r="AT123" i="512"/>
  <c r="BG123" i="512" s="1"/>
  <c r="BE120" i="512"/>
  <c r="BG120" i="512" s="1"/>
  <c r="BC120" i="512"/>
  <c r="BJ120" i="512" s="1"/>
  <c r="AW120" i="512"/>
  <c r="AT120" i="512"/>
  <c r="BE117" i="512"/>
  <c r="BC117" i="512"/>
  <c r="AW117" i="512"/>
  <c r="AT117" i="512"/>
  <c r="BE114" i="512"/>
  <c r="BC114" i="512"/>
  <c r="AW114" i="512"/>
  <c r="AT114" i="512"/>
  <c r="BE111" i="512"/>
  <c r="BC111" i="512"/>
  <c r="AW111" i="512"/>
  <c r="AT111" i="512"/>
  <c r="BG111" i="512" s="1"/>
  <c r="BE108" i="512"/>
  <c r="BC108" i="512"/>
  <c r="AW108" i="512"/>
  <c r="AT108" i="512"/>
  <c r="BG108" i="512" s="1"/>
  <c r="BE105" i="512"/>
  <c r="BC105" i="512"/>
  <c r="AW105" i="512"/>
  <c r="AT105" i="512"/>
  <c r="BE102" i="512"/>
  <c r="BC102" i="512"/>
  <c r="AW102" i="512"/>
  <c r="AT102" i="512"/>
  <c r="BE99" i="512"/>
  <c r="BC99" i="512"/>
  <c r="BJ99" i="512" s="1"/>
  <c r="AW99" i="512"/>
  <c r="AT99" i="512"/>
  <c r="BG99" i="512" s="1"/>
  <c r="BE96" i="512"/>
  <c r="BG96" i="512" s="1"/>
  <c r="BC96" i="512"/>
  <c r="BJ96" i="512" s="1"/>
  <c r="AW96" i="512"/>
  <c r="AT96" i="512"/>
  <c r="BE93" i="512"/>
  <c r="BC93" i="512"/>
  <c r="AW93" i="512"/>
  <c r="AT93" i="512"/>
  <c r="BE90" i="512"/>
  <c r="BG90" i="512" s="1"/>
  <c r="BC90" i="512"/>
  <c r="BJ90" i="512" s="1"/>
  <c r="AW90" i="512"/>
  <c r="AT90" i="512"/>
  <c r="BE87" i="512"/>
  <c r="BC87" i="512"/>
  <c r="AW87" i="512"/>
  <c r="AT87" i="512"/>
  <c r="BG87" i="512" s="1"/>
  <c r="BE84" i="512"/>
  <c r="BC84" i="512"/>
  <c r="BJ84" i="512" s="1"/>
  <c r="AW84" i="512"/>
  <c r="AT84" i="512"/>
  <c r="BE81" i="512"/>
  <c r="BC81" i="512"/>
  <c r="AW81" i="512"/>
  <c r="AT81" i="512"/>
  <c r="BE78" i="512"/>
  <c r="BC78" i="512"/>
  <c r="AW78" i="512"/>
  <c r="AT78" i="512"/>
  <c r="BE75" i="512"/>
  <c r="BC75" i="512"/>
  <c r="BJ75" i="512" s="1"/>
  <c r="AW75" i="512"/>
  <c r="AT75" i="512"/>
  <c r="BG75" i="512" s="1"/>
  <c r="BE72" i="512"/>
  <c r="BG72" i="512" s="1"/>
  <c r="BC72" i="512"/>
  <c r="BJ72" i="512" s="1"/>
  <c r="AW72" i="512"/>
  <c r="AT72" i="512"/>
  <c r="BE69" i="512"/>
  <c r="BC69" i="512"/>
  <c r="AW69" i="512"/>
  <c r="AT69" i="512"/>
  <c r="BE66" i="512"/>
  <c r="BC66" i="512"/>
  <c r="AW66" i="512"/>
  <c r="AT66" i="512"/>
  <c r="AG45" i="512"/>
  <c r="BJ174" i="512" s="1"/>
  <c r="AG30" i="512"/>
  <c r="AG24" i="512"/>
  <c r="AG21" i="512"/>
  <c r="AG18" i="512"/>
  <c r="AP303" i="512"/>
  <c r="K303" i="512"/>
  <c r="AQ279" i="512"/>
  <c r="Z279" i="512"/>
  <c r="AQ275" i="512"/>
  <c r="BG260" i="512"/>
  <c r="H241" i="512"/>
  <c r="AB245" i="512" s="1"/>
  <c r="BG207" i="512"/>
  <c r="BG204" i="512"/>
  <c r="BG201" i="512"/>
  <c r="BG198" i="512"/>
  <c r="BG195" i="512"/>
  <c r="BG192" i="512"/>
  <c r="BG189" i="512"/>
  <c r="BG186" i="512"/>
  <c r="BG174" i="512"/>
  <c r="BG162" i="512"/>
  <c r="BJ162" i="512"/>
  <c r="BJ159" i="512"/>
  <c r="BG159" i="512"/>
  <c r="BJ156" i="512"/>
  <c r="BG153" i="512"/>
  <c r="BJ150" i="512"/>
  <c r="BG150" i="512"/>
  <c r="BJ147" i="512"/>
  <c r="BJ144" i="512"/>
  <c r="BJ141" i="512"/>
  <c r="BG141" i="512"/>
  <c r="BG138" i="512"/>
  <c r="BJ138" i="512"/>
  <c r="BG135" i="512"/>
  <c r="BJ135" i="512"/>
  <c r="BJ132" i="512"/>
  <c r="BG129" i="512"/>
  <c r="BJ129" i="512"/>
  <c r="BJ126" i="512"/>
  <c r="BJ117" i="512"/>
  <c r="BG117" i="512"/>
  <c r="BJ114" i="512"/>
  <c r="BG114" i="512"/>
  <c r="BJ111" i="512"/>
  <c r="BJ108" i="512"/>
  <c r="BG105" i="512"/>
  <c r="BJ105" i="512"/>
  <c r="BJ102" i="512"/>
  <c r="BG102" i="512"/>
  <c r="BJ93" i="512"/>
  <c r="BG93" i="512"/>
  <c r="BJ87" i="512"/>
  <c r="BJ81" i="512"/>
  <c r="BG81" i="512"/>
  <c r="BJ78" i="512"/>
  <c r="BG78" i="512"/>
  <c r="BJ69" i="512"/>
  <c r="BG69" i="512"/>
  <c r="BJ66" i="512"/>
  <c r="BG66" i="512"/>
  <c r="BF51" i="512"/>
  <c r="BH51" i="512" s="1"/>
  <c r="BF48" i="512"/>
  <c r="BH48" i="512" s="1"/>
  <c r="BH45" i="512"/>
  <c r="BF42" i="512"/>
  <c r="BH42" i="512" s="1"/>
  <c r="AB241" i="512" l="1"/>
  <c r="H249" i="512"/>
  <c r="H245" i="512"/>
  <c r="BG84" i="512"/>
  <c r="AL241" i="512"/>
  <c r="AL245" i="512" s="1"/>
  <c r="BJ168" i="512"/>
  <c r="AL241" i="510"/>
  <c r="AN279" i="511" l="1"/>
  <c r="AK279" i="511"/>
  <c r="W279" i="511"/>
  <c r="S279" i="511"/>
  <c r="BJ159" i="511" s="1"/>
  <c r="BE207" i="511"/>
  <c r="AW207" i="511"/>
  <c r="AT207" i="511"/>
  <c r="BE204" i="511"/>
  <c r="AW204" i="511"/>
  <c r="AT204" i="511"/>
  <c r="BE201" i="511"/>
  <c r="AW201" i="511"/>
  <c r="AT201" i="511"/>
  <c r="BE198" i="511"/>
  <c r="AW198" i="511"/>
  <c r="AT198" i="511"/>
  <c r="BE195" i="511"/>
  <c r="AW195" i="511"/>
  <c r="AT195" i="511"/>
  <c r="BE192" i="511"/>
  <c r="AW192" i="511"/>
  <c r="AT192" i="511"/>
  <c r="BE189" i="511"/>
  <c r="AW189" i="511"/>
  <c r="BG189" i="511" s="1"/>
  <c r="AT189" i="511"/>
  <c r="BE186" i="511"/>
  <c r="AW186" i="511"/>
  <c r="AT186" i="511"/>
  <c r="BE183" i="511"/>
  <c r="AW183" i="511"/>
  <c r="AT183" i="511"/>
  <c r="BE180" i="511"/>
  <c r="AW180" i="511"/>
  <c r="BG180" i="511" s="1"/>
  <c r="AT180" i="511"/>
  <c r="BE177" i="511"/>
  <c r="AW177" i="511"/>
  <c r="BG177" i="511" s="1"/>
  <c r="AT177" i="511"/>
  <c r="BE174" i="511"/>
  <c r="AW174" i="511"/>
  <c r="AT174" i="511"/>
  <c r="BE162" i="511"/>
  <c r="BC162" i="511"/>
  <c r="AW162" i="511"/>
  <c r="AT162" i="511"/>
  <c r="BE159" i="511"/>
  <c r="BC159" i="511"/>
  <c r="AW159" i="511"/>
  <c r="AT159" i="511"/>
  <c r="BE156" i="511"/>
  <c r="BC156" i="511"/>
  <c r="AW156" i="511"/>
  <c r="AT156" i="511"/>
  <c r="BE153" i="511"/>
  <c r="BC153" i="511"/>
  <c r="AW153" i="511"/>
  <c r="AT153" i="511"/>
  <c r="BE150" i="511"/>
  <c r="BC150" i="511"/>
  <c r="AW150" i="511"/>
  <c r="AT150" i="511"/>
  <c r="BE147" i="511"/>
  <c r="BC147" i="511"/>
  <c r="AW147" i="511"/>
  <c r="AT147" i="511"/>
  <c r="BG147" i="511" s="1"/>
  <c r="BE144" i="511"/>
  <c r="BC144" i="511"/>
  <c r="AW144" i="511"/>
  <c r="AT144" i="511"/>
  <c r="BE141" i="511"/>
  <c r="BC141" i="511"/>
  <c r="AW141" i="511"/>
  <c r="AT141" i="511"/>
  <c r="BE138" i="511"/>
  <c r="BC138" i="511"/>
  <c r="AW138" i="511"/>
  <c r="AT138" i="511"/>
  <c r="BE135" i="511"/>
  <c r="BC135" i="511"/>
  <c r="AW135" i="511"/>
  <c r="AT135" i="511"/>
  <c r="BE132" i="511"/>
  <c r="BG132" i="511" s="1"/>
  <c r="BC132" i="511"/>
  <c r="AW132" i="511"/>
  <c r="AT132" i="511"/>
  <c r="BE129" i="511"/>
  <c r="BC129" i="511"/>
  <c r="AW129" i="511"/>
  <c r="AT129" i="511"/>
  <c r="BE126" i="511"/>
  <c r="BC126" i="511"/>
  <c r="AW126" i="511"/>
  <c r="AT126" i="511"/>
  <c r="AT126" i="512" s="1"/>
  <c r="BG126" i="512" s="1"/>
  <c r="BJ165" i="512" s="1"/>
  <c r="BJ171" i="512" s="1"/>
  <c r="BE123" i="511"/>
  <c r="BC123" i="511"/>
  <c r="AW123" i="511"/>
  <c r="AT123" i="511"/>
  <c r="BG123" i="511" s="1"/>
  <c r="BE120" i="511"/>
  <c r="BC120" i="511"/>
  <c r="AW120" i="511"/>
  <c r="AT120" i="511"/>
  <c r="BE117" i="511"/>
  <c r="BC117" i="511"/>
  <c r="AW117" i="511"/>
  <c r="AT117" i="511"/>
  <c r="BE114" i="511"/>
  <c r="BC114" i="511"/>
  <c r="AW114" i="511"/>
  <c r="AT114" i="511"/>
  <c r="BE111" i="511"/>
  <c r="BC111" i="511"/>
  <c r="AW111" i="511"/>
  <c r="AT111" i="511"/>
  <c r="BE108" i="511"/>
  <c r="BG108" i="511" s="1"/>
  <c r="BC108" i="511"/>
  <c r="BJ108" i="511" s="1"/>
  <c r="AW108" i="511"/>
  <c r="AT108" i="511"/>
  <c r="BE105" i="511"/>
  <c r="BC105" i="511"/>
  <c r="BJ105" i="511" s="1"/>
  <c r="AW105" i="511"/>
  <c r="AT105" i="511"/>
  <c r="BE102" i="511"/>
  <c r="BC102" i="511"/>
  <c r="AW102" i="511"/>
  <c r="AT102" i="511"/>
  <c r="BE99" i="511"/>
  <c r="BC99" i="511"/>
  <c r="AW99" i="511"/>
  <c r="AT99" i="511"/>
  <c r="BG99" i="511" s="1"/>
  <c r="BE96" i="511"/>
  <c r="BG96" i="511" s="1"/>
  <c r="BC96" i="511"/>
  <c r="BJ96" i="511" s="1"/>
  <c r="AW96" i="511"/>
  <c r="AT96" i="511"/>
  <c r="BE93" i="511"/>
  <c r="BC93" i="511"/>
  <c r="AW93" i="511"/>
  <c r="AT93" i="511"/>
  <c r="BG93" i="511" s="1"/>
  <c r="BE90" i="511"/>
  <c r="BC90" i="511"/>
  <c r="AW90" i="511"/>
  <c r="AT90" i="511"/>
  <c r="BE87" i="511"/>
  <c r="BC87" i="511"/>
  <c r="AW87" i="511"/>
  <c r="AT87" i="511"/>
  <c r="BG87" i="511" s="1"/>
  <c r="BE84" i="511"/>
  <c r="BG84" i="511" s="1"/>
  <c r="BC84" i="511"/>
  <c r="BJ84" i="511" s="1"/>
  <c r="AW84" i="511"/>
  <c r="AT84" i="511"/>
  <c r="BE81" i="511"/>
  <c r="BC81" i="511"/>
  <c r="AW81" i="511"/>
  <c r="AT81" i="511"/>
  <c r="BE78" i="511"/>
  <c r="BC78" i="511"/>
  <c r="AW78" i="511"/>
  <c r="AT78" i="511"/>
  <c r="BE75" i="511"/>
  <c r="BC75" i="511"/>
  <c r="AW75" i="511"/>
  <c r="AT75" i="511"/>
  <c r="BG75" i="511" s="1"/>
  <c r="BE72" i="511"/>
  <c r="BG72" i="511" s="1"/>
  <c r="BC72" i="511"/>
  <c r="BJ72" i="511" s="1"/>
  <c r="AW72" i="511"/>
  <c r="AT72" i="511"/>
  <c r="BE69" i="511"/>
  <c r="BC69" i="511"/>
  <c r="BE66" i="511"/>
  <c r="BC66" i="511"/>
  <c r="AW66" i="511"/>
  <c r="AT66" i="511"/>
  <c r="AG45" i="511"/>
  <c r="BJ174" i="511" s="1"/>
  <c r="AG30" i="511"/>
  <c r="AG24" i="511"/>
  <c r="AG21" i="511"/>
  <c r="AG18" i="511"/>
  <c r="AP303" i="511"/>
  <c r="K303" i="511"/>
  <c r="Z279" i="511"/>
  <c r="AQ275" i="511"/>
  <c r="BG260" i="511"/>
  <c r="H249" i="511"/>
  <c r="AB245" i="511"/>
  <c r="H245" i="511"/>
  <c r="AB241" i="511"/>
  <c r="H241" i="511"/>
  <c r="BG207" i="511"/>
  <c r="BG204" i="511"/>
  <c r="BG201" i="511"/>
  <c r="BG198" i="511"/>
  <c r="BG195" i="511"/>
  <c r="BG192" i="511"/>
  <c r="BG186" i="511"/>
  <c r="BG183" i="511"/>
  <c r="BG174" i="511"/>
  <c r="BG162" i="511"/>
  <c r="BG159" i="511"/>
  <c r="BJ156" i="511"/>
  <c r="BG156" i="511"/>
  <c r="BG153" i="511"/>
  <c r="BJ150" i="511"/>
  <c r="BG150" i="511"/>
  <c r="BJ147" i="511"/>
  <c r="BJ144" i="511"/>
  <c r="BG144" i="511"/>
  <c r="BG141" i="511"/>
  <c r="BJ138" i="511"/>
  <c r="BG138" i="511"/>
  <c r="BG135" i="511"/>
  <c r="BJ135" i="511"/>
  <c r="BJ129" i="511"/>
  <c r="BG129" i="511"/>
  <c r="BJ126" i="511"/>
  <c r="BJ123" i="511"/>
  <c r="BJ120" i="511"/>
  <c r="BG120" i="511"/>
  <c r="BG117" i="511"/>
  <c r="BJ114" i="511"/>
  <c r="BG114" i="511"/>
  <c r="BG111" i="511"/>
  <c r="BJ111" i="511"/>
  <c r="BG105" i="511"/>
  <c r="BJ102" i="511"/>
  <c r="BG102" i="511"/>
  <c r="BJ99" i="511"/>
  <c r="BJ93" i="511"/>
  <c r="BJ90" i="511"/>
  <c r="BG90" i="511"/>
  <c r="BJ81" i="511"/>
  <c r="BG81" i="511"/>
  <c r="BG78" i="511"/>
  <c r="BJ75" i="511"/>
  <c r="BJ69" i="511"/>
  <c r="BJ66" i="511"/>
  <c r="BG66" i="511"/>
  <c r="BF48" i="511"/>
  <c r="BH48" i="511" s="1"/>
  <c r="BH45" i="511"/>
  <c r="BG126" i="511" l="1"/>
  <c r="AW126" i="512" s="1"/>
  <c r="BH42" i="511"/>
  <c r="BF51" i="511"/>
  <c r="BH51" i="511" s="1"/>
  <c r="BJ162" i="511"/>
  <c r="BJ87" i="511"/>
  <c r="BJ132" i="511"/>
  <c r="BJ78" i="511"/>
  <c r="BJ141" i="511"/>
  <c r="BJ117" i="511"/>
  <c r="AL241" i="511"/>
  <c r="AL245" i="511" s="1"/>
  <c r="BJ168" i="511"/>
  <c r="AL241" i="509" l="1"/>
  <c r="AN279" i="510" l="1"/>
  <c r="AK279" i="510"/>
  <c r="W279" i="510"/>
  <c r="S279" i="510"/>
  <c r="BJ150" i="510" s="1"/>
  <c r="BE207" i="510"/>
  <c r="AW207" i="510"/>
  <c r="AT207" i="510"/>
  <c r="BE204" i="510"/>
  <c r="AW204" i="510"/>
  <c r="AT204" i="510"/>
  <c r="BE201" i="510"/>
  <c r="AW201" i="510"/>
  <c r="BG201" i="510" s="1"/>
  <c r="AT201" i="510"/>
  <c r="BE198" i="510"/>
  <c r="AW198" i="510"/>
  <c r="AT198" i="510"/>
  <c r="BE195" i="510"/>
  <c r="AW195" i="510"/>
  <c r="AT195" i="510"/>
  <c r="BE192" i="510"/>
  <c r="AW192" i="510"/>
  <c r="AT192" i="510"/>
  <c r="BE189" i="510"/>
  <c r="AW189" i="510"/>
  <c r="BG189" i="510" s="1"/>
  <c r="AT189" i="510"/>
  <c r="BE186" i="510"/>
  <c r="AW186" i="510"/>
  <c r="AT186" i="510"/>
  <c r="BE183" i="510"/>
  <c r="AW183" i="510"/>
  <c r="AT183" i="510"/>
  <c r="BE180" i="510"/>
  <c r="AW180" i="510"/>
  <c r="AT180" i="510"/>
  <c r="BE177" i="510"/>
  <c r="AW177" i="510"/>
  <c r="AT177" i="510"/>
  <c r="BE174" i="510"/>
  <c r="AW174" i="510"/>
  <c r="BG174" i="510" s="1"/>
  <c r="AT174" i="510"/>
  <c r="BE162" i="510"/>
  <c r="BC162" i="510"/>
  <c r="BJ162" i="510" s="1"/>
  <c r="AW162" i="510"/>
  <c r="AT162" i="510"/>
  <c r="BG162" i="510" s="1"/>
  <c r="BE159" i="510"/>
  <c r="BC159" i="510"/>
  <c r="AW159" i="510"/>
  <c r="AT159" i="510"/>
  <c r="BE156" i="510"/>
  <c r="BC156" i="510"/>
  <c r="AW156" i="510"/>
  <c r="AT156" i="510"/>
  <c r="BE153" i="510"/>
  <c r="BC153" i="510"/>
  <c r="AW153" i="510"/>
  <c r="AT153" i="510"/>
  <c r="BG153" i="510" s="1"/>
  <c r="BE150" i="510"/>
  <c r="BC150" i="510"/>
  <c r="AW150" i="510"/>
  <c r="AT150" i="510"/>
  <c r="BE147" i="510"/>
  <c r="BC147" i="510"/>
  <c r="AW147" i="510"/>
  <c r="AT147" i="510"/>
  <c r="BE144" i="510"/>
  <c r="BC144" i="510"/>
  <c r="AW144" i="510"/>
  <c r="AT144" i="510"/>
  <c r="BE141" i="510"/>
  <c r="BC141" i="510"/>
  <c r="AW141" i="510"/>
  <c r="AT141" i="510"/>
  <c r="BE138" i="510"/>
  <c r="BC138" i="510"/>
  <c r="BJ138" i="510" s="1"/>
  <c r="AW138" i="510"/>
  <c r="AT138" i="510"/>
  <c r="BG138" i="510" s="1"/>
  <c r="BE135" i="510"/>
  <c r="BC135" i="510"/>
  <c r="BJ135" i="510" s="1"/>
  <c r="AW135" i="510"/>
  <c r="AT135" i="510"/>
  <c r="BE132" i="510"/>
  <c r="BG132" i="510" s="1"/>
  <c r="BC132" i="510"/>
  <c r="AW132" i="510"/>
  <c r="AT132" i="510"/>
  <c r="BE129" i="510"/>
  <c r="BC129" i="510"/>
  <c r="AW129" i="510"/>
  <c r="AT129" i="510"/>
  <c r="BE126" i="510"/>
  <c r="BC126" i="510"/>
  <c r="AW126" i="510"/>
  <c r="AT126" i="510"/>
  <c r="BE123" i="510"/>
  <c r="BC123" i="510"/>
  <c r="AW123" i="510"/>
  <c r="AT123" i="510"/>
  <c r="BE120" i="510"/>
  <c r="BG120" i="510" s="1"/>
  <c r="BC120" i="510"/>
  <c r="BJ120" i="510" s="1"/>
  <c r="AW120" i="510"/>
  <c r="AT120" i="510"/>
  <c r="BE117" i="510"/>
  <c r="BC117" i="510"/>
  <c r="AW117" i="510"/>
  <c r="AT117" i="510"/>
  <c r="BE114" i="510"/>
  <c r="BC114" i="510"/>
  <c r="BJ114" i="510" s="1"/>
  <c r="AW114" i="510"/>
  <c r="AT114" i="510"/>
  <c r="BG114" i="510" s="1"/>
  <c r="BE111" i="510"/>
  <c r="BC111" i="510"/>
  <c r="BJ111" i="510" s="1"/>
  <c r="AW111" i="510"/>
  <c r="AT111" i="510"/>
  <c r="BG111" i="510" s="1"/>
  <c r="BE108" i="510"/>
  <c r="BC108" i="510"/>
  <c r="BJ108" i="510" s="1"/>
  <c r="AW108" i="510"/>
  <c r="AT108" i="510"/>
  <c r="BG108" i="510" s="1"/>
  <c r="BE105" i="510"/>
  <c r="BC105" i="510"/>
  <c r="AW105" i="510"/>
  <c r="AT105" i="510"/>
  <c r="BE102" i="510"/>
  <c r="BG102" i="510" s="1"/>
  <c r="BC102" i="510"/>
  <c r="AW102" i="510"/>
  <c r="AT102" i="510"/>
  <c r="BE99" i="510"/>
  <c r="BC99" i="510"/>
  <c r="AW99" i="510"/>
  <c r="AT99" i="510"/>
  <c r="BG99" i="510" s="1"/>
  <c r="BE96" i="510"/>
  <c r="BC96" i="510"/>
  <c r="BJ96" i="510" s="1"/>
  <c r="AW96" i="510"/>
  <c r="AT96" i="510"/>
  <c r="BE93" i="510"/>
  <c r="BC93" i="510"/>
  <c r="AW93" i="510"/>
  <c r="AT93" i="510"/>
  <c r="BE90" i="510"/>
  <c r="BC90" i="510"/>
  <c r="BJ90" i="510" s="1"/>
  <c r="AW90" i="510"/>
  <c r="AT90" i="510"/>
  <c r="BE87" i="510"/>
  <c r="BC87" i="510"/>
  <c r="BJ87" i="510" s="1"/>
  <c r="AW87" i="510"/>
  <c r="AT87" i="510"/>
  <c r="BG87" i="510" s="1"/>
  <c r="BE84" i="510"/>
  <c r="BC84" i="510"/>
  <c r="BJ84" i="510" s="1"/>
  <c r="AW84" i="510"/>
  <c r="AT84" i="510"/>
  <c r="BG84" i="510" s="1"/>
  <c r="BE81" i="510"/>
  <c r="BC81" i="510"/>
  <c r="AW81" i="510"/>
  <c r="AT81" i="510"/>
  <c r="BE78" i="510"/>
  <c r="BC78" i="510"/>
  <c r="BJ78" i="510" s="1"/>
  <c r="AW78" i="510"/>
  <c r="AT78" i="510"/>
  <c r="BE75" i="510"/>
  <c r="BC75" i="510"/>
  <c r="BJ75" i="510" s="1"/>
  <c r="AW75" i="510"/>
  <c r="AT75" i="510"/>
  <c r="BE72" i="510"/>
  <c r="BC72" i="510"/>
  <c r="AW72" i="510"/>
  <c r="AT72" i="510"/>
  <c r="BE69" i="510"/>
  <c r="BC69" i="510"/>
  <c r="AW69" i="510"/>
  <c r="AT69" i="510"/>
  <c r="BE66" i="510"/>
  <c r="BC66" i="510"/>
  <c r="AW66" i="510"/>
  <c r="AT66" i="510"/>
  <c r="BG66" i="510" s="1"/>
  <c r="AG45" i="510"/>
  <c r="BJ174" i="510" s="1"/>
  <c r="AG30" i="510"/>
  <c r="AG24" i="510"/>
  <c r="AG21" i="510"/>
  <c r="AG18" i="510"/>
  <c r="AP303" i="510"/>
  <c r="K303" i="510"/>
  <c r="Z279" i="510"/>
  <c r="AQ275" i="510"/>
  <c r="BG260" i="510"/>
  <c r="H241" i="510"/>
  <c r="AB241" i="510" s="1"/>
  <c r="BG207" i="510"/>
  <c r="BG204" i="510"/>
  <c r="BG198" i="510"/>
  <c r="BG195" i="510"/>
  <c r="BG192" i="510"/>
  <c r="BG186" i="510"/>
  <c r="BG183" i="510"/>
  <c r="BG180" i="510"/>
  <c r="BG177" i="510"/>
  <c r="BJ159" i="510"/>
  <c r="BG159" i="510"/>
  <c r="BJ156" i="510"/>
  <c r="BG156" i="510"/>
  <c r="BG150" i="510"/>
  <c r="BJ147" i="510"/>
  <c r="BG147" i="510"/>
  <c r="BJ144" i="510"/>
  <c r="BG144" i="510"/>
  <c r="BJ141" i="510"/>
  <c r="BG141" i="510"/>
  <c r="BG135" i="510"/>
  <c r="BJ132" i="510"/>
  <c r="BJ129" i="510"/>
  <c r="BG129" i="510"/>
  <c r="BJ126" i="510"/>
  <c r="BG126" i="510"/>
  <c r="BJ123" i="510"/>
  <c r="BG123" i="510"/>
  <c r="BJ117" i="510"/>
  <c r="BG117" i="510"/>
  <c r="BJ105" i="510"/>
  <c r="BG105" i="510"/>
  <c r="BJ102" i="510"/>
  <c r="BJ99" i="510"/>
  <c r="BG93" i="510"/>
  <c r="BJ81" i="510"/>
  <c r="BG81" i="510"/>
  <c r="BG75" i="510"/>
  <c r="AL245" i="510"/>
  <c r="BJ72" i="510"/>
  <c r="BJ69" i="510"/>
  <c r="BJ66" i="510"/>
  <c r="BF48" i="510"/>
  <c r="BF51" i="510" s="1"/>
  <c r="BH51" i="510" s="1"/>
  <c r="BH45" i="510"/>
  <c r="BG69" i="510" l="1"/>
  <c r="AT69" i="511"/>
  <c r="BG69" i="511" s="1"/>
  <c r="BJ165" i="511" s="1"/>
  <c r="BJ171" i="511" s="1"/>
  <c r="BG90" i="510"/>
  <c r="BJ93" i="510"/>
  <c r="BH42" i="510"/>
  <c r="BG78" i="510"/>
  <c r="BG72" i="510"/>
  <c r="BG96" i="510"/>
  <c r="BJ168" i="510"/>
  <c r="BJ165" i="510"/>
  <c r="BJ171" i="510" s="1"/>
  <c r="H245" i="510"/>
  <c r="AB245" i="510"/>
  <c r="H249" i="510"/>
  <c r="BH48" i="510"/>
  <c r="AW69" i="511" l="1"/>
  <c r="BF51" i="507"/>
  <c r="H279" i="508" l="1"/>
  <c r="AN279" i="509" l="1"/>
  <c r="AK279" i="509"/>
  <c r="AH279" i="509"/>
  <c r="AH279" i="510" s="1"/>
  <c r="W279" i="509"/>
  <c r="S279" i="509"/>
  <c r="BJ147" i="509" s="1"/>
  <c r="BE207" i="509"/>
  <c r="AW207" i="509"/>
  <c r="AT207" i="509"/>
  <c r="BE204" i="509"/>
  <c r="AW204" i="509"/>
  <c r="AT204" i="509"/>
  <c r="BE201" i="509"/>
  <c r="AW201" i="509"/>
  <c r="AT201" i="509"/>
  <c r="BE198" i="509"/>
  <c r="AW198" i="509"/>
  <c r="AT198" i="509"/>
  <c r="BE195" i="509"/>
  <c r="AW195" i="509"/>
  <c r="AT195" i="509"/>
  <c r="BE192" i="509"/>
  <c r="AW192" i="509"/>
  <c r="AT192" i="509"/>
  <c r="BE189" i="509"/>
  <c r="AW189" i="509"/>
  <c r="BG189" i="509" s="1"/>
  <c r="AT189" i="509"/>
  <c r="BE186" i="509"/>
  <c r="AW186" i="509"/>
  <c r="AT186" i="509"/>
  <c r="BE183" i="509"/>
  <c r="AW183" i="509"/>
  <c r="AT183" i="509"/>
  <c r="BE180" i="509"/>
  <c r="AW180" i="509"/>
  <c r="AT180" i="509"/>
  <c r="BE177" i="509"/>
  <c r="AW177" i="509"/>
  <c r="BG177" i="509" s="1"/>
  <c r="AT177" i="509"/>
  <c r="BE174" i="509"/>
  <c r="AW174" i="509"/>
  <c r="AT174" i="509"/>
  <c r="BE162" i="509"/>
  <c r="BC162" i="509"/>
  <c r="AW162" i="509"/>
  <c r="AT162" i="509"/>
  <c r="BE159" i="509"/>
  <c r="BC159" i="509"/>
  <c r="AW159" i="509"/>
  <c r="AT159" i="509"/>
  <c r="BE156" i="509"/>
  <c r="BC156" i="509"/>
  <c r="AW156" i="509"/>
  <c r="AT156" i="509"/>
  <c r="BE153" i="509"/>
  <c r="BC153" i="509"/>
  <c r="AW153" i="509"/>
  <c r="AT153" i="509"/>
  <c r="BE150" i="509"/>
  <c r="BC150" i="509"/>
  <c r="AW150" i="509"/>
  <c r="AT150" i="509"/>
  <c r="BE147" i="509"/>
  <c r="BC147" i="509"/>
  <c r="AW147" i="509"/>
  <c r="AT147" i="509"/>
  <c r="BG147" i="509" s="1"/>
  <c r="BE144" i="509"/>
  <c r="BC144" i="509"/>
  <c r="AW144" i="509"/>
  <c r="AT144" i="509"/>
  <c r="BE141" i="509"/>
  <c r="BC141" i="509"/>
  <c r="AW141" i="509"/>
  <c r="AT141" i="509"/>
  <c r="BE138" i="509"/>
  <c r="BC138" i="509"/>
  <c r="AW138" i="509"/>
  <c r="AT138" i="509"/>
  <c r="BE135" i="509"/>
  <c r="BC135" i="509"/>
  <c r="AW135" i="509"/>
  <c r="AT135" i="509"/>
  <c r="BE132" i="509"/>
  <c r="BG132" i="509" s="1"/>
  <c r="BC132" i="509"/>
  <c r="BJ132" i="509" s="1"/>
  <c r="AW132" i="509"/>
  <c r="AT132" i="509"/>
  <c r="BE129" i="509"/>
  <c r="BC129" i="509"/>
  <c r="AW129" i="509"/>
  <c r="AT129" i="509"/>
  <c r="BE126" i="509"/>
  <c r="BC126" i="509"/>
  <c r="AW126" i="509"/>
  <c r="AT126" i="509"/>
  <c r="BE123" i="509"/>
  <c r="BC123" i="509"/>
  <c r="AW123" i="509"/>
  <c r="AT123" i="509"/>
  <c r="BG123" i="509" s="1"/>
  <c r="BE120" i="509"/>
  <c r="BC120" i="509"/>
  <c r="AW120" i="509"/>
  <c r="AT120" i="509"/>
  <c r="BE117" i="509"/>
  <c r="BC117" i="509"/>
  <c r="AW117" i="509"/>
  <c r="AT117" i="509"/>
  <c r="BE114" i="509"/>
  <c r="BC114" i="509"/>
  <c r="AW114" i="509"/>
  <c r="AT114" i="509"/>
  <c r="BE111" i="509"/>
  <c r="BC111" i="509"/>
  <c r="AW111" i="509"/>
  <c r="AT111" i="509"/>
  <c r="BE108" i="509"/>
  <c r="BG108" i="509" s="1"/>
  <c r="BC108" i="509"/>
  <c r="BJ108" i="509" s="1"/>
  <c r="AW108" i="509"/>
  <c r="AT108" i="509"/>
  <c r="BE105" i="509"/>
  <c r="BC105" i="509"/>
  <c r="AW105" i="509"/>
  <c r="AT105" i="509"/>
  <c r="BE102" i="509"/>
  <c r="BC102" i="509"/>
  <c r="AW102" i="509"/>
  <c r="AT102" i="509"/>
  <c r="BE99" i="509"/>
  <c r="BC99" i="509"/>
  <c r="AW99" i="509"/>
  <c r="AT99" i="509"/>
  <c r="BG99" i="509" s="1"/>
  <c r="BE96" i="509"/>
  <c r="BC96" i="509"/>
  <c r="AW96" i="509"/>
  <c r="AT96" i="509"/>
  <c r="BE93" i="509"/>
  <c r="BC93" i="509"/>
  <c r="AW93" i="509"/>
  <c r="AT93" i="509"/>
  <c r="BE90" i="509"/>
  <c r="BC90" i="509"/>
  <c r="AW90" i="509"/>
  <c r="AT90" i="509"/>
  <c r="BE87" i="509"/>
  <c r="BC87" i="509"/>
  <c r="AW87" i="509"/>
  <c r="AT87" i="509"/>
  <c r="BE84" i="509"/>
  <c r="BG84" i="509" s="1"/>
  <c r="BC84" i="509"/>
  <c r="BJ84" i="509" s="1"/>
  <c r="AW84" i="509"/>
  <c r="AT84" i="509"/>
  <c r="BE81" i="509"/>
  <c r="BC81" i="509"/>
  <c r="AW81" i="509"/>
  <c r="AT81" i="509"/>
  <c r="BE78" i="509"/>
  <c r="BG78" i="509" s="1"/>
  <c r="BC78" i="509"/>
  <c r="BJ78" i="509" s="1"/>
  <c r="AW78" i="509"/>
  <c r="AT78" i="509"/>
  <c r="BE75" i="509"/>
  <c r="BC75" i="509"/>
  <c r="AW75" i="509"/>
  <c r="AT75" i="509"/>
  <c r="BG75" i="509" s="1"/>
  <c r="BE72" i="509"/>
  <c r="BC72" i="509"/>
  <c r="AW72" i="509"/>
  <c r="AT72" i="509"/>
  <c r="BE69" i="509"/>
  <c r="BC69" i="509"/>
  <c r="AW69" i="509"/>
  <c r="AT69" i="509"/>
  <c r="BG69" i="509" s="1"/>
  <c r="BE66" i="509"/>
  <c r="BG66" i="509" s="1"/>
  <c r="BC66" i="509"/>
  <c r="BJ66" i="509" s="1"/>
  <c r="AW66" i="509"/>
  <c r="AT66" i="509"/>
  <c r="AG45" i="509"/>
  <c r="AG30" i="509"/>
  <c r="AG24" i="509"/>
  <c r="AG21" i="509"/>
  <c r="AG18" i="509"/>
  <c r="AP303" i="509"/>
  <c r="K303" i="509"/>
  <c r="Z279" i="509"/>
  <c r="AQ275" i="509"/>
  <c r="BG260" i="509"/>
  <c r="H241" i="509"/>
  <c r="BG207" i="509"/>
  <c r="BG204" i="509"/>
  <c r="BG201" i="509"/>
  <c r="BG198" i="509"/>
  <c r="BG195" i="509"/>
  <c r="BG192" i="509"/>
  <c r="BG186" i="509"/>
  <c r="BG183" i="509"/>
  <c r="BG180" i="509"/>
  <c r="BG174" i="509"/>
  <c r="BJ162" i="509"/>
  <c r="BG162" i="509"/>
  <c r="BJ159" i="509"/>
  <c r="BG159" i="509"/>
  <c r="BJ156" i="509"/>
  <c r="BG156" i="509"/>
  <c r="BG153" i="509"/>
  <c r="BJ150" i="509"/>
  <c r="BG150" i="509"/>
  <c r="BJ144" i="509"/>
  <c r="BG144" i="509"/>
  <c r="BJ141" i="509"/>
  <c r="BG141" i="509"/>
  <c r="BG138" i="509"/>
  <c r="BG135" i="509"/>
  <c r="BJ135" i="509"/>
  <c r="BG129" i="509"/>
  <c r="BJ126" i="509"/>
  <c r="BG126" i="509"/>
  <c r="BJ123" i="509"/>
  <c r="BG120" i="509"/>
  <c r="BJ117" i="509"/>
  <c r="BG117" i="509"/>
  <c r="BJ114" i="509"/>
  <c r="BG114" i="509"/>
  <c r="BG111" i="509"/>
  <c r="BJ111" i="509"/>
  <c r="BJ105" i="509"/>
  <c r="BG105" i="509"/>
  <c r="BJ102" i="509"/>
  <c r="BG102" i="509"/>
  <c r="BJ99" i="509"/>
  <c r="BJ96" i="509"/>
  <c r="BG96" i="509"/>
  <c r="BJ93" i="509"/>
  <c r="BG93" i="509"/>
  <c r="BJ90" i="509"/>
  <c r="BG90" i="509"/>
  <c r="BG87" i="509"/>
  <c r="BJ81" i="509"/>
  <c r="BG81" i="509"/>
  <c r="BJ75" i="509"/>
  <c r="AC75" i="509"/>
  <c r="BG72" i="509"/>
  <c r="BJ72" i="509"/>
  <c r="BJ69" i="509"/>
  <c r="BF48" i="509"/>
  <c r="BF51" i="509" s="1"/>
  <c r="BH51" i="509" s="1"/>
  <c r="BH45" i="509"/>
  <c r="BJ174" i="509"/>
  <c r="AQ279" i="510" l="1"/>
  <c r="AH279" i="511"/>
  <c r="AQ279" i="511" s="1"/>
  <c r="AQ279" i="509"/>
  <c r="H249" i="509"/>
  <c r="AB241" i="509"/>
  <c r="H245" i="509"/>
  <c r="AB245" i="509"/>
  <c r="BJ87" i="509"/>
  <c r="BJ120" i="509"/>
  <c r="BJ129" i="509"/>
  <c r="BJ138" i="509"/>
  <c r="AL245" i="509"/>
  <c r="BJ165" i="509"/>
  <c r="BJ171" i="509" s="1"/>
  <c r="BJ168" i="509"/>
  <c r="BF42" i="509"/>
  <c r="BH42" i="509" s="1"/>
  <c r="BH48" i="509"/>
  <c r="BF42" i="507"/>
  <c r="B279" i="507" l="1"/>
  <c r="H279" i="507"/>
  <c r="AL241" i="507" l="1"/>
  <c r="AN279" i="508" l="1"/>
  <c r="BE207" i="508"/>
  <c r="BC207" i="508"/>
  <c r="BC207" i="509" s="1"/>
  <c r="BC207" i="510" s="1"/>
  <c r="BC207" i="511" s="1"/>
  <c r="BC207" i="512" s="1"/>
  <c r="BC207" i="513" s="1"/>
  <c r="BC207" i="514" s="1"/>
  <c r="BC207" i="515" s="1"/>
  <c r="BC207" i="516" s="1"/>
  <c r="BC207" i="517" s="1"/>
  <c r="BC207" i="518" s="1"/>
  <c r="BC207" i="519" s="1"/>
  <c r="AW207" i="508"/>
  <c r="AT207" i="508"/>
  <c r="BE204" i="508"/>
  <c r="BC204" i="508"/>
  <c r="BC204" i="509" s="1"/>
  <c r="BC204" i="510" s="1"/>
  <c r="BC204" i="511" s="1"/>
  <c r="BC204" i="512" s="1"/>
  <c r="BC204" i="513" s="1"/>
  <c r="BC204" i="514" s="1"/>
  <c r="BC204" i="515" s="1"/>
  <c r="BC204" i="516" s="1"/>
  <c r="BC204" i="517" s="1"/>
  <c r="BC204" i="518" s="1"/>
  <c r="BC204" i="519" s="1"/>
  <c r="AW204" i="508"/>
  <c r="AT204" i="508"/>
  <c r="BE201" i="508"/>
  <c r="BC201" i="508"/>
  <c r="BC201" i="509" s="1"/>
  <c r="BC201" i="510" s="1"/>
  <c r="BC201" i="511" s="1"/>
  <c r="BC201" i="512" s="1"/>
  <c r="BC201" i="513" s="1"/>
  <c r="BC201" i="514" s="1"/>
  <c r="BC201" i="515" s="1"/>
  <c r="BC201" i="516" s="1"/>
  <c r="BC201" i="517" s="1"/>
  <c r="BC201" i="518" s="1"/>
  <c r="BC201" i="519" s="1"/>
  <c r="AW201" i="508"/>
  <c r="AT201" i="508"/>
  <c r="BE198" i="508"/>
  <c r="BC198" i="508"/>
  <c r="BC198" i="509" s="1"/>
  <c r="BC198" i="510" s="1"/>
  <c r="BC198" i="511" s="1"/>
  <c r="BC198" i="512" s="1"/>
  <c r="BC198" i="513" s="1"/>
  <c r="BC198" i="514" s="1"/>
  <c r="BC198" i="515" s="1"/>
  <c r="BC198" i="516" s="1"/>
  <c r="BC198" i="517" s="1"/>
  <c r="BC198" i="518" s="1"/>
  <c r="BC198" i="519" s="1"/>
  <c r="AW198" i="508"/>
  <c r="AT198" i="508"/>
  <c r="AT195" i="508"/>
  <c r="AT192" i="508"/>
  <c r="AT189" i="508"/>
  <c r="AT186" i="508"/>
  <c r="AT183" i="508"/>
  <c r="BE180" i="508"/>
  <c r="BC180" i="508"/>
  <c r="BC180" i="509" s="1"/>
  <c r="BC180" i="510" s="1"/>
  <c r="BC180" i="511" s="1"/>
  <c r="BC180" i="512" s="1"/>
  <c r="BC180" i="513" s="1"/>
  <c r="BC180" i="514" s="1"/>
  <c r="BC180" i="515" s="1"/>
  <c r="BC180" i="516" s="1"/>
  <c r="BC180" i="517" s="1"/>
  <c r="BC180" i="518" s="1"/>
  <c r="BC180" i="519" s="1"/>
  <c r="AW180" i="508"/>
  <c r="BG180" i="508" s="1"/>
  <c r="AT180" i="508"/>
  <c r="BE177" i="508"/>
  <c r="BC177" i="508"/>
  <c r="BC177" i="509" s="1"/>
  <c r="BC177" i="510" s="1"/>
  <c r="BC177" i="511" s="1"/>
  <c r="BC177" i="512" s="1"/>
  <c r="BC177" i="513" s="1"/>
  <c r="BC177" i="514" s="1"/>
  <c r="BC177" i="515" s="1"/>
  <c r="BC177" i="516" s="1"/>
  <c r="BC177" i="517" s="1"/>
  <c r="BC177" i="518" s="1"/>
  <c r="BC177" i="519" s="1"/>
  <c r="AW177" i="508"/>
  <c r="BG177" i="508" s="1"/>
  <c r="AT177" i="508"/>
  <c r="AT174" i="508"/>
  <c r="BE162" i="508"/>
  <c r="BC162" i="508"/>
  <c r="AW162" i="508"/>
  <c r="AT162" i="508"/>
  <c r="BE159" i="508"/>
  <c r="BC159" i="508"/>
  <c r="AW159" i="508"/>
  <c r="AT159" i="508"/>
  <c r="BG159" i="508" s="1"/>
  <c r="BE156" i="508"/>
  <c r="BC156" i="508"/>
  <c r="AW156" i="508"/>
  <c r="AT156" i="508"/>
  <c r="BE153" i="508"/>
  <c r="BC153" i="508"/>
  <c r="AW153" i="508"/>
  <c r="AT153" i="508"/>
  <c r="BE150" i="508"/>
  <c r="BC150" i="508"/>
  <c r="AW150" i="508"/>
  <c r="AT150" i="508"/>
  <c r="BE147" i="508"/>
  <c r="BC147" i="508"/>
  <c r="AW147" i="508"/>
  <c r="AT147" i="508"/>
  <c r="BG147" i="508" s="1"/>
  <c r="BE144" i="508"/>
  <c r="BC144" i="508"/>
  <c r="AW144" i="508"/>
  <c r="AT144" i="508"/>
  <c r="BE141" i="508"/>
  <c r="BC141" i="508"/>
  <c r="AW141" i="508"/>
  <c r="AT141" i="508"/>
  <c r="BE138" i="508"/>
  <c r="BC138" i="508"/>
  <c r="BE135" i="508"/>
  <c r="BC135" i="508"/>
  <c r="AW135" i="508"/>
  <c r="AT135" i="508"/>
  <c r="BE132" i="508"/>
  <c r="BG132" i="508" s="1"/>
  <c r="BC132" i="508"/>
  <c r="AW132" i="508"/>
  <c r="AT132" i="508"/>
  <c r="BE129" i="508"/>
  <c r="BC129" i="508"/>
  <c r="AW129" i="508"/>
  <c r="AT129" i="508"/>
  <c r="BE126" i="508"/>
  <c r="BC126" i="508"/>
  <c r="AW126" i="508"/>
  <c r="AT126" i="508"/>
  <c r="BE123" i="508"/>
  <c r="BC123" i="508"/>
  <c r="AW123" i="508"/>
  <c r="AT123" i="508"/>
  <c r="BG123" i="508" s="1"/>
  <c r="BE120" i="508"/>
  <c r="BC120" i="508"/>
  <c r="AW120" i="508"/>
  <c r="AT120" i="508"/>
  <c r="BE117" i="508"/>
  <c r="BC117" i="508"/>
  <c r="AW117" i="508"/>
  <c r="AT117" i="508"/>
  <c r="BE114" i="508"/>
  <c r="BC114" i="508"/>
  <c r="AW114" i="508"/>
  <c r="AT114" i="508"/>
  <c r="BE111" i="508"/>
  <c r="BC111" i="508"/>
  <c r="AW111" i="508"/>
  <c r="AT111" i="508"/>
  <c r="BE108" i="508"/>
  <c r="BG108" i="508" s="1"/>
  <c r="BC108" i="508"/>
  <c r="AW108" i="508"/>
  <c r="AT108" i="508"/>
  <c r="BE105" i="508"/>
  <c r="BC105" i="508"/>
  <c r="AW105" i="508"/>
  <c r="AT105" i="508"/>
  <c r="BE102" i="508"/>
  <c r="BC102" i="508"/>
  <c r="AW102" i="508"/>
  <c r="AT102" i="508"/>
  <c r="BE99" i="508"/>
  <c r="BC99" i="508"/>
  <c r="AW99" i="508"/>
  <c r="AT99" i="508"/>
  <c r="BG99" i="508" s="1"/>
  <c r="BE96" i="508"/>
  <c r="BG96" i="508" s="1"/>
  <c r="BC96" i="508"/>
  <c r="AW96" i="508"/>
  <c r="AT96" i="508"/>
  <c r="BE93" i="508"/>
  <c r="BC93" i="508"/>
  <c r="AW93" i="508"/>
  <c r="AT93" i="508"/>
  <c r="AT90" i="508"/>
  <c r="BE87" i="508"/>
  <c r="BC87" i="508"/>
  <c r="AW87" i="508"/>
  <c r="AT87" i="508"/>
  <c r="BG87" i="508" s="1"/>
  <c r="BE84" i="508"/>
  <c r="BG84" i="508" s="1"/>
  <c r="BC84" i="508"/>
  <c r="AW84" i="508"/>
  <c r="AT84" i="508"/>
  <c r="AT81" i="508"/>
  <c r="BE78" i="508"/>
  <c r="BC78" i="508"/>
  <c r="AW78" i="508"/>
  <c r="AT78" i="508"/>
  <c r="BE75" i="508"/>
  <c r="BC75" i="508"/>
  <c r="BE72" i="508"/>
  <c r="BG72" i="508" s="1"/>
  <c r="BC72" i="508"/>
  <c r="AW72" i="508"/>
  <c r="AT72" i="508"/>
  <c r="BE69" i="508"/>
  <c r="BC69" i="508"/>
  <c r="AT66" i="508"/>
  <c r="AG45" i="508"/>
  <c r="BJ174" i="508" s="1"/>
  <c r="AG30" i="508"/>
  <c r="AG24" i="508"/>
  <c r="AG21" i="508"/>
  <c r="AG18" i="508"/>
  <c r="AP303" i="508"/>
  <c r="K303" i="508"/>
  <c r="Z279" i="508"/>
  <c r="AQ275" i="508"/>
  <c r="BG260" i="508"/>
  <c r="H241" i="508"/>
  <c r="AB241" i="508" s="1"/>
  <c r="BG207" i="508"/>
  <c r="BG204" i="508"/>
  <c r="BG201" i="508"/>
  <c r="BG198" i="508"/>
  <c r="BG162" i="508"/>
  <c r="BG156" i="508"/>
  <c r="BG153" i="508"/>
  <c r="BG150" i="508"/>
  <c r="BG144" i="508"/>
  <c r="BG141" i="508"/>
  <c r="BG135" i="508"/>
  <c r="BG129" i="508"/>
  <c r="BG126" i="508"/>
  <c r="BG120" i="508"/>
  <c r="BG117" i="508"/>
  <c r="BG114" i="508"/>
  <c r="BG111" i="508"/>
  <c r="BG105" i="508"/>
  <c r="BG102" i="508"/>
  <c r="BG93" i="508"/>
  <c r="BG78" i="508"/>
  <c r="AC75" i="508"/>
  <c r="BH45" i="508"/>
  <c r="H245" i="508" l="1"/>
  <c r="AB245" i="508"/>
  <c r="H249" i="508"/>
  <c r="BH48" i="508"/>
  <c r="BH42" i="508"/>
  <c r="AL241" i="508"/>
  <c r="AL245" i="508" s="1"/>
  <c r="BH51" i="508"/>
  <c r="BH45" i="507" l="1"/>
  <c r="BH42" i="507"/>
  <c r="BH51" i="506"/>
  <c r="BH42" i="506"/>
  <c r="BH45" i="506"/>
  <c r="BH48" i="506"/>
  <c r="AG45" i="506" l="1"/>
  <c r="AN279" i="507" l="1"/>
  <c r="W279" i="507"/>
  <c r="W279" i="508" s="1"/>
  <c r="S279" i="507"/>
  <c r="S279" i="508" s="1"/>
  <c r="BE207" i="507"/>
  <c r="AW207" i="507"/>
  <c r="AT207" i="507"/>
  <c r="BE204" i="507"/>
  <c r="AW204" i="507"/>
  <c r="AT204" i="507"/>
  <c r="BE201" i="507"/>
  <c r="AW201" i="507"/>
  <c r="AT201" i="507"/>
  <c r="BE198" i="507"/>
  <c r="AW198" i="507"/>
  <c r="AT198" i="507"/>
  <c r="BE195" i="507"/>
  <c r="BE195" i="508" s="1"/>
  <c r="BC195" i="508"/>
  <c r="BC195" i="509" s="1"/>
  <c r="BC195" i="510" s="1"/>
  <c r="BC195" i="511" s="1"/>
  <c r="BC195" i="512" s="1"/>
  <c r="BC195" i="513" s="1"/>
  <c r="BC195" i="514" s="1"/>
  <c r="BC195" i="515" s="1"/>
  <c r="BC195" i="516" s="1"/>
  <c r="BC195" i="517" s="1"/>
  <c r="BC195" i="518" s="1"/>
  <c r="BC195" i="519" s="1"/>
  <c r="AW195" i="507"/>
  <c r="AT195" i="507"/>
  <c r="BE192" i="507"/>
  <c r="BE192" i="508" s="1"/>
  <c r="BC192" i="508"/>
  <c r="BC192" i="509" s="1"/>
  <c r="BC192" i="510" s="1"/>
  <c r="BC192" i="511" s="1"/>
  <c r="BC192" i="512" s="1"/>
  <c r="BC192" i="513" s="1"/>
  <c r="BC192" i="514" s="1"/>
  <c r="BC192" i="515" s="1"/>
  <c r="BC192" i="516" s="1"/>
  <c r="BC192" i="517" s="1"/>
  <c r="BC192" i="518" s="1"/>
  <c r="BC192" i="519" s="1"/>
  <c r="AW192" i="507"/>
  <c r="AT192" i="507"/>
  <c r="BE189" i="507"/>
  <c r="BE189" i="508" s="1"/>
  <c r="BC189" i="508"/>
  <c r="BC189" i="509" s="1"/>
  <c r="BC189" i="510" s="1"/>
  <c r="BC189" i="511" s="1"/>
  <c r="BC189" i="512" s="1"/>
  <c r="BC189" i="513" s="1"/>
  <c r="BC189" i="514" s="1"/>
  <c r="BC189" i="515" s="1"/>
  <c r="BC189" i="516" s="1"/>
  <c r="BC189" i="517" s="1"/>
  <c r="BC189" i="518" s="1"/>
  <c r="BC189" i="519" s="1"/>
  <c r="AW189" i="507"/>
  <c r="BG189" i="507" s="1"/>
  <c r="AW189" i="508" s="1"/>
  <c r="BG189" i="508" s="1"/>
  <c r="AT189" i="507"/>
  <c r="BE186" i="507"/>
  <c r="BE186" i="508" s="1"/>
  <c r="BC186" i="508"/>
  <c r="BC186" i="509" s="1"/>
  <c r="BC186" i="510" s="1"/>
  <c r="BC186" i="511" s="1"/>
  <c r="BC186" i="512" s="1"/>
  <c r="BC186" i="513" s="1"/>
  <c r="BC186" i="514" s="1"/>
  <c r="BC186" i="515" s="1"/>
  <c r="BC186" i="516" s="1"/>
  <c r="BC186" i="517" s="1"/>
  <c r="BC186" i="518" s="1"/>
  <c r="BC186" i="519" s="1"/>
  <c r="AW186" i="507"/>
  <c r="AT186" i="507"/>
  <c r="BE183" i="507"/>
  <c r="BE183" i="508" s="1"/>
  <c r="BC183" i="508"/>
  <c r="BC183" i="509" s="1"/>
  <c r="BC183" i="510" s="1"/>
  <c r="BC183" i="511" s="1"/>
  <c r="BC183" i="512" s="1"/>
  <c r="BC183" i="513" s="1"/>
  <c r="BC183" i="514" s="1"/>
  <c r="BC183" i="515" s="1"/>
  <c r="BC183" i="516" s="1"/>
  <c r="BC183" i="517" s="1"/>
  <c r="BC183" i="518" s="1"/>
  <c r="BC183" i="519" s="1"/>
  <c r="AW183" i="507"/>
  <c r="AT183" i="507"/>
  <c r="BE180" i="507"/>
  <c r="AW180" i="507"/>
  <c r="AT180" i="507"/>
  <c r="BE177" i="507"/>
  <c r="AW177" i="507"/>
  <c r="BG177" i="507" s="1"/>
  <c r="AT177" i="507"/>
  <c r="BE174" i="507"/>
  <c r="BE174" i="508" s="1"/>
  <c r="BC174" i="508"/>
  <c r="BC174" i="509" s="1"/>
  <c r="BC174" i="510" s="1"/>
  <c r="BC174" i="511" s="1"/>
  <c r="BC174" i="512" s="1"/>
  <c r="BC174" i="513" s="1"/>
  <c r="BC174" i="514" s="1"/>
  <c r="BC174" i="515" s="1"/>
  <c r="BC174" i="516" s="1"/>
  <c r="BC174" i="517" s="1"/>
  <c r="BC174" i="518" s="1"/>
  <c r="BC174" i="519" s="1"/>
  <c r="AW174" i="507"/>
  <c r="AT174" i="507"/>
  <c r="BE162" i="507"/>
  <c r="BC162" i="507"/>
  <c r="AW162" i="507"/>
  <c r="AT162" i="507"/>
  <c r="BE159" i="507"/>
  <c r="BC159" i="507"/>
  <c r="AW159" i="507"/>
  <c r="AT159" i="507"/>
  <c r="BE156" i="507"/>
  <c r="BG156" i="507" s="1"/>
  <c r="BC156" i="507"/>
  <c r="AW156" i="507"/>
  <c r="AT156" i="507"/>
  <c r="BE153" i="507"/>
  <c r="BC153" i="507"/>
  <c r="AW153" i="507"/>
  <c r="AT153" i="507"/>
  <c r="BE150" i="507"/>
  <c r="BC150" i="507"/>
  <c r="AW150" i="507"/>
  <c r="AT150" i="507"/>
  <c r="BE147" i="507"/>
  <c r="BC147" i="507"/>
  <c r="AW147" i="507"/>
  <c r="AT147" i="507"/>
  <c r="BE144" i="507"/>
  <c r="BG144" i="507" s="1"/>
  <c r="BC144" i="507"/>
  <c r="AW144" i="507"/>
  <c r="AT144" i="507"/>
  <c r="BE141" i="507"/>
  <c r="BC141" i="507"/>
  <c r="AW141" i="507"/>
  <c r="AT141" i="507"/>
  <c r="BE138" i="507"/>
  <c r="BC138" i="507"/>
  <c r="AW138" i="507"/>
  <c r="AT138" i="507"/>
  <c r="AT138" i="508" s="1"/>
  <c r="BG138" i="508" s="1"/>
  <c r="BE135" i="507"/>
  <c r="BC135" i="507"/>
  <c r="AW135" i="507"/>
  <c r="AT135" i="507"/>
  <c r="BE132" i="507"/>
  <c r="BC132" i="507"/>
  <c r="AW132" i="507"/>
  <c r="AT132" i="507"/>
  <c r="BE129" i="507"/>
  <c r="BC129" i="507"/>
  <c r="AW129" i="507"/>
  <c r="AT129" i="507"/>
  <c r="BE126" i="507"/>
  <c r="BC126" i="507"/>
  <c r="BE123" i="507"/>
  <c r="BC123" i="507"/>
  <c r="AW123" i="507"/>
  <c r="AT123" i="507"/>
  <c r="BG123" i="507" s="1"/>
  <c r="BE120" i="507"/>
  <c r="BC120" i="507"/>
  <c r="BE117" i="507"/>
  <c r="BC117" i="507"/>
  <c r="BE114" i="507"/>
  <c r="BC114" i="507"/>
  <c r="BE111" i="507"/>
  <c r="BC111" i="507"/>
  <c r="AW111" i="507"/>
  <c r="AT111" i="507"/>
  <c r="BG111" i="507" s="1"/>
  <c r="BE108" i="507"/>
  <c r="BG108" i="507" s="1"/>
  <c r="BC108" i="507"/>
  <c r="AW108" i="507"/>
  <c r="AT108" i="507"/>
  <c r="BE105" i="507"/>
  <c r="BC105" i="507"/>
  <c r="AW105" i="507"/>
  <c r="AT105" i="507"/>
  <c r="BE102" i="507"/>
  <c r="BC102" i="507"/>
  <c r="AW102" i="507"/>
  <c r="AT102" i="507"/>
  <c r="BE99" i="507"/>
  <c r="BC99" i="507"/>
  <c r="AW99" i="507"/>
  <c r="AT99" i="507"/>
  <c r="BE96" i="507"/>
  <c r="BC96" i="507"/>
  <c r="AW96" i="507"/>
  <c r="AT96" i="507"/>
  <c r="BE93" i="507"/>
  <c r="BC93" i="507"/>
  <c r="BE90" i="507"/>
  <c r="BE90" i="508" s="1"/>
  <c r="BG90" i="508" s="1"/>
  <c r="BC90" i="507"/>
  <c r="BC90" i="508" s="1"/>
  <c r="AW90" i="507"/>
  <c r="AT90" i="507"/>
  <c r="BG90" i="507" s="1"/>
  <c r="AW90" i="508" s="1"/>
  <c r="BE87" i="507"/>
  <c r="BG87" i="507" s="1"/>
  <c r="BC87" i="507"/>
  <c r="AW87" i="507"/>
  <c r="AT87" i="507"/>
  <c r="BE84" i="507"/>
  <c r="BC84" i="507"/>
  <c r="BJ84" i="507" s="1"/>
  <c r="AW84" i="507"/>
  <c r="AT84" i="507"/>
  <c r="BG84" i="507" s="1"/>
  <c r="BE81" i="507"/>
  <c r="BC81" i="507"/>
  <c r="BC81" i="508" s="1"/>
  <c r="BJ81" i="508" s="1"/>
  <c r="AW81" i="507"/>
  <c r="AT81" i="507"/>
  <c r="BE78" i="507"/>
  <c r="BC78" i="507"/>
  <c r="AW78" i="507"/>
  <c r="AT78" i="507"/>
  <c r="BG78" i="507" s="1"/>
  <c r="BE75" i="507"/>
  <c r="BC75" i="507"/>
  <c r="AW75" i="507"/>
  <c r="AT75" i="507"/>
  <c r="AT75" i="508" s="1"/>
  <c r="BG75" i="508" s="1"/>
  <c r="BE72" i="507"/>
  <c r="BC72" i="507"/>
  <c r="AW72" i="507"/>
  <c r="AT72" i="507"/>
  <c r="BE69" i="507"/>
  <c r="BC69" i="507"/>
  <c r="AW69" i="507"/>
  <c r="AT69" i="507"/>
  <c r="AT69" i="508" s="1"/>
  <c r="BG69" i="508" s="1"/>
  <c r="BE66" i="507"/>
  <c r="BE66" i="508" s="1"/>
  <c r="BG66" i="508" s="1"/>
  <c r="BC66" i="507"/>
  <c r="BC66" i="508" s="1"/>
  <c r="AW66" i="507"/>
  <c r="AT66" i="507"/>
  <c r="AG45" i="507"/>
  <c r="BJ174" i="507" s="1"/>
  <c r="AG30" i="507"/>
  <c r="AG24" i="507"/>
  <c r="AG21" i="507"/>
  <c r="AG18" i="507"/>
  <c r="AP303" i="507"/>
  <c r="K303" i="507"/>
  <c r="Z279" i="507"/>
  <c r="BJ150" i="507"/>
  <c r="BG260" i="507"/>
  <c r="AL245" i="507"/>
  <c r="H241" i="507"/>
  <c r="AB245" i="507" s="1"/>
  <c r="BG207" i="507"/>
  <c r="BG204" i="507"/>
  <c r="BG201" i="507"/>
  <c r="BG198" i="507"/>
  <c r="BG195" i="507"/>
  <c r="AW195" i="508" s="1"/>
  <c r="BG195" i="508" s="1"/>
  <c r="BG192" i="507"/>
  <c r="AW192" i="508" s="1"/>
  <c r="BG192" i="508" s="1"/>
  <c r="BG186" i="507"/>
  <c r="AW186" i="508" s="1"/>
  <c r="BG186" i="508" s="1"/>
  <c r="BG183" i="507"/>
  <c r="AW183" i="508" s="1"/>
  <c r="BG183" i="508" s="1"/>
  <c r="BG180" i="507"/>
  <c r="BG174" i="507"/>
  <c r="AW174" i="508" s="1"/>
  <c r="BG174" i="508" s="1"/>
  <c r="BJ162" i="507"/>
  <c r="BG162" i="507"/>
  <c r="BJ159" i="507"/>
  <c r="BG159" i="507"/>
  <c r="BG153" i="507"/>
  <c r="BG150" i="507"/>
  <c r="BJ147" i="507"/>
  <c r="BG147" i="507"/>
  <c r="BG141" i="507"/>
  <c r="BJ138" i="507"/>
  <c r="BG135" i="507"/>
  <c r="BG132" i="507"/>
  <c r="BJ132" i="507"/>
  <c r="BG129" i="507"/>
  <c r="BJ126" i="507"/>
  <c r="BJ123" i="507"/>
  <c r="BJ117" i="507"/>
  <c r="BJ114" i="507"/>
  <c r="BJ108" i="507"/>
  <c r="BG105" i="507"/>
  <c r="BJ102" i="507"/>
  <c r="BG102" i="507"/>
  <c r="BG99" i="507"/>
  <c r="BG96" i="507"/>
  <c r="BJ93" i="507"/>
  <c r="BJ78" i="507"/>
  <c r="BJ75" i="507"/>
  <c r="AC75" i="507"/>
  <c r="BJ72" i="507"/>
  <c r="BG72" i="507"/>
  <c r="BJ69" i="507"/>
  <c r="BG69" i="507"/>
  <c r="AW69" i="508" s="1"/>
  <c r="BJ66" i="507"/>
  <c r="BG66" i="507"/>
  <c r="AW66" i="508" s="1"/>
  <c r="BF48" i="507"/>
  <c r="BH51" i="507" s="1"/>
  <c r="H245" i="507" l="1"/>
  <c r="H249" i="507"/>
  <c r="AB241" i="507"/>
  <c r="BJ168" i="508"/>
  <c r="BG75" i="507"/>
  <c r="AW75" i="508" s="1"/>
  <c r="BG138" i="507"/>
  <c r="AW138" i="508" s="1"/>
  <c r="BJ90" i="507"/>
  <c r="BJ99" i="508"/>
  <c r="BJ105" i="508"/>
  <c r="BJ90" i="508"/>
  <c r="BJ150" i="508"/>
  <c r="BJ117" i="508"/>
  <c r="BJ141" i="508"/>
  <c r="BJ78" i="508"/>
  <c r="BJ114" i="508"/>
  <c r="BJ123" i="508"/>
  <c r="BJ87" i="508"/>
  <c r="BJ75" i="508"/>
  <c r="BJ93" i="508"/>
  <c r="BJ156" i="508"/>
  <c r="BJ147" i="508"/>
  <c r="BJ129" i="508"/>
  <c r="BJ69" i="508"/>
  <c r="BJ138" i="508"/>
  <c r="BJ135" i="508"/>
  <c r="BJ102" i="508"/>
  <c r="BJ126" i="508"/>
  <c r="BJ162" i="508"/>
  <c r="BJ111" i="508"/>
  <c r="BJ144" i="508"/>
  <c r="BJ159" i="508"/>
  <c r="BJ66" i="508"/>
  <c r="BJ132" i="508"/>
  <c r="BJ84" i="508"/>
  <c r="BJ120" i="508"/>
  <c r="BJ96" i="508"/>
  <c r="BJ72" i="508"/>
  <c r="BJ108" i="508"/>
  <c r="BJ99" i="507"/>
  <c r="BJ141" i="507"/>
  <c r="BG81" i="507"/>
  <c r="AW81" i="508" s="1"/>
  <c r="BE81" i="508"/>
  <c r="BG81" i="508" s="1"/>
  <c r="BJ168" i="507"/>
  <c r="BJ81" i="507"/>
  <c r="BJ105" i="507"/>
  <c r="BJ156" i="507"/>
  <c r="BJ129" i="507"/>
  <c r="BJ96" i="507"/>
  <c r="BJ120" i="507"/>
  <c r="BJ144" i="507"/>
  <c r="BJ87" i="507"/>
  <c r="BJ111" i="507"/>
  <c r="BJ135" i="507"/>
  <c r="BH48" i="507"/>
  <c r="BJ165" i="508" l="1"/>
  <c r="BJ171" i="508" s="1"/>
  <c r="AC75" i="506"/>
  <c r="AO260" i="505" l="1"/>
  <c r="BC69" i="505"/>
  <c r="BC72" i="505"/>
  <c r="BC75" i="505"/>
  <c r="BC78" i="505"/>
  <c r="BC81" i="505"/>
  <c r="BC84" i="505"/>
  <c r="BC87" i="505"/>
  <c r="BC90" i="505"/>
  <c r="BC93" i="505"/>
  <c r="BC96" i="505"/>
  <c r="BC99" i="505"/>
  <c r="BC102" i="505"/>
  <c r="BC105" i="505"/>
  <c r="BC108" i="505"/>
  <c r="BC111" i="505"/>
  <c r="BC114" i="505"/>
  <c r="BC117" i="505"/>
  <c r="BC120" i="505"/>
  <c r="BC123" i="505"/>
  <c r="BC126" i="505"/>
  <c r="BC129" i="505"/>
  <c r="BC132" i="505"/>
  <c r="BC135" i="505"/>
  <c r="BC138" i="505"/>
  <c r="BC141" i="505"/>
  <c r="BC144" i="505"/>
  <c r="BC147" i="505"/>
  <c r="BC150" i="505"/>
  <c r="BC153" i="505"/>
  <c r="BC156" i="505"/>
  <c r="BC159" i="505"/>
  <c r="BC162" i="505"/>
  <c r="BC66" i="505"/>
  <c r="AN279" i="506" l="1"/>
  <c r="AK279" i="506"/>
  <c r="AK279" i="507" s="1"/>
  <c r="AK279" i="508" s="1"/>
  <c r="BE207" i="506"/>
  <c r="BC207" i="506"/>
  <c r="AW207" i="506"/>
  <c r="AT207" i="506"/>
  <c r="BE204" i="506"/>
  <c r="BC204" i="506"/>
  <c r="AW204" i="506"/>
  <c r="AT204" i="506"/>
  <c r="BE201" i="506"/>
  <c r="BC201" i="506"/>
  <c r="AW201" i="506"/>
  <c r="AT201" i="506"/>
  <c r="BE198" i="506"/>
  <c r="BC198" i="506"/>
  <c r="AW198" i="506"/>
  <c r="AT198" i="506"/>
  <c r="BE195" i="506"/>
  <c r="BC195" i="506"/>
  <c r="AW195" i="506"/>
  <c r="AT195" i="506"/>
  <c r="BE192" i="506"/>
  <c r="BC192" i="506"/>
  <c r="AW192" i="506"/>
  <c r="AT192" i="506"/>
  <c r="BE189" i="506"/>
  <c r="BC189" i="506"/>
  <c r="AW189" i="506"/>
  <c r="BG189" i="506" s="1"/>
  <c r="AT189" i="506"/>
  <c r="BE186" i="506"/>
  <c r="BC186" i="506"/>
  <c r="AW186" i="506"/>
  <c r="AT186" i="506"/>
  <c r="BE183" i="506"/>
  <c r="BC183" i="506"/>
  <c r="AW183" i="506"/>
  <c r="AT183" i="506"/>
  <c r="BE180" i="506"/>
  <c r="BC180" i="506"/>
  <c r="AW180" i="506"/>
  <c r="AT180" i="506"/>
  <c r="BE177" i="506"/>
  <c r="BC177" i="506"/>
  <c r="AW177" i="506"/>
  <c r="AT177" i="506"/>
  <c r="BE174" i="506"/>
  <c r="BC174" i="506"/>
  <c r="AW174" i="506"/>
  <c r="AT174" i="506"/>
  <c r="BE162" i="506"/>
  <c r="BG162" i="506" s="1"/>
  <c r="BC162" i="506"/>
  <c r="AW162" i="506"/>
  <c r="AT162" i="506"/>
  <c r="BE159" i="506"/>
  <c r="BG159" i="506" s="1"/>
  <c r="BC159" i="506"/>
  <c r="AW159" i="506"/>
  <c r="AT159" i="506"/>
  <c r="BE156" i="506"/>
  <c r="BC156" i="506"/>
  <c r="AW156" i="506"/>
  <c r="AT156" i="506"/>
  <c r="BE153" i="506"/>
  <c r="BC153" i="506"/>
  <c r="AW153" i="506"/>
  <c r="AT153" i="506"/>
  <c r="BE150" i="506"/>
  <c r="BG150" i="506" s="1"/>
  <c r="BC150" i="506"/>
  <c r="AW150" i="506"/>
  <c r="AT150" i="506"/>
  <c r="BE147" i="506"/>
  <c r="BC147" i="506"/>
  <c r="AW147" i="506"/>
  <c r="AT147" i="506"/>
  <c r="BE144" i="506"/>
  <c r="BC144" i="506"/>
  <c r="AW144" i="506"/>
  <c r="AT144" i="506"/>
  <c r="BE141" i="506"/>
  <c r="BC141" i="506"/>
  <c r="AW141" i="506"/>
  <c r="AT141" i="506"/>
  <c r="BG141" i="506" s="1"/>
  <c r="BE138" i="506"/>
  <c r="BG138" i="506" s="1"/>
  <c r="BC138" i="506"/>
  <c r="AW138" i="506"/>
  <c r="AT138" i="506"/>
  <c r="BE135" i="506"/>
  <c r="BC135" i="506"/>
  <c r="AW135" i="506"/>
  <c r="AT135" i="506"/>
  <c r="BE132" i="506"/>
  <c r="BC132" i="506"/>
  <c r="AW132" i="506"/>
  <c r="AT132" i="506"/>
  <c r="BE129" i="506"/>
  <c r="BC129" i="506"/>
  <c r="AW129" i="506"/>
  <c r="AT129" i="506"/>
  <c r="BG129" i="506" s="1"/>
  <c r="BE126" i="506"/>
  <c r="BC126" i="506"/>
  <c r="BE123" i="506"/>
  <c r="BC123" i="506"/>
  <c r="AW123" i="506"/>
  <c r="AT123" i="506"/>
  <c r="BE120" i="506"/>
  <c r="BC120" i="506"/>
  <c r="BE117" i="506"/>
  <c r="BC117" i="506"/>
  <c r="AW117" i="506"/>
  <c r="AT117" i="506"/>
  <c r="BE114" i="506"/>
  <c r="BC114" i="506"/>
  <c r="AW114" i="506"/>
  <c r="AT114" i="506"/>
  <c r="AT114" i="507" s="1"/>
  <c r="BG114" i="507" s="1"/>
  <c r="BE111" i="506"/>
  <c r="BC111" i="506"/>
  <c r="AW111" i="506"/>
  <c r="AT111" i="506"/>
  <c r="BE108" i="506"/>
  <c r="BG108" i="506" s="1"/>
  <c r="BC108" i="506"/>
  <c r="AW108" i="506"/>
  <c r="AT108" i="506"/>
  <c r="BE105" i="506"/>
  <c r="BC105" i="506"/>
  <c r="AW105" i="506"/>
  <c r="AT105" i="506"/>
  <c r="BG105" i="506" s="1"/>
  <c r="BE102" i="506"/>
  <c r="BG102" i="506" s="1"/>
  <c r="BC102" i="506"/>
  <c r="AW102" i="506"/>
  <c r="AT102" i="506"/>
  <c r="BE99" i="506"/>
  <c r="BC99" i="506"/>
  <c r="AW99" i="506"/>
  <c r="AT99" i="506"/>
  <c r="BE96" i="506"/>
  <c r="BG96" i="506" s="1"/>
  <c r="BC96" i="506"/>
  <c r="AW96" i="506"/>
  <c r="AT96" i="506"/>
  <c r="BE93" i="506"/>
  <c r="BC93" i="506"/>
  <c r="BE90" i="506"/>
  <c r="BG90" i="506" s="1"/>
  <c r="BC90" i="506"/>
  <c r="AW90" i="506"/>
  <c r="AT90" i="506"/>
  <c r="BE87" i="506"/>
  <c r="BC87" i="506"/>
  <c r="AW87" i="506"/>
  <c r="AT87" i="506"/>
  <c r="BC84" i="506"/>
  <c r="AT84" i="506"/>
  <c r="BE81" i="506"/>
  <c r="BC81" i="506"/>
  <c r="AW81" i="506"/>
  <c r="AT81" i="506"/>
  <c r="BE78" i="506"/>
  <c r="BC78" i="506"/>
  <c r="AW78" i="506"/>
  <c r="AT78" i="506"/>
  <c r="BE75" i="506"/>
  <c r="BC75" i="506"/>
  <c r="AW75" i="506"/>
  <c r="AT75" i="506"/>
  <c r="BE72" i="506"/>
  <c r="BC72" i="506"/>
  <c r="AW72" i="506"/>
  <c r="AT72" i="506"/>
  <c r="BE69" i="506"/>
  <c r="BC69" i="506"/>
  <c r="AW69" i="506"/>
  <c r="AT69" i="506"/>
  <c r="BG69" i="506" s="1"/>
  <c r="BC66" i="506"/>
  <c r="AT66" i="506"/>
  <c r="BJ174" i="506"/>
  <c r="AG30" i="506"/>
  <c r="AG24" i="506"/>
  <c r="AG21" i="506"/>
  <c r="AG18" i="506"/>
  <c r="AP303" i="506"/>
  <c r="K303" i="506"/>
  <c r="Z279" i="506"/>
  <c r="AQ275" i="506"/>
  <c r="BG260" i="506"/>
  <c r="AL241" i="506"/>
  <c r="AL245" i="506" s="1"/>
  <c r="H241" i="506"/>
  <c r="AB245" i="506" s="1"/>
  <c r="BG207" i="506"/>
  <c r="BG204" i="506"/>
  <c r="BG201" i="506"/>
  <c r="BG198" i="506"/>
  <c r="BG195" i="506"/>
  <c r="BG192" i="506"/>
  <c r="BG186" i="506"/>
  <c r="BG183" i="506"/>
  <c r="BG180" i="506"/>
  <c r="BG177" i="506"/>
  <c r="BG174" i="506"/>
  <c r="BG156" i="506"/>
  <c r="BG153" i="506"/>
  <c r="BG147" i="506"/>
  <c r="BG144" i="506"/>
  <c r="BG135" i="506"/>
  <c r="BG132" i="506"/>
  <c r="BG123" i="506"/>
  <c r="BG111" i="506"/>
  <c r="BG99" i="506"/>
  <c r="BG87" i="506"/>
  <c r="BG75" i="506"/>
  <c r="BG72" i="506"/>
  <c r="BF48" i="506"/>
  <c r="BF51" i="506" s="1"/>
  <c r="H249" i="506" l="1"/>
  <c r="BG117" i="506"/>
  <c r="AT117" i="507"/>
  <c r="BG117" i="507" s="1"/>
  <c r="BG114" i="506"/>
  <c r="BG78" i="506"/>
  <c r="BG81" i="506"/>
  <c r="BJ168" i="506"/>
  <c r="AB241" i="506"/>
  <c r="H245" i="506"/>
  <c r="W279" i="504"/>
  <c r="S279" i="504"/>
  <c r="AW117" i="507" l="1"/>
  <c r="AW114" i="507"/>
  <c r="BD260" i="504"/>
  <c r="AN279" i="505" l="1"/>
  <c r="AK279" i="505"/>
  <c r="W279" i="505"/>
  <c r="W279" i="506" s="1"/>
  <c r="S279" i="505"/>
  <c r="S279" i="506" s="1"/>
  <c r="W249" i="505"/>
  <c r="Q249" i="505"/>
  <c r="N249" i="505"/>
  <c r="K249" i="505"/>
  <c r="Q245" i="505"/>
  <c r="N245" i="505"/>
  <c r="K245" i="505"/>
  <c r="Q241" i="505"/>
  <c r="N241" i="505"/>
  <c r="K241" i="505"/>
  <c r="BE207" i="505"/>
  <c r="BC207" i="505"/>
  <c r="AW207" i="505"/>
  <c r="AT207" i="505"/>
  <c r="BE204" i="505"/>
  <c r="BC204" i="505"/>
  <c r="AW204" i="505"/>
  <c r="AT204" i="505"/>
  <c r="BE201" i="505"/>
  <c r="BC201" i="505"/>
  <c r="AW201" i="505"/>
  <c r="AT201" i="505"/>
  <c r="BE198" i="505"/>
  <c r="BC198" i="505"/>
  <c r="AW198" i="505"/>
  <c r="BG198" i="505" s="1"/>
  <c r="AT198" i="505"/>
  <c r="BE195" i="505"/>
  <c r="BC195" i="505"/>
  <c r="AW195" i="505"/>
  <c r="AT195" i="505"/>
  <c r="BE192" i="505"/>
  <c r="BC192" i="505"/>
  <c r="AW192" i="505"/>
  <c r="AT192" i="505"/>
  <c r="BE189" i="505"/>
  <c r="BC189" i="505"/>
  <c r="AW189" i="505"/>
  <c r="AT189" i="505"/>
  <c r="BE186" i="505"/>
  <c r="BC186" i="505"/>
  <c r="AW186" i="505"/>
  <c r="AT186" i="505"/>
  <c r="BE183" i="505"/>
  <c r="BC183" i="505"/>
  <c r="AW183" i="505"/>
  <c r="AT183" i="505"/>
  <c r="BE180" i="505"/>
  <c r="BC180" i="505"/>
  <c r="AW180" i="505"/>
  <c r="AT180" i="505"/>
  <c r="BE177" i="505"/>
  <c r="BC177" i="505"/>
  <c r="AW177" i="505"/>
  <c r="AT177" i="505"/>
  <c r="BE174" i="505"/>
  <c r="BC174" i="505"/>
  <c r="AW174" i="505"/>
  <c r="AT174" i="505"/>
  <c r="BE162" i="505"/>
  <c r="AW162" i="505"/>
  <c r="AT162" i="505"/>
  <c r="BG162" i="505" s="1"/>
  <c r="BE159" i="505"/>
  <c r="AW159" i="505"/>
  <c r="AT159" i="505"/>
  <c r="BE156" i="505"/>
  <c r="AW156" i="505"/>
  <c r="AT156" i="505"/>
  <c r="BG156" i="505" s="1"/>
  <c r="BE153" i="505"/>
  <c r="AW153" i="505"/>
  <c r="AT153" i="505"/>
  <c r="BG153" i="505" s="1"/>
  <c r="BE150" i="505"/>
  <c r="BG150" i="505" s="1"/>
  <c r="AW150" i="505"/>
  <c r="AT150" i="505"/>
  <c r="BE147" i="505"/>
  <c r="AW147" i="505"/>
  <c r="AT147" i="505"/>
  <c r="BE144" i="505"/>
  <c r="AW144" i="505"/>
  <c r="AT144" i="505"/>
  <c r="BG144" i="505" s="1"/>
  <c r="BE141" i="505"/>
  <c r="AW141" i="505"/>
  <c r="AT141" i="505"/>
  <c r="BG141" i="505" s="1"/>
  <c r="BE138" i="505"/>
  <c r="AW138" i="505"/>
  <c r="AT138" i="505"/>
  <c r="BE135" i="505"/>
  <c r="AW135" i="505"/>
  <c r="AT135" i="505"/>
  <c r="BG135" i="505" s="1"/>
  <c r="BE132" i="505"/>
  <c r="AW132" i="505"/>
  <c r="AT132" i="505"/>
  <c r="BG132" i="505" s="1"/>
  <c r="BE129" i="505"/>
  <c r="AW129" i="505"/>
  <c r="AT129" i="505"/>
  <c r="BE126" i="505"/>
  <c r="AW126" i="505"/>
  <c r="AT126" i="505"/>
  <c r="AT126" i="506" s="1"/>
  <c r="BE123" i="505"/>
  <c r="AW123" i="505"/>
  <c r="AT123" i="505"/>
  <c r="BE120" i="505"/>
  <c r="AW120" i="505"/>
  <c r="AT120" i="505"/>
  <c r="AT120" i="506" s="1"/>
  <c r="BE117" i="505"/>
  <c r="AW117" i="505"/>
  <c r="AT117" i="505"/>
  <c r="BG117" i="505" s="1"/>
  <c r="BE114" i="505"/>
  <c r="BG114" i="505" s="1"/>
  <c r="AW114" i="505"/>
  <c r="AT114" i="505"/>
  <c r="BE111" i="505"/>
  <c r="AW111" i="505"/>
  <c r="AT111" i="505"/>
  <c r="BE108" i="505"/>
  <c r="AW108" i="505"/>
  <c r="AT108" i="505"/>
  <c r="BG108" i="505" s="1"/>
  <c r="BE105" i="505"/>
  <c r="AW105" i="505"/>
  <c r="AT105" i="505"/>
  <c r="BG105" i="505" s="1"/>
  <c r="AT102" i="505"/>
  <c r="BE99" i="505"/>
  <c r="AW99" i="505"/>
  <c r="AT99" i="505"/>
  <c r="BE96" i="505"/>
  <c r="AW96" i="505"/>
  <c r="AT96" i="505"/>
  <c r="BE93" i="505"/>
  <c r="AW93" i="505"/>
  <c r="AT93" i="505"/>
  <c r="BE90" i="505"/>
  <c r="AW90" i="505"/>
  <c r="AT90" i="505"/>
  <c r="BE87" i="505"/>
  <c r="AW87" i="505"/>
  <c r="AT87" i="505"/>
  <c r="BE84" i="505"/>
  <c r="BE84" i="506" s="1"/>
  <c r="BG84" i="506" s="1"/>
  <c r="AW84" i="505"/>
  <c r="AT84" i="505"/>
  <c r="BE81" i="505"/>
  <c r="AW81" i="505"/>
  <c r="AT81" i="505"/>
  <c r="BG81" i="505" s="1"/>
  <c r="BE78" i="505"/>
  <c r="BG78" i="505" s="1"/>
  <c r="AW78" i="505"/>
  <c r="AT78" i="505"/>
  <c r="BE75" i="505"/>
  <c r="AW75" i="505"/>
  <c r="AT75" i="505"/>
  <c r="BE72" i="505"/>
  <c r="AW72" i="505"/>
  <c r="AT72" i="505"/>
  <c r="BG72" i="505" s="1"/>
  <c r="BE69" i="505"/>
  <c r="AW69" i="505"/>
  <c r="AT69" i="505"/>
  <c r="BG69" i="505" s="1"/>
  <c r="BE66" i="505"/>
  <c r="BE66" i="506" s="1"/>
  <c r="BG66" i="506" s="1"/>
  <c r="AW66" i="505"/>
  <c r="AT66" i="505"/>
  <c r="BJ174" i="505"/>
  <c r="AG36" i="505"/>
  <c r="AG30" i="505"/>
  <c r="AG24" i="505"/>
  <c r="AG21" i="505"/>
  <c r="AG18" i="505"/>
  <c r="AP303" i="505"/>
  <c r="K303" i="505"/>
  <c r="Z279" i="505"/>
  <c r="BJ144" i="505"/>
  <c r="AQ275" i="505"/>
  <c r="BG260" i="505"/>
  <c r="H245" i="505"/>
  <c r="AL241" i="505"/>
  <c r="AL245" i="505" s="1"/>
  <c r="AB241" i="505"/>
  <c r="H241" i="505"/>
  <c r="AB245" i="505" s="1"/>
  <c r="BG207" i="505"/>
  <c r="BG204" i="505"/>
  <c r="BG201" i="505"/>
  <c r="BG195" i="505"/>
  <c r="BG192" i="505"/>
  <c r="BG189" i="505"/>
  <c r="BG186" i="505"/>
  <c r="BG183" i="505"/>
  <c r="BG180" i="505"/>
  <c r="BG177" i="505"/>
  <c r="BG174" i="505"/>
  <c r="BJ159" i="505"/>
  <c r="BG159" i="505"/>
  <c r="BJ150" i="505"/>
  <c r="BG147" i="505"/>
  <c r="BJ141" i="505"/>
  <c r="BG138" i="505"/>
  <c r="BJ132" i="505"/>
  <c r="BG129" i="505"/>
  <c r="BG123" i="505"/>
  <c r="BJ117" i="505"/>
  <c r="BG111" i="505"/>
  <c r="BJ111" i="505"/>
  <c r="BJ108" i="505"/>
  <c r="BJ99" i="505"/>
  <c r="BG99" i="505"/>
  <c r="BG96" i="505"/>
  <c r="BJ93" i="505"/>
  <c r="BG90" i="505"/>
  <c r="BG87" i="505"/>
  <c r="BJ87" i="505"/>
  <c r="BJ84" i="505"/>
  <c r="BJ78" i="505"/>
  <c r="BJ75" i="505"/>
  <c r="BG75" i="505"/>
  <c r="AC69" i="505"/>
  <c r="BF48" i="505"/>
  <c r="BH48" i="505" s="1"/>
  <c r="BG126" i="505" l="1"/>
  <c r="AW126" i="506" s="1"/>
  <c r="AT126" i="507"/>
  <c r="BG126" i="507" s="1"/>
  <c r="BG126" i="506"/>
  <c r="BG93" i="505"/>
  <c r="AW93" i="506" s="1"/>
  <c r="AT93" i="506"/>
  <c r="AT120" i="507"/>
  <c r="BG120" i="507" s="1"/>
  <c r="BG120" i="506"/>
  <c r="BG120" i="505"/>
  <c r="AW120" i="506" s="1"/>
  <c r="BG84" i="505"/>
  <c r="AW84" i="506" s="1"/>
  <c r="BG66" i="505"/>
  <c r="AW66" i="506" s="1"/>
  <c r="BJ66" i="506"/>
  <c r="BJ78" i="506"/>
  <c r="BJ105" i="506"/>
  <c r="BJ156" i="506"/>
  <c r="BJ150" i="506"/>
  <c r="BJ114" i="506"/>
  <c r="BJ87" i="506"/>
  <c r="BJ123" i="506"/>
  <c r="BJ162" i="506"/>
  <c r="BJ141" i="506"/>
  <c r="BJ132" i="506"/>
  <c r="BJ96" i="506"/>
  <c r="BJ111" i="506"/>
  <c r="BJ102" i="506"/>
  <c r="BJ126" i="506"/>
  <c r="BJ93" i="506"/>
  <c r="BJ75" i="506"/>
  <c r="BJ84" i="506"/>
  <c r="BJ147" i="506"/>
  <c r="BJ99" i="506"/>
  <c r="BJ138" i="506"/>
  <c r="BJ81" i="506"/>
  <c r="BJ129" i="506"/>
  <c r="BJ120" i="506"/>
  <c r="BJ117" i="506"/>
  <c r="BJ72" i="506"/>
  <c r="BJ90" i="506"/>
  <c r="BJ108" i="506"/>
  <c r="BJ69" i="506"/>
  <c r="BJ135" i="506"/>
  <c r="BJ144" i="506"/>
  <c r="BJ159" i="506"/>
  <c r="BJ135" i="505"/>
  <c r="BJ126" i="505"/>
  <c r="BJ66" i="505"/>
  <c r="BJ123" i="505"/>
  <c r="BJ72" i="505"/>
  <c r="BJ168" i="505"/>
  <c r="H249" i="505"/>
  <c r="BF51" i="505"/>
  <c r="BH51" i="505" s="1"/>
  <c r="BJ147" i="505"/>
  <c r="BJ162" i="505"/>
  <c r="BJ90" i="505"/>
  <c r="BJ114" i="505"/>
  <c r="BJ138" i="505"/>
  <c r="BJ69" i="505"/>
  <c r="BJ81" i="505"/>
  <c r="BJ105" i="505"/>
  <c r="BJ129" i="505"/>
  <c r="BJ156" i="505"/>
  <c r="BJ96" i="505"/>
  <c r="BJ120" i="505"/>
  <c r="BF51" i="504"/>
  <c r="AW126" i="507" l="1"/>
  <c r="BJ165" i="507"/>
  <c r="BJ171" i="507" s="1"/>
  <c r="BG93" i="506"/>
  <c r="AT93" i="507"/>
  <c r="BG93" i="507" s="1"/>
  <c r="AW120" i="507"/>
  <c r="BJ174" i="503"/>
  <c r="AW93" i="507" l="1"/>
  <c r="BJ165" i="506"/>
  <c r="BJ171" i="506" s="1"/>
  <c r="AL241" i="503"/>
  <c r="AN279" i="504"/>
  <c r="AK279" i="504"/>
  <c r="W249" i="504"/>
  <c r="Q249" i="504"/>
  <c r="N249" i="504"/>
  <c r="K249" i="504"/>
  <c r="Q245" i="504"/>
  <c r="N245" i="504"/>
  <c r="K245" i="504"/>
  <c r="Q241" i="504"/>
  <c r="N241" i="504"/>
  <c r="K241" i="504"/>
  <c r="BE207" i="504"/>
  <c r="BC207" i="504"/>
  <c r="AW207" i="504"/>
  <c r="AT207" i="504"/>
  <c r="BE204" i="504"/>
  <c r="BC204" i="504"/>
  <c r="AW204" i="504"/>
  <c r="AT204" i="504"/>
  <c r="BE201" i="504"/>
  <c r="BC201" i="504"/>
  <c r="AW201" i="504"/>
  <c r="AT201" i="504"/>
  <c r="BE198" i="504"/>
  <c r="BC198" i="504"/>
  <c r="AW198" i="504"/>
  <c r="AT198" i="504"/>
  <c r="BE195" i="504"/>
  <c r="BC195" i="504"/>
  <c r="AW195" i="504"/>
  <c r="AT195" i="504"/>
  <c r="BE192" i="504"/>
  <c r="BC192" i="504"/>
  <c r="AW192" i="504"/>
  <c r="AT192" i="504"/>
  <c r="BE189" i="504"/>
  <c r="BC189" i="504"/>
  <c r="AW189" i="504"/>
  <c r="AT189" i="504"/>
  <c r="BE186" i="504"/>
  <c r="BC186" i="504"/>
  <c r="AW186" i="504"/>
  <c r="AT186" i="504"/>
  <c r="BE183" i="504"/>
  <c r="BC183" i="504"/>
  <c r="AW183" i="504"/>
  <c r="AT183" i="504"/>
  <c r="BE180" i="504"/>
  <c r="BC180" i="504"/>
  <c r="AW180" i="504"/>
  <c r="AT180" i="504"/>
  <c r="BE177" i="504"/>
  <c r="BC177" i="504"/>
  <c r="AW177" i="504"/>
  <c r="AT177" i="504"/>
  <c r="BE174" i="504"/>
  <c r="BC174" i="504"/>
  <c r="AW174" i="504"/>
  <c r="AT174" i="504"/>
  <c r="BE162" i="504"/>
  <c r="BC162" i="504"/>
  <c r="AW162" i="504"/>
  <c r="AT162" i="504"/>
  <c r="BE159" i="504"/>
  <c r="BC159" i="504"/>
  <c r="AW159" i="504"/>
  <c r="AT159" i="504"/>
  <c r="BE156" i="504"/>
  <c r="BC156" i="504"/>
  <c r="AW156" i="504"/>
  <c r="AT156" i="504"/>
  <c r="BE153" i="504"/>
  <c r="BC153" i="504"/>
  <c r="AW153" i="504"/>
  <c r="AT153" i="504"/>
  <c r="BE150" i="504"/>
  <c r="BC150" i="504"/>
  <c r="AW150" i="504"/>
  <c r="AT150" i="504"/>
  <c r="BE147" i="504"/>
  <c r="BC147" i="504"/>
  <c r="AW147" i="504"/>
  <c r="AT147" i="504"/>
  <c r="BE144" i="504"/>
  <c r="BC144" i="504"/>
  <c r="AW144" i="504"/>
  <c r="AT144" i="504"/>
  <c r="BE141" i="504"/>
  <c r="BC141" i="504"/>
  <c r="AW141" i="504"/>
  <c r="AT141" i="504"/>
  <c r="BE138" i="504"/>
  <c r="BC138" i="504"/>
  <c r="AW138" i="504"/>
  <c r="AT138" i="504"/>
  <c r="BE135" i="504"/>
  <c r="BC135" i="504"/>
  <c r="AW135" i="504"/>
  <c r="AT135" i="504"/>
  <c r="BE132" i="504"/>
  <c r="BC132" i="504"/>
  <c r="AW132" i="504"/>
  <c r="AT132" i="504"/>
  <c r="BE129" i="504"/>
  <c r="BC129" i="504"/>
  <c r="AW129" i="504"/>
  <c r="AT129" i="504"/>
  <c r="BE126" i="504"/>
  <c r="BC126" i="504"/>
  <c r="AW126" i="504"/>
  <c r="AT126" i="504"/>
  <c r="BE123" i="504"/>
  <c r="BC123" i="504"/>
  <c r="AW123" i="504"/>
  <c r="AT123" i="504"/>
  <c r="BE120" i="504"/>
  <c r="BC120" i="504"/>
  <c r="AW120" i="504"/>
  <c r="AT120" i="504"/>
  <c r="BE117" i="504"/>
  <c r="BC117" i="504"/>
  <c r="AW117" i="504"/>
  <c r="AT117" i="504"/>
  <c r="BE114" i="504"/>
  <c r="BC114" i="504"/>
  <c r="AW114" i="504"/>
  <c r="AT114" i="504"/>
  <c r="BE111" i="504"/>
  <c r="BC111" i="504"/>
  <c r="AW111" i="504"/>
  <c r="AT111" i="504"/>
  <c r="BE108" i="504"/>
  <c r="BC108" i="504"/>
  <c r="AW108" i="504"/>
  <c r="AT108" i="504"/>
  <c r="BE105" i="504"/>
  <c r="BC105" i="504"/>
  <c r="AW105" i="504"/>
  <c r="AT105" i="504"/>
  <c r="AT102" i="504"/>
  <c r="BE99" i="504"/>
  <c r="BC99" i="504"/>
  <c r="AW99" i="504"/>
  <c r="AT99" i="504"/>
  <c r="BE96" i="504"/>
  <c r="BC96" i="504"/>
  <c r="AW96" i="504"/>
  <c r="AT96" i="504"/>
  <c r="BE93" i="504"/>
  <c r="BC93" i="504"/>
  <c r="AW93" i="504"/>
  <c r="AT93" i="504"/>
  <c r="BE90" i="504"/>
  <c r="BC90" i="504"/>
  <c r="AW90" i="504"/>
  <c r="AT90" i="504"/>
  <c r="BE87" i="504"/>
  <c r="BC87" i="504"/>
  <c r="AW87" i="504"/>
  <c r="AT87" i="504"/>
  <c r="BE84" i="504"/>
  <c r="BG84" i="504" s="1"/>
  <c r="BC84" i="504"/>
  <c r="AW84" i="504"/>
  <c r="AT84" i="504"/>
  <c r="BE81" i="504"/>
  <c r="BG81" i="504" s="1"/>
  <c r="BC81" i="504"/>
  <c r="AW81" i="504"/>
  <c r="AT81" i="504"/>
  <c r="BE78" i="504"/>
  <c r="BG78" i="504" s="1"/>
  <c r="BC78" i="504"/>
  <c r="AW78" i="504"/>
  <c r="AT78" i="504"/>
  <c r="BE75" i="504"/>
  <c r="BC75" i="504"/>
  <c r="AW75" i="504"/>
  <c r="AT75" i="504"/>
  <c r="BE72" i="504"/>
  <c r="BG72" i="504" s="1"/>
  <c r="BC72" i="504"/>
  <c r="AW72" i="504"/>
  <c r="AT72" i="504"/>
  <c r="BE69" i="504"/>
  <c r="BC69" i="504"/>
  <c r="AW69" i="504"/>
  <c r="AT69" i="504"/>
  <c r="AT66" i="504"/>
  <c r="BJ174" i="504"/>
  <c r="AG30" i="504"/>
  <c r="AG24" i="504"/>
  <c r="AG21" i="504"/>
  <c r="AG18" i="504"/>
  <c r="AP303" i="504"/>
  <c r="K303" i="504"/>
  <c r="Z279" i="504"/>
  <c r="AQ275" i="504"/>
  <c r="BG260" i="504"/>
  <c r="H241" i="504"/>
  <c r="H249" i="504" s="1"/>
  <c r="BG207" i="504"/>
  <c r="BG204" i="504"/>
  <c r="BG201" i="504"/>
  <c r="BG198" i="504"/>
  <c r="BG195" i="504"/>
  <c r="BG192" i="504"/>
  <c r="BG189" i="504"/>
  <c r="BG186" i="504"/>
  <c r="BG183" i="504"/>
  <c r="BG180" i="504"/>
  <c r="BG177" i="504"/>
  <c r="BG174" i="504"/>
  <c r="BG162" i="504"/>
  <c r="BG159" i="504"/>
  <c r="BG156" i="504"/>
  <c r="BG153" i="504"/>
  <c r="BG150" i="504"/>
  <c r="BG147" i="504"/>
  <c r="BG144" i="504"/>
  <c r="BG141" i="504"/>
  <c r="BG138" i="504"/>
  <c r="BG135" i="504"/>
  <c r="BG132" i="504"/>
  <c r="BG129" i="504"/>
  <c r="BG126" i="504"/>
  <c r="BG123" i="504"/>
  <c r="BG120" i="504"/>
  <c r="BG117" i="504"/>
  <c r="BG114" i="504"/>
  <c r="BG111" i="504"/>
  <c r="BG108" i="504"/>
  <c r="BG105" i="504"/>
  <c r="BG99" i="504"/>
  <c r="BG96" i="504"/>
  <c r="BG93" i="504"/>
  <c r="BG90" i="504"/>
  <c r="BG87" i="504"/>
  <c r="BG75" i="504"/>
  <c r="BG69" i="504"/>
  <c r="AC69" i="504"/>
  <c r="BF48" i="504"/>
  <c r="BH51" i="504" s="1"/>
  <c r="BJ168" i="504" l="1"/>
  <c r="AB241" i="504"/>
  <c r="H245" i="504"/>
  <c r="AB245" i="504"/>
  <c r="BH48" i="504"/>
  <c r="H279" i="503" l="1"/>
  <c r="AC69" i="503" l="1"/>
  <c r="AT69" i="502" l="1"/>
  <c r="AT72" i="502"/>
  <c r="AT75" i="502"/>
  <c r="AT78" i="502"/>
  <c r="AT81" i="502"/>
  <c r="AT84" i="502"/>
  <c r="AT87" i="502"/>
  <c r="AT90" i="502"/>
  <c r="AT93" i="502"/>
  <c r="AT96" i="502"/>
  <c r="AT99" i="502"/>
  <c r="AT102" i="502"/>
  <c r="AT105" i="502"/>
  <c r="AT108" i="502"/>
  <c r="AT111" i="502"/>
  <c r="AT114" i="502"/>
  <c r="AT117" i="502"/>
  <c r="AT120" i="502"/>
  <c r="AT123" i="502"/>
  <c r="AT126" i="502"/>
  <c r="AT129" i="502"/>
  <c r="AT132" i="502"/>
  <c r="AT135" i="502"/>
  <c r="AT138" i="502"/>
  <c r="AT141" i="502"/>
  <c r="AT144" i="502"/>
  <c r="AT147" i="502"/>
  <c r="AT150" i="502"/>
  <c r="AT153" i="502"/>
  <c r="AT156" i="502"/>
  <c r="AT159" i="502"/>
  <c r="AT162" i="502"/>
  <c r="AT66" i="502"/>
  <c r="W249" i="503" l="1"/>
  <c r="N241" i="503"/>
  <c r="Q241" i="503"/>
  <c r="N245" i="503"/>
  <c r="Q245" i="503"/>
  <c r="N249" i="503"/>
  <c r="Q249" i="503"/>
  <c r="K245" i="503"/>
  <c r="K249" i="503"/>
  <c r="K241" i="503"/>
  <c r="AQ279" i="502"/>
  <c r="AQ275" i="502"/>
  <c r="AN279" i="502"/>
  <c r="AK279" i="502"/>
  <c r="AH279" i="502"/>
  <c r="W279" i="502"/>
  <c r="S279" i="502"/>
  <c r="BE177" i="502"/>
  <c r="BE180" i="502"/>
  <c r="BE183" i="502"/>
  <c r="BE186" i="502"/>
  <c r="BE189" i="502"/>
  <c r="BE192" i="502"/>
  <c r="BE195" i="502"/>
  <c r="BE198" i="502"/>
  <c r="BE201" i="502"/>
  <c r="BE204" i="502"/>
  <c r="BE207" i="502"/>
  <c r="BE174" i="502"/>
  <c r="BC177" i="502"/>
  <c r="BC180" i="502"/>
  <c r="BC183" i="502"/>
  <c r="BC186" i="502"/>
  <c r="BC189" i="502"/>
  <c r="BC192" i="502"/>
  <c r="BC195" i="502"/>
  <c r="BC198" i="502"/>
  <c r="BC201" i="502"/>
  <c r="BC204" i="502"/>
  <c r="BC207" i="502"/>
  <c r="BC174" i="502"/>
  <c r="AW177" i="502"/>
  <c r="AW180" i="502"/>
  <c r="AW183" i="502"/>
  <c r="AW186" i="502"/>
  <c r="AW189" i="502"/>
  <c r="AW192" i="502"/>
  <c r="AW195" i="502"/>
  <c r="AW198" i="502"/>
  <c r="AW201" i="502"/>
  <c r="AW204" i="502"/>
  <c r="AW207" i="502"/>
  <c r="AW174" i="502"/>
  <c r="AG45" i="502" l="1"/>
  <c r="AG42" i="502"/>
  <c r="AG30" i="502"/>
  <c r="AG24" i="502"/>
  <c r="BC69" i="502"/>
  <c r="BC72" i="502"/>
  <c r="BC75" i="502"/>
  <c r="BC78" i="502"/>
  <c r="BC81" i="502"/>
  <c r="BC84" i="502"/>
  <c r="BC87" i="502"/>
  <c r="BC90" i="502"/>
  <c r="BC93" i="502"/>
  <c r="BC96" i="502"/>
  <c r="BC99" i="502"/>
  <c r="BC102" i="502"/>
  <c r="BC105" i="502"/>
  <c r="BC108" i="502"/>
  <c r="BC111" i="502"/>
  <c r="BC114" i="502"/>
  <c r="BC117" i="502"/>
  <c r="BC120" i="502"/>
  <c r="BC123" i="502"/>
  <c r="BC126" i="502"/>
  <c r="BC129" i="502"/>
  <c r="BC132" i="502"/>
  <c r="BC135" i="502"/>
  <c r="BC138" i="502"/>
  <c r="BC141" i="502"/>
  <c r="BC144" i="502"/>
  <c r="BC147" i="502"/>
  <c r="BC150" i="502"/>
  <c r="BC153" i="502"/>
  <c r="BC156" i="502"/>
  <c r="BC159" i="502"/>
  <c r="BC162" i="502"/>
  <c r="BC66" i="502"/>
  <c r="BE69" i="502"/>
  <c r="BE72" i="502"/>
  <c r="BE75" i="502"/>
  <c r="BE78" i="502"/>
  <c r="BE81" i="502"/>
  <c r="BE84" i="502"/>
  <c r="BE87" i="502"/>
  <c r="BE90" i="502"/>
  <c r="BE93" i="502"/>
  <c r="BE96" i="502"/>
  <c r="BE99" i="502"/>
  <c r="BE102" i="502"/>
  <c r="BE105" i="502"/>
  <c r="BE108" i="502"/>
  <c r="BE111" i="502"/>
  <c r="BE114" i="502"/>
  <c r="BE117" i="502"/>
  <c r="BE120" i="502"/>
  <c r="BE123" i="502"/>
  <c r="BE126" i="502"/>
  <c r="BE129" i="502"/>
  <c r="BE132" i="502"/>
  <c r="BE135" i="502"/>
  <c r="BE138" i="502"/>
  <c r="BE141" i="502"/>
  <c r="BE144" i="502"/>
  <c r="BE147" i="502"/>
  <c r="BE150" i="502"/>
  <c r="BE153" i="502"/>
  <c r="BE156" i="502"/>
  <c r="BE159" i="502"/>
  <c r="BE162" i="502"/>
  <c r="BE66" i="502"/>
  <c r="AC69" i="502" l="1"/>
  <c r="AN279" i="503" l="1"/>
  <c r="AK279" i="503"/>
  <c r="AH279" i="503"/>
  <c r="W279" i="503"/>
  <c r="S279" i="503"/>
  <c r="BE207" i="503"/>
  <c r="AT207" i="503"/>
  <c r="BE204" i="503"/>
  <c r="AT204" i="503"/>
  <c r="BE201" i="503"/>
  <c r="AT201" i="503"/>
  <c r="BE198" i="503"/>
  <c r="BC198" i="503"/>
  <c r="AT198" i="503"/>
  <c r="BE195" i="503"/>
  <c r="AT195" i="503"/>
  <c r="BE192" i="503"/>
  <c r="AT192" i="503"/>
  <c r="BE189" i="503"/>
  <c r="AT189" i="503"/>
  <c r="BE186" i="503"/>
  <c r="AT186" i="503"/>
  <c r="BE183" i="503"/>
  <c r="AT183" i="503"/>
  <c r="BE180" i="503"/>
  <c r="AT180" i="503"/>
  <c r="BE177" i="503"/>
  <c r="AT177" i="503"/>
  <c r="BE174" i="503"/>
  <c r="AT174" i="503"/>
  <c r="BE162" i="503"/>
  <c r="BC162" i="503"/>
  <c r="BJ162" i="503" s="1"/>
  <c r="AT162" i="503"/>
  <c r="BG162" i="503" s="1"/>
  <c r="BE159" i="503"/>
  <c r="BC159" i="503"/>
  <c r="AT159" i="503"/>
  <c r="BG159" i="503" s="1"/>
  <c r="BE156" i="503"/>
  <c r="BC156" i="503"/>
  <c r="AT156" i="503"/>
  <c r="BG156" i="503" s="1"/>
  <c r="BE153" i="503"/>
  <c r="BC153" i="503"/>
  <c r="AT153" i="503"/>
  <c r="BG153" i="503" s="1"/>
  <c r="BE150" i="503"/>
  <c r="BC150" i="503"/>
  <c r="AT150" i="503"/>
  <c r="BG150" i="503" s="1"/>
  <c r="BE147" i="503"/>
  <c r="BC147" i="503"/>
  <c r="BJ147" i="503" s="1"/>
  <c r="AT147" i="503"/>
  <c r="BG147" i="503" s="1"/>
  <c r="BE144" i="503"/>
  <c r="BC144" i="503"/>
  <c r="AT144" i="503"/>
  <c r="BG144" i="503" s="1"/>
  <c r="BE141" i="503"/>
  <c r="BC141" i="503"/>
  <c r="AT141" i="503"/>
  <c r="BE138" i="503"/>
  <c r="BC138" i="503"/>
  <c r="BJ138" i="503" s="1"/>
  <c r="AT138" i="503"/>
  <c r="BG138" i="503" s="1"/>
  <c r="BE135" i="503"/>
  <c r="BC135" i="503"/>
  <c r="AT135" i="503"/>
  <c r="BG135" i="503" s="1"/>
  <c r="BE132" i="503"/>
  <c r="BC132" i="503"/>
  <c r="AT132" i="503"/>
  <c r="BG132" i="503" s="1"/>
  <c r="BE129" i="503"/>
  <c r="BC129" i="503"/>
  <c r="AT129" i="503"/>
  <c r="BG129" i="503" s="1"/>
  <c r="BE126" i="503"/>
  <c r="BC126" i="503"/>
  <c r="AT126" i="503"/>
  <c r="BE123" i="503"/>
  <c r="BC123" i="503"/>
  <c r="AT123" i="503"/>
  <c r="BE120" i="503"/>
  <c r="BC120" i="503"/>
  <c r="AT120" i="503"/>
  <c r="BE117" i="503"/>
  <c r="BC117" i="503"/>
  <c r="AT117" i="503"/>
  <c r="BE114" i="503"/>
  <c r="BC114" i="503"/>
  <c r="AT114" i="503"/>
  <c r="BG114" i="503" s="1"/>
  <c r="BE111" i="503"/>
  <c r="BC111" i="503"/>
  <c r="AT111" i="503"/>
  <c r="BG111" i="503" s="1"/>
  <c r="BE108" i="503"/>
  <c r="BC108" i="503"/>
  <c r="AT108" i="503"/>
  <c r="BE105" i="503"/>
  <c r="BC105" i="503"/>
  <c r="AT105" i="503"/>
  <c r="BG105" i="503" s="1"/>
  <c r="BE102" i="503"/>
  <c r="BE102" i="504" s="1"/>
  <c r="BC102" i="503"/>
  <c r="AT102" i="503"/>
  <c r="BE99" i="503"/>
  <c r="BC99" i="503"/>
  <c r="BJ99" i="503" s="1"/>
  <c r="AT99" i="503"/>
  <c r="BG99" i="503" s="1"/>
  <c r="BE96" i="503"/>
  <c r="BC96" i="503"/>
  <c r="AT96" i="503"/>
  <c r="BG96" i="503" s="1"/>
  <c r="BE93" i="503"/>
  <c r="BC93" i="503"/>
  <c r="AT93" i="503"/>
  <c r="BE90" i="503"/>
  <c r="BC90" i="503"/>
  <c r="AT90" i="503"/>
  <c r="BG90" i="503" s="1"/>
  <c r="BE87" i="503"/>
  <c r="BC87" i="503"/>
  <c r="AT87" i="503"/>
  <c r="BG87" i="503" s="1"/>
  <c r="BE84" i="503"/>
  <c r="BC84" i="503"/>
  <c r="BJ84" i="503" s="1"/>
  <c r="AT84" i="503"/>
  <c r="BE81" i="503"/>
  <c r="BC81" i="503"/>
  <c r="AT81" i="503"/>
  <c r="BG81" i="503" s="1"/>
  <c r="BE78" i="503"/>
  <c r="BC78" i="503"/>
  <c r="AT78" i="503"/>
  <c r="BE75" i="503"/>
  <c r="BC75" i="503"/>
  <c r="AT75" i="503"/>
  <c r="BE72" i="503"/>
  <c r="BC72" i="503"/>
  <c r="AT72" i="503"/>
  <c r="BE69" i="503"/>
  <c r="BC69" i="503"/>
  <c r="BJ69" i="503" s="1"/>
  <c r="AT69" i="503"/>
  <c r="BE66" i="503"/>
  <c r="BE66" i="504" s="1"/>
  <c r="BG66" i="504" s="1"/>
  <c r="BC66" i="503"/>
  <c r="AT66" i="503"/>
  <c r="AG30" i="503"/>
  <c r="AG24" i="503"/>
  <c r="AG21" i="503"/>
  <c r="AG18" i="503"/>
  <c r="AP303" i="503"/>
  <c r="K303" i="503"/>
  <c r="Z279" i="503"/>
  <c r="AQ275" i="503"/>
  <c r="BG260" i="503"/>
  <c r="AL245" i="503"/>
  <c r="H249" i="503"/>
  <c r="BG123" i="503"/>
  <c r="BG120" i="503"/>
  <c r="BJ108" i="503"/>
  <c r="BJ105" i="503"/>
  <c r="BJ93" i="503"/>
  <c r="BJ90" i="503"/>
  <c r="BF48" i="503"/>
  <c r="BH48" i="503" s="1"/>
  <c r="AQ279" i="503" l="1"/>
  <c r="AH279" i="504"/>
  <c r="BG102" i="503"/>
  <c r="BJ102" i="503"/>
  <c r="BC102" i="504"/>
  <c r="BJ102" i="505" s="1"/>
  <c r="BE102" i="505"/>
  <c r="BG102" i="505" s="1"/>
  <c r="BJ165" i="505" s="1"/>
  <c r="BJ171" i="505" s="1"/>
  <c r="BG102" i="504"/>
  <c r="AW102" i="505" s="1"/>
  <c r="AB241" i="503"/>
  <c r="H245" i="503"/>
  <c r="AB245" i="503"/>
  <c r="BJ66" i="503"/>
  <c r="BC66" i="504"/>
  <c r="BJ87" i="503"/>
  <c r="BJ114" i="503"/>
  <c r="BJ117" i="503"/>
  <c r="BJ120" i="503"/>
  <c r="BJ132" i="503"/>
  <c r="BJ78" i="503"/>
  <c r="BJ135" i="503"/>
  <c r="BJ159" i="503"/>
  <c r="BJ141" i="503"/>
  <c r="BJ150" i="503"/>
  <c r="BJ111" i="503"/>
  <c r="BJ156" i="503"/>
  <c r="BJ96" i="503"/>
  <c r="BJ144" i="503"/>
  <c r="BJ123" i="503"/>
  <c r="BJ126" i="503"/>
  <c r="BJ72" i="503"/>
  <c r="BJ75" i="503"/>
  <c r="BJ81" i="503"/>
  <c r="BJ129" i="503"/>
  <c r="BG69" i="503"/>
  <c r="BG78" i="503"/>
  <c r="BG66" i="503"/>
  <c r="BG117" i="503"/>
  <c r="BG72" i="503"/>
  <c r="BG75" i="503"/>
  <c r="BG93" i="503"/>
  <c r="BG141" i="503"/>
  <c r="BG126" i="503"/>
  <c r="BG84" i="503"/>
  <c r="BG108" i="503"/>
  <c r="BF51" i="503"/>
  <c r="BH51" i="503" s="1"/>
  <c r="BG189" i="502"/>
  <c r="AW189" i="503" s="1"/>
  <c r="BG189" i="503" s="1"/>
  <c r="BG132" i="502"/>
  <c r="AW132" i="503" s="1"/>
  <c r="BG123" i="502"/>
  <c r="AW123" i="503" s="1"/>
  <c r="BG108" i="502"/>
  <c r="AW108" i="503" s="1"/>
  <c r="BG99" i="502"/>
  <c r="AW99" i="503" s="1"/>
  <c r="BG93" i="502"/>
  <c r="AW93" i="503" s="1"/>
  <c r="BG84" i="502"/>
  <c r="AW84" i="503" s="1"/>
  <c r="BG75" i="502"/>
  <c r="AW75" i="503" s="1"/>
  <c r="BG72" i="502"/>
  <c r="AW72" i="503" s="1"/>
  <c r="BJ174" i="502"/>
  <c r="AP303" i="502"/>
  <c r="K303" i="502"/>
  <c r="Z279" i="502"/>
  <c r="BG260" i="502"/>
  <c r="H241" i="502"/>
  <c r="AB241" i="502" s="1"/>
  <c r="BG207" i="502"/>
  <c r="AW207" i="503" s="1"/>
  <c r="BG207" i="503" s="1"/>
  <c r="BG204" i="502"/>
  <c r="AW204" i="503" s="1"/>
  <c r="BG204" i="503" s="1"/>
  <c r="BG201" i="502"/>
  <c r="AW201" i="503" s="1"/>
  <c r="BG201" i="503" s="1"/>
  <c r="BG198" i="502"/>
  <c r="AW198" i="503" s="1"/>
  <c r="BG198" i="503" s="1"/>
  <c r="BG195" i="502"/>
  <c r="AW195" i="503" s="1"/>
  <c r="BG195" i="503" s="1"/>
  <c r="BG192" i="502"/>
  <c r="AW192" i="503" s="1"/>
  <c r="BG192" i="503" s="1"/>
  <c r="BG186" i="502"/>
  <c r="AW186" i="503" s="1"/>
  <c r="BG186" i="503" s="1"/>
  <c r="BG183" i="502"/>
  <c r="AW183" i="503" s="1"/>
  <c r="BG183" i="503" s="1"/>
  <c r="BG180" i="502"/>
  <c r="AW180" i="503" s="1"/>
  <c r="BG180" i="503" s="1"/>
  <c r="BG177" i="502"/>
  <c r="AW177" i="503" s="1"/>
  <c r="BG177" i="503" s="1"/>
  <c r="BG174" i="502"/>
  <c r="AW174" i="503" s="1"/>
  <c r="BG174" i="503" s="1"/>
  <c r="BG162" i="502"/>
  <c r="AW162" i="503" s="1"/>
  <c r="BJ162" i="502"/>
  <c r="BJ159" i="502"/>
  <c r="BG159" i="502"/>
  <c r="AW159" i="503" s="1"/>
  <c r="BJ156" i="502"/>
  <c r="BG156" i="502"/>
  <c r="AW156" i="503" s="1"/>
  <c r="BG153" i="502"/>
  <c r="AW153" i="503" s="1"/>
  <c r="BJ150" i="502"/>
  <c r="BG150" i="502"/>
  <c r="AW150" i="503" s="1"/>
  <c r="BG147" i="502"/>
  <c r="AW147" i="503" s="1"/>
  <c r="BJ147" i="502"/>
  <c r="BJ144" i="502"/>
  <c r="BG144" i="502"/>
  <c r="AW144" i="503" s="1"/>
  <c r="BJ141" i="502"/>
  <c r="BG141" i="502"/>
  <c r="AW141" i="503" s="1"/>
  <c r="BJ138" i="502"/>
  <c r="BG138" i="502"/>
  <c r="AW138" i="503" s="1"/>
  <c r="BG135" i="502"/>
  <c r="AW135" i="503" s="1"/>
  <c r="BJ135" i="502"/>
  <c r="BJ132" i="502"/>
  <c r="BJ129" i="502"/>
  <c r="BG129" i="502"/>
  <c r="AW129" i="503" s="1"/>
  <c r="BJ126" i="502"/>
  <c r="BG126" i="502"/>
  <c r="AW126" i="503" s="1"/>
  <c r="BJ123" i="502"/>
  <c r="BJ120" i="502"/>
  <c r="BG120" i="502"/>
  <c r="AW120" i="503" s="1"/>
  <c r="BJ117" i="502"/>
  <c r="BG117" i="502"/>
  <c r="AW117" i="503" s="1"/>
  <c r="BJ114" i="502"/>
  <c r="BG114" i="502"/>
  <c r="AW114" i="503" s="1"/>
  <c r="BG111" i="502"/>
  <c r="AW111" i="503" s="1"/>
  <c r="BJ111" i="502"/>
  <c r="BJ108" i="502"/>
  <c r="BJ105" i="502"/>
  <c r="BG105" i="502"/>
  <c r="AW105" i="503" s="1"/>
  <c r="BJ102" i="502"/>
  <c r="BG102" i="502"/>
  <c r="AW102" i="503" s="1"/>
  <c r="BJ99" i="502"/>
  <c r="BJ96" i="502"/>
  <c r="BG96" i="502"/>
  <c r="AW96" i="503" s="1"/>
  <c r="BJ93" i="502"/>
  <c r="BJ90" i="502"/>
  <c r="BG90" i="502"/>
  <c r="AW90" i="503" s="1"/>
  <c r="BG87" i="502"/>
  <c r="AW87" i="503" s="1"/>
  <c r="BJ87" i="502"/>
  <c r="BJ84" i="502"/>
  <c r="BJ81" i="502"/>
  <c r="BG81" i="502"/>
  <c r="AW81" i="503" s="1"/>
  <c r="BJ78" i="502"/>
  <c r="BG78" i="502"/>
  <c r="AW78" i="503" s="1"/>
  <c r="BJ75" i="502"/>
  <c r="BJ72" i="502"/>
  <c r="BJ69" i="502"/>
  <c r="BG69" i="502"/>
  <c r="AW69" i="503" s="1"/>
  <c r="BJ66" i="502"/>
  <c r="BG66" i="502"/>
  <c r="AW66" i="503" s="1"/>
  <c r="BF48" i="502"/>
  <c r="BF51" i="502" s="1"/>
  <c r="BH51" i="502" s="1"/>
  <c r="AH279" i="505" l="1"/>
  <c r="AQ279" i="504"/>
  <c r="AW102" i="504"/>
  <c r="BJ165" i="504"/>
  <c r="BJ171" i="504" s="1"/>
  <c r="AW66" i="504"/>
  <c r="BJ165" i="503"/>
  <c r="BJ138" i="504"/>
  <c r="BJ114" i="504"/>
  <c r="BJ90" i="504"/>
  <c r="BJ72" i="504"/>
  <c r="BJ87" i="504"/>
  <c r="BJ162" i="504"/>
  <c r="BJ123" i="504"/>
  <c r="BJ129" i="504"/>
  <c r="BJ105" i="504"/>
  <c r="BJ69" i="504"/>
  <c r="BJ120" i="504"/>
  <c r="BJ111" i="504"/>
  <c r="BJ159" i="504"/>
  <c r="BJ81" i="504"/>
  <c r="BJ96" i="504"/>
  <c r="BJ144" i="504"/>
  <c r="BJ135" i="504"/>
  <c r="BJ156" i="504"/>
  <c r="BJ126" i="504"/>
  <c r="BJ150" i="504"/>
  <c r="BJ102" i="504"/>
  <c r="BJ78" i="504"/>
  <c r="BJ66" i="504"/>
  <c r="BJ75" i="504"/>
  <c r="BJ117" i="504"/>
  <c r="BJ93" i="504"/>
  <c r="BJ99" i="504"/>
  <c r="BJ141" i="504"/>
  <c r="BJ84" i="504"/>
  <c r="BJ132" i="504"/>
  <c r="BJ108" i="504"/>
  <c r="BJ147" i="504"/>
  <c r="BJ168" i="503"/>
  <c r="H245" i="502"/>
  <c r="H249" i="502"/>
  <c r="AB245" i="502"/>
  <c r="BJ168" i="502"/>
  <c r="BJ165" i="502"/>
  <c r="BH48" i="502"/>
  <c r="AH279" i="506" l="1"/>
  <c r="AQ279" i="505"/>
  <c r="BJ171" i="503"/>
  <c r="BJ171" i="502"/>
  <c r="AQ279" i="506" l="1"/>
  <c r="BG177" i="458"/>
  <c r="BG180" i="458"/>
  <c r="BG183" i="458"/>
  <c r="BG186" i="458"/>
  <c r="BG189" i="458"/>
  <c r="BG192" i="458"/>
  <c r="BG195" i="458"/>
  <c r="BG198" i="458"/>
  <c r="BG201" i="458"/>
  <c r="BG204" i="458"/>
  <c r="BG207" i="458"/>
  <c r="BG174" i="458"/>
  <c r="BG75" i="458"/>
  <c r="BG81" i="458"/>
  <c r="BG87" i="458"/>
  <c r="BG90" i="458"/>
  <c r="BG96" i="458"/>
  <c r="BG99" i="458"/>
  <c r="BG102" i="458"/>
  <c r="BG105" i="458"/>
  <c r="BG108" i="458"/>
  <c r="BG111" i="458"/>
  <c r="BG114" i="458"/>
  <c r="BG117" i="458"/>
  <c r="BG123" i="458"/>
  <c r="BG126" i="458"/>
  <c r="BG129" i="458"/>
  <c r="BG132" i="458"/>
  <c r="BG135" i="458"/>
  <c r="BG141" i="458"/>
  <c r="BG144" i="458"/>
  <c r="BG147" i="458"/>
  <c r="BG150" i="458"/>
  <c r="BG153" i="458"/>
  <c r="BG156" i="458"/>
  <c r="BG159" i="458"/>
  <c r="BG162" i="458"/>
  <c r="BG66" i="458"/>
  <c r="BG120" i="458" l="1"/>
  <c r="BG93" i="458"/>
  <c r="BG69" i="458" l="1"/>
  <c r="BG78" i="458"/>
  <c r="BG72" i="458" l="1"/>
  <c r="BG84" i="458"/>
  <c r="BG138" i="458"/>
  <c r="AP303" i="458"/>
  <c r="K303" i="458"/>
  <c r="AN279" i="458"/>
  <c r="AK279" i="458"/>
  <c r="AH279" i="458"/>
  <c r="AQ279" i="458" s="1"/>
  <c r="Z279" i="458"/>
  <c r="W279" i="458"/>
  <c r="S279" i="458"/>
  <c r="E279" i="458"/>
  <c r="BF48" i="458" s="1"/>
  <c r="BH48" i="458" s="1"/>
  <c r="AQ275" i="458"/>
  <c r="BG260" i="458"/>
  <c r="AL245" i="458"/>
  <c r="H241" i="458"/>
  <c r="H249" i="458" s="1"/>
  <c r="BE207" i="458"/>
  <c r="BE204" i="458"/>
  <c r="BE201" i="458"/>
  <c r="BE198" i="458"/>
  <c r="BC198" i="458"/>
  <c r="BE195" i="458"/>
  <c r="BE192" i="458"/>
  <c r="BE189" i="458"/>
  <c r="BE186" i="458"/>
  <c r="BE183" i="458"/>
  <c r="BE180" i="458"/>
  <c r="BE177" i="458"/>
  <c r="BE174" i="458"/>
  <c r="BE162" i="458"/>
  <c r="BC162" i="458"/>
  <c r="BJ162" i="458" s="1"/>
  <c r="BE159" i="458"/>
  <c r="BC159" i="458"/>
  <c r="BE156" i="458"/>
  <c r="BC156" i="458"/>
  <c r="BE153" i="458"/>
  <c r="BC153" i="458"/>
  <c r="BE150" i="458"/>
  <c r="BC150" i="458"/>
  <c r="Y150" i="458"/>
  <c r="U150" i="458"/>
  <c r="Q150" i="458"/>
  <c r="M150" i="458"/>
  <c r="BE147" i="458"/>
  <c r="BC147" i="458"/>
  <c r="BJ147" i="458" s="1"/>
  <c r="Y147" i="458"/>
  <c r="U147" i="458"/>
  <c r="Q147" i="458"/>
  <c r="M147" i="458"/>
  <c r="BE144" i="458"/>
  <c r="BC144" i="458"/>
  <c r="Y144" i="458"/>
  <c r="U144" i="458"/>
  <c r="Q144" i="458"/>
  <c r="M144" i="458"/>
  <c r="BE141" i="458"/>
  <c r="BC141" i="458"/>
  <c r="Y141" i="458"/>
  <c r="U141" i="458"/>
  <c r="Q141" i="458"/>
  <c r="M141" i="458"/>
  <c r="BE138" i="458"/>
  <c r="BC138" i="458"/>
  <c r="BJ138" i="458" s="1"/>
  <c r="Y138" i="458"/>
  <c r="U138" i="458"/>
  <c r="Q138" i="458"/>
  <c r="M138" i="458"/>
  <c r="BE135" i="458"/>
  <c r="BC135" i="458"/>
  <c r="Y135" i="458"/>
  <c r="U135" i="458"/>
  <c r="Q135" i="458"/>
  <c r="M135" i="458"/>
  <c r="BE132" i="458"/>
  <c r="BC132" i="458"/>
  <c r="BJ132" i="458" s="1"/>
  <c r="Y132" i="458"/>
  <c r="U132" i="458"/>
  <c r="Q132" i="458"/>
  <c r="M132" i="458"/>
  <c r="BE129" i="458"/>
  <c r="BC129" i="458"/>
  <c r="Y129" i="458"/>
  <c r="U129" i="458"/>
  <c r="Q129" i="458"/>
  <c r="M129" i="458"/>
  <c r="BE126" i="458"/>
  <c r="BC126" i="458"/>
  <c r="BJ126" i="458" s="1"/>
  <c r="Y126" i="458"/>
  <c r="U126" i="458"/>
  <c r="Q126" i="458"/>
  <c r="M126" i="458"/>
  <c r="BE123" i="458"/>
  <c r="BC123" i="458"/>
  <c r="BJ123" i="458" s="1"/>
  <c r="Y123" i="458"/>
  <c r="U123" i="458"/>
  <c r="Q123" i="458"/>
  <c r="M123" i="458"/>
  <c r="BE120" i="458"/>
  <c r="BC120" i="458"/>
  <c r="Y120" i="458"/>
  <c r="U120" i="458"/>
  <c r="Q120" i="458"/>
  <c r="M120" i="458"/>
  <c r="BJ117" i="458"/>
  <c r="BE117" i="458"/>
  <c r="BC117" i="458"/>
  <c r="Y117" i="458"/>
  <c r="U117" i="458"/>
  <c r="Q117" i="458"/>
  <c r="M117" i="458"/>
  <c r="BE114" i="458"/>
  <c r="BC114" i="458"/>
  <c r="BJ114" i="458" s="1"/>
  <c r="Y114" i="458"/>
  <c r="U114" i="458"/>
  <c r="Q114" i="458"/>
  <c r="M114" i="458"/>
  <c r="BE111" i="458"/>
  <c r="BC111" i="458"/>
  <c r="BJ111" i="458" s="1"/>
  <c r="Y111" i="458"/>
  <c r="U111" i="458"/>
  <c r="Q111" i="458"/>
  <c r="M111" i="458"/>
  <c r="BE108" i="458"/>
  <c r="BC108" i="458"/>
  <c r="BJ108" i="458" s="1"/>
  <c r="Y108" i="458"/>
  <c r="U108" i="458"/>
  <c r="Q108" i="458"/>
  <c r="M108" i="458"/>
  <c r="BE105" i="458"/>
  <c r="BC105" i="458"/>
  <c r="BJ105" i="458" s="1"/>
  <c r="Y105" i="458"/>
  <c r="U105" i="458"/>
  <c r="Q105" i="458"/>
  <c r="M105" i="458"/>
  <c r="BE102" i="458"/>
  <c r="BC102" i="458"/>
  <c r="Y102" i="458"/>
  <c r="U102" i="458"/>
  <c r="Q102" i="458"/>
  <c r="M102" i="458"/>
  <c r="BE99" i="458"/>
  <c r="BC99" i="458"/>
  <c r="BJ99" i="458" s="1"/>
  <c r="Y99" i="458"/>
  <c r="U99" i="458"/>
  <c r="Q99" i="458"/>
  <c r="M99" i="458"/>
  <c r="BE96" i="458"/>
  <c r="BC96" i="458"/>
  <c r="Y96" i="458"/>
  <c r="U96" i="458"/>
  <c r="Q96" i="458"/>
  <c r="M96" i="458"/>
  <c r="BE93" i="458"/>
  <c r="BC93" i="458"/>
  <c r="BJ93" i="458" s="1"/>
  <c r="Y93" i="458"/>
  <c r="U93" i="458"/>
  <c r="Q93" i="458"/>
  <c r="M93" i="458"/>
  <c r="BJ90" i="458"/>
  <c r="BE90" i="458"/>
  <c r="BC90" i="458"/>
  <c r="Y90" i="458"/>
  <c r="U90" i="458"/>
  <c r="Q90" i="458"/>
  <c r="M90" i="458"/>
  <c r="BE87" i="458"/>
  <c r="BC87" i="458"/>
  <c r="BJ87" i="458" s="1"/>
  <c r="Y87" i="458"/>
  <c r="U87" i="458"/>
  <c r="Q87" i="458"/>
  <c r="M87" i="458"/>
  <c r="BE84" i="458"/>
  <c r="BC84" i="458"/>
  <c r="BJ84" i="458" s="1"/>
  <c r="Y84" i="458"/>
  <c r="U84" i="458"/>
  <c r="Q84" i="458"/>
  <c r="M84" i="458"/>
  <c r="BE81" i="458"/>
  <c r="BC81" i="458"/>
  <c r="BJ81" i="458" s="1"/>
  <c r="Y81" i="458"/>
  <c r="U81" i="458"/>
  <c r="Q81" i="458"/>
  <c r="M81" i="458"/>
  <c r="BE78" i="458"/>
  <c r="BC78" i="458"/>
  <c r="BJ78" i="458" s="1"/>
  <c r="Y78" i="458"/>
  <c r="U78" i="458"/>
  <c r="Q78" i="458"/>
  <c r="M78" i="458"/>
  <c r="BE75" i="458"/>
  <c r="BC75" i="458"/>
  <c r="Y75" i="458"/>
  <c r="U75" i="458"/>
  <c r="Q75" i="458"/>
  <c r="M75" i="458"/>
  <c r="BE72" i="458"/>
  <c r="BC72" i="458"/>
  <c r="BJ72" i="458" s="1"/>
  <c r="Y72" i="458"/>
  <c r="U72" i="458"/>
  <c r="Q72" i="458"/>
  <c r="M72" i="458"/>
  <c r="BE69" i="458"/>
  <c r="BC69" i="458"/>
  <c r="BJ69" i="458" s="1"/>
  <c r="Y69" i="458"/>
  <c r="U69" i="458"/>
  <c r="Q69" i="458"/>
  <c r="M69" i="458"/>
  <c r="BE66" i="458"/>
  <c r="BC66" i="458"/>
  <c r="BJ66" i="458" s="1"/>
  <c r="Y66" i="458"/>
  <c r="U66" i="458"/>
  <c r="Q66" i="458"/>
  <c r="M66" i="458"/>
  <c r="Y63" i="458"/>
  <c r="U63" i="458"/>
  <c r="Q63" i="458"/>
  <c r="AG45" i="458"/>
  <c r="BJ174" i="458" s="1"/>
  <c r="AG30" i="458"/>
  <c r="AG24" i="458"/>
  <c r="AG21" i="458"/>
  <c r="AG18" i="458"/>
  <c r="BM165" i="458" l="1"/>
  <c r="BJ102" i="458"/>
  <c r="BJ141" i="458"/>
  <c r="BJ150" i="458"/>
  <c r="BJ135" i="458"/>
  <c r="BJ144" i="458"/>
  <c r="BJ156" i="458"/>
  <c r="BJ96" i="458"/>
  <c r="BJ120" i="458"/>
  <c r="BJ75" i="458"/>
  <c r="BJ129" i="458"/>
  <c r="BJ159" i="458"/>
  <c r="AB241" i="458"/>
  <c r="H245" i="458"/>
  <c r="AB245" i="458"/>
  <c r="BF51" i="458"/>
  <c r="BH51" i="458" s="1"/>
  <c r="BJ168" i="458"/>
  <c r="BJ165" i="458" l="1"/>
  <c r="BJ171" i="458" s="1"/>
  <c r="BC174" i="458" l="1"/>
  <c r="BC195" i="458"/>
  <c r="BC183" i="458"/>
  <c r="BC180" i="458"/>
  <c r="BC186" i="458"/>
  <c r="BC189" i="458"/>
  <c r="BC207" i="458"/>
  <c r="BC192" i="458"/>
  <c r="BC201" i="458"/>
  <c r="BC204" i="458"/>
  <c r="BC177" i="458"/>
  <c r="BC174" i="503" l="1"/>
  <c r="BC201" i="503"/>
  <c r="BC180" i="503"/>
  <c r="BC195" i="503"/>
  <c r="BC189" i="503"/>
  <c r="BC192" i="503"/>
  <c r="BC183" i="503"/>
  <c r="BC186" i="503"/>
  <c r="BC204" i="503"/>
  <c r="BC177" i="503"/>
  <c r="BC207" i="503"/>
  <c r="AQ275" i="507"/>
  <c r="AH279" i="507"/>
  <c r="AQ279" i="507" s="1"/>
  <c r="AH279" i="508" l="1"/>
  <c r="AQ279" i="508" s="1"/>
</calcChain>
</file>

<file path=xl/comments1.xml><?xml version="1.0" encoding="utf-8"?>
<comments xmlns="http://schemas.openxmlformats.org/spreadsheetml/2006/main">
  <authors>
    <author>Baroid</author>
  </authors>
  <commentList>
    <comment ref="AP24" authorId="0" shapeId="0">
      <text>
        <r>
          <rPr>
            <b/>
            <sz val="9"/>
            <color indexed="81"/>
            <rFont val="Tahoma"/>
            <family val="2"/>
          </rPr>
          <t xml:space="preserve">850 bit
</t>
        </r>
      </text>
    </comment>
  </commentList>
</comments>
</file>

<file path=xl/comments2.xml><?xml version="1.0" encoding="utf-8"?>
<comments xmlns="http://schemas.openxmlformats.org/spreadsheetml/2006/main">
  <authors>
    <author>Baroid</author>
  </authors>
  <commentList>
    <comment ref="AP24" authorId="0" shapeId="0">
      <text>
        <r>
          <rPr>
            <b/>
            <sz val="9"/>
            <color indexed="81"/>
            <rFont val="Tahoma"/>
            <family val="2"/>
          </rPr>
          <t xml:space="preserve">850 bit
</t>
        </r>
      </text>
    </comment>
  </commentList>
</comments>
</file>

<file path=xl/comments3.xml><?xml version="1.0" encoding="utf-8"?>
<comments xmlns="http://schemas.openxmlformats.org/spreadsheetml/2006/main">
  <authors>
    <author>Baroid</author>
  </authors>
  <commentList>
    <comment ref="AP24" authorId="0" shapeId="0">
      <text>
        <r>
          <rPr>
            <b/>
            <sz val="9"/>
            <color indexed="81"/>
            <rFont val="Tahoma"/>
            <family val="2"/>
          </rPr>
          <t xml:space="preserve">850 bit
</t>
        </r>
      </text>
    </comment>
  </commentList>
</comments>
</file>

<file path=xl/comments4.xml><?xml version="1.0" encoding="utf-8"?>
<comments xmlns="http://schemas.openxmlformats.org/spreadsheetml/2006/main">
  <authors>
    <author>Baroid</author>
  </authors>
  <commentList>
    <comment ref="AP24" authorId="0" shapeId="0">
      <text>
        <r>
          <rPr>
            <b/>
            <sz val="9"/>
            <color indexed="81"/>
            <rFont val="Tahoma"/>
            <family val="2"/>
          </rPr>
          <t xml:space="preserve">850 bit
</t>
        </r>
      </text>
    </comment>
  </commentList>
</comments>
</file>

<file path=xl/comments5.xml><?xml version="1.0" encoding="utf-8"?>
<comments xmlns="http://schemas.openxmlformats.org/spreadsheetml/2006/main">
  <authors>
    <author>Baroid</author>
  </authors>
  <commentList>
    <comment ref="AP24" authorId="0" shapeId="0">
      <text>
        <r>
          <rPr>
            <b/>
            <sz val="9"/>
            <color indexed="81"/>
            <rFont val="Tahoma"/>
            <family val="2"/>
          </rPr>
          <t xml:space="preserve">850 bit
</t>
        </r>
      </text>
    </comment>
  </commentList>
</comments>
</file>

<file path=xl/comments6.xml><?xml version="1.0" encoding="utf-8"?>
<comments xmlns="http://schemas.openxmlformats.org/spreadsheetml/2006/main">
  <authors>
    <author>Baroid</author>
  </authors>
  <commentList>
    <comment ref="AP24" authorId="0" shapeId="0">
      <text>
        <r>
          <rPr>
            <b/>
            <sz val="9"/>
            <color indexed="81"/>
            <rFont val="Tahoma"/>
            <family val="2"/>
          </rPr>
          <t xml:space="preserve">850 bit
</t>
        </r>
      </text>
    </comment>
  </commentList>
</comments>
</file>

<file path=xl/comments7.xml><?xml version="1.0" encoding="utf-8"?>
<comments xmlns="http://schemas.openxmlformats.org/spreadsheetml/2006/main">
  <authors>
    <author>Baroid</author>
  </authors>
  <commentList>
    <comment ref="AP24" authorId="0" shapeId="0">
      <text>
        <r>
          <rPr>
            <b/>
            <sz val="9"/>
            <color indexed="81"/>
            <rFont val="Tahoma"/>
            <family val="2"/>
          </rPr>
          <t xml:space="preserve">850 bit
</t>
        </r>
      </text>
    </comment>
  </commentList>
</comments>
</file>

<file path=xl/comments8.xml><?xml version="1.0" encoding="utf-8"?>
<comments xmlns="http://schemas.openxmlformats.org/spreadsheetml/2006/main">
  <authors>
    <author>Baroid</author>
  </authors>
  <commentList>
    <comment ref="AP24" authorId="0" shapeId="0">
      <text>
        <r>
          <rPr>
            <b/>
            <sz val="9"/>
            <color indexed="81"/>
            <rFont val="Tahoma"/>
            <family val="2"/>
          </rPr>
          <t xml:space="preserve">850 bit
</t>
        </r>
      </text>
    </comment>
    <comment ref="AY69" authorId="0" shapeId="0">
      <text>
        <r>
          <rPr>
            <b/>
            <sz val="9"/>
            <color indexed="81"/>
            <rFont val="Tahoma"/>
            <family val="2"/>
          </rPr>
          <t>Baroiэтот приход считать складом</t>
        </r>
      </text>
    </comment>
  </commentList>
</comments>
</file>

<file path=xl/comments9.xml><?xml version="1.0" encoding="utf-8"?>
<comments xmlns="http://schemas.openxmlformats.org/spreadsheetml/2006/main">
  <authors>
    <author>Baroid</author>
  </authors>
  <commentList>
    <comment ref="AP24" authorId="0" shapeId="0">
      <text>
        <r>
          <rPr>
            <b/>
            <sz val="9"/>
            <color indexed="81"/>
            <rFont val="Tahoma"/>
            <family val="2"/>
          </rPr>
          <t xml:space="preserve">850 bit
</t>
        </r>
      </text>
    </comment>
  </commentList>
</comments>
</file>

<file path=xl/comments10.xml><?xml version="1.0" encoding="utf-8"?>
<comments xmlns="http://schemas.openxmlformats.org/spreadsheetml/2006/main">
  <authors>
    <author>Baroid</author>
  </authors>
  <commentList>
    <comment ref="AP24" authorId="0" shapeId="0">
      <text>
        <r>
          <rPr>
            <b/>
            <sz val="9"/>
            <color indexed="81"/>
            <rFont val="Tahoma"/>
            <family val="2"/>
          </rPr>
          <t xml:space="preserve">850 bit
</t>
        </r>
      </text>
    </comment>
  </commentList>
</comments>
</file>

<file path=xl/comments11.xml><?xml version="1.0" encoding="utf-8"?>
<comments xmlns="http://schemas.openxmlformats.org/spreadsheetml/2006/main">
  <authors>
    <author>Baroid</author>
  </authors>
  <commentList>
    <comment ref="AP24" authorId="0" shapeId="0">
      <text>
        <r>
          <rPr>
            <b/>
            <sz val="9"/>
            <color indexed="81"/>
            <rFont val="Tahoma"/>
            <family val="2"/>
          </rPr>
          <t xml:space="preserve">850 bit
</t>
        </r>
      </text>
    </comment>
  </commentList>
</comments>
</file>

<file path=xl/comments12.xml><?xml version="1.0" encoding="utf-8"?>
<comments xmlns="http://schemas.openxmlformats.org/spreadsheetml/2006/main">
  <authors>
    <author>Baroid</author>
  </authors>
  <commentList>
    <comment ref="AP24" authorId="0" shapeId="0">
      <text>
        <r>
          <rPr>
            <b/>
            <sz val="9"/>
            <color indexed="81"/>
            <rFont val="Tahoma"/>
            <family val="2"/>
          </rPr>
          <t xml:space="preserve">850 bit
</t>
        </r>
      </text>
    </comment>
  </commentList>
</comments>
</file>

<file path=xl/comments13.xml><?xml version="1.0" encoding="utf-8"?>
<comments xmlns="http://schemas.openxmlformats.org/spreadsheetml/2006/main">
  <authors>
    <author>Baroid</author>
  </authors>
  <commentList>
    <comment ref="AP24" authorId="0" shapeId="0">
      <text>
        <r>
          <rPr>
            <b/>
            <sz val="9"/>
            <color indexed="81"/>
            <rFont val="Tahoma"/>
            <family val="2"/>
          </rPr>
          <t xml:space="preserve">850 bit
</t>
        </r>
      </text>
    </comment>
  </commentList>
</comments>
</file>

<file path=xl/comments14.xml><?xml version="1.0" encoding="utf-8"?>
<comments xmlns="http://schemas.openxmlformats.org/spreadsheetml/2006/main">
  <authors>
    <author>Baroid</author>
  </authors>
  <commentList>
    <comment ref="AP24" authorId="0" shapeId="0">
      <text>
        <r>
          <rPr>
            <b/>
            <sz val="9"/>
            <color indexed="81"/>
            <rFont val="Tahoma"/>
            <family val="2"/>
          </rPr>
          <t xml:space="preserve">850 bit
</t>
        </r>
      </text>
    </comment>
  </commentList>
</comments>
</file>

<file path=xl/comments15.xml><?xml version="1.0" encoding="utf-8"?>
<comments xmlns="http://schemas.openxmlformats.org/spreadsheetml/2006/main">
  <authors>
    <author>Baroid</author>
  </authors>
  <commentList>
    <comment ref="AP24" authorId="0" shapeId="0">
      <text>
        <r>
          <rPr>
            <b/>
            <sz val="9"/>
            <color indexed="81"/>
            <rFont val="Tahoma"/>
            <family val="2"/>
          </rPr>
          <t xml:space="preserve">850 bit
</t>
        </r>
      </text>
    </comment>
  </commentList>
</comments>
</file>

<file path=xl/comments16.xml><?xml version="1.0" encoding="utf-8"?>
<comments xmlns="http://schemas.openxmlformats.org/spreadsheetml/2006/main">
  <authors>
    <author>Baroid</author>
  </authors>
  <commentList>
    <comment ref="AP24" authorId="0" shapeId="0">
      <text>
        <r>
          <rPr>
            <b/>
            <sz val="9"/>
            <color indexed="81"/>
            <rFont val="Tahoma"/>
            <family val="2"/>
          </rPr>
          <t xml:space="preserve">850 bit
</t>
        </r>
      </text>
    </comment>
  </commentList>
</comments>
</file>

<file path=xl/comments17.xml><?xml version="1.0" encoding="utf-8"?>
<comments xmlns="http://schemas.openxmlformats.org/spreadsheetml/2006/main">
  <authors>
    <author>Baroid</author>
  </authors>
  <commentList>
    <comment ref="AP24" authorId="0" shapeId="0">
      <text>
        <r>
          <rPr>
            <b/>
            <sz val="9"/>
            <color indexed="81"/>
            <rFont val="Tahoma"/>
            <family val="2"/>
          </rPr>
          <t xml:space="preserve">850 bit
</t>
        </r>
      </text>
    </comment>
  </commentList>
</comments>
</file>

<file path=xl/comments18.xml><?xml version="1.0" encoding="utf-8"?>
<comments xmlns="http://schemas.openxmlformats.org/spreadsheetml/2006/main">
  <authors>
    <author>Baroid</author>
  </authors>
  <commentList>
    <comment ref="AP24" authorId="0" shapeId="0">
      <text>
        <r>
          <rPr>
            <b/>
            <sz val="9"/>
            <color indexed="81"/>
            <rFont val="Tahoma"/>
            <family val="2"/>
          </rPr>
          <t xml:space="preserve">850 bit
</t>
        </r>
      </text>
    </comment>
  </commentList>
</comments>
</file>

<file path=xl/comments19.xml><?xml version="1.0" encoding="utf-8"?>
<comments xmlns="http://schemas.openxmlformats.org/spreadsheetml/2006/main">
  <authors>
    <author>Baroid</author>
  </authors>
  <commentList>
    <comment ref="AP24" authorId="0" shapeId="0">
      <text>
        <r>
          <rPr>
            <b/>
            <sz val="9"/>
            <color indexed="81"/>
            <rFont val="Tahoma"/>
            <family val="2"/>
          </rPr>
          <t xml:space="preserve">850 bit
</t>
        </r>
      </text>
    </comment>
  </commentList>
</comments>
</file>

<file path=xl/comments20.xml><?xml version="1.0" encoding="utf-8"?>
<comments xmlns="http://schemas.openxmlformats.org/spreadsheetml/2006/main">
  <authors>
    <author>Baroid</author>
  </authors>
  <commentList>
    <comment ref="AP24" authorId="0" shapeId="0">
      <text>
        <r>
          <rPr>
            <b/>
            <sz val="9"/>
            <color indexed="81"/>
            <rFont val="Tahoma"/>
            <family val="2"/>
          </rPr>
          <t xml:space="preserve">850 bit
</t>
        </r>
      </text>
    </comment>
  </commentList>
</comments>
</file>

<file path=xl/comments21.xml><?xml version="1.0" encoding="utf-8"?>
<comments xmlns="http://schemas.openxmlformats.org/spreadsheetml/2006/main">
  <authors>
    <author>Baroid</author>
  </authors>
  <commentList>
    <comment ref="AW69" authorId="0" shapeId="0">
      <text>
        <r>
          <rPr>
            <b/>
            <sz val="20"/>
            <color indexed="81"/>
            <rFont val="Tahoma"/>
            <family val="2"/>
          </rPr>
          <t>213 мешков пришло с зимника от мары 7 рейсов</t>
        </r>
      </text>
    </comment>
    <comment ref="AW138" authorId="0" shapeId="0">
      <text/>
    </comment>
    <comment ref="AG165" authorId="0" shapeId="0">
      <text>
        <r>
          <rPr>
            <b/>
            <sz val="9"/>
            <color indexed="81"/>
            <rFont val="Tahoma"/>
            <family val="2"/>
          </rPr>
          <t>Baroid:</t>
        </r>
        <r>
          <rPr>
            <sz val="9"/>
            <color indexed="81"/>
            <rFont val="Tahoma"/>
            <family val="2"/>
          </rPr>
          <t xml:space="preserve">
</t>
        </r>
      </text>
    </comment>
    <comment ref="BG165" authorId="0" shapeId="0">
      <text>
        <r>
          <rPr>
            <sz val="36"/>
            <color indexed="81"/>
            <rFont val="Tahoma"/>
            <family val="2"/>
          </rPr>
          <t xml:space="preserve">
ВЛАСОВ НАПИЗДЕЛ ЧТО БЫЛ 1 мешок на старом складе
</t>
        </r>
      </text>
    </comment>
    <comment ref="AW207" authorId="0" shapeId="0">
      <text>
        <r>
          <rPr>
            <b/>
            <sz val="9"/>
            <color indexed="81"/>
            <rFont val="Tahoma"/>
            <family val="2"/>
          </rPr>
          <t>Baroid:</t>
        </r>
        <r>
          <rPr>
            <sz val="9"/>
            <color indexed="81"/>
            <rFont val="Tahoma"/>
            <family val="2"/>
          </rPr>
          <t xml:space="preserve">
</t>
        </r>
      </text>
    </comment>
  </commentList>
</comments>
</file>

<file path=xl/sharedStrings.xml><?xml version="1.0" encoding="utf-8"?>
<sst xmlns="http://schemas.openxmlformats.org/spreadsheetml/2006/main" count="9152" uniqueCount="517">
  <si>
    <t>Суточный рапорт по буровому раствору</t>
  </si>
  <si>
    <t>Общая информация по скважине</t>
  </si>
  <si>
    <t>Заказчик</t>
  </si>
  <si>
    <t>Дата отчета</t>
  </si>
  <si>
    <t>Конструкция скважины</t>
  </si>
  <si>
    <t>Месторождение</t>
  </si>
  <si>
    <t>Номер отчета</t>
  </si>
  <si>
    <t>Обсадная колонна</t>
  </si>
  <si>
    <t>Ø,мм</t>
  </si>
  <si>
    <t>Проект, м</t>
  </si>
  <si>
    <t>Факт, м</t>
  </si>
  <si>
    <t>Вертикаль, м</t>
  </si>
  <si>
    <t>Дата цементир.</t>
  </si>
  <si>
    <t>Цех</t>
  </si>
  <si>
    <t>Дата начала бурения</t>
  </si>
  <si>
    <t>Куст</t>
  </si>
  <si>
    <t>Дней по плану</t>
  </si>
  <si>
    <t>Скважина</t>
  </si>
  <si>
    <t>Фактическое количество дней</t>
  </si>
  <si>
    <t>Представитель Заказчика</t>
  </si>
  <si>
    <t>Опережение / отставание, дней</t>
  </si>
  <si>
    <t>Буровой мастер</t>
  </si>
  <si>
    <t>Диаметр открытого ствола, мм</t>
  </si>
  <si>
    <t>Инженер по растворам</t>
  </si>
  <si>
    <t>Цель по плану</t>
  </si>
  <si>
    <t>Циркуляционные данные</t>
  </si>
  <si>
    <t>Телефон инженера по раствору</t>
  </si>
  <si>
    <t>Глубина по вертикали, м</t>
  </si>
  <si>
    <t>Целевой пласт</t>
  </si>
  <si>
    <t>Тип буровой установки</t>
  </si>
  <si>
    <t>Суточная проходка, м</t>
  </si>
  <si>
    <t>Ожидаемое давление, атм</t>
  </si>
  <si>
    <t>Наименование буровой установки</t>
  </si>
  <si>
    <t>Текущая операция</t>
  </si>
  <si>
    <t>Вертикаль пласта, м</t>
  </si>
  <si>
    <t>Тип бурового насоса</t>
  </si>
  <si>
    <t>Параметры бурового раствора</t>
  </si>
  <si>
    <t>Расход материалов</t>
  </si>
  <si>
    <t>Время отбора</t>
  </si>
  <si>
    <t>План</t>
  </si>
  <si>
    <t>Наименование</t>
  </si>
  <si>
    <t>Упаковка</t>
  </si>
  <si>
    <t>Приход всего</t>
  </si>
  <si>
    <t>За сутки</t>
  </si>
  <si>
    <t>Расход за интервал</t>
  </si>
  <si>
    <t>Расход всего</t>
  </si>
  <si>
    <t>Остаток</t>
  </si>
  <si>
    <t>Место отбора</t>
  </si>
  <si>
    <t>Начало</t>
  </si>
  <si>
    <t>Приход</t>
  </si>
  <si>
    <t>Расход</t>
  </si>
  <si>
    <t>BARAZAN D</t>
  </si>
  <si>
    <t>25 кг</t>
  </si>
  <si>
    <t>Тип раствора</t>
  </si>
  <si>
    <t>600RPM</t>
  </si>
  <si>
    <t>300RPM</t>
  </si>
  <si>
    <t>200RPM</t>
  </si>
  <si>
    <t>100RPM</t>
  </si>
  <si>
    <t>6RPM</t>
  </si>
  <si>
    <t>3RPM</t>
  </si>
  <si>
    <t>POTASSIUM CHLORIDE</t>
  </si>
  <si>
    <t>20 кг</t>
  </si>
  <si>
    <t>pH</t>
  </si>
  <si>
    <t>Расход сеток вибросит</t>
  </si>
  <si>
    <t>КНБК</t>
  </si>
  <si>
    <t>КНБК№</t>
  </si>
  <si>
    <t>Масса КНБК, т</t>
  </si>
  <si>
    <t>Длина КНБК, м</t>
  </si>
  <si>
    <t>Минимальный проходной Ø, мм</t>
  </si>
  <si>
    <t>Максимальный проходной Ø, мм</t>
  </si>
  <si>
    <t>Цель рейса</t>
  </si>
  <si>
    <t>Причина окончания рейса</t>
  </si>
  <si>
    <t>Параметры бурения</t>
  </si>
  <si>
    <t>Нагрузка на долото, тс</t>
  </si>
  <si>
    <t>Обороты ротора, об/мин</t>
  </si>
  <si>
    <t>Подача насоса, л/с</t>
  </si>
  <si>
    <t>Давление на стояке, атм</t>
  </si>
  <si>
    <t>Диаметр втулок, мм</t>
  </si>
  <si>
    <t>Вес при подъеме, тс</t>
  </si>
  <si>
    <t>Вес при спуске, тс</t>
  </si>
  <si>
    <t>Вес при вращении, тс</t>
  </si>
  <si>
    <t>Вибросито</t>
  </si>
  <si>
    <t>Гидроциклоны</t>
  </si>
  <si>
    <t>Центрифуга</t>
  </si>
  <si>
    <t>Марка, модель</t>
  </si>
  <si>
    <t>Время работы, ч.</t>
  </si>
  <si>
    <t>Типоразмер сеток</t>
  </si>
  <si>
    <t>типоразмер насадок</t>
  </si>
  <si>
    <t>Давление, атм.</t>
  </si>
  <si>
    <t>Скорость вращ. Барабана/шнека</t>
  </si>
  <si>
    <t>Пескоотделитель</t>
  </si>
  <si>
    <t>Илоотделитель</t>
  </si>
  <si>
    <t>Промывки</t>
  </si>
  <si>
    <t>Ремонт</t>
  </si>
  <si>
    <t>ПЗР</t>
  </si>
  <si>
    <t>Вывоз шлама</t>
  </si>
  <si>
    <t>Реология и гидравлика</t>
  </si>
  <si>
    <t>Рабочий</t>
  </si>
  <si>
    <t>В скважине</t>
  </si>
  <si>
    <t>Резерв</t>
  </si>
  <si>
    <t>Потери раствора, м³</t>
  </si>
  <si>
    <t>Приготовлено</t>
  </si>
  <si>
    <t>Всего на поверхности</t>
  </si>
  <si>
    <t>Период</t>
  </si>
  <si>
    <t>Шлам, м³</t>
  </si>
  <si>
    <t>Тех. Вода, м³</t>
  </si>
  <si>
    <t>Всего, м³</t>
  </si>
  <si>
    <t>ЭЦП на забое, г/см³</t>
  </si>
  <si>
    <t>ЭЦП на ОК, г/см³</t>
  </si>
  <si>
    <t>за сут.</t>
  </si>
  <si>
    <t>за интервал</t>
  </si>
  <si>
    <t>за скважину</t>
  </si>
  <si>
    <t>м³</t>
  </si>
  <si>
    <t>в скважине</t>
  </si>
  <si>
    <t>на поверхн.</t>
  </si>
  <si>
    <t>Комментарии по ТБ</t>
  </si>
  <si>
    <t>Работы ведутся согласно ОТ,ТБ,ПБ и ООС</t>
  </si>
  <si>
    <t>Комментарии</t>
  </si>
  <si>
    <t>Стоимость сервиса, руб бНДС</t>
  </si>
  <si>
    <t>Сутки</t>
  </si>
  <si>
    <t>Стоимость сеток вибросит, руб бНДС</t>
  </si>
  <si>
    <t>Стоимость материалов для БР, руб бНДС</t>
  </si>
  <si>
    <t>Итого, руб бНДС</t>
  </si>
  <si>
    <t>Подпись________________________</t>
  </si>
  <si>
    <t>CALCIUM CARBONATE FINE</t>
  </si>
  <si>
    <t>Крепление</t>
  </si>
  <si>
    <t>Derrick 500DX</t>
  </si>
  <si>
    <t>Коэффициент трения (КТК-2)</t>
  </si>
  <si>
    <t>1000 кг</t>
  </si>
  <si>
    <t>-</t>
  </si>
  <si>
    <t>BARACARB 150</t>
  </si>
  <si>
    <t>23:00</t>
  </si>
  <si>
    <t>ПВО</t>
  </si>
  <si>
    <t>УНБТ 950 / УНБТ 950</t>
  </si>
  <si>
    <t>LIME</t>
  </si>
  <si>
    <t>CLAY GRABBER</t>
  </si>
  <si>
    <t>Derrick DE-1000 FHD</t>
  </si>
  <si>
    <t>Тагульское</t>
  </si>
  <si>
    <t>Текущий забой</t>
  </si>
  <si>
    <t xml:space="preserve">CAUSTIC SODA </t>
  </si>
  <si>
    <t>GEM GPE</t>
  </si>
  <si>
    <t>220 кг</t>
  </si>
  <si>
    <t>22.7 кг</t>
  </si>
  <si>
    <t>208 л</t>
  </si>
  <si>
    <t>Ситовая панель натяжная API 35</t>
  </si>
  <si>
    <t>Ситовая панель натяжная API 45</t>
  </si>
  <si>
    <t>Ситовая панель натяжная API 270</t>
  </si>
  <si>
    <t>Ситовая панель натяжная API 60</t>
  </si>
  <si>
    <t>Ситовая панель натяжная API 80</t>
  </si>
  <si>
    <t>Ситовая панель натяжная API 100</t>
  </si>
  <si>
    <t>Ситовая панель натяжная API 120</t>
  </si>
  <si>
    <t>Ситовая панель натяжная API 140</t>
  </si>
  <si>
    <t>Ситовая панель натяжная API 170</t>
  </si>
  <si>
    <t>Ситовая панель натяжная API 200</t>
  </si>
  <si>
    <t>Ситовая панель натяжная API 230</t>
  </si>
  <si>
    <t>Ситовая панель натяжная API 325</t>
  </si>
  <si>
    <t>Опрессовка</t>
  </si>
  <si>
    <t>ГИС</t>
  </si>
  <si>
    <t>&lt; 200</t>
  </si>
  <si>
    <t>230 кг</t>
  </si>
  <si>
    <t>Момент, кН∙м</t>
  </si>
  <si>
    <t>Продувка</t>
  </si>
  <si>
    <t>BARACARB 5</t>
  </si>
  <si>
    <t>BARACARB 50</t>
  </si>
  <si>
    <t>NALCO 9908</t>
  </si>
  <si>
    <t>15 кг</t>
  </si>
  <si>
    <t>Цементаж</t>
  </si>
  <si>
    <t>ОУС</t>
  </si>
  <si>
    <t>ТПУ</t>
  </si>
  <si>
    <t>ОБР, м³</t>
  </si>
  <si>
    <t>140-160</t>
  </si>
  <si>
    <t>15-35</t>
  </si>
  <si>
    <t xml:space="preserve">Термокейс Ø 630мм </t>
  </si>
  <si>
    <t>Кондуктор Ø  324мм</t>
  </si>
  <si>
    <t xml:space="preserve">Техническая Ø 245мм </t>
  </si>
  <si>
    <t xml:space="preserve">Эксплуатационная Ø 178мм </t>
  </si>
  <si>
    <t>Хвостовик Ø 114мм</t>
  </si>
  <si>
    <t>Забой на 24:00</t>
  </si>
  <si>
    <t>Бурильные трубы, м3|мин</t>
  </si>
  <si>
    <t>Кольцевое про-во, м3|мин</t>
  </si>
  <si>
    <t>Объем скважины, м3|мин</t>
  </si>
  <si>
    <t>Объем циркуляции, м3|мин</t>
  </si>
  <si>
    <t xml:space="preserve">                                                                                                                                            </t>
  </si>
  <si>
    <t>емк №1</t>
  </si>
  <si>
    <t>шт</t>
  </si>
  <si>
    <r>
      <t>Плотн. вх./вых. , гр/см</t>
    </r>
    <r>
      <rPr>
        <sz val="18"/>
        <color theme="1"/>
        <rFont val="Calibri"/>
        <family val="2"/>
        <charset val="204"/>
      </rPr>
      <t>³</t>
    </r>
  </si>
  <si>
    <r>
      <t>Плотн. пульпы , гр/см</t>
    </r>
    <r>
      <rPr>
        <sz val="18"/>
        <color theme="1"/>
        <rFont val="Calibri"/>
        <family val="2"/>
        <charset val="204"/>
      </rPr>
      <t>³</t>
    </r>
  </si>
  <si>
    <t>1.09/1.07</t>
  </si>
  <si>
    <t>Бурение, ч.</t>
  </si>
  <si>
    <t>Проработка</t>
  </si>
  <si>
    <t>СПО</t>
  </si>
  <si>
    <t>Шаблонировка, Проработка</t>
  </si>
  <si>
    <t>Работа Шлюмберже</t>
  </si>
  <si>
    <t>ТО оборудования</t>
  </si>
  <si>
    <t>Наращивание</t>
  </si>
  <si>
    <t>Аварийные  работы</t>
  </si>
  <si>
    <t>Другое</t>
  </si>
  <si>
    <t>Всего</t>
  </si>
  <si>
    <t xml:space="preserve"> </t>
  </si>
  <si>
    <t>Скорость потока за УБТ, м/с</t>
  </si>
  <si>
    <t>Скорость потока за БТ, м/с</t>
  </si>
  <si>
    <t xml:space="preserve">м³                                                                                                                                                                                                                                             </t>
  </si>
  <si>
    <t xml:space="preserve">С начала скважины              </t>
  </si>
  <si>
    <t>Представитель подрядчика по растворам компании Халлибуртон</t>
  </si>
  <si>
    <t>Як 1</t>
  </si>
  <si>
    <t>24.11.2020</t>
  </si>
  <si>
    <t>28.11.2020</t>
  </si>
  <si>
    <t>≤ 6</t>
  </si>
  <si>
    <t>SHALE STABILIZER</t>
  </si>
  <si>
    <t>04.12.2020</t>
  </si>
  <si>
    <t>0.25-0.3</t>
  </si>
  <si>
    <t xml:space="preserve"> Контроль объёмов и параметров бурового раствора.</t>
  </si>
  <si>
    <t>270/270/270</t>
  </si>
  <si>
    <t>16*4"</t>
  </si>
  <si>
    <t>2*10"</t>
  </si>
  <si>
    <t>PRAESTOL 2300 D</t>
  </si>
  <si>
    <t>BARASURE W-590</t>
  </si>
  <si>
    <t>208 кг</t>
  </si>
  <si>
    <t>TORQ-TRIM II PLUS</t>
  </si>
  <si>
    <t>LSRV (сП)</t>
  </si>
  <si>
    <t>Содержание песка (%)</t>
  </si>
  <si>
    <t>SODIUM BICARBONATE</t>
  </si>
  <si>
    <t>CaCO₃ (кг/м³)</t>
  </si>
  <si>
    <r>
      <t>Ca</t>
    </r>
    <r>
      <rPr>
        <vertAlign val="superscript"/>
        <sz val="25"/>
        <color theme="1"/>
        <rFont val="Arial"/>
        <family val="2"/>
      </rPr>
      <t>2+</t>
    </r>
    <r>
      <rPr>
        <sz val="25"/>
        <color theme="1"/>
        <rFont val="Arial"/>
        <family val="2"/>
        <charset val="204"/>
      </rPr>
      <t xml:space="preserve"> (мг/л)</t>
    </r>
  </si>
  <si>
    <r>
      <t>Cl</t>
    </r>
    <r>
      <rPr>
        <vertAlign val="superscript"/>
        <sz val="25"/>
        <color theme="1"/>
        <rFont val="Arial"/>
        <family val="2"/>
      </rPr>
      <t>-</t>
    </r>
    <r>
      <rPr>
        <sz val="25"/>
        <color theme="1"/>
        <rFont val="Arial"/>
        <family val="2"/>
        <charset val="204"/>
      </rPr>
      <t xml:space="preserve"> (мг/л)</t>
    </r>
  </si>
  <si>
    <t xml:space="preserve">BaraDefoam W-611 </t>
  </si>
  <si>
    <t>Pf/Mf (мл)</t>
  </si>
  <si>
    <t>BORE-HIB DP</t>
  </si>
  <si>
    <t>Щелочность Pm (мл)</t>
  </si>
  <si>
    <t>BDF-985</t>
  </si>
  <si>
    <t>MBT (кг/м³)</t>
  </si>
  <si>
    <t>BARAFLC W-490</t>
  </si>
  <si>
    <t>Вода (%)</t>
  </si>
  <si>
    <t>NUT SHELL FINE / MEDIUM / COARSE</t>
  </si>
  <si>
    <t>Смазка (%)</t>
  </si>
  <si>
    <t>СF-1</t>
  </si>
  <si>
    <t>Твердая фаза (%)</t>
  </si>
  <si>
    <t>240 кг</t>
  </si>
  <si>
    <t>Фильтрационная корка (мм)</t>
  </si>
  <si>
    <t>DRILLING DETERGENT/DRILLINGENTVER</t>
  </si>
  <si>
    <t>Показатель фильтрации (мл/30мин)</t>
  </si>
  <si>
    <t>MICROBIOCIDE/REMACIDVER</t>
  </si>
  <si>
    <r>
      <t>СНС 10с/10м (фунт/100фут</t>
    </r>
    <r>
      <rPr>
        <vertAlign val="superscript"/>
        <sz val="25"/>
        <color theme="1"/>
        <rFont val="Arial"/>
        <family val="2"/>
      </rPr>
      <t>2</t>
    </r>
    <r>
      <rPr>
        <sz val="25"/>
        <color theme="1"/>
        <rFont val="Arial"/>
        <family val="2"/>
        <charset val="204"/>
      </rPr>
      <t>)</t>
    </r>
  </si>
  <si>
    <t xml:space="preserve">SODA ASH </t>
  </si>
  <si>
    <r>
      <t>ДНС (фунт/100фут</t>
    </r>
    <r>
      <rPr>
        <vertAlign val="superscript"/>
        <sz val="25"/>
        <color theme="1"/>
        <rFont val="Arial"/>
        <family val="2"/>
      </rPr>
      <t>2</t>
    </r>
    <r>
      <rPr>
        <sz val="25"/>
        <color theme="1"/>
        <rFont val="Arial"/>
        <family val="2"/>
        <charset val="204"/>
      </rPr>
      <t>)</t>
    </r>
  </si>
  <si>
    <t>ПВ (сПз)</t>
  </si>
  <si>
    <t>POLYAC PLUS</t>
  </si>
  <si>
    <t xml:space="preserve">PAC </t>
  </si>
  <si>
    <t>PAC -RE/POLYANIONIC CELL HV</t>
  </si>
  <si>
    <t>DEXTRID LTE</t>
  </si>
  <si>
    <t>BDF-612/АКС 303</t>
  </si>
  <si>
    <t>Условная вязкость (с/кварта)</t>
  </si>
  <si>
    <t>Плотность (г/см³)</t>
  </si>
  <si>
    <t>Температура раствора (°С)</t>
  </si>
  <si>
    <t>BENTONITE</t>
  </si>
  <si>
    <t>Концентрация</t>
  </si>
  <si>
    <t>БУ 5000/320 ЭК-БМ</t>
  </si>
  <si>
    <t xml:space="preserve"> +7-913-183-0924</t>
  </si>
  <si>
    <t>Шамсиев Р.Р.</t>
  </si>
  <si>
    <t>Фаткуллин В.Ф.</t>
  </si>
  <si>
    <t>ООО "Тагульское"</t>
  </si>
  <si>
    <t>178/159.6</t>
  </si>
  <si>
    <t>11.12.2020</t>
  </si>
  <si>
    <t>ост.хим</t>
  </si>
  <si>
    <t>ост.сет</t>
  </si>
  <si>
    <t>ост.сумм</t>
  </si>
  <si>
    <t>Biopolymer</t>
  </si>
  <si>
    <t>1.08±0.03</t>
  </si>
  <si>
    <t>10-25</t>
  </si>
  <si>
    <t>5-15 / 7-20</t>
  </si>
  <si>
    <t>&lt; 0.5</t>
  </si>
  <si>
    <t>≤ 5</t>
  </si>
  <si>
    <t>≥ 2</t>
  </si>
  <si>
    <t>≤ 12</t>
  </si>
  <si>
    <t>8.5-10</t>
  </si>
  <si>
    <t>≥ 80</t>
  </si>
  <si>
    <t>≤ 1</t>
  </si>
  <si>
    <t>≥ 30000</t>
  </si>
  <si>
    <t>бурение</t>
  </si>
  <si>
    <t>выб порода</t>
  </si>
  <si>
    <t>Ценжарик В.Е./ Шувалов А.П.</t>
  </si>
  <si>
    <t>40-65</t>
  </si>
  <si>
    <t>Подъем КНБК в инт. 3367-2849м. Промывка на гл.2849м. ТО СВП. Промывка на гл. 2361м. Бурение* ротором в инт. 2867-2875м. Бурение в режиме срезки в инт. 2875</t>
  </si>
  <si>
    <t>+/-</t>
  </si>
  <si>
    <t>Остаток рапорт</t>
  </si>
  <si>
    <t>Остаток факт</t>
  </si>
  <si>
    <t>Коммент</t>
  </si>
  <si>
    <t>заказать</t>
  </si>
  <si>
    <t>склад</t>
  </si>
  <si>
    <t>тельфер</t>
  </si>
  <si>
    <t>дефицит</t>
  </si>
  <si>
    <t>экономия</t>
  </si>
  <si>
    <t>проверить возможно еще +11 мешков на складе</t>
  </si>
  <si>
    <t>BAROLIFT E</t>
  </si>
  <si>
    <t>Снятие замера</t>
  </si>
  <si>
    <t>фейк приход</t>
  </si>
  <si>
    <t>склад ?</t>
  </si>
  <si>
    <t>CALCIUM CHLORIDE - TON</t>
  </si>
  <si>
    <t>Коэффициент трения (КТК-2[tg(рад)])</t>
  </si>
  <si>
    <t>камни склад на вывоз</t>
  </si>
  <si>
    <t>склад заказать</t>
  </si>
  <si>
    <t>PRAESTAPOL 450</t>
  </si>
  <si>
    <t>1.08</t>
  </si>
  <si>
    <t>Глинистый</t>
  </si>
  <si>
    <t>100/100/100</t>
  </si>
  <si>
    <t>ВМР. ПР к Бурению термокейса. Остановка работ по метеоусловиям.</t>
  </si>
  <si>
    <t>ВМР</t>
  </si>
  <si>
    <t>Як 3</t>
  </si>
  <si>
    <t>630 / 410</t>
  </si>
  <si>
    <t>Остановка работ по метеоусловиям.</t>
  </si>
  <si>
    <t>Илюхин А.В. / Лесковский А.В.</t>
  </si>
  <si>
    <t>&lt;200</t>
  </si>
  <si>
    <t>7-10</t>
  </si>
  <si>
    <t xml:space="preserve"> Контроль объёмов и параметров бурового раствора. Установка ситовых панелей на ВС№1,№2,№3, осушающем виброситах. Переведено 60м3 биополимерного бурового раствора со скв. 7526. Заготовка глинистого раствора в объеме 35м3.</t>
  </si>
  <si>
    <t>плюс на складе 45-50 мешков каменных</t>
  </si>
  <si>
    <t>склад 5 штук все камни</t>
  </si>
  <si>
    <t>под тельфером!</t>
  </si>
  <si>
    <t xml:space="preserve"> Контроль объёмов и параметров бурового раствора. Приготовление бурового раствора в объеме 45м3.</t>
  </si>
  <si>
    <t>Остановка работ по метеоусловиям. Отогрев оборудование подготовка к запуску рабты. Строительство термокейса ( Бурение термокейсав инт.0-30м.). Шаблонирование в интервале 30-0-30м. Промывка на глубине 30м. Продувка. Разборка РШ-850х650х490.</t>
  </si>
  <si>
    <t>16</t>
  </si>
  <si>
    <t>0-1</t>
  </si>
  <si>
    <t>до 2т.</t>
  </si>
  <si>
    <t>Разборка РШ</t>
  </si>
  <si>
    <t>7.02.2021</t>
  </si>
  <si>
    <t>Кондуктор Ø  244.5мм</t>
  </si>
  <si>
    <t>630 / 426</t>
  </si>
  <si>
    <t>244.5 / 226.7</t>
  </si>
  <si>
    <t xml:space="preserve">Эксплуатационная Ø 177.8мм </t>
  </si>
  <si>
    <t>177.8 / 159.4</t>
  </si>
  <si>
    <t>Хвостовик Ø 114.3мм</t>
  </si>
  <si>
    <t>114.3 / 97.1</t>
  </si>
  <si>
    <t>1844-2959</t>
  </si>
  <si>
    <t>Спуск термокейса. Цементирование термокейса. ОЗЦ. Оборудование термокейса устьевым желобом. ПР к бурению кондуктора Ø 245 мм. Ожидание завоза тех.воды.</t>
  </si>
  <si>
    <t>Ожидание завоза тех. воды</t>
  </si>
  <si>
    <t xml:space="preserve"> Контроль объёмов и параметров бурового раствора. Приготовление 40м3 бурового раствора.</t>
  </si>
  <si>
    <t>Сборка инструмента</t>
  </si>
  <si>
    <t>Ожидание тех.воды для приготовления бурового раствора. Сборка СБТ127мм со сборкой с мостков.</t>
  </si>
  <si>
    <t>сборка инструмента</t>
  </si>
  <si>
    <t>CAUSTIC SODA</t>
  </si>
  <si>
    <t>Полимер-бентонитовый</t>
  </si>
  <si>
    <t>100-150</t>
  </si>
  <si>
    <t>10-30/25-50</t>
  </si>
  <si>
    <t>≤10</t>
  </si>
  <si>
    <t>≤1.0</t>
  </si>
  <si>
    <t>≥50</t>
  </si>
  <si>
    <t>≤2</t>
  </si>
  <si>
    <t>≥2</t>
  </si>
  <si>
    <t xml:space="preserve"> Контроль объёмов и параметров бурового раствора. Перевод 53м3 бентонитового раствора с предыдущего интервала. Обработка раствора CALCIUM CARBONATE FINE для поддержания конц. мела, BDF-612 - для поддержания процентного содержания смазки, PAC -RE - контроль водоотдачи. Замена ситовых панелей на ВС№1, №2, №3, осушающем виброситах.</t>
  </si>
  <si>
    <t>120/100/100</t>
  </si>
  <si>
    <t>Бурение</t>
  </si>
  <si>
    <t>21/40</t>
  </si>
  <si>
    <t>0.52/0.7</t>
  </si>
  <si>
    <t>40</t>
  </si>
  <si>
    <t>67</t>
  </si>
  <si>
    <t>1-2</t>
  </si>
  <si>
    <t>1-3</t>
  </si>
  <si>
    <t>Ожидание завоза тех.воды. Сборка в инт. 0-27м. Промывка. Разбуривание* цем стакана в инт 29-30м. Бурение ротором в инт. 30-149м</t>
  </si>
  <si>
    <t>РЦС</t>
  </si>
  <si>
    <t>Илюхин А.В. / Лесковский А.В. / Набиуллин Р.И.</t>
  </si>
  <si>
    <t>18/36</t>
  </si>
  <si>
    <t>22/44</t>
  </si>
  <si>
    <t>21/42</t>
  </si>
  <si>
    <t>16/35</t>
  </si>
  <si>
    <t>170/170/100</t>
  </si>
  <si>
    <t xml:space="preserve"> Контроль объёмов и параметров бурового раствора. Замена ситовых панелей на ВС№1, №2, №3, осушающем виброситах. Ввод биополимерного раствора по циклу для снижения реологических параметров по циклу. Приготовление 30м3 бурового раствора на пополнение.</t>
  </si>
  <si>
    <t>Бурение ротором в инт. 149-579м</t>
  </si>
  <si>
    <t>до 8т.</t>
  </si>
  <si>
    <t>45</t>
  </si>
  <si>
    <t>125-140</t>
  </si>
  <si>
    <r>
      <t>1.08</t>
    </r>
    <r>
      <rPr>
        <sz val="25"/>
        <rFont val="Arial"/>
        <family val="2"/>
      </rPr>
      <t>±0.03</t>
    </r>
  </si>
  <si>
    <t xml:space="preserve"> Контроль объёмов и параметров бурового раствора. Замена ситовых панелей на ВС№1, №2, №3, осушающем виброситах.</t>
  </si>
  <si>
    <t>изб. Бентонит</t>
  </si>
  <si>
    <t>170/140/100</t>
  </si>
  <si>
    <t xml:space="preserve"> Контроль объёмов и параметров бурового раствора. Замена ситовых панелей на ВС№1, №2, №3, осушающем виброситах. Приготовление бурового раствора в объеме 25м3 на пополнение. Обработка бурового раствора по циклу BDF 612 - для поддержания процентного содержания смазки в растворе, DRILLING DETERGENT - для предотвращения сальникообразования.</t>
  </si>
  <si>
    <t>Ревизия наземного оборудования с целью выявления причин падения давления. Продувка манифольда. Подъём инструмента в инт. 579-27м. Разборка КНБК в инт. 27-0м. ТО СВП. Ремонт ЛБУ. Сборка КНБК в инт. 0-27м. Спуск инструмента в интервале 27-77 м. Ремонт АКБ. Спуск инструмента в итнервале 77-158 м.</t>
  </si>
  <si>
    <t>15/31</t>
  </si>
  <si>
    <t>13/26</t>
  </si>
  <si>
    <t>Спуск инструмента в итнервале 158-579м. Ремонт бурового насоса. Бурение* ротором в инт. 579-777м.</t>
  </si>
  <si>
    <t>135-140</t>
  </si>
  <si>
    <t>4</t>
  </si>
  <si>
    <t>46</t>
  </si>
  <si>
    <t>8-12</t>
  </si>
  <si>
    <t>ࣘ</t>
  </si>
  <si>
    <t>≤</t>
  </si>
  <si>
    <t>Подъем КНБК</t>
  </si>
  <si>
    <t>14/29</t>
  </si>
  <si>
    <t>13/27</t>
  </si>
  <si>
    <t>17/37</t>
  </si>
  <si>
    <t>0.15/0.4</t>
  </si>
  <si>
    <t>0.02/0.4</t>
  </si>
  <si>
    <t>-/0.3</t>
  </si>
  <si>
    <t>достижение забоя</t>
  </si>
  <si>
    <t xml:space="preserve"> Контроль объёмов и параметров бурового раствора. Замена ситовых панелей на ВС№1, №2. Приготовление бурового раствора в объеме 25м3 на пополнение. Обработка бурового раствора по циклу BDF 612 - для поддержания процентного содержания смазки в растворе, DRILLING DETERGENT - для предотвращения сальникообразования, CAUSTIC SODA для поддержания уровня pH, PAC-RE - понизитель фильтрации. Приготовление и прокачка смазывающе-кольматирующей пачки в объеме 8м3 (процентное содержание смазки 5%, CaCO3 – 100кг/м3) согласно ППР перед подъемом КНБК.</t>
  </si>
  <si>
    <t>склад больше</t>
  </si>
  <si>
    <t>тельфер остался</t>
  </si>
  <si>
    <t>155-160</t>
  </si>
  <si>
    <t>7-8</t>
  </si>
  <si>
    <t>до 12т.</t>
  </si>
  <si>
    <t>1.2-1.41</t>
  </si>
  <si>
    <t>1.21-1.38</t>
  </si>
  <si>
    <t>1.15±0.03</t>
  </si>
  <si>
    <t>90-110</t>
  </si>
  <si>
    <t>≤8</t>
  </si>
  <si>
    <t>Бурение ротором в инт. 777-1066м. Промывка на забое. Подъём инструмента с обратной проработкой в инт.1066-987. Подъем КНБК в инт 987-960м.</t>
  </si>
  <si>
    <t>Решетник В.М. / Курыленко В.С.</t>
  </si>
  <si>
    <t>Буровой мастер/ведущий специалист</t>
  </si>
  <si>
    <t>31/37</t>
  </si>
  <si>
    <t>шаблонировка</t>
  </si>
  <si>
    <t>15/51</t>
  </si>
  <si>
    <t>15/52</t>
  </si>
  <si>
    <t>Подъем КНБК в инт 960-28м. Разборка КНБК в инт. 28-0м. Остановка работ по метеоусловиям. Прогрев и запуск оборудования. Остановка работ по метеоусловиям.</t>
  </si>
  <si>
    <t xml:space="preserve"> Контроль объёмов и параметров бурового раствора. Обработка бурового раствора по циклу CAUSTIC SODA для поддержания уровня pH, PAC-RE - контроль фильтрации.</t>
  </si>
  <si>
    <t>Остановка работ по метеоусловиям. Запуск оборудования в работу после приостановки работ по метеоусловиям. Сборка КНБК в инт. 0-28м. Спуск инструмента в инт. 28-456м.Посадка в инт.477м-до 9тн (Проработка в инт. 456-481м.). Спуск инструмента в инт. 481-752м.Посадка в инт.755м-до7тн. (Проработка в инт. 752-777м.). Спуск инструмента в инт.777-1066м. Промывка на забое.</t>
  </si>
  <si>
    <t>90-120</t>
  </si>
  <si>
    <t>2-4</t>
  </si>
  <si>
    <t>0.03/0.34</t>
  </si>
  <si>
    <t>Промывка на забое</t>
  </si>
  <si>
    <t>1.35-1.41</t>
  </si>
  <si>
    <t>1.25-1.31</t>
  </si>
  <si>
    <t>склад 5+15</t>
  </si>
  <si>
    <t>только под тельфером мнутые</t>
  </si>
  <si>
    <t>тельфер все +2-4мешка рваных много</t>
  </si>
  <si>
    <t>все под тельфером</t>
  </si>
  <si>
    <t>тельфер на вывоз</t>
  </si>
  <si>
    <t>э+поддон не учитывать(на складе) пускай везут помбуры не будут вводить</t>
  </si>
  <si>
    <t>приход 10.02.2021 аврал когда был</t>
  </si>
  <si>
    <t>склад ? Не видел</t>
  </si>
  <si>
    <t>на складе</t>
  </si>
  <si>
    <t>Спуск ОК 245мм.</t>
  </si>
  <si>
    <t xml:space="preserve"> Контроль объёмов и параметров бурового раствора. Обработка бурового раствора по циклу CAUSTIC SODA для поддержания уровня pH.</t>
  </si>
  <si>
    <t>0.02/0.34</t>
  </si>
  <si>
    <t>Промывка на забое. Продувка манифольда. Подъем инструмента в инт. 1066-28м. Разборка КНБК в инт. 28-0м. Спуск ОК-245мм в инт. 0-163м.</t>
  </si>
  <si>
    <t>1.28-1.33</t>
  </si>
  <si>
    <t>1.29-1.34</t>
  </si>
  <si>
    <t>2+3</t>
  </si>
  <si>
    <t>4+7</t>
  </si>
  <si>
    <t>4+30</t>
  </si>
  <si>
    <t>0+5</t>
  </si>
  <si>
    <t>2+8</t>
  </si>
  <si>
    <t>0+15(50API)</t>
  </si>
  <si>
    <t>0+8(275меш по факту)</t>
  </si>
  <si>
    <t xml:space="preserve"> Контроль объёмов и параметров бурового раствора. Приготовление бурового раствора в объеме 10м3 на разжижение (согласно плана работ на спуск ОК 245 перед цементированием для снижения реологических параметров).</t>
  </si>
  <si>
    <t>10/25</t>
  </si>
  <si>
    <t>-/0.2</t>
  </si>
  <si>
    <t>Спуск ОК-245мм в инт. 163-1063м. ПР. Промывка. Ожидание завоза цемента.(Во время ожидания промывка с продувкой манифольда каждые 4 часа.</t>
  </si>
  <si>
    <t>1.24-1.29</t>
  </si>
  <si>
    <t>Ожидание завоза цемента.</t>
  </si>
  <si>
    <t>24</t>
  </si>
  <si>
    <t>30</t>
  </si>
  <si>
    <t>Лесковский А.В. / Набиуллин Р.И.</t>
  </si>
  <si>
    <t>0+3</t>
  </si>
  <si>
    <t>0+2</t>
  </si>
  <si>
    <t>0+11+6(на ситах)</t>
  </si>
  <si>
    <t>1+6</t>
  </si>
  <si>
    <t>10/26</t>
  </si>
  <si>
    <t>Ожидание завоза цемента.(Во время ожидания промывка с продувкой манифольда каждые 4 часа.</t>
  </si>
  <si>
    <t>Ожидание завоза цемента</t>
  </si>
  <si>
    <t>19.02.2021</t>
  </si>
  <si>
    <t>Ожидание завоза цемента. ПР. Цементирование. ОУС.</t>
  </si>
  <si>
    <t>Цементирование</t>
  </si>
  <si>
    <t>20.02.2021</t>
  </si>
  <si>
    <t xml:space="preserve"> ОУС. Монтаж ПВО.</t>
  </si>
  <si>
    <t>Решетник В.М. / Балтаев Э.В.</t>
  </si>
  <si>
    <t>Монтаж ПВО.</t>
  </si>
  <si>
    <t xml:space="preserve"> Контроль объёмов и параметров бурового раствора. Переработка бурового раствора на ФСУ в объеме 60м3 (получено 48м3 фугата). Приготовление полимер-карбонатного ингибированного бурового раствора на основе фугата и тех. воды в объеме 30м3 (фактические объемы и списание хим. реагентов по факту перевода скважины).</t>
  </si>
  <si>
    <t>1.16/1.01</t>
  </si>
  <si>
    <t>Монтаж ПВО. Простой по метиоусловиям. ГИС (АКЦ). Простой по метиоусловиям.</t>
  </si>
  <si>
    <t>320/230/200</t>
  </si>
  <si>
    <t>21.02.2021</t>
  </si>
  <si>
    <t>Простой по метеоусловиям.</t>
  </si>
  <si>
    <t xml:space="preserve"> Контроль объёмов и параметров бурового раствора. Замена ситовых панелей на ВС№1,№2,№3, осушающем виброситах. Приготовление полимер-карбонатного ингибированного бурового раствора на основе фугата и тех. воды в объеме 75м3 (фактические объемы, списание хим. реагентов/сеток по факту перевода скважины).</t>
  </si>
  <si>
    <t>Монтаж ПВО. Простой по метиоусловиям. ГИС (АКЦ). Простой по метеоусловиям.</t>
  </si>
  <si>
    <t>22.02.2021</t>
  </si>
  <si>
    <t>Остановка работ по метеоусловиям. Запуск оборудования в работу после приостановки работ по метеоусловиям. Сборка КНБК в инт.0-41м. Спуск инструмента в инт. 41-495м. Остановка работ по метеоусловиям.</t>
  </si>
  <si>
    <t>Полимер-карбонатный ингибированный (BOREMAX)</t>
  </si>
  <si>
    <t>BOREMAX II</t>
  </si>
  <si>
    <t>1.12±0.03</t>
  </si>
  <si>
    <t>35-50</t>
  </si>
  <si>
    <t>10-28</t>
  </si>
  <si>
    <t>15-25</t>
  </si>
  <si>
    <t>3-10/5-20</t>
  </si>
  <si>
    <t>≤6</t>
  </si>
  <si>
    <t>&lt;1</t>
  </si>
  <si>
    <t>≤18</t>
  </si>
  <si>
    <t>≥3</t>
  </si>
  <si>
    <t>≤50</t>
  </si>
  <si>
    <t>&lt;300</t>
  </si>
  <si>
    <t>≥80</t>
  </si>
  <si>
    <t>≤1</t>
  </si>
  <si>
    <t>23.02.2021</t>
  </si>
  <si>
    <t>5/7</t>
  </si>
  <si>
    <t>0.45/0.55</t>
  </si>
  <si>
    <t xml:space="preserve"> Контроль объёмов и параметров бурового раствора. Установка ситовых панелей на ВС№1,№2,№3, осушающем виброситах. Приготовление полимер-карбонатного ингибированного бурового раствора на основе фугата и тех. воды в объеме 105м3.</t>
  </si>
  <si>
    <t>Остановка работ по метеоусловиям. Опрессовка. Запуск оборудования в работу после приостановки работ по метеоусловиям. Спуск инструмента в инт. 495-990м. Перезапись ГК в инт. 990-1033м. Спуск инструмента в инт. 1033-1050м. Разбуривание ЦКОДа и цем.стакана в инт.1050-1066м. Промывка перевод скважины на свежеп. раствор. Опрессовка цем.кольца. Бурение в инт.1066-1141м.</t>
  </si>
  <si>
    <t>Разбуривание</t>
  </si>
  <si>
    <t>до 5т.</t>
  </si>
  <si>
    <t>36</t>
  </si>
  <si>
    <t>120</t>
  </si>
  <si>
    <t>5</t>
  </si>
  <si>
    <t>Шамсиев Р.Р. / Данилов А.С.</t>
  </si>
  <si>
    <t>BOREMAX</t>
  </si>
  <si>
    <t xml:space="preserve"> Контроль объёмов и параметров бурового раствора. Приготовление полимер-карбонатного ингибированного бурового раствора на основе фугата и тех. воды в объеме 20м3. Приготовление на основе бурового раствора низковязкой очищающей пачки в объеме 10м3 (параметры пачки: пл. 1.12, УВ-35с, содержание CLAY GRABBER - 2кг/м3, CaCO3 - 100кг/м3). Прокачка низковязких пачек на гл. 1320м, 1508м в объеме 2-3м3. Замена ситовых панелей на ВС№1,№2,№3. Обработка раствора по циплу CAUSTIC SODA, LIME (завышенная концентрация извести и каустника по причине поддержанияуровня pH из-за бикарбонатной агрессии).</t>
  </si>
  <si>
    <t>1.14/1.04</t>
  </si>
  <si>
    <t>24.02.2021</t>
  </si>
  <si>
    <t>5/9</t>
  </si>
  <si>
    <t>5/11</t>
  </si>
  <si>
    <t>5/12</t>
  </si>
  <si>
    <t>5/18</t>
  </si>
  <si>
    <t>0.28/0.5</t>
  </si>
  <si>
    <t>0.35/0.8</t>
  </si>
  <si>
    <t>0.4/0.9</t>
  </si>
  <si>
    <t>0.18/0.9</t>
  </si>
  <si>
    <t>40-50</t>
  </si>
  <si>
    <t>155-190</t>
  </si>
  <si>
    <t>7-9</t>
  </si>
  <si>
    <t xml:space="preserve"> Бурение в инт.1141-1656м.</t>
  </si>
  <si>
    <t xml:space="preserve"> Контроль объёмов и параметров бурового раствора. Приготовление полимер-карбонатного ингибированного бурового раствора на основе фугата и тех. воды в объеме 20м3. Приготовление на основе бурового раствора низковязкой очищающей пачки в объеме 10м3 (параметры пачки: пл. 1.12, УВ-35с, содержание CLAY GRABBER - 2кг/м3, CaCO3 - 100кг/м3). Прокачка низковязких пачек на гл. 1320м, 1508, 1650м в объеме 2-3м3. Замена ситовых панелей на ВС№1,№2,№3. Обработка раствора по циплу CAUSTIC SODA, LIME (завышенная концентрация извести и каустника по причине поддержанияуровня pH из-за бикарбонатной агрессии), BDF 612 для поддержания процентного содержания смазки в растворе, BARACARB - для поддержания конц. мела</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</si>
</sst>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mc:Ignorable="x14ac x16r2">
  <numFmts count="3">
    <numFmt numFmtId="164" formatCode="[$-FC19]dd\ mmmm\ yyyy\ \г\.;@"/>
    <numFmt numFmtId="165" formatCode="0.0"/>
    <numFmt numFmtId="166" formatCode="0.000"/>
  </numFmts>
  <fonts count="31">
    <font>
      <sz val="11"/>
      <color theme="1"/>
      <name val="Calibri"/>
      <family val="2"/>
      <scheme val="minor"/>
    </font>
    <font>
      <b/>
      <sz val="50"/>
      <color theme="1"/>
      <name val="Arial"/>
      <family val="2"/>
      <charset val="204"/>
    </font>
    <font>
      <b/>
      <sz val="72"/>
      <color theme="1"/>
      <name val="Calibri"/>
      <family val="2"/>
      <charset val="204"/>
      <scheme val="minor"/>
    </font>
    <font>
      <b/>
      <sz val="25"/>
      <color theme="1"/>
      <name val="Arial"/>
      <family val="2"/>
      <charset val="204"/>
    </font>
    <font>
      <sz val="25"/>
      <color theme="1"/>
      <name val="Arial"/>
      <family val="2"/>
      <charset val="204"/>
    </font>
    <font>
      <sz val="25"/>
      <name val="Arial"/>
      <family val="2"/>
      <charset val="204"/>
    </font>
    <font>
      <sz val="24"/>
      <name val="Arial"/>
      <family val="2"/>
      <charset val="204"/>
    </font>
    <font>
      <sz val="22"/>
      <name val="Arial"/>
      <family val="2"/>
      <charset val="204"/>
    </font>
    <font>
      <sz val="22"/>
      <color theme="1"/>
      <name val="Arial"/>
      <family val="2"/>
      <charset val="204"/>
    </font>
    <font>
      <b/>
      <sz val="24"/>
      <color theme="1"/>
      <name val="Arial"/>
      <family val="2"/>
      <charset val="204"/>
    </font>
    <font>
      <b/>
      <sz val="22"/>
      <color theme="1"/>
      <name val="Arial"/>
      <family val="2"/>
      <charset val="204"/>
    </font>
    <font>
      <sz val="18"/>
      <color theme="1"/>
      <name val="Arial"/>
      <family val="2"/>
      <charset val="204"/>
    </font>
    <font>
      <sz val="20"/>
      <color theme="1"/>
      <name val="Arial"/>
      <family val="2"/>
      <charset val="204"/>
    </font>
    <font>
      <sz val="11"/>
      <color theme="1"/>
      <name val="Arial"/>
      <family val="2"/>
      <charset val="204"/>
    </font>
    <font>
      <sz val="10"/>
      <name val="Arial Cyr"/>
    </font>
    <font>
      <sz val="25"/>
      <name val="Arial"/>
      <family val="2"/>
    </font>
    <font>
      <sz val="25"/>
      <color rgb="FFFF0000"/>
      <name val="Arial"/>
      <family val="2"/>
      <charset val="204"/>
    </font>
    <font>
      <sz val="18"/>
      <color theme="1"/>
      <name val="Calibri"/>
      <family val="2"/>
      <charset val="204"/>
    </font>
    <font>
      <vertAlign val="superscript"/>
      <sz val="25"/>
      <color theme="1"/>
      <name val="Arial"/>
      <family val="2"/>
    </font>
    <font>
      <sz val="12"/>
      <name val="Arial"/>
      <family val="2"/>
      <charset val="204"/>
    </font>
    <font>
      <sz val="18"/>
      <name val="Arial"/>
      <family val="2"/>
      <charset val="204"/>
    </font>
    <font>
      <sz val="20"/>
      <name val="Arial"/>
      <family val="2"/>
      <charset val="204"/>
    </font>
    <font>
      <sz val="20"/>
      <color theme="1"/>
      <name val="Calibri"/>
      <family val="2"/>
      <scheme val="minor"/>
    </font>
    <font>
      <sz val="16"/>
      <name val="Arial"/>
      <family val="2"/>
      <charset val="204"/>
    </font>
    <font>
      <b/>
      <sz val="25"/>
      <color theme="1"/>
      <name val="Arial"/>
      <family val="2"/>
    </font>
    <font>
      <b/>
      <sz val="9"/>
      <color indexed="81"/>
      <name val="Tahoma"/>
      <family val="2"/>
    </font>
    <font>
      <u/>
      <sz val="25"/>
      <color theme="1"/>
      <name val="Arial"/>
      <family val="2"/>
      <charset val="204"/>
    </font>
    <font>
      <sz val="9"/>
      <color indexed="81"/>
      <name val="Tahoma"/>
      <family val="2"/>
    </font>
    <font>
      <sz val="36"/>
      <color indexed="81"/>
      <name val="Tahoma"/>
      <family val="2"/>
    </font>
    <font>
      <b/>
      <sz val="20"/>
      <color indexed="81"/>
      <name val="Tahoma"/>
      <family val="2"/>
    </font>
    <font>
      <sz val="21"/>
      <name val="Arial"/>
      <family val="2"/>
      <charset val="204"/>
    </font>
  </fonts>
  <fills count="12">
    <fill>
      <patternFill patternType="none"/>
    </fill>
    <fill>
      <patternFill patternType="gray125"/>
    </fill>
    <fill>
      <patternFill patternType="solid">
        <fgColor theme="0"/>
        <bgColor indexed="64"/>
      </patternFill>
    </fill>
    <fill>
      <patternFill patternType="solid">
        <fgColor rgb="FFFFC000"/>
        <bgColor indexed="64"/>
      </patternFill>
    </fill>
    <fill>
      <patternFill patternType="solid">
        <fgColor theme="0" tint="-0.34998626667073579"/>
        <bgColor indexed="64"/>
      </patternFill>
    </fill>
    <fill>
      <patternFill patternType="solid">
        <fgColor theme="0" tint="-4.9989318521683403E-2"/>
        <bgColor indexed="64"/>
      </patternFill>
    </fill>
    <fill>
      <patternFill patternType="solid">
        <fgColor theme="6" tint="0.79998168889431442"/>
        <bgColor indexed="64"/>
      </patternFill>
    </fill>
    <fill>
      <patternFill patternType="solid">
        <fgColor rgb="FFFFFF00"/>
        <bgColor indexed="64"/>
      </patternFill>
    </fill>
    <fill>
      <patternFill patternType="solid">
        <fgColor theme="6" tint="0.39997558519241921"/>
        <bgColor indexed="64"/>
      </patternFill>
    </fill>
    <fill>
      <patternFill patternType="solid">
        <fgColor rgb="FF92D050"/>
        <bgColor indexed="64"/>
      </patternFill>
    </fill>
    <fill>
      <patternFill patternType="solid">
        <fgColor rgb="FFFF0000"/>
        <bgColor indexed="64"/>
      </patternFill>
    </fill>
    <fill>
      <patternFill patternType="solid">
        <fgColor rgb="FF00B0F0"/>
        <bgColor indexed="64"/>
      </patternFill>
    </fill>
  </fills>
  <borders count="16">
    <border>
      <left/>
      <right/>
      <top/>
      <bottom/>
      <diagonal/>
    </border>
    <border>
      <left style="double">
        <color indexed="64"/>
      </left>
      <right/>
      <top style="double">
        <color indexed="64"/>
      </top>
      <bottom/>
      <diagonal/>
    </border>
    <border>
      <left/>
      <right/>
      <top style="double">
        <color indexed="64"/>
      </top>
      <bottom/>
      <diagonal/>
    </border>
    <border>
      <left/>
      <right style="double">
        <color indexed="64"/>
      </right>
      <top style="double">
        <color indexed="64"/>
      </top>
      <bottom/>
      <diagonal/>
    </border>
    <border>
      <left style="double">
        <color indexed="64"/>
      </left>
      <right/>
      <top/>
      <bottom/>
      <diagonal/>
    </border>
    <border>
      <left/>
      <right style="double">
        <color indexed="64"/>
      </right>
      <top/>
      <bottom/>
      <diagonal/>
    </border>
    <border>
      <left style="double">
        <color indexed="64"/>
      </left>
      <right/>
      <top/>
      <bottom style="double">
        <color indexed="64"/>
      </bottom>
      <diagonal/>
    </border>
    <border>
      <left/>
      <right/>
      <top/>
      <bottom style="double">
        <color indexed="64"/>
      </bottom>
      <diagonal/>
    </border>
    <border>
      <left/>
      <right style="double">
        <color indexed="64"/>
      </right>
      <top/>
      <bottom style="double">
        <color indexed="64"/>
      </bottom>
      <diagonal/>
    </border>
    <border>
      <left style="double">
        <color indexed="64"/>
      </left>
      <right style="double">
        <color indexed="64"/>
      </right>
      <top style="double">
        <color indexed="64"/>
      </top>
      <bottom style="double">
        <color indexed="64"/>
      </bottom>
      <diagonal/>
    </border>
    <border>
      <left style="double">
        <color indexed="64"/>
      </left>
      <right style="double">
        <color indexed="64"/>
      </right>
      <top style="double">
        <color indexed="64"/>
      </top>
      <bottom/>
      <diagonal/>
    </border>
    <border>
      <left style="double">
        <color indexed="64"/>
      </left>
      <right/>
      <top style="double">
        <color indexed="64"/>
      </top>
      <bottom style="double">
        <color indexed="64"/>
      </bottom>
      <diagonal/>
    </border>
    <border>
      <left/>
      <right/>
      <top style="double">
        <color indexed="64"/>
      </top>
      <bottom style="double">
        <color indexed="64"/>
      </bottom>
      <diagonal/>
    </border>
    <border>
      <left/>
      <right style="double">
        <color indexed="64"/>
      </right>
      <top style="double">
        <color indexed="64"/>
      </top>
      <bottom style="double">
        <color indexed="64"/>
      </bottom>
      <diagonal/>
    </border>
    <border>
      <left style="double">
        <color indexed="64"/>
      </left>
      <right style="double">
        <color indexed="64"/>
      </right>
      <top/>
      <bottom style="double">
        <color indexed="64"/>
      </bottom>
      <diagonal/>
    </border>
    <border>
      <left style="double">
        <color indexed="64"/>
      </left>
      <right style="double">
        <color indexed="64"/>
      </right>
      <top/>
      <bottom/>
      <diagonal/>
    </border>
  </borders>
  <cellStyleXfs count="2">
    <xf numFmtId="0" fontId="0" fillId="0" borderId="0"/>
    <xf numFmtId="0" fontId="14" fillId="0" borderId="0"/>
  </cellStyleXfs>
  <cellXfs count="916">
    <xf numFmtId="0" fontId="0" fillId="0" borderId="0" xfId="0"/>
    <xf numFmtId="0" fontId="0" fillId="0" borderId="0" xfId="0" applyBorder="1"/>
    <xf numFmtId="0" fontId="0" fillId="0" borderId="0" xfId="0" applyAlignment="1"/>
    <xf numFmtId="0" fontId="0" fillId="0" borderId="0" xfId="0" applyFill="1"/>
    <xf numFmtId="0" fontId="0" fillId="2" borderId="0" xfId="0" applyFill="1"/>
    <xf numFmtId="0" fontId="3" fillId="0" borderId="1" xfId="0" applyFont="1" applyBorder="1" applyAlignment="1">
      <alignment horizontal="center" vertical="center" wrapText="1"/>
    </xf>
    <xf numFmtId="0" fontId="3" fillId="0" borderId="2" xfId="0" applyFont="1" applyBorder="1" applyAlignment="1">
      <alignment horizontal="center" vertical="center" wrapText="1"/>
    </xf>
    <xf numFmtId="0" fontId="3" fillId="0" borderId="3" xfId="0" applyFont="1" applyBorder="1" applyAlignment="1">
      <alignment horizontal="center" vertical="center" wrapText="1"/>
    </xf>
    <xf numFmtId="0" fontId="3" fillId="0" borderId="4" xfId="0" applyFont="1" applyBorder="1" applyAlignment="1">
      <alignment horizontal="center" vertical="center" wrapText="1"/>
    </xf>
    <xf numFmtId="0" fontId="3" fillId="0" borderId="0" xfId="0" applyFont="1" applyBorder="1" applyAlignment="1">
      <alignment horizontal="center" vertical="center" wrapText="1"/>
    </xf>
    <xf numFmtId="0" fontId="3" fillId="0" borderId="5" xfId="0" applyFont="1" applyBorder="1" applyAlignment="1">
      <alignment horizontal="center" vertical="center" wrapText="1"/>
    </xf>
    <xf numFmtId="0" fontId="3" fillId="0" borderId="6" xfId="0" applyFont="1" applyBorder="1" applyAlignment="1">
      <alignment horizontal="center" vertical="center" wrapText="1"/>
    </xf>
    <xf numFmtId="0" fontId="3" fillId="0" borderId="7" xfId="0" applyFont="1" applyBorder="1" applyAlignment="1">
      <alignment horizontal="center" vertical="center" wrapText="1"/>
    </xf>
    <xf numFmtId="0" fontId="3" fillId="0" borderId="8" xfId="0" applyFont="1" applyBorder="1" applyAlignment="1">
      <alignment horizontal="center" vertical="center" wrapText="1"/>
    </xf>
    <xf numFmtId="0" fontId="13" fillId="4" borderId="2" xfId="0" applyFont="1" applyFill="1" applyBorder="1" applyAlignment="1">
      <alignment horizontal="center"/>
    </xf>
    <xf numFmtId="0" fontId="13" fillId="4" borderId="0" xfId="0" applyFont="1" applyFill="1" applyAlignment="1">
      <alignment horizontal="center"/>
    </xf>
    <xf numFmtId="0" fontId="3" fillId="3" borderId="10" xfId="0" applyFont="1" applyFill="1" applyBorder="1" applyAlignment="1">
      <alignment horizontal="center" vertical="center" wrapText="1"/>
    </xf>
    <xf numFmtId="0" fontId="3" fillId="3" borderId="15" xfId="0" applyFont="1" applyFill="1" applyBorder="1" applyAlignment="1">
      <alignment horizontal="center" vertical="center" wrapText="1"/>
    </xf>
    <xf numFmtId="0" fontId="3" fillId="3" borderId="14" xfId="0" applyFont="1" applyFill="1" applyBorder="1" applyAlignment="1">
      <alignment horizontal="center" vertical="center" wrapText="1"/>
    </xf>
    <xf numFmtId="0" fontId="3" fillId="0" borderId="10" xfId="0" applyFont="1" applyBorder="1" applyAlignment="1">
      <alignment horizontal="center" vertical="center" wrapText="1"/>
    </xf>
    <xf numFmtId="0" fontId="3" fillId="0" borderId="15" xfId="0" applyFont="1" applyBorder="1" applyAlignment="1">
      <alignment horizontal="center" vertical="center" wrapText="1"/>
    </xf>
    <xf numFmtId="0" fontId="3" fillId="0" borderId="14" xfId="0" applyFont="1" applyBorder="1" applyAlignment="1">
      <alignment horizontal="center" vertical="center" wrapText="1"/>
    </xf>
    <xf numFmtId="0" fontId="4" fillId="0" borderId="10" xfId="0" applyFont="1" applyBorder="1" applyAlignment="1">
      <alignment horizontal="center" vertical="center" wrapText="1"/>
    </xf>
    <xf numFmtId="0" fontId="4" fillId="0" borderId="15" xfId="0" applyFont="1" applyBorder="1" applyAlignment="1">
      <alignment horizontal="center" vertical="center" wrapText="1"/>
    </xf>
    <xf numFmtId="0" fontId="4" fillId="0" borderId="14" xfId="0" applyFont="1" applyBorder="1" applyAlignment="1">
      <alignment horizontal="center" vertical="center" wrapText="1"/>
    </xf>
    <xf numFmtId="0" fontId="3" fillId="3" borderId="1" xfId="0" applyFont="1" applyFill="1" applyBorder="1" applyAlignment="1">
      <alignment horizontal="center" vertical="center" wrapText="1"/>
    </xf>
    <xf numFmtId="0" fontId="3" fillId="3" borderId="2" xfId="0" applyFont="1" applyFill="1" applyBorder="1" applyAlignment="1">
      <alignment horizontal="center" vertical="center" wrapText="1"/>
    </xf>
    <xf numFmtId="0" fontId="3" fillId="3" borderId="4" xfId="0" applyFont="1" applyFill="1" applyBorder="1" applyAlignment="1">
      <alignment horizontal="center" vertical="center" wrapText="1"/>
    </xf>
    <xf numFmtId="0" fontId="3" fillId="3" borderId="0" xfId="0" applyFont="1" applyFill="1" applyBorder="1" applyAlignment="1">
      <alignment horizontal="center" vertical="center" wrapText="1"/>
    </xf>
    <xf numFmtId="0" fontId="3" fillId="3" borderId="6" xfId="0" applyFont="1" applyFill="1" applyBorder="1" applyAlignment="1">
      <alignment horizontal="center" vertical="center" wrapText="1"/>
    </xf>
    <xf numFmtId="0" fontId="3" fillId="3" borderId="7" xfId="0" applyFont="1" applyFill="1" applyBorder="1" applyAlignment="1">
      <alignment horizontal="center" vertical="center" wrapText="1"/>
    </xf>
    <xf numFmtId="0" fontId="3" fillId="3" borderId="3" xfId="0" applyFont="1" applyFill="1" applyBorder="1" applyAlignment="1">
      <alignment horizontal="center" vertical="center" wrapText="1"/>
    </xf>
    <xf numFmtId="0" fontId="3" fillId="3" borderId="5" xfId="0" applyFont="1" applyFill="1" applyBorder="1" applyAlignment="1">
      <alignment horizontal="center" vertical="center" wrapText="1"/>
    </xf>
    <xf numFmtId="0" fontId="3" fillId="3" borderId="8" xfId="0" applyFont="1" applyFill="1" applyBorder="1" applyAlignment="1">
      <alignment horizontal="center" vertical="center" wrapText="1"/>
    </xf>
    <xf numFmtId="0" fontId="4" fillId="6" borderId="2" xfId="0" applyFont="1" applyFill="1" applyBorder="1" applyAlignment="1">
      <alignment horizontal="center"/>
    </xf>
    <xf numFmtId="0" fontId="4" fillId="6" borderId="0" xfId="0" applyFont="1" applyFill="1" applyAlignment="1">
      <alignment horizontal="center"/>
    </xf>
    <xf numFmtId="0" fontId="3" fillId="3" borderId="9" xfId="0" applyFont="1" applyFill="1" applyBorder="1" applyAlignment="1">
      <alignment horizontal="center" vertical="center" wrapText="1"/>
    </xf>
    <xf numFmtId="0" fontId="4" fillId="0" borderId="1" xfId="0" applyFont="1" applyBorder="1" applyAlignment="1">
      <alignment horizontal="center" vertical="center" wrapText="1"/>
    </xf>
    <xf numFmtId="0" fontId="4" fillId="0" borderId="2" xfId="0" applyFont="1" applyBorder="1" applyAlignment="1">
      <alignment horizontal="center" vertical="center" wrapText="1"/>
    </xf>
    <xf numFmtId="0" fontId="4" fillId="0" borderId="3" xfId="0" applyFont="1" applyBorder="1" applyAlignment="1">
      <alignment horizontal="center" vertical="center" wrapText="1"/>
    </xf>
    <xf numFmtId="0" fontId="4" fillId="0" borderId="4" xfId="0" applyFont="1" applyBorder="1" applyAlignment="1">
      <alignment horizontal="center" vertical="center" wrapText="1"/>
    </xf>
    <xf numFmtId="0" fontId="4" fillId="0" borderId="0" xfId="0" applyFont="1" applyBorder="1" applyAlignment="1">
      <alignment horizontal="center" vertical="center" wrapText="1"/>
    </xf>
    <xf numFmtId="0" fontId="4" fillId="0" borderId="5" xfId="0" applyFont="1" applyBorder="1" applyAlignment="1">
      <alignment horizontal="center" vertical="center" wrapText="1"/>
    </xf>
    <xf numFmtId="0" fontId="4" fillId="0" borderId="6" xfId="0" applyFont="1" applyBorder="1" applyAlignment="1">
      <alignment horizontal="center" vertical="center" wrapText="1"/>
    </xf>
    <xf numFmtId="0" fontId="4" fillId="0" borderId="7" xfId="0" applyFont="1" applyBorder="1" applyAlignment="1">
      <alignment horizontal="center" vertical="center" wrapText="1"/>
    </xf>
    <xf numFmtId="0" fontId="4" fillId="0" borderId="8" xfId="0" applyFont="1" applyBorder="1" applyAlignment="1">
      <alignment horizontal="center" vertical="center" wrapText="1"/>
    </xf>
    <xf numFmtId="0" fontId="5" fillId="2" borderId="10" xfId="0" applyFont="1" applyFill="1" applyBorder="1" applyAlignment="1">
      <alignment horizontal="center" vertical="center" wrapText="1"/>
    </xf>
    <xf numFmtId="0" fontId="5" fillId="2" borderId="15" xfId="0" applyFont="1" applyFill="1" applyBorder="1" applyAlignment="1">
      <alignment horizontal="center" vertical="center" wrapText="1"/>
    </xf>
    <xf numFmtId="0" fontId="5" fillId="2" borderId="14" xfId="0" applyFont="1" applyFill="1" applyBorder="1" applyAlignment="1">
      <alignment horizontal="center" vertical="center" wrapText="1"/>
    </xf>
    <xf numFmtId="0" fontId="5" fillId="2" borderId="1" xfId="0" applyFont="1" applyFill="1" applyBorder="1" applyAlignment="1">
      <alignment horizontal="center" vertical="center" wrapText="1"/>
    </xf>
    <xf numFmtId="0" fontId="5" fillId="2" borderId="2" xfId="0" applyFont="1" applyFill="1" applyBorder="1" applyAlignment="1">
      <alignment horizontal="center" vertical="center" wrapText="1"/>
    </xf>
    <xf numFmtId="0" fontId="5" fillId="2" borderId="3" xfId="0" applyFont="1" applyFill="1" applyBorder="1" applyAlignment="1">
      <alignment horizontal="center" vertical="center" wrapText="1"/>
    </xf>
    <xf numFmtId="0" fontId="5" fillId="2" borderId="4" xfId="0" applyFont="1" applyFill="1" applyBorder="1" applyAlignment="1">
      <alignment horizontal="center" vertical="center" wrapText="1"/>
    </xf>
    <xf numFmtId="0" fontId="5" fillId="2" borderId="0" xfId="0" applyFont="1" applyFill="1" applyBorder="1" applyAlignment="1">
      <alignment horizontal="center" vertical="center" wrapText="1"/>
    </xf>
    <xf numFmtId="0" fontId="5" fillId="2" borderId="5" xfId="0" applyFont="1" applyFill="1" applyBorder="1" applyAlignment="1">
      <alignment horizontal="center" vertical="center" wrapText="1"/>
    </xf>
    <xf numFmtId="0" fontId="5" fillId="2" borderId="6" xfId="0" applyFont="1" applyFill="1" applyBorder="1" applyAlignment="1">
      <alignment horizontal="center" vertical="center" wrapText="1"/>
    </xf>
    <xf numFmtId="0" fontId="5" fillId="2" borderId="7" xfId="0" applyFont="1" applyFill="1" applyBorder="1" applyAlignment="1">
      <alignment horizontal="center" vertical="center" wrapText="1"/>
    </xf>
    <xf numFmtId="0" fontId="5" fillId="2" borderId="8" xfId="0" applyFont="1" applyFill="1" applyBorder="1" applyAlignment="1">
      <alignment horizontal="center" vertical="center" wrapText="1"/>
    </xf>
    <xf numFmtId="0" fontId="5" fillId="0" borderId="1" xfId="0" applyFont="1" applyFill="1" applyBorder="1" applyAlignment="1">
      <alignment horizontal="center" vertical="center" wrapText="1"/>
    </xf>
    <xf numFmtId="0" fontId="5" fillId="0" borderId="2" xfId="0" applyFont="1" applyFill="1" applyBorder="1" applyAlignment="1">
      <alignment horizontal="center" vertical="center" wrapText="1"/>
    </xf>
    <xf numFmtId="0" fontId="5" fillId="0" borderId="3" xfId="0" applyFont="1" applyFill="1" applyBorder="1" applyAlignment="1">
      <alignment horizontal="center" vertical="center" wrapText="1"/>
    </xf>
    <xf numFmtId="0" fontId="5" fillId="0" borderId="4" xfId="0" applyFont="1" applyFill="1" applyBorder="1" applyAlignment="1">
      <alignment horizontal="center" vertical="center" wrapText="1"/>
    </xf>
    <xf numFmtId="0" fontId="5" fillId="0" borderId="0" xfId="0" applyFont="1" applyFill="1" applyBorder="1" applyAlignment="1">
      <alignment horizontal="center" vertical="center" wrapText="1"/>
    </xf>
    <xf numFmtId="0" fontId="5" fillId="0" borderId="5" xfId="0" applyFont="1" applyFill="1" applyBorder="1" applyAlignment="1">
      <alignment horizontal="center" vertical="center" wrapText="1"/>
    </xf>
    <xf numFmtId="0" fontId="5" fillId="0" borderId="6" xfId="0" applyFont="1" applyFill="1" applyBorder="1" applyAlignment="1">
      <alignment horizontal="center" vertical="center" wrapText="1"/>
    </xf>
    <xf numFmtId="0" fontId="5" fillId="0" borderId="7" xfId="0" applyFont="1" applyFill="1" applyBorder="1" applyAlignment="1">
      <alignment horizontal="center" vertical="center" wrapText="1"/>
    </xf>
    <xf numFmtId="0" fontId="5" fillId="0" borderId="8" xfId="0" applyFont="1" applyFill="1" applyBorder="1" applyAlignment="1">
      <alignment horizontal="center" vertical="center" wrapText="1"/>
    </xf>
    <xf numFmtId="165" fontId="4" fillId="2" borderId="1" xfId="0" applyNumberFormat="1" applyFont="1" applyFill="1" applyBorder="1" applyAlignment="1">
      <alignment horizontal="center" vertical="center" wrapText="1"/>
    </xf>
    <xf numFmtId="165" fontId="4" fillId="2" borderId="2" xfId="0" applyNumberFormat="1" applyFont="1" applyFill="1" applyBorder="1" applyAlignment="1">
      <alignment horizontal="center" vertical="center" wrapText="1"/>
    </xf>
    <xf numFmtId="165" fontId="4" fillId="2" borderId="3" xfId="0" applyNumberFormat="1" applyFont="1" applyFill="1" applyBorder="1" applyAlignment="1">
      <alignment horizontal="center" vertical="center" wrapText="1"/>
    </xf>
    <xf numFmtId="165" fontId="4" fillId="2" borderId="4" xfId="0" applyNumberFormat="1" applyFont="1" applyFill="1" applyBorder="1" applyAlignment="1">
      <alignment horizontal="center" vertical="center" wrapText="1"/>
    </xf>
    <xf numFmtId="165" fontId="4" fillId="2" borderId="0" xfId="0" applyNumberFormat="1" applyFont="1" applyFill="1" applyBorder="1" applyAlignment="1">
      <alignment horizontal="center" vertical="center" wrapText="1"/>
    </xf>
    <xf numFmtId="165" fontId="4" fillId="2" borderId="5" xfId="0" applyNumberFormat="1" applyFont="1" applyFill="1" applyBorder="1" applyAlignment="1">
      <alignment horizontal="center" vertical="center" wrapText="1"/>
    </xf>
    <xf numFmtId="165" fontId="4" fillId="2" borderId="6" xfId="0" applyNumberFormat="1" applyFont="1" applyFill="1" applyBorder="1" applyAlignment="1">
      <alignment horizontal="center" vertical="center" wrapText="1"/>
    </xf>
    <xf numFmtId="165" fontId="4" fillId="2" borderId="7" xfId="0" applyNumberFormat="1" applyFont="1" applyFill="1" applyBorder="1" applyAlignment="1">
      <alignment horizontal="center" vertical="center" wrapText="1"/>
    </xf>
    <xf numFmtId="165" fontId="4" fillId="2" borderId="8" xfId="0" applyNumberFormat="1" applyFont="1" applyFill="1" applyBorder="1" applyAlignment="1">
      <alignment horizontal="center" vertical="center" wrapText="1"/>
    </xf>
    <xf numFmtId="0" fontId="4" fillId="0" borderId="9" xfId="0" applyFont="1" applyFill="1" applyBorder="1" applyAlignment="1">
      <alignment horizontal="center" vertical="center" wrapText="1"/>
    </xf>
    <xf numFmtId="2" fontId="4" fillId="0" borderId="1" xfId="0" applyNumberFormat="1" applyFont="1" applyFill="1" applyBorder="1" applyAlignment="1">
      <alignment horizontal="center" vertical="center" wrapText="1"/>
    </xf>
    <xf numFmtId="0" fontId="4" fillId="0" borderId="2" xfId="0" applyFont="1" applyFill="1" applyBorder="1" applyAlignment="1">
      <alignment horizontal="center" vertical="center" wrapText="1"/>
    </xf>
    <xf numFmtId="0" fontId="4" fillId="0" borderId="3" xfId="0" applyFont="1" applyFill="1" applyBorder="1" applyAlignment="1">
      <alignment horizontal="center" vertical="center" wrapText="1"/>
    </xf>
    <xf numFmtId="0" fontId="4" fillId="0" borderId="4" xfId="0" applyFont="1" applyFill="1" applyBorder="1" applyAlignment="1">
      <alignment horizontal="center" vertical="center" wrapText="1"/>
    </xf>
    <xf numFmtId="0" fontId="4" fillId="0" borderId="0" xfId="0" applyFont="1" applyFill="1" applyBorder="1" applyAlignment="1">
      <alignment horizontal="center" vertical="center" wrapText="1"/>
    </xf>
    <xf numFmtId="0" fontId="4" fillId="0" borderId="5" xfId="0" applyFont="1" applyFill="1" applyBorder="1" applyAlignment="1">
      <alignment horizontal="center" vertical="center" wrapText="1"/>
    </xf>
    <xf numFmtId="0" fontId="4" fillId="0" borderId="6" xfId="0" applyFont="1" applyFill="1" applyBorder="1" applyAlignment="1">
      <alignment horizontal="center" vertical="center" wrapText="1"/>
    </xf>
    <xf numFmtId="0" fontId="4" fillId="0" borderId="7" xfId="0" applyFont="1" applyFill="1" applyBorder="1" applyAlignment="1">
      <alignment horizontal="center" vertical="center" wrapText="1"/>
    </xf>
    <xf numFmtId="0" fontId="4" fillId="0" borderId="8" xfId="0" applyFont="1" applyFill="1" applyBorder="1" applyAlignment="1">
      <alignment horizontal="center" vertical="center" wrapText="1"/>
    </xf>
    <xf numFmtId="2" fontId="5" fillId="2" borderId="1" xfId="0" applyNumberFormat="1" applyFont="1" applyFill="1" applyBorder="1" applyAlignment="1">
      <alignment horizontal="center" vertical="center" wrapText="1"/>
    </xf>
    <xf numFmtId="0" fontId="4" fillId="2" borderId="1" xfId="0" applyFont="1" applyFill="1" applyBorder="1" applyAlignment="1">
      <alignment horizontal="center" vertical="center" wrapText="1"/>
    </xf>
    <xf numFmtId="0" fontId="4" fillId="2" borderId="2" xfId="0" applyFont="1" applyFill="1" applyBorder="1" applyAlignment="1">
      <alignment horizontal="center" vertical="center" wrapText="1"/>
    </xf>
    <xf numFmtId="0" fontId="4" fillId="2" borderId="3" xfId="0" applyFont="1" applyFill="1" applyBorder="1" applyAlignment="1">
      <alignment horizontal="center" vertical="center" wrapText="1"/>
    </xf>
    <xf numFmtId="0" fontId="4" fillId="2" borderId="4" xfId="0" applyFont="1" applyFill="1" applyBorder="1" applyAlignment="1">
      <alignment horizontal="center" vertical="center" wrapText="1"/>
    </xf>
    <xf numFmtId="0" fontId="4" fillId="2" borderId="0" xfId="0" applyFont="1" applyFill="1" applyBorder="1" applyAlignment="1">
      <alignment horizontal="center" vertical="center" wrapText="1"/>
    </xf>
    <xf numFmtId="0" fontId="4" fillId="2" borderId="5" xfId="0" applyFont="1" applyFill="1" applyBorder="1" applyAlignment="1">
      <alignment horizontal="center" vertical="center" wrapText="1"/>
    </xf>
    <xf numFmtId="0" fontId="4" fillId="2" borderId="6" xfId="0" applyFont="1" applyFill="1" applyBorder="1" applyAlignment="1">
      <alignment horizontal="center" vertical="center" wrapText="1"/>
    </xf>
    <xf numFmtId="0" fontId="4" fillId="2" borderId="7" xfId="0" applyFont="1" applyFill="1" applyBorder="1" applyAlignment="1">
      <alignment horizontal="center" vertical="center" wrapText="1"/>
    </xf>
    <xf numFmtId="0" fontId="4" fillId="2" borderId="8" xfId="0" applyFont="1" applyFill="1" applyBorder="1" applyAlignment="1">
      <alignment horizontal="center" vertical="center" wrapText="1"/>
    </xf>
    <xf numFmtId="165" fontId="5" fillId="2" borderId="1" xfId="0" applyNumberFormat="1" applyFont="1" applyFill="1" applyBorder="1" applyAlignment="1">
      <alignment horizontal="center" vertical="center" wrapText="1"/>
    </xf>
    <xf numFmtId="165" fontId="5" fillId="2" borderId="2" xfId="0" applyNumberFormat="1" applyFont="1" applyFill="1" applyBorder="1" applyAlignment="1">
      <alignment horizontal="center" vertical="center" wrapText="1"/>
    </xf>
    <xf numFmtId="165" fontId="5" fillId="2" borderId="3" xfId="0" applyNumberFormat="1" applyFont="1" applyFill="1" applyBorder="1" applyAlignment="1">
      <alignment horizontal="center" vertical="center" wrapText="1"/>
    </xf>
    <xf numFmtId="165" fontId="5" fillId="2" borderId="4" xfId="0" applyNumberFormat="1" applyFont="1" applyFill="1" applyBorder="1" applyAlignment="1">
      <alignment horizontal="center" vertical="center" wrapText="1"/>
    </xf>
    <xf numFmtId="165" fontId="5" fillId="2" borderId="0" xfId="0" applyNumberFormat="1" applyFont="1" applyFill="1" applyBorder="1" applyAlignment="1">
      <alignment horizontal="center" vertical="center" wrapText="1"/>
    </xf>
    <xf numFmtId="165" fontId="5" fillId="2" borderId="5" xfId="0" applyNumberFormat="1" applyFont="1" applyFill="1" applyBorder="1" applyAlignment="1">
      <alignment horizontal="center" vertical="center" wrapText="1"/>
    </xf>
    <xf numFmtId="165" fontId="5" fillId="2" borderId="6" xfId="0" applyNumberFormat="1" applyFont="1" applyFill="1" applyBorder="1" applyAlignment="1">
      <alignment horizontal="center" vertical="center" wrapText="1"/>
    </xf>
    <xf numFmtId="165" fontId="5" fillId="2" borderId="7" xfId="0" applyNumberFormat="1" applyFont="1" applyFill="1" applyBorder="1" applyAlignment="1">
      <alignment horizontal="center" vertical="center" wrapText="1"/>
    </xf>
    <xf numFmtId="165" fontId="5" fillId="2" borderId="8" xfId="0" applyNumberFormat="1" applyFont="1" applyFill="1" applyBorder="1" applyAlignment="1">
      <alignment horizontal="center" vertical="center" wrapText="1"/>
    </xf>
    <xf numFmtId="1" fontId="5" fillId="2" borderId="1" xfId="0" applyNumberFormat="1" applyFont="1" applyFill="1" applyBorder="1" applyAlignment="1">
      <alignment horizontal="center" vertical="center" wrapText="1"/>
    </xf>
    <xf numFmtId="1" fontId="5" fillId="2" borderId="2" xfId="0" applyNumberFormat="1" applyFont="1" applyFill="1" applyBorder="1" applyAlignment="1">
      <alignment horizontal="center" vertical="center" wrapText="1"/>
    </xf>
    <xf numFmtId="1" fontId="5" fillId="2" borderId="3" xfId="0" applyNumberFormat="1" applyFont="1" applyFill="1" applyBorder="1" applyAlignment="1">
      <alignment horizontal="center" vertical="center" wrapText="1"/>
    </xf>
    <xf numFmtId="1" fontId="5" fillId="2" borderId="4" xfId="0" applyNumberFormat="1" applyFont="1" applyFill="1" applyBorder="1" applyAlignment="1">
      <alignment horizontal="center" vertical="center" wrapText="1"/>
    </xf>
    <xf numFmtId="1" fontId="5" fillId="2" borderId="0" xfId="0" applyNumberFormat="1" applyFont="1" applyFill="1" applyBorder="1" applyAlignment="1">
      <alignment horizontal="center" vertical="center" wrapText="1"/>
    </xf>
    <xf numFmtId="1" fontId="5" fillId="2" borderId="5" xfId="0" applyNumberFormat="1" applyFont="1" applyFill="1" applyBorder="1" applyAlignment="1">
      <alignment horizontal="center" vertical="center" wrapText="1"/>
    </xf>
    <xf numFmtId="1" fontId="5" fillId="2" borderId="6" xfId="0" applyNumberFormat="1" applyFont="1" applyFill="1" applyBorder="1" applyAlignment="1">
      <alignment horizontal="center" vertical="center" wrapText="1"/>
    </xf>
    <xf numFmtId="1" fontId="5" fillId="2" borderId="7" xfId="0" applyNumberFormat="1" applyFont="1" applyFill="1" applyBorder="1" applyAlignment="1">
      <alignment horizontal="center" vertical="center" wrapText="1"/>
    </xf>
    <xf numFmtId="1" fontId="5" fillId="2" borderId="8" xfId="0" applyNumberFormat="1" applyFont="1" applyFill="1" applyBorder="1" applyAlignment="1">
      <alignment horizontal="center" vertical="center" wrapText="1"/>
    </xf>
    <xf numFmtId="0" fontId="4" fillId="0" borderId="1" xfId="0" applyFont="1" applyFill="1" applyBorder="1" applyAlignment="1">
      <alignment horizontal="center" vertical="center" wrapText="1"/>
    </xf>
    <xf numFmtId="0" fontId="4" fillId="2" borderId="1" xfId="0" applyNumberFormat="1" applyFont="1" applyFill="1" applyBorder="1" applyAlignment="1">
      <alignment horizontal="center" vertical="center" wrapText="1"/>
    </xf>
    <xf numFmtId="0" fontId="4" fillId="2" borderId="2" xfId="0" applyNumberFormat="1" applyFont="1" applyFill="1" applyBorder="1" applyAlignment="1">
      <alignment horizontal="center" vertical="center" wrapText="1"/>
    </xf>
    <xf numFmtId="0" fontId="4" fillId="2" borderId="3" xfId="0" applyNumberFormat="1" applyFont="1" applyFill="1" applyBorder="1" applyAlignment="1">
      <alignment horizontal="center" vertical="center" wrapText="1"/>
    </xf>
    <xf numFmtId="0" fontId="4" fillId="2" borderId="4" xfId="0" applyNumberFormat="1" applyFont="1" applyFill="1" applyBorder="1" applyAlignment="1">
      <alignment horizontal="center" vertical="center" wrapText="1"/>
    </xf>
    <xf numFmtId="0" fontId="4" fillId="2" borderId="0" xfId="0" applyNumberFormat="1" applyFont="1" applyFill="1" applyBorder="1" applyAlignment="1">
      <alignment horizontal="center" vertical="center" wrapText="1"/>
    </xf>
    <xf numFmtId="0" fontId="4" fillId="2" borderId="5" xfId="0" applyNumberFormat="1" applyFont="1" applyFill="1" applyBorder="1" applyAlignment="1">
      <alignment horizontal="center" vertical="center" wrapText="1"/>
    </xf>
    <xf numFmtId="0" fontId="4" fillId="2" borderId="6" xfId="0" applyNumberFormat="1" applyFont="1" applyFill="1" applyBorder="1" applyAlignment="1">
      <alignment horizontal="center" vertical="center" wrapText="1"/>
    </xf>
    <xf numFmtId="0" fontId="4" fillId="2" borderId="7" xfId="0" applyNumberFormat="1" applyFont="1" applyFill="1" applyBorder="1" applyAlignment="1">
      <alignment horizontal="center" vertical="center" wrapText="1"/>
    </xf>
    <xf numFmtId="0" fontId="4" fillId="2" borderId="8" xfId="0" applyNumberFormat="1" applyFont="1" applyFill="1" applyBorder="1" applyAlignment="1">
      <alignment horizontal="center" vertical="center" wrapText="1"/>
    </xf>
    <xf numFmtId="0" fontId="4" fillId="2" borderId="9" xfId="0" applyFont="1" applyFill="1" applyBorder="1" applyAlignment="1">
      <alignment horizontal="center" vertical="center" wrapText="1"/>
    </xf>
    <xf numFmtId="0" fontId="4" fillId="5" borderId="9" xfId="0" applyFont="1" applyFill="1" applyBorder="1" applyAlignment="1">
      <alignment horizontal="center" vertical="center" wrapText="1"/>
    </xf>
    <xf numFmtId="0" fontId="12" fillId="5" borderId="9" xfId="0" applyFont="1" applyFill="1" applyBorder="1" applyAlignment="1">
      <alignment horizontal="center" vertical="center" wrapText="1"/>
    </xf>
    <xf numFmtId="0" fontId="4" fillId="5" borderId="1" xfId="0" applyFont="1" applyFill="1" applyBorder="1" applyAlignment="1">
      <alignment horizontal="center" vertical="center" wrapText="1"/>
    </xf>
    <xf numFmtId="0" fontId="4" fillId="5" borderId="2" xfId="0" applyFont="1" applyFill="1" applyBorder="1" applyAlignment="1">
      <alignment horizontal="center" vertical="center" wrapText="1"/>
    </xf>
    <xf numFmtId="0" fontId="4" fillId="5" borderId="3" xfId="0" applyFont="1" applyFill="1" applyBorder="1" applyAlignment="1">
      <alignment horizontal="center" vertical="center" wrapText="1"/>
    </xf>
    <xf numFmtId="0" fontId="4" fillId="5" borderId="4" xfId="0" applyFont="1" applyFill="1" applyBorder="1" applyAlignment="1">
      <alignment horizontal="center" vertical="center" wrapText="1"/>
    </xf>
    <xf numFmtId="0" fontId="4" fillId="5" borderId="0" xfId="0" applyFont="1" applyFill="1" applyBorder="1" applyAlignment="1">
      <alignment horizontal="center" vertical="center" wrapText="1"/>
    </xf>
    <xf numFmtId="0" fontId="4" fillId="5" borderId="5" xfId="0" applyFont="1" applyFill="1" applyBorder="1" applyAlignment="1">
      <alignment horizontal="center" vertical="center" wrapText="1"/>
    </xf>
    <xf numFmtId="0" fontId="4" fillId="5" borderId="6" xfId="0" applyFont="1" applyFill="1" applyBorder="1" applyAlignment="1">
      <alignment horizontal="center" vertical="center" wrapText="1"/>
    </xf>
    <xf numFmtId="0" fontId="4" fillId="5" borderId="7" xfId="0" applyFont="1" applyFill="1" applyBorder="1" applyAlignment="1">
      <alignment horizontal="center" vertical="center" wrapText="1"/>
    </xf>
    <xf numFmtId="0" fontId="4" fillId="5" borderId="8" xfId="0" applyFont="1" applyFill="1" applyBorder="1" applyAlignment="1">
      <alignment horizontal="center" vertical="center" wrapText="1"/>
    </xf>
    <xf numFmtId="0" fontId="8" fillId="5" borderId="1" xfId="0" applyFont="1" applyFill="1" applyBorder="1" applyAlignment="1">
      <alignment horizontal="center" vertical="center" wrapText="1"/>
    </xf>
    <xf numFmtId="0" fontId="8" fillId="5" borderId="2" xfId="0" applyFont="1" applyFill="1" applyBorder="1" applyAlignment="1">
      <alignment horizontal="center" vertical="center" wrapText="1"/>
    </xf>
    <xf numFmtId="0" fontId="8" fillId="5" borderId="3" xfId="0" applyFont="1" applyFill="1" applyBorder="1" applyAlignment="1">
      <alignment horizontal="center" vertical="center" wrapText="1"/>
    </xf>
    <xf numFmtId="0" fontId="8" fillId="5" borderId="4" xfId="0" applyFont="1" applyFill="1" applyBorder="1" applyAlignment="1">
      <alignment horizontal="center" vertical="center" wrapText="1"/>
    </xf>
    <xf numFmtId="0" fontId="8" fillId="5" borderId="0" xfId="0" applyFont="1" applyFill="1" applyBorder="1" applyAlignment="1">
      <alignment horizontal="center" vertical="center" wrapText="1"/>
    </xf>
    <xf numFmtId="0" fontId="8" fillId="5" borderId="5" xfId="0" applyFont="1" applyFill="1" applyBorder="1" applyAlignment="1">
      <alignment horizontal="center" vertical="center" wrapText="1"/>
    </xf>
    <xf numFmtId="0" fontId="8" fillId="5" borderId="6" xfId="0" applyFont="1" applyFill="1" applyBorder="1" applyAlignment="1">
      <alignment horizontal="center" vertical="center" wrapText="1"/>
    </xf>
    <xf numFmtId="0" fontId="8" fillId="5" borderId="7" xfId="0" applyFont="1" applyFill="1" applyBorder="1" applyAlignment="1">
      <alignment horizontal="center" vertical="center" wrapText="1"/>
    </xf>
    <xf numFmtId="0" fontId="8" fillId="5" borderId="8" xfId="0" applyFont="1" applyFill="1" applyBorder="1" applyAlignment="1">
      <alignment horizontal="center" vertical="center" wrapText="1"/>
    </xf>
    <xf numFmtId="2" fontId="5" fillId="2" borderId="9" xfId="0" applyNumberFormat="1" applyFont="1" applyFill="1" applyBorder="1" applyAlignment="1">
      <alignment horizontal="center" vertical="center" wrapText="1"/>
    </xf>
    <xf numFmtId="0" fontId="4" fillId="4" borderId="9" xfId="0" applyFont="1" applyFill="1" applyBorder="1" applyAlignment="1">
      <alignment horizontal="center"/>
    </xf>
    <xf numFmtId="2" fontId="5" fillId="2" borderId="2" xfId="0" applyNumberFormat="1" applyFont="1" applyFill="1" applyBorder="1" applyAlignment="1">
      <alignment horizontal="center" vertical="center" wrapText="1"/>
    </xf>
    <xf numFmtId="2" fontId="5" fillId="2" borderId="3" xfId="0" applyNumberFormat="1" applyFont="1" applyFill="1" applyBorder="1" applyAlignment="1">
      <alignment horizontal="center" vertical="center" wrapText="1"/>
    </xf>
    <xf numFmtId="2" fontId="5" fillId="2" borderId="4" xfId="0" applyNumberFormat="1" applyFont="1" applyFill="1" applyBorder="1" applyAlignment="1">
      <alignment horizontal="center" vertical="center" wrapText="1"/>
    </xf>
    <xf numFmtId="2" fontId="5" fillId="2" borderId="0" xfId="0" applyNumberFormat="1" applyFont="1" applyFill="1" applyBorder="1" applyAlignment="1">
      <alignment horizontal="center" vertical="center" wrapText="1"/>
    </xf>
    <xf numFmtId="2" fontId="5" fillId="2" borderId="5" xfId="0" applyNumberFormat="1" applyFont="1" applyFill="1" applyBorder="1" applyAlignment="1">
      <alignment horizontal="center" vertical="center" wrapText="1"/>
    </xf>
    <xf numFmtId="2" fontId="5" fillId="2" borderId="6" xfId="0" applyNumberFormat="1" applyFont="1" applyFill="1" applyBorder="1" applyAlignment="1">
      <alignment horizontal="center" vertical="center" wrapText="1"/>
    </xf>
    <xf numFmtId="2" fontId="5" fillId="2" borderId="7" xfId="0" applyNumberFormat="1" applyFont="1" applyFill="1" applyBorder="1" applyAlignment="1">
      <alignment horizontal="center" vertical="center" wrapText="1"/>
    </xf>
    <xf numFmtId="2" fontId="5" fillId="2" borderId="8" xfId="0" applyNumberFormat="1" applyFont="1" applyFill="1" applyBorder="1" applyAlignment="1">
      <alignment horizontal="center" vertical="center" wrapText="1"/>
    </xf>
    <xf numFmtId="0" fontId="11" fillId="2" borderId="9" xfId="0" applyFont="1" applyFill="1" applyBorder="1" applyAlignment="1">
      <alignment horizontal="center" vertical="center" wrapText="1"/>
    </xf>
    <xf numFmtId="0" fontId="11" fillId="5" borderId="9" xfId="0" applyFont="1" applyFill="1" applyBorder="1" applyAlignment="1">
      <alignment horizontal="center" vertical="center" wrapText="1"/>
    </xf>
    <xf numFmtId="0" fontId="10" fillId="3" borderId="1" xfId="0" applyFont="1" applyFill="1" applyBorder="1" applyAlignment="1">
      <alignment horizontal="center" vertical="center" wrapText="1"/>
    </xf>
    <xf numFmtId="0" fontId="10" fillId="3" borderId="2" xfId="0" applyFont="1" applyFill="1" applyBorder="1" applyAlignment="1">
      <alignment horizontal="center" vertical="center" wrapText="1"/>
    </xf>
    <xf numFmtId="0" fontId="10" fillId="3" borderId="3" xfId="0" applyFont="1" applyFill="1" applyBorder="1" applyAlignment="1">
      <alignment horizontal="center" vertical="center" wrapText="1"/>
    </xf>
    <xf numFmtId="0" fontId="10" fillId="3" borderId="4" xfId="0" applyFont="1" applyFill="1" applyBorder="1" applyAlignment="1">
      <alignment horizontal="center" vertical="center" wrapText="1"/>
    </xf>
    <xf numFmtId="0" fontId="10" fillId="3" borderId="0" xfId="0" applyFont="1" applyFill="1" applyBorder="1" applyAlignment="1">
      <alignment horizontal="center" vertical="center" wrapText="1"/>
    </xf>
    <xf numFmtId="0" fontId="10" fillId="3" borderId="5" xfId="0" applyFont="1" applyFill="1" applyBorder="1" applyAlignment="1">
      <alignment horizontal="center" vertical="center" wrapText="1"/>
    </xf>
    <xf numFmtId="0" fontId="10" fillId="3" borderId="6" xfId="0" applyFont="1" applyFill="1" applyBorder="1" applyAlignment="1">
      <alignment horizontal="center" vertical="center" wrapText="1"/>
    </xf>
    <xf numFmtId="0" fontId="10" fillId="3" borderId="7" xfId="0" applyFont="1" applyFill="1" applyBorder="1" applyAlignment="1">
      <alignment horizontal="center" vertical="center" wrapText="1"/>
    </xf>
    <xf numFmtId="0" fontId="10" fillId="3" borderId="8" xfId="0" applyFont="1" applyFill="1" applyBorder="1" applyAlignment="1">
      <alignment horizontal="center" vertical="center" wrapText="1"/>
    </xf>
    <xf numFmtId="0" fontId="11" fillId="2" borderId="11" xfId="0" applyFont="1" applyFill="1" applyBorder="1" applyAlignment="1">
      <alignment horizontal="center" vertical="center" wrapText="1"/>
    </xf>
    <xf numFmtId="0" fontId="11" fillId="2" borderId="12" xfId="0" applyFont="1" applyFill="1" applyBorder="1" applyAlignment="1">
      <alignment horizontal="center" vertical="center" wrapText="1"/>
    </xf>
    <xf numFmtId="0" fontId="11" fillId="2" borderId="13" xfId="0" applyFont="1" applyFill="1" applyBorder="1" applyAlignment="1">
      <alignment horizontal="center" vertical="center" wrapText="1"/>
    </xf>
    <xf numFmtId="1" fontId="4" fillId="2" borderId="9" xfId="0" applyNumberFormat="1" applyFont="1" applyFill="1" applyBorder="1" applyAlignment="1">
      <alignment horizontal="center" vertical="center" wrapText="1"/>
    </xf>
    <xf numFmtId="0" fontId="5" fillId="2" borderId="9" xfId="0" applyFont="1" applyFill="1" applyBorder="1" applyAlignment="1">
      <alignment horizontal="center" vertical="center" wrapText="1"/>
    </xf>
    <xf numFmtId="49" fontId="5" fillId="0" borderId="9" xfId="0" applyNumberFormat="1" applyFont="1" applyFill="1" applyBorder="1" applyAlignment="1">
      <alignment horizontal="center" vertical="center" wrapText="1"/>
    </xf>
    <xf numFmtId="0" fontId="5" fillId="0" borderId="9" xfId="0" applyFont="1" applyFill="1" applyBorder="1" applyAlignment="1">
      <alignment horizontal="center" vertical="center" wrapText="1"/>
    </xf>
    <xf numFmtId="1" fontId="5" fillId="2" borderId="9" xfId="0" applyNumberFormat="1" applyFont="1" applyFill="1" applyBorder="1" applyAlignment="1">
      <alignment horizontal="center" vertical="center" wrapText="1"/>
    </xf>
    <xf numFmtId="49" fontId="5" fillId="2" borderId="9" xfId="0" applyNumberFormat="1" applyFont="1" applyFill="1" applyBorder="1" applyAlignment="1">
      <alignment horizontal="center" vertical="center" wrapText="1"/>
    </xf>
    <xf numFmtId="0" fontId="11" fillId="5" borderId="11" xfId="0" applyFont="1" applyFill="1" applyBorder="1" applyAlignment="1">
      <alignment horizontal="center" vertical="center" wrapText="1"/>
    </xf>
    <xf numFmtId="0" fontId="11" fillId="5" borderId="12" xfId="0" applyFont="1" applyFill="1" applyBorder="1" applyAlignment="1">
      <alignment horizontal="center" vertical="center" wrapText="1"/>
    </xf>
    <xf numFmtId="0" fontId="11" fillId="5" borderId="13" xfId="0" applyFont="1" applyFill="1" applyBorder="1" applyAlignment="1">
      <alignment horizontal="center" vertical="center" wrapText="1"/>
    </xf>
    <xf numFmtId="1" fontId="5" fillId="0" borderId="9" xfId="0" applyNumberFormat="1" applyFont="1" applyFill="1" applyBorder="1" applyAlignment="1">
      <alignment horizontal="center" vertical="center" wrapText="1"/>
    </xf>
    <xf numFmtId="0" fontId="9" fillId="2" borderId="9" xfId="0" applyFont="1" applyFill="1" applyBorder="1" applyAlignment="1">
      <alignment horizontal="center" vertical="center" wrapText="1"/>
    </xf>
    <xf numFmtId="0" fontId="10" fillId="3" borderId="9" xfId="0" applyFont="1" applyFill="1" applyBorder="1" applyAlignment="1">
      <alignment horizontal="center" vertical="center" wrapText="1"/>
    </xf>
    <xf numFmtId="49" fontId="4" fillId="2" borderId="9" xfId="0" applyNumberFormat="1" applyFont="1" applyFill="1" applyBorder="1" applyAlignment="1">
      <alignment horizontal="center" vertical="center" wrapText="1"/>
    </xf>
    <xf numFmtId="0" fontId="5" fillId="2" borderId="9" xfId="0" applyFont="1" applyFill="1" applyBorder="1" applyAlignment="1">
      <alignment horizontal="center" vertical="center"/>
    </xf>
    <xf numFmtId="0" fontId="3" fillId="3" borderId="9" xfId="0" applyFont="1" applyFill="1" applyBorder="1" applyAlignment="1">
      <alignment horizontal="center" vertical="center"/>
    </xf>
    <xf numFmtId="0" fontId="8" fillId="2" borderId="9" xfId="0" applyFont="1" applyFill="1" applyBorder="1" applyAlignment="1">
      <alignment horizontal="center" vertical="center" wrapText="1"/>
    </xf>
    <xf numFmtId="165" fontId="5" fillId="2" borderId="9" xfId="0" applyNumberFormat="1" applyFont="1" applyFill="1" applyBorder="1" applyAlignment="1">
      <alignment horizontal="center" vertical="center"/>
    </xf>
    <xf numFmtId="0" fontId="4" fillId="2" borderId="9" xfId="0" applyFont="1" applyFill="1" applyBorder="1" applyAlignment="1">
      <alignment horizontal="center" vertical="center"/>
    </xf>
    <xf numFmtId="0" fontId="4" fillId="5" borderId="9" xfId="0" applyFont="1" applyFill="1" applyBorder="1" applyAlignment="1">
      <alignment horizontal="center" vertical="center"/>
    </xf>
    <xf numFmtId="0" fontId="5" fillId="2" borderId="1" xfId="0" applyFont="1" applyFill="1" applyBorder="1" applyAlignment="1">
      <alignment horizontal="center" vertical="center"/>
    </xf>
    <xf numFmtId="0" fontId="5" fillId="2" borderId="3" xfId="0" applyFont="1" applyFill="1" applyBorder="1" applyAlignment="1">
      <alignment horizontal="center" vertical="center"/>
    </xf>
    <xf numFmtId="0" fontId="5" fillId="2" borderId="4" xfId="0" applyFont="1" applyFill="1" applyBorder="1" applyAlignment="1">
      <alignment horizontal="center" vertical="center"/>
    </xf>
    <xf numFmtId="0" fontId="5" fillId="2" borderId="5" xfId="0" applyFont="1" applyFill="1" applyBorder="1" applyAlignment="1">
      <alignment horizontal="center" vertical="center"/>
    </xf>
    <xf numFmtId="0" fontId="5" fillId="2" borderId="6" xfId="0" applyFont="1" applyFill="1" applyBorder="1" applyAlignment="1">
      <alignment horizontal="center" vertical="center"/>
    </xf>
    <xf numFmtId="0" fontId="5" fillId="2" borderId="8" xfId="0" applyFont="1" applyFill="1" applyBorder="1" applyAlignment="1">
      <alignment horizontal="center" vertical="center"/>
    </xf>
    <xf numFmtId="0" fontId="5" fillId="0" borderId="1" xfId="0" applyFont="1" applyFill="1" applyBorder="1" applyAlignment="1">
      <alignment horizontal="center" vertical="center"/>
    </xf>
    <xf numFmtId="0" fontId="5" fillId="0" borderId="3" xfId="0" applyFont="1" applyFill="1" applyBorder="1" applyAlignment="1">
      <alignment horizontal="center" vertical="center"/>
    </xf>
    <xf numFmtId="0" fontId="5" fillId="0" borderId="4" xfId="0" applyFont="1" applyFill="1" applyBorder="1" applyAlignment="1">
      <alignment horizontal="center" vertical="center"/>
    </xf>
    <xf numFmtId="0" fontId="5" fillId="0" borderId="5" xfId="0" applyFont="1" applyFill="1" applyBorder="1" applyAlignment="1">
      <alignment horizontal="center" vertical="center"/>
    </xf>
    <xf numFmtId="0" fontId="5" fillId="0" borderId="6" xfId="0" applyFont="1" applyFill="1" applyBorder="1" applyAlignment="1">
      <alignment horizontal="center" vertical="center"/>
    </xf>
    <xf numFmtId="0" fontId="5" fillId="0" borderId="8" xfId="0" applyFont="1" applyFill="1" applyBorder="1" applyAlignment="1">
      <alignment horizontal="center" vertical="center"/>
    </xf>
    <xf numFmtId="0" fontId="4" fillId="2" borderId="1" xfId="0" applyFont="1" applyFill="1" applyBorder="1" applyAlignment="1">
      <alignment horizontal="center" vertical="center"/>
    </xf>
    <xf numFmtId="0" fontId="4" fillId="2" borderId="3" xfId="0" applyFont="1" applyFill="1" applyBorder="1" applyAlignment="1">
      <alignment horizontal="center" vertical="center"/>
    </xf>
    <xf numFmtId="0" fontId="4" fillId="2" borderId="4" xfId="0" applyFont="1" applyFill="1" applyBorder="1" applyAlignment="1">
      <alignment horizontal="center" vertical="center"/>
    </xf>
    <xf numFmtId="0" fontId="4" fillId="2" borderId="5" xfId="0" applyFont="1" applyFill="1" applyBorder="1" applyAlignment="1">
      <alignment horizontal="center" vertical="center"/>
    </xf>
    <xf numFmtId="0" fontId="4" fillId="2" borderId="6" xfId="0" applyFont="1" applyFill="1" applyBorder="1" applyAlignment="1">
      <alignment horizontal="center" vertical="center"/>
    </xf>
    <xf numFmtId="0" fontId="4" fillId="2" borderId="8" xfId="0" applyFont="1" applyFill="1" applyBorder="1" applyAlignment="1">
      <alignment horizontal="center" vertical="center"/>
    </xf>
    <xf numFmtId="0" fontId="4" fillId="2" borderId="2" xfId="0" applyFont="1" applyFill="1" applyBorder="1" applyAlignment="1">
      <alignment horizontal="center" vertical="center"/>
    </xf>
    <xf numFmtId="0" fontId="4" fillId="2" borderId="0" xfId="0" applyFont="1" applyFill="1" applyBorder="1" applyAlignment="1">
      <alignment horizontal="center" vertical="center"/>
    </xf>
    <xf numFmtId="0" fontId="4" fillId="2" borderId="7" xfId="0" applyFont="1" applyFill="1" applyBorder="1" applyAlignment="1">
      <alignment horizontal="center" vertical="center"/>
    </xf>
    <xf numFmtId="0" fontId="4" fillId="5" borderId="1" xfId="0" applyFont="1" applyFill="1" applyBorder="1" applyAlignment="1">
      <alignment horizontal="left" vertical="center"/>
    </xf>
    <xf numFmtId="0" fontId="4" fillId="5" borderId="2" xfId="0" applyFont="1" applyFill="1" applyBorder="1" applyAlignment="1">
      <alignment horizontal="left" vertical="center"/>
    </xf>
    <xf numFmtId="0" fontId="4" fillId="5" borderId="3" xfId="0" applyFont="1" applyFill="1" applyBorder="1" applyAlignment="1">
      <alignment horizontal="left" vertical="center"/>
    </xf>
    <xf numFmtId="0" fontId="4" fillId="5" borderId="4" xfId="0" applyFont="1" applyFill="1" applyBorder="1" applyAlignment="1">
      <alignment horizontal="left" vertical="center"/>
    </xf>
    <xf numFmtId="0" fontId="4" fillId="5" borderId="0" xfId="0" applyFont="1" applyFill="1" applyBorder="1" applyAlignment="1">
      <alignment horizontal="left" vertical="center"/>
    </xf>
    <xf numFmtId="0" fontId="4" fillId="5" borderId="5" xfId="0" applyFont="1" applyFill="1" applyBorder="1" applyAlignment="1">
      <alignment horizontal="left" vertical="center"/>
    </xf>
    <xf numFmtId="0" fontId="4" fillId="5" borderId="6" xfId="0" applyFont="1" applyFill="1" applyBorder="1" applyAlignment="1">
      <alignment horizontal="left" vertical="center"/>
    </xf>
    <xf numFmtId="0" fontId="4" fillId="5" borderId="7" xfId="0" applyFont="1" applyFill="1" applyBorder="1" applyAlignment="1">
      <alignment horizontal="left" vertical="center"/>
    </xf>
    <xf numFmtId="0" fontId="4" fillId="5" borderId="8" xfId="0" applyFont="1" applyFill="1" applyBorder="1" applyAlignment="1">
      <alignment horizontal="left" vertical="center"/>
    </xf>
    <xf numFmtId="0" fontId="5" fillId="0" borderId="9" xfId="0" applyFont="1" applyFill="1" applyBorder="1" applyAlignment="1">
      <alignment horizontal="center" vertical="center"/>
    </xf>
    <xf numFmtId="0" fontId="5" fillId="0" borderId="2" xfId="0" applyFont="1" applyFill="1" applyBorder="1" applyAlignment="1">
      <alignment horizontal="center" vertical="center"/>
    </xf>
    <xf numFmtId="0" fontId="5" fillId="0" borderId="0" xfId="0" applyFont="1" applyFill="1" applyBorder="1" applyAlignment="1">
      <alignment horizontal="center" vertical="center"/>
    </xf>
    <xf numFmtId="0" fontId="5" fillId="0" borderId="7" xfId="0" applyFont="1" applyFill="1" applyBorder="1" applyAlignment="1">
      <alignment horizontal="center" vertical="center"/>
    </xf>
    <xf numFmtId="0" fontId="5" fillId="0" borderId="1" xfId="0" applyFont="1" applyFill="1" applyBorder="1" applyAlignment="1">
      <alignment horizontal="left" vertical="center"/>
    </xf>
    <xf numFmtId="0" fontId="5" fillId="0" borderId="2" xfId="0" applyFont="1" applyFill="1" applyBorder="1" applyAlignment="1">
      <alignment horizontal="left" vertical="center"/>
    </xf>
    <xf numFmtId="0" fontId="5" fillId="0" borderId="3" xfId="0" applyFont="1" applyFill="1" applyBorder="1" applyAlignment="1">
      <alignment horizontal="left" vertical="center"/>
    </xf>
    <xf numFmtId="0" fontId="5" fillId="0" borderId="4" xfId="0" applyFont="1" applyFill="1" applyBorder="1" applyAlignment="1">
      <alignment horizontal="left" vertical="center"/>
    </xf>
    <xf numFmtId="0" fontId="5" fillId="0" borderId="0" xfId="0" applyFont="1" applyFill="1" applyBorder="1" applyAlignment="1">
      <alignment horizontal="left" vertical="center"/>
    </xf>
    <xf numFmtId="0" fontId="5" fillId="0" borderId="5" xfId="0" applyFont="1" applyFill="1" applyBorder="1" applyAlignment="1">
      <alignment horizontal="left" vertical="center"/>
    </xf>
    <xf numFmtId="0" fontId="5" fillId="0" borderId="6" xfId="0" applyFont="1" applyFill="1" applyBorder="1" applyAlignment="1">
      <alignment horizontal="left" vertical="center"/>
    </xf>
    <xf numFmtId="0" fontId="5" fillId="0" borderId="7" xfId="0" applyFont="1" applyFill="1" applyBorder="1" applyAlignment="1">
      <alignment horizontal="left" vertical="center"/>
    </xf>
    <xf numFmtId="0" fontId="5" fillId="0" borderId="8" xfId="0" applyFont="1" applyFill="1" applyBorder="1" applyAlignment="1">
      <alignment horizontal="left" vertical="center"/>
    </xf>
    <xf numFmtId="0" fontId="4" fillId="0" borderId="9" xfId="0" applyFont="1" applyFill="1" applyBorder="1" applyAlignment="1">
      <alignment horizontal="center" vertical="center"/>
    </xf>
    <xf numFmtId="0" fontId="16" fillId="0" borderId="1" xfId="0" applyFont="1" applyFill="1" applyBorder="1" applyAlignment="1">
      <alignment horizontal="center" vertical="center"/>
    </xf>
    <xf numFmtId="0" fontId="16" fillId="0" borderId="2" xfId="0" applyFont="1" applyFill="1" applyBorder="1" applyAlignment="1">
      <alignment horizontal="center" vertical="center"/>
    </xf>
    <xf numFmtId="0" fontId="16" fillId="0" borderId="3" xfId="0" applyFont="1" applyFill="1" applyBorder="1" applyAlignment="1">
      <alignment horizontal="center" vertical="center"/>
    </xf>
    <xf numFmtId="0" fontId="16" fillId="0" borderId="4" xfId="0" applyFont="1" applyFill="1" applyBorder="1" applyAlignment="1">
      <alignment horizontal="center" vertical="center"/>
    </xf>
    <xf numFmtId="0" fontId="16" fillId="0" borderId="0" xfId="0" applyFont="1" applyFill="1" applyBorder="1" applyAlignment="1">
      <alignment horizontal="center" vertical="center"/>
    </xf>
    <xf numFmtId="0" fontId="16" fillId="0" borderId="5" xfId="0" applyFont="1" applyFill="1" applyBorder="1" applyAlignment="1">
      <alignment horizontal="center" vertical="center"/>
    </xf>
    <xf numFmtId="0" fontId="16" fillId="0" borderId="6" xfId="0" applyFont="1" applyFill="1" applyBorder="1" applyAlignment="1">
      <alignment horizontal="center" vertical="center"/>
    </xf>
    <xf numFmtId="0" fontId="16" fillId="0" borderId="7" xfId="0" applyFont="1" applyFill="1" applyBorder="1" applyAlignment="1">
      <alignment horizontal="center" vertical="center"/>
    </xf>
    <xf numFmtId="0" fontId="16" fillId="0" borderId="8" xfId="0" applyFont="1" applyFill="1" applyBorder="1" applyAlignment="1">
      <alignment horizontal="center" vertical="center"/>
    </xf>
    <xf numFmtId="0" fontId="5" fillId="2" borderId="2" xfId="0" applyFont="1" applyFill="1" applyBorder="1" applyAlignment="1">
      <alignment horizontal="center" vertical="center"/>
    </xf>
    <xf numFmtId="0" fontId="5" fillId="2" borderId="0" xfId="0" applyFont="1" applyFill="1" applyBorder="1" applyAlignment="1">
      <alignment horizontal="center" vertical="center"/>
    </xf>
    <xf numFmtId="0" fontId="5" fillId="2" borderId="7" xfId="0" applyFont="1" applyFill="1" applyBorder="1" applyAlignment="1">
      <alignment horizontal="center" vertical="center"/>
    </xf>
    <xf numFmtId="0" fontId="7" fillId="2" borderId="9" xfId="0" applyFont="1" applyFill="1" applyBorder="1" applyAlignment="1">
      <alignment horizontal="center" vertical="center"/>
    </xf>
    <xf numFmtId="0" fontId="7" fillId="0" borderId="9" xfId="0" applyFont="1" applyFill="1" applyBorder="1" applyAlignment="1">
      <alignment horizontal="center" vertical="center"/>
    </xf>
    <xf numFmtId="0" fontId="5" fillId="5" borderId="9" xfId="0" applyFont="1" applyFill="1" applyBorder="1" applyAlignment="1">
      <alignment horizontal="center" vertical="center"/>
    </xf>
    <xf numFmtId="0" fontId="5" fillId="5" borderId="9" xfId="0" applyFont="1" applyFill="1" applyBorder="1" applyAlignment="1">
      <alignment horizontal="center" vertical="center" wrapText="1"/>
    </xf>
    <xf numFmtId="0" fontId="5" fillId="5" borderId="1" xfId="0" applyFont="1" applyFill="1" applyBorder="1" applyAlignment="1">
      <alignment horizontal="center" vertical="center" wrapText="1"/>
    </xf>
    <xf numFmtId="0" fontId="5" fillId="5" borderId="3" xfId="0" applyFont="1" applyFill="1" applyBorder="1" applyAlignment="1">
      <alignment horizontal="center" vertical="center" wrapText="1"/>
    </xf>
    <xf numFmtId="0" fontId="5" fillId="5" borderId="4" xfId="0" applyFont="1" applyFill="1" applyBorder="1" applyAlignment="1">
      <alignment horizontal="center" vertical="center" wrapText="1"/>
    </xf>
    <xf numFmtId="0" fontId="5" fillId="5" borderId="5" xfId="0" applyFont="1" applyFill="1" applyBorder="1" applyAlignment="1">
      <alignment horizontal="center" vertical="center" wrapText="1"/>
    </xf>
    <xf numFmtId="0" fontId="5" fillId="5" borderId="6" xfId="0" applyFont="1" applyFill="1" applyBorder="1" applyAlignment="1">
      <alignment horizontal="center" vertical="center" wrapText="1"/>
    </xf>
    <xf numFmtId="0" fontId="5" fillId="5" borderId="8" xfId="0" applyFont="1" applyFill="1" applyBorder="1" applyAlignment="1">
      <alignment horizontal="center" vertical="center" wrapText="1"/>
    </xf>
    <xf numFmtId="2" fontId="4" fillId="2" borderId="1" xfId="0" applyNumberFormat="1" applyFont="1" applyFill="1" applyBorder="1" applyAlignment="1">
      <alignment horizontal="center" vertical="center"/>
    </xf>
    <xf numFmtId="2" fontId="4" fillId="2" borderId="2" xfId="0" applyNumberFormat="1" applyFont="1" applyFill="1" applyBorder="1" applyAlignment="1">
      <alignment horizontal="center" vertical="center"/>
    </xf>
    <xf numFmtId="2" fontId="4" fillId="2" borderId="3" xfId="0" applyNumberFormat="1" applyFont="1" applyFill="1" applyBorder="1" applyAlignment="1">
      <alignment horizontal="center" vertical="center"/>
    </xf>
    <xf numFmtId="2" fontId="4" fillId="2" borderId="4" xfId="0" applyNumberFormat="1" applyFont="1" applyFill="1" applyBorder="1" applyAlignment="1">
      <alignment horizontal="center" vertical="center"/>
    </xf>
    <xf numFmtId="2" fontId="4" fillId="2" borderId="0" xfId="0" applyNumberFormat="1" applyFont="1" applyFill="1" applyBorder="1" applyAlignment="1">
      <alignment horizontal="center" vertical="center"/>
    </xf>
    <xf numFmtId="2" fontId="4" fillId="2" borderId="5" xfId="0" applyNumberFormat="1" applyFont="1" applyFill="1" applyBorder="1" applyAlignment="1">
      <alignment horizontal="center" vertical="center"/>
    </xf>
    <xf numFmtId="2" fontId="4" fillId="2" borderId="6" xfId="0" applyNumberFormat="1" applyFont="1" applyFill="1" applyBorder="1" applyAlignment="1">
      <alignment horizontal="center" vertical="center"/>
    </xf>
    <xf numFmtId="2" fontId="4" fillId="2" borderId="7" xfId="0" applyNumberFormat="1" applyFont="1" applyFill="1" applyBorder="1" applyAlignment="1">
      <alignment horizontal="center" vertical="center"/>
    </xf>
    <xf numFmtId="2" fontId="4" fillId="2" borderId="8" xfId="0" applyNumberFormat="1" applyFont="1" applyFill="1" applyBorder="1" applyAlignment="1">
      <alignment horizontal="center" vertical="center"/>
    </xf>
    <xf numFmtId="0" fontId="22" fillId="0" borderId="4" xfId="0" applyFont="1" applyBorder="1" applyAlignment="1">
      <alignment horizontal="center"/>
    </xf>
    <xf numFmtId="0" fontId="22" fillId="0" borderId="0" xfId="0" applyFont="1" applyAlignment="1">
      <alignment horizontal="center"/>
    </xf>
    <xf numFmtId="0" fontId="3" fillId="3" borderId="2" xfId="0" applyFont="1" applyFill="1" applyBorder="1" applyAlignment="1">
      <alignment horizontal="center" vertical="center"/>
    </xf>
    <xf numFmtId="0" fontId="3" fillId="3" borderId="3" xfId="0" applyFont="1" applyFill="1" applyBorder="1" applyAlignment="1">
      <alignment horizontal="center" vertical="center"/>
    </xf>
    <xf numFmtId="0" fontId="3" fillId="3" borderId="0" xfId="0" applyFont="1" applyFill="1" applyBorder="1" applyAlignment="1">
      <alignment horizontal="center" vertical="center"/>
    </xf>
    <xf numFmtId="0" fontId="3" fillId="3" borderId="5" xfId="0" applyFont="1" applyFill="1" applyBorder="1" applyAlignment="1">
      <alignment horizontal="center" vertical="center"/>
    </xf>
    <xf numFmtId="0" fontId="4" fillId="0" borderId="1" xfId="0" applyFont="1" applyFill="1" applyBorder="1" applyAlignment="1">
      <alignment horizontal="center" vertical="center"/>
    </xf>
    <xf numFmtId="0" fontId="4" fillId="0" borderId="3" xfId="0" applyFont="1" applyFill="1" applyBorder="1" applyAlignment="1">
      <alignment horizontal="center" vertical="center"/>
    </xf>
    <xf numFmtId="0" fontId="4" fillId="0" borderId="4" xfId="0" applyFont="1" applyFill="1" applyBorder="1" applyAlignment="1">
      <alignment horizontal="center" vertical="center"/>
    </xf>
    <xf numFmtId="0" fontId="4" fillId="0" borderId="5" xfId="0" applyFont="1" applyFill="1" applyBorder="1" applyAlignment="1">
      <alignment horizontal="center" vertical="center"/>
    </xf>
    <xf numFmtId="0" fontId="4" fillId="0" borderId="6" xfId="0" applyFont="1" applyFill="1" applyBorder="1" applyAlignment="1">
      <alignment horizontal="center" vertical="center"/>
    </xf>
    <xf numFmtId="0" fontId="4" fillId="0" borderId="8" xfId="0" applyFont="1" applyFill="1" applyBorder="1" applyAlignment="1">
      <alignment horizontal="center" vertical="center"/>
    </xf>
    <xf numFmtId="0" fontId="4" fillId="0" borderId="2" xfId="0" applyFont="1" applyFill="1" applyBorder="1" applyAlignment="1">
      <alignment horizontal="center" vertical="center"/>
    </xf>
    <xf numFmtId="0" fontId="4" fillId="0" borderId="0" xfId="0" applyFont="1" applyFill="1" applyBorder="1" applyAlignment="1">
      <alignment horizontal="center" vertical="center"/>
    </xf>
    <xf numFmtId="0" fontId="4" fillId="0" borderId="7" xfId="0" applyFont="1" applyFill="1" applyBorder="1" applyAlignment="1">
      <alignment horizontal="center" vertical="center"/>
    </xf>
    <xf numFmtId="0" fontId="15" fillId="2" borderId="1" xfId="0" applyFont="1" applyFill="1" applyBorder="1" applyAlignment="1">
      <alignment horizontal="center" vertical="center"/>
    </xf>
    <xf numFmtId="0" fontId="15" fillId="2" borderId="2" xfId="0" applyFont="1" applyFill="1" applyBorder="1" applyAlignment="1">
      <alignment horizontal="center" vertical="center"/>
    </xf>
    <xf numFmtId="0" fontId="15" fillId="2" borderId="3" xfId="0" applyFont="1" applyFill="1" applyBorder="1" applyAlignment="1">
      <alignment horizontal="center" vertical="center"/>
    </xf>
    <xf numFmtId="0" fontId="15" fillId="2" borderId="4" xfId="0" applyFont="1" applyFill="1" applyBorder="1" applyAlignment="1">
      <alignment horizontal="center" vertical="center"/>
    </xf>
    <xf numFmtId="0" fontId="15" fillId="2" borderId="0" xfId="0" applyFont="1" applyFill="1" applyBorder="1" applyAlignment="1">
      <alignment horizontal="center" vertical="center"/>
    </xf>
    <xf numFmtId="0" fontId="15" fillId="2" borderId="5" xfId="0" applyFont="1" applyFill="1" applyBorder="1" applyAlignment="1">
      <alignment horizontal="center" vertical="center"/>
    </xf>
    <xf numFmtId="0" fontId="15" fillId="2" borderId="6" xfId="0" applyFont="1" applyFill="1" applyBorder="1" applyAlignment="1">
      <alignment horizontal="center" vertical="center"/>
    </xf>
    <xf numFmtId="0" fontId="15" fillId="2" borderId="7" xfId="0" applyFont="1" applyFill="1" applyBorder="1" applyAlignment="1">
      <alignment horizontal="center" vertical="center"/>
    </xf>
    <xf numFmtId="0" fontId="15" fillId="2" borderId="8" xfId="0" applyFont="1" applyFill="1" applyBorder="1" applyAlignment="1">
      <alignment horizontal="center" vertical="center"/>
    </xf>
    <xf numFmtId="166" fontId="5" fillId="2" borderId="1" xfId="0" applyNumberFormat="1" applyFont="1" applyFill="1" applyBorder="1" applyAlignment="1">
      <alignment horizontal="center" vertical="center"/>
    </xf>
    <xf numFmtId="166" fontId="5" fillId="2" borderId="2" xfId="0" applyNumberFormat="1" applyFont="1" applyFill="1" applyBorder="1" applyAlignment="1">
      <alignment horizontal="center" vertical="center"/>
    </xf>
    <xf numFmtId="166" fontId="5" fillId="2" borderId="3" xfId="0" applyNumberFormat="1" applyFont="1" applyFill="1" applyBorder="1" applyAlignment="1">
      <alignment horizontal="center" vertical="center"/>
    </xf>
    <xf numFmtId="166" fontId="5" fillId="2" borderId="4" xfId="0" applyNumberFormat="1" applyFont="1" applyFill="1" applyBorder="1" applyAlignment="1">
      <alignment horizontal="center" vertical="center"/>
    </xf>
    <xf numFmtId="166" fontId="5" fillId="2" borderId="0" xfId="0" applyNumberFormat="1" applyFont="1" applyFill="1" applyBorder="1" applyAlignment="1">
      <alignment horizontal="center" vertical="center"/>
    </xf>
    <xf numFmtId="166" fontId="5" fillId="2" borderId="5" xfId="0" applyNumberFormat="1" applyFont="1" applyFill="1" applyBorder="1" applyAlignment="1">
      <alignment horizontal="center" vertical="center"/>
    </xf>
    <xf numFmtId="166" fontId="5" fillId="2" borderId="6" xfId="0" applyNumberFormat="1" applyFont="1" applyFill="1" applyBorder="1" applyAlignment="1">
      <alignment horizontal="center" vertical="center"/>
    </xf>
    <xf numFmtId="166" fontId="5" fillId="2" borderId="7" xfId="0" applyNumberFormat="1" applyFont="1" applyFill="1" applyBorder="1" applyAlignment="1">
      <alignment horizontal="center" vertical="center"/>
    </xf>
    <xf numFmtId="166" fontId="5" fillId="2" borderId="8" xfId="0" applyNumberFormat="1" applyFont="1" applyFill="1" applyBorder="1" applyAlignment="1">
      <alignment horizontal="center" vertical="center"/>
    </xf>
    <xf numFmtId="49" fontId="5" fillId="2" borderId="1" xfId="0" applyNumberFormat="1" applyFont="1" applyFill="1" applyBorder="1" applyAlignment="1">
      <alignment horizontal="center" vertical="center"/>
    </xf>
    <xf numFmtId="49" fontId="5" fillId="2" borderId="2" xfId="0" applyNumberFormat="1" applyFont="1" applyFill="1" applyBorder="1" applyAlignment="1">
      <alignment horizontal="center" vertical="center"/>
    </xf>
    <xf numFmtId="49" fontId="5" fillId="2" borderId="3" xfId="0" applyNumberFormat="1" applyFont="1" applyFill="1" applyBorder="1" applyAlignment="1">
      <alignment horizontal="center" vertical="center"/>
    </xf>
    <xf numFmtId="49" fontId="5" fillId="2" borderId="4" xfId="0" applyNumberFormat="1" applyFont="1" applyFill="1" applyBorder="1" applyAlignment="1">
      <alignment horizontal="center" vertical="center"/>
    </xf>
    <xf numFmtId="49" fontId="5" fillId="2" borderId="0" xfId="0" applyNumberFormat="1" applyFont="1" applyFill="1" applyBorder="1" applyAlignment="1">
      <alignment horizontal="center" vertical="center"/>
    </xf>
    <xf numFmtId="49" fontId="5" fillId="2" borderId="5" xfId="0" applyNumberFormat="1" applyFont="1" applyFill="1" applyBorder="1" applyAlignment="1">
      <alignment horizontal="center" vertical="center"/>
    </xf>
    <xf numFmtId="49" fontId="5" fillId="2" borderId="6" xfId="0" applyNumberFormat="1" applyFont="1" applyFill="1" applyBorder="1" applyAlignment="1">
      <alignment horizontal="center" vertical="center"/>
    </xf>
    <xf numFmtId="49" fontId="5" fillId="2" borderId="7" xfId="0" applyNumberFormat="1" applyFont="1" applyFill="1" applyBorder="1" applyAlignment="1">
      <alignment horizontal="center" vertical="center"/>
    </xf>
    <xf numFmtId="49" fontId="5" fillId="2" borderId="8" xfId="0" applyNumberFormat="1" applyFont="1" applyFill="1" applyBorder="1" applyAlignment="1">
      <alignment horizontal="center" vertical="center"/>
    </xf>
    <xf numFmtId="49" fontId="15" fillId="2" borderId="1" xfId="0" applyNumberFormat="1" applyFont="1" applyFill="1" applyBorder="1" applyAlignment="1">
      <alignment horizontal="center" vertical="center"/>
    </xf>
    <xf numFmtId="49" fontId="15" fillId="2" borderId="2" xfId="0" applyNumberFormat="1" applyFont="1" applyFill="1" applyBorder="1" applyAlignment="1">
      <alignment horizontal="center" vertical="center"/>
    </xf>
    <xf numFmtId="49" fontId="15" fillId="2" borderId="3" xfId="0" applyNumberFormat="1" applyFont="1" applyFill="1" applyBorder="1" applyAlignment="1">
      <alignment horizontal="center" vertical="center"/>
    </xf>
    <xf numFmtId="49" fontId="15" fillId="2" borderId="4" xfId="0" applyNumberFormat="1" applyFont="1" applyFill="1" applyBorder="1" applyAlignment="1">
      <alignment horizontal="center" vertical="center"/>
    </xf>
    <xf numFmtId="49" fontId="15" fillId="2" borderId="0" xfId="0" applyNumberFormat="1" applyFont="1" applyFill="1" applyBorder="1" applyAlignment="1">
      <alignment horizontal="center" vertical="center"/>
    </xf>
    <xf numFmtId="49" fontId="15" fillId="2" borderId="5" xfId="0" applyNumberFormat="1" applyFont="1" applyFill="1" applyBorder="1" applyAlignment="1">
      <alignment horizontal="center" vertical="center"/>
    </xf>
    <xf numFmtId="49" fontId="15" fillId="2" borderId="6" xfId="0" applyNumberFormat="1" applyFont="1" applyFill="1" applyBorder="1" applyAlignment="1">
      <alignment horizontal="center" vertical="center"/>
    </xf>
    <xf numFmtId="49" fontId="15" fillId="2" borderId="7" xfId="0" applyNumberFormat="1" applyFont="1" applyFill="1" applyBorder="1" applyAlignment="1">
      <alignment horizontal="center" vertical="center"/>
    </xf>
    <xf numFmtId="49" fontId="15" fillId="2" borderId="8" xfId="0" applyNumberFormat="1" applyFont="1" applyFill="1" applyBorder="1" applyAlignment="1">
      <alignment horizontal="center" vertical="center"/>
    </xf>
    <xf numFmtId="0" fontId="4" fillId="5" borderId="1" xfId="0" applyFont="1" applyFill="1" applyBorder="1" applyAlignment="1">
      <alignment horizontal="left" vertical="center" wrapText="1"/>
    </xf>
    <xf numFmtId="0" fontId="4" fillId="5" borderId="2" xfId="0" applyFont="1" applyFill="1" applyBorder="1" applyAlignment="1">
      <alignment horizontal="left" vertical="center" wrapText="1"/>
    </xf>
    <xf numFmtId="0" fontId="4" fillId="5" borderId="3" xfId="0" applyFont="1" applyFill="1" applyBorder="1" applyAlignment="1">
      <alignment horizontal="left" vertical="center" wrapText="1"/>
    </xf>
    <xf numFmtId="0" fontId="4" fillId="5" borderId="4" xfId="0" applyFont="1" applyFill="1" applyBorder="1" applyAlignment="1">
      <alignment horizontal="left" vertical="center" wrapText="1"/>
    </xf>
    <xf numFmtId="0" fontId="4" fillId="5" borderId="0" xfId="0" applyFont="1" applyFill="1" applyBorder="1" applyAlignment="1">
      <alignment horizontal="left" vertical="center" wrapText="1"/>
    </xf>
    <xf numFmtId="0" fontId="4" fillId="5" borderId="5" xfId="0" applyFont="1" applyFill="1" applyBorder="1" applyAlignment="1">
      <alignment horizontal="left" vertical="center" wrapText="1"/>
    </xf>
    <xf numFmtId="0" fontId="4" fillId="5" borderId="6" xfId="0" applyFont="1" applyFill="1" applyBorder="1" applyAlignment="1">
      <alignment horizontal="left" vertical="center" wrapText="1"/>
    </xf>
    <xf numFmtId="0" fontId="4" fillId="5" borderId="7" xfId="0" applyFont="1" applyFill="1" applyBorder="1" applyAlignment="1">
      <alignment horizontal="left" vertical="center" wrapText="1"/>
    </xf>
    <xf numFmtId="0" fontId="4" fillId="5" borderId="8" xfId="0" applyFont="1" applyFill="1" applyBorder="1" applyAlignment="1">
      <alignment horizontal="left" vertical="center" wrapText="1"/>
    </xf>
    <xf numFmtId="0" fontId="5" fillId="2" borderId="1" xfId="0" applyFont="1" applyFill="1" applyBorder="1" applyAlignment="1">
      <alignment horizontal="left" vertical="center"/>
    </xf>
    <xf numFmtId="0" fontId="5" fillId="2" borderId="2" xfId="0" applyFont="1" applyFill="1" applyBorder="1" applyAlignment="1">
      <alignment horizontal="left" vertical="center"/>
    </xf>
    <xf numFmtId="0" fontId="5" fillId="2" borderId="3" xfId="0" applyFont="1" applyFill="1" applyBorder="1" applyAlignment="1">
      <alignment horizontal="left" vertical="center"/>
    </xf>
    <xf numFmtId="0" fontId="5" fillId="2" borderId="4" xfId="0" applyFont="1" applyFill="1" applyBorder="1" applyAlignment="1">
      <alignment horizontal="left" vertical="center"/>
    </xf>
    <xf numFmtId="0" fontId="5" fillId="2" borderId="0" xfId="0" applyFont="1" applyFill="1" applyBorder="1" applyAlignment="1">
      <alignment horizontal="left" vertical="center"/>
    </xf>
    <xf numFmtId="0" fontId="5" fillId="2" borderId="5" xfId="0" applyFont="1" applyFill="1" applyBorder="1" applyAlignment="1">
      <alignment horizontal="left" vertical="center"/>
    </xf>
    <xf numFmtId="0" fontId="5" fillId="2" borderId="6" xfId="0" applyFont="1" applyFill="1" applyBorder="1" applyAlignment="1">
      <alignment horizontal="left" vertical="center"/>
    </xf>
    <xf numFmtId="0" fontId="5" fillId="2" borderId="7" xfId="0" applyFont="1" applyFill="1" applyBorder="1" applyAlignment="1">
      <alignment horizontal="left" vertical="center"/>
    </xf>
    <xf numFmtId="0" fontId="5" fillId="2" borderId="8" xfId="0" applyFont="1" applyFill="1" applyBorder="1" applyAlignment="1">
      <alignment horizontal="left" vertical="center"/>
    </xf>
    <xf numFmtId="0" fontId="19" fillId="2" borderId="1" xfId="0" applyFont="1" applyFill="1" applyBorder="1" applyAlignment="1">
      <alignment horizontal="center" vertical="center"/>
    </xf>
    <xf numFmtId="0" fontId="19" fillId="2" borderId="2" xfId="0" applyFont="1" applyFill="1" applyBorder="1" applyAlignment="1">
      <alignment horizontal="center" vertical="center"/>
    </xf>
    <xf numFmtId="0" fontId="19" fillId="2" borderId="3" xfId="0" applyFont="1" applyFill="1" applyBorder="1" applyAlignment="1">
      <alignment horizontal="center" vertical="center"/>
    </xf>
    <xf numFmtId="0" fontId="19" fillId="2" borderId="4" xfId="0" applyFont="1" applyFill="1" applyBorder="1" applyAlignment="1">
      <alignment horizontal="center" vertical="center"/>
    </xf>
    <xf numFmtId="0" fontId="19" fillId="2" borderId="0" xfId="0" applyFont="1" applyFill="1" applyBorder="1" applyAlignment="1">
      <alignment horizontal="center" vertical="center"/>
    </xf>
    <xf numFmtId="0" fontId="19" fillId="2" borderId="5" xfId="0" applyFont="1" applyFill="1" applyBorder="1" applyAlignment="1">
      <alignment horizontal="center" vertical="center"/>
    </xf>
    <xf numFmtId="0" fontId="19" fillId="2" borderId="6" xfId="0" applyFont="1" applyFill="1" applyBorder="1" applyAlignment="1">
      <alignment horizontal="center" vertical="center"/>
    </xf>
    <xf numFmtId="0" fontId="19" fillId="2" borderId="7" xfId="0" applyFont="1" applyFill="1" applyBorder="1" applyAlignment="1">
      <alignment horizontal="center" vertical="center"/>
    </xf>
    <xf numFmtId="0" fontId="19" fillId="2" borderId="8" xfId="0" applyFont="1" applyFill="1" applyBorder="1" applyAlignment="1">
      <alignment horizontal="center" vertical="center"/>
    </xf>
    <xf numFmtId="0" fontId="4" fillId="2" borderId="1" xfId="0" applyFont="1" applyFill="1" applyBorder="1" applyAlignment="1">
      <alignment horizontal="left" vertical="center"/>
    </xf>
    <xf numFmtId="0" fontId="4" fillId="2" borderId="2" xfId="0" applyFont="1" applyFill="1" applyBorder="1" applyAlignment="1">
      <alignment horizontal="left" vertical="center"/>
    </xf>
    <xf numFmtId="0" fontId="4" fillId="2" borderId="3" xfId="0" applyFont="1" applyFill="1" applyBorder="1" applyAlignment="1">
      <alignment horizontal="left" vertical="center"/>
    </xf>
    <xf numFmtId="0" fontId="4" fillId="2" borderId="4" xfId="0" applyFont="1" applyFill="1" applyBorder="1" applyAlignment="1">
      <alignment horizontal="left" vertical="center"/>
    </xf>
    <xf numFmtId="0" fontId="4" fillId="2" borderId="0" xfId="0" applyFont="1" applyFill="1" applyBorder="1" applyAlignment="1">
      <alignment horizontal="left" vertical="center"/>
    </xf>
    <xf numFmtId="0" fontId="4" fillId="2" borderId="5" xfId="0" applyFont="1" applyFill="1" applyBorder="1" applyAlignment="1">
      <alignment horizontal="left" vertical="center"/>
    </xf>
    <xf numFmtId="0" fontId="4" fillId="2" borderId="6" xfId="0" applyFont="1" applyFill="1" applyBorder="1" applyAlignment="1">
      <alignment horizontal="left" vertical="center"/>
    </xf>
    <xf numFmtId="0" fontId="4" fillId="2" borderId="7" xfId="0" applyFont="1" applyFill="1" applyBorder="1" applyAlignment="1">
      <alignment horizontal="left" vertical="center"/>
    </xf>
    <xf numFmtId="0" fontId="4" fillId="2" borderId="8" xfId="0" applyFont="1" applyFill="1" applyBorder="1" applyAlignment="1">
      <alignment horizontal="left" vertical="center"/>
    </xf>
    <xf numFmtId="2" fontId="5" fillId="0" borderId="1" xfId="0" applyNumberFormat="1" applyFont="1" applyFill="1" applyBorder="1" applyAlignment="1">
      <alignment horizontal="center" vertical="center"/>
    </xf>
    <xf numFmtId="2" fontId="5" fillId="0" borderId="2" xfId="0" applyNumberFormat="1" applyFont="1" applyFill="1" applyBorder="1" applyAlignment="1">
      <alignment horizontal="center" vertical="center"/>
    </xf>
    <xf numFmtId="2" fontId="5" fillId="0" borderId="3" xfId="0" applyNumberFormat="1" applyFont="1" applyFill="1" applyBorder="1" applyAlignment="1">
      <alignment horizontal="center" vertical="center"/>
    </xf>
    <xf numFmtId="2" fontId="5" fillId="0" borderId="4" xfId="0" applyNumberFormat="1" applyFont="1" applyFill="1" applyBorder="1" applyAlignment="1">
      <alignment horizontal="center" vertical="center"/>
    </xf>
    <xf numFmtId="2" fontId="5" fillId="0" borderId="0" xfId="0" applyNumberFormat="1" applyFont="1" applyFill="1" applyBorder="1" applyAlignment="1">
      <alignment horizontal="center" vertical="center"/>
    </xf>
    <xf numFmtId="2" fontId="5" fillId="0" borderId="5" xfId="0" applyNumberFormat="1" applyFont="1" applyFill="1" applyBorder="1" applyAlignment="1">
      <alignment horizontal="center" vertical="center"/>
    </xf>
    <xf numFmtId="2" fontId="5" fillId="0" borderId="6" xfId="0" applyNumberFormat="1" applyFont="1" applyFill="1" applyBorder="1" applyAlignment="1">
      <alignment horizontal="center" vertical="center"/>
    </xf>
    <xf numFmtId="2" fontId="5" fillId="0" borderId="7" xfId="0" applyNumberFormat="1" applyFont="1" applyFill="1" applyBorder="1" applyAlignment="1">
      <alignment horizontal="center" vertical="center"/>
    </xf>
    <xf numFmtId="2" fontId="5" fillId="0" borderId="8" xfId="0" applyNumberFormat="1" applyFont="1" applyFill="1" applyBorder="1" applyAlignment="1">
      <alignment horizontal="center" vertical="center"/>
    </xf>
    <xf numFmtId="0" fontId="5" fillId="2" borderId="1" xfId="0" applyNumberFormat="1" applyFont="1" applyFill="1" applyBorder="1" applyAlignment="1">
      <alignment horizontal="center" vertical="center"/>
    </xf>
    <xf numFmtId="0" fontId="5" fillId="2" borderId="2" xfId="0" applyNumberFormat="1" applyFont="1" applyFill="1" applyBorder="1" applyAlignment="1">
      <alignment horizontal="center" vertical="center"/>
    </xf>
    <xf numFmtId="0" fontId="5" fillId="2" borderId="3" xfId="0" applyNumberFormat="1" applyFont="1" applyFill="1" applyBorder="1" applyAlignment="1">
      <alignment horizontal="center" vertical="center"/>
    </xf>
    <xf numFmtId="0" fontId="5" fillId="2" borderId="4" xfId="0" applyNumberFormat="1" applyFont="1" applyFill="1" applyBorder="1" applyAlignment="1">
      <alignment horizontal="center" vertical="center"/>
    </xf>
    <xf numFmtId="0" fontId="5" fillId="2" borderId="0" xfId="0" applyNumberFormat="1" applyFont="1" applyFill="1" applyBorder="1" applyAlignment="1">
      <alignment horizontal="center" vertical="center"/>
    </xf>
    <xf numFmtId="0" fontId="5" fillId="2" borderId="5" xfId="0" applyNumberFormat="1" applyFont="1" applyFill="1" applyBorder="1" applyAlignment="1">
      <alignment horizontal="center" vertical="center"/>
    </xf>
    <xf numFmtId="0" fontId="5" fillId="2" borderId="6" xfId="0" applyNumberFormat="1" applyFont="1" applyFill="1" applyBorder="1" applyAlignment="1">
      <alignment horizontal="center" vertical="center"/>
    </xf>
    <xf numFmtId="0" fontId="5" fillId="2" borderId="7" xfId="0" applyNumberFormat="1" applyFont="1" applyFill="1" applyBorder="1" applyAlignment="1">
      <alignment horizontal="center" vertical="center"/>
    </xf>
    <xf numFmtId="0" fontId="5" fillId="2" borderId="8" xfId="0" applyNumberFormat="1" applyFont="1" applyFill="1" applyBorder="1" applyAlignment="1">
      <alignment horizontal="center" vertical="center"/>
    </xf>
    <xf numFmtId="0" fontId="7" fillId="0" borderId="1" xfId="0" applyFont="1" applyFill="1" applyBorder="1" applyAlignment="1">
      <alignment horizontal="center" vertical="center" wrapText="1"/>
    </xf>
    <xf numFmtId="0" fontId="7" fillId="0" borderId="2" xfId="0" applyFont="1" applyFill="1" applyBorder="1" applyAlignment="1">
      <alignment horizontal="center" vertical="center" wrapText="1"/>
    </xf>
    <xf numFmtId="0" fontId="7" fillId="0" borderId="3" xfId="0" applyFont="1" applyFill="1" applyBorder="1" applyAlignment="1">
      <alignment horizontal="center" vertical="center" wrapText="1"/>
    </xf>
    <xf numFmtId="0" fontId="7" fillId="0" borderId="4" xfId="0" applyFont="1" applyFill="1" applyBorder="1" applyAlignment="1">
      <alignment horizontal="center" vertical="center" wrapText="1"/>
    </xf>
    <xf numFmtId="0" fontId="7" fillId="0" borderId="0" xfId="0" applyFont="1" applyFill="1" applyBorder="1" applyAlignment="1">
      <alignment horizontal="center" vertical="center" wrapText="1"/>
    </xf>
    <xf numFmtId="0" fontId="7" fillId="0" borderId="5" xfId="0" applyFont="1" applyFill="1" applyBorder="1" applyAlignment="1">
      <alignment horizontal="center" vertical="center" wrapText="1"/>
    </xf>
    <xf numFmtId="0" fontId="7" fillId="0" borderId="6" xfId="0" applyFont="1" applyFill="1" applyBorder="1" applyAlignment="1">
      <alignment horizontal="center" vertical="center" wrapText="1"/>
    </xf>
    <xf numFmtId="0" fontId="7" fillId="0" borderId="7" xfId="0" applyFont="1" applyFill="1" applyBorder="1" applyAlignment="1">
      <alignment horizontal="center" vertical="center" wrapText="1"/>
    </xf>
    <xf numFmtId="0" fontId="7" fillId="0" borderId="8" xfId="0" applyFont="1" applyFill="1" applyBorder="1" applyAlignment="1">
      <alignment horizontal="center" vertical="center" wrapText="1"/>
    </xf>
    <xf numFmtId="1" fontId="5" fillId="3" borderId="1" xfId="0" applyNumberFormat="1" applyFont="1" applyFill="1" applyBorder="1" applyAlignment="1">
      <alignment horizontal="center" vertical="center"/>
    </xf>
    <xf numFmtId="1" fontId="5" fillId="3" borderId="2" xfId="0" applyNumberFormat="1" applyFont="1" applyFill="1" applyBorder="1" applyAlignment="1">
      <alignment horizontal="center" vertical="center"/>
    </xf>
    <xf numFmtId="1" fontId="5" fillId="3" borderId="3" xfId="0" applyNumberFormat="1" applyFont="1" applyFill="1" applyBorder="1" applyAlignment="1">
      <alignment horizontal="center" vertical="center"/>
    </xf>
    <xf numFmtId="1" fontId="5" fillId="3" borderId="4" xfId="0" applyNumberFormat="1" applyFont="1" applyFill="1" applyBorder="1" applyAlignment="1">
      <alignment horizontal="center" vertical="center"/>
    </xf>
    <xf numFmtId="1" fontId="5" fillId="3" borderId="0" xfId="0" applyNumberFormat="1" applyFont="1" applyFill="1" applyBorder="1" applyAlignment="1">
      <alignment horizontal="center" vertical="center"/>
    </xf>
    <xf numFmtId="1" fontId="5" fillId="3" borderId="5" xfId="0" applyNumberFormat="1" applyFont="1" applyFill="1" applyBorder="1" applyAlignment="1">
      <alignment horizontal="center" vertical="center"/>
    </xf>
    <xf numFmtId="1" fontId="5" fillId="3" borderId="6" xfId="0" applyNumberFormat="1" applyFont="1" applyFill="1" applyBorder="1" applyAlignment="1">
      <alignment horizontal="center" vertical="center"/>
    </xf>
    <xf numFmtId="1" fontId="5" fillId="3" borderId="7" xfId="0" applyNumberFormat="1" applyFont="1" applyFill="1" applyBorder="1" applyAlignment="1">
      <alignment horizontal="center" vertical="center"/>
    </xf>
    <xf numFmtId="1" fontId="5" fillId="3" borderId="8" xfId="0" applyNumberFormat="1" applyFont="1" applyFill="1" applyBorder="1" applyAlignment="1">
      <alignment horizontal="center" vertical="center"/>
    </xf>
    <xf numFmtId="0" fontId="20" fillId="2" borderId="9" xfId="0" applyFont="1" applyFill="1" applyBorder="1" applyAlignment="1">
      <alignment horizontal="center" vertical="center"/>
    </xf>
    <xf numFmtId="0" fontId="6" fillId="2" borderId="1" xfId="0" applyFont="1" applyFill="1" applyBorder="1" applyAlignment="1">
      <alignment horizontal="center" vertical="center" wrapText="1"/>
    </xf>
    <xf numFmtId="0" fontId="6" fillId="2" borderId="3" xfId="0" applyFont="1" applyFill="1" applyBorder="1" applyAlignment="1">
      <alignment horizontal="center" vertical="center" wrapText="1"/>
    </xf>
    <xf numFmtId="0" fontId="6" fillId="2" borderId="4" xfId="0" applyFont="1" applyFill="1" applyBorder="1" applyAlignment="1">
      <alignment horizontal="center" vertical="center" wrapText="1"/>
    </xf>
    <xf numFmtId="0" fontId="6" fillId="2" borderId="5" xfId="0" applyFont="1" applyFill="1" applyBorder="1" applyAlignment="1">
      <alignment horizontal="center" vertical="center" wrapText="1"/>
    </xf>
    <xf numFmtId="0" fontId="6" fillId="2" borderId="6" xfId="0" applyFont="1" applyFill="1" applyBorder="1" applyAlignment="1">
      <alignment horizontal="center" vertical="center" wrapText="1"/>
    </xf>
    <xf numFmtId="0" fontId="6" fillId="2" borderId="8" xfId="0" applyFont="1" applyFill="1" applyBorder="1" applyAlignment="1">
      <alignment horizontal="center" vertical="center" wrapText="1"/>
    </xf>
    <xf numFmtId="0" fontId="5" fillId="2" borderId="11" xfId="0" applyFont="1" applyFill="1" applyBorder="1" applyAlignment="1">
      <alignment horizontal="center" vertical="center"/>
    </xf>
    <xf numFmtId="0" fontId="3" fillId="2" borderId="1" xfId="0" applyFont="1" applyFill="1" applyBorder="1" applyAlignment="1">
      <alignment horizontal="center" vertical="center"/>
    </xf>
    <xf numFmtId="0" fontId="3" fillId="2" borderId="2" xfId="0" applyFont="1" applyFill="1" applyBorder="1" applyAlignment="1">
      <alignment horizontal="center" vertical="center"/>
    </xf>
    <xf numFmtId="0" fontId="3" fillId="2" borderId="4" xfId="0" applyFont="1" applyFill="1" applyBorder="1" applyAlignment="1">
      <alignment horizontal="center" vertical="center"/>
    </xf>
    <xf numFmtId="0" fontId="3" fillId="2" borderId="0" xfId="0" applyFont="1" applyFill="1" applyBorder="1" applyAlignment="1">
      <alignment horizontal="center" vertical="center"/>
    </xf>
    <xf numFmtId="0" fontId="3" fillId="2" borderId="6" xfId="0" applyFont="1" applyFill="1" applyBorder="1" applyAlignment="1">
      <alignment horizontal="center" vertical="center"/>
    </xf>
    <xf numFmtId="0" fontId="3" fillId="2" borderId="7" xfId="0" applyFont="1" applyFill="1" applyBorder="1" applyAlignment="1">
      <alignment horizontal="center" vertical="center"/>
    </xf>
    <xf numFmtId="0" fontId="3" fillId="2" borderId="3" xfId="0" applyFont="1" applyFill="1" applyBorder="1" applyAlignment="1">
      <alignment horizontal="center" vertical="center"/>
    </xf>
    <xf numFmtId="0" fontId="3" fillId="2" borderId="5" xfId="0" applyFont="1" applyFill="1" applyBorder="1" applyAlignment="1">
      <alignment horizontal="center" vertical="center"/>
    </xf>
    <xf numFmtId="0" fontId="3" fillId="2" borderId="8" xfId="0" applyFont="1" applyFill="1" applyBorder="1" applyAlignment="1">
      <alignment horizontal="center" vertical="center"/>
    </xf>
    <xf numFmtId="0" fontId="4" fillId="2" borderId="9" xfId="0" applyFont="1" applyFill="1" applyBorder="1" applyAlignment="1">
      <alignment horizontal="center"/>
    </xf>
    <xf numFmtId="0" fontId="4" fillId="2" borderId="10" xfId="0" applyFont="1" applyFill="1" applyBorder="1" applyAlignment="1">
      <alignment horizontal="center"/>
    </xf>
    <xf numFmtId="20" fontId="5" fillId="2" borderId="9" xfId="0" applyNumberFormat="1" applyFont="1" applyFill="1" applyBorder="1" applyAlignment="1">
      <alignment horizontal="center" vertical="center"/>
    </xf>
    <xf numFmtId="49" fontId="5" fillId="2" borderId="9" xfId="0" applyNumberFormat="1" applyFont="1" applyFill="1" applyBorder="1" applyAlignment="1">
      <alignment horizontal="center" vertical="center"/>
    </xf>
    <xf numFmtId="165" fontId="5" fillId="0" borderId="1" xfId="0" applyNumberFormat="1" applyFont="1" applyFill="1" applyBorder="1" applyAlignment="1">
      <alignment horizontal="center" vertical="center"/>
    </xf>
    <xf numFmtId="165" fontId="5" fillId="0" borderId="3" xfId="0" applyNumberFormat="1" applyFont="1" applyFill="1" applyBorder="1" applyAlignment="1">
      <alignment horizontal="center" vertical="center"/>
    </xf>
    <xf numFmtId="165" fontId="5" fillId="0" borderId="4" xfId="0" applyNumberFormat="1" applyFont="1" applyFill="1" applyBorder="1" applyAlignment="1">
      <alignment horizontal="center" vertical="center"/>
    </xf>
    <xf numFmtId="165" fontId="5" fillId="0" borderId="5" xfId="0" applyNumberFormat="1" applyFont="1" applyFill="1" applyBorder="1" applyAlignment="1">
      <alignment horizontal="center" vertical="center"/>
    </xf>
    <xf numFmtId="165" fontId="5" fillId="0" borderId="6" xfId="0" applyNumberFormat="1" applyFont="1" applyFill="1" applyBorder="1" applyAlignment="1">
      <alignment horizontal="center" vertical="center"/>
    </xf>
    <xf numFmtId="165" fontId="5" fillId="0" borderId="8" xfId="0" applyNumberFormat="1" applyFont="1" applyFill="1" applyBorder="1" applyAlignment="1">
      <alignment horizontal="center" vertical="center"/>
    </xf>
    <xf numFmtId="0" fontId="4" fillId="2" borderId="9" xfId="0" applyFont="1" applyFill="1" applyBorder="1" applyAlignment="1">
      <alignment horizontal="left" vertical="center"/>
    </xf>
    <xf numFmtId="0" fontId="4" fillId="0" borderId="9" xfId="0" applyFont="1" applyBorder="1" applyAlignment="1">
      <alignment horizontal="left" vertical="center"/>
    </xf>
    <xf numFmtId="0" fontId="4" fillId="2" borderId="9" xfId="0" applyNumberFormat="1" applyFont="1" applyFill="1" applyBorder="1" applyAlignment="1">
      <alignment horizontal="left" vertical="center"/>
    </xf>
    <xf numFmtId="1" fontId="5" fillId="2" borderId="1" xfId="0" applyNumberFormat="1" applyFont="1" applyFill="1" applyBorder="1" applyAlignment="1">
      <alignment horizontal="center" vertical="center"/>
    </xf>
    <xf numFmtId="1" fontId="5" fillId="2" borderId="3" xfId="0" applyNumberFormat="1" applyFont="1" applyFill="1" applyBorder="1" applyAlignment="1">
      <alignment horizontal="center" vertical="center"/>
    </xf>
    <xf numFmtId="1" fontId="5" fillId="2" borderId="4" xfId="0" applyNumberFormat="1" applyFont="1" applyFill="1" applyBorder="1" applyAlignment="1">
      <alignment horizontal="center" vertical="center"/>
    </xf>
    <xf numFmtId="1" fontId="5" fillId="2" borderId="5" xfId="0" applyNumberFormat="1" applyFont="1" applyFill="1" applyBorder="1" applyAlignment="1">
      <alignment horizontal="center" vertical="center"/>
    </xf>
    <xf numFmtId="1" fontId="5" fillId="2" borderId="6" xfId="0" applyNumberFormat="1" applyFont="1" applyFill="1" applyBorder="1" applyAlignment="1">
      <alignment horizontal="center" vertical="center"/>
    </xf>
    <xf numFmtId="1" fontId="5" fillId="2" borderId="8" xfId="0" applyNumberFormat="1" applyFont="1" applyFill="1" applyBorder="1" applyAlignment="1">
      <alignment horizontal="center" vertical="center"/>
    </xf>
    <xf numFmtId="49" fontId="5" fillId="2" borderId="1" xfId="0" applyNumberFormat="1" applyFont="1" applyFill="1" applyBorder="1" applyAlignment="1">
      <alignment horizontal="left" vertical="center"/>
    </xf>
    <xf numFmtId="49" fontId="5" fillId="2" borderId="2" xfId="0" applyNumberFormat="1" applyFont="1" applyFill="1" applyBorder="1" applyAlignment="1">
      <alignment horizontal="left" vertical="center"/>
    </xf>
    <xf numFmtId="49" fontId="5" fillId="2" borderId="3" xfId="0" applyNumberFormat="1" applyFont="1" applyFill="1" applyBorder="1" applyAlignment="1">
      <alignment horizontal="left" vertical="center"/>
    </xf>
    <xf numFmtId="49" fontId="5" fillId="2" borderId="4" xfId="0" applyNumberFormat="1" applyFont="1" applyFill="1" applyBorder="1" applyAlignment="1">
      <alignment horizontal="left" vertical="center"/>
    </xf>
    <xf numFmtId="49" fontId="5" fillId="2" borderId="0" xfId="0" applyNumberFormat="1" applyFont="1" applyFill="1" applyBorder="1" applyAlignment="1">
      <alignment horizontal="left" vertical="center"/>
    </xf>
    <xf numFmtId="49" fontId="5" fillId="2" borderId="5" xfId="0" applyNumberFormat="1" applyFont="1" applyFill="1" applyBorder="1" applyAlignment="1">
      <alignment horizontal="left" vertical="center"/>
    </xf>
    <xf numFmtId="49" fontId="5" fillId="2" borderId="6" xfId="0" applyNumberFormat="1" applyFont="1" applyFill="1" applyBorder="1" applyAlignment="1">
      <alignment horizontal="left" vertical="center"/>
    </xf>
    <xf numFmtId="49" fontId="5" fillId="2" borderId="7" xfId="0" applyNumberFormat="1" applyFont="1" applyFill="1" applyBorder="1" applyAlignment="1">
      <alignment horizontal="left" vertical="center"/>
    </xf>
    <xf numFmtId="49" fontId="5" fillId="2" borderId="8" xfId="0" applyNumberFormat="1" applyFont="1" applyFill="1" applyBorder="1" applyAlignment="1">
      <alignment horizontal="left" vertical="center"/>
    </xf>
    <xf numFmtId="0" fontId="5" fillId="0" borderId="9" xfId="0" applyFont="1" applyBorder="1" applyAlignment="1">
      <alignment horizontal="left" vertical="center"/>
    </xf>
    <xf numFmtId="1" fontId="5" fillId="2" borderId="1" xfId="0" applyNumberFormat="1" applyFont="1" applyFill="1" applyBorder="1" applyAlignment="1">
      <alignment horizontal="left" vertical="center"/>
    </xf>
    <xf numFmtId="1" fontId="5" fillId="2" borderId="2" xfId="0" applyNumberFormat="1" applyFont="1" applyFill="1" applyBorder="1" applyAlignment="1">
      <alignment horizontal="left" vertical="center"/>
    </xf>
    <xf numFmtId="1" fontId="5" fillId="2" borderId="3" xfId="0" applyNumberFormat="1" applyFont="1" applyFill="1" applyBorder="1" applyAlignment="1">
      <alignment horizontal="left" vertical="center"/>
    </xf>
    <xf numFmtId="1" fontId="5" fillId="2" borderId="4" xfId="0" applyNumberFormat="1" applyFont="1" applyFill="1" applyBorder="1" applyAlignment="1">
      <alignment horizontal="left" vertical="center"/>
    </xf>
    <xf numFmtId="1" fontId="5" fillId="2" borderId="0" xfId="0" applyNumberFormat="1" applyFont="1" applyFill="1" applyBorder="1" applyAlignment="1">
      <alignment horizontal="left" vertical="center"/>
    </xf>
    <xf numFmtId="1" fontId="5" fillId="2" borderId="5" xfId="0" applyNumberFormat="1" applyFont="1" applyFill="1" applyBorder="1" applyAlignment="1">
      <alignment horizontal="left" vertical="center"/>
    </xf>
    <xf numFmtId="1" fontId="5" fillId="2" borderId="6" xfId="0" applyNumberFormat="1" applyFont="1" applyFill="1" applyBorder="1" applyAlignment="1">
      <alignment horizontal="left" vertical="center"/>
    </xf>
    <xf numFmtId="1" fontId="5" fillId="2" borderId="7" xfId="0" applyNumberFormat="1" applyFont="1" applyFill="1" applyBorder="1" applyAlignment="1">
      <alignment horizontal="left" vertical="center"/>
    </xf>
    <xf numFmtId="1" fontId="5" fillId="2" borderId="8" xfId="0" applyNumberFormat="1" applyFont="1" applyFill="1" applyBorder="1" applyAlignment="1">
      <alignment horizontal="left" vertical="center"/>
    </xf>
    <xf numFmtId="0" fontId="4" fillId="0" borderId="9" xfId="0" applyNumberFormat="1" applyFont="1" applyBorder="1" applyAlignment="1">
      <alignment horizontal="left" vertical="center"/>
    </xf>
    <xf numFmtId="1" fontId="5" fillId="2" borderId="9" xfId="0" applyNumberFormat="1" applyFont="1" applyFill="1" applyBorder="1" applyAlignment="1">
      <alignment horizontal="left" vertical="center"/>
    </xf>
    <xf numFmtId="0" fontId="5" fillId="2" borderId="9" xfId="0" applyNumberFormat="1" applyFont="1" applyFill="1" applyBorder="1" applyAlignment="1">
      <alignment horizontal="left" vertical="center"/>
    </xf>
    <xf numFmtId="0" fontId="23" fillId="2" borderId="1" xfId="0" applyFont="1" applyFill="1" applyBorder="1" applyAlignment="1">
      <alignment horizontal="center" vertical="center"/>
    </xf>
    <xf numFmtId="0" fontId="23" fillId="2" borderId="3" xfId="0" applyFont="1" applyFill="1" applyBorder="1" applyAlignment="1">
      <alignment horizontal="center" vertical="center"/>
    </xf>
    <xf numFmtId="0" fontId="23" fillId="2" borderId="4" xfId="0" applyFont="1" applyFill="1" applyBorder="1" applyAlignment="1">
      <alignment horizontal="center" vertical="center"/>
    </xf>
    <xf numFmtId="0" fontId="23" fillId="2" borderId="5" xfId="0" applyFont="1" applyFill="1" applyBorder="1" applyAlignment="1">
      <alignment horizontal="center" vertical="center"/>
    </xf>
    <xf numFmtId="0" fontId="23" fillId="2" borderId="6" xfId="0" applyFont="1" applyFill="1" applyBorder="1" applyAlignment="1">
      <alignment horizontal="center" vertical="center"/>
    </xf>
    <xf numFmtId="0" fontId="23" fillId="2" borderId="8" xfId="0" applyFont="1" applyFill="1" applyBorder="1" applyAlignment="1">
      <alignment horizontal="center" vertical="center"/>
    </xf>
    <xf numFmtId="1" fontId="4" fillId="2" borderId="1" xfId="0" applyNumberFormat="1" applyFont="1" applyFill="1" applyBorder="1" applyAlignment="1">
      <alignment horizontal="left" vertical="center"/>
    </xf>
    <xf numFmtId="1" fontId="4" fillId="2" borderId="2" xfId="0" applyNumberFormat="1" applyFont="1" applyFill="1" applyBorder="1" applyAlignment="1">
      <alignment horizontal="left" vertical="center"/>
    </xf>
    <xf numFmtId="1" fontId="4" fillId="2" borderId="3" xfId="0" applyNumberFormat="1" applyFont="1" applyFill="1" applyBorder="1" applyAlignment="1">
      <alignment horizontal="left" vertical="center"/>
    </xf>
    <xf numFmtId="1" fontId="4" fillId="2" borderId="4" xfId="0" applyNumberFormat="1" applyFont="1" applyFill="1" applyBorder="1" applyAlignment="1">
      <alignment horizontal="left" vertical="center"/>
    </xf>
    <xf numFmtId="1" fontId="4" fillId="2" borderId="0" xfId="0" applyNumberFormat="1" applyFont="1" applyFill="1" applyBorder="1" applyAlignment="1">
      <alignment horizontal="left" vertical="center"/>
    </xf>
    <xf numFmtId="1" fontId="4" fillId="2" borderId="5" xfId="0" applyNumberFormat="1" applyFont="1" applyFill="1" applyBorder="1" applyAlignment="1">
      <alignment horizontal="left" vertical="center"/>
    </xf>
    <xf numFmtId="1" fontId="4" fillId="2" borderId="6" xfId="0" applyNumberFormat="1" applyFont="1" applyFill="1" applyBorder="1" applyAlignment="1">
      <alignment horizontal="left" vertical="center"/>
    </xf>
    <xf numFmtId="1" fontId="4" fillId="2" borderId="7" xfId="0" applyNumberFormat="1" applyFont="1" applyFill="1" applyBorder="1" applyAlignment="1">
      <alignment horizontal="left" vertical="center"/>
    </xf>
    <xf numFmtId="1" fontId="4" fillId="2" borderId="8" xfId="0" applyNumberFormat="1" applyFont="1" applyFill="1" applyBorder="1" applyAlignment="1">
      <alignment horizontal="left" vertical="center"/>
    </xf>
    <xf numFmtId="14" fontId="5" fillId="2" borderId="1" xfId="0" applyNumberFormat="1" applyFont="1" applyFill="1" applyBorder="1" applyAlignment="1">
      <alignment horizontal="center" vertical="center"/>
    </xf>
    <xf numFmtId="0" fontId="5" fillId="2" borderId="9" xfId="0" applyFont="1" applyFill="1" applyBorder="1" applyAlignment="1">
      <alignment horizontal="left" vertical="center"/>
    </xf>
    <xf numFmtId="0" fontId="4" fillId="5" borderId="9" xfId="0" applyFont="1" applyFill="1" applyBorder="1" applyAlignment="1">
      <alignment horizontal="left" vertical="center"/>
    </xf>
    <xf numFmtId="0" fontId="4" fillId="0" borderId="9" xfId="0" quotePrefix="1" applyNumberFormat="1" applyFont="1" applyFill="1" applyBorder="1" applyAlignment="1">
      <alignment horizontal="left" vertical="center"/>
    </xf>
    <xf numFmtId="0" fontId="4" fillId="0" borderId="9" xfId="0" applyNumberFormat="1" applyFont="1" applyFill="1" applyBorder="1" applyAlignment="1">
      <alignment horizontal="left" vertical="center"/>
    </xf>
    <xf numFmtId="0" fontId="4" fillId="0" borderId="9" xfId="0" applyFont="1" applyBorder="1" applyAlignment="1">
      <alignment horizontal="center" vertical="center"/>
    </xf>
    <xf numFmtId="14" fontId="5" fillId="0" borderId="1" xfId="0" applyNumberFormat="1" applyFont="1" applyBorder="1" applyAlignment="1">
      <alignment horizontal="center" vertical="center"/>
    </xf>
    <xf numFmtId="0" fontId="5" fillId="0" borderId="2" xfId="0" applyFont="1" applyBorder="1" applyAlignment="1">
      <alignment horizontal="center" vertical="center"/>
    </xf>
    <xf numFmtId="0" fontId="5" fillId="0" borderId="3" xfId="0" applyFont="1" applyBorder="1" applyAlignment="1">
      <alignment horizontal="center" vertical="center"/>
    </xf>
    <xf numFmtId="0" fontId="5" fillId="0" borderId="4" xfId="0" applyFont="1" applyBorder="1" applyAlignment="1">
      <alignment horizontal="center" vertical="center"/>
    </xf>
    <xf numFmtId="0" fontId="5" fillId="0" borderId="0" xfId="0" applyFont="1" applyBorder="1" applyAlignment="1">
      <alignment horizontal="center" vertical="center"/>
    </xf>
    <xf numFmtId="0" fontId="5" fillId="0" borderId="5" xfId="0" applyFont="1" applyBorder="1" applyAlignment="1">
      <alignment horizontal="center" vertical="center"/>
    </xf>
    <xf numFmtId="0" fontId="5" fillId="0" borderId="6" xfId="0" applyFont="1" applyBorder="1" applyAlignment="1">
      <alignment horizontal="center" vertical="center"/>
    </xf>
    <xf numFmtId="0" fontId="5" fillId="0" borderId="7" xfId="0" applyFont="1" applyBorder="1" applyAlignment="1">
      <alignment horizontal="center" vertical="center"/>
    </xf>
    <xf numFmtId="0" fontId="5" fillId="0" borderId="8" xfId="0" applyFont="1" applyBorder="1" applyAlignment="1">
      <alignment horizontal="center" vertical="center"/>
    </xf>
    <xf numFmtId="0" fontId="4" fillId="0" borderId="9" xfId="0" applyFont="1" applyFill="1" applyBorder="1" applyAlignment="1">
      <alignment horizontal="left" vertical="center"/>
    </xf>
    <xf numFmtId="0" fontId="1" fillId="2" borderId="1" xfId="0" applyFont="1" applyFill="1" applyBorder="1" applyAlignment="1">
      <alignment horizontal="center" vertical="center"/>
    </xf>
    <xf numFmtId="0" fontId="1" fillId="2" borderId="2" xfId="0" applyFont="1" applyFill="1" applyBorder="1" applyAlignment="1">
      <alignment horizontal="center" vertical="center"/>
    </xf>
    <xf numFmtId="0" fontId="1" fillId="2" borderId="4" xfId="0" applyFont="1" applyFill="1" applyBorder="1" applyAlignment="1">
      <alignment horizontal="center" vertical="center"/>
    </xf>
    <xf numFmtId="0" fontId="1" fillId="2" borderId="0" xfId="0" applyFont="1" applyFill="1" applyBorder="1" applyAlignment="1">
      <alignment horizontal="center" vertical="center"/>
    </xf>
    <xf numFmtId="0" fontId="1" fillId="2" borderId="6" xfId="0" applyFont="1" applyFill="1" applyBorder="1" applyAlignment="1">
      <alignment horizontal="center" vertical="center"/>
    </xf>
    <xf numFmtId="0" fontId="1" fillId="2" borderId="7" xfId="0" applyFont="1" applyFill="1" applyBorder="1" applyAlignment="1">
      <alignment horizontal="center" vertical="center"/>
    </xf>
    <xf numFmtId="0" fontId="2" fillId="2" borderId="2" xfId="0" applyFont="1" applyFill="1" applyBorder="1" applyAlignment="1">
      <alignment horizontal="center" vertical="center"/>
    </xf>
    <xf numFmtId="0" fontId="2" fillId="2" borderId="3" xfId="0" applyFont="1" applyFill="1" applyBorder="1" applyAlignment="1">
      <alignment horizontal="center" vertical="center"/>
    </xf>
    <xf numFmtId="0" fontId="2" fillId="2" borderId="0" xfId="0" applyFont="1" applyFill="1" applyBorder="1" applyAlignment="1">
      <alignment horizontal="center" vertical="center"/>
    </xf>
    <xf numFmtId="0" fontId="2" fillId="2" borderId="5" xfId="0" applyFont="1" applyFill="1" applyBorder="1" applyAlignment="1">
      <alignment horizontal="center" vertical="center"/>
    </xf>
    <xf numFmtId="0" fontId="2" fillId="2" borderId="7" xfId="0" applyFont="1" applyFill="1" applyBorder="1" applyAlignment="1">
      <alignment horizontal="center" vertical="center"/>
    </xf>
    <xf numFmtId="0" fontId="2" fillId="2" borderId="8" xfId="0" applyFont="1" applyFill="1" applyBorder="1" applyAlignment="1">
      <alignment horizontal="center" vertical="center"/>
    </xf>
    <xf numFmtId="164" fontId="4" fillId="2" borderId="1" xfId="0" applyNumberFormat="1" applyFont="1" applyFill="1" applyBorder="1" applyAlignment="1">
      <alignment horizontal="left" vertical="center"/>
    </xf>
    <xf numFmtId="164" fontId="4" fillId="2" borderId="2" xfId="0" applyNumberFormat="1" applyFont="1" applyFill="1" applyBorder="1" applyAlignment="1">
      <alignment horizontal="left" vertical="center"/>
    </xf>
    <xf numFmtId="164" fontId="4" fillId="2" borderId="3" xfId="0" applyNumberFormat="1" applyFont="1" applyFill="1" applyBorder="1" applyAlignment="1">
      <alignment horizontal="left" vertical="center"/>
    </xf>
    <xf numFmtId="164" fontId="4" fillId="2" borderId="4" xfId="0" applyNumberFormat="1" applyFont="1" applyFill="1" applyBorder="1" applyAlignment="1">
      <alignment horizontal="left" vertical="center"/>
    </xf>
    <xf numFmtId="164" fontId="4" fillId="2" borderId="0" xfId="0" applyNumberFormat="1" applyFont="1" applyFill="1" applyBorder="1" applyAlignment="1">
      <alignment horizontal="left" vertical="center"/>
    </xf>
    <xf numFmtId="164" fontId="4" fillId="2" borderId="5" xfId="0" applyNumberFormat="1" applyFont="1" applyFill="1" applyBorder="1" applyAlignment="1">
      <alignment horizontal="left" vertical="center"/>
    </xf>
    <xf numFmtId="164" fontId="4" fillId="2" borderId="6" xfId="0" applyNumberFormat="1" applyFont="1" applyFill="1" applyBorder="1" applyAlignment="1">
      <alignment horizontal="left" vertical="center"/>
    </xf>
    <xf numFmtId="164" fontId="4" fillId="2" borderId="7" xfId="0" applyNumberFormat="1" applyFont="1" applyFill="1" applyBorder="1" applyAlignment="1">
      <alignment horizontal="left" vertical="center"/>
    </xf>
    <xf numFmtId="164" fontId="4" fillId="2" borderId="8" xfId="0" applyNumberFormat="1" applyFont="1" applyFill="1" applyBorder="1" applyAlignment="1">
      <alignment horizontal="left" vertical="center"/>
    </xf>
    <xf numFmtId="164" fontId="4" fillId="2" borderId="9" xfId="0" applyNumberFormat="1" applyFont="1" applyFill="1" applyBorder="1" applyAlignment="1">
      <alignment horizontal="left" vertical="center"/>
    </xf>
    <xf numFmtId="1" fontId="5" fillId="0" borderId="1" xfId="0" applyNumberFormat="1" applyFont="1" applyFill="1" applyBorder="1" applyAlignment="1">
      <alignment horizontal="center" vertical="center"/>
    </xf>
    <xf numFmtId="1" fontId="5" fillId="0" borderId="2" xfId="0" applyNumberFormat="1" applyFont="1" applyFill="1" applyBorder="1" applyAlignment="1">
      <alignment horizontal="center" vertical="center"/>
    </xf>
    <xf numFmtId="1" fontId="5" fillId="0" borderId="3" xfId="0" applyNumberFormat="1" applyFont="1" applyFill="1" applyBorder="1" applyAlignment="1">
      <alignment horizontal="center" vertical="center"/>
    </xf>
    <xf numFmtId="1" fontId="5" fillId="0" borderId="4" xfId="0" applyNumberFormat="1" applyFont="1" applyFill="1" applyBorder="1" applyAlignment="1">
      <alignment horizontal="center" vertical="center"/>
    </xf>
    <xf numFmtId="1" fontId="5" fillId="0" borderId="0" xfId="0" applyNumberFormat="1" applyFont="1" applyFill="1" applyBorder="1" applyAlignment="1">
      <alignment horizontal="center" vertical="center"/>
    </xf>
    <xf numFmtId="1" fontId="5" fillId="0" borderId="5" xfId="0" applyNumberFormat="1" applyFont="1" applyFill="1" applyBorder="1" applyAlignment="1">
      <alignment horizontal="center" vertical="center"/>
    </xf>
    <xf numFmtId="1" fontId="5" fillId="0" borderId="6" xfId="0" applyNumberFormat="1" applyFont="1" applyFill="1" applyBorder="1" applyAlignment="1">
      <alignment horizontal="center" vertical="center"/>
    </xf>
    <xf numFmtId="1" fontId="5" fillId="0" borderId="7" xfId="0" applyNumberFormat="1" applyFont="1" applyFill="1" applyBorder="1" applyAlignment="1">
      <alignment horizontal="center" vertical="center"/>
    </xf>
    <xf numFmtId="1" fontId="5" fillId="0" borderId="8" xfId="0" applyNumberFormat="1" applyFont="1" applyFill="1" applyBorder="1" applyAlignment="1">
      <alignment horizontal="center" vertical="center"/>
    </xf>
    <xf numFmtId="0" fontId="8" fillId="5" borderId="9" xfId="0" applyFont="1" applyFill="1" applyBorder="1" applyAlignment="1">
      <alignment horizontal="left" vertical="center"/>
    </xf>
    <xf numFmtId="0" fontId="20" fillId="2" borderId="1" xfId="0" applyFont="1" applyFill="1" applyBorder="1" applyAlignment="1">
      <alignment horizontal="center" vertical="center"/>
    </xf>
    <xf numFmtId="0" fontId="20" fillId="2" borderId="3" xfId="0" applyFont="1" applyFill="1" applyBorder="1" applyAlignment="1">
      <alignment horizontal="center" vertical="center"/>
    </xf>
    <xf numFmtId="0" fontId="20" fillId="2" borderId="4" xfId="0" applyFont="1" applyFill="1" applyBorder="1" applyAlignment="1">
      <alignment horizontal="center" vertical="center"/>
    </xf>
    <xf numFmtId="0" fontId="20" fillId="2" borderId="5" xfId="0" applyFont="1" applyFill="1" applyBorder="1" applyAlignment="1">
      <alignment horizontal="center" vertical="center"/>
    </xf>
    <xf numFmtId="0" fontId="20" fillId="2" borderId="6" xfId="0" applyFont="1" applyFill="1" applyBorder="1" applyAlignment="1">
      <alignment horizontal="center" vertical="center"/>
    </xf>
    <xf numFmtId="0" fontId="20" fillId="2" borderId="8" xfId="0" applyFont="1" applyFill="1" applyBorder="1" applyAlignment="1">
      <alignment horizontal="center" vertical="center"/>
    </xf>
    <xf numFmtId="0" fontId="8" fillId="2" borderId="1" xfId="0" applyFont="1" applyFill="1" applyBorder="1" applyAlignment="1">
      <alignment horizontal="left" vertical="center"/>
    </xf>
    <xf numFmtId="0" fontId="8" fillId="2" borderId="2" xfId="0" applyFont="1" applyFill="1" applyBorder="1" applyAlignment="1">
      <alignment horizontal="left" vertical="center"/>
    </xf>
    <xf numFmtId="0" fontId="8" fillId="2" borderId="3" xfId="0" applyFont="1" applyFill="1" applyBorder="1" applyAlignment="1">
      <alignment horizontal="left" vertical="center"/>
    </xf>
    <xf numFmtId="0" fontId="8" fillId="2" borderId="4" xfId="0" applyFont="1" applyFill="1" applyBorder="1" applyAlignment="1">
      <alignment horizontal="left" vertical="center"/>
    </xf>
    <xf numFmtId="0" fontId="8" fillId="2" borderId="0" xfId="0" applyFont="1" applyFill="1" applyBorder="1" applyAlignment="1">
      <alignment horizontal="left" vertical="center"/>
    </xf>
    <xf numFmtId="0" fontId="8" fillId="2" borderId="5" xfId="0" applyFont="1" applyFill="1" applyBorder="1" applyAlignment="1">
      <alignment horizontal="left" vertical="center"/>
    </xf>
    <xf numFmtId="0" fontId="8" fillId="2" borderId="6" xfId="0" applyFont="1" applyFill="1" applyBorder="1" applyAlignment="1">
      <alignment horizontal="left" vertical="center"/>
    </xf>
    <xf numFmtId="0" fontId="8" fillId="2" borderId="7" xfId="0" applyFont="1" applyFill="1" applyBorder="1" applyAlignment="1">
      <alignment horizontal="left" vertical="center"/>
    </xf>
    <xf numFmtId="0" fontId="8" fillId="2" borderId="8" xfId="0" applyFont="1" applyFill="1" applyBorder="1" applyAlignment="1">
      <alignment horizontal="left" vertical="center"/>
    </xf>
    <xf numFmtId="0" fontId="5" fillId="3" borderId="1" xfId="0" applyFont="1" applyFill="1" applyBorder="1" applyAlignment="1">
      <alignment horizontal="center" vertical="center"/>
    </xf>
    <xf numFmtId="0" fontId="5" fillId="3" borderId="2" xfId="0" applyFont="1" applyFill="1" applyBorder="1" applyAlignment="1">
      <alignment horizontal="center" vertical="center"/>
    </xf>
    <xf numFmtId="0" fontId="5" fillId="3" borderId="3" xfId="0" applyFont="1" applyFill="1" applyBorder="1" applyAlignment="1">
      <alignment horizontal="center" vertical="center"/>
    </xf>
    <xf numFmtId="0" fontId="5" fillId="3" borderId="4" xfId="0" applyFont="1" applyFill="1" applyBorder="1" applyAlignment="1">
      <alignment horizontal="center" vertical="center"/>
    </xf>
    <xf numFmtId="0" fontId="5" fillId="3" borderId="0" xfId="0" applyFont="1" applyFill="1" applyBorder="1" applyAlignment="1">
      <alignment horizontal="center" vertical="center"/>
    </xf>
    <xf numFmtId="0" fontId="5" fillId="3" borderId="5" xfId="0" applyFont="1" applyFill="1" applyBorder="1" applyAlignment="1">
      <alignment horizontal="center" vertical="center"/>
    </xf>
    <xf numFmtId="0" fontId="5" fillId="3" borderId="6" xfId="0" applyFont="1" applyFill="1" applyBorder="1" applyAlignment="1">
      <alignment horizontal="center" vertical="center"/>
    </xf>
    <xf numFmtId="0" fontId="5" fillId="3" borderId="7" xfId="0" applyFont="1" applyFill="1" applyBorder="1" applyAlignment="1">
      <alignment horizontal="center" vertical="center"/>
    </xf>
    <xf numFmtId="0" fontId="5" fillId="3" borderId="8" xfId="0" applyFont="1" applyFill="1" applyBorder="1" applyAlignment="1">
      <alignment horizontal="center" vertical="center"/>
    </xf>
    <xf numFmtId="0" fontId="5" fillId="9" borderId="1" xfId="0" applyFont="1" applyFill="1" applyBorder="1" applyAlignment="1">
      <alignment horizontal="center" vertical="center"/>
    </xf>
    <xf numFmtId="0" fontId="5" fillId="9" borderId="3" xfId="0" applyFont="1" applyFill="1" applyBorder="1" applyAlignment="1">
      <alignment horizontal="center" vertical="center"/>
    </xf>
    <xf numFmtId="0" fontId="5" fillId="9" borderId="4" xfId="0" applyFont="1" applyFill="1" applyBorder="1" applyAlignment="1">
      <alignment horizontal="center" vertical="center"/>
    </xf>
    <xf numFmtId="0" fontId="5" fillId="9" borderId="5" xfId="0" applyFont="1" applyFill="1" applyBorder="1" applyAlignment="1">
      <alignment horizontal="center" vertical="center"/>
    </xf>
    <xf numFmtId="0" fontId="5" fillId="9" borderId="6" xfId="0" applyFont="1" applyFill="1" applyBorder="1" applyAlignment="1">
      <alignment horizontal="center" vertical="center"/>
    </xf>
    <xf numFmtId="0" fontId="5" fillId="9" borderId="8" xfId="0" applyFont="1" applyFill="1" applyBorder="1" applyAlignment="1">
      <alignment horizontal="center" vertical="center"/>
    </xf>
    <xf numFmtId="0" fontId="5" fillId="3" borderId="1" xfId="0" applyNumberFormat="1" applyFont="1" applyFill="1" applyBorder="1" applyAlignment="1">
      <alignment horizontal="center" vertical="center"/>
    </xf>
    <xf numFmtId="0" fontId="5" fillId="3" borderId="2" xfId="0" applyNumberFormat="1" applyFont="1" applyFill="1" applyBorder="1" applyAlignment="1">
      <alignment horizontal="center" vertical="center"/>
    </xf>
    <xf numFmtId="0" fontId="5" fillId="3" borderId="3" xfId="0" applyNumberFormat="1" applyFont="1" applyFill="1" applyBorder="1" applyAlignment="1">
      <alignment horizontal="center" vertical="center"/>
    </xf>
    <xf numFmtId="0" fontId="5" fillId="3" borderId="4" xfId="0" applyNumberFormat="1" applyFont="1" applyFill="1" applyBorder="1" applyAlignment="1">
      <alignment horizontal="center" vertical="center"/>
    </xf>
    <xf numFmtId="0" fontId="5" fillId="3" borderId="0" xfId="0" applyNumberFormat="1" applyFont="1" applyFill="1" applyBorder="1" applyAlignment="1">
      <alignment horizontal="center" vertical="center"/>
    </xf>
    <xf numFmtId="0" fontId="5" fillId="3" borderId="5" xfId="0" applyNumberFormat="1" applyFont="1" applyFill="1" applyBorder="1" applyAlignment="1">
      <alignment horizontal="center" vertical="center"/>
    </xf>
    <xf numFmtId="0" fontId="5" fillId="3" borderId="6" xfId="0" applyNumberFormat="1" applyFont="1" applyFill="1" applyBorder="1" applyAlignment="1">
      <alignment horizontal="center" vertical="center"/>
    </xf>
    <xf numFmtId="0" fontId="5" fillId="3" borderId="7" xfId="0" applyNumberFormat="1" applyFont="1" applyFill="1" applyBorder="1" applyAlignment="1">
      <alignment horizontal="center" vertical="center"/>
    </xf>
    <xf numFmtId="0" fontId="5" fillId="3" borderId="8" xfId="0" applyNumberFormat="1" applyFont="1" applyFill="1" applyBorder="1" applyAlignment="1">
      <alignment horizontal="center" vertical="center"/>
    </xf>
    <xf numFmtId="0" fontId="4" fillId="7" borderId="1" xfId="0" applyFont="1" applyFill="1" applyBorder="1" applyAlignment="1">
      <alignment horizontal="center" vertical="center"/>
    </xf>
    <xf numFmtId="0" fontId="4" fillId="7" borderId="3" xfId="0" applyFont="1" applyFill="1" applyBorder="1" applyAlignment="1">
      <alignment horizontal="center" vertical="center"/>
    </xf>
    <xf numFmtId="0" fontId="4" fillId="7" borderId="4" xfId="0" applyFont="1" applyFill="1" applyBorder="1" applyAlignment="1">
      <alignment horizontal="center" vertical="center"/>
    </xf>
    <xf numFmtId="0" fontId="4" fillId="7" borderId="5" xfId="0" applyFont="1" applyFill="1" applyBorder="1" applyAlignment="1">
      <alignment horizontal="center" vertical="center"/>
    </xf>
    <xf numFmtId="0" fontId="4" fillId="7" borderId="6" xfId="0" applyFont="1" applyFill="1" applyBorder="1" applyAlignment="1">
      <alignment horizontal="center" vertical="center"/>
    </xf>
    <xf numFmtId="0" fontId="4" fillId="7" borderId="8" xfId="0" applyFont="1" applyFill="1" applyBorder="1" applyAlignment="1">
      <alignment horizontal="center" vertical="center"/>
    </xf>
    <xf numFmtId="166" fontId="5" fillId="3" borderId="1" xfId="0" applyNumberFormat="1" applyFont="1" applyFill="1" applyBorder="1" applyAlignment="1">
      <alignment horizontal="center" vertical="center"/>
    </xf>
    <xf numFmtId="166" fontId="5" fillId="3" borderId="2" xfId="0" applyNumberFormat="1" applyFont="1" applyFill="1" applyBorder="1" applyAlignment="1">
      <alignment horizontal="center" vertical="center"/>
    </xf>
    <xf numFmtId="166" fontId="5" fillId="3" borderId="3" xfId="0" applyNumberFormat="1" applyFont="1" applyFill="1" applyBorder="1" applyAlignment="1">
      <alignment horizontal="center" vertical="center"/>
    </xf>
    <xf numFmtId="166" fontId="5" fillId="3" borderId="4" xfId="0" applyNumberFormat="1" applyFont="1" applyFill="1" applyBorder="1" applyAlignment="1">
      <alignment horizontal="center" vertical="center"/>
    </xf>
    <xf numFmtId="166" fontId="5" fillId="3" borderId="0" xfId="0" applyNumberFormat="1" applyFont="1" applyFill="1" applyBorder="1" applyAlignment="1">
      <alignment horizontal="center" vertical="center"/>
    </xf>
    <xf numFmtId="166" fontId="5" fillId="3" borderId="5" xfId="0" applyNumberFormat="1" applyFont="1" applyFill="1" applyBorder="1" applyAlignment="1">
      <alignment horizontal="center" vertical="center"/>
    </xf>
    <xf numFmtId="166" fontId="5" fillId="3" borderId="6" xfId="0" applyNumberFormat="1" applyFont="1" applyFill="1" applyBorder="1" applyAlignment="1">
      <alignment horizontal="center" vertical="center"/>
    </xf>
    <xf numFmtId="166" fontId="5" fillId="3" borderId="7" xfId="0" applyNumberFormat="1" applyFont="1" applyFill="1" applyBorder="1" applyAlignment="1">
      <alignment horizontal="center" vertical="center"/>
    </xf>
    <xf numFmtId="166" fontId="5" fillId="3" borderId="8" xfId="0" applyNumberFormat="1" applyFont="1" applyFill="1" applyBorder="1" applyAlignment="1">
      <alignment horizontal="center" vertical="center"/>
    </xf>
    <xf numFmtId="0" fontId="5" fillId="7" borderId="9" xfId="0" applyFont="1" applyFill="1" applyBorder="1" applyAlignment="1">
      <alignment horizontal="center" vertical="center" wrapText="1"/>
    </xf>
    <xf numFmtId="49" fontId="5" fillId="7" borderId="9" xfId="0" applyNumberFormat="1" applyFont="1" applyFill="1" applyBorder="1" applyAlignment="1">
      <alignment horizontal="center" vertical="center" wrapText="1"/>
    </xf>
    <xf numFmtId="0" fontId="20" fillId="0" borderId="1" xfId="0" applyFont="1" applyFill="1" applyBorder="1" applyAlignment="1">
      <alignment horizontal="center" vertical="center"/>
    </xf>
    <xf numFmtId="0" fontId="20" fillId="0" borderId="2" xfId="0" applyFont="1" applyFill="1" applyBorder="1" applyAlignment="1">
      <alignment horizontal="center" vertical="center"/>
    </xf>
    <xf numFmtId="0" fontId="20" fillId="0" borderId="3" xfId="0" applyFont="1" applyFill="1" applyBorder="1" applyAlignment="1">
      <alignment horizontal="center" vertical="center"/>
    </xf>
    <xf numFmtId="0" fontId="20" fillId="0" borderId="4" xfId="0" applyFont="1" applyFill="1" applyBorder="1" applyAlignment="1">
      <alignment horizontal="center" vertical="center"/>
    </xf>
    <xf numFmtId="0" fontId="20" fillId="0" borderId="0" xfId="0" applyFont="1" applyFill="1" applyBorder="1" applyAlignment="1">
      <alignment horizontal="center" vertical="center"/>
    </xf>
    <xf numFmtId="0" fontId="20" fillId="0" borderId="5" xfId="0" applyFont="1" applyFill="1" applyBorder="1" applyAlignment="1">
      <alignment horizontal="center" vertical="center"/>
    </xf>
    <xf numFmtId="0" fontId="20" fillId="0" borderId="6" xfId="0" applyFont="1" applyFill="1" applyBorder="1" applyAlignment="1">
      <alignment horizontal="center" vertical="center"/>
    </xf>
    <xf numFmtId="0" fontId="20" fillId="0" borderId="7" xfId="0" applyFont="1" applyFill="1" applyBorder="1" applyAlignment="1">
      <alignment horizontal="center" vertical="center"/>
    </xf>
    <xf numFmtId="0" fontId="20" fillId="0" borderId="8" xfId="0" applyFont="1" applyFill="1" applyBorder="1" applyAlignment="1">
      <alignment horizontal="center" vertical="center"/>
    </xf>
    <xf numFmtId="0" fontId="20" fillId="2" borderId="2" xfId="0" applyFont="1" applyFill="1" applyBorder="1" applyAlignment="1">
      <alignment horizontal="center" vertical="center"/>
    </xf>
    <xf numFmtId="0" fontId="20" fillId="2" borderId="0" xfId="0" applyFont="1" applyFill="1" applyBorder="1" applyAlignment="1">
      <alignment horizontal="center" vertical="center"/>
    </xf>
    <xf numFmtId="0" fontId="20" fillId="2" borderId="7" xfId="0" applyFont="1" applyFill="1" applyBorder="1" applyAlignment="1">
      <alignment horizontal="center" vertical="center"/>
    </xf>
    <xf numFmtId="0" fontId="5" fillId="10" borderId="1" xfId="0" applyFont="1" applyFill="1" applyBorder="1" applyAlignment="1">
      <alignment horizontal="center" vertical="center"/>
    </xf>
    <xf numFmtId="0" fontId="5" fillId="10" borderId="2" xfId="0" applyFont="1" applyFill="1" applyBorder="1" applyAlignment="1">
      <alignment horizontal="center" vertical="center"/>
    </xf>
    <xf numFmtId="0" fontId="5" fillId="10" borderId="3" xfId="0" applyFont="1" applyFill="1" applyBorder="1" applyAlignment="1">
      <alignment horizontal="center" vertical="center"/>
    </xf>
    <xf numFmtId="0" fontId="5" fillId="10" borderId="4" xfId="0" applyFont="1" applyFill="1" applyBorder="1" applyAlignment="1">
      <alignment horizontal="center" vertical="center"/>
    </xf>
    <xf numFmtId="0" fontId="5" fillId="10" borderId="0" xfId="0" applyFont="1" applyFill="1" applyBorder="1" applyAlignment="1">
      <alignment horizontal="center" vertical="center"/>
    </xf>
    <xf numFmtId="0" fontId="5" fillId="10" borderId="5" xfId="0" applyFont="1" applyFill="1" applyBorder="1" applyAlignment="1">
      <alignment horizontal="center" vertical="center"/>
    </xf>
    <xf numFmtId="0" fontId="5" fillId="10" borderId="6" xfId="0" applyFont="1" applyFill="1" applyBorder="1" applyAlignment="1">
      <alignment horizontal="center" vertical="center"/>
    </xf>
    <xf numFmtId="0" fontId="5" fillId="10" borderId="7" xfId="0" applyFont="1" applyFill="1" applyBorder="1" applyAlignment="1">
      <alignment horizontal="center" vertical="center"/>
    </xf>
    <xf numFmtId="0" fontId="5" fillId="10" borderId="8" xfId="0" applyFont="1" applyFill="1" applyBorder="1" applyAlignment="1">
      <alignment horizontal="center" vertical="center"/>
    </xf>
    <xf numFmtId="2" fontId="5" fillId="10" borderId="1" xfId="0" applyNumberFormat="1" applyFont="1" applyFill="1" applyBorder="1" applyAlignment="1">
      <alignment horizontal="center" vertical="center"/>
    </xf>
    <xf numFmtId="2" fontId="5" fillId="10" borderId="2" xfId="0" applyNumberFormat="1" applyFont="1" applyFill="1" applyBorder="1" applyAlignment="1">
      <alignment horizontal="center" vertical="center"/>
    </xf>
    <xf numFmtId="2" fontId="5" fillId="10" borderId="3" xfId="0" applyNumberFormat="1" applyFont="1" applyFill="1" applyBorder="1" applyAlignment="1">
      <alignment horizontal="center" vertical="center"/>
    </xf>
    <xf numFmtId="2" fontId="5" fillId="10" borderId="4" xfId="0" applyNumberFormat="1" applyFont="1" applyFill="1" applyBorder="1" applyAlignment="1">
      <alignment horizontal="center" vertical="center"/>
    </xf>
    <xf numFmtId="2" fontId="5" fillId="10" borderId="0" xfId="0" applyNumberFormat="1" applyFont="1" applyFill="1" applyBorder="1" applyAlignment="1">
      <alignment horizontal="center" vertical="center"/>
    </xf>
    <xf numFmtId="2" fontId="5" fillId="10" borderId="5" xfId="0" applyNumberFormat="1" applyFont="1" applyFill="1" applyBorder="1" applyAlignment="1">
      <alignment horizontal="center" vertical="center"/>
    </xf>
    <xf numFmtId="2" fontId="5" fillId="10" borderId="6" xfId="0" applyNumberFormat="1" applyFont="1" applyFill="1" applyBorder="1" applyAlignment="1">
      <alignment horizontal="center" vertical="center"/>
    </xf>
    <xf numFmtId="2" fontId="5" fillId="10" borderId="7" xfId="0" applyNumberFormat="1" applyFont="1" applyFill="1" applyBorder="1" applyAlignment="1">
      <alignment horizontal="center" vertical="center"/>
    </xf>
    <xf numFmtId="2" fontId="5" fillId="10" borderId="8" xfId="0" applyNumberFormat="1" applyFont="1" applyFill="1" applyBorder="1" applyAlignment="1">
      <alignment horizontal="center" vertical="center"/>
    </xf>
    <xf numFmtId="0" fontId="5" fillId="7" borderId="1" xfId="0" applyFont="1" applyFill="1" applyBorder="1" applyAlignment="1">
      <alignment horizontal="center" vertical="center"/>
    </xf>
    <xf numFmtId="0" fontId="5" fillId="7" borderId="3" xfId="0" applyFont="1" applyFill="1" applyBorder="1" applyAlignment="1">
      <alignment horizontal="center" vertical="center"/>
    </xf>
    <xf numFmtId="0" fontId="5" fillId="7" borderId="4" xfId="0" applyFont="1" applyFill="1" applyBorder="1" applyAlignment="1">
      <alignment horizontal="center" vertical="center"/>
    </xf>
    <xf numFmtId="0" fontId="5" fillId="7" borderId="5" xfId="0" applyFont="1" applyFill="1" applyBorder="1" applyAlignment="1">
      <alignment horizontal="center" vertical="center"/>
    </xf>
    <xf numFmtId="0" fontId="5" fillId="7" borderId="6" xfId="0" applyFont="1" applyFill="1" applyBorder="1" applyAlignment="1">
      <alignment horizontal="center" vertical="center"/>
    </xf>
    <xf numFmtId="0" fontId="5" fillId="7" borderId="8" xfId="0" applyFont="1" applyFill="1" applyBorder="1" applyAlignment="1">
      <alignment horizontal="center" vertical="center"/>
    </xf>
    <xf numFmtId="166" fontId="5" fillId="0" borderId="1" xfId="0" applyNumberFormat="1" applyFont="1" applyFill="1" applyBorder="1" applyAlignment="1">
      <alignment horizontal="center" vertical="center"/>
    </xf>
    <xf numFmtId="166" fontId="5" fillId="0" borderId="2" xfId="0" applyNumberFormat="1" applyFont="1" applyFill="1" applyBorder="1" applyAlignment="1">
      <alignment horizontal="center" vertical="center"/>
    </xf>
    <xf numFmtId="166" fontId="5" fillId="0" borderId="3" xfId="0" applyNumberFormat="1" applyFont="1" applyFill="1" applyBorder="1" applyAlignment="1">
      <alignment horizontal="center" vertical="center"/>
    </xf>
    <xf numFmtId="166" fontId="5" fillId="0" borderId="4" xfId="0" applyNumberFormat="1" applyFont="1" applyFill="1" applyBorder="1" applyAlignment="1">
      <alignment horizontal="center" vertical="center"/>
    </xf>
    <xf numFmtId="166" fontId="5" fillId="0" borderId="0" xfId="0" applyNumberFormat="1" applyFont="1" applyFill="1" applyBorder="1" applyAlignment="1">
      <alignment horizontal="center" vertical="center"/>
    </xf>
    <xf numFmtId="166" fontId="5" fillId="0" borderId="5" xfId="0" applyNumberFormat="1" applyFont="1" applyFill="1" applyBorder="1" applyAlignment="1">
      <alignment horizontal="center" vertical="center"/>
    </xf>
    <xf numFmtId="166" fontId="5" fillId="0" borderId="6" xfId="0" applyNumberFormat="1" applyFont="1" applyFill="1" applyBorder="1" applyAlignment="1">
      <alignment horizontal="center" vertical="center"/>
    </xf>
    <xf numFmtId="166" fontId="5" fillId="0" borderId="7" xfId="0" applyNumberFormat="1" applyFont="1" applyFill="1" applyBorder="1" applyAlignment="1">
      <alignment horizontal="center" vertical="center"/>
    </xf>
    <xf numFmtId="166" fontId="5" fillId="0" borderId="8" xfId="0" applyNumberFormat="1" applyFont="1" applyFill="1" applyBorder="1" applyAlignment="1">
      <alignment horizontal="center" vertical="center"/>
    </xf>
    <xf numFmtId="2" fontId="26" fillId="2" borderId="1" xfId="0" applyNumberFormat="1" applyFont="1" applyFill="1" applyBorder="1" applyAlignment="1">
      <alignment horizontal="center" vertical="center"/>
    </xf>
    <xf numFmtId="2" fontId="26" fillId="2" borderId="2" xfId="0" applyNumberFormat="1" applyFont="1" applyFill="1" applyBorder="1" applyAlignment="1">
      <alignment horizontal="center" vertical="center"/>
    </xf>
    <xf numFmtId="2" fontId="26" fillId="2" borderId="3" xfId="0" applyNumberFormat="1" applyFont="1" applyFill="1" applyBorder="1" applyAlignment="1">
      <alignment horizontal="center" vertical="center"/>
    </xf>
    <xf numFmtId="2" fontId="26" fillId="2" borderId="4" xfId="0" applyNumberFormat="1" applyFont="1" applyFill="1" applyBorder="1" applyAlignment="1">
      <alignment horizontal="center" vertical="center"/>
    </xf>
    <xf numFmtId="2" fontId="26" fillId="2" borderId="0" xfId="0" applyNumberFormat="1" applyFont="1" applyFill="1" applyBorder="1" applyAlignment="1">
      <alignment horizontal="center" vertical="center"/>
    </xf>
    <xf numFmtId="2" fontId="26" fillId="2" borderId="5" xfId="0" applyNumberFormat="1" applyFont="1" applyFill="1" applyBorder="1" applyAlignment="1">
      <alignment horizontal="center" vertical="center"/>
    </xf>
    <xf numFmtId="2" fontId="26" fillId="2" borderId="6" xfId="0" applyNumberFormat="1" applyFont="1" applyFill="1" applyBorder="1" applyAlignment="1">
      <alignment horizontal="center" vertical="center"/>
    </xf>
    <xf numFmtId="2" fontId="26" fillId="2" borderId="7" xfId="0" applyNumberFormat="1" applyFont="1" applyFill="1" applyBorder="1" applyAlignment="1">
      <alignment horizontal="center" vertical="center"/>
    </xf>
    <xf numFmtId="2" fontId="26" fillId="2" borderId="8" xfId="0" applyNumberFormat="1" applyFont="1" applyFill="1" applyBorder="1" applyAlignment="1">
      <alignment horizontal="center" vertical="center"/>
    </xf>
    <xf numFmtId="0" fontId="8" fillId="2" borderId="9" xfId="0" applyFont="1" applyFill="1" applyBorder="1" applyAlignment="1">
      <alignment horizontal="left" vertical="center"/>
    </xf>
    <xf numFmtId="0" fontId="4" fillId="2" borderId="1" xfId="0" applyFont="1" applyFill="1" applyBorder="1" applyAlignment="1">
      <alignment horizontal="left" vertical="center" wrapText="1"/>
    </xf>
    <xf numFmtId="0" fontId="4" fillId="2" borderId="2" xfId="0" applyFont="1" applyFill="1" applyBorder="1" applyAlignment="1">
      <alignment horizontal="left" vertical="center" wrapText="1"/>
    </xf>
    <xf numFmtId="0" fontId="4" fillId="2" borderId="3" xfId="0" applyFont="1" applyFill="1" applyBorder="1" applyAlignment="1">
      <alignment horizontal="left" vertical="center" wrapText="1"/>
    </xf>
    <xf numFmtId="0" fontId="4" fillId="2" borderId="4" xfId="0" applyFont="1" applyFill="1" applyBorder="1" applyAlignment="1">
      <alignment horizontal="left" vertical="center" wrapText="1"/>
    </xf>
    <xf numFmtId="0" fontId="4" fillId="2" borderId="0" xfId="0" applyFont="1" applyFill="1" applyBorder="1" applyAlignment="1">
      <alignment horizontal="left" vertical="center" wrapText="1"/>
    </xf>
    <xf numFmtId="0" fontId="4" fillId="2" borderId="5" xfId="0" applyFont="1" applyFill="1" applyBorder="1" applyAlignment="1">
      <alignment horizontal="left" vertical="center" wrapText="1"/>
    </xf>
    <xf numFmtId="0" fontId="4" fillId="2" borderId="6" xfId="0" applyFont="1" applyFill="1" applyBorder="1" applyAlignment="1">
      <alignment horizontal="left" vertical="center" wrapText="1"/>
    </xf>
    <xf numFmtId="0" fontId="4" fillId="2" borderId="7" xfId="0" applyFont="1" applyFill="1" applyBorder="1" applyAlignment="1">
      <alignment horizontal="left" vertical="center" wrapText="1"/>
    </xf>
    <xf numFmtId="0" fontId="4" fillId="2" borderId="8" xfId="0" applyFont="1" applyFill="1" applyBorder="1" applyAlignment="1">
      <alignment horizontal="left" vertical="center" wrapText="1"/>
    </xf>
    <xf numFmtId="1" fontId="5" fillId="0" borderId="1" xfId="0" applyNumberFormat="1" applyFont="1" applyFill="1" applyBorder="1" applyAlignment="1">
      <alignment horizontal="center" vertical="center" wrapText="1"/>
    </xf>
    <xf numFmtId="1" fontId="5" fillId="0" borderId="2" xfId="0" applyNumberFormat="1" applyFont="1" applyFill="1" applyBorder="1" applyAlignment="1">
      <alignment horizontal="center" vertical="center" wrapText="1"/>
    </xf>
    <xf numFmtId="1" fontId="5" fillId="0" borderId="3" xfId="0" applyNumberFormat="1" applyFont="1" applyFill="1" applyBorder="1" applyAlignment="1">
      <alignment horizontal="center" vertical="center" wrapText="1"/>
    </xf>
    <xf numFmtId="1" fontId="5" fillId="0" borderId="4" xfId="0" applyNumberFormat="1" applyFont="1" applyFill="1" applyBorder="1" applyAlignment="1">
      <alignment horizontal="center" vertical="center" wrapText="1"/>
    </xf>
    <xf numFmtId="1" fontId="5" fillId="0" borderId="0" xfId="0" applyNumberFormat="1" applyFont="1" applyFill="1" applyBorder="1" applyAlignment="1">
      <alignment horizontal="center" vertical="center" wrapText="1"/>
    </xf>
    <xf numFmtId="1" fontId="5" fillId="0" borderId="5" xfId="0" applyNumberFormat="1" applyFont="1" applyFill="1" applyBorder="1" applyAlignment="1">
      <alignment horizontal="center" vertical="center" wrapText="1"/>
    </xf>
    <xf numFmtId="1" fontId="5" fillId="0" borderId="6" xfId="0" applyNumberFormat="1" applyFont="1" applyFill="1" applyBorder="1" applyAlignment="1">
      <alignment horizontal="center" vertical="center" wrapText="1"/>
    </xf>
    <xf numFmtId="1" fontId="5" fillId="0" borderId="7" xfId="0" applyNumberFormat="1" applyFont="1" applyFill="1" applyBorder="1" applyAlignment="1">
      <alignment horizontal="center" vertical="center" wrapText="1"/>
    </xf>
    <xf numFmtId="1" fontId="5" fillId="0" borderId="8" xfId="0" applyNumberFormat="1" applyFont="1" applyFill="1" applyBorder="1" applyAlignment="1">
      <alignment horizontal="center" vertical="center" wrapText="1"/>
    </xf>
    <xf numFmtId="0" fontId="4" fillId="2" borderId="9" xfId="0" quotePrefix="1" applyNumberFormat="1" applyFont="1" applyFill="1" applyBorder="1" applyAlignment="1">
      <alignment horizontal="left" vertical="center"/>
    </xf>
    <xf numFmtId="0" fontId="16" fillId="7" borderId="1" xfId="0" applyFont="1" applyFill="1" applyBorder="1" applyAlignment="1">
      <alignment horizontal="center" vertical="center"/>
    </xf>
    <xf numFmtId="0" fontId="16" fillId="7" borderId="3" xfId="0" applyFont="1" applyFill="1" applyBorder="1" applyAlignment="1">
      <alignment horizontal="center" vertical="center"/>
    </xf>
    <xf numFmtId="0" fontId="16" fillId="7" borderId="4" xfId="0" applyFont="1" applyFill="1" applyBorder="1" applyAlignment="1">
      <alignment horizontal="center" vertical="center"/>
    </xf>
    <xf numFmtId="0" fontId="16" fillId="7" borderId="5" xfId="0" applyFont="1" applyFill="1" applyBorder="1" applyAlignment="1">
      <alignment horizontal="center" vertical="center"/>
    </xf>
    <xf numFmtId="0" fontId="16" fillId="7" borderId="6" xfId="0" applyFont="1" applyFill="1" applyBorder="1" applyAlignment="1">
      <alignment horizontal="center" vertical="center"/>
    </xf>
    <xf numFmtId="0" fontId="16" fillId="7" borderId="8" xfId="0" applyFont="1" applyFill="1" applyBorder="1" applyAlignment="1">
      <alignment horizontal="center" vertical="center"/>
    </xf>
    <xf numFmtId="164" fontId="4" fillId="0" borderId="9" xfId="0" applyNumberFormat="1" applyFont="1" applyFill="1" applyBorder="1" applyAlignment="1">
      <alignment horizontal="left" vertical="center"/>
    </xf>
    <xf numFmtId="0" fontId="5" fillId="0" borderId="9" xfId="0" applyFont="1" applyFill="1" applyBorder="1" applyAlignment="1">
      <alignment horizontal="left" vertical="center"/>
    </xf>
    <xf numFmtId="1" fontId="4" fillId="0" borderId="1" xfId="0" applyNumberFormat="1" applyFont="1" applyFill="1" applyBorder="1" applyAlignment="1">
      <alignment horizontal="left" vertical="center"/>
    </xf>
    <xf numFmtId="1" fontId="4" fillId="0" borderId="2" xfId="0" applyNumberFormat="1" applyFont="1" applyFill="1" applyBorder="1" applyAlignment="1">
      <alignment horizontal="left" vertical="center"/>
    </xf>
    <xf numFmtId="1" fontId="4" fillId="0" borderId="3" xfId="0" applyNumberFormat="1" applyFont="1" applyFill="1" applyBorder="1" applyAlignment="1">
      <alignment horizontal="left" vertical="center"/>
    </xf>
    <xf numFmtId="1" fontId="4" fillId="0" borderId="4" xfId="0" applyNumberFormat="1" applyFont="1" applyFill="1" applyBorder="1" applyAlignment="1">
      <alignment horizontal="left" vertical="center"/>
    </xf>
    <xf numFmtId="1" fontId="4" fillId="0" borderId="0" xfId="0" applyNumberFormat="1" applyFont="1" applyFill="1" applyBorder="1" applyAlignment="1">
      <alignment horizontal="left" vertical="center"/>
    </xf>
    <xf numFmtId="1" fontId="4" fillId="0" borderId="5" xfId="0" applyNumberFormat="1" applyFont="1" applyFill="1" applyBorder="1" applyAlignment="1">
      <alignment horizontal="left" vertical="center"/>
    </xf>
    <xf numFmtId="1" fontId="4" fillId="0" borderId="6" xfId="0" applyNumberFormat="1" applyFont="1" applyFill="1" applyBorder="1" applyAlignment="1">
      <alignment horizontal="left" vertical="center"/>
    </xf>
    <xf numFmtId="1" fontId="4" fillId="0" borderId="7" xfId="0" applyNumberFormat="1" applyFont="1" applyFill="1" applyBorder="1" applyAlignment="1">
      <alignment horizontal="left" vertical="center"/>
    </xf>
    <xf numFmtId="1" fontId="4" fillId="0" borderId="8" xfId="0" applyNumberFormat="1" applyFont="1" applyFill="1" applyBorder="1" applyAlignment="1">
      <alignment horizontal="left" vertical="center"/>
    </xf>
    <xf numFmtId="0" fontId="5" fillId="0" borderId="9" xfId="0" applyNumberFormat="1" applyFont="1" applyFill="1" applyBorder="1" applyAlignment="1">
      <alignment horizontal="left" vertical="center"/>
    </xf>
    <xf numFmtId="165" fontId="5" fillId="0" borderId="9" xfId="0" applyNumberFormat="1" applyFont="1" applyFill="1" applyBorder="1" applyAlignment="1">
      <alignment horizontal="center" vertical="center"/>
    </xf>
    <xf numFmtId="49" fontId="4" fillId="0" borderId="9" xfId="0" applyNumberFormat="1" applyFont="1" applyFill="1" applyBorder="1" applyAlignment="1">
      <alignment horizontal="center" vertical="center" wrapText="1"/>
    </xf>
    <xf numFmtId="0" fontId="5" fillId="0" borderId="10" xfId="0" applyFont="1" applyFill="1" applyBorder="1" applyAlignment="1">
      <alignment horizontal="center" vertical="center" wrapText="1"/>
    </xf>
    <xf numFmtId="0" fontId="5" fillId="0" borderId="15" xfId="0" applyFont="1" applyFill="1" applyBorder="1" applyAlignment="1">
      <alignment horizontal="center" vertical="center" wrapText="1"/>
    </xf>
    <xf numFmtId="0" fontId="5" fillId="0" borderId="14" xfId="0" applyFont="1" applyFill="1" applyBorder="1" applyAlignment="1">
      <alignment horizontal="center" vertical="center" wrapText="1"/>
    </xf>
    <xf numFmtId="0" fontId="21" fillId="0" borderId="1" xfId="0" applyFont="1" applyFill="1" applyBorder="1" applyAlignment="1">
      <alignment horizontal="center" vertical="center"/>
    </xf>
    <xf numFmtId="0" fontId="21" fillId="0" borderId="2" xfId="0" applyFont="1" applyFill="1" applyBorder="1" applyAlignment="1">
      <alignment horizontal="center" vertical="center"/>
    </xf>
    <xf numFmtId="0" fontId="21" fillId="0" borderId="3" xfId="0" applyFont="1" applyFill="1" applyBorder="1" applyAlignment="1">
      <alignment horizontal="center" vertical="center"/>
    </xf>
    <xf numFmtId="0" fontId="21" fillId="0" borderId="4" xfId="0" applyFont="1" applyFill="1" applyBorder="1" applyAlignment="1">
      <alignment horizontal="center" vertical="center"/>
    </xf>
    <xf numFmtId="0" fontId="21" fillId="0" borderId="0" xfId="0" applyFont="1" applyFill="1" applyBorder="1" applyAlignment="1">
      <alignment horizontal="center" vertical="center"/>
    </xf>
    <xf numFmtId="0" fontId="21" fillId="0" borderId="5" xfId="0" applyFont="1" applyFill="1" applyBorder="1" applyAlignment="1">
      <alignment horizontal="center" vertical="center"/>
    </xf>
    <xf numFmtId="0" fontId="21" fillId="0" borderId="6" xfId="0" applyFont="1" applyFill="1" applyBorder="1" applyAlignment="1">
      <alignment horizontal="center" vertical="center"/>
    </xf>
    <xf numFmtId="0" fontId="21" fillId="0" borderId="7" xfId="0" applyFont="1" applyFill="1" applyBorder="1" applyAlignment="1">
      <alignment horizontal="center" vertical="center"/>
    </xf>
    <xf numFmtId="0" fontId="21" fillId="0" borderId="8" xfId="0" applyFont="1" applyFill="1" applyBorder="1" applyAlignment="1">
      <alignment horizontal="center" vertical="center"/>
    </xf>
    <xf numFmtId="0" fontId="21" fillId="2" borderId="1" xfId="0" applyFont="1" applyFill="1" applyBorder="1" applyAlignment="1">
      <alignment horizontal="center" vertical="center"/>
    </xf>
    <xf numFmtId="0" fontId="21" fillId="2" borderId="2" xfId="0" applyFont="1" applyFill="1" applyBorder="1" applyAlignment="1">
      <alignment horizontal="center" vertical="center"/>
    </xf>
    <xf numFmtId="0" fontId="21" fillId="2" borderId="3" xfId="0" applyFont="1" applyFill="1" applyBorder="1" applyAlignment="1">
      <alignment horizontal="center" vertical="center"/>
    </xf>
    <xf numFmtId="0" fontId="21" fillId="2" borderId="4" xfId="0" applyFont="1" applyFill="1" applyBorder="1" applyAlignment="1">
      <alignment horizontal="center" vertical="center"/>
    </xf>
    <xf numFmtId="0" fontId="21" fillId="2" borderId="0" xfId="0" applyFont="1" applyFill="1" applyBorder="1" applyAlignment="1">
      <alignment horizontal="center" vertical="center"/>
    </xf>
    <xf numFmtId="0" fontId="21" fillId="2" borderId="5" xfId="0" applyFont="1" applyFill="1" applyBorder="1" applyAlignment="1">
      <alignment horizontal="center" vertical="center"/>
    </xf>
    <xf numFmtId="0" fontId="21" fillId="2" borderId="6" xfId="0" applyFont="1" applyFill="1" applyBorder="1" applyAlignment="1">
      <alignment horizontal="center" vertical="center"/>
    </xf>
    <xf numFmtId="0" fontId="21" fillId="2" borderId="7" xfId="0" applyFont="1" applyFill="1" applyBorder="1" applyAlignment="1">
      <alignment horizontal="center" vertical="center"/>
    </xf>
    <xf numFmtId="0" fontId="21" fillId="2" borderId="8" xfId="0" applyFont="1" applyFill="1" applyBorder="1" applyAlignment="1">
      <alignment horizontal="center" vertical="center"/>
    </xf>
    <xf numFmtId="165" fontId="5" fillId="0" borderId="1" xfId="0" applyNumberFormat="1" applyFont="1" applyFill="1" applyBorder="1" applyAlignment="1">
      <alignment horizontal="center" vertical="center" wrapText="1"/>
    </xf>
    <xf numFmtId="165" fontId="5" fillId="0" borderId="2" xfId="0" applyNumberFormat="1" applyFont="1" applyFill="1" applyBorder="1" applyAlignment="1">
      <alignment horizontal="center" vertical="center" wrapText="1"/>
    </xf>
    <xf numFmtId="165" fontId="5" fillId="0" borderId="3" xfId="0" applyNumberFormat="1" applyFont="1" applyFill="1" applyBorder="1" applyAlignment="1">
      <alignment horizontal="center" vertical="center" wrapText="1"/>
    </xf>
    <xf numFmtId="165" fontId="5" fillId="0" borderId="4" xfId="0" applyNumberFormat="1" applyFont="1" applyFill="1" applyBorder="1" applyAlignment="1">
      <alignment horizontal="center" vertical="center" wrapText="1"/>
    </xf>
    <xf numFmtId="165" fontId="5" fillId="0" borderId="0" xfId="0" applyNumberFormat="1" applyFont="1" applyFill="1" applyBorder="1" applyAlignment="1">
      <alignment horizontal="center" vertical="center" wrapText="1"/>
    </xf>
    <xf numFmtId="165" fontId="5" fillId="0" borderId="5" xfId="0" applyNumberFormat="1" applyFont="1" applyFill="1" applyBorder="1" applyAlignment="1">
      <alignment horizontal="center" vertical="center" wrapText="1"/>
    </xf>
    <xf numFmtId="165" fontId="5" fillId="0" borderId="6" xfId="0" applyNumberFormat="1" applyFont="1" applyFill="1" applyBorder="1" applyAlignment="1">
      <alignment horizontal="center" vertical="center" wrapText="1"/>
    </xf>
    <xf numFmtId="165" fontId="5" fillId="0" borderId="7" xfId="0" applyNumberFormat="1" applyFont="1" applyFill="1" applyBorder="1" applyAlignment="1">
      <alignment horizontal="center" vertical="center" wrapText="1"/>
    </xf>
    <xf numFmtId="165" fontId="5" fillId="0" borderId="8" xfId="0" applyNumberFormat="1" applyFont="1" applyFill="1" applyBorder="1" applyAlignment="1">
      <alignment horizontal="center" vertical="center" wrapText="1"/>
    </xf>
    <xf numFmtId="0" fontId="10" fillId="0" borderId="1" xfId="0" applyFont="1" applyFill="1" applyBorder="1" applyAlignment="1">
      <alignment horizontal="center" vertical="center" wrapText="1"/>
    </xf>
    <xf numFmtId="0" fontId="10" fillId="0" borderId="2" xfId="0" applyFont="1" applyFill="1" applyBorder="1" applyAlignment="1">
      <alignment horizontal="center" vertical="center" wrapText="1"/>
    </xf>
    <xf numFmtId="0" fontId="10" fillId="0" borderId="3" xfId="0" applyFont="1" applyFill="1" applyBorder="1" applyAlignment="1">
      <alignment horizontal="center" vertical="center" wrapText="1"/>
    </xf>
    <xf numFmtId="0" fontId="10" fillId="0" borderId="4" xfId="0" applyFont="1" applyFill="1" applyBorder="1" applyAlignment="1">
      <alignment horizontal="center" vertical="center" wrapText="1"/>
    </xf>
    <xf numFmtId="0" fontId="10" fillId="0" borderId="0" xfId="0" applyFont="1" applyFill="1" applyBorder="1" applyAlignment="1">
      <alignment horizontal="center" vertical="center" wrapText="1"/>
    </xf>
    <xf numFmtId="0" fontId="10" fillId="0" borderId="5" xfId="0" applyFont="1" applyFill="1" applyBorder="1" applyAlignment="1">
      <alignment horizontal="center" vertical="center" wrapText="1"/>
    </xf>
    <xf numFmtId="0" fontId="10" fillId="0" borderId="6" xfId="0" applyFont="1" applyFill="1" applyBorder="1" applyAlignment="1">
      <alignment horizontal="center" vertical="center" wrapText="1"/>
    </xf>
    <xf numFmtId="0" fontId="10" fillId="0" borderId="7" xfId="0" applyFont="1" applyFill="1" applyBorder="1" applyAlignment="1">
      <alignment horizontal="center" vertical="center" wrapText="1"/>
    </xf>
    <xf numFmtId="0" fontId="10" fillId="0" borderId="8" xfId="0" applyFont="1" applyFill="1" applyBorder="1" applyAlignment="1">
      <alignment horizontal="center" vertical="center" wrapText="1"/>
    </xf>
    <xf numFmtId="0" fontId="30" fillId="2" borderId="1" xfId="0" applyFont="1" applyFill="1" applyBorder="1" applyAlignment="1">
      <alignment horizontal="center" vertical="center"/>
    </xf>
    <xf numFmtId="0" fontId="30" fillId="2" borderId="3" xfId="0" applyFont="1" applyFill="1" applyBorder="1" applyAlignment="1">
      <alignment horizontal="center" vertical="center"/>
    </xf>
    <xf numFmtId="0" fontId="30" fillId="2" borderId="4" xfId="0" applyFont="1" applyFill="1" applyBorder="1" applyAlignment="1">
      <alignment horizontal="center" vertical="center"/>
    </xf>
    <xf numFmtId="0" fontId="30" fillId="2" borderId="5" xfId="0" applyFont="1" applyFill="1" applyBorder="1" applyAlignment="1">
      <alignment horizontal="center" vertical="center"/>
    </xf>
    <xf numFmtId="0" fontId="30" fillId="2" borderId="6" xfId="0" applyFont="1" applyFill="1" applyBorder="1" applyAlignment="1">
      <alignment horizontal="center" vertical="center"/>
    </xf>
    <xf numFmtId="0" fontId="30" fillId="2" borderId="8" xfId="0" applyFont="1" applyFill="1" applyBorder="1" applyAlignment="1">
      <alignment horizontal="center" vertical="center"/>
    </xf>
    <xf numFmtId="2" fontId="5" fillId="2" borderId="1" xfId="0" applyNumberFormat="1" applyFont="1" applyFill="1" applyBorder="1" applyAlignment="1">
      <alignment horizontal="center" vertical="center"/>
    </xf>
    <xf numFmtId="2" fontId="5" fillId="2" borderId="2" xfId="0" applyNumberFormat="1" applyFont="1" applyFill="1" applyBorder="1" applyAlignment="1">
      <alignment horizontal="center" vertical="center"/>
    </xf>
    <xf numFmtId="2" fontId="5" fillId="2" borderId="3" xfId="0" applyNumberFormat="1" applyFont="1" applyFill="1" applyBorder="1" applyAlignment="1">
      <alignment horizontal="center" vertical="center"/>
    </xf>
    <xf numFmtId="2" fontId="5" fillId="2" borderId="4" xfId="0" applyNumberFormat="1" applyFont="1" applyFill="1" applyBorder="1" applyAlignment="1">
      <alignment horizontal="center" vertical="center"/>
    </xf>
    <xf numFmtId="2" fontId="5" fillId="2" borderId="0" xfId="0" applyNumberFormat="1" applyFont="1" applyFill="1" applyBorder="1" applyAlignment="1">
      <alignment horizontal="center" vertical="center"/>
    </xf>
    <xf numFmtId="2" fontId="5" fillId="2" borderId="5" xfId="0" applyNumberFormat="1" applyFont="1" applyFill="1" applyBorder="1" applyAlignment="1">
      <alignment horizontal="center" vertical="center"/>
    </xf>
    <xf numFmtId="2" fontId="5" fillId="2" borderId="6" xfId="0" applyNumberFormat="1" applyFont="1" applyFill="1" applyBorder="1" applyAlignment="1">
      <alignment horizontal="center" vertical="center"/>
    </xf>
    <xf numFmtId="2" fontId="5" fillId="2" borderId="7" xfId="0" applyNumberFormat="1" applyFont="1" applyFill="1" applyBorder="1" applyAlignment="1">
      <alignment horizontal="center" vertical="center"/>
    </xf>
    <xf numFmtId="2" fontId="5" fillId="2" borderId="8" xfId="0" applyNumberFormat="1" applyFont="1" applyFill="1" applyBorder="1" applyAlignment="1">
      <alignment horizontal="center" vertical="center"/>
    </xf>
    <xf numFmtId="1" fontId="4" fillId="0" borderId="9" xfId="0" applyNumberFormat="1" applyFont="1" applyFill="1" applyBorder="1" applyAlignment="1">
      <alignment horizontal="center" vertical="center" wrapText="1"/>
    </xf>
    <xf numFmtId="49" fontId="5" fillId="0" borderId="1" xfId="0" applyNumberFormat="1" applyFont="1" applyFill="1" applyBorder="1" applyAlignment="1">
      <alignment horizontal="left" vertical="center"/>
    </xf>
    <xf numFmtId="49" fontId="5" fillId="0" borderId="2" xfId="0" applyNumberFormat="1" applyFont="1" applyFill="1" applyBorder="1" applyAlignment="1">
      <alignment horizontal="left" vertical="center"/>
    </xf>
    <xf numFmtId="49" fontId="5" fillId="0" borderId="3" xfId="0" applyNumberFormat="1" applyFont="1" applyFill="1" applyBorder="1" applyAlignment="1">
      <alignment horizontal="left" vertical="center"/>
    </xf>
    <xf numFmtId="49" fontId="5" fillId="0" borderId="4" xfId="0" applyNumberFormat="1" applyFont="1" applyFill="1" applyBorder="1" applyAlignment="1">
      <alignment horizontal="left" vertical="center"/>
    </xf>
    <xf numFmtId="49" fontId="5" fillId="0" borderId="0" xfId="0" applyNumberFormat="1" applyFont="1" applyFill="1" applyBorder="1" applyAlignment="1">
      <alignment horizontal="left" vertical="center"/>
    </xf>
    <xf numFmtId="49" fontId="5" fillId="0" borderId="5" xfId="0" applyNumberFormat="1" applyFont="1" applyFill="1" applyBorder="1" applyAlignment="1">
      <alignment horizontal="left" vertical="center"/>
    </xf>
    <xf numFmtId="49" fontId="5" fillId="0" borderId="6" xfId="0" applyNumberFormat="1" applyFont="1" applyFill="1" applyBorder="1" applyAlignment="1">
      <alignment horizontal="left" vertical="center"/>
    </xf>
    <xf numFmtId="49" fontId="5" fillId="0" borderId="7" xfId="0" applyNumberFormat="1" applyFont="1" applyFill="1" applyBorder="1" applyAlignment="1">
      <alignment horizontal="left" vertical="center"/>
    </xf>
    <xf numFmtId="49" fontId="5" fillId="0" borderId="8" xfId="0" applyNumberFormat="1" applyFont="1" applyFill="1" applyBorder="1" applyAlignment="1">
      <alignment horizontal="left" vertical="center"/>
    </xf>
    <xf numFmtId="164" fontId="4" fillId="7" borderId="9" xfId="0" applyNumberFormat="1" applyFont="1" applyFill="1" applyBorder="1" applyAlignment="1">
      <alignment horizontal="left" vertical="center"/>
    </xf>
    <xf numFmtId="0" fontId="4" fillId="7" borderId="9" xfId="0" applyFont="1" applyFill="1" applyBorder="1" applyAlignment="1">
      <alignment horizontal="left" vertical="center"/>
    </xf>
    <xf numFmtId="1" fontId="4" fillId="7" borderId="1" xfId="0" applyNumberFormat="1" applyFont="1" applyFill="1" applyBorder="1" applyAlignment="1">
      <alignment horizontal="left" vertical="center"/>
    </xf>
    <xf numFmtId="1" fontId="4" fillId="7" borderId="2" xfId="0" applyNumberFormat="1" applyFont="1" applyFill="1" applyBorder="1" applyAlignment="1">
      <alignment horizontal="left" vertical="center"/>
    </xf>
    <xf numFmtId="1" fontId="4" fillId="7" borderId="3" xfId="0" applyNumberFormat="1" applyFont="1" applyFill="1" applyBorder="1" applyAlignment="1">
      <alignment horizontal="left" vertical="center"/>
    </xf>
    <xf numFmtId="1" fontId="4" fillId="7" borderId="4" xfId="0" applyNumberFormat="1" applyFont="1" applyFill="1" applyBorder="1" applyAlignment="1">
      <alignment horizontal="left" vertical="center"/>
    </xf>
    <xf numFmtId="1" fontId="4" fillId="7" borderId="0" xfId="0" applyNumberFormat="1" applyFont="1" applyFill="1" applyBorder="1" applyAlignment="1">
      <alignment horizontal="left" vertical="center"/>
    </xf>
    <xf numFmtId="1" fontId="4" fillId="7" borderId="5" xfId="0" applyNumberFormat="1" applyFont="1" applyFill="1" applyBorder="1" applyAlignment="1">
      <alignment horizontal="left" vertical="center"/>
    </xf>
    <xf numFmtId="1" fontId="4" fillId="7" borderId="6" xfId="0" applyNumberFormat="1" applyFont="1" applyFill="1" applyBorder="1" applyAlignment="1">
      <alignment horizontal="left" vertical="center"/>
    </xf>
    <xf numFmtId="1" fontId="4" fillId="7" borderId="7" xfId="0" applyNumberFormat="1" applyFont="1" applyFill="1" applyBorder="1" applyAlignment="1">
      <alignment horizontal="left" vertical="center"/>
    </xf>
    <xf numFmtId="1" fontId="4" fillId="7" borderId="8" xfId="0" applyNumberFormat="1" applyFont="1" applyFill="1" applyBorder="1" applyAlignment="1">
      <alignment horizontal="left" vertical="center"/>
    </xf>
    <xf numFmtId="1" fontId="5" fillId="7" borderId="1" xfId="0" applyNumberFormat="1" applyFont="1" applyFill="1" applyBorder="1" applyAlignment="1">
      <alignment horizontal="center" vertical="center"/>
    </xf>
    <xf numFmtId="1" fontId="5" fillId="7" borderId="3" xfId="0" applyNumberFormat="1" applyFont="1" applyFill="1" applyBorder="1" applyAlignment="1">
      <alignment horizontal="center" vertical="center"/>
    </xf>
    <xf numFmtId="1" fontId="5" fillId="7" borderId="4" xfId="0" applyNumberFormat="1" applyFont="1" applyFill="1" applyBorder="1" applyAlignment="1">
      <alignment horizontal="center" vertical="center"/>
    </xf>
    <xf numFmtId="1" fontId="5" fillId="7" borderId="5" xfId="0" applyNumberFormat="1" applyFont="1" applyFill="1" applyBorder="1" applyAlignment="1">
      <alignment horizontal="center" vertical="center"/>
    </xf>
    <xf numFmtId="1" fontId="5" fillId="7" borderId="6" xfId="0" applyNumberFormat="1" applyFont="1" applyFill="1" applyBorder="1" applyAlignment="1">
      <alignment horizontal="center" vertical="center"/>
    </xf>
    <xf numFmtId="1" fontId="5" fillId="7" borderId="8" xfId="0" applyNumberFormat="1" applyFont="1" applyFill="1" applyBorder="1" applyAlignment="1">
      <alignment horizontal="center" vertical="center"/>
    </xf>
    <xf numFmtId="49" fontId="5" fillId="7" borderId="1" xfId="0" applyNumberFormat="1" applyFont="1" applyFill="1" applyBorder="1" applyAlignment="1">
      <alignment horizontal="left" vertical="center"/>
    </xf>
    <xf numFmtId="49" fontId="5" fillId="7" borderId="2" xfId="0" applyNumberFormat="1" applyFont="1" applyFill="1" applyBorder="1" applyAlignment="1">
      <alignment horizontal="left" vertical="center"/>
    </xf>
    <xf numFmtId="49" fontId="5" fillId="7" borderId="3" xfId="0" applyNumberFormat="1" applyFont="1" applyFill="1" applyBorder="1" applyAlignment="1">
      <alignment horizontal="left" vertical="center"/>
    </xf>
    <xf numFmtId="49" fontId="5" fillId="7" borderId="4" xfId="0" applyNumberFormat="1" applyFont="1" applyFill="1" applyBorder="1" applyAlignment="1">
      <alignment horizontal="left" vertical="center"/>
    </xf>
    <xf numFmtId="49" fontId="5" fillId="7" borderId="0" xfId="0" applyNumberFormat="1" applyFont="1" applyFill="1" applyBorder="1" applyAlignment="1">
      <alignment horizontal="left" vertical="center"/>
    </xf>
    <xf numFmtId="49" fontId="5" fillId="7" borderId="5" xfId="0" applyNumberFormat="1" applyFont="1" applyFill="1" applyBorder="1" applyAlignment="1">
      <alignment horizontal="left" vertical="center"/>
    </xf>
    <xf numFmtId="49" fontId="5" fillId="7" borderId="6" xfId="0" applyNumberFormat="1" applyFont="1" applyFill="1" applyBorder="1" applyAlignment="1">
      <alignment horizontal="left" vertical="center"/>
    </xf>
    <xf numFmtId="49" fontId="5" fillId="7" borderId="7" xfId="0" applyNumberFormat="1" applyFont="1" applyFill="1" applyBorder="1" applyAlignment="1">
      <alignment horizontal="left" vertical="center"/>
    </xf>
    <xf numFmtId="49" fontId="5" fillId="7" borderId="8" xfId="0" applyNumberFormat="1" applyFont="1" applyFill="1" applyBorder="1" applyAlignment="1">
      <alignment horizontal="left" vertical="center"/>
    </xf>
    <xf numFmtId="0" fontId="5" fillId="7" borderId="9" xfId="0" applyNumberFormat="1" applyFont="1" applyFill="1" applyBorder="1" applyAlignment="1">
      <alignment horizontal="left" vertical="center"/>
    </xf>
    <xf numFmtId="0" fontId="5" fillId="0" borderId="1" xfId="0" applyNumberFormat="1" applyFont="1" applyFill="1" applyBorder="1" applyAlignment="1">
      <alignment horizontal="center" vertical="center"/>
    </xf>
    <xf numFmtId="0" fontId="5" fillId="0" borderId="2" xfId="0" applyNumberFormat="1" applyFont="1" applyFill="1" applyBorder="1" applyAlignment="1">
      <alignment horizontal="center" vertical="center"/>
    </xf>
    <xf numFmtId="0" fontId="5" fillId="0" borderId="3" xfId="0" applyNumberFormat="1" applyFont="1" applyFill="1" applyBorder="1" applyAlignment="1">
      <alignment horizontal="center" vertical="center"/>
    </xf>
    <xf numFmtId="0" fontId="5" fillId="0" borderId="4" xfId="0" applyNumberFormat="1" applyFont="1" applyFill="1" applyBorder="1" applyAlignment="1">
      <alignment horizontal="center" vertical="center"/>
    </xf>
    <xf numFmtId="0" fontId="5" fillId="0" borderId="0" xfId="0" applyNumberFormat="1" applyFont="1" applyFill="1" applyBorder="1" applyAlignment="1">
      <alignment horizontal="center" vertical="center"/>
    </xf>
    <xf numFmtId="0" fontId="5" fillId="0" borderId="5" xfId="0" applyNumberFormat="1" applyFont="1" applyFill="1" applyBorder="1" applyAlignment="1">
      <alignment horizontal="center" vertical="center"/>
    </xf>
    <xf numFmtId="0" fontId="5" fillId="0" borderId="6" xfId="0" applyNumberFormat="1" applyFont="1" applyFill="1" applyBorder="1" applyAlignment="1">
      <alignment horizontal="center" vertical="center"/>
    </xf>
    <xf numFmtId="0" fontId="5" fillId="0" borderId="7" xfId="0" applyNumberFormat="1" applyFont="1" applyFill="1" applyBorder="1" applyAlignment="1">
      <alignment horizontal="center" vertical="center"/>
    </xf>
    <xf numFmtId="0" fontId="5" fillId="0" borderId="8" xfId="0" applyNumberFormat="1" applyFont="1" applyFill="1" applyBorder="1" applyAlignment="1">
      <alignment horizontal="center" vertical="center"/>
    </xf>
    <xf numFmtId="166" fontId="5" fillId="10" borderId="1" xfId="0" applyNumberFormat="1" applyFont="1" applyFill="1" applyBorder="1" applyAlignment="1">
      <alignment horizontal="center" vertical="center"/>
    </xf>
    <xf numFmtId="166" fontId="5" fillId="10" borderId="2" xfId="0" applyNumberFormat="1" applyFont="1" applyFill="1" applyBorder="1" applyAlignment="1">
      <alignment horizontal="center" vertical="center"/>
    </xf>
    <xf numFmtId="166" fontId="5" fillId="10" borderId="3" xfId="0" applyNumberFormat="1" applyFont="1" applyFill="1" applyBorder="1" applyAlignment="1">
      <alignment horizontal="center" vertical="center"/>
    </xf>
    <xf numFmtId="166" fontId="5" fillId="10" borderId="4" xfId="0" applyNumberFormat="1" applyFont="1" applyFill="1" applyBorder="1" applyAlignment="1">
      <alignment horizontal="center" vertical="center"/>
    </xf>
    <xf numFmtId="166" fontId="5" fillId="10" borderId="0" xfId="0" applyNumberFormat="1" applyFont="1" applyFill="1" applyBorder="1" applyAlignment="1">
      <alignment horizontal="center" vertical="center"/>
    </xf>
    <xf numFmtId="166" fontId="5" fillId="10" borderId="5" xfId="0" applyNumberFormat="1" applyFont="1" applyFill="1" applyBorder="1" applyAlignment="1">
      <alignment horizontal="center" vertical="center"/>
    </xf>
    <xf numFmtId="166" fontId="5" fillId="10" borderId="6" xfId="0" applyNumberFormat="1" applyFont="1" applyFill="1" applyBorder="1" applyAlignment="1">
      <alignment horizontal="center" vertical="center"/>
    </xf>
    <xf numFmtId="166" fontId="5" fillId="10" borderId="7" xfId="0" applyNumberFormat="1" applyFont="1" applyFill="1" applyBorder="1" applyAlignment="1">
      <alignment horizontal="center" vertical="center"/>
    </xf>
    <xf numFmtId="166" fontId="5" fillId="10" borderId="8" xfId="0" applyNumberFormat="1" applyFont="1" applyFill="1" applyBorder="1" applyAlignment="1">
      <alignment horizontal="center" vertical="center"/>
    </xf>
    <xf numFmtId="49" fontId="4" fillId="7" borderId="9" xfId="0" applyNumberFormat="1" applyFont="1" applyFill="1" applyBorder="1" applyAlignment="1">
      <alignment horizontal="center" vertical="center" wrapText="1"/>
    </xf>
    <xf numFmtId="0" fontId="4" fillId="7" borderId="1" xfId="0" applyFont="1" applyFill="1" applyBorder="1" applyAlignment="1">
      <alignment horizontal="center" vertical="center" wrapText="1"/>
    </xf>
    <xf numFmtId="0" fontId="4" fillId="7" borderId="2" xfId="0" applyFont="1" applyFill="1" applyBorder="1" applyAlignment="1">
      <alignment horizontal="center" vertical="center" wrapText="1"/>
    </xf>
    <xf numFmtId="0" fontId="4" fillId="7" borderId="3" xfId="0" applyFont="1" applyFill="1" applyBorder="1" applyAlignment="1">
      <alignment horizontal="center" vertical="center" wrapText="1"/>
    </xf>
    <xf numFmtId="0" fontId="4" fillId="7" borderId="4" xfId="0" applyFont="1" applyFill="1" applyBorder="1" applyAlignment="1">
      <alignment horizontal="center" vertical="center" wrapText="1"/>
    </xf>
    <xf numFmtId="0" fontId="4" fillId="7" borderId="0" xfId="0" applyFont="1" applyFill="1" applyBorder="1" applyAlignment="1">
      <alignment horizontal="center" vertical="center" wrapText="1"/>
    </xf>
    <xf numFmtId="0" fontId="4" fillId="7" borderId="5" xfId="0" applyFont="1" applyFill="1" applyBorder="1" applyAlignment="1">
      <alignment horizontal="center" vertical="center" wrapText="1"/>
    </xf>
    <xf numFmtId="0" fontId="4" fillId="7" borderId="6" xfId="0" applyFont="1" applyFill="1" applyBorder="1" applyAlignment="1">
      <alignment horizontal="center" vertical="center" wrapText="1"/>
    </xf>
    <xf numFmtId="0" fontId="4" fillId="7" borderId="7" xfId="0" applyFont="1" applyFill="1" applyBorder="1" applyAlignment="1">
      <alignment horizontal="center" vertical="center" wrapText="1"/>
    </xf>
    <xf numFmtId="0" fontId="4" fillId="7" borderId="8" xfId="0" applyFont="1" applyFill="1" applyBorder="1" applyAlignment="1">
      <alignment horizontal="center" vertical="center" wrapText="1"/>
    </xf>
    <xf numFmtId="0" fontId="5" fillId="7" borderId="1" xfId="0" applyFont="1" applyFill="1" applyBorder="1" applyAlignment="1">
      <alignment horizontal="center" vertical="center" wrapText="1"/>
    </xf>
    <xf numFmtId="0" fontId="5" fillId="7" borderId="2" xfId="0" applyFont="1" applyFill="1" applyBorder="1" applyAlignment="1">
      <alignment horizontal="center" vertical="center" wrapText="1"/>
    </xf>
    <xf numFmtId="0" fontId="5" fillId="7" borderId="3" xfId="0" applyFont="1" applyFill="1" applyBorder="1" applyAlignment="1">
      <alignment horizontal="center" vertical="center" wrapText="1"/>
    </xf>
    <xf numFmtId="0" fontId="5" fillId="7" borderId="4" xfId="0" applyFont="1" applyFill="1" applyBorder="1" applyAlignment="1">
      <alignment horizontal="center" vertical="center" wrapText="1"/>
    </xf>
    <xf numFmtId="0" fontId="5" fillId="7" borderId="0" xfId="0" applyFont="1" applyFill="1" applyBorder="1" applyAlignment="1">
      <alignment horizontal="center" vertical="center" wrapText="1"/>
    </xf>
    <xf numFmtId="0" fontId="5" fillId="7" borderId="5" xfId="0" applyFont="1" applyFill="1" applyBorder="1" applyAlignment="1">
      <alignment horizontal="center" vertical="center" wrapText="1"/>
    </xf>
    <xf numFmtId="0" fontId="5" fillId="7" borderId="6" xfId="0" applyFont="1" applyFill="1" applyBorder="1" applyAlignment="1">
      <alignment horizontal="center" vertical="center" wrapText="1"/>
    </xf>
    <xf numFmtId="0" fontId="5" fillId="7" borderId="7" xfId="0" applyFont="1" applyFill="1" applyBorder="1" applyAlignment="1">
      <alignment horizontal="center" vertical="center" wrapText="1"/>
    </xf>
    <xf numFmtId="0" fontId="5" fillId="7" borderId="8" xfId="0" applyFont="1" applyFill="1" applyBorder="1" applyAlignment="1">
      <alignment horizontal="center" vertical="center" wrapText="1"/>
    </xf>
    <xf numFmtId="1" fontId="5" fillId="7" borderId="1" xfId="0" applyNumberFormat="1" applyFont="1" applyFill="1" applyBorder="1" applyAlignment="1">
      <alignment horizontal="center" vertical="center" wrapText="1"/>
    </xf>
    <xf numFmtId="1" fontId="5" fillId="7" borderId="2" xfId="0" applyNumberFormat="1" applyFont="1" applyFill="1" applyBorder="1" applyAlignment="1">
      <alignment horizontal="center" vertical="center" wrapText="1"/>
    </xf>
    <xf numFmtId="1" fontId="5" fillId="7" borderId="3" xfId="0" applyNumberFormat="1" applyFont="1" applyFill="1" applyBorder="1" applyAlignment="1">
      <alignment horizontal="center" vertical="center" wrapText="1"/>
    </xf>
    <xf numFmtId="1" fontId="5" fillId="7" borderId="4" xfId="0" applyNumberFormat="1" applyFont="1" applyFill="1" applyBorder="1" applyAlignment="1">
      <alignment horizontal="center" vertical="center" wrapText="1"/>
    </xf>
    <xf numFmtId="1" fontId="5" fillId="7" borderId="0" xfId="0" applyNumberFormat="1" applyFont="1" applyFill="1" applyBorder="1" applyAlignment="1">
      <alignment horizontal="center" vertical="center" wrapText="1"/>
    </xf>
    <xf numFmtId="1" fontId="5" fillId="7" borderId="5" xfId="0" applyNumberFormat="1" applyFont="1" applyFill="1" applyBorder="1" applyAlignment="1">
      <alignment horizontal="center" vertical="center" wrapText="1"/>
    </xf>
    <xf numFmtId="1" fontId="5" fillId="7" borderId="6" xfId="0" applyNumberFormat="1" applyFont="1" applyFill="1" applyBorder="1" applyAlignment="1">
      <alignment horizontal="center" vertical="center" wrapText="1"/>
    </xf>
    <xf numFmtId="1" fontId="5" fillId="7" borderId="7" xfId="0" applyNumberFormat="1" applyFont="1" applyFill="1" applyBorder="1" applyAlignment="1">
      <alignment horizontal="center" vertical="center" wrapText="1"/>
    </xf>
    <xf numFmtId="1" fontId="5" fillId="7" borderId="8" xfId="0" applyNumberFormat="1" applyFont="1" applyFill="1" applyBorder="1" applyAlignment="1">
      <alignment horizontal="center" vertical="center" wrapText="1"/>
    </xf>
    <xf numFmtId="0" fontId="5" fillId="7" borderId="1" xfId="0" applyFont="1" applyFill="1" applyBorder="1" applyAlignment="1">
      <alignment horizontal="left" vertical="center"/>
    </xf>
    <xf numFmtId="0" fontId="5" fillId="7" borderId="2" xfId="0" applyFont="1" applyFill="1" applyBorder="1" applyAlignment="1">
      <alignment horizontal="left" vertical="center"/>
    </xf>
    <xf numFmtId="0" fontId="5" fillId="7" borderId="3" xfId="0" applyFont="1" applyFill="1" applyBorder="1" applyAlignment="1">
      <alignment horizontal="left" vertical="center"/>
    </xf>
    <xf numFmtId="0" fontId="5" fillId="7" borderId="4" xfId="0" applyFont="1" applyFill="1" applyBorder="1" applyAlignment="1">
      <alignment horizontal="left" vertical="center"/>
    </xf>
    <xf numFmtId="0" fontId="5" fillId="7" borderId="0" xfId="0" applyFont="1" applyFill="1" applyBorder="1" applyAlignment="1">
      <alignment horizontal="left" vertical="center"/>
    </xf>
    <xf numFmtId="0" fontId="5" fillId="7" borderId="5" xfId="0" applyFont="1" applyFill="1" applyBorder="1" applyAlignment="1">
      <alignment horizontal="left" vertical="center"/>
    </xf>
    <xf numFmtId="0" fontId="5" fillId="7" borderId="6" xfId="0" applyFont="1" applyFill="1" applyBorder="1" applyAlignment="1">
      <alignment horizontal="left" vertical="center"/>
    </xf>
    <xf numFmtId="0" fontId="5" fillId="7" borderId="7" xfId="0" applyFont="1" applyFill="1" applyBorder="1" applyAlignment="1">
      <alignment horizontal="left" vertical="center"/>
    </xf>
    <xf numFmtId="0" fontId="5" fillId="7" borderId="8" xfId="0" applyFont="1" applyFill="1" applyBorder="1" applyAlignment="1">
      <alignment horizontal="left" vertical="center"/>
    </xf>
    <xf numFmtId="1" fontId="5" fillId="0" borderId="1" xfId="0" applyNumberFormat="1" applyFont="1" applyFill="1" applyBorder="1" applyAlignment="1">
      <alignment horizontal="left" vertical="center"/>
    </xf>
    <xf numFmtId="1" fontId="5" fillId="0" borderId="2" xfId="0" applyNumberFormat="1" applyFont="1" applyFill="1" applyBorder="1" applyAlignment="1">
      <alignment horizontal="left" vertical="center"/>
    </xf>
    <xf numFmtId="1" fontId="5" fillId="0" borderId="3" xfId="0" applyNumberFormat="1" applyFont="1" applyFill="1" applyBorder="1" applyAlignment="1">
      <alignment horizontal="left" vertical="center"/>
    </xf>
    <xf numFmtId="1" fontId="5" fillId="0" borderId="4" xfId="0" applyNumberFormat="1" applyFont="1" applyFill="1" applyBorder="1" applyAlignment="1">
      <alignment horizontal="left" vertical="center"/>
    </xf>
    <xf numFmtId="1" fontId="5" fillId="0" borderId="0" xfId="0" applyNumberFormat="1" applyFont="1" applyFill="1" applyBorder="1" applyAlignment="1">
      <alignment horizontal="left" vertical="center"/>
    </xf>
    <xf numFmtId="1" fontId="5" fillId="0" borderId="5" xfId="0" applyNumberFormat="1" applyFont="1" applyFill="1" applyBorder="1" applyAlignment="1">
      <alignment horizontal="left" vertical="center"/>
    </xf>
    <xf numFmtId="1" fontId="5" fillId="0" borderId="6" xfId="0" applyNumberFormat="1" applyFont="1" applyFill="1" applyBorder="1" applyAlignment="1">
      <alignment horizontal="left" vertical="center"/>
    </xf>
    <xf numFmtId="1" fontId="5" fillId="0" borderId="7" xfId="0" applyNumberFormat="1" applyFont="1" applyFill="1" applyBorder="1" applyAlignment="1">
      <alignment horizontal="left" vertical="center"/>
    </xf>
    <xf numFmtId="1" fontId="5" fillId="0" borderId="8" xfId="0" applyNumberFormat="1" applyFont="1" applyFill="1" applyBorder="1" applyAlignment="1">
      <alignment horizontal="left" vertical="center"/>
    </xf>
    <xf numFmtId="0" fontId="4" fillId="9" borderId="9" xfId="0" applyFont="1" applyFill="1" applyBorder="1" applyAlignment="1">
      <alignment horizontal="left" vertical="center"/>
    </xf>
    <xf numFmtId="1" fontId="4" fillId="9" borderId="1" xfId="0" applyNumberFormat="1" applyFont="1" applyFill="1" applyBorder="1" applyAlignment="1">
      <alignment horizontal="left" vertical="center"/>
    </xf>
    <xf numFmtId="1" fontId="4" fillId="9" borderId="2" xfId="0" applyNumberFormat="1" applyFont="1" applyFill="1" applyBorder="1" applyAlignment="1">
      <alignment horizontal="left" vertical="center"/>
    </xf>
    <xf numFmtId="1" fontId="4" fillId="9" borderId="3" xfId="0" applyNumberFormat="1" applyFont="1" applyFill="1" applyBorder="1" applyAlignment="1">
      <alignment horizontal="left" vertical="center"/>
    </xf>
    <xf numFmtId="1" fontId="4" fillId="9" borderId="4" xfId="0" applyNumberFormat="1" applyFont="1" applyFill="1" applyBorder="1" applyAlignment="1">
      <alignment horizontal="left" vertical="center"/>
    </xf>
    <xf numFmtId="1" fontId="4" fillId="9" borderId="0" xfId="0" applyNumberFormat="1" applyFont="1" applyFill="1" applyBorder="1" applyAlignment="1">
      <alignment horizontal="left" vertical="center"/>
    </xf>
    <xf numFmtId="1" fontId="4" fillId="9" borderId="5" xfId="0" applyNumberFormat="1" applyFont="1" applyFill="1" applyBorder="1" applyAlignment="1">
      <alignment horizontal="left" vertical="center"/>
    </xf>
    <xf numFmtId="1" fontId="4" fillId="9" borderId="6" xfId="0" applyNumberFormat="1" applyFont="1" applyFill="1" applyBorder="1" applyAlignment="1">
      <alignment horizontal="left" vertical="center"/>
    </xf>
    <xf numFmtId="1" fontId="4" fillId="9" borderId="7" xfId="0" applyNumberFormat="1" applyFont="1" applyFill="1" applyBorder="1" applyAlignment="1">
      <alignment horizontal="left" vertical="center"/>
    </xf>
    <xf numFmtId="1" fontId="4" fillId="9" borderId="8" xfId="0" applyNumberFormat="1" applyFont="1" applyFill="1" applyBorder="1" applyAlignment="1">
      <alignment horizontal="left" vertical="center"/>
    </xf>
    <xf numFmtId="0" fontId="23" fillId="2" borderId="9" xfId="0" applyFont="1" applyFill="1" applyBorder="1" applyAlignment="1">
      <alignment horizontal="center" vertical="center"/>
    </xf>
    <xf numFmtId="0" fontId="5" fillId="2" borderId="9" xfId="0" quotePrefix="1" applyFont="1" applyFill="1" applyBorder="1" applyAlignment="1">
      <alignment horizontal="center" vertical="center"/>
    </xf>
    <xf numFmtId="0" fontId="4" fillId="9" borderId="1" xfId="0" applyFont="1" applyFill="1" applyBorder="1" applyAlignment="1">
      <alignment horizontal="center" vertical="center"/>
    </xf>
    <xf numFmtId="0" fontId="4" fillId="9" borderId="2" xfId="0" applyFont="1" applyFill="1" applyBorder="1" applyAlignment="1">
      <alignment horizontal="center" vertical="center"/>
    </xf>
    <xf numFmtId="0" fontId="4" fillId="9" borderId="3" xfId="0" applyFont="1" applyFill="1" applyBorder="1" applyAlignment="1">
      <alignment horizontal="center" vertical="center"/>
    </xf>
    <xf numFmtId="0" fontId="4" fillId="9" borderId="4" xfId="0" applyFont="1" applyFill="1" applyBorder="1" applyAlignment="1">
      <alignment horizontal="center" vertical="center"/>
    </xf>
    <xf numFmtId="0" fontId="4" fillId="9" borderId="0" xfId="0" applyFont="1" applyFill="1" applyBorder="1" applyAlignment="1">
      <alignment horizontal="center" vertical="center"/>
    </xf>
    <xf numFmtId="0" fontId="4" fillId="9" borderId="5" xfId="0" applyFont="1" applyFill="1" applyBorder="1" applyAlignment="1">
      <alignment horizontal="center" vertical="center"/>
    </xf>
    <xf numFmtId="0" fontId="4" fillId="9" borderId="6" xfId="0" applyFont="1" applyFill="1" applyBorder="1" applyAlignment="1">
      <alignment horizontal="center" vertical="center"/>
    </xf>
    <xf numFmtId="0" fontId="4" fillId="9" borderId="7" xfId="0" applyFont="1" applyFill="1" applyBorder="1" applyAlignment="1">
      <alignment horizontal="center" vertical="center"/>
    </xf>
    <xf numFmtId="0" fontId="4" fillId="9" borderId="8" xfId="0" applyFont="1" applyFill="1" applyBorder="1" applyAlignment="1">
      <alignment horizontal="center" vertical="center"/>
    </xf>
    <xf numFmtId="0" fontId="7" fillId="2" borderId="1" xfId="0" applyFont="1" applyFill="1" applyBorder="1" applyAlignment="1">
      <alignment horizontal="center" vertical="center" wrapText="1"/>
    </xf>
    <xf numFmtId="0" fontId="7" fillId="2" borderId="2" xfId="0" applyFont="1" applyFill="1" applyBorder="1" applyAlignment="1">
      <alignment horizontal="center" vertical="center" wrapText="1"/>
    </xf>
    <xf numFmtId="0" fontId="7" fillId="2" borderId="3" xfId="0" applyFont="1" applyFill="1" applyBorder="1" applyAlignment="1">
      <alignment horizontal="center" vertical="center" wrapText="1"/>
    </xf>
    <xf numFmtId="0" fontId="7" fillId="2" borderId="4" xfId="0" applyFont="1" applyFill="1" applyBorder="1" applyAlignment="1">
      <alignment horizontal="center" vertical="center" wrapText="1"/>
    </xf>
    <xf numFmtId="0" fontId="7" fillId="2" borderId="0" xfId="0" applyFont="1" applyFill="1" applyBorder="1" applyAlignment="1">
      <alignment horizontal="center" vertical="center" wrapText="1"/>
    </xf>
    <xf numFmtId="0" fontId="7" fillId="2" borderId="5" xfId="0" applyFont="1" applyFill="1" applyBorder="1" applyAlignment="1">
      <alignment horizontal="center" vertical="center" wrapText="1"/>
    </xf>
    <xf numFmtId="0" fontId="7" fillId="2" borderId="6" xfId="0" applyFont="1" applyFill="1" applyBorder="1" applyAlignment="1">
      <alignment horizontal="center" vertical="center" wrapText="1"/>
    </xf>
    <xf numFmtId="0" fontId="7" fillId="2" borderId="7" xfId="0" applyFont="1" applyFill="1" applyBorder="1" applyAlignment="1">
      <alignment horizontal="center" vertical="center" wrapText="1"/>
    </xf>
    <xf numFmtId="0" fontId="7" fillId="2" borderId="8" xfId="0" applyFont="1" applyFill="1" applyBorder="1" applyAlignment="1">
      <alignment horizontal="center" vertical="center" wrapText="1"/>
    </xf>
    <xf numFmtId="1" fontId="5" fillId="0" borderId="9" xfId="0" applyNumberFormat="1" applyFont="1" applyFill="1" applyBorder="1" applyAlignment="1">
      <alignment horizontal="center" vertical="center"/>
    </xf>
    <xf numFmtId="0" fontId="5" fillId="9" borderId="2" xfId="0" applyFont="1" applyFill="1" applyBorder="1" applyAlignment="1">
      <alignment horizontal="center" vertical="center"/>
    </xf>
    <xf numFmtId="0" fontId="5" fillId="9" borderId="0" xfId="0" applyFont="1" applyFill="1" applyBorder="1" applyAlignment="1">
      <alignment horizontal="center" vertical="center"/>
    </xf>
    <xf numFmtId="0" fontId="5" fillId="9" borderId="7" xfId="0" applyFont="1" applyFill="1" applyBorder="1" applyAlignment="1">
      <alignment horizontal="center" vertical="center"/>
    </xf>
    <xf numFmtId="2" fontId="5" fillId="0" borderId="9" xfId="0" applyNumberFormat="1" applyFont="1" applyFill="1" applyBorder="1" applyAlignment="1">
      <alignment horizontal="center" vertical="center"/>
    </xf>
    <xf numFmtId="0" fontId="5" fillId="3" borderId="9" xfId="0" applyFont="1" applyFill="1" applyBorder="1" applyAlignment="1">
      <alignment horizontal="center" vertical="center"/>
    </xf>
    <xf numFmtId="17" fontId="5" fillId="3" borderId="9" xfId="0" applyNumberFormat="1" applyFont="1" applyFill="1" applyBorder="1" applyAlignment="1">
      <alignment horizontal="center" vertical="center"/>
    </xf>
    <xf numFmtId="0" fontId="4" fillId="3" borderId="1" xfId="0" applyFont="1" applyFill="1" applyBorder="1" applyAlignment="1">
      <alignment horizontal="center" vertical="center"/>
    </xf>
    <xf numFmtId="0" fontId="4" fillId="3" borderId="2" xfId="0" applyFont="1" applyFill="1" applyBorder="1" applyAlignment="1">
      <alignment horizontal="center" vertical="center"/>
    </xf>
    <xf numFmtId="0" fontId="4" fillId="3" borderId="3" xfId="0" applyFont="1" applyFill="1" applyBorder="1" applyAlignment="1">
      <alignment horizontal="center" vertical="center"/>
    </xf>
    <xf numFmtId="0" fontId="4" fillId="3" borderId="4" xfId="0" applyFont="1" applyFill="1" applyBorder="1" applyAlignment="1">
      <alignment horizontal="center" vertical="center"/>
    </xf>
    <xf numFmtId="0" fontId="4" fillId="3" borderId="0" xfId="0" applyFont="1" applyFill="1" applyBorder="1" applyAlignment="1">
      <alignment horizontal="center" vertical="center"/>
    </xf>
    <xf numFmtId="0" fontId="4" fillId="3" borderId="5" xfId="0" applyFont="1" applyFill="1" applyBorder="1" applyAlignment="1">
      <alignment horizontal="center" vertical="center"/>
    </xf>
    <xf numFmtId="0" fontId="4" fillId="3" borderId="6" xfId="0" applyFont="1" applyFill="1" applyBorder="1" applyAlignment="1">
      <alignment horizontal="center" vertical="center"/>
    </xf>
    <xf numFmtId="0" fontId="4" fillId="3" borderId="7" xfId="0" applyFont="1" applyFill="1" applyBorder="1" applyAlignment="1">
      <alignment horizontal="center" vertical="center"/>
    </xf>
    <xf numFmtId="0" fontId="4" fillId="3" borderId="8" xfId="0" applyFont="1" applyFill="1" applyBorder="1" applyAlignment="1">
      <alignment horizontal="center" vertical="center"/>
    </xf>
    <xf numFmtId="0" fontId="4" fillId="10" borderId="1" xfId="0" applyFont="1" applyFill="1" applyBorder="1" applyAlignment="1">
      <alignment horizontal="center" vertical="center"/>
    </xf>
    <xf numFmtId="0" fontId="4" fillId="10" borderId="2" xfId="0" applyFont="1" applyFill="1" applyBorder="1" applyAlignment="1">
      <alignment horizontal="center" vertical="center"/>
    </xf>
    <xf numFmtId="0" fontId="4" fillId="10" borderId="3" xfId="0" applyFont="1" applyFill="1" applyBorder="1" applyAlignment="1">
      <alignment horizontal="center" vertical="center"/>
    </xf>
    <xf numFmtId="0" fontId="4" fillId="10" borderId="4" xfId="0" applyFont="1" applyFill="1" applyBorder="1" applyAlignment="1">
      <alignment horizontal="center" vertical="center"/>
    </xf>
    <xf numFmtId="0" fontId="4" fillId="10" borderId="0" xfId="0" applyFont="1" applyFill="1" applyBorder="1" applyAlignment="1">
      <alignment horizontal="center" vertical="center"/>
    </xf>
    <xf numFmtId="0" fontId="4" fillId="10" borderId="5" xfId="0" applyFont="1" applyFill="1" applyBorder="1" applyAlignment="1">
      <alignment horizontal="center" vertical="center"/>
    </xf>
    <xf numFmtId="0" fontId="4" fillId="10" borderId="6" xfId="0" applyFont="1" applyFill="1" applyBorder="1" applyAlignment="1">
      <alignment horizontal="center" vertical="center"/>
    </xf>
    <xf numFmtId="0" fontId="4" fillId="10" borderId="7" xfId="0" applyFont="1" applyFill="1" applyBorder="1" applyAlignment="1">
      <alignment horizontal="center" vertical="center"/>
    </xf>
    <xf numFmtId="0" fontId="4" fillId="10" borderId="8" xfId="0" applyFont="1" applyFill="1" applyBorder="1" applyAlignment="1">
      <alignment horizontal="center" vertical="center"/>
    </xf>
    <xf numFmtId="0" fontId="4" fillId="8" borderId="1" xfId="0" applyFont="1" applyFill="1" applyBorder="1" applyAlignment="1">
      <alignment horizontal="center" vertical="center"/>
    </xf>
    <xf numFmtId="0" fontId="4" fillId="8" borderId="3" xfId="0" applyFont="1" applyFill="1" applyBorder="1" applyAlignment="1">
      <alignment horizontal="center" vertical="center"/>
    </xf>
    <xf numFmtId="0" fontId="4" fillId="8" borderId="4" xfId="0" applyFont="1" applyFill="1" applyBorder="1" applyAlignment="1">
      <alignment horizontal="center" vertical="center"/>
    </xf>
    <xf numFmtId="0" fontId="4" fillId="8" borderId="5" xfId="0" applyFont="1" applyFill="1" applyBorder="1" applyAlignment="1">
      <alignment horizontal="center" vertical="center"/>
    </xf>
    <xf numFmtId="0" fontId="4" fillId="8" borderId="6" xfId="0" applyFont="1" applyFill="1" applyBorder="1" applyAlignment="1">
      <alignment horizontal="center" vertical="center"/>
    </xf>
    <xf numFmtId="0" fontId="4" fillId="8" borderId="8" xfId="0" applyFont="1" applyFill="1" applyBorder="1" applyAlignment="1">
      <alignment horizontal="center" vertical="center"/>
    </xf>
    <xf numFmtId="0" fontId="3" fillId="3" borderId="1" xfId="0" applyFont="1" applyFill="1" applyBorder="1" applyAlignment="1">
      <alignment horizontal="center" vertical="center"/>
    </xf>
    <xf numFmtId="0" fontId="3" fillId="3" borderId="4" xfId="0" applyFont="1" applyFill="1" applyBorder="1" applyAlignment="1">
      <alignment horizontal="center" vertical="center"/>
    </xf>
    <xf numFmtId="0" fontId="3" fillId="3" borderId="6" xfId="0" applyFont="1" applyFill="1" applyBorder="1" applyAlignment="1">
      <alignment horizontal="center" vertical="center"/>
    </xf>
    <xf numFmtId="0" fontId="3" fillId="3" borderId="7" xfId="0" applyFont="1" applyFill="1" applyBorder="1" applyAlignment="1">
      <alignment horizontal="center" vertical="center"/>
    </xf>
    <xf numFmtId="0" fontId="3" fillId="3" borderId="8" xfId="0" applyFont="1" applyFill="1" applyBorder="1" applyAlignment="1">
      <alignment horizontal="center" vertical="center"/>
    </xf>
    <xf numFmtId="0" fontId="4" fillId="4" borderId="1" xfId="0" applyFont="1" applyFill="1" applyBorder="1" applyAlignment="1">
      <alignment horizontal="center"/>
    </xf>
    <xf numFmtId="0" fontId="4" fillId="4" borderId="2" xfId="0" applyFont="1" applyFill="1" applyBorder="1" applyAlignment="1">
      <alignment horizontal="center"/>
    </xf>
    <xf numFmtId="0" fontId="4" fillId="4" borderId="3" xfId="0" applyFont="1" applyFill="1" applyBorder="1" applyAlignment="1">
      <alignment horizontal="center"/>
    </xf>
    <xf numFmtId="0" fontId="4" fillId="4" borderId="6" xfId="0" applyFont="1" applyFill="1" applyBorder="1" applyAlignment="1">
      <alignment horizontal="center"/>
    </xf>
    <xf numFmtId="0" fontId="4" fillId="4" borderId="7" xfId="0" applyFont="1" applyFill="1" applyBorder="1" applyAlignment="1">
      <alignment horizontal="center"/>
    </xf>
    <xf numFmtId="0" fontId="4" fillId="4" borderId="8" xfId="0" applyFont="1" applyFill="1" applyBorder="1" applyAlignment="1">
      <alignment horizontal="center"/>
    </xf>
    <xf numFmtId="0" fontId="9" fillId="2" borderId="1" xfId="0" applyFont="1" applyFill="1" applyBorder="1" applyAlignment="1">
      <alignment horizontal="center" vertical="center" wrapText="1"/>
    </xf>
    <xf numFmtId="0" fontId="9" fillId="2" borderId="2" xfId="0" applyFont="1" applyFill="1" applyBorder="1" applyAlignment="1">
      <alignment horizontal="center" vertical="center" wrapText="1"/>
    </xf>
    <xf numFmtId="0" fontId="9" fillId="2" borderId="3" xfId="0" applyFont="1" applyFill="1" applyBorder="1" applyAlignment="1">
      <alignment horizontal="center" vertical="center" wrapText="1"/>
    </xf>
    <xf numFmtId="0" fontId="9" fillId="2" borderId="6" xfId="0" applyFont="1" applyFill="1" applyBorder="1" applyAlignment="1">
      <alignment horizontal="center" vertical="center" wrapText="1"/>
    </xf>
    <xf numFmtId="0" fontId="9" fillId="2" borderId="7" xfId="0" applyFont="1" applyFill="1" applyBorder="1" applyAlignment="1">
      <alignment horizontal="center" vertical="center" wrapText="1"/>
    </xf>
    <xf numFmtId="0" fontId="9" fillId="2" borderId="8" xfId="0" applyFont="1" applyFill="1" applyBorder="1" applyAlignment="1">
      <alignment horizontal="center" vertical="center" wrapText="1"/>
    </xf>
    <xf numFmtId="49" fontId="5" fillId="2" borderId="1" xfId="0" applyNumberFormat="1" applyFont="1" applyFill="1" applyBorder="1" applyAlignment="1">
      <alignment horizontal="center" vertical="center" wrapText="1"/>
    </xf>
    <xf numFmtId="49" fontId="5" fillId="2" borderId="2" xfId="0" applyNumberFormat="1" applyFont="1" applyFill="1" applyBorder="1" applyAlignment="1">
      <alignment horizontal="center" vertical="center" wrapText="1"/>
    </xf>
    <xf numFmtId="49" fontId="5" fillId="2" borderId="3" xfId="0" applyNumberFormat="1" applyFont="1" applyFill="1" applyBorder="1" applyAlignment="1">
      <alignment horizontal="center" vertical="center" wrapText="1"/>
    </xf>
    <xf numFmtId="49" fontId="5" fillId="2" borderId="4" xfId="0" applyNumberFormat="1" applyFont="1" applyFill="1" applyBorder="1" applyAlignment="1">
      <alignment horizontal="center" vertical="center" wrapText="1"/>
    </xf>
    <xf numFmtId="49" fontId="5" fillId="2" borderId="0" xfId="0" applyNumberFormat="1" applyFont="1" applyFill="1" applyBorder="1" applyAlignment="1">
      <alignment horizontal="center" vertical="center" wrapText="1"/>
    </xf>
    <xf numFmtId="49" fontId="5" fillId="2" borderId="5" xfId="0" applyNumberFormat="1" applyFont="1" applyFill="1" applyBorder="1" applyAlignment="1">
      <alignment horizontal="center" vertical="center" wrapText="1"/>
    </xf>
    <xf numFmtId="49" fontId="5" fillId="2" borderId="6" xfId="0" applyNumberFormat="1" applyFont="1" applyFill="1" applyBorder="1" applyAlignment="1">
      <alignment horizontal="center" vertical="center" wrapText="1"/>
    </xf>
    <xf numFmtId="49" fontId="5" fillId="2" borderId="7" xfId="0" applyNumberFormat="1" applyFont="1" applyFill="1" applyBorder="1" applyAlignment="1">
      <alignment horizontal="center" vertical="center" wrapText="1"/>
    </xf>
    <xf numFmtId="49" fontId="5" fillId="2" borderId="8" xfId="0" applyNumberFormat="1" applyFont="1" applyFill="1" applyBorder="1" applyAlignment="1">
      <alignment horizontal="center" vertical="center" wrapText="1"/>
    </xf>
    <xf numFmtId="2" fontId="5" fillId="7" borderId="9" xfId="0" applyNumberFormat="1" applyFont="1" applyFill="1" applyBorder="1" applyAlignment="1">
      <alignment horizontal="center" vertical="center" wrapText="1"/>
    </xf>
    <xf numFmtId="2" fontId="5" fillId="7" borderId="1" xfId="0" applyNumberFormat="1" applyFont="1" applyFill="1" applyBorder="1" applyAlignment="1">
      <alignment horizontal="center" vertical="center" wrapText="1"/>
    </xf>
    <xf numFmtId="2" fontId="5" fillId="7" borderId="2" xfId="0" applyNumberFormat="1" applyFont="1" applyFill="1" applyBorder="1" applyAlignment="1">
      <alignment horizontal="center" vertical="center" wrapText="1"/>
    </xf>
    <xf numFmtId="2" fontId="5" fillId="7" borderId="3" xfId="0" applyNumberFormat="1" applyFont="1" applyFill="1" applyBorder="1" applyAlignment="1">
      <alignment horizontal="center" vertical="center" wrapText="1"/>
    </xf>
    <xf numFmtId="2" fontId="5" fillId="7" borderId="4" xfId="0" applyNumberFormat="1" applyFont="1" applyFill="1" applyBorder="1" applyAlignment="1">
      <alignment horizontal="center" vertical="center" wrapText="1"/>
    </xf>
    <xf numFmtId="2" fontId="5" fillId="7" borderId="0" xfId="0" applyNumberFormat="1" applyFont="1" applyFill="1" applyBorder="1" applyAlignment="1">
      <alignment horizontal="center" vertical="center" wrapText="1"/>
    </xf>
    <xf numFmtId="2" fontId="5" fillId="7" borderId="5" xfId="0" applyNumberFormat="1" applyFont="1" applyFill="1" applyBorder="1" applyAlignment="1">
      <alignment horizontal="center" vertical="center" wrapText="1"/>
    </xf>
    <xf numFmtId="2" fontId="5" fillId="7" borderId="6" xfId="0" applyNumberFormat="1" applyFont="1" applyFill="1" applyBorder="1" applyAlignment="1">
      <alignment horizontal="center" vertical="center" wrapText="1"/>
    </xf>
    <xf numFmtId="2" fontId="5" fillId="7" borderId="7" xfId="0" applyNumberFormat="1" applyFont="1" applyFill="1" applyBorder="1" applyAlignment="1">
      <alignment horizontal="center" vertical="center" wrapText="1"/>
    </xf>
    <xf numFmtId="2" fontId="5" fillId="7" borderId="8" xfId="0" applyNumberFormat="1" applyFont="1" applyFill="1" applyBorder="1" applyAlignment="1">
      <alignment horizontal="center" vertical="center" wrapText="1"/>
    </xf>
    <xf numFmtId="0" fontId="13" fillId="4" borderId="7" xfId="0" applyFont="1" applyFill="1" applyBorder="1" applyAlignment="1">
      <alignment horizontal="center"/>
    </xf>
    <xf numFmtId="0" fontId="4" fillId="6" borderId="7" xfId="0" applyFont="1" applyFill="1" applyBorder="1" applyAlignment="1">
      <alignment horizontal="center"/>
    </xf>
    <xf numFmtId="0" fontId="4" fillId="3" borderId="4" xfId="0" quotePrefix="1" applyFont="1" applyFill="1" applyBorder="1" applyAlignment="1">
      <alignment horizontal="center" vertical="center"/>
    </xf>
    <xf numFmtId="0" fontId="4" fillId="11" borderId="4" xfId="0" applyFont="1" applyFill="1" applyBorder="1" applyAlignment="1">
      <alignment horizontal="center" vertical="center"/>
    </xf>
    <xf numFmtId="0" fontId="4" fillId="11" borderId="0" xfId="0" applyFont="1" applyFill="1" applyBorder="1" applyAlignment="1">
      <alignment horizontal="center" vertical="center"/>
    </xf>
    <xf numFmtId="0" fontId="24" fillId="2" borderId="4" xfId="0" applyFont="1" applyFill="1" applyBorder="1" applyAlignment="1">
      <alignment horizontal="left" vertical="center"/>
    </xf>
    <xf numFmtId="0" fontId="24" fillId="2" borderId="0" xfId="0" applyFont="1" applyFill="1" applyBorder="1" applyAlignment="1">
      <alignment horizontal="left" vertical="center"/>
    </xf>
  </cellXfs>
  <cellStyles count="2">
    <cellStyle name="Normal" xfId="0" builtinId="0"/>
    <cellStyle name="Обычный 2" xfId="1"/>
  </cellStyles>
  <dxfs count="706">
    <dxf>
      <font>
        <color theme="0"/>
      </font>
      <fill>
        <patternFill>
          <bgColor rgb="FFFF0000"/>
        </patternFill>
      </fill>
    </dxf>
    <dxf>
      <font>
        <color theme="0"/>
      </font>
      <fill>
        <patternFill patternType="none">
          <bgColor auto="1"/>
        </patternFill>
      </fill>
    </dxf>
    <dxf>
      <font>
        <color theme="0"/>
      </font>
      <fill>
        <patternFill patternType="none">
          <bgColor auto="1"/>
        </patternFill>
      </fill>
    </dxf>
    <dxf>
      <font>
        <color theme="0"/>
      </font>
      <fill>
        <patternFill>
          <bgColor rgb="FFFF0000"/>
        </patternFill>
      </fill>
    </dxf>
    <dxf>
      <font>
        <color theme="0"/>
      </font>
      <fill>
        <patternFill patternType="none">
          <bgColor auto="1"/>
        </patternFill>
      </fill>
    </dxf>
    <dxf>
      <font>
        <color theme="0"/>
      </font>
      <fill>
        <patternFill patternType="none">
          <bgColor auto="1"/>
        </patternFill>
      </fill>
    </dxf>
    <dxf>
      <font>
        <color theme="0"/>
      </font>
      <fill>
        <patternFill>
          <bgColor rgb="FFFF0000"/>
        </patternFill>
      </fill>
    </dxf>
    <dxf>
      <font>
        <color theme="0"/>
      </font>
      <fill>
        <patternFill patternType="none">
          <bgColor auto="1"/>
        </patternFill>
      </fill>
    </dxf>
    <dxf>
      <font>
        <color theme="0"/>
      </font>
      <fill>
        <patternFill>
          <bgColor rgb="FFFF0000"/>
        </patternFill>
      </fill>
    </dxf>
    <dxf>
      <font>
        <color theme="0"/>
      </font>
      <fill>
        <patternFill patternType="none">
          <bgColor auto="1"/>
        </patternFill>
      </fill>
    </dxf>
    <dxf>
      <font>
        <color theme="0"/>
      </font>
      <fill>
        <patternFill>
          <bgColor rgb="FFFF0000"/>
        </patternFill>
      </fill>
    </dxf>
    <dxf>
      <font>
        <color theme="0"/>
      </font>
      <fill>
        <patternFill patternType="none">
          <bgColor auto="1"/>
        </patternFill>
      </fill>
    </dxf>
    <dxf>
      <font>
        <color theme="0"/>
      </font>
      <fill>
        <patternFill patternType="none">
          <bgColor auto="1"/>
        </patternFill>
      </fill>
    </dxf>
    <dxf>
      <font>
        <color theme="0"/>
      </font>
      <fill>
        <patternFill>
          <bgColor rgb="FFFF0000"/>
        </patternFill>
      </fill>
    </dxf>
    <dxf>
      <font>
        <color theme="0"/>
      </font>
      <fill>
        <patternFill patternType="none">
          <bgColor auto="1"/>
        </patternFill>
      </fill>
    </dxf>
    <dxf>
      <font>
        <color theme="0"/>
      </font>
    </dxf>
    <dxf>
      <font>
        <color theme="0"/>
      </font>
      <fill>
        <patternFill>
          <bgColor rgb="FFFF0000"/>
        </patternFill>
      </fill>
    </dxf>
    <dxf>
      <font>
        <color theme="0"/>
      </font>
      <fill>
        <patternFill patternType="none">
          <bgColor auto="1"/>
        </patternFill>
      </fill>
    </dxf>
    <dxf>
      <font>
        <color theme="0"/>
      </font>
      <fill>
        <patternFill>
          <bgColor rgb="FFFF0000"/>
        </patternFill>
      </fill>
    </dxf>
    <dxf>
      <font>
        <color theme="0"/>
      </font>
      <fill>
        <patternFill patternType="none">
          <bgColor auto="1"/>
        </patternFill>
      </fill>
    </dxf>
    <dxf>
      <font>
        <color theme="0"/>
      </font>
      <fill>
        <patternFill patternType="none">
          <bgColor auto="1"/>
        </patternFill>
      </fill>
    </dxf>
    <dxf>
      <font>
        <color theme="0"/>
      </font>
      <fill>
        <patternFill patternType="none">
          <bgColor auto="1"/>
        </patternFill>
      </fill>
    </dxf>
    <dxf>
      <font>
        <color theme="0"/>
      </font>
      <fill>
        <patternFill patternType="none">
          <bgColor auto="1"/>
        </patternFill>
      </fill>
    </dxf>
    <dxf>
      <font>
        <color theme="0"/>
      </font>
      <fill>
        <patternFill patternType="none">
          <bgColor auto="1"/>
        </patternFill>
      </fill>
    </dxf>
    <dxf>
      <font>
        <color theme="0"/>
      </font>
    </dxf>
    <dxf>
      <font>
        <color theme="0"/>
      </font>
      <fill>
        <patternFill patternType="none">
          <bgColor auto="1"/>
        </patternFill>
      </fill>
    </dxf>
    <dxf>
      <font>
        <color theme="0"/>
      </font>
      <fill>
        <patternFill patternType="none">
          <bgColor auto="1"/>
        </patternFill>
      </fill>
    </dxf>
    <dxf>
      <font>
        <color theme="0"/>
      </font>
      <fill>
        <patternFill patternType="none">
          <bgColor auto="1"/>
        </patternFill>
      </fill>
    </dxf>
    <dxf>
      <font>
        <color theme="0"/>
      </font>
      <fill>
        <patternFill patternType="none">
          <bgColor auto="1"/>
        </patternFill>
      </fill>
    </dxf>
    <dxf>
      <font>
        <color theme="0"/>
      </font>
      <fill>
        <patternFill patternType="none">
          <bgColor auto="1"/>
        </patternFill>
      </fill>
    </dxf>
    <dxf>
      <font>
        <color theme="0"/>
      </font>
      <fill>
        <patternFill patternType="none">
          <bgColor auto="1"/>
        </patternFill>
      </fill>
    </dxf>
    <dxf>
      <font>
        <color theme="0"/>
      </font>
      <fill>
        <patternFill patternType="none">
          <bgColor auto="1"/>
        </patternFill>
      </fill>
    </dxf>
    <dxf>
      <font>
        <color theme="0"/>
      </font>
    </dxf>
    <dxf>
      <font>
        <color theme="0"/>
      </font>
    </dxf>
    <dxf>
      <font>
        <color theme="0"/>
      </font>
      <fill>
        <patternFill>
          <bgColor rgb="FFFF0000"/>
        </patternFill>
      </fill>
    </dxf>
    <dxf>
      <font>
        <color theme="0"/>
      </font>
      <fill>
        <patternFill patternType="none">
          <bgColor auto="1"/>
        </patternFill>
      </fill>
    </dxf>
    <dxf>
      <font>
        <color theme="0"/>
      </font>
    </dxf>
    <dxf>
      <font>
        <color theme="0"/>
      </font>
    </dxf>
    <dxf>
      <font>
        <color theme="0"/>
      </font>
      <fill>
        <patternFill patternType="none">
          <bgColor auto="1"/>
        </patternFill>
      </fill>
    </dxf>
    <dxf>
      <font>
        <color theme="0"/>
      </font>
      <fill>
        <patternFill patternType="none">
          <bgColor auto="1"/>
        </patternFill>
      </fill>
    </dxf>
    <dxf>
      <font>
        <color theme="0"/>
      </font>
      <fill>
        <patternFill patternType="none">
          <bgColor auto="1"/>
        </patternFill>
      </fill>
    </dxf>
    <dxf>
      <font>
        <color theme="0"/>
      </font>
      <fill>
        <patternFill patternType="none">
          <bgColor auto="1"/>
        </patternFill>
      </fill>
    </dxf>
    <dxf>
      <font>
        <color theme="0"/>
      </font>
      <fill>
        <patternFill patternType="none">
          <bgColor auto="1"/>
        </patternFill>
      </fill>
    </dxf>
    <dxf>
      <font>
        <color theme="0"/>
      </font>
      <fill>
        <patternFill patternType="none">
          <bgColor auto="1"/>
        </patternFill>
      </fill>
    </dxf>
    <dxf>
      <font>
        <color theme="0"/>
      </font>
      <fill>
        <patternFill>
          <bgColor rgb="FFFF0000"/>
        </patternFill>
      </fill>
    </dxf>
    <dxf>
      <font>
        <color theme="0"/>
      </font>
      <fill>
        <patternFill patternType="none">
          <bgColor auto="1"/>
        </patternFill>
      </fill>
    </dxf>
    <dxf>
      <font>
        <color theme="0"/>
      </font>
    </dxf>
    <dxf>
      <font>
        <color theme="0"/>
      </font>
      <fill>
        <patternFill patternType="none">
          <bgColor auto="1"/>
        </patternFill>
      </fill>
    </dxf>
    <dxf>
      <font>
        <color theme="0"/>
      </font>
      <fill>
        <patternFill patternType="none">
          <bgColor auto="1"/>
        </patternFill>
      </fill>
    </dxf>
    <dxf>
      <font>
        <color theme="0"/>
      </font>
      <fill>
        <patternFill patternType="none">
          <bgColor auto="1"/>
        </patternFill>
      </fill>
    </dxf>
    <dxf>
      <font>
        <color theme="0"/>
      </font>
      <fill>
        <patternFill>
          <bgColor rgb="FFFF0000"/>
        </patternFill>
      </fill>
    </dxf>
    <dxf>
      <font>
        <color theme="0"/>
      </font>
      <fill>
        <patternFill patternType="none">
          <bgColor auto="1"/>
        </patternFill>
      </fill>
    </dxf>
    <dxf>
      <font>
        <color theme="0"/>
      </font>
    </dxf>
    <dxf>
      <font>
        <color theme="0"/>
      </font>
      <fill>
        <patternFill>
          <bgColor rgb="FFFF0000"/>
        </patternFill>
      </fill>
    </dxf>
    <dxf>
      <font>
        <color theme="0"/>
      </font>
      <fill>
        <patternFill patternType="none">
          <bgColor auto="1"/>
        </patternFill>
      </fill>
    </dxf>
    <dxf>
      <font>
        <color theme="0"/>
      </font>
      <fill>
        <patternFill>
          <bgColor rgb="FFFF0000"/>
        </patternFill>
      </fill>
    </dxf>
    <dxf>
      <font>
        <color theme="0"/>
      </font>
      <fill>
        <patternFill patternType="none">
          <bgColor auto="1"/>
        </patternFill>
      </fill>
    </dxf>
    <dxf>
      <font>
        <color theme="0"/>
      </font>
      <fill>
        <patternFill patternType="none">
          <bgColor auto="1"/>
        </patternFill>
      </fill>
    </dxf>
    <dxf>
      <font>
        <color theme="0"/>
      </font>
      <fill>
        <patternFill patternType="none">
          <bgColor auto="1"/>
        </patternFill>
      </fill>
    </dxf>
    <dxf>
      <font>
        <color theme="0"/>
      </font>
      <fill>
        <patternFill patternType="none">
          <bgColor auto="1"/>
        </patternFill>
      </fill>
    </dxf>
    <dxf>
      <font>
        <color theme="0"/>
      </font>
      <fill>
        <patternFill patternType="none">
          <bgColor auto="1"/>
        </patternFill>
      </fill>
    </dxf>
    <dxf>
      <font>
        <color theme="0"/>
      </font>
    </dxf>
    <dxf>
      <font>
        <color theme="0"/>
      </font>
      <fill>
        <patternFill patternType="none">
          <bgColor auto="1"/>
        </patternFill>
      </fill>
    </dxf>
    <dxf>
      <font>
        <color theme="0"/>
      </font>
      <fill>
        <patternFill patternType="none">
          <bgColor auto="1"/>
        </patternFill>
      </fill>
    </dxf>
    <dxf>
      <font>
        <color theme="0"/>
      </font>
      <fill>
        <patternFill patternType="none">
          <bgColor auto="1"/>
        </patternFill>
      </fill>
    </dxf>
    <dxf>
      <font>
        <color theme="0"/>
      </font>
      <fill>
        <patternFill patternType="none">
          <bgColor auto="1"/>
        </patternFill>
      </fill>
    </dxf>
    <dxf>
      <font>
        <color theme="0"/>
      </font>
      <fill>
        <patternFill>
          <bgColor rgb="FFFF0000"/>
        </patternFill>
      </fill>
    </dxf>
    <dxf>
      <font>
        <color theme="0"/>
      </font>
      <fill>
        <patternFill patternType="none">
          <bgColor auto="1"/>
        </patternFill>
      </fill>
    </dxf>
    <dxf>
      <font>
        <color theme="0"/>
      </font>
    </dxf>
    <dxf>
      <font>
        <color theme="0"/>
      </font>
    </dxf>
    <dxf>
      <font>
        <color theme="0"/>
      </font>
      <fill>
        <patternFill>
          <bgColor rgb="FFFF0000"/>
        </patternFill>
      </fill>
    </dxf>
    <dxf>
      <font>
        <color theme="0"/>
      </font>
      <fill>
        <patternFill patternType="none">
          <bgColor auto="1"/>
        </patternFill>
      </fill>
    </dxf>
    <dxf>
      <font>
        <color theme="0"/>
      </font>
      <fill>
        <patternFill>
          <bgColor rgb="FFFF0000"/>
        </patternFill>
      </fill>
    </dxf>
    <dxf>
      <font>
        <color theme="0"/>
      </font>
      <fill>
        <patternFill patternType="none">
          <bgColor auto="1"/>
        </patternFill>
      </fill>
    </dxf>
    <dxf>
      <font>
        <color theme="0"/>
      </font>
    </dxf>
    <dxf>
      <font>
        <color theme="0"/>
      </font>
      <fill>
        <patternFill patternType="none">
          <bgColor auto="1"/>
        </patternFill>
      </fill>
    </dxf>
    <dxf>
      <font>
        <color theme="0"/>
      </font>
      <fill>
        <patternFill patternType="none">
          <bgColor auto="1"/>
        </patternFill>
      </fill>
    </dxf>
    <dxf>
      <font>
        <color theme="0"/>
      </font>
      <fill>
        <patternFill patternType="none">
          <bgColor auto="1"/>
        </patternFill>
      </fill>
    </dxf>
    <dxf>
      <font>
        <color theme="0"/>
      </font>
      <fill>
        <patternFill patternType="none">
          <bgColor auto="1"/>
        </patternFill>
      </fill>
    </dxf>
    <dxf>
      <font>
        <color theme="0"/>
      </font>
      <fill>
        <patternFill patternType="none">
          <bgColor auto="1"/>
        </patternFill>
      </fill>
    </dxf>
    <dxf>
      <font>
        <color theme="0"/>
      </font>
      <fill>
        <patternFill patternType="none">
          <bgColor auto="1"/>
        </patternFill>
      </fill>
    </dxf>
    <dxf>
      <font>
        <color theme="0"/>
      </font>
      <fill>
        <patternFill>
          <bgColor rgb="FFFF0000"/>
        </patternFill>
      </fill>
    </dxf>
    <dxf>
      <font>
        <color theme="0"/>
      </font>
      <fill>
        <patternFill patternType="none">
          <bgColor auto="1"/>
        </patternFill>
      </fill>
    </dxf>
    <dxf>
      <font>
        <color theme="0"/>
      </font>
    </dxf>
    <dxf>
      <font>
        <color theme="0"/>
      </font>
      <fill>
        <patternFill patternType="none">
          <bgColor auto="1"/>
        </patternFill>
      </fill>
    </dxf>
    <dxf>
      <font>
        <color theme="0"/>
      </font>
      <fill>
        <patternFill patternType="none">
          <bgColor auto="1"/>
        </patternFill>
      </fill>
    </dxf>
    <dxf>
      <font>
        <color theme="0"/>
      </font>
      <fill>
        <patternFill patternType="none">
          <bgColor auto="1"/>
        </patternFill>
      </fill>
    </dxf>
    <dxf>
      <font>
        <color theme="0"/>
      </font>
      <fill>
        <patternFill>
          <bgColor rgb="FFFF0000"/>
        </patternFill>
      </fill>
    </dxf>
    <dxf>
      <font>
        <color theme="0"/>
      </font>
      <fill>
        <patternFill patternType="none">
          <bgColor auto="1"/>
        </patternFill>
      </fill>
    </dxf>
    <dxf>
      <font>
        <color theme="0"/>
      </font>
    </dxf>
    <dxf>
      <font>
        <color theme="0"/>
      </font>
      <fill>
        <patternFill>
          <bgColor rgb="FFFF0000"/>
        </patternFill>
      </fill>
    </dxf>
    <dxf>
      <font>
        <color theme="0"/>
      </font>
      <fill>
        <patternFill patternType="none">
          <bgColor auto="1"/>
        </patternFill>
      </fill>
    </dxf>
    <dxf>
      <font>
        <color theme="0"/>
      </font>
      <fill>
        <patternFill>
          <bgColor rgb="FFFF0000"/>
        </patternFill>
      </fill>
    </dxf>
    <dxf>
      <font>
        <color theme="0"/>
      </font>
      <fill>
        <patternFill patternType="none">
          <bgColor auto="1"/>
        </patternFill>
      </fill>
    </dxf>
    <dxf>
      <font>
        <color theme="0"/>
      </font>
      <fill>
        <patternFill patternType="none">
          <bgColor auto="1"/>
        </patternFill>
      </fill>
    </dxf>
    <dxf>
      <font>
        <color theme="0"/>
      </font>
      <fill>
        <patternFill patternType="none">
          <bgColor auto="1"/>
        </patternFill>
      </fill>
    </dxf>
    <dxf>
      <font>
        <color theme="0"/>
      </font>
      <fill>
        <patternFill patternType="none">
          <bgColor auto="1"/>
        </patternFill>
      </fill>
    </dxf>
    <dxf>
      <font>
        <color theme="0"/>
      </font>
      <fill>
        <patternFill patternType="none">
          <bgColor auto="1"/>
        </patternFill>
      </fill>
    </dxf>
    <dxf>
      <font>
        <color theme="0"/>
      </font>
    </dxf>
    <dxf>
      <font>
        <color theme="0"/>
      </font>
      <fill>
        <patternFill patternType="none">
          <bgColor auto="1"/>
        </patternFill>
      </fill>
    </dxf>
    <dxf>
      <font>
        <color theme="0"/>
      </font>
      <fill>
        <patternFill patternType="none">
          <bgColor auto="1"/>
        </patternFill>
      </fill>
    </dxf>
    <dxf>
      <font>
        <color theme="0"/>
      </font>
      <fill>
        <patternFill patternType="none">
          <bgColor auto="1"/>
        </patternFill>
      </fill>
    </dxf>
    <dxf>
      <font>
        <color theme="0"/>
      </font>
      <fill>
        <patternFill patternType="none">
          <bgColor auto="1"/>
        </patternFill>
      </fill>
    </dxf>
    <dxf>
      <font>
        <color theme="0"/>
      </font>
      <fill>
        <patternFill>
          <bgColor rgb="FFFF0000"/>
        </patternFill>
      </fill>
    </dxf>
    <dxf>
      <font>
        <color theme="0"/>
      </font>
      <fill>
        <patternFill patternType="none">
          <bgColor auto="1"/>
        </patternFill>
      </fill>
    </dxf>
    <dxf>
      <font>
        <color theme="0"/>
      </font>
    </dxf>
    <dxf>
      <font>
        <color theme="0"/>
      </font>
    </dxf>
    <dxf>
      <font>
        <color theme="0"/>
      </font>
      <fill>
        <patternFill>
          <bgColor rgb="FFFF0000"/>
        </patternFill>
      </fill>
    </dxf>
    <dxf>
      <font>
        <color theme="0"/>
      </font>
      <fill>
        <patternFill patternType="none">
          <bgColor auto="1"/>
        </patternFill>
      </fill>
    </dxf>
    <dxf>
      <font>
        <color theme="0"/>
      </font>
      <fill>
        <patternFill>
          <bgColor rgb="FFFF0000"/>
        </patternFill>
      </fill>
    </dxf>
    <dxf>
      <font>
        <color theme="0"/>
      </font>
      <fill>
        <patternFill patternType="none">
          <bgColor auto="1"/>
        </patternFill>
      </fill>
    </dxf>
    <dxf>
      <font>
        <color theme="0"/>
      </font>
    </dxf>
    <dxf>
      <font>
        <color theme="0"/>
      </font>
      <fill>
        <patternFill patternType="none">
          <bgColor auto="1"/>
        </patternFill>
      </fill>
    </dxf>
    <dxf>
      <font>
        <color theme="0"/>
      </font>
      <fill>
        <patternFill patternType="none">
          <bgColor auto="1"/>
        </patternFill>
      </fill>
    </dxf>
    <dxf>
      <font>
        <color theme="0"/>
      </font>
      <fill>
        <patternFill patternType="none">
          <bgColor auto="1"/>
        </patternFill>
      </fill>
    </dxf>
    <dxf>
      <font>
        <color theme="0"/>
      </font>
      <fill>
        <patternFill>
          <bgColor rgb="FFFF0000"/>
        </patternFill>
      </fill>
    </dxf>
    <dxf>
      <font>
        <color theme="0"/>
      </font>
      <fill>
        <patternFill patternType="none">
          <bgColor auto="1"/>
        </patternFill>
      </fill>
    </dxf>
    <dxf>
      <font>
        <color theme="0"/>
      </font>
    </dxf>
    <dxf>
      <font>
        <color theme="0"/>
      </font>
      <fill>
        <patternFill patternType="none">
          <bgColor auto="1"/>
        </patternFill>
      </fill>
    </dxf>
    <dxf>
      <font>
        <color theme="0"/>
      </font>
      <fill>
        <patternFill patternType="none">
          <bgColor auto="1"/>
        </patternFill>
      </fill>
    </dxf>
    <dxf>
      <font>
        <color theme="0"/>
      </font>
      <fill>
        <patternFill patternType="none">
          <bgColor auto="1"/>
        </patternFill>
      </fill>
    </dxf>
    <dxf>
      <font>
        <color theme="0"/>
      </font>
      <fill>
        <patternFill patternType="none">
          <bgColor auto="1"/>
        </patternFill>
      </fill>
    </dxf>
    <dxf>
      <font>
        <color theme="0"/>
      </font>
      <fill>
        <patternFill patternType="none">
          <bgColor auto="1"/>
        </patternFill>
      </fill>
    </dxf>
    <dxf>
      <font>
        <color theme="0"/>
      </font>
      <fill>
        <patternFill patternType="none">
          <bgColor auto="1"/>
        </patternFill>
      </fill>
    </dxf>
    <dxf>
      <font>
        <color theme="0"/>
      </font>
      <fill>
        <patternFill>
          <bgColor rgb="FFFF0000"/>
        </patternFill>
      </fill>
    </dxf>
    <dxf>
      <font>
        <color theme="0"/>
      </font>
      <fill>
        <patternFill patternType="none">
          <bgColor auto="1"/>
        </patternFill>
      </fill>
    </dxf>
    <dxf>
      <font>
        <color theme="0"/>
      </font>
    </dxf>
    <dxf>
      <font>
        <color theme="0"/>
      </font>
      <fill>
        <patternFill>
          <bgColor rgb="FFFF0000"/>
        </patternFill>
      </fill>
    </dxf>
    <dxf>
      <font>
        <color theme="0"/>
      </font>
      <fill>
        <patternFill patternType="none">
          <bgColor auto="1"/>
        </patternFill>
      </fill>
    </dxf>
    <dxf>
      <font>
        <color theme="0"/>
      </font>
      <fill>
        <patternFill>
          <bgColor rgb="FFFF0000"/>
        </patternFill>
      </fill>
    </dxf>
    <dxf>
      <font>
        <color theme="0"/>
      </font>
      <fill>
        <patternFill patternType="none">
          <bgColor auto="1"/>
        </patternFill>
      </fill>
    </dxf>
    <dxf>
      <font>
        <color theme="0"/>
      </font>
      <fill>
        <patternFill patternType="none">
          <bgColor auto="1"/>
        </patternFill>
      </fill>
    </dxf>
    <dxf>
      <font>
        <color theme="0"/>
      </font>
      <fill>
        <patternFill patternType="none">
          <bgColor auto="1"/>
        </patternFill>
      </fill>
    </dxf>
    <dxf>
      <font>
        <color theme="0"/>
      </font>
      <fill>
        <patternFill patternType="none">
          <bgColor auto="1"/>
        </patternFill>
      </fill>
    </dxf>
    <dxf>
      <font>
        <color theme="0"/>
      </font>
      <fill>
        <patternFill patternType="none">
          <bgColor auto="1"/>
        </patternFill>
      </fill>
    </dxf>
    <dxf>
      <font>
        <color theme="0"/>
      </font>
    </dxf>
    <dxf>
      <font>
        <color theme="0"/>
      </font>
      <fill>
        <patternFill patternType="none">
          <bgColor auto="1"/>
        </patternFill>
      </fill>
    </dxf>
    <dxf>
      <font>
        <color theme="0"/>
      </font>
      <fill>
        <patternFill patternType="none">
          <bgColor auto="1"/>
        </patternFill>
      </fill>
    </dxf>
    <dxf>
      <font>
        <color theme="0"/>
      </font>
      <fill>
        <patternFill patternType="none">
          <bgColor auto="1"/>
        </patternFill>
      </fill>
    </dxf>
    <dxf>
      <font>
        <color theme="0"/>
      </font>
      <fill>
        <patternFill patternType="none">
          <bgColor auto="1"/>
        </patternFill>
      </fill>
    </dxf>
    <dxf>
      <font>
        <color theme="0"/>
      </font>
      <fill>
        <patternFill>
          <bgColor rgb="FFFF0000"/>
        </patternFill>
      </fill>
    </dxf>
    <dxf>
      <font>
        <color theme="0"/>
      </font>
      <fill>
        <patternFill patternType="none">
          <bgColor auto="1"/>
        </patternFill>
      </fill>
    </dxf>
    <dxf>
      <font>
        <color theme="0"/>
      </font>
    </dxf>
    <dxf>
      <font>
        <color theme="0"/>
      </font>
    </dxf>
    <dxf>
      <font>
        <color theme="0"/>
      </font>
      <fill>
        <patternFill>
          <bgColor rgb="FFFF0000"/>
        </patternFill>
      </fill>
    </dxf>
    <dxf>
      <font>
        <color theme="0"/>
      </font>
      <fill>
        <patternFill patternType="none">
          <bgColor auto="1"/>
        </patternFill>
      </fill>
    </dxf>
    <dxf>
      <font>
        <color theme="0"/>
      </font>
      <fill>
        <patternFill>
          <bgColor rgb="FFFF0000"/>
        </patternFill>
      </fill>
    </dxf>
    <dxf>
      <font>
        <color theme="0"/>
      </font>
      <fill>
        <patternFill patternType="none">
          <bgColor auto="1"/>
        </patternFill>
      </fill>
    </dxf>
    <dxf>
      <font>
        <color theme="0"/>
      </font>
    </dxf>
    <dxf>
      <font>
        <color theme="0"/>
      </font>
      <fill>
        <patternFill patternType="none">
          <bgColor auto="1"/>
        </patternFill>
      </fill>
    </dxf>
    <dxf>
      <font>
        <color theme="0"/>
      </font>
      <fill>
        <patternFill patternType="none">
          <bgColor auto="1"/>
        </patternFill>
      </fill>
    </dxf>
    <dxf>
      <font>
        <color theme="0"/>
      </font>
      <fill>
        <patternFill patternType="none">
          <bgColor auto="1"/>
        </patternFill>
      </fill>
    </dxf>
    <dxf>
      <font>
        <color theme="0"/>
      </font>
      <fill>
        <patternFill>
          <bgColor rgb="FFFF0000"/>
        </patternFill>
      </fill>
    </dxf>
    <dxf>
      <font>
        <color theme="0"/>
      </font>
      <fill>
        <patternFill patternType="none">
          <bgColor auto="1"/>
        </patternFill>
      </fill>
    </dxf>
    <dxf>
      <font>
        <color theme="0"/>
      </font>
    </dxf>
    <dxf>
      <font>
        <color theme="0"/>
      </font>
      <fill>
        <patternFill patternType="none">
          <bgColor auto="1"/>
        </patternFill>
      </fill>
    </dxf>
    <dxf>
      <font>
        <color theme="0"/>
      </font>
      <fill>
        <patternFill patternType="none">
          <bgColor auto="1"/>
        </patternFill>
      </fill>
    </dxf>
    <dxf>
      <font>
        <color theme="0"/>
      </font>
      <fill>
        <patternFill patternType="none">
          <bgColor auto="1"/>
        </patternFill>
      </fill>
    </dxf>
    <dxf>
      <font>
        <color theme="0"/>
      </font>
      <fill>
        <patternFill patternType="none">
          <bgColor auto="1"/>
        </patternFill>
      </fill>
    </dxf>
    <dxf>
      <font>
        <color theme="0"/>
      </font>
      <fill>
        <patternFill patternType="none">
          <bgColor auto="1"/>
        </patternFill>
      </fill>
    </dxf>
    <dxf>
      <font>
        <color theme="0"/>
      </font>
      <fill>
        <patternFill patternType="none">
          <bgColor auto="1"/>
        </patternFill>
      </fill>
    </dxf>
    <dxf>
      <font>
        <color theme="0"/>
      </font>
      <fill>
        <patternFill patternType="none">
          <bgColor auto="1"/>
        </patternFill>
      </fill>
    </dxf>
    <dxf>
      <font>
        <color theme="0"/>
      </font>
      <fill>
        <patternFill>
          <bgColor rgb="FFFF0000"/>
        </patternFill>
      </fill>
    </dxf>
    <dxf>
      <font>
        <color theme="0"/>
      </font>
      <fill>
        <patternFill patternType="none">
          <bgColor auto="1"/>
        </patternFill>
      </fill>
    </dxf>
    <dxf>
      <font>
        <color theme="0"/>
      </font>
    </dxf>
    <dxf>
      <font>
        <color theme="0"/>
      </font>
      <fill>
        <patternFill>
          <bgColor rgb="FFFF0000"/>
        </patternFill>
      </fill>
    </dxf>
    <dxf>
      <font>
        <color theme="0"/>
      </font>
      <fill>
        <patternFill patternType="none">
          <bgColor auto="1"/>
        </patternFill>
      </fill>
    </dxf>
    <dxf>
      <font>
        <color theme="0"/>
      </font>
      <fill>
        <patternFill>
          <bgColor rgb="FFFF0000"/>
        </patternFill>
      </fill>
    </dxf>
    <dxf>
      <font>
        <color theme="0"/>
      </font>
      <fill>
        <patternFill patternType="none">
          <bgColor auto="1"/>
        </patternFill>
      </fill>
    </dxf>
    <dxf>
      <font>
        <color theme="0"/>
      </font>
      <fill>
        <patternFill patternType="none">
          <bgColor auto="1"/>
        </patternFill>
      </fill>
    </dxf>
    <dxf>
      <font>
        <color theme="0"/>
      </font>
      <fill>
        <patternFill patternType="none">
          <bgColor auto="1"/>
        </patternFill>
      </fill>
    </dxf>
    <dxf>
      <font>
        <color theme="0"/>
      </font>
      <fill>
        <patternFill patternType="none">
          <bgColor auto="1"/>
        </patternFill>
      </fill>
    </dxf>
    <dxf>
      <font>
        <color theme="0"/>
      </font>
      <fill>
        <patternFill patternType="none">
          <bgColor auto="1"/>
        </patternFill>
      </fill>
    </dxf>
    <dxf>
      <font>
        <color theme="0"/>
      </font>
    </dxf>
    <dxf>
      <font>
        <color theme="0"/>
      </font>
      <fill>
        <patternFill patternType="none">
          <bgColor auto="1"/>
        </patternFill>
      </fill>
    </dxf>
    <dxf>
      <font>
        <color theme="0"/>
      </font>
      <fill>
        <patternFill patternType="none">
          <bgColor auto="1"/>
        </patternFill>
      </fill>
    </dxf>
    <dxf>
      <font>
        <color theme="0"/>
      </font>
      <fill>
        <patternFill patternType="none">
          <bgColor auto="1"/>
        </patternFill>
      </fill>
    </dxf>
    <dxf>
      <font>
        <color theme="0"/>
      </font>
      <fill>
        <patternFill patternType="none">
          <bgColor auto="1"/>
        </patternFill>
      </fill>
    </dxf>
    <dxf>
      <font>
        <color theme="0"/>
      </font>
      <fill>
        <patternFill>
          <bgColor rgb="FFFF0000"/>
        </patternFill>
      </fill>
    </dxf>
    <dxf>
      <font>
        <color theme="0"/>
      </font>
      <fill>
        <patternFill patternType="none">
          <bgColor auto="1"/>
        </patternFill>
      </fill>
    </dxf>
    <dxf>
      <font>
        <color theme="0"/>
      </font>
    </dxf>
    <dxf>
      <font>
        <color theme="0"/>
      </font>
    </dxf>
    <dxf>
      <font>
        <color theme="0"/>
      </font>
      <fill>
        <patternFill>
          <bgColor rgb="FFFF0000"/>
        </patternFill>
      </fill>
    </dxf>
    <dxf>
      <font>
        <color theme="0"/>
      </font>
      <fill>
        <patternFill patternType="none">
          <bgColor auto="1"/>
        </patternFill>
      </fill>
    </dxf>
    <dxf>
      <font>
        <color theme="0"/>
      </font>
      <fill>
        <patternFill>
          <bgColor rgb="FFFF0000"/>
        </patternFill>
      </fill>
    </dxf>
    <dxf>
      <font>
        <color theme="0"/>
      </font>
      <fill>
        <patternFill patternType="none">
          <bgColor auto="1"/>
        </patternFill>
      </fill>
    </dxf>
    <dxf>
      <font>
        <color theme="0"/>
      </font>
    </dxf>
    <dxf>
      <font>
        <color theme="0"/>
      </font>
      <fill>
        <patternFill patternType="none">
          <bgColor auto="1"/>
        </patternFill>
      </fill>
    </dxf>
    <dxf>
      <font>
        <color theme="0"/>
      </font>
      <fill>
        <patternFill patternType="none">
          <bgColor auto="1"/>
        </patternFill>
      </fill>
    </dxf>
    <dxf>
      <font>
        <color theme="0"/>
      </font>
      <fill>
        <patternFill patternType="none">
          <bgColor auto="1"/>
        </patternFill>
      </fill>
    </dxf>
    <dxf>
      <font>
        <color theme="0"/>
      </font>
      <fill>
        <patternFill>
          <bgColor rgb="FFFF0000"/>
        </patternFill>
      </fill>
    </dxf>
    <dxf>
      <font>
        <color theme="0"/>
      </font>
      <fill>
        <patternFill patternType="none">
          <bgColor auto="1"/>
        </patternFill>
      </fill>
    </dxf>
    <dxf>
      <font>
        <color theme="0"/>
      </font>
    </dxf>
    <dxf>
      <font>
        <color theme="0"/>
      </font>
      <fill>
        <patternFill patternType="none">
          <bgColor auto="1"/>
        </patternFill>
      </fill>
    </dxf>
    <dxf>
      <font>
        <color theme="0"/>
      </font>
      <fill>
        <patternFill patternType="none">
          <bgColor auto="1"/>
        </patternFill>
      </fill>
    </dxf>
    <dxf>
      <font>
        <color theme="0"/>
      </font>
      <fill>
        <patternFill patternType="none">
          <bgColor auto="1"/>
        </patternFill>
      </fill>
    </dxf>
    <dxf>
      <font>
        <color theme="0"/>
      </font>
      <fill>
        <patternFill patternType="none">
          <bgColor auto="1"/>
        </patternFill>
      </fill>
    </dxf>
    <dxf>
      <font>
        <color theme="0"/>
      </font>
      <fill>
        <patternFill patternType="none">
          <bgColor auto="1"/>
        </patternFill>
      </fill>
    </dxf>
    <dxf>
      <font>
        <color theme="0"/>
      </font>
      <fill>
        <patternFill patternType="none">
          <bgColor auto="1"/>
        </patternFill>
      </fill>
    </dxf>
    <dxf>
      <font>
        <color theme="0"/>
      </font>
      <fill>
        <patternFill patternType="none">
          <bgColor auto="1"/>
        </patternFill>
      </fill>
    </dxf>
    <dxf>
      <font>
        <color theme="0"/>
      </font>
      <fill>
        <patternFill>
          <bgColor rgb="FFFF0000"/>
        </patternFill>
      </fill>
    </dxf>
    <dxf>
      <font>
        <color theme="0"/>
      </font>
      <fill>
        <patternFill patternType="none">
          <bgColor auto="1"/>
        </patternFill>
      </fill>
    </dxf>
    <dxf>
      <font>
        <color theme="0"/>
      </font>
    </dxf>
    <dxf>
      <font>
        <color theme="0"/>
      </font>
      <fill>
        <patternFill>
          <bgColor rgb="FFFF0000"/>
        </patternFill>
      </fill>
    </dxf>
    <dxf>
      <font>
        <color theme="0"/>
      </font>
      <fill>
        <patternFill patternType="none">
          <bgColor auto="1"/>
        </patternFill>
      </fill>
    </dxf>
    <dxf>
      <font>
        <color theme="0"/>
      </font>
      <fill>
        <patternFill>
          <bgColor rgb="FFFF0000"/>
        </patternFill>
      </fill>
    </dxf>
    <dxf>
      <font>
        <color theme="0"/>
      </font>
      <fill>
        <patternFill patternType="none">
          <bgColor auto="1"/>
        </patternFill>
      </fill>
    </dxf>
    <dxf>
      <font>
        <color theme="0"/>
      </font>
      <fill>
        <patternFill patternType="none">
          <bgColor auto="1"/>
        </patternFill>
      </fill>
    </dxf>
    <dxf>
      <font>
        <color theme="0"/>
      </font>
      <fill>
        <patternFill patternType="none">
          <bgColor auto="1"/>
        </patternFill>
      </fill>
    </dxf>
    <dxf>
      <font>
        <color theme="0"/>
      </font>
      <fill>
        <patternFill patternType="none">
          <bgColor auto="1"/>
        </patternFill>
      </fill>
    </dxf>
    <dxf>
      <font>
        <color theme="0"/>
      </font>
      <fill>
        <patternFill patternType="none">
          <bgColor auto="1"/>
        </patternFill>
      </fill>
    </dxf>
    <dxf>
      <font>
        <color theme="0"/>
      </font>
    </dxf>
    <dxf>
      <font>
        <color theme="0"/>
      </font>
      <fill>
        <patternFill patternType="none">
          <bgColor auto="1"/>
        </patternFill>
      </fill>
    </dxf>
    <dxf>
      <font>
        <color theme="0"/>
      </font>
      <fill>
        <patternFill patternType="none">
          <bgColor auto="1"/>
        </patternFill>
      </fill>
    </dxf>
    <dxf>
      <font>
        <color theme="0"/>
      </font>
      <fill>
        <patternFill patternType="none">
          <bgColor auto="1"/>
        </patternFill>
      </fill>
    </dxf>
    <dxf>
      <font>
        <color theme="0"/>
      </font>
      <fill>
        <patternFill patternType="none">
          <bgColor auto="1"/>
        </patternFill>
      </fill>
    </dxf>
    <dxf>
      <font>
        <color theme="0"/>
      </font>
      <fill>
        <patternFill>
          <bgColor rgb="FFFF0000"/>
        </patternFill>
      </fill>
    </dxf>
    <dxf>
      <font>
        <color theme="0"/>
      </font>
      <fill>
        <patternFill patternType="none">
          <bgColor auto="1"/>
        </patternFill>
      </fill>
    </dxf>
    <dxf>
      <font>
        <color theme="0"/>
      </font>
    </dxf>
    <dxf>
      <font>
        <color theme="0"/>
      </font>
    </dxf>
    <dxf>
      <font>
        <color theme="0"/>
      </font>
      <fill>
        <patternFill>
          <bgColor rgb="FFFF0000"/>
        </patternFill>
      </fill>
    </dxf>
    <dxf>
      <font>
        <color theme="0"/>
      </font>
      <fill>
        <patternFill patternType="none">
          <bgColor auto="1"/>
        </patternFill>
      </fill>
    </dxf>
    <dxf>
      <font>
        <color theme="0"/>
      </font>
      <fill>
        <patternFill>
          <bgColor rgb="FFFF0000"/>
        </patternFill>
      </fill>
    </dxf>
    <dxf>
      <font>
        <color theme="0"/>
      </font>
      <fill>
        <patternFill patternType="none">
          <bgColor auto="1"/>
        </patternFill>
      </fill>
    </dxf>
    <dxf>
      <font>
        <color theme="0"/>
      </font>
    </dxf>
    <dxf>
      <font>
        <color theme="0"/>
      </font>
      <fill>
        <patternFill patternType="none">
          <bgColor auto="1"/>
        </patternFill>
      </fill>
    </dxf>
    <dxf>
      <font>
        <color theme="0"/>
      </font>
      <fill>
        <patternFill patternType="none">
          <bgColor auto="1"/>
        </patternFill>
      </fill>
    </dxf>
    <dxf>
      <font>
        <color theme="0"/>
      </font>
      <fill>
        <patternFill patternType="none">
          <bgColor auto="1"/>
        </patternFill>
      </fill>
    </dxf>
    <dxf>
      <font>
        <color theme="0"/>
      </font>
      <fill>
        <patternFill>
          <bgColor rgb="FFFF0000"/>
        </patternFill>
      </fill>
    </dxf>
    <dxf>
      <font>
        <color theme="0"/>
      </font>
      <fill>
        <patternFill patternType="none">
          <bgColor auto="1"/>
        </patternFill>
      </fill>
    </dxf>
    <dxf>
      <font>
        <color theme="0"/>
      </font>
    </dxf>
    <dxf>
      <font>
        <color theme="0"/>
      </font>
      <fill>
        <patternFill patternType="none">
          <bgColor auto="1"/>
        </patternFill>
      </fill>
    </dxf>
    <dxf>
      <font>
        <color theme="0"/>
      </font>
      <fill>
        <patternFill patternType="none">
          <bgColor auto="1"/>
        </patternFill>
      </fill>
    </dxf>
    <dxf>
      <font>
        <color theme="0"/>
      </font>
      <fill>
        <patternFill patternType="none">
          <bgColor auto="1"/>
        </patternFill>
      </fill>
    </dxf>
    <dxf>
      <font>
        <color theme="0"/>
      </font>
      <fill>
        <patternFill patternType="none">
          <bgColor auto="1"/>
        </patternFill>
      </fill>
    </dxf>
    <dxf>
      <font>
        <color theme="0"/>
      </font>
      <fill>
        <patternFill patternType="none">
          <bgColor auto="1"/>
        </patternFill>
      </fill>
    </dxf>
    <dxf>
      <font>
        <color theme="0"/>
      </font>
      <fill>
        <patternFill patternType="none">
          <bgColor auto="1"/>
        </patternFill>
      </fill>
    </dxf>
    <dxf>
      <font>
        <color theme="0"/>
      </font>
      <fill>
        <patternFill patternType="none">
          <bgColor auto="1"/>
        </patternFill>
      </fill>
    </dxf>
    <dxf>
      <font>
        <color theme="0"/>
      </font>
      <fill>
        <patternFill>
          <bgColor rgb="FFFF0000"/>
        </patternFill>
      </fill>
    </dxf>
    <dxf>
      <font>
        <color theme="0"/>
      </font>
      <fill>
        <patternFill patternType="none">
          <bgColor auto="1"/>
        </patternFill>
      </fill>
    </dxf>
    <dxf>
      <font>
        <color theme="0"/>
      </font>
    </dxf>
    <dxf>
      <font>
        <color theme="0"/>
      </font>
      <fill>
        <patternFill>
          <bgColor rgb="FFFF0000"/>
        </patternFill>
      </fill>
    </dxf>
    <dxf>
      <font>
        <color theme="0"/>
      </font>
      <fill>
        <patternFill patternType="none">
          <bgColor auto="1"/>
        </patternFill>
      </fill>
    </dxf>
    <dxf>
      <font>
        <color theme="0"/>
      </font>
      <fill>
        <patternFill>
          <bgColor rgb="FFFF0000"/>
        </patternFill>
      </fill>
    </dxf>
    <dxf>
      <font>
        <color theme="0"/>
      </font>
      <fill>
        <patternFill patternType="none">
          <bgColor auto="1"/>
        </patternFill>
      </fill>
    </dxf>
    <dxf>
      <font>
        <color theme="0"/>
      </font>
      <fill>
        <patternFill patternType="none">
          <bgColor auto="1"/>
        </patternFill>
      </fill>
    </dxf>
    <dxf>
      <font>
        <color theme="0"/>
      </font>
      <fill>
        <patternFill patternType="none">
          <bgColor auto="1"/>
        </patternFill>
      </fill>
    </dxf>
    <dxf>
      <font>
        <color theme="0"/>
      </font>
      <fill>
        <patternFill patternType="none">
          <bgColor auto="1"/>
        </patternFill>
      </fill>
    </dxf>
    <dxf>
      <font>
        <color theme="0"/>
      </font>
      <fill>
        <patternFill patternType="none">
          <bgColor auto="1"/>
        </patternFill>
      </fill>
    </dxf>
    <dxf>
      <font>
        <color theme="0"/>
      </font>
    </dxf>
    <dxf>
      <font>
        <color theme="0"/>
      </font>
      <fill>
        <patternFill patternType="none">
          <bgColor auto="1"/>
        </patternFill>
      </fill>
    </dxf>
    <dxf>
      <font>
        <color theme="0"/>
      </font>
      <fill>
        <patternFill patternType="none">
          <bgColor auto="1"/>
        </patternFill>
      </fill>
    </dxf>
    <dxf>
      <font>
        <color theme="0"/>
      </font>
      <fill>
        <patternFill patternType="none">
          <bgColor auto="1"/>
        </patternFill>
      </fill>
    </dxf>
    <dxf>
      <font>
        <color theme="0"/>
      </font>
      <fill>
        <patternFill patternType="none">
          <bgColor auto="1"/>
        </patternFill>
      </fill>
    </dxf>
    <dxf>
      <font>
        <color theme="0"/>
      </font>
      <fill>
        <patternFill>
          <bgColor rgb="FFFF0000"/>
        </patternFill>
      </fill>
    </dxf>
    <dxf>
      <font>
        <color theme="0"/>
      </font>
      <fill>
        <patternFill patternType="none">
          <bgColor auto="1"/>
        </patternFill>
      </fill>
    </dxf>
    <dxf>
      <font>
        <color theme="0"/>
      </font>
    </dxf>
    <dxf>
      <font>
        <color theme="0"/>
      </font>
    </dxf>
    <dxf>
      <font>
        <color theme="0"/>
      </font>
      <fill>
        <patternFill>
          <bgColor rgb="FFFF0000"/>
        </patternFill>
      </fill>
    </dxf>
    <dxf>
      <font>
        <color theme="0"/>
      </font>
      <fill>
        <patternFill patternType="none">
          <bgColor auto="1"/>
        </patternFill>
      </fill>
    </dxf>
    <dxf>
      <font>
        <color theme="0"/>
      </font>
      <fill>
        <patternFill>
          <bgColor rgb="FFFF0000"/>
        </patternFill>
      </fill>
    </dxf>
    <dxf>
      <font>
        <color theme="0"/>
      </font>
      <fill>
        <patternFill patternType="none">
          <bgColor auto="1"/>
        </patternFill>
      </fill>
    </dxf>
    <dxf>
      <font>
        <color theme="0"/>
      </font>
    </dxf>
    <dxf>
      <font>
        <color theme="0"/>
      </font>
      <fill>
        <patternFill patternType="none">
          <bgColor auto="1"/>
        </patternFill>
      </fill>
    </dxf>
    <dxf>
      <font>
        <color theme="0"/>
      </font>
      <fill>
        <patternFill patternType="none">
          <bgColor auto="1"/>
        </patternFill>
      </fill>
    </dxf>
    <dxf>
      <font>
        <color theme="0"/>
      </font>
      <fill>
        <patternFill patternType="none">
          <bgColor auto="1"/>
        </patternFill>
      </fill>
    </dxf>
    <dxf>
      <font>
        <color theme="0"/>
      </font>
      <fill>
        <patternFill>
          <bgColor rgb="FFFF0000"/>
        </patternFill>
      </fill>
    </dxf>
    <dxf>
      <font>
        <color theme="0"/>
      </font>
      <fill>
        <patternFill patternType="none">
          <bgColor auto="1"/>
        </patternFill>
      </fill>
    </dxf>
    <dxf>
      <font>
        <color theme="0"/>
      </font>
    </dxf>
    <dxf>
      <font>
        <color theme="0"/>
      </font>
      <fill>
        <patternFill patternType="none">
          <bgColor auto="1"/>
        </patternFill>
      </fill>
    </dxf>
    <dxf>
      <font>
        <color theme="0"/>
      </font>
      <fill>
        <patternFill patternType="none">
          <bgColor auto="1"/>
        </patternFill>
      </fill>
    </dxf>
    <dxf>
      <font>
        <color theme="0"/>
      </font>
      <fill>
        <patternFill patternType="none">
          <bgColor auto="1"/>
        </patternFill>
      </fill>
    </dxf>
    <dxf>
      <font>
        <color theme="0"/>
      </font>
      <fill>
        <patternFill patternType="none">
          <bgColor auto="1"/>
        </patternFill>
      </fill>
    </dxf>
    <dxf>
      <font>
        <color theme="0"/>
      </font>
      <fill>
        <patternFill patternType="none">
          <bgColor auto="1"/>
        </patternFill>
      </fill>
    </dxf>
    <dxf>
      <font>
        <color theme="0"/>
      </font>
      <fill>
        <patternFill patternType="none">
          <bgColor auto="1"/>
        </patternFill>
      </fill>
    </dxf>
    <dxf>
      <font>
        <color theme="0"/>
      </font>
      <fill>
        <patternFill patternType="none">
          <bgColor auto="1"/>
        </patternFill>
      </fill>
    </dxf>
    <dxf>
      <font>
        <color theme="0"/>
      </font>
      <fill>
        <patternFill>
          <bgColor rgb="FFFF0000"/>
        </patternFill>
      </fill>
    </dxf>
    <dxf>
      <font>
        <color theme="0"/>
      </font>
      <fill>
        <patternFill patternType="none">
          <bgColor auto="1"/>
        </patternFill>
      </fill>
    </dxf>
    <dxf>
      <font>
        <color theme="0"/>
      </font>
    </dxf>
    <dxf>
      <font>
        <color theme="0"/>
      </font>
      <fill>
        <patternFill>
          <bgColor rgb="FFFF0000"/>
        </patternFill>
      </fill>
    </dxf>
    <dxf>
      <font>
        <color theme="0"/>
      </font>
      <fill>
        <patternFill patternType="none">
          <bgColor auto="1"/>
        </patternFill>
      </fill>
    </dxf>
    <dxf>
      <font>
        <color theme="0"/>
      </font>
      <fill>
        <patternFill>
          <bgColor rgb="FFFF0000"/>
        </patternFill>
      </fill>
    </dxf>
    <dxf>
      <font>
        <color theme="0"/>
      </font>
      <fill>
        <patternFill patternType="none">
          <bgColor auto="1"/>
        </patternFill>
      </fill>
    </dxf>
    <dxf>
      <font>
        <color theme="0"/>
      </font>
      <fill>
        <patternFill patternType="none">
          <bgColor auto="1"/>
        </patternFill>
      </fill>
    </dxf>
    <dxf>
      <font>
        <color theme="0"/>
      </font>
      <fill>
        <patternFill patternType="none">
          <bgColor auto="1"/>
        </patternFill>
      </fill>
    </dxf>
    <dxf>
      <font>
        <color theme="0"/>
      </font>
      <fill>
        <patternFill patternType="none">
          <bgColor auto="1"/>
        </patternFill>
      </fill>
    </dxf>
    <dxf>
      <font>
        <color theme="0"/>
      </font>
      <fill>
        <patternFill patternType="none">
          <bgColor auto="1"/>
        </patternFill>
      </fill>
    </dxf>
    <dxf>
      <font>
        <color theme="0"/>
      </font>
    </dxf>
    <dxf>
      <font>
        <color theme="0"/>
      </font>
      <fill>
        <patternFill patternType="none">
          <bgColor auto="1"/>
        </patternFill>
      </fill>
    </dxf>
    <dxf>
      <font>
        <color theme="0"/>
      </font>
      <fill>
        <patternFill patternType="none">
          <bgColor auto="1"/>
        </patternFill>
      </fill>
    </dxf>
    <dxf>
      <font>
        <color theme="0"/>
      </font>
      <fill>
        <patternFill patternType="none">
          <bgColor auto="1"/>
        </patternFill>
      </fill>
    </dxf>
    <dxf>
      <font>
        <color theme="0"/>
      </font>
      <fill>
        <patternFill patternType="none">
          <bgColor auto="1"/>
        </patternFill>
      </fill>
    </dxf>
    <dxf>
      <font>
        <color theme="0"/>
      </font>
      <fill>
        <patternFill>
          <bgColor rgb="FFFF0000"/>
        </patternFill>
      </fill>
    </dxf>
    <dxf>
      <font>
        <color theme="0"/>
      </font>
      <fill>
        <patternFill patternType="none">
          <bgColor auto="1"/>
        </patternFill>
      </fill>
    </dxf>
    <dxf>
      <font>
        <color theme="0"/>
      </font>
    </dxf>
    <dxf>
      <font>
        <color theme="0"/>
      </font>
    </dxf>
    <dxf>
      <font>
        <color theme="0"/>
      </font>
      <fill>
        <patternFill>
          <bgColor rgb="FFFF0000"/>
        </patternFill>
      </fill>
    </dxf>
    <dxf>
      <font>
        <color theme="0"/>
      </font>
      <fill>
        <patternFill patternType="none">
          <bgColor auto="1"/>
        </patternFill>
      </fill>
    </dxf>
    <dxf>
      <font>
        <color theme="0"/>
      </font>
      <fill>
        <patternFill>
          <bgColor rgb="FFFF0000"/>
        </patternFill>
      </fill>
    </dxf>
    <dxf>
      <font>
        <color theme="0"/>
      </font>
      <fill>
        <patternFill patternType="none">
          <bgColor auto="1"/>
        </patternFill>
      </fill>
    </dxf>
    <dxf>
      <font>
        <color theme="0"/>
      </font>
    </dxf>
    <dxf>
      <font>
        <color theme="0"/>
      </font>
      <fill>
        <patternFill patternType="none">
          <bgColor auto="1"/>
        </patternFill>
      </fill>
    </dxf>
    <dxf>
      <font>
        <color theme="0"/>
      </font>
      <fill>
        <patternFill patternType="none">
          <bgColor auto="1"/>
        </patternFill>
      </fill>
    </dxf>
    <dxf>
      <font>
        <color theme="0"/>
      </font>
      <fill>
        <patternFill patternType="none">
          <bgColor auto="1"/>
        </patternFill>
      </fill>
    </dxf>
    <dxf>
      <font>
        <color theme="0"/>
      </font>
      <fill>
        <patternFill>
          <bgColor rgb="FFFF0000"/>
        </patternFill>
      </fill>
    </dxf>
    <dxf>
      <font>
        <color theme="0"/>
      </font>
      <fill>
        <patternFill patternType="none">
          <bgColor auto="1"/>
        </patternFill>
      </fill>
    </dxf>
    <dxf>
      <font>
        <color theme="0"/>
      </font>
    </dxf>
    <dxf>
      <font>
        <color theme="0"/>
      </font>
      <fill>
        <patternFill patternType="none">
          <bgColor auto="1"/>
        </patternFill>
      </fill>
    </dxf>
    <dxf>
      <font>
        <color theme="0"/>
      </font>
      <fill>
        <patternFill patternType="none">
          <bgColor auto="1"/>
        </patternFill>
      </fill>
    </dxf>
    <dxf>
      <font>
        <color theme="0"/>
      </font>
      <fill>
        <patternFill patternType="none">
          <bgColor auto="1"/>
        </patternFill>
      </fill>
    </dxf>
    <dxf>
      <font>
        <color theme="0"/>
      </font>
      <fill>
        <patternFill patternType="none">
          <bgColor auto="1"/>
        </patternFill>
      </fill>
    </dxf>
    <dxf>
      <font>
        <color theme="0"/>
      </font>
      <fill>
        <patternFill patternType="none">
          <bgColor auto="1"/>
        </patternFill>
      </fill>
    </dxf>
    <dxf>
      <font>
        <color theme="0"/>
      </font>
      <fill>
        <patternFill patternType="none">
          <bgColor auto="1"/>
        </patternFill>
      </fill>
    </dxf>
    <dxf>
      <font>
        <color theme="0"/>
      </font>
      <fill>
        <patternFill patternType="none">
          <bgColor auto="1"/>
        </patternFill>
      </fill>
    </dxf>
    <dxf>
      <font>
        <color theme="0"/>
      </font>
      <fill>
        <patternFill>
          <bgColor rgb="FFFF0000"/>
        </patternFill>
      </fill>
    </dxf>
    <dxf>
      <font>
        <color theme="0"/>
      </font>
      <fill>
        <patternFill patternType="none">
          <bgColor auto="1"/>
        </patternFill>
      </fill>
    </dxf>
    <dxf>
      <font>
        <color theme="0"/>
      </font>
    </dxf>
    <dxf>
      <font>
        <color theme="0"/>
      </font>
      <fill>
        <patternFill>
          <bgColor rgb="FFFF0000"/>
        </patternFill>
      </fill>
    </dxf>
    <dxf>
      <font>
        <color theme="0"/>
      </font>
      <fill>
        <patternFill patternType="none">
          <bgColor auto="1"/>
        </patternFill>
      </fill>
    </dxf>
    <dxf>
      <font>
        <color theme="0"/>
      </font>
      <fill>
        <patternFill>
          <bgColor rgb="FFFF0000"/>
        </patternFill>
      </fill>
    </dxf>
    <dxf>
      <font>
        <color theme="0"/>
      </font>
      <fill>
        <patternFill patternType="none">
          <bgColor auto="1"/>
        </patternFill>
      </fill>
    </dxf>
    <dxf>
      <font>
        <color theme="0"/>
      </font>
      <fill>
        <patternFill patternType="none">
          <bgColor auto="1"/>
        </patternFill>
      </fill>
    </dxf>
    <dxf>
      <font>
        <color theme="0"/>
      </font>
      <fill>
        <patternFill patternType="none">
          <bgColor auto="1"/>
        </patternFill>
      </fill>
    </dxf>
    <dxf>
      <font>
        <color theme="0"/>
      </font>
      <fill>
        <patternFill patternType="none">
          <bgColor auto="1"/>
        </patternFill>
      </fill>
    </dxf>
    <dxf>
      <font>
        <color theme="0"/>
      </font>
      <fill>
        <patternFill patternType="none">
          <bgColor auto="1"/>
        </patternFill>
      </fill>
    </dxf>
    <dxf>
      <font>
        <color theme="0"/>
      </font>
    </dxf>
    <dxf>
      <font>
        <color theme="0"/>
      </font>
      <fill>
        <patternFill patternType="none">
          <bgColor auto="1"/>
        </patternFill>
      </fill>
    </dxf>
    <dxf>
      <font>
        <color theme="0"/>
      </font>
      <fill>
        <patternFill patternType="none">
          <bgColor auto="1"/>
        </patternFill>
      </fill>
    </dxf>
    <dxf>
      <font>
        <color theme="0"/>
      </font>
      <fill>
        <patternFill patternType="none">
          <bgColor auto="1"/>
        </patternFill>
      </fill>
    </dxf>
    <dxf>
      <font>
        <color theme="0"/>
      </font>
      <fill>
        <patternFill patternType="none">
          <bgColor auto="1"/>
        </patternFill>
      </fill>
    </dxf>
    <dxf>
      <font>
        <color theme="0"/>
      </font>
      <fill>
        <patternFill>
          <bgColor rgb="FFFF0000"/>
        </patternFill>
      </fill>
    </dxf>
    <dxf>
      <font>
        <color theme="0"/>
      </font>
      <fill>
        <patternFill patternType="none">
          <bgColor auto="1"/>
        </patternFill>
      </fill>
    </dxf>
    <dxf>
      <font>
        <color theme="0"/>
      </font>
    </dxf>
    <dxf>
      <font>
        <color theme="0"/>
      </font>
    </dxf>
    <dxf>
      <font>
        <color theme="0"/>
      </font>
      <fill>
        <patternFill>
          <bgColor rgb="FFFF0000"/>
        </patternFill>
      </fill>
    </dxf>
    <dxf>
      <font>
        <color theme="0"/>
      </font>
      <fill>
        <patternFill patternType="none">
          <bgColor auto="1"/>
        </patternFill>
      </fill>
    </dxf>
    <dxf>
      <font>
        <color theme="0"/>
      </font>
      <fill>
        <patternFill>
          <bgColor rgb="FFFF0000"/>
        </patternFill>
      </fill>
    </dxf>
    <dxf>
      <font>
        <color theme="0"/>
      </font>
      <fill>
        <patternFill patternType="none">
          <bgColor auto="1"/>
        </patternFill>
      </fill>
    </dxf>
    <dxf>
      <font>
        <color theme="0"/>
      </font>
    </dxf>
    <dxf>
      <font>
        <color theme="0"/>
      </font>
      <fill>
        <patternFill patternType="none">
          <bgColor auto="1"/>
        </patternFill>
      </fill>
    </dxf>
    <dxf>
      <font>
        <color theme="0"/>
      </font>
      <fill>
        <patternFill patternType="none">
          <bgColor auto="1"/>
        </patternFill>
      </fill>
    </dxf>
    <dxf>
      <font>
        <color theme="0"/>
      </font>
      <fill>
        <patternFill patternType="none">
          <bgColor auto="1"/>
        </patternFill>
      </fill>
    </dxf>
    <dxf>
      <font>
        <color theme="0"/>
      </font>
      <fill>
        <patternFill>
          <bgColor rgb="FFFF0000"/>
        </patternFill>
      </fill>
    </dxf>
    <dxf>
      <font>
        <color theme="0"/>
      </font>
      <fill>
        <patternFill patternType="none">
          <bgColor auto="1"/>
        </patternFill>
      </fill>
    </dxf>
    <dxf>
      <font>
        <color theme="0"/>
      </font>
    </dxf>
    <dxf>
      <font>
        <color theme="0"/>
      </font>
      <fill>
        <patternFill patternType="none">
          <bgColor auto="1"/>
        </patternFill>
      </fill>
    </dxf>
    <dxf>
      <font>
        <color theme="0"/>
      </font>
      <fill>
        <patternFill patternType="none">
          <bgColor auto="1"/>
        </patternFill>
      </fill>
    </dxf>
    <dxf>
      <font>
        <color theme="0"/>
      </font>
      <fill>
        <patternFill patternType="none">
          <bgColor auto="1"/>
        </patternFill>
      </fill>
    </dxf>
    <dxf>
      <font>
        <color theme="0"/>
      </font>
      <fill>
        <patternFill patternType="none">
          <bgColor auto="1"/>
        </patternFill>
      </fill>
    </dxf>
    <dxf>
      <font>
        <color theme="0"/>
      </font>
      <fill>
        <patternFill patternType="none">
          <bgColor auto="1"/>
        </patternFill>
      </fill>
    </dxf>
    <dxf>
      <font>
        <color theme="0"/>
      </font>
      <fill>
        <patternFill patternType="none">
          <bgColor auto="1"/>
        </patternFill>
      </fill>
    </dxf>
    <dxf>
      <font>
        <color theme="0"/>
      </font>
      <fill>
        <patternFill patternType="none">
          <bgColor auto="1"/>
        </patternFill>
      </fill>
    </dxf>
    <dxf>
      <font>
        <color theme="0"/>
      </font>
      <fill>
        <patternFill>
          <bgColor rgb="FFFF0000"/>
        </patternFill>
      </fill>
    </dxf>
    <dxf>
      <font>
        <color theme="0"/>
      </font>
      <fill>
        <patternFill patternType="none">
          <bgColor auto="1"/>
        </patternFill>
      </fill>
    </dxf>
    <dxf>
      <font>
        <color theme="0"/>
      </font>
    </dxf>
    <dxf>
      <font>
        <color theme="0"/>
      </font>
      <fill>
        <patternFill>
          <bgColor rgb="FFFF0000"/>
        </patternFill>
      </fill>
    </dxf>
    <dxf>
      <font>
        <color theme="0"/>
      </font>
      <fill>
        <patternFill patternType="none">
          <bgColor auto="1"/>
        </patternFill>
      </fill>
    </dxf>
    <dxf>
      <font>
        <color theme="0"/>
      </font>
      <fill>
        <patternFill>
          <bgColor rgb="FFFF0000"/>
        </patternFill>
      </fill>
    </dxf>
    <dxf>
      <font>
        <color theme="0"/>
      </font>
      <fill>
        <patternFill patternType="none">
          <bgColor auto="1"/>
        </patternFill>
      </fill>
    </dxf>
    <dxf>
      <font>
        <color theme="0"/>
      </font>
      <fill>
        <patternFill patternType="none">
          <bgColor auto="1"/>
        </patternFill>
      </fill>
    </dxf>
    <dxf>
      <font>
        <color theme="0"/>
      </font>
      <fill>
        <patternFill patternType="none">
          <bgColor auto="1"/>
        </patternFill>
      </fill>
    </dxf>
    <dxf>
      <font>
        <color theme="0"/>
      </font>
      <fill>
        <patternFill patternType="none">
          <bgColor auto="1"/>
        </patternFill>
      </fill>
    </dxf>
    <dxf>
      <font>
        <color theme="0"/>
      </font>
      <fill>
        <patternFill patternType="none">
          <bgColor auto="1"/>
        </patternFill>
      </fill>
    </dxf>
    <dxf>
      <font>
        <color theme="0"/>
      </font>
    </dxf>
    <dxf>
      <font>
        <color theme="0"/>
      </font>
      <fill>
        <patternFill patternType="none">
          <bgColor auto="1"/>
        </patternFill>
      </fill>
    </dxf>
    <dxf>
      <font>
        <color theme="0"/>
      </font>
      <fill>
        <patternFill patternType="none">
          <bgColor auto="1"/>
        </patternFill>
      </fill>
    </dxf>
    <dxf>
      <font>
        <color theme="0"/>
      </font>
      <fill>
        <patternFill patternType="none">
          <bgColor auto="1"/>
        </patternFill>
      </fill>
    </dxf>
    <dxf>
      <font>
        <color theme="0"/>
      </font>
      <fill>
        <patternFill patternType="none">
          <bgColor auto="1"/>
        </patternFill>
      </fill>
    </dxf>
    <dxf>
      <font>
        <color theme="0"/>
      </font>
      <fill>
        <patternFill>
          <bgColor rgb="FFFF0000"/>
        </patternFill>
      </fill>
    </dxf>
    <dxf>
      <font>
        <color theme="0"/>
      </font>
      <fill>
        <patternFill patternType="none">
          <bgColor auto="1"/>
        </patternFill>
      </fill>
    </dxf>
    <dxf>
      <font>
        <color theme="0"/>
      </font>
    </dxf>
    <dxf>
      <font>
        <color theme="0"/>
      </font>
    </dxf>
    <dxf>
      <font>
        <color theme="0"/>
      </font>
      <fill>
        <patternFill>
          <bgColor rgb="FFFF0000"/>
        </patternFill>
      </fill>
    </dxf>
    <dxf>
      <font>
        <color theme="0"/>
      </font>
      <fill>
        <patternFill patternType="none">
          <bgColor auto="1"/>
        </patternFill>
      </fill>
    </dxf>
    <dxf>
      <font>
        <color theme="0"/>
      </font>
      <fill>
        <patternFill>
          <bgColor rgb="FFFF0000"/>
        </patternFill>
      </fill>
    </dxf>
    <dxf>
      <font>
        <color theme="0"/>
      </font>
      <fill>
        <patternFill patternType="none">
          <bgColor auto="1"/>
        </patternFill>
      </fill>
    </dxf>
    <dxf>
      <font>
        <color theme="0"/>
      </font>
    </dxf>
    <dxf>
      <font>
        <color theme="0"/>
      </font>
      <fill>
        <patternFill patternType="none">
          <bgColor auto="1"/>
        </patternFill>
      </fill>
    </dxf>
    <dxf>
      <font>
        <color theme="0"/>
      </font>
      <fill>
        <patternFill patternType="none">
          <bgColor auto="1"/>
        </patternFill>
      </fill>
    </dxf>
    <dxf>
      <font>
        <color theme="0"/>
      </font>
      <fill>
        <patternFill patternType="none">
          <bgColor auto="1"/>
        </patternFill>
      </fill>
    </dxf>
    <dxf>
      <font>
        <color theme="0"/>
      </font>
      <fill>
        <patternFill>
          <bgColor rgb="FFFF0000"/>
        </patternFill>
      </fill>
    </dxf>
    <dxf>
      <font>
        <color theme="0"/>
      </font>
      <fill>
        <patternFill patternType="none">
          <bgColor auto="1"/>
        </patternFill>
      </fill>
    </dxf>
    <dxf>
      <font>
        <color theme="0"/>
      </font>
    </dxf>
    <dxf>
      <font>
        <color theme="0"/>
      </font>
      <fill>
        <patternFill patternType="none">
          <bgColor auto="1"/>
        </patternFill>
      </fill>
    </dxf>
    <dxf>
      <font>
        <color theme="0"/>
      </font>
      <fill>
        <patternFill patternType="none">
          <bgColor auto="1"/>
        </patternFill>
      </fill>
    </dxf>
    <dxf>
      <font>
        <color theme="0"/>
      </font>
      <fill>
        <patternFill patternType="none">
          <bgColor auto="1"/>
        </patternFill>
      </fill>
    </dxf>
    <dxf>
      <font>
        <color theme="0"/>
      </font>
      <fill>
        <patternFill patternType="none">
          <bgColor auto="1"/>
        </patternFill>
      </fill>
    </dxf>
    <dxf>
      <font>
        <color theme="0"/>
      </font>
      <fill>
        <patternFill patternType="none">
          <bgColor auto="1"/>
        </patternFill>
      </fill>
    </dxf>
    <dxf>
      <font>
        <color theme="0"/>
      </font>
      <fill>
        <patternFill patternType="none">
          <bgColor auto="1"/>
        </patternFill>
      </fill>
    </dxf>
    <dxf>
      <font>
        <color theme="0"/>
      </font>
      <fill>
        <patternFill patternType="none">
          <bgColor auto="1"/>
        </patternFill>
      </fill>
    </dxf>
    <dxf>
      <font>
        <color theme="0"/>
      </font>
      <fill>
        <patternFill>
          <bgColor rgb="FFFF0000"/>
        </patternFill>
      </fill>
    </dxf>
    <dxf>
      <font>
        <color theme="0"/>
      </font>
      <fill>
        <patternFill patternType="none">
          <bgColor auto="1"/>
        </patternFill>
      </fill>
    </dxf>
    <dxf>
      <font>
        <color theme="0"/>
      </font>
    </dxf>
    <dxf>
      <font>
        <color theme="0"/>
      </font>
      <fill>
        <patternFill>
          <bgColor rgb="FFFF0000"/>
        </patternFill>
      </fill>
    </dxf>
    <dxf>
      <font>
        <color theme="0"/>
      </font>
      <fill>
        <patternFill patternType="none">
          <bgColor auto="1"/>
        </patternFill>
      </fill>
    </dxf>
    <dxf>
      <font>
        <color theme="0"/>
      </font>
      <fill>
        <patternFill>
          <bgColor rgb="FFFF0000"/>
        </patternFill>
      </fill>
    </dxf>
    <dxf>
      <font>
        <color theme="0"/>
      </font>
      <fill>
        <patternFill patternType="none">
          <bgColor auto="1"/>
        </patternFill>
      </fill>
    </dxf>
    <dxf>
      <font>
        <color theme="0"/>
      </font>
      <fill>
        <patternFill patternType="none">
          <bgColor auto="1"/>
        </patternFill>
      </fill>
    </dxf>
    <dxf>
      <font>
        <color theme="0"/>
      </font>
      <fill>
        <patternFill patternType="none">
          <bgColor auto="1"/>
        </patternFill>
      </fill>
    </dxf>
    <dxf>
      <font>
        <color theme="0"/>
      </font>
      <fill>
        <patternFill patternType="none">
          <bgColor auto="1"/>
        </patternFill>
      </fill>
    </dxf>
    <dxf>
      <font>
        <color theme="0"/>
      </font>
      <fill>
        <patternFill patternType="none">
          <bgColor auto="1"/>
        </patternFill>
      </fill>
    </dxf>
    <dxf>
      <font>
        <color theme="0"/>
      </font>
    </dxf>
    <dxf>
      <font>
        <color theme="0"/>
      </font>
      <fill>
        <patternFill patternType="none">
          <bgColor auto="1"/>
        </patternFill>
      </fill>
    </dxf>
    <dxf>
      <font>
        <color theme="0"/>
      </font>
      <fill>
        <patternFill patternType="none">
          <bgColor auto="1"/>
        </patternFill>
      </fill>
    </dxf>
    <dxf>
      <font>
        <color theme="0"/>
      </font>
      <fill>
        <patternFill patternType="none">
          <bgColor auto="1"/>
        </patternFill>
      </fill>
    </dxf>
    <dxf>
      <font>
        <color theme="0"/>
      </font>
      <fill>
        <patternFill patternType="none">
          <bgColor auto="1"/>
        </patternFill>
      </fill>
    </dxf>
    <dxf>
      <font>
        <color theme="0"/>
      </font>
      <fill>
        <patternFill>
          <bgColor rgb="FFFF0000"/>
        </patternFill>
      </fill>
    </dxf>
    <dxf>
      <font>
        <color theme="0"/>
      </font>
      <fill>
        <patternFill patternType="none">
          <bgColor auto="1"/>
        </patternFill>
      </fill>
    </dxf>
    <dxf>
      <font>
        <color theme="0"/>
      </font>
    </dxf>
    <dxf>
      <font>
        <color theme="0"/>
      </font>
    </dxf>
    <dxf>
      <font>
        <color theme="0"/>
      </font>
      <fill>
        <patternFill>
          <bgColor rgb="FFFF0000"/>
        </patternFill>
      </fill>
    </dxf>
    <dxf>
      <font>
        <color theme="0"/>
      </font>
      <fill>
        <patternFill patternType="none">
          <bgColor auto="1"/>
        </patternFill>
      </fill>
    </dxf>
    <dxf>
      <font>
        <color theme="0"/>
      </font>
      <fill>
        <patternFill>
          <bgColor rgb="FFFF0000"/>
        </patternFill>
      </fill>
    </dxf>
    <dxf>
      <font>
        <color theme="0"/>
      </font>
      <fill>
        <patternFill patternType="none">
          <bgColor auto="1"/>
        </patternFill>
      </fill>
    </dxf>
    <dxf>
      <font>
        <color theme="0"/>
      </font>
    </dxf>
    <dxf>
      <font>
        <color theme="0"/>
      </font>
      <fill>
        <patternFill patternType="none">
          <bgColor auto="1"/>
        </patternFill>
      </fill>
    </dxf>
    <dxf>
      <font>
        <color theme="0"/>
      </font>
      <fill>
        <patternFill patternType="none">
          <bgColor auto="1"/>
        </patternFill>
      </fill>
    </dxf>
    <dxf>
      <font>
        <color theme="0"/>
      </font>
      <fill>
        <patternFill patternType="none">
          <bgColor auto="1"/>
        </patternFill>
      </fill>
    </dxf>
    <dxf>
      <font>
        <color theme="0"/>
      </font>
      <fill>
        <patternFill>
          <bgColor rgb="FFFF0000"/>
        </patternFill>
      </fill>
    </dxf>
    <dxf>
      <font>
        <color theme="0"/>
      </font>
      <fill>
        <patternFill patternType="none">
          <bgColor auto="1"/>
        </patternFill>
      </fill>
    </dxf>
    <dxf>
      <font>
        <color theme="0"/>
      </font>
    </dxf>
    <dxf>
      <font>
        <color theme="0"/>
      </font>
      <fill>
        <patternFill patternType="none">
          <bgColor auto="1"/>
        </patternFill>
      </fill>
    </dxf>
    <dxf>
      <font>
        <color theme="0"/>
      </font>
      <fill>
        <patternFill patternType="none">
          <bgColor auto="1"/>
        </patternFill>
      </fill>
    </dxf>
    <dxf>
      <font>
        <color theme="0"/>
      </font>
      <fill>
        <patternFill patternType="none">
          <bgColor auto="1"/>
        </patternFill>
      </fill>
    </dxf>
    <dxf>
      <font>
        <color theme="0"/>
      </font>
      <fill>
        <patternFill patternType="none">
          <bgColor auto="1"/>
        </patternFill>
      </fill>
    </dxf>
    <dxf>
      <font>
        <color theme="0"/>
      </font>
      <fill>
        <patternFill patternType="none">
          <bgColor auto="1"/>
        </patternFill>
      </fill>
    </dxf>
    <dxf>
      <font>
        <color theme="0"/>
      </font>
      <fill>
        <patternFill patternType="none">
          <bgColor auto="1"/>
        </patternFill>
      </fill>
    </dxf>
    <dxf>
      <font>
        <color theme="0"/>
      </font>
      <fill>
        <patternFill patternType="none">
          <bgColor auto="1"/>
        </patternFill>
      </fill>
    </dxf>
    <dxf>
      <font>
        <color theme="0"/>
      </font>
      <fill>
        <patternFill>
          <bgColor rgb="FFFF0000"/>
        </patternFill>
      </fill>
    </dxf>
    <dxf>
      <font>
        <color theme="0"/>
      </font>
      <fill>
        <patternFill patternType="none">
          <bgColor auto="1"/>
        </patternFill>
      </fill>
    </dxf>
    <dxf>
      <font>
        <color theme="0"/>
      </font>
    </dxf>
    <dxf>
      <font>
        <color theme="0"/>
      </font>
      <fill>
        <patternFill>
          <bgColor rgb="FFFF0000"/>
        </patternFill>
      </fill>
    </dxf>
    <dxf>
      <font>
        <color theme="0"/>
      </font>
      <fill>
        <patternFill patternType="none">
          <bgColor auto="1"/>
        </patternFill>
      </fill>
    </dxf>
    <dxf>
      <font>
        <color theme="0"/>
      </font>
      <fill>
        <patternFill>
          <bgColor rgb="FFFF0000"/>
        </patternFill>
      </fill>
    </dxf>
    <dxf>
      <font>
        <color theme="0"/>
      </font>
      <fill>
        <patternFill patternType="none">
          <bgColor auto="1"/>
        </patternFill>
      </fill>
    </dxf>
    <dxf>
      <font>
        <color theme="0"/>
      </font>
      <fill>
        <patternFill patternType="none">
          <bgColor auto="1"/>
        </patternFill>
      </fill>
    </dxf>
    <dxf>
      <font>
        <color theme="0"/>
      </font>
      <fill>
        <patternFill patternType="none">
          <bgColor auto="1"/>
        </patternFill>
      </fill>
    </dxf>
    <dxf>
      <font>
        <color theme="0"/>
      </font>
      <fill>
        <patternFill patternType="none">
          <bgColor auto="1"/>
        </patternFill>
      </fill>
    </dxf>
    <dxf>
      <font>
        <color theme="0"/>
      </font>
      <fill>
        <patternFill patternType="none">
          <bgColor auto="1"/>
        </patternFill>
      </fill>
    </dxf>
    <dxf>
      <font>
        <color theme="0"/>
      </font>
    </dxf>
    <dxf>
      <font>
        <color theme="0"/>
      </font>
      <fill>
        <patternFill patternType="none">
          <bgColor auto="1"/>
        </patternFill>
      </fill>
    </dxf>
    <dxf>
      <font>
        <color theme="0"/>
      </font>
      <fill>
        <patternFill patternType="none">
          <bgColor auto="1"/>
        </patternFill>
      </fill>
    </dxf>
    <dxf>
      <font>
        <color theme="0"/>
      </font>
      <fill>
        <patternFill patternType="none">
          <bgColor auto="1"/>
        </patternFill>
      </fill>
    </dxf>
    <dxf>
      <font>
        <color theme="0"/>
      </font>
      <fill>
        <patternFill patternType="none">
          <bgColor auto="1"/>
        </patternFill>
      </fill>
    </dxf>
    <dxf>
      <font>
        <color theme="0"/>
      </font>
      <fill>
        <patternFill>
          <bgColor rgb="FFFF0000"/>
        </patternFill>
      </fill>
    </dxf>
    <dxf>
      <font>
        <color theme="0"/>
      </font>
      <fill>
        <patternFill patternType="none">
          <bgColor auto="1"/>
        </patternFill>
      </fill>
    </dxf>
    <dxf>
      <font>
        <color theme="0"/>
      </font>
    </dxf>
    <dxf>
      <font>
        <color theme="0"/>
      </font>
    </dxf>
    <dxf>
      <font>
        <color theme="0"/>
      </font>
      <fill>
        <patternFill>
          <bgColor rgb="FFFF0000"/>
        </patternFill>
      </fill>
    </dxf>
    <dxf>
      <font>
        <color theme="0"/>
      </font>
      <fill>
        <patternFill patternType="none">
          <bgColor auto="1"/>
        </patternFill>
      </fill>
    </dxf>
    <dxf>
      <font>
        <color theme="0"/>
      </font>
      <fill>
        <patternFill>
          <bgColor rgb="FFFF0000"/>
        </patternFill>
      </fill>
    </dxf>
    <dxf>
      <font>
        <color theme="0"/>
      </font>
      <fill>
        <patternFill patternType="none">
          <bgColor auto="1"/>
        </patternFill>
      </fill>
    </dxf>
    <dxf>
      <font>
        <color theme="0"/>
      </font>
    </dxf>
    <dxf>
      <font>
        <color theme="0"/>
      </font>
      <fill>
        <patternFill patternType="none">
          <bgColor auto="1"/>
        </patternFill>
      </fill>
    </dxf>
    <dxf>
      <font>
        <color theme="0"/>
      </font>
      <fill>
        <patternFill patternType="none">
          <bgColor auto="1"/>
        </patternFill>
      </fill>
    </dxf>
    <dxf>
      <font>
        <color theme="0"/>
      </font>
      <fill>
        <patternFill patternType="none">
          <bgColor auto="1"/>
        </patternFill>
      </fill>
    </dxf>
    <dxf>
      <font>
        <color theme="0"/>
      </font>
      <fill>
        <patternFill>
          <bgColor rgb="FFFF0000"/>
        </patternFill>
      </fill>
    </dxf>
    <dxf>
      <font>
        <color theme="0"/>
      </font>
      <fill>
        <patternFill patternType="none">
          <bgColor auto="1"/>
        </patternFill>
      </fill>
    </dxf>
    <dxf>
      <font>
        <color theme="0"/>
      </font>
    </dxf>
    <dxf>
      <font>
        <color theme="0"/>
      </font>
      <fill>
        <patternFill patternType="none">
          <bgColor auto="1"/>
        </patternFill>
      </fill>
    </dxf>
    <dxf>
      <font>
        <color theme="0"/>
      </font>
      <fill>
        <patternFill patternType="none">
          <bgColor auto="1"/>
        </patternFill>
      </fill>
    </dxf>
    <dxf>
      <font>
        <color theme="0"/>
      </font>
      <fill>
        <patternFill patternType="none">
          <bgColor auto="1"/>
        </patternFill>
      </fill>
    </dxf>
    <dxf>
      <font>
        <color theme="0"/>
      </font>
      <fill>
        <patternFill patternType="none">
          <bgColor auto="1"/>
        </patternFill>
      </fill>
    </dxf>
    <dxf>
      <font>
        <color theme="0"/>
      </font>
      <fill>
        <patternFill patternType="none">
          <bgColor auto="1"/>
        </patternFill>
      </fill>
    </dxf>
    <dxf>
      <font>
        <color theme="0"/>
      </font>
      <fill>
        <patternFill patternType="none">
          <bgColor auto="1"/>
        </patternFill>
      </fill>
    </dxf>
    <dxf>
      <font>
        <color theme="0"/>
      </font>
      <fill>
        <patternFill patternType="none">
          <bgColor auto="1"/>
        </patternFill>
      </fill>
    </dxf>
    <dxf>
      <font>
        <color theme="0"/>
      </font>
      <fill>
        <patternFill>
          <bgColor rgb="FFFF0000"/>
        </patternFill>
      </fill>
    </dxf>
    <dxf>
      <font>
        <color theme="0"/>
      </font>
      <fill>
        <patternFill patternType="none">
          <bgColor auto="1"/>
        </patternFill>
      </fill>
    </dxf>
    <dxf>
      <font>
        <color theme="0"/>
      </font>
    </dxf>
    <dxf>
      <font>
        <color theme="0"/>
      </font>
      <fill>
        <patternFill>
          <bgColor rgb="FFFF0000"/>
        </patternFill>
      </fill>
    </dxf>
    <dxf>
      <font>
        <color theme="0"/>
      </font>
      <fill>
        <patternFill patternType="none">
          <bgColor auto="1"/>
        </patternFill>
      </fill>
    </dxf>
    <dxf>
      <font>
        <color theme="0"/>
      </font>
      <fill>
        <patternFill>
          <bgColor rgb="FFFF0000"/>
        </patternFill>
      </fill>
    </dxf>
    <dxf>
      <font>
        <color theme="0"/>
      </font>
      <fill>
        <patternFill patternType="none">
          <bgColor auto="1"/>
        </patternFill>
      </fill>
    </dxf>
    <dxf>
      <font>
        <color theme="0"/>
      </font>
      <fill>
        <patternFill patternType="none">
          <bgColor auto="1"/>
        </patternFill>
      </fill>
    </dxf>
    <dxf>
      <font>
        <color theme="0"/>
      </font>
      <fill>
        <patternFill patternType="none">
          <bgColor auto="1"/>
        </patternFill>
      </fill>
    </dxf>
    <dxf>
      <font>
        <color theme="0"/>
      </font>
      <fill>
        <patternFill patternType="none">
          <bgColor auto="1"/>
        </patternFill>
      </fill>
    </dxf>
    <dxf>
      <font>
        <color theme="0"/>
      </font>
      <fill>
        <patternFill patternType="none">
          <bgColor auto="1"/>
        </patternFill>
      </fill>
    </dxf>
    <dxf>
      <font>
        <color theme="0"/>
      </font>
    </dxf>
    <dxf>
      <font>
        <color theme="0"/>
      </font>
      <fill>
        <patternFill patternType="none">
          <bgColor auto="1"/>
        </patternFill>
      </fill>
    </dxf>
    <dxf>
      <font>
        <color theme="0"/>
      </font>
      <fill>
        <patternFill patternType="none">
          <bgColor auto="1"/>
        </patternFill>
      </fill>
    </dxf>
    <dxf>
      <font>
        <color theme="0"/>
      </font>
      <fill>
        <patternFill patternType="none">
          <bgColor auto="1"/>
        </patternFill>
      </fill>
    </dxf>
    <dxf>
      <font>
        <color theme="0"/>
      </font>
      <fill>
        <patternFill patternType="none">
          <bgColor auto="1"/>
        </patternFill>
      </fill>
    </dxf>
    <dxf>
      <font>
        <color theme="0"/>
      </font>
      <fill>
        <patternFill>
          <bgColor rgb="FFFF0000"/>
        </patternFill>
      </fill>
    </dxf>
    <dxf>
      <font>
        <color theme="0"/>
      </font>
      <fill>
        <patternFill patternType="none">
          <bgColor auto="1"/>
        </patternFill>
      </fill>
    </dxf>
    <dxf>
      <font>
        <color theme="0"/>
      </font>
    </dxf>
    <dxf>
      <font>
        <color theme="0"/>
      </font>
    </dxf>
    <dxf>
      <font>
        <color theme="0"/>
      </font>
      <fill>
        <patternFill>
          <bgColor rgb="FFFF0000"/>
        </patternFill>
      </fill>
    </dxf>
    <dxf>
      <font>
        <color theme="0"/>
      </font>
      <fill>
        <patternFill patternType="none">
          <bgColor auto="1"/>
        </patternFill>
      </fill>
    </dxf>
    <dxf>
      <font>
        <color theme="0"/>
      </font>
      <fill>
        <patternFill>
          <bgColor rgb="FFFF0000"/>
        </patternFill>
      </fill>
    </dxf>
    <dxf>
      <font>
        <color theme="0"/>
      </font>
      <fill>
        <patternFill patternType="none">
          <bgColor auto="1"/>
        </patternFill>
      </fill>
    </dxf>
    <dxf>
      <font>
        <color theme="0"/>
      </font>
    </dxf>
    <dxf>
      <font>
        <color theme="0"/>
      </font>
      <fill>
        <patternFill patternType="none">
          <bgColor auto="1"/>
        </patternFill>
      </fill>
    </dxf>
    <dxf>
      <font>
        <color theme="0"/>
      </font>
      <fill>
        <patternFill patternType="none">
          <bgColor auto="1"/>
        </patternFill>
      </fill>
    </dxf>
    <dxf>
      <font>
        <color theme="0"/>
      </font>
      <fill>
        <patternFill patternType="none">
          <bgColor auto="1"/>
        </patternFill>
      </fill>
    </dxf>
    <dxf>
      <font>
        <color theme="0"/>
      </font>
      <fill>
        <patternFill>
          <bgColor rgb="FFFF0000"/>
        </patternFill>
      </fill>
    </dxf>
    <dxf>
      <font>
        <color theme="0"/>
      </font>
      <fill>
        <patternFill patternType="none">
          <bgColor auto="1"/>
        </patternFill>
      </fill>
    </dxf>
    <dxf>
      <font>
        <color theme="0"/>
      </font>
    </dxf>
    <dxf>
      <font>
        <color theme="0"/>
      </font>
      <fill>
        <patternFill patternType="none">
          <bgColor auto="1"/>
        </patternFill>
      </fill>
    </dxf>
    <dxf>
      <font>
        <color theme="0"/>
      </font>
      <fill>
        <patternFill patternType="none">
          <bgColor auto="1"/>
        </patternFill>
      </fill>
    </dxf>
    <dxf>
      <font>
        <color theme="0"/>
      </font>
      <fill>
        <patternFill patternType="none">
          <bgColor auto="1"/>
        </patternFill>
      </fill>
    </dxf>
    <dxf>
      <font>
        <color theme="0"/>
      </font>
      <fill>
        <patternFill patternType="none">
          <bgColor auto="1"/>
        </patternFill>
      </fill>
    </dxf>
    <dxf>
      <font>
        <color theme="0"/>
      </font>
      <fill>
        <patternFill patternType="none">
          <bgColor auto="1"/>
        </patternFill>
      </fill>
    </dxf>
    <dxf>
      <font>
        <color theme="0"/>
      </font>
      <fill>
        <patternFill patternType="none">
          <bgColor auto="1"/>
        </patternFill>
      </fill>
    </dxf>
    <dxf>
      <font>
        <color theme="0"/>
      </font>
      <fill>
        <patternFill patternType="none">
          <bgColor auto="1"/>
        </patternFill>
      </fill>
    </dxf>
    <dxf>
      <font>
        <color theme="0"/>
      </font>
      <fill>
        <patternFill>
          <bgColor rgb="FFFF0000"/>
        </patternFill>
      </fill>
    </dxf>
    <dxf>
      <font>
        <color theme="0"/>
      </font>
      <fill>
        <patternFill patternType="none">
          <bgColor auto="1"/>
        </patternFill>
      </fill>
    </dxf>
    <dxf>
      <font>
        <color theme="0"/>
      </font>
    </dxf>
    <dxf>
      <font>
        <color theme="0"/>
      </font>
      <fill>
        <patternFill>
          <bgColor rgb="FFFF0000"/>
        </patternFill>
      </fill>
    </dxf>
    <dxf>
      <font>
        <color theme="0"/>
      </font>
      <fill>
        <patternFill patternType="none">
          <bgColor auto="1"/>
        </patternFill>
      </fill>
    </dxf>
    <dxf>
      <font>
        <color theme="0"/>
      </font>
      <fill>
        <patternFill>
          <bgColor rgb="FFFF0000"/>
        </patternFill>
      </fill>
    </dxf>
    <dxf>
      <font>
        <color theme="0"/>
      </font>
      <fill>
        <patternFill patternType="none">
          <bgColor auto="1"/>
        </patternFill>
      </fill>
    </dxf>
    <dxf>
      <font>
        <color theme="0"/>
      </font>
      <fill>
        <patternFill patternType="none">
          <bgColor auto="1"/>
        </patternFill>
      </fill>
    </dxf>
    <dxf>
      <font>
        <color theme="0"/>
      </font>
      <fill>
        <patternFill patternType="none">
          <bgColor auto="1"/>
        </patternFill>
      </fill>
    </dxf>
    <dxf>
      <font>
        <color theme="0"/>
      </font>
      <fill>
        <patternFill patternType="none">
          <bgColor auto="1"/>
        </patternFill>
      </fill>
    </dxf>
    <dxf>
      <font>
        <color theme="0"/>
      </font>
      <fill>
        <patternFill patternType="none">
          <bgColor auto="1"/>
        </patternFill>
      </fill>
    </dxf>
    <dxf>
      <font>
        <color theme="0"/>
      </font>
    </dxf>
    <dxf>
      <font>
        <color theme="0"/>
      </font>
      <fill>
        <patternFill patternType="none">
          <bgColor auto="1"/>
        </patternFill>
      </fill>
    </dxf>
    <dxf>
      <font>
        <color theme="0"/>
      </font>
      <fill>
        <patternFill patternType="none">
          <bgColor auto="1"/>
        </patternFill>
      </fill>
    </dxf>
    <dxf>
      <font>
        <color theme="0"/>
      </font>
      <fill>
        <patternFill patternType="none">
          <bgColor auto="1"/>
        </patternFill>
      </fill>
    </dxf>
    <dxf>
      <font>
        <color theme="0"/>
      </font>
      <fill>
        <patternFill patternType="none">
          <bgColor auto="1"/>
        </patternFill>
      </fill>
    </dxf>
    <dxf>
      <font>
        <color theme="0"/>
      </font>
      <fill>
        <patternFill>
          <bgColor rgb="FFFF0000"/>
        </patternFill>
      </fill>
    </dxf>
    <dxf>
      <font>
        <color theme="0"/>
      </font>
      <fill>
        <patternFill patternType="none">
          <bgColor auto="1"/>
        </patternFill>
      </fill>
    </dxf>
    <dxf>
      <font>
        <color theme="0"/>
      </font>
    </dxf>
    <dxf>
      <font>
        <color theme="0"/>
      </font>
    </dxf>
    <dxf>
      <font>
        <color theme="0"/>
      </font>
      <fill>
        <patternFill>
          <bgColor rgb="FFFF0000"/>
        </patternFill>
      </fill>
    </dxf>
    <dxf>
      <font>
        <color theme="0"/>
      </font>
      <fill>
        <patternFill patternType="none">
          <bgColor auto="1"/>
        </patternFill>
      </fill>
    </dxf>
    <dxf>
      <font>
        <color theme="0"/>
      </font>
      <fill>
        <patternFill>
          <bgColor rgb="FFFF0000"/>
        </patternFill>
      </fill>
    </dxf>
    <dxf>
      <font>
        <color theme="0"/>
      </font>
      <fill>
        <patternFill patternType="none">
          <bgColor auto="1"/>
        </patternFill>
      </fill>
    </dxf>
    <dxf>
      <font>
        <color theme="0"/>
      </font>
    </dxf>
    <dxf>
      <font>
        <color theme="0"/>
      </font>
      <fill>
        <patternFill patternType="none">
          <bgColor auto="1"/>
        </patternFill>
      </fill>
    </dxf>
    <dxf>
      <font>
        <color theme="0"/>
      </font>
      <fill>
        <patternFill patternType="none">
          <bgColor auto="1"/>
        </patternFill>
      </fill>
    </dxf>
    <dxf>
      <font>
        <color theme="0"/>
      </font>
      <fill>
        <patternFill patternType="none">
          <bgColor auto="1"/>
        </patternFill>
      </fill>
    </dxf>
    <dxf>
      <font>
        <color theme="0"/>
      </font>
      <fill>
        <patternFill>
          <bgColor rgb="FFFF0000"/>
        </patternFill>
      </fill>
    </dxf>
    <dxf>
      <font>
        <color theme="0"/>
      </font>
      <fill>
        <patternFill patternType="none">
          <bgColor auto="1"/>
        </patternFill>
      </fill>
    </dxf>
    <dxf>
      <font>
        <color theme="0"/>
      </font>
    </dxf>
    <dxf>
      <font>
        <color theme="0"/>
      </font>
      <fill>
        <patternFill patternType="none">
          <bgColor auto="1"/>
        </patternFill>
      </fill>
    </dxf>
    <dxf>
      <font>
        <color theme="0"/>
      </font>
      <fill>
        <patternFill patternType="none">
          <bgColor auto="1"/>
        </patternFill>
      </fill>
    </dxf>
    <dxf>
      <font>
        <color theme="0"/>
      </font>
      <fill>
        <patternFill patternType="none">
          <bgColor auto="1"/>
        </patternFill>
      </fill>
    </dxf>
    <dxf>
      <font>
        <color theme="0"/>
      </font>
      <fill>
        <patternFill patternType="none">
          <bgColor auto="1"/>
        </patternFill>
      </fill>
    </dxf>
    <dxf>
      <font>
        <color theme="0"/>
      </font>
      <fill>
        <patternFill patternType="none">
          <bgColor auto="1"/>
        </patternFill>
      </fill>
    </dxf>
    <dxf>
      <font>
        <color theme="0"/>
      </font>
      <fill>
        <patternFill patternType="none">
          <bgColor auto="1"/>
        </patternFill>
      </fill>
    </dxf>
    <dxf>
      <font>
        <color theme="0"/>
      </font>
      <fill>
        <patternFill patternType="none">
          <bgColor auto="1"/>
        </patternFill>
      </fill>
    </dxf>
    <dxf>
      <font>
        <color theme="0"/>
      </font>
      <fill>
        <patternFill>
          <bgColor rgb="FFFF0000"/>
        </patternFill>
      </fill>
    </dxf>
    <dxf>
      <font>
        <color theme="0"/>
      </font>
      <fill>
        <patternFill patternType="none">
          <bgColor auto="1"/>
        </patternFill>
      </fill>
    </dxf>
    <dxf>
      <font>
        <color theme="0"/>
      </font>
    </dxf>
    <dxf>
      <font>
        <color theme="0"/>
      </font>
      <fill>
        <patternFill>
          <bgColor rgb="FFFF0000"/>
        </patternFill>
      </fill>
    </dxf>
    <dxf>
      <font>
        <color theme="0"/>
      </font>
      <fill>
        <patternFill patternType="none">
          <bgColor auto="1"/>
        </patternFill>
      </fill>
    </dxf>
    <dxf>
      <font>
        <color theme="0"/>
      </font>
      <fill>
        <patternFill>
          <bgColor rgb="FFFF0000"/>
        </patternFill>
      </fill>
    </dxf>
    <dxf>
      <font>
        <color theme="0"/>
      </font>
      <fill>
        <patternFill patternType="none">
          <bgColor auto="1"/>
        </patternFill>
      </fill>
    </dxf>
    <dxf>
      <font>
        <color theme="0"/>
      </font>
      <fill>
        <patternFill patternType="none">
          <bgColor auto="1"/>
        </patternFill>
      </fill>
    </dxf>
    <dxf>
      <font>
        <color theme="0"/>
      </font>
      <fill>
        <patternFill patternType="none">
          <bgColor auto="1"/>
        </patternFill>
      </fill>
    </dxf>
    <dxf>
      <font>
        <color theme="0"/>
      </font>
      <fill>
        <patternFill patternType="none">
          <bgColor auto="1"/>
        </patternFill>
      </fill>
    </dxf>
    <dxf>
      <font>
        <color theme="0"/>
      </font>
      <fill>
        <patternFill patternType="none">
          <bgColor auto="1"/>
        </patternFill>
      </fill>
    </dxf>
    <dxf>
      <font>
        <color theme="0"/>
      </font>
    </dxf>
    <dxf>
      <font>
        <color theme="0"/>
      </font>
      <fill>
        <patternFill patternType="none">
          <bgColor auto="1"/>
        </patternFill>
      </fill>
    </dxf>
    <dxf>
      <font>
        <color theme="0"/>
      </font>
      <fill>
        <patternFill patternType="none">
          <bgColor auto="1"/>
        </patternFill>
      </fill>
    </dxf>
    <dxf>
      <font>
        <color theme="0"/>
      </font>
      <fill>
        <patternFill patternType="none">
          <bgColor auto="1"/>
        </patternFill>
      </fill>
    </dxf>
    <dxf>
      <font>
        <color theme="0"/>
      </font>
      <fill>
        <patternFill patternType="none">
          <bgColor auto="1"/>
        </patternFill>
      </fill>
    </dxf>
    <dxf>
      <font>
        <color theme="0"/>
      </font>
      <fill>
        <patternFill>
          <bgColor rgb="FFFF0000"/>
        </patternFill>
      </fill>
    </dxf>
    <dxf>
      <font>
        <color theme="0"/>
      </font>
      <fill>
        <patternFill patternType="none">
          <bgColor auto="1"/>
        </patternFill>
      </fill>
    </dxf>
    <dxf>
      <font>
        <color theme="0"/>
      </font>
    </dxf>
    <dxf>
      <font>
        <color theme="0"/>
      </font>
    </dxf>
    <dxf>
      <font>
        <color theme="0"/>
      </font>
      <fill>
        <patternFill>
          <bgColor rgb="FFFF0000"/>
        </patternFill>
      </fill>
    </dxf>
    <dxf>
      <font>
        <color theme="0"/>
      </font>
      <fill>
        <patternFill patternType="none">
          <bgColor auto="1"/>
        </patternFill>
      </fill>
    </dxf>
    <dxf>
      <font>
        <color theme="0"/>
      </font>
      <fill>
        <patternFill>
          <bgColor rgb="FFFF0000"/>
        </patternFill>
      </fill>
    </dxf>
    <dxf>
      <font>
        <color theme="0"/>
      </font>
      <fill>
        <patternFill patternType="none">
          <bgColor auto="1"/>
        </patternFill>
      </fill>
    </dxf>
    <dxf>
      <font>
        <color theme="0"/>
      </font>
    </dxf>
    <dxf>
      <font>
        <color theme="0"/>
      </font>
      <fill>
        <patternFill patternType="none">
          <bgColor auto="1"/>
        </patternFill>
      </fill>
    </dxf>
    <dxf>
      <font>
        <color theme="0"/>
      </font>
      <fill>
        <patternFill patternType="none">
          <bgColor auto="1"/>
        </patternFill>
      </fill>
    </dxf>
    <dxf>
      <font>
        <color theme="0"/>
      </font>
      <fill>
        <patternFill patternType="none">
          <bgColor auto="1"/>
        </patternFill>
      </fill>
    </dxf>
    <dxf>
      <font>
        <color theme="0"/>
      </font>
    </dxf>
    <dxf>
      <font>
        <color theme="0"/>
      </font>
      <fill>
        <patternFill patternType="none">
          <bgColor auto="1"/>
        </patternFill>
      </fill>
    </dxf>
    <dxf>
      <font>
        <color theme="0"/>
      </font>
      <fill>
        <patternFill patternType="none">
          <bgColor auto="1"/>
        </patternFill>
      </fill>
    </dxf>
    <dxf>
      <font>
        <color theme="0"/>
      </font>
      <fill>
        <patternFill patternType="none">
          <bgColor auto="1"/>
        </patternFill>
      </fill>
    </dxf>
    <dxf>
      <font>
        <color theme="0"/>
      </font>
      <fill>
        <patternFill patternType="none">
          <bgColor auto="1"/>
        </patternFill>
      </fill>
    </dxf>
    <dxf>
      <font>
        <color theme="0"/>
      </font>
      <fill>
        <patternFill patternType="none">
          <bgColor auto="1"/>
        </patternFill>
      </fill>
    </dxf>
    <dxf>
      <font>
        <color theme="0"/>
      </font>
      <fill>
        <patternFill patternType="none">
          <bgColor auto="1"/>
        </patternFill>
      </fill>
    </dxf>
    <dxf>
      <font>
        <color theme="0"/>
      </font>
      <fill>
        <patternFill patternType="none">
          <bgColor auto="1"/>
        </patternFill>
      </fill>
    </dxf>
    <dxf>
      <font>
        <color theme="0"/>
      </font>
      <fill>
        <patternFill>
          <bgColor rgb="FFFF0000"/>
        </patternFill>
      </fill>
    </dxf>
    <dxf>
      <font>
        <color theme="0"/>
      </font>
      <fill>
        <patternFill patternType="none">
          <bgColor auto="1"/>
        </patternFill>
      </fill>
    </dxf>
    <dxf>
      <font>
        <color theme="0"/>
      </font>
    </dxf>
    <dxf>
      <font>
        <color theme="0"/>
      </font>
      <fill>
        <patternFill>
          <bgColor rgb="FFFF0000"/>
        </patternFill>
      </fill>
    </dxf>
    <dxf>
      <font>
        <color theme="0"/>
      </font>
      <fill>
        <patternFill patternType="none">
          <bgColor auto="1"/>
        </patternFill>
      </fill>
    </dxf>
    <dxf>
      <font>
        <color theme="0"/>
      </font>
      <fill>
        <patternFill>
          <bgColor rgb="FFFF0000"/>
        </patternFill>
      </fill>
    </dxf>
    <dxf>
      <font>
        <color theme="0"/>
      </font>
      <fill>
        <patternFill patternType="none">
          <bgColor auto="1"/>
        </patternFill>
      </fill>
    </dxf>
    <dxf>
      <font>
        <color theme="0"/>
      </font>
      <fill>
        <patternFill patternType="none">
          <bgColor auto="1"/>
        </patternFill>
      </fill>
    </dxf>
    <dxf>
      <font>
        <color theme="0"/>
      </font>
      <fill>
        <patternFill patternType="none">
          <bgColor auto="1"/>
        </patternFill>
      </fill>
    </dxf>
    <dxf>
      <font>
        <color theme="0"/>
      </font>
      <fill>
        <patternFill patternType="none">
          <bgColor auto="1"/>
        </patternFill>
      </fill>
    </dxf>
    <dxf>
      <font>
        <color theme="0"/>
      </font>
      <fill>
        <patternFill patternType="none">
          <bgColor auto="1"/>
        </patternFill>
      </fill>
    </dxf>
    <dxf>
      <font>
        <color theme="0"/>
      </font>
    </dxf>
    <dxf>
      <font>
        <color theme="0"/>
      </font>
      <fill>
        <patternFill patternType="none">
          <bgColor auto="1"/>
        </patternFill>
      </fill>
    </dxf>
    <dxf>
      <font>
        <color theme="0"/>
      </font>
      <fill>
        <patternFill patternType="none">
          <bgColor auto="1"/>
        </patternFill>
      </fill>
    </dxf>
    <dxf>
      <font>
        <color theme="0"/>
      </font>
      <fill>
        <patternFill patternType="none">
          <bgColor auto="1"/>
        </patternFill>
      </fill>
    </dxf>
    <dxf>
      <font>
        <color theme="0"/>
      </font>
      <fill>
        <patternFill patternType="none">
          <bgColor auto="1"/>
        </patternFill>
      </fill>
    </dxf>
    <dxf>
      <font>
        <color theme="0"/>
      </font>
      <fill>
        <patternFill>
          <bgColor rgb="FFFF0000"/>
        </patternFill>
      </fill>
    </dxf>
    <dxf>
      <font>
        <color theme="0"/>
      </font>
      <fill>
        <patternFill patternType="none">
          <bgColor auto="1"/>
        </patternFill>
      </fill>
    </dxf>
    <dxf>
      <font>
        <color theme="0"/>
      </font>
    </dxf>
    <dxf>
      <font>
        <color theme="0"/>
      </font>
    </dxf>
    <dxf>
      <font>
        <color theme="0"/>
      </font>
      <fill>
        <patternFill>
          <bgColor rgb="FFFF0000"/>
        </patternFill>
      </fill>
    </dxf>
    <dxf>
      <font>
        <color theme="0"/>
      </font>
      <fill>
        <patternFill patternType="none">
          <bgColor auto="1"/>
        </patternFill>
      </fill>
    </dxf>
    <dxf>
      <font>
        <color theme="0"/>
      </font>
      <fill>
        <patternFill>
          <bgColor rgb="FFFF0000"/>
        </patternFill>
      </fill>
    </dxf>
    <dxf>
      <font>
        <color theme="0"/>
      </font>
      <fill>
        <patternFill patternType="none">
          <bgColor auto="1"/>
        </patternFill>
      </fill>
    </dxf>
    <dxf>
      <font>
        <color theme="0"/>
      </font>
    </dxf>
    <dxf>
      <font>
        <color theme="0"/>
      </font>
      <fill>
        <patternFill patternType="none">
          <bgColor auto="1"/>
        </patternFill>
      </fill>
    </dxf>
    <dxf>
      <font>
        <color theme="0"/>
      </font>
      <fill>
        <patternFill patternType="none">
          <bgColor auto="1"/>
        </patternFill>
      </fill>
    </dxf>
    <dxf>
      <font>
        <color theme="0"/>
      </font>
      <fill>
        <patternFill patternType="none">
          <bgColor auto="1"/>
        </patternFill>
      </fill>
    </dxf>
    <dxf>
      <font>
        <color theme="0"/>
      </font>
    </dxf>
    <dxf>
      <font>
        <color theme="0"/>
      </font>
      <fill>
        <patternFill patternType="none">
          <bgColor auto="1"/>
        </patternFill>
      </fill>
    </dxf>
    <dxf>
      <font>
        <color theme="0"/>
      </font>
      <fill>
        <patternFill patternType="none">
          <bgColor auto="1"/>
        </patternFill>
      </fill>
    </dxf>
    <dxf>
      <font>
        <color theme="0"/>
      </font>
      <fill>
        <patternFill patternType="none">
          <bgColor auto="1"/>
        </patternFill>
      </fill>
    </dxf>
    <dxf>
      <font>
        <color theme="0"/>
      </font>
      <fill>
        <patternFill patternType="none">
          <bgColor auto="1"/>
        </patternFill>
      </fill>
    </dxf>
    <dxf>
      <font>
        <color theme="0"/>
      </font>
      <fill>
        <patternFill patternType="none">
          <bgColor auto="1"/>
        </patternFill>
      </fill>
    </dxf>
    <dxf>
      <font>
        <color theme="0"/>
      </font>
      <fill>
        <patternFill patternType="none">
          <bgColor auto="1"/>
        </patternFill>
      </fill>
    </dxf>
    <dxf>
      <font>
        <color theme="0"/>
      </font>
      <fill>
        <patternFill patternType="none">
          <bgColor auto="1"/>
        </patternFill>
      </fill>
    </dxf>
    <dxf>
      <font>
        <color theme="0"/>
      </font>
      <fill>
        <patternFill>
          <bgColor rgb="FFFF0000"/>
        </patternFill>
      </fill>
    </dxf>
    <dxf>
      <font>
        <color theme="0"/>
      </font>
      <fill>
        <patternFill patternType="none">
          <bgColor auto="1"/>
        </patternFill>
      </fill>
    </dxf>
    <dxf>
      <font>
        <color theme="0"/>
      </font>
    </dxf>
    <dxf>
      <font>
        <color theme="0"/>
      </font>
      <fill>
        <patternFill>
          <bgColor rgb="FFFF0000"/>
        </patternFill>
      </fill>
    </dxf>
    <dxf>
      <font>
        <color theme="0"/>
      </font>
      <fill>
        <patternFill patternType="none">
          <bgColor auto="1"/>
        </patternFill>
      </fill>
    </dxf>
    <dxf>
      <font>
        <color theme="0"/>
      </font>
      <fill>
        <patternFill>
          <bgColor rgb="FFFF0000"/>
        </patternFill>
      </fill>
    </dxf>
    <dxf>
      <font>
        <color theme="0"/>
      </font>
      <fill>
        <patternFill patternType="none">
          <bgColor auto="1"/>
        </patternFill>
      </fill>
    </dxf>
    <dxf>
      <font>
        <color theme="0"/>
      </font>
      <fill>
        <patternFill patternType="none">
          <bgColor auto="1"/>
        </patternFill>
      </fill>
    </dxf>
    <dxf>
      <font>
        <color theme="0"/>
      </font>
      <fill>
        <patternFill patternType="none">
          <bgColor auto="1"/>
        </patternFill>
      </fill>
    </dxf>
    <dxf>
      <font>
        <color theme="0"/>
      </font>
      <fill>
        <patternFill patternType="none">
          <bgColor auto="1"/>
        </patternFill>
      </fill>
    </dxf>
    <dxf>
      <font>
        <color theme="0"/>
      </font>
      <fill>
        <patternFill patternType="none">
          <bgColor auto="1"/>
        </patternFill>
      </fill>
    </dxf>
    <dxf>
      <font>
        <color theme="0"/>
      </font>
    </dxf>
    <dxf>
      <font>
        <color theme="0"/>
      </font>
      <fill>
        <patternFill patternType="none">
          <bgColor auto="1"/>
        </patternFill>
      </fill>
    </dxf>
    <dxf>
      <font>
        <color theme="0"/>
      </font>
      <fill>
        <patternFill patternType="none">
          <bgColor auto="1"/>
        </patternFill>
      </fill>
    </dxf>
    <dxf>
      <font>
        <color theme="0"/>
      </font>
      <fill>
        <patternFill patternType="none">
          <bgColor auto="1"/>
        </patternFill>
      </fill>
    </dxf>
    <dxf>
      <font>
        <color theme="0"/>
      </font>
      <fill>
        <patternFill patternType="none">
          <bgColor auto="1"/>
        </patternFill>
      </fill>
    </dxf>
    <dxf>
      <font>
        <color theme="0"/>
      </font>
      <fill>
        <patternFill>
          <bgColor rgb="FFFF0000"/>
        </patternFill>
      </fill>
    </dxf>
    <dxf>
      <font>
        <color theme="0"/>
      </font>
      <fill>
        <patternFill patternType="none">
          <bgColor auto="1"/>
        </patternFill>
      </fill>
    </dxf>
    <dxf>
      <font>
        <color theme="0"/>
      </font>
    </dxf>
    <dxf>
      <font>
        <color theme="0"/>
      </font>
    </dxf>
    <dxf>
      <font>
        <color theme="0"/>
      </font>
      <fill>
        <patternFill>
          <bgColor rgb="FFFF0000"/>
        </patternFill>
      </fill>
    </dxf>
    <dxf>
      <font>
        <color theme="0"/>
      </font>
      <fill>
        <patternFill patternType="none">
          <bgColor auto="1"/>
        </patternFill>
      </fill>
    </dxf>
    <dxf>
      <font>
        <color theme="0"/>
      </font>
      <fill>
        <patternFill>
          <bgColor rgb="FFFF0000"/>
        </patternFill>
      </fill>
    </dxf>
    <dxf>
      <font>
        <color theme="0"/>
      </font>
      <fill>
        <patternFill patternType="none">
          <bgColor auto="1"/>
        </patternFill>
      </fill>
    </dxf>
    <dxf>
      <font>
        <color theme="0"/>
      </font>
    </dxf>
    <dxf>
      <font>
        <color theme="0"/>
      </font>
      <fill>
        <patternFill patternType="none">
          <bgColor auto="1"/>
        </patternFill>
      </fill>
    </dxf>
    <dxf>
      <font>
        <color theme="0"/>
      </font>
      <fill>
        <patternFill patternType="none">
          <bgColor auto="1"/>
        </patternFill>
      </fill>
    </dxf>
    <dxf>
      <font>
        <color theme="0"/>
      </font>
      <fill>
        <patternFill patternType="none">
          <bgColor auto="1"/>
        </patternFill>
      </fill>
    </dxf>
    <dxf>
      <font>
        <color theme="0"/>
      </font>
      <fill>
        <patternFill patternType="none">
          <bgColor auto="1"/>
        </patternFill>
      </fill>
    </dxf>
    <dxf>
      <font>
        <color theme="0"/>
      </font>
      <fill>
        <patternFill patternType="none">
          <bgColor auto="1"/>
        </patternFill>
      </fill>
    </dxf>
    <dxf>
      <font>
        <color theme="0"/>
      </font>
      <fill>
        <patternFill patternType="none">
          <bgColor auto="1"/>
        </patternFill>
      </fill>
    </dxf>
    <dxf>
      <font>
        <color theme="0"/>
      </font>
      <fill>
        <patternFill patternType="none">
          <bgColor auto="1"/>
        </patternFill>
      </fill>
    </dxf>
    <dxf>
      <font>
        <color theme="0"/>
      </font>
      <fill>
        <patternFill>
          <bgColor rgb="FFFF0000"/>
        </patternFill>
      </fill>
    </dxf>
    <dxf>
      <font>
        <color theme="0"/>
      </font>
      <fill>
        <patternFill patternType="none">
          <bgColor auto="1"/>
        </patternFill>
      </fill>
    </dxf>
    <dxf>
      <font>
        <color theme="0"/>
      </font>
    </dxf>
    <dxf>
      <font>
        <color theme="0"/>
      </font>
      <fill>
        <patternFill>
          <bgColor rgb="FFFF0000"/>
        </patternFill>
      </fill>
    </dxf>
    <dxf>
      <font>
        <color theme="0"/>
      </font>
      <fill>
        <patternFill patternType="none">
          <bgColor auto="1"/>
        </patternFill>
      </fill>
    </dxf>
    <dxf>
      <font>
        <color theme="0"/>
      </font>
      <fill>
        <patternFill>
          <bgColor rgb="FFFF0000"/>
        </patternFill>
      </fill>
    </dxf>
    <dxf>
      <font>
        <color theme="0"/>
      </font>
      <fill>
        <patternFill patternType="none">
          <bgColor auto="1"/>
        </patternFill>
      </fill>
    </dxf>
    <dxf>
      <font>
        <color theme="0"/>
      </font>
      <fill>
        <patternFill patternType="none">
          <bgColor auto="1"/>
        </patternFill>
      </fill>
    </dxf>
    <dxf>
      <font>
        <color theme="0"/>
      </font>
      <fill>
        <patternFill patternType="none">
          <bgColor auto="1"/>
        </patternFill>
      </fill>
    </dxf>
    <dxf>
      <font>
        <color theme="0"/>
      </font>
      <fill>
        <patternFill patternType="none">
          <bgColor auto="1"/>
        </patternFill>
      </fill>
    </dxf>
    <dxf>
      <font>
        <color theme="0"/>
      </font>
      <fill>
        <patternFill patternType="none">
          <bgColor auto="1"/>
        </patternFill>
      </fill>
    </dxf>
    <dxf>
      <font>
        <color theme="0"/>
      </font>
    </dxf>
    <dxf>
      <font>
        <color theme="0"/>
      </font>
      <fill>
        <patternFill patternType="none">
          <bgColor auto="1"/>
        </patternFill>
      </fill>
    </dxf>
    <dxf>
      <font>
        <color theme="0"/>
      </font>
      <fill>
        <patternFill patternType="none">
          <bgColor auto="1"/>
        </patternFill>
      </fill>
    </dxf>
    <dxf>
      <font>
        <color theme="0"/>
      </font>
      <fill>
        <patternFill patternType="none">
          <bgColor auto="1"/>
        </patternFill>
      </fill>
    </dxf>
    <dxf>
      <font>
        <color theme="0"/>
      </font>
      <fill>
        <patternFill patternType="none">
          <bgColor auto="1"/>
        </patternFill>
      </fill>
    </dxf>
    <dxf>
      <font>
        <color theme="0"/>
      </font>
      <fill>
        <patternFill>
          <bgColor rgb="FFFF0000"/>
        </patternFill>
      </fill>
    </dxf>
    <dxf>
      <font>
        <color theme="0"/>
      </font>
      <fill>
        <patternFill patternType="none">
          <bgColor auto="1"/>
        </patternFill>
      </fill>
    </dxf>
    <dxf>
      <font>
        <color theme="0"/>
      </font>
    </dxf>
    <dxf>
      <font>
        <color theme="0"/>
      </font>
    </dxf>
    <dxf>
      <font>
        <color theme="0"/>
      </font>
      <fill>
        <patternFill>
          <bgColor rgb="FFFF0000"/>
        </patternFill>
      </fill>
    </dxf>
    <dxf>
      <font>
        <color theme="0"/>
      </font>
      <fill>
        <patternFill patternType="none">
          <bgColor auto="1"/>
        </patternFill>
      </fill>
    </dxf>
    <dxf>
      <font>
        <color theme="0"/>
      </font>
      <fill>
        <patternFill>
          <bgColor rgb="FFFF0000"/>
        </patternFill>
      </fill>
    </dxf>
    <dxf>
      <font>
        <color theme="0"/>
      </font>
      <fill>
        <patternFill patternType="none">
          <bgColor auto="1"/>
        </patternFill>
      </fill>
    </dxf>
    <dxf>
      <font>
        <color theme="0"/>
      </font>
    </dxf>
    <dxf>
      <font>
        <color theme="0"/>
      </font>
      <fill>
        <patternFill patternType="none">
          <bgColor auto="1"/>
        </patternFill>
      </fill>
    </dxf>
    <dxf>
      <font>
        <color theme="0"/>
      </font>
      <fill>
        <patternFill patternType="none">
          <bgColor auto="1"/>
        </patternFill>
      </fill>
    </dxf>
    <dxf>
      <font>
        <color theme="0"/>
      </font>
      <fill>
        <patternFill patternType="none">
          <bgColor auto="1"/>
        </patternFill>
      </fill>
    </dxf>
    <dxf>
      <font>
        <color theme="0"/>
      </font>
      <fill>
        <patternFill patternType="none">
          <bgColor auto="1"/>
        </patternFill>
      </fill>
    </dxf>
    <dxf>
      <font>
        <color theme="0"/>
      </font>
      <fill>
        <patternFill patternType="none">
          <bgColor auto="1"/>
        </patternFill>
      </fill>
    </dxf>
    <dxf>
      <font>
        <color theme="0"/>
      </font>
      <fill>
        <patternFill patternType="none">
          <bgColor auto="1"/>
        </patternFill>
      </fill>
    </dxf>
    <dxf>
      <font>
        <color theme="0"/>
      </font>
      <fill>
        <patternFill>
          <bgColor rgb="FFFF0000"/>
        </patternFill>
      </fill>
    </dxf>
    <dxf>
      <font>
        <color theme="0"/>
      </font>
      <fill>
        <patternFill patternType="none">
          <bgColor auto="1"/>
        </patternFill>
      </fill>
    </dxf>
    <dxf>
      <font>
        <color theme="0"/>
      </font>
    </dxf>
    <dxf>
      <font>
        <color theme="0"/>
      </font>
      <fill>
        <patternFill>
          <bgColor rgb="FFFF0000"/>
        </patternFill>
      </fill>
    </dxf>
    <dxf>
      <font>
        <color theme="0"/>
      </font>
      <fill>
        <patternFill patternType="none">
          <bgColor auto="1"/>
        </patternFill>
      </fill>
    </dxf>
    <dxf>
      <font>
        <color theme="0"/>
      </font>
      <fill>
        <patternFill>
          <bgColor rgb="FFFF0000"/>
        </patternFill>
      </fill>
    </dxf>
    <dxf>
      <font>
        <color theme="0"/>
      </font>
      <fill>
        <patternFill patternType="none">
          <bgColor auto="1"/>
        </patternFill>
      </fill>
    </dxf>
    <dxf>
      <font>
        <color theme="0"/>
      </font>
      <fill>
        <patternFill patternType="none">
          <bgColor auto="1"/>
        </patternFill>
      </fill>
    </dxf>
    <dxf>
      <font>
        <color theme="0"/>
      </font>
      <fill>
        <patternFill patternType="none">
          <bgColor auto="1"/>
        </patternFill>
      </fill>
    </dxf>
    <dxf>
      <font>
        <color theme="0"/>
      </font>
      <fill>
        <patternFill patternType="none">
          <bgColor auto="1"/>
        </patternFill>
      </fill>
    </dxf>
    <dxf>
      <font>
        <color theme="0"/>
      </font>
      <fill>
        <patternFill patternType="none">
          <bgColor auto="1"/>
        </patternFill>
      </fill>
    </dxf>
    <dxf>
      <font>
        <color theme="0"/>
      </font>
    </dxf>
    <dxf>
      <font>
        <color theme="0"/>
      </font>
      <fill>
        <patternFill patternType="none">
          <bgColor auto="1"/>
        </patternFill>
      </fill>
    </dxf>
    <dxf>
      <font>
        <color theme="0"/>
      </font>
      <fill>
        <patternFill patternType="none">
          <bgColor auto="1"/>
        </patternFill>
      </fill>
    </dxf>
    <dxf>
      <font>
        <color theme="0"/>
      </font>
      <fill>
        <patternFill patternType="none">
          <bgColor auto="1"/>
        </patternFill>
      </fill>
    </dxf>
    <dxf>
      <font>
        <color theme="0"/>
      </font>
      <fill>
        <patternFill patternType="none">
          <bgColor auto="1"/>
        </patternFill>
      </fill>
    </dxf>
    <dxf>
      <font>
        <color theme="0"/>
      </font>
      <fill>
        <patternFill>
          <bgColor rgb="FFFF0000"/>
        </patternFill>
      </fill>
    </dxf>
    <dxf>
      <font>
        <color theme="0"/>
      </font>
      <fill>
        <patternFill patternType="none">
          <bgColor auto="1"/>
        </patternFill>
      </fill>
    </dxf>
    <dxf>
      <font>
        <color theme="0"/>
      </font>
    </dxf>
    <dxf>
      <font>
        <color theme="0"/>
      </font>
    </dxf>
    <dxf>
      <font>
        <color theme="0"/>
      </font>
      <fill>
        <patternFill>
          <bgColor rgb="FFFF0000"/>
        </patternFill>
      </fill>
    </dxf>
    <dxf>
      <font>
        <color theme="0"/>
      </font>
      <fill>
        <patternFill patternType="none">
          <bgColor auto="1"/>
        </patternFill>
      </fill>
    </dxf>
    <dxf>
      <font>
        <color theme="0"/>
      </font>
      <fill>
        <patternFill>
          <bgColor rgb="FFFF0000"/>
        </patternFill>
      </fill>
    </dxf>
    <dxf>
      <font>
        <color theme="0"/>
      </font>
      <fill>
        <patternFill patternType="none">
          <bgColor auto="1"/>
        </patternFill>
      </fill>
    </dxf>
    <dxf>
      <font>
        <color theme="0"/>
      </font>
    </dxf>
    <dxf>
      <font>
        <color theme="0"/>
      </font>
    </dxf>
    <dxf>
      <font>
        <color theme="0"/>
      </font>
      <fill>
        <patternFill patternType="none">
          <bgColor auto="1"/>
        </patternFill>
      </fill>
    </dxf>
    <dxf>
      <font>
        <color theme="0"/>
      </font>
      <fill>
        <patternFill patternType="none">
          <bgColor auto="1"/>
        </patternFill>
      </fill>
    </dxf>
    <dxf>
      <font>
        <color theme="0"/>
      </font>
      <fill>
        <patternFill patternType="none">
          <bgColor auto="1"/>
        </patternFill>
      </fill>
    </dxf>
  </dxfs>
  <tableStyles count="0" defaultTableStyle="TableStyleMedium2" defaultPivotStyle="PivotStyleLight16"/>
  <colors>
    <mruColors>
      <color rgb="FFD60093"/>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worksheet" Target="worksheets/sheet13.xml"/><Relationship Id="rId18" Type="http://schemas.openxmlformats.org/officeDocument/2006/relationships/worksheet" Target="worksheets/sheet18.xml"/><Relationship Id="rId26" Type="http://schemas.openxmlformats.org/officeDocument/2006/relationships/styles" Target="styles.xml"/><Relationship Id="rId3" Type="http://schemas.openxmlformats.org/officeDocument/2006/relationships/worksheet" Target="worksheets/sheet3.xml"/><Relationship Id="rId21" Type="http://schemas.openxmlformats.org/officeDocument/2006/relationships/worksheet" Target="worksheets/sheet21.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worksheet" Target="worksheets/sheet17.xml"/><Relationship Id="rId25" Type="http://schemas.openxmlformats.org/officeDocument/2006/relationships/theme" Target="theme/theme1.xml"/><Relationship Id="rId2" Type="http://schemas.openxmlformats.org/officeDocument/2006/relationships/worksheet" Target="worksheets/sheet2.xml"/><Relationship Id="rId16" Type="http://schemas.openxmlformats.org/officeDocument/2006/relationships/worksheet" Target="worksheets/sheet16.xml"/><Relationship Id="rId20" Type="http://schemas.openxmlformats.org/officeDocument/2006/relationships/worksheet" Target="worksheets/sheet20.xml"/><Relationship Id="rId29" Type="http://schemas.microsoft.com/office/2006/relationships/vbaProject" Target="vbaProject.bin"/><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24" Type="http://schemas.openxmlformats.org/officeDocument/2006/relationships/externalLink" Target="externalLinks/externalLink2.xml"/><Relationship Id="rId5" Type="http://schemas.openxmlformats.org/officeDocument/2006/relationships/worksheet" Target="worksheets/sheet5.xml"/><Relationship Id="rId15" Type="http://schemas.openxmlformats.org/officeDocument/2006/relationships/worksheet" Target="worksheets/sheet15.xml"/><Relationship Id="rId23" Type="http://schemas.openxmlformats.org/officeDocument/2006/relationships/externalLink" Target="externalLinks/externalLink1.xml"/><Relationship Id="rId28" Type="http://schemas.openxmlformats.org/officeDocument/2006/relationships/calcChain" Target="calcChain.xml"/><Relationship Id="rId10" Type="http://schemas.openxmlformats.org/officeDocument/2006/relationships/worksheet" Target="worksheets/sheet10.xml"/><Relationship Id="rId19" Type="http://schemas.openxmlformats.org/officeDocument/2006/relationships/worksheet" Target="worksheets/sheet19.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worksheet" Target="worksheets/sheet22.xml"/><Relationship Id="rId27" Type="http://schemas.openxmlformats.org/officeDocument/2006/relationships/sharedStrings" Target="sharedStrings.xml"/></Relationships>
</file>

<file path=xl/drawings/_rels/drawing1.xml.rels><?xml version="1.0" encoding="UTF-8" standalone="yes"?>
<Relationships xmlns="http://schemas.openxmlformats.org/package/2006/relationships"><Relationship Id="rId1" Type="http://schemas.openxmlformats.org/officeDocument/2006/relationships/image" Target="../media/image1.png"/></Relationships>
</file>

<file path=xl/drawings/_rels/drawing2.xml.rels><?xml version="1.0" encoding="UTF-8" standalone="yes"?>
<Relationships xmlns="http://schemas.openxmlformats.org/package/2006/relationships"><Relationship Id="rId1" Type="http://schemas.openxmlformats.org/officeDocument/2006/relationships/image" Target="../media/image1.png"/></Relationships>
</file>

<file path=xl/drawings/_rels/drawing3.xml.rels><?xml version="1.0" encoding="UTF-8" standalone="yes"?>
<Relationships xmlns="http://schemas.openxmlformats.org/package/2006/relationships"><Relationship Id="rId1" Type="http://schemas.openxmlformats.org/officeDocument/2006/relationships/image" Target="../media/image1.png"/></Relationships>
</file>

<file path=xl/drawings/_rels/drawing4.xml.rels><?xml version="1.0" encoding="UTF-8" standalone="yes"?>
<Relationships xmlns="http://schemas.openxmlformats.org/package/2006/relationships"><Relationship Id="rId1" Type="http://schemas.openxmlformats.org/officeDocument/2006/relationships/image" Target="../media/image1.png"/></Relationships>
</file>

<file path=xl/drawings/_rels/drawing5.xml.rels><?xml version="1.0" encoding="UTF-8" standalone="yes"?>
<Relationships xmlns="http://schemas.openxmlformats.org/package/2006/relationships"><Relationship Id="rId1" Type="http://schemas.openxmlformats.org/officeDocument/2006/relationships/image" Target="../media/image1.png"/></Relationships>
</file>

<file path=xl/drawings/_rels/drawing6.xml.rels><?xml version="1.0" encoding="UTF-8" standalone="yes"?>
<Relationships xmlns="http://schemas.openxmlformats.org/package/2006/relationships"><Relationship Id="rId1" Type="http://schemas.openxmlformats.org/officeDocument/2006/relationships/image" Target="../media/image1.png"/></Relationships>
</file>

<file path=xl/drawings/_rels/drawing7.xml.rels><?xml version="1.0" encoding="UTF-8" standalone="yes"?>
<Relationships xmlns="http://schemas.openxmlformats.org/package/2006/relationships"><Relationship Id="rId1" Type="http://schemas.openxmlformats.org/officeDocument/2006/relationships/image" Target="../media/image1.png"/></Relationships>
</file>

<file path=xl/drawings/_rels/drawing8.xml.rels><?xml version="1.0" encoding="UTF-8" standalone="yes"?>
<Relationships xmlns="http://schemas.openxmlformats.org/package/2006/relationships"><Relationship Id="rId1" Type="http://schemas.openxmlformats.org/officeDocument/2006/relationships/image" Target="../media/image1.png"/></Relationships>
</file>

<file path=xl/drawings/_rels/drawing9.xml.rels><?xml version="1.0" encoding="UTF-8" standalone="yes"?>
<Relationships xmlns="http://schemas.openxmlformats.org/package/2006/relationships"><Relationship Id="rId1" Type="http://schemas.openxmlformats.org/officeDocument/2006/relationships/image" Target="../media/image1.png"/></Relationships>
</file>

<file path=xl/drawings/_rels/drawing10.xml.rels><?xml version="1.0" encoding="UTF-8" standalone="yes"?>
<Relationships xmlns="http://schemas.openxmlformats.org/package/2006/relationships"><Relationship Id="rId1" Type="http://schemas.openxmlformats.org/officeDocument/2006/relationships/image" Target="../media/image1.png"/></Relationships>
</file>

<file path=xl/drawings/_rels/drawing11.xml.rels><?xml version="1.0" encoding="UTF-8" standalone="yes"?>
<Relationships xmlns="http://schemas.openxmlformats.org/package/2006/relationships"><Relationship Id="rId1" Type="http://schemas.openxmlformats.org/officeDocument/2006/relationships/image" Target="../media/image1.png"/></Relationships>
</file>

<file path=xl/drawings/_rels/drawing12.xml.rels><?xml version="1.0" encoding="UTF-8" standalone="yes"?>
<Relationships xmlns="http://schemas.openxmlformats.org/package/2006/relationships"><Relationship Id="rId1" Type="http://schemas.openxmlformats.org/officeDocument/2006/relationships/image" Target="../media/image1.png"/></Relationships>
</file>

<file path=xl/drawings/_rels/drawing13.xml.rels><?xml version="1.0" encoding="UTF-8" standalone="yes"?>
<Relationships xmlns="http://schemas.openxmlformats.org/package/2006/relationships"><Relationship Id="rId1" Type="http://schemas.openxmlformats.org/officeDocument/2006/relationships/image" Target="../media/image1.png"/></Relationships>
</file>

<file path=xl/drawings/_rels/drawing14.xml.rels><?xml version="1.0" encoding="UTF-8" standalone="yes"?>
<Relationships xmlns="http://schemas.openxmlformats.org/package/2006/relationships"><Relationship Id="rId1" Type="http://schemas.openxmlformats.org/officeDocument/2006/relationships/image" Target="../media/image1.png"/></Relationships>
</file>

<file path=xl/drawings/_rels/drawing15.xml.rels><?xml version="1.0" encoding="UTF-8" standalone="yes"?>
<Relationships xmlns="http://schemas.openxmlformats.org/package/2006/relationships"><Relationship Id="rId1" Type="http://schemas.openxmlformats.org/officeDocument/2006/relationships/image" Target="../media/image1.png"/></Relationships>
</file>

<file path=xl/drawings/_rels/drawing16.xml.rels><?xml version="1.0" encoding="UTF-8" standalone="yes"?>
<Relationships xmlns="http://schemas.openxmlformats.org/package/2006/relationships"><Relationship Id="rId1" Type="http://schemas.openxmlformats.org/officeDocument/2006/relationships/image" Target="../media/image1.png"/></Relationships>
</file>

<file path=xl/drawings/_rels/drawing17.xml.rels><?xml version="1.0" encoding="UTF-8" standalone="yes"?>
<Relationships xmlns="http://schemas.openxmlformats.org/package/2006/relationships"><Relationship Id="rId1" Type="http://schemas.openxmlformats.org/officeDocument/2006/relationships/image" Target="../media/image1.png"/></Relationships>
</file>

<file path=xl/drawings/_rels/drawing18.xml.rels><?xml version="1.0" encoding="UTF-8" standalone="yes"?>
<Relationships xmlns="http://schemas.openxmlformats.org/package/2006/relationships"><Relationship Id="rId1" Type="http://schemas.openxmlformats.org/officeDocument/2006/relationships/image" Target="../media/image1.png"/></Relationships>
</file>

<file path=xl/drawings/_rels/drawing19.xml.rels><?xml version="1.0" encoding="UTF-8" standalone="yes"?>
<Relationships xmlns="http://schemas.openxmlformats.org/package/2006/relationships"><Relationship Id="rId1" Type="http://schemas.openxmlformats.org/officeDocument/2006/relationships/image" Target="../media/image1.png"/></Relationships>
</file>

<file path=xl/drawings/_rels/drawing20.xml.rels><?xml version="1.0" encoding="UTF-8" standalone="yes"?>
<Relationships xmlns="http://schemas.openxmlformats.org/package/2006/relationships"><Relationship Id="rId1" Type="http://schemas.openxmlformats.org/officeDocument/2006/relationships/image" Target="../media/image1.png"/></Relationships>
</file>

<file path=xl/drawings/_rels/drawing21.xml.rels><?xml version="1.0" encoding="UTF-8" standalone="yes"?>
<Relationships xmlns="http://schemas.openxmlformats.org/package/2006/relationships"><Relationship Id="rId1" Type="http://schemas.openxmlformats.org/officeDocument/2006/relationships/image" Target="../media/image1.png"/></Relationships>
</file>

<file path=xl/drawings/_rels/drawing22.xml.rels><?xml version="1.0" encoding="UTF-8" standalone="yes"?>
<Relationships xmlns="http://schemas.openxmlformats.org/package/2006/relationships"><Relationship Id="rId1" Type="http://schemas.openxmlformats.org/officeDocument/2006/relationships/image" Target="../media/image1.png"/></Relationships>
</file>

<file path=xl/drawings/drawing1.xml><?xml version="1.0" encoding="utf-8"?>
<xdr:wsDr xmlns:xdr="http://schemas.openxmlformats.org/drawingml/2006/spreadsheetDrawing" xmlns:a="http://schemas.openxmlformats.org/drawingml/2006/main">
  <xdr:twoCellAnchor>
    <xdr:from>
      <xdr:col>50</xdr:col>
      <xdr:colOff>533400</xdr:colOff>
      <xdr:row>2</xdr:row>
      <xdr:rowOff>23812</xdr:rowOff>
    </xdr:from>
    <xdr:to>
      <xdr:col>58</xdr:col>
      <xdr:colOff>342899</xdr:colOff>
      <xdr:row>10</xdr:row>
      <xdr:rowOff>0</xdr:rowOff>
    </xdr:to>
    <xdr:pic>
      <xdr:nvPicPr>
        <xdr:cNvPr id="2" name="Picture 231">
          <a:extLst>
            <a:ext uri="{FF2B5EF4-FFF2-40B4-BE49-F238E27FC236}">
              <a16:creationId xmlns:a16="http://schemas.microsoft.com/office/drawing/2014/main" id="{00000000-0008-0000-0E00-000002000000}"/>
            </a:ext>
          </a:extLst>
        </xdr:cNvPr>
        <xdr:cNvPicPr>
          <a:picLocks noChangeAspect="1" noChangeArrowheads="1"/>
        </xdr:cNvPicPr>
      </xdr:nvPicPr>
      <xdr:blipFill>
        <a:blip xmlns:r="http://schemas.openxmlformats.org/officeDocument/2006/relationships" r:embed="rId1" cstate="print"/>
        <a:srcRect/>
        <a:stretch>
          <a:fillRect/>
        </a:stretch>
      </xdr:blipFill>
      <xdr:spPr bwMode="auto">
        <a:xfrm>
          <a:off x="35728275" y="414337"/>
          <a:ext cx="5438774" cy="1500188"/>
        </a:xfrm>
        <a:prstGeom prst="rect">
          <a:avLst/>
        </a:prstGeom>
        <a:noFill/>
        <a:ln w="9525">
          <a:noFill/>
          <a:miter lim="800000"/>
          <a:headEnd/>
          <a:tailEnd/>
        </a:ln>
      </xdr:spPr>
    </xdr:pic>
    <xdr:clientData/>
  </xdr:twoCellAnchor>
  <xdr:twoCellAnchor>
    <xdr:from>
      <xdr:col>50</xdr:col>
      <xdr:colOff>533400</xdr:colOff>
      <xdr:row>2</xdr:row>
      <xdr:rowOff>23812</xdr:rowOff>
    </xdr:from>
    <xdr:to>
      <xdr:col>58</xdr:col>
      <xdr:colOff>342899</xdr:colOff>
      <xdr:row>10</xdr:row>
      <xdr:rowOff>0</xdr:rowOff>
    </xdr:to>
    <xdr:pic>
      <xdr:nvPicPr>
        <xdr:cNvPr id="3" name="Picture 231">
          <a:extLst>
            <a:ext uri="{FF2B5EF4-FFF2-40B4-BE49-F238E27FC236}">
              <a16:creationId xmlns:a16="http://schemas.microsoft.com/office/drawing/2014/main" id="{00000000-0008-0000-0E00-000003000000}"/>
            </a:ext>
          </a:extLst>
        </xdr:cNvPr>
        <xdr:cNvPicPr>
          <a:picLocks noChangeAspect="1" noChangeArrowheads="1"/>
        </xdr:cNvPicPr>
      </xdr:nvPicPr>
      <xdr:blipFill>
        <a:blip xmlns:r="http://schemas.openxmlformats.org/officeDocument/2006/relationships" r:embed="rId1" cstate="print"/>
        <a:srcRect/>
        <a:stretch>
          <a:fillRect/>
        </a:stretch>
      </xdr:blipFill>
      <xdr:spPr bwMode="auto">
        <a:xfrm>
          <a:off x="35728275" y="414337"/>
          <a:ext cx="5438774" cy="1500188"/>
        </a:xfrm>
        <a:prstGeom prst="rect">
          <a:avLst/>
        </a:prstGeom>
        <a:noFill/>
        <a:ln w="9525">
          <a:noFill/>
          <a:miter lim="800000"/>
          <a:headEnd/>
          <a:tailEnd/>
        </a:ln>
      </xdr:spPr>
    </xdr:pic>
    <xdr:clientData/>
  </xdr:twoCellAnchor>
  <xdr:twoCellAnchor>
    <xdr:from>
      <xdr:col>50</xdr:col>
      <xdr:colOff>533400</xdr:colOff>
      <xdr:row>2</xdr:row>
      <xdr:rowOff>23812</xdr:rowOff>
    </xdr:from>
    <xdr:to>
      <xdr:col>58</xdr:col>
      <xdr:colOff>342899</xdr:colOff>
      <xdr:row>10</xdr:row>
      <xdr:rowOff>0</xdr:rowOff>
    </xdr:to>
    <xdr:pic>
      <xdr:nvPicPr>
        <xdr:cNvPr id="4" name="Picture 231">
          <a:extLst>
            <a:ext uri="{FF2B5EF4-FFF2-40B4-BE49-F238E27FC236}">
              <a16:creationId xmlns:a16="http://schemas.microsoft.com/office/drawing/2014/main" id="{00000000-0008-0000-0E00-000004000000}"/>
            </a:ext>
          </a:extLst>
        </xdr:cNvPr>
        <xdr:cNvPicPr>
          <a:picLocks noChangeAspect="1" noChangeArrowheads="1"/>
        </xdr:cNvPicPr>
      </xdr:nvPicPr>
      <xdr:blipFill>
        <a:blip xmlns:r="http://schemas.openxmlformats.org/officeDocument/2006/relationships" r:embed="rId1" cstate="print"/>
        <a:srcRect/>
        <a:stretch>
          <a:fillRect/>
        </a:stretch>
      </xdr:blipFill>
      <xdr:spPr bwMode="auto">
        <a:xfrm>
          <a:off x="35728275" y="414337"/>
          <a:ext cx="5438774" cy="1500188"/>
        </a:xfrm>
        <a:prstGeom prst="rect">
          <a:avLst/>
        </a:prstGeom>
        <a:noFill/>
        <a:ln w="9525">
          <a:noFill/>
          <a:miter lim="800000"/>
          <a:headEnd/>
          <a:tailEnd/>
        </a:ln>
      </xdr:spPr>
    </xdr:pic>
    <xdr:clientData/>
  </xdr:twoCellAnchor>
  <xdr:twoCellAnchor>
    <xdr:from>
      <xdr:col>50</xdr:col>
      <xdr:colOff>533400</xdr:colOff>
      <xdr:row>2</xdr:row>
      <xdr:rowOff>23812</xdr:rowOff>
    </xdr:from>
    <xdr:to>
      <xdr:col>58</xdr:col>
      <xdr:colOff>342899</xdr:colOff>
      <xdr:row>10</xdr:row>
      <xdr:rowOff>0</xdr:rowOff>
    </xdr:to>
    <xdr:pic>
      <xdr:nvPicPr>
        <xdr:cNvPr id="5" name="Picture 231">
          <a:extLst>
            <a:ext uri="{FF2B5EF4-FFF2-40B4-BE49-F238E27FC236}">
              <a16:creationId xmlns:a16="http://schemas.microsoft.com/office/drawing/2014/main" id="{00000000-0008-0000-0E00-000005000000}"/>
            </a:ext>
          </a:extLst>
        </xdr:cNvPr>
        <xdr:cNvPicPr>
          <a:picLocks noChangeAspect="1" noChangeArrowheads="1"/>
        </xdr:cNvPicPr>
      </xdr:nvPicPr>
      <xdr:blipFill>
        <a:blip xmlns:r="http://schemas.openxmlformats.org/officeDocument/2006/relationships" r:embed="rId1" cstate="print"/>
        <a:srcRect/>
        <a:stretch>
          <a:fillRect/>
        </a:stretch>
      </xdr:blipFill>
      <xdr:spPr bwMode="auto">
        <a:xfrm>
          <a:off x="35728275" y="414337"/>
          <a:ext cx="5438774" cy="1500188"/>
        </a:xfrm>
        <a:prstGeom prst="rect">
          <a:avLst/>
        </a:prstGeom>
        <a:noFill/>
        <a:ln w="9525">
          <a:noFill/>
          <a:miter lim="800000"/>
          <a:headEnd/>
          <a:tailEnd/>
        </a:ln>
      </xdr:spPr>
    </xdr:pic>
    <xdr:clientData/>
  </xdr:twoCellAnchor>
  <xdr:twoCellAnchor>
    <xdr:from>
      <xdr:col>50</xdr:col>
      <xdr:colOff>533400</xdr:colOff>
      <xdr:row>2</xdr:row>
      <xdr:rowOff>23812</xdr:rowOff>
    </xdr:from>
    <xdr:to>
      <xdr:col>58</xdr:col>
      <xdr:colOff>342899</xdr:colOff>
      <xdr:row>10</xdr:row>
      <xdr:rowOff>0</xdr:rowOff>
    </xdr:to>
    <xdr:pic>
      <xdr:nvPicPr>
        <xdr:cNvPr id="6" name="Picture 231">
          <a:extLst>
            <a:ext uri="{FF2B5EF4-FFF2-40B4-BE49-F238E27FC236}">
              <a16:creationId xmlns:a16="http://schemas.microsoft.com/office/drawing/2014/main" id="{00000000-0008-0000-0E00-000006000000}"/>
            </a:ext>
          </a:extLst>
        </xdr:cNvPr>
        <xdr:cNvPicPr>
          <a:picLocks noChangeAspect="1" noChangeArrowheads="1"/>
        </xdr:cNvPicPr>
      </xdr:nvPicPr>
      <xdr:blipFill>
        <a:blip xmlns:r="http://schemas.openxmlformats.org/officeDocument/2006/relationships" r:embed="rId1" cstate="print"/>
        <a:srcRect/>
        <a:stretch>
          <a:fillRect/>
        </a:stretch>
      </xdr:blipFill>
      <xdr:spPr bwMode="auto">
        <a:xfrm>
          <a:off x="35728275" y="414337"/>
          <a:ext cx="5438774" cy="1500188"/>
        </a:xfrm>
        <a:prstGeom prst="rect">
          <a:avLst/>
        </a:prstGeom>
        <a:noFill/>
        <a:ln w="9525">
          <a:noFill/>
          <a:miter lim="800000"/>
          <a:headEnd/>
          <a:tailEnd/>
        </a:ln>
      </xdr:spPr>
    </xdr:pic>
    <xdr:clientData/>
  </xdr:twoCellAnchor>
  <xdr:twoCellAnchor>
    <xdr:from>
      <xdr:col>50</xdr:col>
      <xdr:colOff>533400</xdr:colOff>
      <xdr:row>2</xdr:row>
      <xdr:rowOff>23812</xdr:rowOff>
    </xdr:from>
    <xdr:to>
      <xdr:col>58</xdr:col>
      <xdr:colOff>342899</xdr:colOff>
      <xdr:row>10</xdr:row>
      <xdr:rowOff>0</xdr:rowOff>
    </xdr:to>
    <xdr:pic>
      <xdr:nvPicPr>
        <xdr:cNvPr id="7" name="Picture 231">
          <a:extLst>
            <a:ext uri="{FF2B5EF4-FFF2-40B4-BE49-F238E27FC236}">
              <a16:creationId xmlns:a16="http://schemas.microsoft.com/office/drawing/2014/main" id="{00000000-0008-0000-0E00-000007000000}"/>
            </a:ext>
          </a:extLst>
        </xdr:cNvPr>
        <xdr:cNvPicPr>
          <a:picLocks noChangeAspect="1" noChangeArrowheads="1"/>
        </xdr:cNvPicPr>
      </xdr:nvPicPr>
      <xdr:blipFill>
        <a:blip xmlns:r="http://schemas.openxmlformats.org/officeDocument/2006/relationships" r:embed="rId1" cstate="print"/>
        <a:srcRect/>
        <a:stretch>
          <a:fillRect/>
        </a:stretch>
      </xdr:blipFill>
      <xdr:spPr bwMode="auto">
        <a:xfrm>
          <a:off x="35728275" y="414337"/>
          <a:ext cx="5438774" cy="1500188"/>
        </a:xfrm>
        <a:prstGeom prst="rect">
          <a:avLst/>
        </a:prstGeom>
        <a:noFill/>
        <a:ln w="9525">
          <a:noFill/>
          <a:miter lim="800000"/>
          <a:headEnd/>
          <a:tailEnd/>
        </a:ln>
      </xdr:spPr>
    </xdr:pic>
    <xdr:clientData/>
  </xdr:twoCellAnchor>
  <xdr:twoCellAnchor>
    <xdr:from>
      <xdr:col>50</xdr:col>
      <xdr:colOff>533400</xdr:colOff>
      <xdr:row>2</xdr:row>
      <xdr:rowOff>23812</xdr:rowOff>
    </xdr:from>
    <xdr:to>
      <xdr:col>58</xdr:col>
      <xdr:colOff>342899</xdr:colOff>
      <xdr:row>10</xdr:row>
      <xdr:rowOff>0</xdr:rowOff>
    </xdr:to>
    <xdr:pic>
      <xdr:nvPicPr>
        <xdr:cNvPr id="8" name="Picture 231">
          <a:extLst>
            <a:ext uri="{FF2B5EF4-FFF2-40B4-BE49-F238E27FC236}">
              <a16:creationId xmlns:a16="http://schemas.microsoft.com/office/drawing/2014/main" id="{00000000-0008-0000-0E00-000008000000}"/>
            </a:ext>
          </a:extLst>
        </xdr:cNvPr>
        <xdr:cNvPicPr>
          <a:picLocks noChangeAspect="1" noChangeArrowheads="1"/>
        </xdr:cNvPicPr>
      </xdr:nvPicPr>
      <xdr:blipFill>
        <a:blip xmlns:r="http://schemas.openxmlformats.org/officeDocument/2006/relationships" r:embed="rId1" cstate="print"/>
        <a:srcRect/>
        <a:stretch>
          <a:fillRect/>
        </a:stretch>
      </xdr:blipFill>
      <xdr:spPr bwMode="auto">
        <a:xfrm>
          <a:off x="35728275" y="414337"/>
          <a:ext cx="5438774" cy="1500188"/>
        </a:xfrm>
        <a:prstGeom prst="rect">
          <a:avLst/>
        </a:prstGeom>
        <a:noFill/>
        <a:ln w="9525">
          <a:noFill/>
          <a:miter lim="800000"/>
          <a:headEnd/>
          <a:tailEnd/>
        </a:ln>
      </xdr:spPr>
    </xdr:pic>
    <xdr:clientData/>
  </xdr:twoCellAnchor>
  <xdr:twoCellAnchor>
    <xdr:from>
      <xdr:col>50</xdr:col>
      <xdr:colOff>533400</xdr:colOff>
      <xdr:row>2</xdr:row>
      <xdr:rowOff>23812</xdr:rowOff>
    </xdr:from>
    <xdr:to>
      <xdr:col>58</xdr:col>
      <xdr:colOff>342899</xdr:colOff>
      <xdr:row>10</xdr:row>
      <xdr:rowOff>0</xdr:rowOff>
    </xdr:to>
    <xdr:pic>
      <xdr:nvPicPr>
        <xdr:cNvPr id="9" name="Picture 231">
          <a:extLst>
            <a:ext uri="{FF2B5EF4-FFF2-40B4-BE49-F238E27FC236}">
              <a16:creationId xmlns:a16="http://schemas.microsoft.com/office/drawing/2014/main" id="{00000000-0008-0000-0E00-000009000000}"/>
            </a:ext>
          </a:extLst>
        </xdr:cNvPr>
        <xdr:cNvPicPr>
          <a:picLocks noChangeAspect="1" noChangeArrowheads="1"/>
        </xdr:cNvPicPr>
      </xdr:nvPicPr>
      <xdr:blipFill>
        <a:blip xmlns:r="http://schemas.openxmlformats.org/officeDocument/2006/relationships" r:embed="rId1" cstate="print"/>
        <a:srcRect/>
        <a:stretch>
          <a:fillRect/>
        </a:stretch>
      </xdr:blipFill>
      <xdr:spPr bwMode="auto">
        <a:xfrm>
          <a:off x="35728275" y="414337"/>
          <a:ext cx="5438774" cy="1500188"/>
        </a:xfrm>
        <a:prstGeom prst="rect">
          <a:avLst/>
        </a:prstGeom>
        <a:noFill/>
        <a:ln w="9525">
          <a:noFill/>
          <a:miter lim="800000"/>
          <a:headEnd/>
          <a:tailEnd/>
        </a:ln>
      </xdr:spPr>
    </xdr:pic>
    <xdr:clientData/>
  </xdr:twoCellAnchor>
  <xdr:twoCellAnchor>
    <xdr:from>
      <xdr:col>50</xdr:col>
      <xdr:colOff>533400</xdr:colOff>
      <xdr:row>2</xdr:row>
      <xdr:rowOff>23812</xdr:rowOff>
    </xdr:from>
    <xdr:to>
      <xdr:col>58</xdr:col>
      <xdr:colOff>342899</xdr:colOff>
      <xdr:row>10</xdr:row>
      <xdr:rowOff>0</xdr:rowOff>
    </xdr:to>
    <xdr:pic>
      <xdr:nvPicPr>
        <xdr:cNvPr id="10" name="Picture 231">
          <a:extLst>
            <a:ext uri="{FF2B5EF4-FFF2-40B4-BE49-F238E27FC236}">
              <a16:creationId xmlns:a16="http://schemas.microsoft.com/office/drawing/2014/main" id="{00000000-0008-0000-0E00-00000A000000}"/>
            </a:ext>
          </a:extLst>
        </xdr:cNvPr>
        <xdr:cNvPicPr>
          <a:picLocks noChangeAspect="1" noChangeArrowheads="1"/>
        </xdr:cNvPicPr>
      </xdr:nvPicPr>
      <xdr:blipFill>
        <a:blip xmlns:r="http://schemas.openxmlformats.org/officeDocument/2006/relationships" r:embed="rId1" cstate="print"/>
        <a:srcRect/>
        <a:stretch>
          <a:fillRect/>
        </a:stretch>
      </xdr:blipFill>
      <xdr:spPr bwMode="auto">
        <a:xfrm>
          <a:off x="35728275" y="414337"/>
          <a:ext cx="5438774" cy="1500188"/>
        </a:xfrm>
        <a:prstGeom prst="rect">
          <a:avLst/>
        </a:prstGeom>
        <a:noFill/>
        <a:ln w="9525">
          <a:noFill/>
          <a:miter lim="800000"/>
          <a:headEnd/>
          <a:tailEnd/>
        </a:ln>
      </xdr:spPr>
    </xdr:pic>
    <xdr:clientData/>
  </xdr:twoCellAnchor>
  <xdr:twoCellAnchor>
    <xdr:from>
      <xdr:col>50</xdr:col>
      <xdr:colOff>533400</xdr:colOff>
      <xdr:row>2</xdr:row>
      <xdr:rowOff>23812</xdr:rowOff>
    </xdr:from>
    <xdr:to>
      <xdr:col>58</xdr:col>
      <xdr:colOff>342899</xdr:colOff>
      <xdr:row>10</xdr:row>
      <xdr:rowOff>0</xdr:rowOff>
    </xdr:to>
    <xdr:pic>
      <xdr:nvPicPr>
        <xdr:cNvPr id="11" name="Picture 231">
          <a:extLst>
            <a:ext uri="{FF2B5EF4-FFF2-40B4-BE49-F238E27FC236}">
              <a16:creationId xmlns:a16="http://schemas.microsoft.com/office/drawing/2014/main" id="{00000000-0008-0000-0E00-00000B000000}"/>
            </a:ext>
          </a:extLst>
        </xdr:cNvPr>
        <xdr:cNvPicPr>
          <a:picLocks noChangeAspect="1" noChangeArrowheads="1"/>
        </xdr:cNvPicPr>
      </xdr:nvPicPr>
      <xdr:blipFill>
        <a:blip xmlns:r="http://schemas.openxmlformats.org/officeDocument/2006/relationships" r:embed="rId1" cstate="print"/>
        <a:srcRect/>
        <a:stretch>
          <a:fillRect/>
        </a:stretch>
      </xdr:blipFill>
      <xdr:spPr bwMode="auto">
        <a:xfrm>
          <a:off x="35728275" y="414337"/>
          <a:ext cx="5438774" cy="1500188"/>
        </a:xfrm>
        <a:prstGeom prst="rect">
          <a:avLst/>
        </a:prstGeom>
        <a:noFill/>
        <a:ln w="9525">
          <a:noFill/>
          <a:miter lim="800000"/>
          <a:headEnd/>
          <a:tailEnd/>
        </a:ln>
      </xdr:spPr>
    </xdr:pic>
    <xdr:clientData/>
  </xdr:twoCellAnchor>
  <xdr:twoCellAnchor>
    <xdr:from>
      <xdr:col>50</xdr:col>
      <xdr:colOff>533400</xdr:colOff>
      <xdr:row>2</xdr:row>
      <xdr:rowOff>23812</xdr:rowOff>
    </xdr:from>
    <xdr:to>
      <xdr:col>58</xdr:col>
      <xdr:colOff>342899</xdr:colOff>
      <xdr:row>10</xdr:row>
      <xdr:rowOff>0</xdr:rowOff>
    </xdr:to>
    <xdr:pic>
      <xdr:nvPicPr>
        <xdr:cNvPr id="12" name="Picture 231">
          <a:extLst>
            <a:ext uri="{FF2B5EF4-FFF2-40B4-BE49-F238E27FC236}">
              <a16:creationId xmlns:a16="http://schemas.microsoft.com/office/drawing/2014/main" id="{00000000-0008-0000-0E00-00000C000000}"/>
            </a:ext>
          </a:extLst>
        </xdr:cNvPr>
        <xdr:cNvPicPr>
          <a:picLocks noChangeAspect="1" noChangeArrowheads="1"/>
        </xdr:cNvPicPr>
      </xdr:nvPicPr>
      <xdr:blipFill>
        <a:blip xmlns:r="http://schemas.openxmlformats.org/officeDocument/2006/relationships" r:embed="rId1" cstate="print"/>
        <a:srcRect/>
        <a:stretch>
          <a:fillRect/>
        </a:stretch>
      </xdr:blipFill>
      <xdr:spPr bwMode="auto">
        <a:xfrm>
          <a:off x="35728275" y="414337"/>
          <a:ext cx="5438774" cy="1500188"/>
        </a:xfrm>
        <a:prstGeom prst="rect">
          <a:avLst/>
        </a:prstGeom>
        <a:noFill/>
        <a:ln w="9525">
          <a:noFill/>
          <a:miter lim="800000"/>
          <a:headEnd/>
          <a:tailEnd/>
        </a:ln>
      </xdr:spPr>
    </xdr:pic>
    <xdr:clientData/>
  </xdr:twoCellAnchor>
  <xdr:twoCellAnchor>
    <xdr:from>
      <xdr:col>50</xdr:col>
      <xdr:colOff>533400</xdr:colOff>
      <xdr:row>2</xdr:row>
      <xdr:rowOff>23812</xdr:rowOff>
    </xdr:from>
    <xdr:to>
      <xdr:col>58</xdr:col>
      <xdr:colOff>342899</xdr:colOff>
      <xdr:row>10</xdr:row>
      <xdr:rowOff>0</xdr:rowOff>
    </xdr:to>
    <xdr:pic>
      <xdr:nvPicPr>
        <xdr:cNvPr id="13" name="Picture 231">
          <a:extLst>
            <a:ext uri="{FF2B5EF4-FFF2-40B4-BE49-F238E27FC236}">
              <a16:creationId xmlns:a16="http://schemas.microsoft.com/office/drawing/2014/main" id="{00000000-0008-0000-0E00-00000D000000}"/>
            </a:ext>
          </a:extLst>
        </xdr:cNvPr>
        <xdr:cNvPicPr>
          <a:picLocks noChangeAspect="1" noChangeArrowheads="1"/>
        </xdr:cNvPicPr>
      </xdr:nvPicPr>
      <xdr:blipFill>
        <a:blip xmlns:r="http://schemas.openxmlformats.org/officeDocument/2006/relationships" r:embed="rId1" cstate="print"/>
        <a:srcRect/>
        <a:stretch>
          <a:fillRect/>
        </a:stretch>
      </xdr:blipFill>
      <xdr:spPr bwMode="auto">
        <a:xfrm>
          <a:off x="35728275" y="414337"/>
          <a:ext cx="5438774" cy="1500188"/>
        </a:xfrm>
        <a:prstGeom prst="rect">
          <a:avLst/>
        </a:prstGeom>
        <a:noFill/>
        <a:ln w="9525">
          <a:noFill/>
          <a:miter lim="800000"/>
          <a:headEnd/>
          <a:tailEnd/>
        </a:ln>
      </xdr:spPr>
    </xdr:pic>
    <xdr:clientData/>
  </xdr:twoCellAnchor>
  <xdr:twoCellAnchor>
    <xdr:from>
      <xdr:col>50</xdr:col>
      <xdr:colOff>533400</xdr:colOff>
      <xdr:row>2</xdr:row>
      <xdr:rowOff>23812</xdr:rowOff>
    </xdr:from>
    <xdr:to>
      <xdr:col>58</xdr:col>
      <xdr:colOff>342899</xdr:colOff>
      <xdr:row>10</xdr:row>
      <xdr:rowOff>0</xdr:rowOff>
    </xdr:to>
    <xdr:pic>
      <xdr:nvPicPr>
        <xdr:cNvPr id="14" name="Picture 231">
          <a:extLst>
            <a:ext uri="{FF2B5EF4-FFF2-40B4-BE49-F238E27FC236}">
              <a16:creationId xmlns:a16="http://schemas.microsoft.com/office/drawing/2014/main" id="{00000000-0008-0000-0E00-00000E000000}"/>
            </a:ext>
          </a:extLst>
        </xdr:cNvPr>
        <xdr:cNvPicPr>
          <a:picLocks noChangeAspect="1" noChangeArrowheads="1"/>
        </xdr:cNvPicPr>
      </xdr:nvPicPr>
      <xdr:blipFill>
        <a:blip xmlns:r="http://schemas.openxmlformats.org/officeDocument/2006/relationships" r:embed="rId1" cstate="print"/>
        <a:srcRect/>
        <a:stretch>
          <a:fillRect/>
        </a:stretch>
      </xdr:blipFill>
      <xdr:spPr bwMode="auto">
        <a:xfrm>
          <a:off x="35728275" y="414337"/>
          <a:ext cx="5438774" cy="1500188"/>
        </a:xfrm>
        <a:prstGeom prst="rect">
          <a:avLst/>
        </a:prstGeom>
        <a:noFill/>
        <a:ln w="9525">
          <a:noFill/>
          <a:miter lim="800000"/>
          <a:headEnd/>
          <a:tailEnd/>
        </a:ln>
      </xdr:spPr>
    </xdr:pic>
    <xdr:clientData/>
  </xdr:twoCellAnchor>
  <xdr:twoCellAnchor>
    <xdr:from>
      <xdr:col>50</xdr:col>
      <xdr:colOff>533400</xdr:colOff>
      <xdr:row>2</xdr:row>
      <xdr:rowOff>23812</xdr:rowOff>
    </xdr:from>
    <xdr:to>
      <xdr:col>58</xdr:col>
      <xdr:colOff>342899</xdr:colOff>
      <xdr:row>10</xdr:row>
      <xdr:rowOff>0</xdr:rowOff>
    </xdr:to>
    <xdr:pic>
      <xdr:nvPicPr>
        <xdr:cNvPr id="15" name="Picture 231">
          <a:extLst>
            <a:ext uri="{FF2B5EF4-FFF2-40B4-BE49-F238E27FC236}">
              <a16:creationId xmlns:a16="http://schemas.microsoft.com/office/drawing/2014/main" id="{00000000-0008-0000-0E00-00000F000000}"/>
            </a:ext>
          </a:extLst>
        </xdr:cNvPr>
        <xdr:cNvPicPr>
          <a:picLocks noChangeAspect="1" noChangeArrowheads="1"/>
        </xdr:cNvPicPr>
      </xdr:nvPicPr>
      <xdr:blipFill>
        <a:blip xmlns:r="http://schemas.openxmlformats.org/officeDocument/2006/relationships" r:embed="rId1" cstate="print"/>
        <a:srcRect/>
        <a:stretch>
          <a:fillRect/>
        </a:stretch>
      </xdr:blipFill>
      <xdr:spPr bwMode="auto">
        <a:xfrm>
          <a:off x="35728275" y="414337"/>
          <a:ext cx="5438774" cy="1500188"/>
        </a:xfrm>
        <a:prstGeom prst="rect">
          <a:avLst/>
        </a:prstGeom>
        <a:noFill/>
        <a:ln w="9525">
          <a:noFill/>
          <a:miter lim="800000"/>
          <a:headEnd/>
          <a:tailEnd/>
        </a:ln>
      </xdr:spPr>
    </xdr:pic>
    <xdr:clientData/>
  </xdr:twoCellAnchor>
  <xdr:twoCellAnchor>
    <xdr:from>
      <xdr:col>50</xdr:col>
      <xdr:colOff>533400</xdr:colOff>
      <xdr:row>2</xdr:row>
      <xdr:rowOff>23812</xdr:rowOff>
    </xdr:from>
    <xdr:to>
      <xdr:col>58</xdr:col>
      <xdr:colOff>342899</xdr:colOff>
      <xdr:row>10</xdr:row>
      <xdr:rowOff>0</xdr:rowOff>
    </xdr:to>
    <xdr:pic>
      <xdr:nvPicPr>
        <xdr:cNvPr id="16" name="Picture 231">
          <a:extLst>
            <a:ext uri="{FF2B5EF4-FFF2-40B4-BE49-F238E27FC236}">
              <a16:creationId xmlns:a16="http://schemas.microsoft.com/office/drawing/2014/main" id="{00000000-0008-0000-0E00-000010000000}"/>
            </a:ext>
          </a:extLst>
        </xdr:cNvPr>
        <xdr:cNvPicPr>
          <a:picLocks noChangeAspect="1" noChangeArrowheads="1"/>
        </xdr:cNvPicPr>
      </xdr:nvPicPr>
      <xdr:blipFill>
        <a:blip xmlns:r="http://schemas.openxmlformats.org/officeDocument/2006/relationships" r:embed="rId1" cstate="print"/>
        <a:srcRect/>
        <a:stretch>
          <a:fillRect/>
        </a:stretch>
      </xdr:blipFill>
      <xdr:spPr bwMode="auto">
        <a:xfrm>
          <a:off x="35728275" y="414337"/>
          <a:ext cx="5438774" cy="1500188"/>
        </a:xfrm>
        <a:prstGeom prst="rect">
          <a:avLst/>
        </a:prstGeom>
        <a:noFill/>
        <a:ln w="9525">
          <a:noFill/>
          <a:miter lim="800000"/>
          <a:headEnd/>
          <a:tailEnd/>
        </a:ln>
      </xdr:spPr>
    </xdr:pic>
    <xdr:clientData/>
  </xdr:twoCellAnchor>
  <xdr:twoCellAnchor>
    <xdr:from>
      <xdr:col>50</xdr:col>
      <xdr:colOff>533400</xdr:colOff>
      <xdr:row>2</xdr:row>
      <xdr:rowOff>23812</xdr:rowOff>
    </xdr:from>
    <xdr:to>
      <xdr:col>58</xdr:col>
      <xdr:colOff>342899</xdr:colOff>
      <xdr:row>10</xdr:row>
      <xdr:rowOff>0</xdr:rowOff>
    </xdr:to>
    <xdr:pic>
      <xdr:nvPicPr>
        <xdr:cNvPr id="17" name="Picture 231">
          <a:extLst>
            <a:ext uri="{FF2B5EF4-FFF2-40B4-BE49-F238E27FC236}">
              <a16:creationId xmlns:a16="http://schemas.microsoft.com/office/drawing/2014/main" id="{00000000-0008-0000-0E00-000011000000}"/>
            </a:ext>
          </a:extLst>
        </xdr:cNvPr>
        <xdr:cNvPicPr>
          <a:picLocks noChangeAspect="1" noChangeArrowheads="1"/>
        </xdr:cNvPicPr>
      </xdr:nvPicPr>
      <xdr:blipFill>
        <a:blip xmlns:r="http://schemas.openxmlformats.org/officeDocument/2006/relationships" r:embed="rId1" cstate="print"/>
        <a:srcRect/>
        <a:stretch>
          <a:fillRect/>
        </a:stretch>
      </xdr:blipFill>
      <xdr:spPr bwMode="auto">
        <a:xfrm>
          <a:off x="35728275" y="414337"/>
          <a:ext cx="5438774" cy="1500188"/>
        </a:xfrm>
        <a:prstGeom prst="rect">
          <a:avLst/>
        </a:prstGeom>
        <a:noFill/>
        <a:ln w="9525">
          <a:noFill/>
          <a:miter lim="800000"/>
          <a:headEnd/>
          <a:tailEnd/>
        </a:ln>
      </xdr:spPr>
    </xdr:pic>
    <xdr:clientData/>
  </xdr:twoCellAnchor>
</xdr:wsDr>
</file>

<file path=xl/drawings/drawing2.xml><?xml version="1.0" encoding="utf-8"?>
<xdr:wsDr xmlns:xdr="http://schemas.openxmlformats.org/drawingml/2006/spreadsheetDrawing" xmlns:a="http://schemas.openxmlformats.org/drawingml/2006/main">
  <xdr:twoCellAnchor>
    <xdr:from>
      <xdr:col>50</xdr:col>
      <xdr:colOff>533400</xdr:colOff>
      <xdr:row>2</xdr:row>
      <xdr:rowOff>23812</xdr:rowOff>
    </xdr:from>
    <xdr:to>
      <xdr:col>58</xdr:col>
      <xdr:colOff>342899</xdr:colOff>
      <xdr:row>10</xdr:row>
      <xdr:rowOff>0</xdr:rowOff>
    </xdr:to>
    <xdr:pic>
      <xdr:nvPicPr>
        <xdr:cNvPr id="2" name="Picture 231">
          <a:extLst>
            <a:ext uri="{FF2B5EF4-FFF2-40B4-BE49-F238E27FC236}">
              <a16:creationId xmlns:a16="http://schemas.microsoft.com/office/drawing/2014/main" id="{00000000-0008-0000-0E00-000002000000}"/>
            </a:ext>
          </a:extLst>
        </xdr:cNvPr>
        <xdr:cNvPicPr>
          <a:picLocks noChangeAspect="1" noChangeArrowheads="1"/>
        </xdr:cNvPicPr>
      </xdr:nvPicPr>
      <xdr:blipFill>
        <a:blip xmlns:r="http://schemas.openxmlformats.org/officeDocument/2006/relationships" r:embed="rId1" cstate="print"/>
        <a:srcRect/>
        <a:stretch>
          <a:fillRect/>
        </a:stretch>
      </xdr:blipFill>
      <xdr:spPr bwMode="auto">
        <a:xfrm>
          <a:off x="35728275" y="414337"/>
          <a:ext cx="5438774" cy="1500188"/>
        </a:xfrm>
        <a:prstGeom prst="rect">
          <a:avLst/>
        </a:prstGeom>
        <a:noFill/>
        <a:ln w="9525">
          <a:noFill/>
          <a:miter lim="800000"/>
          <a:headEnd/>
          <a:tailEnd/>
        </a:ln>
      </xdr:spPr>
    </xdr:pic>
    <xdr:clientData/>
  </xdr:twoCellAnchor>
  <xdr:twoCellAnchor>
    <xdr:from>
      <xdr:col>50</xdr:col>
      <xdr:colOff>533400</xdr:colOff>
      <xdr:row>2</xdr:row>
      <xdr:rowOff>23812</xdr:rowOff>
    </xdr:from>
    <xdr:to>
      <xdr:col>58</xdr:col>
      <xdr:colOff>342899</xdr:colOff>
      <xdr:row>10</xdr:row>
      <xdr:rowOff>0</xdr:rowOff>
    </xdr:to>
    <xdr:pic>
      <xdr:nvPicPr>
        <xdr:cNvPr id="3" name="Picture 231">
          <a:extLst>
            <a:ext uri="{FF2B5EF4-FFF2-40B4-BE49-F238E27FC236}">
              <a16:creationId xmlns:a16="http://schemas.microsoft.com/office/drawing/2014/main" id="{00000000-0008-0000-0E00-000003000000}"/>
            </a:ext>
          </a:extLst>
        </xdr:cNvPr>
        <xdr:cNvPicPr>
          <a:picLocks noChangeAspect="1" noChangeArrowheads="1"/>
        </xdr:cNvPicPr>
      </xdr:nvPicPr>
      <xdr:blipFill>
        <a:blip xmlns:r="http://schemas.openxmlformats.org/officeDocument/2006/relationships" r:embed="rId1" cstate="print"/>
        <a:srcRect/>
        <a:stretch>
          <a:fillRect/>
        </a:stretch>
      </xdr:blipFill>
      <xdr:spPr bwMode="auto">
        <a:xfrm>
          <a:off x="35728275" y="414337"/>
          <a:ext cx="5438774" cy="1500188"/>
        </a:xfrm>
        <a:prstGeom prst="rect">
          <a:avLst/>
        </a:prstGeom>
        <a:noFill/>
        <a:ln w="9525">
          <a:noFill/>
          <a:miter lim="800000"/>
          <a:headEnd/>
          <a:tailEnd/>
        </a:ln>
      </xdr:spPr>
    </xdr:pic>
    <xdr:clientData/>
  </xdr:twoCellAnchor>
  <xdr:twoCellAnchor>
    <xdr:from>
      <xdr:col>50</xdr:col>
      <xdr:colOff>533400</xdr:colOff>
      <xdr:row>2</xdr:row>
      <xdr:rowOff>23812</xdr:rowOff>
    </xdr:from>
    <xdr:to>
      <xdr:col>58</xdr:col>
      <xdr:colOff>342899</xdr:colOff>
      <xdr:row>10</xdr:row>
      <xdr:rowOff>0</xdr:rowOff>
    </xdr:to>
    <xdr:pic>
      <xdr:nvPicPr>
        <xdr:cNvPr id="4" name="Picture 231">
          <a:extLst>
            <a:ext uri="{FF2B5EF4-FFF2-40B4-BE49-F238E27FC236}">
              <a16:creationId xmlns:a16="http://schemas.microsoft.com/office/drawing/2014/main" id="{00000000-0008-0000-0E00-000004000000}"/>
            </a:ext>
          </a:extLst>
        </xdr:cNvPr>
        <xdr:cNvPicPr>
          <a:picLocks noChangeAspect="1" noChangeArrowheads="1"/>
        </xdr:cNvPicPr>
      </xdr:nvPicPr>
      <xdr:blipFill>
        <a:blip xmlns:r="http://schemas.openxmlformats.org/officeDocument/2006/relationships" r:embed="rId1" cstate="print"/>
        <a:srcRect/>
        <a:stretch>
          <a:fillRect/>
        </a:stretch>
      </xdr:blipFill>
      <xdr:spPr bwMode="auto">
        <a:xfrm>
          <a:off x="35728275" y="414337"/>
          <a:ext cx="5438774" cy="1500188"/>
        </a:xfrm>
        <a:prstGeom prst="rect">
          <a:avLst/>
        </a:prstGeom>
        <a:noFill/>
        <a:ln w="9525">
          <a:noFill/>
          <a:miter lim="800000"/>
          <a:headEnd/>
          <a:tailEnd/>
        </a:ln>
      </xdr:spPr>
    </xdr:pic>
    <xdr:clientData/>
  </xdr:twoCellAnchor>
  <xdr:twoCellAnchor>
    <xdr:from>
      <xdr:col>50</xdr:col>
      <xdr:colOff>533400</xdr:colOff>
      <xdr:row>2</xdr:row>
      <xdr:rowOff>23812</xdr:rowOff>
    </xdr:from>
    <xdr:to>
      <xdr:col>58</xdr:col>
      <xdr:colOff>342899</xdr:colOff>
      <xdr:row>10</xdr:row>
      <xdr:rowOff>0</xdr:rowOff>
    </xdr:to>
    <xdr:pic>
      <xdr:nvPicPr>
        <xdr:cNvPr id="5" name="Picture 231">
          <a:extLst>
            <a:ext uri="{FF2B5EF4-FFF2-40B4-BE49-F238E27FC236}">
              <a16:creationId xmlns:a16="http://schemas.microsoft.com/office/drawing/2014/main" id="{00000000-0008-0000-0E00-000005000000}"/>
            </a:ext>
          </a:extLst>
        </xdr:cNvPr>
        <xdr:cNvPicPr>
          <a:picLocks noChangeAspect="1" noChangeArrowheads="1"/>
        </xdr:cNvPicPr>
      </xdr:nvPicPr>
      <xdr:blipFill>
        <a:blip xmlns:r="http://schemas.openxmlformats.org/officeDocument/2006/relationships" r:embed="rId1" cstate="print"/>
        <a:srcRect/>
        <a:stretch>
          <a:fillRect/>
        </a:stretch>
      </xdr:blipFill>
      <xdr:spPr bwMode="auto">
        <a:xfrm>
          <a:off x="35728275" y="414337"/>
          <a:ext cx="5438774" cy="1500188"/>
        </a:xfrm>
        <a:prstGeom prst="rect">
          <a:avLst/>
        </a:prstGeom>
        <a:noFill/>
        <a:ln w="9525">
          <a:noFill/>
          <a:miter lim="800000"/>
          <a:headEnd/>
          <a:tailEnd/>
        </a:ln>
      </xdr:spPr>
    </xdr:pic>
    <xdr:clientData/>
  </xdr:twoCellAnchor>
  <xdr:twoCellAnchor>
    <xdr:from>
      <xdr:col>50</xdr:col>
      <xdr:colOff>533400</xdr:colOff>
      <xdr:row>2</xdr:row>
      <xdr:rowOff>23812</xdr:rowOff>
    </xdr:from>
    <xdr:to>
      <xdr:col>58</xdr:col>
      <xdr:colOff>342899</xdr:colOff>
      <xdr:row>10</xdr:row>
      <xdr:rowOff>0</xdr:rowOff>
    </xdr:to>
    <xdr:pic>
      <xdr:nvPicPr>
        <xdr:cNvPr id="6" name="Picture 231">
          <a:extLst>
            <a:ext uri="{FF2B5EF4-FFF2-40B4-BE49-F238E27FC236}">
              <a16:creationId xmlns:a16="http://schemas.microsoft.com/office/drawing/2014/main" id="{00000000-0008-0000-0E00-000006000000}"/>
            </a:ext>
          </a:extLst>
        </xdr:cNvPr>
        <xdr:cNvPicPr>
          <a:picLocks noChangeAspect="1" noChangeArrowheads="1"/>
        </xdr:cNvPicPr>
      </xdr:nvPicPr>
      <xdr:blipFill>
        <a:blip xmlns:r="http://schemas.openxmlformats.org/officeDocument/2006/relationships" r:embed="rId1" cstate="print"/>
        <a:srcRect/>
        <a:stretch>
          <a:fillRect/>
        </a:stretch>
      </xdr:blipFill>
      <xdr:spPr bwMode="auto">
        <a:xfrm>
          <a:off x="35728275" y="414337"/>
          <a:ext cx="5438774" cy="1500188"/>
        </a:xfrm>
        <a:prstGeom prst="rect">
          <a:avLst/>
        </a:prstGeom>
        <a:noFill/>
        <a:ln w="9525">
          <a:noFill/>
          <a:miter lim="800000"/>
          <a:headEnd/>
          <a:tailEnd/>
        </a:ln>
      </xdr:spPr>
    </xdr:pic>
    <xdr:clientData/>
  </xdr:twoCellAnchor>
  <xdr:twoCellAnchor>
    <xdr:from>
      <xdr:col>50</xdr:col>
      <xdr:colOff>533400</xdr:colOff>
      <xdr:row>2</xdr:row>
      <xdr:rowOff>23812</xdr:rowOff>
    </xdr:from>
    <xdr:to>
      <xdr:col>58</xdr:col>
      <xdr:colOff>342899</xdr:colOff>
      <xdr:row>10</xdr:row>
      <xdr:rowOff>0</xdr:rowOff>
    </xdr:to>
    <xdr:pic>
      <xdr:nvPicPr>
        <xdr:cNvPr id="7" name="Picture 231">
          <a:extLst>
            <a:ext uri="{FF2B5EF4-FFF2-40B4-BE49-F238E27FC236}">
              <a16:creationId xmlns:a16="http://schemas.microsoft.com/office/drawing/2014/main" id="{00000000-0008-0000-0E00-000007000000}"/>
            </a:ext>
          </a:extLst>
        </xdr:cNvPr>
        <xdr:cNvPicPr>
          <a:picLocks noChangeAspect="1" noChangeArrowheads="1"/>
        </xdr:cNvPicPr>
      </xdr:nvPicPr>
      <xdr:blipFill>
        <a:blip xmlns:r="http://schemas.openxmlformats.org/officeDocument/2006/relationships" r:embed="rId1" cstate="print"/>
        <a:srcRect/>
        <a:stretch>
          <a:fillRect/>
        </a:stretch>
      </xdr:blipFill>
      <xdr:spPr bwMode="auto">
        <a:xfrm>
          <a:off x="35728275" y="414337"/>
          <a:ext cx="5438774" cy="1500188"/>
        </a:xfrm>
        <a:prstGeom prst="rect">
          <a:avLst/>
        </a:prstGeom>
        <a:noFill/>
        <a:ln w="9525">
          <a:noFill/>
          <a:miter lim="800000"/>
          <a:headEnd/>
          <a:tailEnd/>
        </a:ln>
      </xdr:spPr>
    </xdr:pic>
    <xdr:clientData/>
  </xdr:twoCellAnchor>
  <xdr:twoCellAnchor>
    <xdr:from>
      <xdr:col>50</xdr:col>
      <xdr:colOff>533400</xdr:colOff>
      <xdr:row>2</xdr:row>
      <xdr:rowOff>23812</xdr:rowOff>
    </xdr:from>
    <xdr:to>
      <xdr:col>58</xdr:col>
      <xdr:colOff>342899</xdr:colOff>
      <xdr:row>10</xdr:row>
      <xdr:rowOff>0</xdr:rowOff>
    </xdr:to>
    <xdr:pic>
      <xdr:nvPicPr>
        <xdr:cNvPr id="8" name="Picture 231">
          <a:extLst>
            <a:ext uri="{FF2B5EF4-FFF2-40B4-BE49-F238E27FC236}">
              <a16:creationId xmlns:a16="http://schemas.microsoft.com/office/drawing/2014/main" id="{00000000-0008-0000-0E00-000008000000}"/>
            </a:ext>
          </a:extLst>
        </xdr:cNvPr>
        <xdr:cNvPicPr>
          <a:picLocks noChangeAspect="1" noChangeArrowheads="1"/>
        </xdr:cNvPicPr>
      </xdr:nvPicPr>
      <xdr:blipFill>
        <a:blip xmlns:r="http://schemas.openxmlformats.org/officeDocument/2006/relationships" r:embed="rId1" cstate="print"/>
        <a:srcRect/>
        <a:stretch>
          <a:fillRect/>
        </a:stretch>
      </xdr:blipFill>
      <xdr:spPr bwMode="auto">
        <a:xfrm>
          <a:off x="35728275" y="414337"/>
          <a:ext cx="5438774" cy="1500188"/>
        </a:xfrm>
        <a:prstGeom prst="rect">
          <a:avLst/>
        </a:prstGeom>
        <a:noFill/>
        <a:ln w="9525">
          <a:noFill/>
          <a:miter lim="800000"/>
          <a:headEnd/>
          <a:tailEnd/>
        </a:ln>
      </xdr:spPr>
    </xdr:pic>
    <xdr:clientData/>
  </xdr:twoCellAnchor>
  <xdr:twoCellAnchor>
    <xdr:from>
      <xdr:col>50</xdr:col>
      <xdr:colOff>533400</xdr:colOff>
      <xdr:row>2</xdr:row>
      <xdr:rowOff>23812</xdr:rowOff>
    </xdr:from>
    <xdr:to>
      <xdr:col>58</xdr:col>
      <xdr:colOff>342899</xdr:colOff>
      <xdr:row>10</xdr:row>
      <xdr:rowOff>0</xdr:rowOff>
    </xdr:to>
    <xdr:pic>
      <xdr:nvPicPr>
        <xdr:cNvPr id="9" name="Picture 231">
          <a:extLst>
            <a:ext uri="{FF2B5EF4-FFF2-40B4-BE49-F238E27FC236}">
              <a16:creationId xmlns:a16="http://schemas.microsoft.com/office/drawing/2014/main" id="{00000000-0008-0000-0E00-000009000000}"/>
            </a:ext>
          </a:extLst>
        </xdr:cNvPr>
        <xdr:cNvPicPr>
          <a:picLocks noChangeAspect="1" noChangeArrowheads="1"/>
        </xdr:cNvPicPr>
      </xdr:nvPicPr>
      <xdr:blipFill>
        <a:blip xmlns:r="http://schemas.openxmlformats.org/officeDocument/2006/relationships" r:embed="rId1" cstate="print"/>
        <a:srcRect/>
        <a:stretch>
          <a:fillRect/>
        </a:stretch>
      </xdr:blipFill>
      <xdr:spPr bwMode="auto">
        <a:xfrm>
          <a:off x="35728275" y="414337"/>
          <a:ext cx="5438774" cy="1500188"/>
        </a:xfrm>
        <a:prstGeom prst="rect">
          <a:avLst/>
        </a:prstGeom>
        <a:noFill/>
        <a:ln w="9525">
          <a:noFill/>
          <a:miter lim="800000"/>
          <a:headEnd/>
          <a:tailEnd/>
        </a:ln>
      </xdr:spPr>
    </xdr:pic>
    <xdr:clientData/>
  </xdr:twoCellAnchor>
  <xdr:twoCellAnchor>
    <xdr:from>
      <xdr:col>50</xdr:col>
      <xdr:colOff>533400</xdr:colOff>
      <xdr:row>2</xdr:row>
      <xdr:rowOff>23812</xdr:rowOff>
    </xdr:from>
    <xdr:to>
      <xdr:col>58</xdr:col>
      <xdr:colOff>342899</xdr:colOff>
      <xdr:row>10</xdr:row>
      <xdr:rowOff>0</xdr:rowOff>
    </xdr:to>
    <xdr:pic>
      <xdr:nvPicPr>
        <xdr:cNvPr id="10" name="Picture 231">
          <a:extLst>
            <a:ext uri="{FF2B5EF4-FFF2-40B4-BE49-F238E27FC236}">
              <a16:creationId xmlns:a16="http://schemas.microsoft.com/office/drawing/2014/main" id="{00000000-0008-0000-0E00-00000A000000}"/>
            </a:ext>
          </a:extLst>
        </xdr:cNvPr>
        <xdr:cNvPicPr>
          <a:picLocks noChangeAspect="1" noChangeArrowheads="1"/>
        </xdr:cNvPicPr>
      </xdr:nvPicPr>
      <xdr:blipFill>
        <a:blip xmlns:r="http://schemas.openxmlformats.org/officeDocument/2006/relationships" r:embed="rId1" cstate="print"/>
        <a:srcRect/>
        <a:stretch>
          <a:fillRect/>
        </a:stretch>
      </xdr:blipFill>
      <xdr:spPr bwMode="auto">
        <a:xfrm>
          <a:off x="35728275" y="414337"/>
          <a:ext cx="5438774" cy="1500188"/>
        </a:xfrm>
        <a:prstGeom prst="rect">
          <a:avLst/>
        </a:prstGeom>
        <a:noFill/>
        <a:ln w="9525">
          <a:noFill/>
          <a:miter lim="800000"/>
          <a:headEnd/>
          <a:tailEnd/>
        </a:ln>
      </xdr:spPr>
    </xdr:pic>
    <xdr:clientData/>
  </xdr:twoCellAnchor>
  <xdr:twoCellAnchor>
    <xdr:from>
      <xdr:col>50</xdr:col>
      <xdr:colOff>533400</xdr:colOff>
      <xdr:row>2</xdr:row>
      <xdr:rowOff>23812</xdr:rowOff>
    </xdr:from>
    <xdr:to>
      <xdr:col>58</xdr:col>
      <xdr:colOff>342899</xdr:colOff>
      <xdr:row>10</xdr:row>
      <xdr:rowOff>0</xdr:rowOff>
    </xdr:to>
    <xdr:pic>
      <xdr:nvPicPr>
        <xdr:cNvPr id="11" name="Picture 231">
          <a:extLst>
            <a:ext uri="{FF2B5EF4-FFF2-40B4-BE49-F238E27FC236}">
              <a16:creationId xmlns:a16="http://schemas.microsoft.com/office/drawing/2014/main" id="{00000000-0008-0000-0E00-00000B000000}"/>
            </a:ext>
          </a:extLst>
        </xdr:cNvPr>
        <xdr:cNvPicPr>
          <a:picLocks noChangeAspect="1" noChangeArrowheads="1"/>
        </xdr:cNvPicPr>
      </xdr:nvPicPr>
      <xdr:blipFill>
        <a:blip xmlns:r="http://schemas.openxmlformats.org/officeDocument/2006/relationships" r:embed="rId1" cstate="print"/>
        <a:srcRect/>
        <a:stretch>
          <a:fillRect/>
        </a:stretch>
      </xdr:blipFill>
      <xdr:spPr bwMode="auto">
        <a:xfrm>
          <a:off x="35728275" y="414337"/>
          <a:ext cx="5438774" cy="1500188"/>
        </a:xfrm>
        <a:prstGeom prst="rect">
          <a:avLst/>
        </a:prstGeom>
        <a:noFill/>
        <a:ln w="9525">
          <a:noFill/>
          <a:miter lim="800000"/>
          <a:headEnd/>
          <a:tailEnd/>
        </a:ln>
      </xdr:spPr>
    </xdr:pic>
    <xdr:clientData/>
  </xdr:twoCellAnchor>
  <xdr:twoCellAnchor>
    <xdr:from>
      <xdr:col>50</xdr:col>
      <xdr:colOff>533400</xdr:colOff>
      <xdr:row>2</xdr:row>
      <xdr:rowOff>23812</xdr:rowOff>
    </xdr:from>
    <xdr:to>
      <xdr:col>58</xdr:col>
      <xdr:colOff>342899</xdr:colOff>
      <xdr:row>10</xdr:row>
      <xdr:rowOff>0</xdr:rowOff>
    </xdr:to>
    <xdr:pic>
      <xdr:nvPicPr>
        <xdr:cNvPr id="12" name="Picture 231">
          <a:extLst>
            <a:ext uri="{FF2B5EF4-FFF2-40B4-BE49-F238E27FC236}">
              <a16:creationId xmlns:a16="http://schemas.microsoft.com/office/drawing/2014/main" id="{00000000-0008-0000-0E00-00000C000000}"/>
            </a:ext>
          </a:extLst>
        </xdr:cNvPr>
        <xdr:cNvPicPr>
          <a:picLocks noChangeAspect="1" noChangeArrowheads="1"/>
        </xdr:cNvPicPr>
      </xdr:nvPicPr>
      <xdr:blipFill>
        <a:blip xmlns:r="http://schemas.openxmlformats.org/officeDocument/2006/relationships" r:embed="rId1" cstate="print"/>
        <a:srcRect/>
        <a:stretch>
          <a:fillRect/>
        </a:stretch>
      </xdr:blipFill>
      <xdr:spPr bwMode="auto">
        <a:xfrm>
          <a:off x="35728275" y="414337"/>
          <a:ext cx="5438774" cy="1500188"/>
        </a:xfrm>
        <a:prstGeom prst="rect">
          <a:avLst/>
        </a:prstGeom>
        <a:noFill/>
        <a:ln w="9525">
          <a:noFill/>
          <a:miter lim="800000"/>
          <a:headEnd/>
          <a:tailEnd/>
        </a:ln>
      </xdr:spPr>
    </xdr:pic>
    <xdr:clientData/>
  </xdr:twoCellAnchor>
  <xdr:twoCellAnchor>
    <xdr:from>
      <xdr:col>50</xdr:col>
      <xdr:colOff>533400</xdr:colOff>
      <xdr:row>2</xdr:row>
      <xdr:rowOff>23812</xdr:rowOff>
    </xdr:from>
    <xdr:to>
      <xdr:col>58</xdr:col>
      <xdr:colOff>342899</xdr:colOff>
      <xdr:row>10</xdr:row>
      <xdr:rowOff>0</xdr:rowOff>
    </xdr:to>
    <xdr:pic>
      <xdr:nvPicPr>
        <xdr:cNvPr id="13" name="Picture 231">
          <a:extLst>
            <a:ext uri="{FF2B5EF4-FFF2-40B4-BE49-F238E27FC236}">
              <a16:creationId xmlns:a16="http://schemas.microsoft.com/office/drawing/2014/main" id="{00000000-0008-0000-0E00-00000D000000}"/>
            </a:ext>
          </a:extLst>
        </xdr:cNvPr>
        <xdr:cNvPicPr>
          <a:picLocks noChangeAspect="1" noChangeArrowheads="1"/>
        </xdr:cNvPicPr>
      </xdr:nvPicPr>
      <xdr:blipFill>
        <a:blip xmlns:r="http://schemas.openxmlformats.org/officeDocument/2006/relationships" r:embed="rId1" cstate="print"/>
        <a:srcRect/>
        <a:stretch>
          <a:fillRect/>
        </a:stretch>
      </xdr:blipFill>
      <xdr:spPr bwMode="auto">
        <a:xfrm>
          <a:off x="35728275" y="414337"/>
          <a:ext cx="5438774" cy="1500188"/>
        </a:xfrm>
        <a:prstGeom prst="rect">
          <a:avLst/>
        </a:prstGeom>
        <a:noFill/>
        <a:ln w="9525">
          <a:noFill/>
          <a:miter lim="800000"/>
          <a:headEnd/>
          <a:tailEnd/>
        </a:ln>
      </xdr:spPr>
    </xdr:pic>
    <xdr:clientData/>
  </xdr:twoCellAnchor>
  <xdr:twoCellAnchor>
    <xdr:from>
      <xdr:col>50</xdr:col>
      <xdr:colOff>533400</xdr:colOff>
      <xdr:row>2</xdr:row>
      <xdr:rowOff>23812</xdr:rowOff>
    </xdr:from>
    <xdr:to>
      <xdr:col>58</xdr:col>
      <xdr:colOff>342899</xdr:colOff>
      <xdr:row>10</xdr:row>
      <xdr:rowOff>0</xdr:rowOff>
    </xdr:to>
    <xdr:pic>
      <xdr:nvPicPr>
        <xdr:cNvPr id="14" name="Picture 231">
          <a:extLst>
            <a:ext uri="{FF2B5EF4-FFF2-40B4-BE49-F238E27FC236}">
              <a16:creationId xmlns:a16="http://schemas.microsoft.com/office/drawing/2014/main" id="{00000000-0008-0000-0E00-00000E000000}"/>
            </a:ext>
          </a:extLst>
        </xdr:cNvPr>
        <xdr:cNvPicPr>
          <a:picLocks noChangeAspect="1" noChangeArrowheads="1"/>
        </xdr:cNvPicPr>
      </xdr:nvPicPr>
      <xdr:blipFill>
        <a:blip xmlns:r="http://schemas.openxmlformats.org/officeDocument/2006/relationships" r:embed="rId1" cstate="print"/>
        <a:srcRect/>
        <a:stretch>
          <a:fillRect/>
        </a:stretch>
      </xdr:blipFill>
      <xdr:spPr bwMode="auto">
        <a:xfrm>
          <a:off x="35728275" y="414337"/>
          <a:ext cx="5438774" cy="1500188"/>
        </a:xfrm>
        <a:prstGeom prst="rect">
          <a:avLst/>
        </a:prstGeom>
        <a:noFill/>
        <a:ln w="9525">
          <a:noFill/>
          <a:miter lim="800000"/>
          <a:headEnd/>
          <a:tailEnd/>
        </a:ln>
      </xdr:spPr>
    </xdr:pic>
    <xdr:clientData/>
  </xdr:twoCellAnchor>
  <xdr:twoCellAnchor>
    <xdr:from>
      <xdr:col>50</xdr:col>
      <xdr:colOff>533400</xdr:colOff>
      <xdr:row>2</xdr:row>
      <xdr:rowOff>23812</xdr:rowOff>
    </xdr:from>
    <xdr:to>
      <xdr:col>58</xdr:col>
      <xdr:colOff>342899</xdr:colOff>
      <xdr:row>10</xdr:row>
      <xdr:rowOff>0</xdr:rowOff>
    </xdr:to>
    <xdr:pic>
      <xdr:nvPicPr>
        <xdr:cNvPr id="15" name="Picture 231">
          <a:extLst>
            <a:ext uri="{FF2B5EF4-FFF2-40B4-BE49-F238E27FC236}">
              <a16:creationId xmlns:a16="http://schemas.microsoft.com/office/drawing/2014/main" id="{00000000-0008-0000-0E00-00000F000000}"/>
            </a:ext>
          </a:extLst>
        </xdr:cNvPr>
        <xdr:cNvPicPr>
          <a:picLocks noChangeAspect="1" noChangeArrowheads="1"/>
        </xdr:cNvPicPr>
      </xdr:nvPicPr>
      <xdr:blipFill>
        <a:blip xmlns:r="http://schemas.openxmlformats.org/officeDocument/2006/relationships" r:embed="rId1" cstate="print"/>
        <a:srcRect/>
        <a:stretch>
          <a:fillRect/>
        </a:stretch>
      </xdr:blipFill>
      <xdr:spPr bwMode="auto">
        <a:xfrm>
          <a:off x="35728275" y="414337"/>
          <a:ext cx="5438774" cy="1500188"/>
        </a:xfrm>
        <a:prstGeom prst="rect">
          <a:avLst/>
        </a:prstGeom>
        <a:noFill/>
        <a:ln w="9525">
          <a:noFill/>
          <a:miter lim="800000"/>
          <a:headEnd/>
          <a:tailEnd/>
        </a:ln>
      </xdr:spPr>
    </xdr:pic>
    <xdr:clientData/>
  </xdr:twoCellAnchor>
  <xdr:twoCellAnchor>
    <xdr:from>
      <xdr:col>50</xdr:col>
      <xdr:colOff>533400</xdr:colOff>
      <xdr:row>2</xdr:row>
      <xdr:rowOff>23812</xdr:rowOff>
    </xdr:from>
    <xdr:to>
      <xdr:col>58</xdr:col>
      <xdr:colOff>342899</xdr:colOff>
      <xdr:row>10</xdr:row>
      <xdr:rowOff>0</xdr:rowOff>
    </xdr:to>
    <xdr:pic>
      <xdr:nvPicPr>
        <xdr:cNvPr id="16" name="Picture 231">
          <a:extLst>
            <a:ext uri="{FF2B5EF4-FFF2-40B4-BE49-F238E27FC236}">
              <a16:creationId xmlns:a16="http://schemas.microsoft.com/office/drawing/2014/main" id="{00000000-0008-0000-0E00-000010000000}"/>
            </a:ext>
          </a:extLst>
        </xdr:cNvPr>
        <xdr:cNvPicPr>
          <a:picLocks noChangeAspect="1" noChangeArrowheads="1"/>
        </xdr:cNvPicPr>
      </xdr:nvPicPr>
      <xdr:blipFill>
        <a:blip xmlns:r="http://schemas.openxmlformats.org/officeDocument/2006/relationships" r:embed="rId1" cstate="print"/>
        <a:srcRect/>
        <a:stretch>
          <a:fillRect/>
        </a:stretch>
      </xdr:blipFill>
      <xdr:spPr bwMode="auto">
        <a:xfrm>
          <a:off x="35728275" y="414337"/>
          <a:ext cx="5438774" cy="1500188"/>
        </a:xfrm>
        <a:prstGeom prst="rect">
          <a:avLst/>
        </a:prstGeom>
        <a:noFill/>
        <a:ln w="9525">
          <a:noFill/>
          <a:miter lim="800000"/>
          <a:headEnd/>
          <a:tailEnd/>
        </a:ln>
      </xdr:spPr>
    </xdr:pic>
    <xdr:clientData/>
  </xdr:twoCellAnchor>
  <xdr:twoCellAnchor>
    <xdr:from>
      <xdr:col>50</xdr:col>
      <xdr:colOff>533400</xdr:colOff>
      <xdr:row>2</xdr:row>
      <xdr:rowOff>23812</xdr:rowOff>
    </xdr:from>
    <xdr:to>
      <xdr:col>58</xdr:col>
      <xdr:colOff>342899</xdr:colOff>
      <xdr:row>10</xdr:row>
      <xdr:rowOff>0</xdr:rowOff>
    </xdr:to>
    <xdr:pic>
      <xdr:nvPicPr>
        <xdr:cNvPr id="17" name="Picture 231">
          <a:extLst>
            <a:ext uri="{FF2B5EF4-FFF2-40B4-BE49-F238E27FC236}">
              <a16:creationId xmlns:a16="http://schemas.microsoft.com/office/drawing/2014/main" id="{00000000-0008-0000-0E00-000011000000}"/>
            </a:ext>
          </a:extLst>
        </xdr:cNvPr>
        <xdr:cNvPicPr>
          <a:picLocks noChangeAspect="1" noChangeArrowheads="1"/>
        </xdr:cNvPicPr>
      </xdr:nvPicPr>
      <xdr:blipFill>
        <a:blip xmlns:r="http://schemas.openxmlformats.org/officeDocument/2006/relationships" r:embed="rId1" cstate="print"/>
        <a:srcRect/>
        <a:stretch>
          <a:fillRect/>
        </a:stretch>
      </xdr:blipFill>
      <xdr:spPr bwMode="auto">
        <a:xfrm>
          <a:off x="35728275" y="414337"/>
          <a:ext cx="5438774" cy="1500188"/>
        </a:xfrm>
        <a:prstGeom prst="rect">
          <a:avLst/>
        </a:prstGeom>
        <a:noFill/>
        <a:ln w="9525">
          <a:noFill/>
          <a:miter lim="800000"/>
          <a:headEnd/>
          <a:tailEnd/>
        </a:ln>
      </xdr:spPr>
    </xdr:pic>
    <xdr:clientData/>
  </xdr:twoCellAnchor>
</xdr:wsDr>
</file>

<file path=xl/drawings/drawing3.xml><?xml version="1.0" encoding="utf-8"?>
<xdr:wsDr xmlns:xdr="http://schemas.openxmlformats.org/drawingml/2006/spreadsheetDrawing" xmlns:a="http://schemas.openxmlformats.org/drawingml/2006/main">
  <xdr:twoCellAnchor>
    <xdr:from>
      <xdr:col>50</xdr:col>
      <xdr:colOff>533400</xdr:colOff>
      <xdr:row>2</xdr:row>
      <xdr:rowOff>23812</xdr:rowOff>
    </xdr:from>
    <xdr:to>
      <xdr:col>58</xdr:col>
      <xdr:colOff>342899</xdr:colOff>
      <xdr:row>10</xdr:row>
      <xdr:rowOff>0</xdr:rowOff>
    </xdr:to>
    <xdr:pic>
      <xdr:nvPicPr>
        <xdr:cNvPr id="2" name="Picture 231">
          <a:extLst>
            <a:ext uri="{FF2B5EF4-FFF2-40B4-BE49-F238E27FC236}">
              <a16:creationId xmlns:a16="http://schemas.microsoft.com/office/drawing/2014/main" id="{00000000-0008-0000-0E00-000002000000}"/>
            </a:ext>
          </a:extLst>
        </xdr:cNvPr>
        <xdr:cNvPicPr>
          <a:picLocks noChangeAspect="1" noChangeArrowheads="1"/>
        </xdr:cNvPicPr>
      </xdr:nvPicPr>
      <xdr:blipFill>
        <a:blip xmlns:r="http://schemas.openxmlformats.org/officeDocument/2006/relationships" r:embed="rId1" cstate="print"/>
        <a:srcRect/>
        <a:stretch>
          <a:fillRect/>
        </a:stretch>
      </xdr:blipFill>
      <xdr:spPr bwMode="auto">
        <a:xfrm>
          <a:off x="35728275" y="414337"/>
          <a:ext cx="5438774" cy="1500188"/>
        </a:xfrm>
        <a:prstGeom prst="rect">
          <a:avLst/>
        </a:prstGeom>
        <a:noFill/>
        <a:ln w="9525">
          <a:noFill/>
          <a:miter lim="800000"/>
          <a:headEnd/>
          <a:tailEnd/>
        </a:ln>
      </xdr:spPr>
    </xdr:pic>
    <xdr:clientData/>
  </xdr:twoCellAnchor>
  <xdr:twoCellAnchor>
    <xdr:from>
      <xdr:col>50</xdr:col>
      <xdr:colOff>533400</xdr:colOff>
      <xdr:row>2</xdr:row>
      <xdr:rowOff>23812</xdr:rowOff>
    </xdr:from>
    <xdr:to>
      <xdr:col>58</xdr:col>
      <xdr:colOff>342899</xdr:colOff>
      <xdr:row>10</xdr:row>
      <xdr:rowOff>0</xdr:rowOff>
    </xdr:to>
    <xdr:pic>
      <xdr:nvPicPr>
        <xdr:cNvPr id="3" name="Picture 231">
          <a:extLst>
            <a:ext uri="{FF2B5EF4-FFF2-40B4-BE49-F238E27FC236}">
              <a16:creationId xmlns:a16="http://schemas.microsoft.com/office/drawing/2014/main" id="{00000000-0008-0000-0E00-000003000000}"/>
            </a:ext>
          </a:extLst>
        </xdr:cNvPr>
        <xdr:cNvPicPr>
          <a:picLocks noChangeAspect="1" noChangeArrowheads="1"/>
        </xdr:cNvPicPr>
      </xdr:nvPicPr>
      <xdr:blipFill>
        <a:blip xmlns:r="http://schemas.openxmlformats.org/officeDocument/2006/relationships" r:embed="rId1" cstate="print"/>
        <a:srcRect/>
        <a:stretch>
          <a:fillRect/>
        </a:stretch>
      </xdr:blipFill>
      <xdr:spPr bwMode="auto">
        <a:xfrm>
          <a:off x="35728275" y="414337"/>
          <a:ext cx="5438774" cy="1500188"/>
        </a:xfrm>
        <a:prstGeom prst="rect">
          <a:avLst/>
        </a:prstGeom>
        <a:noFill/>
        <a:ln w="9525">
          <a:noFill/>
          <a:miter lim="800000"/>
          <a:headEnd/>
          <a:tailEnd/>
        </a:ln>
      </xdr:spPr>
    </xdr:pic>
    <xdr:clientData/>
  </xdr:twoCellAnchor>
  <xdr:twoCellAnchor>
    <xdr:from>
      <xdr:col>50</xdr:col>
      <xdr:colOff>533400</xdr:colOff>
      <xdr:row>2</xdr:row>
      <xdr:rowOff>23812</xdr:rowOff>
    </xdr:from>
    <xdr:to>
      <xdr:col>58</xdr:col>
      <xdr:colOff>342899</xdr:colOff>
      <xdr:row>10</xdr:row>
      <xdr:rowOff>0</xdr:rowOff>
    </xdr:to>
    <xdr:pic>
      <xdr:nvPicPr>
        <xdr:cNvPr id="4" name="Picture 231">
          <a:extLst>
            <a:ext uri="{FF2B5EF4-FFF2-40B4-BE49-F238E27FC236}">
              <a16:creationId xmlns:a16="http://schemas.microsoft.com/office/drawing/2014/main" id="{00000000-0008-0000-0E00-000004000000}"/>
            </a:ext>
          </a:extLst>
        </xdr:cNvPr>
        <xdr:cNvPicPr>
          <a:picLocks noChangeAspect="1" noChangeArrowheads="1"/>
        </xdr:cNvPicPr>
      </xdr:nvPicPr>
      <xdr:blipFill>
        <a:blip xmlns:r="http://schemas.openxmlformats.org/officeDocument/2006/relationships" r:embed="rId1" cstate="print"/>
        <a:srcRect/>
        <a:stretch>
          <a:fillRect/>
        </a:stretch>
      </xdr:blipFill>
      <xdr:spPr bwMode="auto">
        <a:xfrm>
          <a:off x="35728275" y="414337"/>
          <a:ext cx="5438774" cy="1500188"/>
        </a:xfrm>
        <a:prstGeom prst="rect">
          <a:avLst/>
        </a:prstGeom>
        <a:noFill/>
        <a:ln w="9525">
          <a:noFill/>
          <a:miter lim="800000"/>
          <a:headEnd/>
          <a:tailEnd/>
        </a:ln>
      </xdr:spPr>
    </xdr:pic>
    <xdr:clientData/>
  </xdr:twoCellAnchor>
  <xdr:twoCellAnchor>
    <xdr:from>
      <xdr:col>50</xdr:col>
      <xdr:colOff>533400</xdr:colOff>
      <xdr:row>2</xdr:row>
      <xdr:rowOff>23812</xdr:rowOff>
    </xdr:from>
    <xdr:to>
      <xdr:col>58</xdr:col>
      <xdr:colOff>342899</xdr:colOff>
      <xdr:row>10</xdr:row>
      <xdr:rowOff>0</xdr:rowOff>
    </xdr:to>
    <xdr:pic>
      <xdr:nvPicPr>
        <xdr:cNvPr id="5" name="Picture 231">
          <a:extLst>
            <a:ext uri="{FF2B5EF4-FFF2-40B4-BE49-F238E27FC236}">
              <a16:creationId xmlns:a16="http://schemas.microsoft.com/office/drawing/2014/main" id="{00000000-0008-0000-0E00-000005000000}"/>
            </a:ext>
          </a:extLst>
        </xdr:cNvPr>
        <xdr:cNvPicPr>
          <a:picLocks noChangeAspect="1" noChangeArrowheads="1"/>
        </xdr:cNvPicPr>
      </xdr:nvPicPr>
      <xdr:blipFill>
        <a:blip xmlns:r="http://schemas.openxmlformats.org/officeDocument/2006/relationships" r:embed="rId1" cstate="print"/>
        <a:srcRect/>
        <a:stretch>
          <a:fillRect/>
        </a:stretch>
      </xdr:blipFill>
      <xdr:spPr bwMode="auto">
        <a:xfrm>
          <a:off x="35728275" y="414337"/>
          <a:ext cx="5438774" cy="1500188"/>
        </a:xfrm>
        <a:prstGeom prst="rect">
          <a:avLst/>
        </a:prstGeom>
        <a:noFill/>
        <a:ln w="9525">
          <a:noFill/>
          <a:miter lim="800000"/>
          <a:headEnd/>
          <a:tailEnd/>
        </a:ln>
      </xdr:spPr>
    </xdr:pic>
    <xdr:clientData/>
  </xdr:twoCellAnchor>
  <xdr:twoCellAnchor>
    <xdr:from>
      <xdr:col>50</xdr:col>
      <xdr:colOff>533400</xdr:colOff>
      <xdr:row>2</xdr:row>
      <xdr:rowOff>23812</xdr:rowOff>
    </xdr:from>
    <xdr:to>
      <xdr:col>58</xdr:col>
      <xdr:colOff>342899</xdr:colOff>
      <xdr:row>10</xdr:row>
      <xdr:rowOff>0</xdr:rowOff>
    </xdr:to>
    <xdr:pic>
      <xdr:nvPicPr>
        <xdr:cNvPr id="6" name="Picture 231">
          <a:extLst>
            <a:ext uri="{FF2B5EF4-FFF2-40B4-BE49-F238E27FC236}">
              <a16:creationId xmlns:a16="http://schemas.microsoft.com/office/drawing/2014/main" id="{00000000-0008-0000-0E00-000006000000}"/>
            </a:ext>
          </a:extLst>
        </xdr:cNvPr>
        <xdr:cNvPicPr>
          <a:picLocks noChangeAspect="1" noChangeArrowheads="1"/>
        </xdr:cNvPicPr>
      </xdr:nvPicPr>
      <xdr:blipFill>
        <a:blip xmlns:r="http://schemas.openxmlformats.org/officeDocument/2006/relationships" r:embed="rId1" cstate="print"/>
        <a:srcRect/>
        <a:stretch>
          <a:fillRect/>
        </a:stretch>
      </xdr:blipFill>
      <xdr:spPr bwMode="auto">
        <a:xfrm>
          <a:off x="35728275" y="414337"/>
          <a:ext cx="5438774" cy="1500188"/>
        </a:xfrm>
        <a:prstGeom prst="rect">
          <a:avLst/>
        </a:prstGeom>
        <a:noFill/>
        <a:ln w="9525">
          <a:noFill/>
          <a:miter lim="800000"/>
          <a:headEnd/>
          <a:tailEnd/>
        </a:ln>
      </xdr:spPr>
    </xdr:pic>
    <xdr:clientData/>
  </xdr:twoCellAnchor>
  <xdr:twoCellAnchor>
    <xdr:from>
      <xdr:col>50</xdr:col>
      <xdr:colOff>533400</xdr:colOff>
      <xdr:row>2</xdr:row>
      <xdr:rowOff>23812</xdr:rowOff>
    </xdr:from>
    <xdr:to>
      <xdr:col>58</xdr:col>
      <xdr:colOff>342899</xdr:colOff>
      <xdr:row>10</xdr:row>
      <xdr:rowOff>0</xdr:rowOff>
    </xdr:to>
    <xdr:pic>
      <xdr:nvPicPr>
        <xdr:cNvPr id="7" name="Picture 231">
          <a:extLst>
            <a:ext uri="{FF2B5EF4-FFF2-40B4-BE49-F238E27FC236}">
              <a16:creationId xmlns:a16="http://schemas.microsoft.com/office/drawing/2014/main" id="{00000000-0008-0000-0E00-000007000000}"/>
            </a:ext>
          </a:extLst>
        </xdr:cNvPr>
        <xdr:cNvPicPr>
          <a:picLocks noChangeAspect="1" noChangeArrowheads="1"/>
        </xdr:cNvPicPr>
      </xdr:nvPicPr>
      <xdr:blipFill>
        <a:blip xmlns:r="http://schemas.openxmlformats.org/officeDocument/2006/relationships" r:embed="rId1" cstate="print"/>
        <a:srcRect/>
        <a:stretch>
          <a:fillRect/>
        </a:stretch>
      </xdr:blipFill>
      <xdr:spPr bwMode="auto">
        <a:xfrm>
          <a:off x="35728275" y="414337"/>
          <a:ext cx="5438774" cy="1500188"/>
        </a:xfrm>
        <a:prstGeom prst="rect">
          <a:avLst/>
        </a:prstGeom>
        <a:noFill/>
        <a:ln w="9525">
          <a:noFill/>
          <a:miter lim="800000"/>
          <a:headEnd/>
          <a:tailEnd/>
        </a:ln>
      </xdr:spPr>
    </xdr:pic>
    <xdr:clientData/>
  </xdr:twoCellAnchor>
  <xdr:twoCellAnchor>
    <xdr:from>
      <xdr:col>50</xdr:col>
      <xdr:colOff>533400</xdr:colOff>
      <xdr:row>2</xdr:row>
      <xdr:rowOff>23812</xdr:rowOff>
    </xdr:from>
    <xdr:to>
      <xdr:col>58</xdr:col>
      <xdr:colOff>342899</xdr:colOff>
      <xdr:row>10</xdr:row>
      <xdr:rowOff>0</xdr:rowOff>
    </xdr:to>
    <xdr:pic>
      <xdr:nvPicPr>
        <xdr:cNvPr id="8" name="Picture 231">
          <a:extLst>
            <a:ext uri="{FF2B5EF4-FFF2-40B4-BE49-F238E27FC236}">
              <a16:creationId xmlns:a16="http://schemas.microsoft.com/office/drawing/2014/main" id="{00000000-0008-0000-0E00-000008000000}"/>
            </a:ext>
          </a:extLst>
        </xdr:cNvPr>
        <xdr:cNvPicPr>
          <a:picLocks noChangeAspect="1" noChangeArrowheads="1"/>
        </xdr:cNvPicPr>
      </xdr:nvPicPr>
      <xdr:blipFill>
        <a:blip xmlns:r="http://schemas.openxmlformats.org/officeDocument/2006/relationships" r:embed="rId1" cstate="print"/>
        <a:srcRect/>
        <a:stretch>
          <a:fillRect/>
        </a:stretch>
      </xdr:blipFill>
      <xdr:spPr bwMode="auto">
        <a:xfrm>
          <a:off x="35728275" y="414337"/>
          <a:ext cx="5438774" cy="1500188"/>
        </a:xfrm>
        <a:prstGeom prst="rect">
          <a:avLst/>
        </a:prstGeom>
        <a:noFill/>
        <a:ln w="9525">
          <a:noFill/>
          <a:miter lim="800000"/>
          <a:headEnd/>
          <a:tailEnd/>
        </a:ln>
      </xdr:spPr>
    </xdr:pic>
    <xdr:clientData/>
  </xdr:twoCellAnchor>
  <xdr:twoCellAnchor>
    <xdr:from>
      <xdr:col>50</xdr:col>
      <xdr:colOff>533400</xdr:colOff>
      <xdr:row>2</xdr:row>
      <xdr:rowOff>23812</xdr:rowOff>
    </xdr:from>
    <xdr:to>
      <xdr:col>58</xdr:col>
      <xdr:colOff>342899</xdr:colOff>
      <xdr:row>10</xdr:row>
      <xdr:rowOff>0</xdr:rowOff>
    </xdr:to>
    <xdr:pic>
      <xdr:nvPicPr>
        <xdr:cNvPr id="9" name="Picture 231">
          <a:extLst>
            <a:ext uri="{FF2B5EF4-FFF2-40B4-BE49-F238E27FC236}">
              <a16:creationId xmlns:a16="http://schemas.microsoft.com/office/drawing/2014/main" id="{00000000-0008-0000-0E00-000009000000}"/>
            </a:ext>
          </a:extLst>
        </xdr:cNvPr>
        <xdr:cNvPicPr>
          <a:picLocks noChangeAspect="1" noChangeArrowheads="1"/>
        </xdr:cNvPicPr>
      </xdr:nvPicPr>
      <xdr:blipFill>
        <a:blip xmlns:r="http://schemas.openxmlformats.org/officeDocument/2006/relationships" r:embed="rId1" cstate="print"/>
        <a:srcRect/>
        <a:stretch>
          <a:fillRect/>
        </a:stretch>
      </xdr:blipFill>
      <xdr:spPr bwMode="auto">
        <a:xfrm>
          <a:off x="35728275" y="414337"/>
          <a:ext cx="5438774" cy="1500188"/>
        </a:xfrm>
        <a:prstGeom prst="rect">
          <a:avLst/>
        </a:prstGeom>
        <a:noFill/>
        <a:ln w="9525">
          <a:noFill/>
          <a:miter lim="800000"/>
          <a:headEnd/>
          <a:tailEnd/>
        </a:ln>
      </xdr:spPr>
    </xdr:pic>
    <xdr:clientData/>
  </xdr:twoCellAnchor>
  <xdr:twoCellAnchor>
    <xdr:from>
      <xdr:col>50</xdr:col>
      <xdr:colOff>533400</xdr:colOff>
      <xdr:row>2</xdr:row>
      <xdr:rowOff>23812</xdr:rowOff>
    </xdr:from>
    <xdr:to>
      <xdr:col>58</xdr:col>
      <xdr:colOff>342899</xdr:colOff>
      <xdr:row>10</xdr:row>
      <xdr:rowOff>0</xdr:rowOff>
    </xdr:to>
    <xdr:pic>
      <xdr:nvPicPr>
        <xdr:cNvPr id="10" name="Picture 231">
          <a:extLst>
            <a:ext uri="{FF2B5EF4-FFF2-40B4-BE49-F238E27FC236}">
              <a16:creationId xmlns:a16="http://schemas.microsoft.com/office/drawing/2014/main" id="{00000000-0008-0000-0E00-00000A000000}"/>
            </a:ext>
          </a:extLst>
        </xdr:cNvPr>
        <xdr:cNvPicPr>
          <a:picLocks noChangeAspect="1" noChangeArrowheads="1"/>
        </xdr:cNvPicPr>
      </xdr:nvPicPr>
      <xdr:blipFill>
        <a:blip xmlns:r="http://schemas.openxmlformats.org/officeDocument/2006/relationships" r:embed="rId1" cstate="print"/>
        <a:srcRect/>
        <a:stretch>
          <a:fillRect/>
        </a:stretch>
      </xdr:blipFill>
      <xdr:spPr bwMode="auto">
        <a:xfrm>
          <a:off x="35728275" y="414337"/>
          <a:ext cx="5438774" cy="1500188"/>
        </a:xfrm>
        <a:prstGeom prst="rect">
          <a:avLst/>
        </a:prstGeom>
        <a:noFill/>
        <a:ln w="9525">
          <a:noFill/>
          <a:miter lim="800000"/>
          <a:headEnd/>
          <a:tailEnd/>
        </a:ln>
      </xdr:spPr>
    </xdr:pic>
    <xdr:clientData/>
  </xdr:twoCellAnchor>
  <xdr:twoCellAnchor>
    <xdr:from>
      <xdr:col>50</xdr:col>
      <xdr:colOff>533400</xdr:colOff>
      <xdr:row>2</xdr:row>
      <xdr:rowOff>23812</xdr:rowOff>
    </xdr:from>
    <xdr:to>
      <xdr:col>58</xdr:col>
      <xdr:colOff>342899</xdr:colOff>
      <xdr:row>10</xdr:row>
      <xdr:rowOff>0</xdr:rowOff>
    </xdr:to>
    <xdr:pic>
      <xdr:nvPicPr>
        <xdr:cNvPr id="11" name="Picture 231">
          <a:extLst>
            <a:ext uri="{FF2B5EF4-FFF2-40B4-BE49-F238E27FC236}">
              <a16:creationId xmlns:a16="http://schemas.microsoft.com/office/drawing/2014/main" id="{00000000-0008-0000-0E00-00000B000000}"/>
            </a:ext>
          </a:extLst>
        </xdr:cNvPr>
        <xdr:cNvPicPr>
          <a:picLocks noChangeAspect="1" noChangeArrowheads="1"/>
        </xdr:cNvPicPr>
      </xdr:nvPicPr>
      <xdr:blipFill>
        <a:blip xmlns:r="http://schemas.openxmlformats.org/officeDocument/2006/relationships" r:embed="rId1" cstate="print"/>
        <a:srcRect/>
        <a:stretch>
          <a:fillRect/>
        </a:stretch>
      </xdr:blipFill>
      <xdr:spPr bwMode="auto">
        <a:xfrm>
          <a:off x="35728275" y="414337"/>
          <a:ext cx="5438774" cy="1500188"/>
        </a:xfrm>
        <a:prstGeom prst="rect">
          <a:avLst/>
        </a:prstGeom>
        <a:noFill/>
        <a:ln w="9525">
          <a:noFill/>
          <a:miter lim="800000"/>
          <a:headEnd/>
          <a:tailEnd/>
        </a:ln>
      </xdr:spPr>
    </xdr:pic>
    <xdr:clientData/>
  </xdr:twoCellAnchor>
  <xdr:twoCellAnchor>
    <xdr:from>
      <xdr:col>50</xdr:col>
      <xdr:colOff>533400</xdr:colOff>
      <xdr:row>2</xdr:row>
      <xdr:rowOff>23812</xdr:rowOff>
    </xdr:from>
    <xdr:to>
      <xdr:col>58</xdr:col>
      <xdr:colOff>342899</xdr:colOff>
      <xdr:row>10</xdr:row>
      <xdr:rowOff>0</xdr:rowOff>
    </xdr:to>
    <xdr:pic>
      <xdr:nvPicPr>
        <xdr:cNvPr id="12" name="Picture 231">
          <a:extLst>
            <a:ext uri="{FF2B5EF4-FFF2-40B4-BE49-F238E27FC236}">
              <a16:creationId xmlns:a16="http://schemas.microsoft.com/office/drawing/2014/main" id="{00000000-0008-0000-0E00-00000C000000}"/>
            </a:ext>
          </a:extLst>
        </xdr:cNvPr>
        <xdr:cNvPicPr>
          <a:picLocks noChangeAspect="1" noChangeArrowheads="1"/>
        </xdr:cNvPicPr>
      </xdr:nvPicPr>
      <xdr:blipFill>
        <a:blip xmlns:r="http://schemas.openxmlformats.org/officeDocument/2006/relationships" r:embed="rId1" cstate="print"/>
        <a:srcRect/>
        <a:stretch>
          <a:fillRect/>
        </a:stretch>
      </xdr:blipFill>
      <xdr:spPr bwMode="auto">
        <a:xfrm>
          <a:off x="35728275" y="414337"/>
          <a:ext cx="5438774" cy="1500188"/>
        </a:xfrm>
        <a:prstGeom prst="rect">
          <a:avLst/>
        </a:prstGeom>
        <a:noFill/>
        <a:ln w="9525">
          <a:noFill/>
          <a:miter lim="800000"/>
          <a:headEnd/>
          <a:tailEnd/>
        </a:ln>
      </xdr:spPr>
    </xdr:pic>
    <xdr:clientData/>
  </xdr:twoCellAnchor>
  <xdr:twoCellAnchor>
    <xdr:from>
      <xdr:col>50</xdr:col>
      <xdr:colOff>533400</xdr:colOff>
      <xdr:row>2</xdr:row>
      <xdr:rowOff>23812</xdr:rowOff>
    </xdr:from>
    <xdr:to>
      <xdr:col>58</xdr:col>
      <xdr:colOff>342899</xdr:colOff>
      <xdr:row>10</xdr:row>
      <xdr:rowOff>0</xdr:rowOff>
    </xdr:to>
    <xdr:pic>
      <xdr:nvPicPr>
        <xdr:cNvPr id="13" name="Picture 231">
          <a:extLst>
            <a:ext uri="{FF2B5EF4-FFF2-40B4-BE49-F238E27FC236}">
              <a16:creationId xmlns:a16="http://schemas.microsoft.com/office/drawing/2014/main" id="{00000000-0008-0000-0E00-00000D000000}"/>
            </a:ext>
          </a:extLst>
        </xdr:cNvPr>
        <xdr:cNvPicPr>
          <a:picLocks noChangeAspect="1" noChangeArrowheads="1"/>
        </xdr:cNvPicPr>
      </xdr:nvPicPr>
      <xdr:blipFill>
        <a:blip xmlns:r="http://schemas.openxmlformats.org/officeDocument/2006/relationships" r:embed="rId1" cstate="print"/>
        <a:srcRect/>
        <a:stretch>
          <a:fillRect/>
        </a:stretch>
      </xdr:blipFill>
      <xdr:spPr bwMode="auto">
        <a:xfrm>
          <a:off x="35728275" y="414337"/>
          <a:ext cx="5438774" cy="1500188"/>
        </a:xfrm>
        <a:prstGeom prst="rect">
          <a:avLst/>
        </a:prstGeom>
        <a:noFill/>
        <a:ln w="9525">
          <a:noFill/>
          <a:miter lim="800000"/>
          <a:headEnd/>
          <a:tailEnd/>
        </a:ln>
      </xdr:spPr>
    </xdr:pic>
    <xdr:clientData/>
  </xdr:twoCellAnchor>
  <xdr:twoCellAnchor>
    <xdr:from>
      <xdr:col>50</xdr:col>
      <xdr:colOff>533400</xdr:colOff>
      <xdr:row>2</xdr:row>
      <xdr:rowOff>23812</xdr:rowOff>
    </xdr:from>
    <xdr:to>
      <xdr:col>58</xdr:col>
      <xdr:colOff>342899</xdr:colOff>
      <xdr:row>10</xdr:row>
      <xdr:rowOff>0</xdr:rowOff>
    </xdr:to>
    <xdr:pic>
      <xdr:nvPicPr>
        <xdr:cNvPr id="14" name="Picture 231">
          <a:extLst>
            <a:ext uri="{FF2B5EF4-FFF2-40B4-BE49-F238E27FC236}">
              <a16:creationId xmlns:a16="http://schemas.microsoft.com/office/drawing/2014/main" id="{00000000-0008-0000-0E00-00000E000000}"/>
            </a:ext>
          </a:extLst>
        </xdr:cNvPr>
        <xdr:cNvPicPr>
          <a:picLocks noChangeAspect="1" noChangeArrowheads="1"/>
        </xdr:cNvPicPr>
      </xdr:nvPicPr>
      <xdr:blipFill>
        <a:blip xmlns:r="http://schemas.openxmlformats.org/officeDocument/2006/relationships" r:embed="rId1" cstate="print"/>
        <a:srcRect/>
        <a:stretch>
          <a:fillRect/>
        </a:stretch>
      </xdr:blipFill>
      <xdr:spPr bwMode="auto">
        <a:xfrm>
          <a:off x="35728275" y="414337"/>
          <a:ext cx="5438774" cy="1500188"/>
        </a:xfrm>
        <a:prstGeom prst="rect">
          <a:avLst/>
        </a:prstGeom>
        <a:noFill/>
        <a:ln w="9525">
          <a:noFill/>
          <a:miter lim="800000"/>
          <a:headEnd/>
          <a:tailEnd/>
        </a:ln>
      </xdr:spPr>
    </xdr:pic>
    <xdr:clientData/>
  </xdr:twoCellAnchor>
  <xdr:twoCellAnchor>
    <xdr:from>
      <xdr:col>50</xdr:col>
      <xdr:colOff>533400</xdr:colOff>
      <xdr:row>2</xdr:row>
      <xdr:rowOff>23812</xdr:rowOff>
    </xdr:from>
    <xdr:to>
      <xdr:col>58</xdr:col>
      <xdr:colOff>342899</xdr:colOff>
      <xdr:row>10</xdr:row>
      <xdr:rowOff>0</xdr:rowOff>
    </xdr:to>
    <xdr:pic>
      <xdr:nvPicPr>
        <xdr:cNvPr id="15" name="Picture 231">
          <a:extLst>
            <a:ext uri="{FF2B5EF4-FFF2-40B4-BE49-F238E27FC236}">
              <a16:creationId xmlns:a16="http://schemas.microsoft.com/office/drawing/2014/main" id="{00000000-0008-0000-0E00-00000F000000}"/>
            </a:ext>
          </a:extLst>
        </xdr:cNvPr>
        <xdr:cNvPicPr>
          <a:picLocks noChangeAspect="1" noChangeArrowheads="1"/>
        </xdr:cNvPicPr>
      </xdr:nvPicPr>
      <xdr:blipFill>
        <a:blip xmlns:r="http://schemas.openxmlformats.org/officeDocument/2006/relationships" r:embed="rId1" cstate="print"/>
        <a:srcRect/>
        <a:stretch>
          <a:fillRect/>
        </a:stretch>
      </xdr:blipFill>
      <xdr:spPr bwMode="auto">
        <a:xfrm>
          <a:off x="35728275" y="414337"/>
          <a:ext cx="5438774" cy="1500188"/>
        </a:xfrm>
        <a:prstGeom prst="rect">
          <a:avLst/>
        </a:prstGeom>
        <a:noFill/>
        <a:ln w="9525">
          <a:noFill/>
          <a:miter lim="800000"/>
          <a:headEnd/>
          <a:tailEnd/>
        </a:ln>
      </xdr:spPr>
    </xdr:pic>
    <xdr:clientData/>
  </xdr:twoCellAnchor>
  <xdr:twoCellAnchor>
    <xdr:from>
      <xdr:col>50</xdr:col>
      <xdr:colOff>533400</xdr:colOff>
      <xdr:row>2</xdr:row>
      <xdr:rowOff>23812</xdr:rowOff>
    </xdr:from>
    <xdr:to>
      <xdr:col>58</xdr:col>
      <xdr:colOff>342899</xdr:colOff>
      <xdr:row>10</xdr:row>
      <xdr:rowOff>0</xdr:rowOff>
    </xdr:to>
    <xdr:pic>
      <xdr:nvPicPr>
        <xdr:cNvPr id="16" name="Picture 231">
          <a:extLst>
            <a:ext uri="{FF2B5EF4-FFF2-40B4-BE49-F238E27FC236}">
              <a16:creationId xmlns:a16="http://schemas.microsoft.com/office/drawing/2014/main" id="{00000000-0008-0000-0E00-000010000000}"/>
            </a:ext>
          </a:extLst>
        </xdr:cNvPr>
        <xdr:cNvPicPr>
          <a:picLocks noChangeAspect="1" noChangeArrowheads="1"/>
        </xdr:cNvPicPr>
      </xdr:nvPicPr>
      <xdr:blipFill>
        <a:blip xmlns:r="http://schemas.openxmlformats.org/officeDocument/2006/relationships" r:embed="rId1" cstate="print"/>
        <a:srcRect/>
        <a:stretch>
          <a:fillRect/>
        </a:stretch>
      </xdr:blipFill>
      <xdr:spPr bwMode="auto">
        <a:xfrm>
          <a:off x="35728275" y="414337"/>
          <a:ext cx="5438774" cy="1500188"/>
        </a:xfrm>
        <a:prstGeom prst="rect">
          <a:avLst/>
        </a:prstGeom>
        <a:noFill/>
        <a:ln w="9525">
          <a:noFill/>
          <a:miter lim="800000"/>
          <a:headEnd/>
          <a:tailEnd/>
        </a:ln>
      </xdr:spPr>
    </xdr:pic>
    <xdr:clientData/>
  </xdr:twoCellAnchor>
  <xdr:twoCellAnchor>
    <xdr:from>
      <xdr:col>50</xdr:col>
      <xdr:colOff>533400</xdr:colOff>
      <xdr:row>2</xdr:row>
      <xdr:rowOff>23812</xdr:rowOff>
    </xdr:from>
    <xdr:to>
      <xdr:col>58</xdr:col>
      <xdr:colOff>342899</xdr:colOff>
      <xdr:row>10</xdr:row>
      <xdr:rowOff>0</xdr:rowOff>
    </xdr:to>
    <xdr:pic>
      <xdr:nvPicPr>
        <xdr:cNvPr id="17" name="Picture 231">
          <a:extLst>
            <a:ext uri="{FF2B5EF4-FFF2-40B4-BE49-F238E27FC236}">
              <a16:creationId xmlns:a16="http://schemas.microsoft.com/office/drawing/2014/main" id="{00000000-0008-0000-0E00-000011000000}"/>
            </a:ext>
          </a:extLst>
        </xdr:cNvPr>
        <xdr:cNvPicPr>
          <a:picLocks noChangeAspect="1" noChangeArrowheads="1"/>
        </xdr:cNvPicPr>
      </xdr:nvPicPr>
      <xdr:blipFill>
        <a:blip xmlns:r="http://schemas.openxmlformats.org/officeDocument/2006/relationships" r:embed="rId1" cstate="print"/>
        <a:srcRect/>
        <a:stretch>
          <a:fillRect/>
        </a:stretch>
      </xdr:blipFill>
      <xdr:spPr bwMode="auto">
        <a:xfrm>
          <a:off x="35728275" y="414337"/>
          <a:ext cx="5438774" cy="1500188"/>
        </a:xfrm>
        <a:prstGeom prst="rect">
          <a:avLst/>
        </a:prstGeom>
        <a:noFill/>
        <a:ln w="9525">
          <a:noFill/>
          <a:miter lim="800000"/>
          <a:headEnd/>
          <a:tailEnd/>
        </a:ln>
      </xdr:spPr>
    </xdr:pic>
    <xdr:clientData/>
  </xdr:twoCellAnchor>
</xdr:wsDr>
</file>

<file path=xl/drawings/drawing4.xml><?xml version="1.0" encoding="utf-8"?>
<xdr:wsDr xmlns:xdr="http://schemas.openxmlformats.org/drawingml/2006/spreadsheetDrawing" xmlns:a="http://schemas.openxmlformats.org/drawingml/2006/main">
  <xdr:twoCellAnchor>
    <xdr:from>
      <xdr:col>50</xdr:col>
      <xdr:colOff>533400</xdr:colOff>
      <xdr:row>2</xdr:row>
      <xdr:rowOff>23812</xdr:rowOff>
    </xdr:from>
    <xdr:to>
      <xdr:col>58</xdr:col>
      <xdr:colOff>342899</xdr:colOff>
      <xdr:row>10</xdr:row>
      <xdr:rowOff>0</xdr:rowOff>
    </xdr:to>
    <xdr:pic>
      <xdr:nvPicPr>
        <xdr:cNvPr id="2" name="Picture 231">
          <a:extLst>
            <a:ext uri="{FF2B5EF4-FFF2-40B4-BE49-F238E27FC236}">
              <a16:creationId xmlns:a16="http://schemas.microsoft.com/office/drawing/2014/main" id="{00000000-0008-0000-0E00-000002000000}"/>
            </a:ext>
          </a:extLst>
        </xdr:cNvPr>
        <xdr:cNvPicPr>
          <a:picLocks noChangeAspect="1" noChangeArrowheads="1"/>
        </xdr:cNvPicPr>
      </xdr:nvPicPr>
      <xdr:blipFill>
        <a:blip xmlns:r="http://schemas.openxmlformats.org/officeDocument/2006/relationships" r:embed="rId1" cstate="print"/>
        <a:srcRect/>
        <a:stretch>
          <a:fillRect/>
        </a:stretch>
      </xdr:blipFill>
      <xdr:spPr bwMode="auto">
        <a:xfrm>
          <a:off x="35728275" y="414337"/>
          <a:ext cx="5438774" cy="1500188"/>
        </a:xfrm>
        <a:prstGeom prst="rect">
          <a:avLst/>
        </a:prstGeom>
        <a:noFill/>
        <a:ln w="9525">
          <a:noFill/>
          <a:miter lim="800000"/>
          <a:headEnd/>
          <a:tailEnd/>
        </a:ln>
      </xdr:spPr>
    </xdr:pic>
    <xdr:clientData/>
  </xdr:twoCellAnchor>
  <xdr:twoCellAnchor>
    <xdr:from>
      <xdr:col>50</xdr:col>
      <xdr:colOff>533400</xdr:colOff>
      <xdr:row>2</xdr:row>
      <xdr:rowOff>23812</xdr:rowOff>
    </xdr:from>
    <xdr:to>
      <xdr:col>58</xdr:col>
      <xdr:colOff>342899</xdr:colOff>
      <xdr:row>10</xdr:row>
      <xdr:rowOff>0</xdr:rowOff>
    </xdr:to>
    <xdr:pic>
      <xdr:nvPicPr>
        <xdr:cNvPr id="3" name="Picture 231">
          <a:extLst>
            <a:ext uri="{FF2B5EF4-FFF2-40B4-BE49-F238E27FC236}">
              <a16:creationId xmlns:a16="http://schemas.microsoft.com/office/drawing/2014/main" id="{00000000-0008-0000-0E00-000003000000}"/>
            </a:ext>
          </a:extLst>
        </xdr:cNvPr>
        <xdr:cNvPicPr>
          <a:picLocks noChangeAspect="1" noChangeArrowheads="1"/>
        </xdr:cNvPicPr>
      </xdr:nvPicPr>
      <xdr:blipFill>
        <a:blip xmlns:r="http://schemas.openxmlformats.org/officeDocument/2006/relationships" r:embed="rId1" cstate="print"/>
        <a:srcRect/>
        <a:stretch>
          <a:fillRect/>
        </a:stretch>
      </xdr:blipFill>
      <xdr:spPr bwMode="auto">
        <a:xfrm>
          <a:off x="35728275" y="414337"/>
          <a:ext cx="5438774" cy="1500188"/>
        </a:xfrm>
        <a:prstGeom prst="rect">
          <a:avLst/>
        </a:prstGeom>
        <a:noFill/>
        <a:ln w="9525">
          <a:noFill/>
          <a:miter lim="800000"/>
          <a:headEnd/>
          <a:tailEnd/>
        </a:ln>
      </xdr:spPr>
    </xdr:pic>
    <xdr:clientData/>
  </xdr:twoCellAnchor>
  <xdr:twoCellAnchor>
    <xdr:from>
      <xdr:col>50</xdr:col>
      <xdr:colOff>533400</xdr:colOff>
      <xdr:row>2</xdr:row>
      <xdr:rowOff>23812</xdr:rowOff>
    </xdr:from>
    <xdr:to>
      <xdr:col>58</xdr:col>
      <xdr:colOff>342899</xdr:colOff>
      <xdr:row>10</xdr:row>
      <xdr:rowOff>0</xdr:rowOff>
    </xdr:to>
    <xdr:pic>
      <xdr:nvPicPr>
        <xdr:cNvPr id="4" name="Picture 231">
          <a:extLst>
            <a:ext uri="{FF2B5EF4-FFF2-40B4-BE49-F238E27FC236}">
              <a16:creationId xmlns:a16="http://schemas.microsoft.com/office/drawing/2014/main" id="{00000000-0008-0000-0E00-000004000000}"/>
            </a:ext>
          </a:extLst>
        </xdr:cNvPr>
        <xdr:cNvPicPr>
          <a:picLocks noChangeAspect="1" noChangeArrowheads="1"/>
        </xdr:cNvPicPr>
      </xdr:nvPicPr>
      <xdr:blipFill>
        <a:blip xmlns:r="http://schemas.openxmlformats.org/officeDocument/2006/relationships" r:embed="rId1" cstate="print"/>
        <a:srcRect/>
        <a:stretch>
          <a:fillRect/>
        </a:stretch>
      </xdr:blipFill>
      <xdr:spPr bwMode="auto">
        <a:xfrm>
          <a:off x="35728275" y="414337"/>
          <a:ext cx="5438774" cy="1500188"/>
        </a:xfrm>
        <a:prstGeom prst="rect">
          <a:avLst/>
        </a:prstGeom>
        <a:noFill/>
        <a:ln w="9525">
          <a:noFill/>
          <a:miter lim="800000"/>
          <a:headEnd/>
          <a:tailEnd/>
        </a:ln>
      </xdr:spPr>
    </xdr:pic>
    <xdr:clientData/>
  </xdr:twoCellAnchor>
  <xdr:twoCellAnchor>
    <xdr:from>
      <xdr:col>50</xdr:col>
      <xdr:colOff>533400</xdr:colOff>
      <xdr:row>2</xdr:row>
      <xdr:rowOff>23812</xdr:rowOff>
    </xdr:from>
    <xdr:to>
      <xdr:col>58</xdr:col>
      <xdr:colOff>342899</xdr:colOff>
      <xdr:row>10</xdr:row>
      <xdr:rowOff>0</xdr:rowOff>
    </xdr:to>
    <xdr:pic>
      <xdr:nvPicPr>
        <xdr:cNvPr id="5" name="Picture 231">
          <a:extLst>
            <a:ext uri="{FF2B5EF4-FFF2-40B4-BE49-F238E27FC236}">
              <a16:creationId xmlns:a16="http://schemas.microsoft.com/office/drawing/2014/main" id="{00000000-0008-0000-0E00-000005000000}"/>
            </a:ext>
          </a:extLst>
        </xdr:cNvPr>
        <xdr:cNvPicPr>
          <a:picLocks noChangeAspect="1" noChangeArrowheads="1"/>
        </xdr:cNvPicPr>
      </xdr:nvPicPr>
      <xdr:blipFill>
        <a:blip xmlns:r="http://schemas.openxmlformats.org/officeDocument/2006/relationships" r:embed="rId1" cstate="print"/>
        <a:srcRect/>
        <a:stretch>
          <a:fillRect/>
        </a:stretch>
      </xdr:blipFill>
      <xdr:spPr bwMode="auto">
        <a:xfrm>
          <a:off x="35728275" y="414337"/>
          <a:ext cx="5438774" cy="1500188"/>
        </a:xfrm>
        <a:prstGeom prst="rect">
          <a:avLst/>
        </a:prstGeom>
        <a:noFill/>
        <a:ln w="9525">
          <a:noFill/>
          <a:miter lim="800000"/>
          <a:headEnd/>
          <a:tailEnd/>
        </a:ln>
      </xdr:spPr>
    </xdr:pic>
    <xdr:clientData/>
  </xdr:twoCellAnchor>
  <xdr:twoCellAnchor>
    <xdr:from>
      <xdr:col>50</xdr:col>
      <xdr:colOff>533400</xdr:colOff>
      <xdr:row>2</xdr:row>
      <xdr:rowOff>23812</xdr:rowOff>
    </xdr:from>
    <xdr:to>
      <xdr:col>58</xdr:col>
      <xdr:colOff>342899</xdr:colOff>
      <xdr:row>10</xdr:row>
      <xdr:rowOff>0</xdr:rowOff>
    </xdr:to>
    <xdr:pic>
      <xdr:nvPicPr>
        <xdr:cNvPr id="6" name="Picture 231">
          <a:extLst>
            <a:ext uri="{FF2B5EF4-FFF2-40B4-BE49-F238E27FC236}">
              <a16:creationId xmlns:a16="http://schemas.microsoft.com/office/drawing/2014/main" id="{00000000-0008-0000-0E00-000006000000}"/>
            </a:ext>
          </a:extLst>
        </xdr:cNvPr>
        <xdr:cNvPicPr>
          <a:picLocks noChangeAspect="1" noChangeArrowheads="1"/>
        </xdr:cNvPicPr>
      </xdr:nvPicPr>
      <xdr:blipFill>
        <a:blip xmlns:r="http://schemas.openxmlformats.org/officeDocument/2006/relationships" r:embed="rId1" cstate="print"/>
        <a:srcRect/>
        <a:stretch>
          <a:fillRect/>
        </a:stretch>
      </xdr:blipFill>
      <xdr:spPr bwMode="auto">
        <a:xfrm>
          <a:off x="35728275" y="414337"/>
          <a:ext cx="5438774" cy="1500188"/>
        </a:xfrm>
        <a:prstGeom prst="rect">
          <a:avLst/>
        </a:prstGeom>
        <a:noFill/>
        <a:ln w="9525">
          <a:noFill/>
          <a:miter lim="800000"/>
          <a:headEnd/>
          <a:tailEnd/>
        </a:ln>
      </xdr:spPr>
    </xdr:pic>
    <xdr:clientData/>
  </xdr:twoCellAnchor>
  <xdr:twoCellAnchor>
    <xdr:from>
      <xdr:col>50</xdr:col>
      <xdr:colOff>533400</xdr:colOff>
      <xdr:row>2</xdr:row>
      <xdr:rowOff>23812</xdr:rowOff>
    </xdr:from>
    <xdr:to>
      <xdr:col>58</xdr:col>
      <xdr:colOff>342899</xdr:colOff>
      <xdr:row>10</xdr:row>
      <xdr:rowOff>0</xdr:rowOff>
    </xdr:to>
    <xdr:pic>
      <xdr:nvPicPr>
        <xdr:cNvPr id="7" name="Picture 231">
          <a:extLst>
            <a:ext uri="{FF2B5EF4-FFF2-40B4-BE49-F238E27FC236}">
              <a16:creationId xmlns:a16="http://schemas.microsoft.com/office/drawing/2014/main" id="{00000000-0008-0000-0E00-000007000000}"/>
            </a:ext>
          </a:extLst>
        </xdr:cNvPr>
        <xdr:cNvPicPr>
          <a:picLocks noChangeAspect="1" noChangeArrowheads="1"/>
        </xdr:cNvPicPr>
      </xdr:nvPicPr>
      <xdr:blipFill>
        <a:blip xmlns:r="http://schemas.openxmlformats.org/officeDocument/2006/relationships" r:embed="rId1" cstate="print"/>
        <a:srcRect/>
        <a:stretch>
          <a:fillRect/>
        </a:stretch>
      </xdr:blipFill>
      <xdr:spPr bwMode="auto">
        <a:xfrm>
          <a:off x="35728275" y="414337"/>
          <a:ext cx="5438774" cy="1500188"/>
        </a:xfrm>
        <a:prstGeom prst="rect">
          <a:avLst/>
        </a:prstGeom>
        <a:noFill/>
        <a:ln w="9525">
          <a:noFill/>
          <a:miter lim="800000"/>
          <a:headEnd/>
          <a:tailEnd/>
        </a:ln>
      </xdr:spPr>
    </xdr:pic>
    <xdr:clientData/>
  </xdr:twoCellAnchor>
  <xdr:twoCellAnchor>
    <xdr:from>
      <xdr:col>50</xdr:col>
      <xdr:colOff>533400</xdr:colOff>
      <xdr:row>2</xdr:row>
      <xdr:rowOff>23812</xdr:rowOff>
    </xdr:from>
    <xdr:to>
      <xdr:col>58</xdr:col>
      <xdr:colOff>342899</xdr:colOff>
      <xdr:row>10</xdr:row>
      <xdr:rowOff>0</xdr:rowOff>
    </xdr:to>
    <xdr:pic>
      <xdr:nvPicPr>
        <xdr:cNvPr id="8" name="Picture 231">
          <a:extLst>
            <a:ext uri="{FF2B5EF4-FFF2-40B4-BE49-F238E27FC236}">
              <a16:creationId xmlns:a16="http://schemas.microsoft.com/office/drawing/2014/main" id="{00000000-0008-0000-0E00-000008000000}"/>
            </a:ext>
          </a:extLst>
        </xdr:cNvPr>
        <xdr:cNvPicPr>
          <a:picLocks noChangeAspect="1" noChangeArrowheads="1"/>
        </xdr:cNvPicPr>
      </xdr:nvPicPr>
      <xdr:blipFill>
        <a:blip xmlns:r="http://schemas.openxmlformats.org/officeDocument/2006/relationships" r:embed="rId1" cstate="print"/>
        <a:srcRect/>
        <a:stretch>
          <a:fillRect/>
        </a:stretch>
      </xdr:blipFill>
      <xdr:spPr bwMode="auto">
        <a:xfrm>
          <a:off x="35728275" y="414337"/>
          <a:ext cx="5438774" cy="1500188"/>
        </a:xfrm>
        <a:prstGeom prst="rect">
          <a:avLst/>
        </a:prstGeom>
        <a:noFill/>
        <a:ln w="9525">
          <a:noFill/>
          <a:miter lim="800000"/>
          <a:headEnd/>
          <a:tailEnd/>
        </a:ln>
      </xdr:spPr>
    </xdr:pic>
    <xdr:clientData/>
  </xdr:twoCellAnchor>
  <xdr:twoCellAnchor>
    <xdr:from>
      <xdr:col>50</xdr:col>
      <xdr:colOff>533400</xdr:colOff>
      <xdr:row>2</xdr:row>
      <xdr:rowOff>23812</xdr:rowOff>
    </xdr:from>
    <xdr:to>
      <xdr:col>58</xdr:col>
      <xdr:colOff>342899</xdr:colOff>
      <xdr:row>10</xdr:row>
      <xdr:rowOff>0</xdr:rowOff>
    </xdr:to>
    <xdr:pic>
      <xdr:nvPicPr>
        <xdr:cNvPr id="9" name="Picture 231">
          <a:extLst>
            <a:ext uri="{FF2B5EF4-FFF2-40B4-BE49-F238E27FC236}">
              <a16:creationId xmlns:a16="http://schemas.microsoft.com/office/drawing/2014/main" id="{00000000-0008-0000-0E00-000009000000}"/>
            </a:ext>
          </a:extLst>
        </xdr:cNvPr>
        <xdr:cNvPicPr>
          <a:picLocks noChangeAspect="1" noChangeArrowheads="1"/>
        </xdr:cNvPicPr>
      </xdr:nvPicPr>
      <xdr:blipFill>
        <a:blip xmlns:r="http://schemas.openxmlformats.org/officeDocument/2006/relationships" r:embed="rId1" cstate="print"/>
        <a:srcRect/>
        <a:stretch>
          <a:fillRect/>
        </a:stretch>
      </xdr:blipFill>
      <xdr:spPr bwMode="auto">
        <a:xfrm>
          <a:off x="35728275" y="414337"/>
          <a:ext cx="5438774" cy="1500188"/>
        </a:xfrm>
        <a:prstGeom prst="rect">
          <a:avLst/>
        </a:prstGeom>
        <a:noFill/>
        <a:ln w="9525">
          <a:noFill/>
          <a:miter lim="800000"/>
          <a:headEnd/>
          <a:tailEnd/>
        </a:ln>
      </xdr:spPr>
    </xdr:pic>
    <xdr:clientData/>
  </xdr:twoCellAnchor>
  <xdr:twoCellAnchor>
    <xdr:from>
      <xdr:col>50</xdr:col>
      <xdr:colOff>533400</xdr:colOff>
      <xdr:row>2</xdr:row>
      <xdr:rowOff>23812</xdr:rowOff>
    </xdr:from>
    <xdr:to>
      <xdr:col>58</xdr:col>
      <xdr:colOff>342899</xdr:colOff>
      <xdr:row>10</xdr:row>
      <xdr:rowOff>0</xdr:rowOff>
    </xdr:to>
    <xdr:pic>
      <xdr:nvPicPr>
        <xdr:cNvPr id="10" name="Picture 231">
          <a:extLst>
            <a:ext uri="{FF2B5EF4-FFF2-40B4-BE49-F238E27FC236}">
              <a16:creationId xmlns:a16="http://schemas.microsoft.com/office/drawing/2014/main" id="{00000000-0008-0000-0E00-00000A000000}"/>
            </a:ext>
          </a:extLst>
        </xdr:cNvPr>
        <xdr:cNvPicPr>
          <a:picLocks noChangeAspect="1" noChangeArrowheads="1"/>
        </xdr:cNvPicPr>
      </xdr:nvPicPr>
      <xdr:blipFill>
        <a:blip xmlns:r="http://schemas.openxmlformats.org/officeDocument/2006/relationships" r:embed="rId1" cstate="print"/>
        <a:srcRect/>
        <a:stretch>
          <a:fillRect/>
        </a:stretch>
      </xdr:blipFill>
      <xdr:spPr bwMode="auto">
        <a:xfrm>
          <a:off x="35728275" y="414337"/>
          <a:ext cx="5438774" cy="1500188"/>
        </a:xfrm>
        <a:prstGeom prst="rect">
          <a:avLst/>
        </a:prstGeom>
        <a:noFill/>
        <a:ln w="9525">
          <a:noFill/>
          <a:miter lim="800000"/>
          <a:headEnd/>
          <a:tailEnd/>
        </a:ln>
      </xdr:spPr>
    </xdr:pic>
    <xdr:clientData/>
  </xdr:twoCellAnchor>
  <xdr:twoCellAnchor>
    <xdr:from>
      <xdr:col>50</xdr:col>
      <xdr:colOff>533400</xdr:colOff>
      <xdr:row>2</xdr:row>
      <xdr:rowOff>23812</xdr:rowOff>
    </xdr:from>
    <xdr:to>
      <xdr:col>58</xdr:col>
      <xdr:colOff>342899</xdr:colOff>
      <xdr:row>10</xdr:row>
      <xdr:rowOff>0</xdr:rowOff>
    </xdr:to>
    <xdr:pic>
      <xdr:nvPicPr>
        <xdr:cNvPr id="11" name="Picture 231">
          <a:extLst>
            <a:ext uri="{FF2B5EF4-FFF2-40B4-BE49-F238E27FC236}">
              <a16:creationId xmlns:a16="http://schemas.microsoft.com/office/drawing/2014/main" id="{00000000-0008-0000-0E00-00000B000000}"/>
            </a:ext>
          </a:extLst>
        </xdr:cNvPr>
        <xdr:cNvPicPr>
          <a:picLocks noChangeAspect="1" noChangeArrowheads="1"/>
        </xdr:cNvPicPr>
      </xdr:nvPicPr>
      <xdr:blipFill>
        <a:blip xmlns:r="http://schemas.openxmlformats.org/officeDocument/2006/relationships" r:embed="rId1" cstate="print"/>
        <a:srcRect/>
        <a:stretch>
          <a:fillRect/>
        </a:stretch>
      </xdr:blipFill>
      <xdr:spPr bwMode="auto">
        <a:xfrm>
          <a:off x="35728275" y="414337"/>
          <a:ext cx="5438774" cy="1500188"/>
        </a:xfrm>
        <a:prstGeom prst="rect">
          <a:avLst/>
        </a:prstGeom>
        <a:noFill/>
        <a:ln w="9525">
          <a:noFill/>
          <a:miter lim="800000"/>
          <a:headEnd/>
          <a:tailEnd/>
        </a:ln>
      </xdr:spPr>
    </xdr:pic>
    <xdr:clientData/>
  </xdr:twoCellAnchor>
  <xdr:twoCellAnchor>
    <xdr:from>
      <xdr:col>50</xdr:col>
      <xdr:colOff>533400</xdr:colOff>
      <xdr:row>2</xdr:row>
      <xdr:rowOff>23812</xdr:rowOff>
    </xdr:from>
    <xdr:to>
      <xdr:col>58</xdr:col>
      <xdr:colOff>342899</xdr:colOff>
      <xdr:row>10</xdr:row>
      <xdr:rowOff>0</xdr:rowOff>
    </xdr:to>
    <xdr:pic>
      <xdr:nvPicPr>
        <xdr:cNvPr id="12" name="Picture 231">
          <a:extLst>
            <a:ext uri="{FF2B5EF4-FFF2-40B4-BE49-F238E27FC236}">
              <a16:creationId xmlns:a16="http://schemas.microsoft.com/office/drawing/2014/main" id="{00000000-0008-0000-0E00-00000C000000}"/>
            </a:ext>
          </a:extLst>
        </xdr:cNvPr>
        <xdr:cNvPicPr>
          <a:picLocks noChangeAspect="1" noChangeArrowheads="1"/>
        </xdr:cNvPicPr>
      </xdr:nvPicPr>
      <xdr:blipFill>
        <a:blip xmlns:r="http://schemas.openxmlformats.org/officeDocument/2006/relationships" r:embed="rId1" cstate="print"/>
        <a:srcRect/>
        <a:stretch>
          <a:fillRect/>
        </a:stretch>
      </xdr:blipFill>
      <xdr:spPr bwMode="auto">
        <a:xfrm>
          <a:off x="35728275" y="414337"/>
          <a:ext cx="5438774" cy="1500188"/>
        </a:xfrm>
        <a:prstGeom prst="rect">
          <a:avLst/>
        </a:prstGeom>
        <a:noFill/>
        <a:ln w="9525">
          <a:noFill/>
          <a:miter lim="800000"/>
          <a:headEnd/>
          <a:tailEnd/>
        </a:ln>
      </xdr:spPr>
    </xdr:pic>
    <xdr:clientData/>
  </xdr:twoCellAnchor>
  <xdr:twoCellAnchor>
    <xdr:from>
      <xdr:col>50</xdr:col>
      <xdr:colOff>533400</xdr:colOff>
      <xdr:row>2</xdr:row>
      <xdr:rowOff>23812</xdr:rowOff>
    </xdr:from>
    <xdr:to>
      <xdr:col>58</xdr:col>
      <xdr:colOff>342899</xdr:colOff>
      <xdr:row>10</xdr:row>
      <xdr:rowOff>0</xdr:rowOff>
    </xdr:to>
    <xdr:pic>
      <xdr:nvPicPr>
        <xdr:cNvPr id="13" name="Picture 231">
          <a:extLst>
            <a:ext uri="{FF2B5EF4-FFF2-40B4-BE49-F238E27FC236}">
              <a16:creationId xmlns:a16="http://schemas.microsoft.com/office/drawing/2014/main" id="{00000000-0008-0000-0E00-00000D000000}"/>
            </a:ext>
          </a:extLst>
        </xdr:cNvPr>
        <xdr:cNvPicPr>
          <a:picLocks noChangeAspect="1" noChangeArrowheads="1"/>
        </xdr:cNvPicPr>
      </xdr:nvPicPr>
      <xdr:blipFill>
        <a:blip xmlns:r="http://schemas.openxmlformats.org/officeDocument/2006/relationships" r:embed="rId1" cstate="print"/>
        <a:srcRect/>
        <a:stretch>
          <a:fillRect/>
        </a:stretch>
      </xdr:blipFill>
      <xdr:spPr bwMode="auto">
        <a:xfrm>
          <a:off x="35728275" y="414337"/>
          <a:ext cx="5438774" cy="1500188"/>
        </a:xfrm>
        <a:prstGeom prst="rect">
          <a:avLst/>
        </a:prstGeom>
        <a:noFill/>
        <a:ln w="9525">
          <a:noFill/>
          <a:miter lim="800000"/>
          <a:headEnd/>
          <a:tailEnd/>
        </a:ln>
      </xdr:spPr>
    </xdr:pic>
    <xdr:clientData/>
  </xdr:twoCellAnchor>
  <xdr:twoCellAnchor>
    <xdr:from>
      <xdr:col>50</xdr:col>
      <xdr:colOff>533400</xdr:colOff>
      <xdr:row>2</xdr:row>
      <xdr:rowOff>23812</xdr:rowOff>
    </xdr:from>
    <xdr:to>
      <xdr:col>58</xdr:col>
      <xdr:colOff>342899</xdr:colOff>
      <xdr:row>10</xdr:row>
      <xdr:rowOff>0</xdr:rowOff>
    </xdr:to>
    <xdr:pic>
      <xdr:nvPicPr>
        <xdr:cNvPr id="14" name="Picture 231">
          <a:extLst>
            <a:ext uri="{FF2B5EF4-FFF2-40B4-BE49-F238E27FC236}">
              <a16:creationId xmlns:a16="http://schemas.microsoft.com/office/drawing/2014/main" id="{00000000-0008-0000-0E00-00000E000000}"/>
            </a:ext>
          </a:extLst>
        </xdr:cNvPr>
        <xdr:cNvPicPr>
          <a:picLocks noChangeAspect="1" noChangeArrowheads="1"/>
        </xdr:cNvPicPr>
      </xdr:nvPicPr>
      <xdr:blipFill>
        <a:blip xmlns:r="http://schemas.openxmlformats.org/officeDocument/2006/relationships" r:embed="rId1" cstate="print"/>
        <a:srcRect/>
        <a:stretch>
          <a:fillRect/>
        </a:stretch>
      </xdr:blipFill>
      <xdr:spPr bwMode="auto">
        <a:xfrm>
          <a:off x="35728275" y="414337"/>
          <a:ext cx="5438774" cy="1500188"/>
        </a:xfrm>
        <a:prstGeom prst="rect">
          <a:avLst/>
        </a:prstGeom>
        <a:noFill/>
        <a:ln w="9525">
          <a:noFill/>
          <a:miter lim="800000"/>
          <a:headEnd/>
          <a:tailEnd/>
        </a:ln>
      </xdr:spPr>
    </xdr:pic>
    <xdr:clientData/>
  </xdr:twoCellAnchor>
  <xdr:twoCellAnchor>
    <xdr:from>
      <xdr:col>50</xdr:col>
      <xdr:colOff>533400</xdr:colOff>
      <xdr:row>2</xdr:row>
      <xdr:rowOff>23812</xdr:rowOff>
    </xdr:from>
    <xdr:to>
      <xdr:col>58</xdr:col>
      <xdr:colOff>342899</xdr:colOff>
      <xdr:row>10</xdr:row>
      <xdr:rowOff>0</xdr:rowOff>
    </xdr:to>
    <xdr:pic>
      <xdr:nvPicPr>
        <xdr:cNvPr id="15" name="Picture 231">
          <a:extLst>
            <a:ext uri="{FF2B5EF4-FFF2-40B4-BE49-F238E27FC236}">
              <a16:creationId xmlns:a16="http://schemas.microsoft.com/office/drawing/2014/main" id="{00000000-0008-0000-0E00-00000F000000}"/>
            </a:ext>
          </a:extLst>
        </xdr:cNvPr>
        <xdr:cNvPicPr>
          <a:picLocks noChangeAspect="1" noChangeArrowheads="1"/>
        </xdr:cNvPicPr>
      </xdr:nvPicPr>
      <xdr:blipFill>
        <a:blip xmlns:r="http://schemas.openxmlformats.org/officeDocument/2006/relationships" r:embed="rId1" cstate="print"/>
        <a:srcRect/>
        <a:stretch>
          <a:fillRect/>
        </a:stretch>
      </xdr:blipFill>
      <xdr:spPr bwMode="auto">
        <a:xfrm>
          <a:off x="35728275" y="414337"/>
          <a:ext cx="5438774" cy="1500188"/>
        </a:xfrm>
        <a:prstGeom prst="rect">
          <a:avLst/>
        </a:prstGeom>
        <a:noFill/>
        <a:ln w="9525">
          <a:noFill/>
          <a:miter lim="800000"/>
          <a:headEnd/>
          <a:tailEnd/>
        </a:ln>
      </xdr:spPr>
    </xdr:pic>
    <xdr:clientData/>
  </xdr:twoCellAnchor>
  <xdr:twoCellAnchor>
    <xdr:from>
      <xdr:col>50</xdr:col>
      <xdr:colOff>533400</xdr:colOff>
      <xdr:row>2</xdr:row>
      <xdr:rowOff>23812</xdr:rowOff>
    </xdr:from>
    <xdr:to>
      <xdr:col>58</xdr:col>
      <xdr:colOff>342899</xdr:colOff>
      <xdr:row>10</xdr:row>
      <xdr:rowOff>0</xdr:rowOff>
    </xdr:to>
    <xdr:pic>
      <xdr:nvPicPr>
        <xdr:cNvPr id="16" name="Picture 231">
          <a:extLst>
            <a:ext uri="{FF2B5EF4-FFF2-40B4-BE49-F238E27FC236}">
              <a16:creationId xmlns:a16="http://schemas.microsoft.com/office/drawing/2014/main" id="{00000000-0008-0000-0E00-000010000000}"/>
            </a:ext>
          </a:extLst>
        </xdr:cNvPr>
        <xdr:cNvPicPr>
          <a:picLocks noChangeAspect="1" noChangeArrowheads="1"/>
        </xdr:cNvPicPr>
      </xdr:nvPicPr>
      <xdr:blipFill>
        <a:blip xmlns:r="http://schemas.openxmlformats.org/officeDocument/2006/relationships" r:embed="rId1" cstate="print"/>
        <a:srcRect/>
        <a:stretch>
          <a:fillRect/>
        </a:stretch>
      </xdr:blipFill>
      <xdr:spPr bwMode="auto">
        <a:xfrm>
          <a:off x="35728275" y="414337"/>
          <a:ext cx="5438774" cy="1500188"/>
        </a:xfrm>
        <a:prstGeom prst="rect">
          <a:avLst/>
        </a:prstGeom>
        <a:noFill/>
        <a:ln w="9525">
          <a:noFill/>
          <a:miter lim="800000"/>
          <a:headEnd/>
          <a:tailEnd/>
        </a:ln>
      </xdr:spPr>
    </xdr:pic>
    <xdr:clientData/>
  </xdr:twoCellAnchor>
  <xdr:twoCellAnchor>
    <xdr:from>
      <xdr:col>50</xdr:col>
      <xdr:colOff>533400</xdr:colOff>
      <xdr:row>2</xdr:row>
      <xdr:rowOff>23812</xdr:rowOff>
    </xdr:from>
    <xdr:to>
      <xdr:col>58</xdr:col>
      <xdr:colOff>342899</xdr:colOff>
      <xdr:row>10</xdr:row>
      <xdr:rowOff>0</xdr:rowOff>
    </xdr:to>
    <xdr:pic>
      <xdr:nvPicPr>
        <xdr:cNvPr id="17" name="Picture 231">
          <a:extLst>
            <a:ext uri="{FF2B5EF4-FFF2-40B4-BE49-F238E27FC236}">
              <a16:creationId xmlns:a16="http://schemas.microsoft.com/office/drawing/2014/main" id="{00000000-0008-0000-0E00-000011000000}"/>
            </a:ext>
          </a:extLst>
        </xdr:cNvPr>
        <xdr:cNvPicPr>
          <a:picLocks noChangeAspect="1" noChangeArrowheads="1"/>
        </xdr:cNvPicPr>
      </xdr:nvPicPr>
      <xdr:blipFill>
        <a:blip xmlns:r="http://schemas.openxmlformats.org/officeDocument/2006/relationships" r:embed="rId1" cstate="print"/>
        <a:srcRect/>
        <a:stretch>
          <a:fillRect/>
        </a:stretch>
      </xdr:blipFill>
      <xdr:spPr bwMode="auto">
        <a:xfrm>
          <a:off x="35728275" y="414337"/>
          <a:ext cx="5438774" cy="1500188"/>
        </a:xfrm>
        <a:prstGeom prst="rect">
          <a:avLst/>
        </a:prstGeom>
        <a:noFill/>
        <a:ln w="9525">
          <a:noFill/>
          <a:miter lim="800000"/>
          <a:headEnd/>
          <a:tailEnd/>
        </a:ln>
      </xdr:spPr>
    </xdr:pic>
    <xdr:clientData/>
  </xdr:twoCellAnchor>
</xdr:wsDr>
</file>

<file path=xl/drawings/drawing5.xml><?xml version="1.0" encoding="utf-8"?>
<xdr:wsDr xmlns:xdr="http://schemas.openxmlformats.org/drawingml/2006/spreadsheetDrawing" xmlns:a="http://schemas.openxmlformats.org/drawingml/2006/main">
  <xdr:twoCellAnchor>
    <xdr:from>
      <xdr:col>50</xdr:col>
      <xdr:colOff>533400</xdr:colOff>
      <xdr:row>2</xdr:row>
      <xdr:rowOff>23812</xdr:rowOff>
    </xdr:from>
    <xdr:to>
      <xdr:col>58</xdr:col>
      <xdr:colOff>342899</xdr:colOff>
      <xdr:row>10</xdr:row>
      <xdr:rowOff>0</xdr:rowOff>
    </xdr:to>
    <xdr:pic>
      <xdr:nvPicPr>
        <xdr:cNvPr id="2" name="Picture 231">
          <a:extLst>
            <a:ext uri="{FF2B5EF4-FFF2-40B4-BE49-F238E27FC236}">
              <a16:creationId xmlns:a16="http://schemas.microsoft.com/office/drawing/2014/main" id="{00000000-0008-0000-0E00-000002000000}"/>
            </a:ext>
          </a:extLst>
        </xdr:cNvPr>
        <xdr:cNvPicPr>
          <a:picLocks noChangeAspect="1" noChangeArrowheads="1"/>
        </xdr:cNvPicPr>
      </xdr:nvPicPr>
      <xdr:blipFill>
        <a:blip xmlns:r="http://schemas.openxmlformats.org/officeDocument/2006/relationships" r:embed="rId1" cstate="print"/>
        <a:srcRect/>
        <a:stretch>
          <a:fillRect/>
        </a:stretch>
      </xdr:blipFill>
      <xdr:spPr bwMode="auto">
        <a:xfrm>
          <a:off x="35728275" y="414337"/>
          <a:ext cx="5438774" cy="1500188"/>
        </a:xfrm>
        <a:prstGeom prst="rect">
          <a:avLst/>
        </a:prstGeom>
        <a:noFill/>
        <a:ln w="9525">
          <a:noFill/>
          <a:miter lim="800000"/>
          <a:headEnd/>
          <a:tailEnd/>
        </a:ln>
      </xdr:spPr>
    </xdr:pic>
    <xdr:clientData/>
  </xdr:twoCellAnchor>
  <xdr:twoCellAnchor>
    <xdr:from>
      <xdr:col>50</xdr:col>
      <xdr:colOff>533400</xdr:colOff>
      <xdr:row>2</xdr:row>
      <xdr:rowOff>23812</xdr:rowOff>
    </xdr:from>
    <xdr:to>
      <xdr:col>58</xdr:col>
      <xdr:colOff>342899</xdr:colOff>
      <xdr:row>10</xdr:row>
      <xdr:rowOff>0</xdr:rowOff>
    </xdr:to>
    <xdr:pic>
      <xdr:nvPicPr>
        <xdr:cNvPr id="3" name="Picture 231">
          <a:extLst>
            <a:ext uri="{FF2B5EF4-FFF2-40B4-BE49-F238E27FC236}">
              <a16:creationId xmlns:a16="http://schemas.microsoft.com/office/drawing/2014/main" id="{00000000-0008-0000-0E00-000003000000}"/>
            </a:ext>
          </a:extLst>
        </xdr:cNvPr>
        <xdr:cNvPicPr>
          <a:picLocks noChangeAspect="1" noChangeArrowheads="1"/>
        </xdr:cNvPicPr>
      </xdr:nvPicPr>
      <xdr:blipFill>
        <a:blip xmlns:r="http://schemas.openxmlformats.org/officeDocument/2006/relationships" r:embed="rId1" cstate="print"/>
        <a:srcRect/>
        <a:stretch>
          <a:fillRect/>
        </a:stretch>
      </xdr:blipFill>
      <xdr:spPr bwMode="auto">
        <a:xfrm>
          <a:off x="35728275" y="414337"/>
          <a:ext cx="5438774" cy="1500188"/>
        </a:xfrm>
        <a:prstGeom prst="rect">
          <a:avLst/>
        </a:prstGeom>
        <a:noFill/>
        <a:ln w="9525">
          <a:noFill/>
          <a:miter lim="800000"/>
          <a:headEnd/>
          <a:tailEnd/>
        </a:ln>
      </xdr:spPr>
    </xdr:pic>
    <xdr:clientData/>
  </xdr:twoCellAnchor>
  <xdr:twoCellAnchor>
    <xdr:from>
      <xdr:col>50</xdr:col>
      <xdr:colOff>533400</xdr:colOff>
      <xdr:row>2</xdr:row>
      <xdr:rowOff>23812</xdr:rowOff>
    </xdr:from>
    <xdr:to>
      <xdr:col>58</xdr:col>
      <xdr:colOff>342899</xdr:colOff>
      <xdr:row>10</xdr:row>
      <xdr:rowOff>0</xdr:rowOff>
    </xdr:to>
    <xdr:pic>
      <xdr:nvPicPr>
        <xdr:cNvPr id="4" name="Picture 231">
          <a:extLst>
            <a:ext uri="{FF2B5EF4-FFF2-40B4-BE49-F238E27FC236}">
              <a16:creationId xmlns:a16="http://schemas.microsoft.com/office/drawing/2014/main" id="{00000000-0008-0000-0E00-000004000000}"/>
            </a:ext>
          </a:extLst>
        </xdr:cNvPr>
        <xdr:cNvPicPr>
          <a:picLocks noChangeAspect="1" noChangeArrowheads="1"/>
        </xdr:cNvPicPr>
      </xdr:nvPicPr>
      <xdr:blipFill>
        <a:blip xmlns:r="http://schemas.openxmlformats.org/officeDocument/2006/relationships" r:embed="rId1" cstate="print"/>
        <a:srcRect/>
        <a:stretch>
          <a:fillRect/>
        </a:stretch>
      </xdr:blipFill>
      <xdr:spPr bwMode="auto">
        <a:xfrm>
          <a:off x="35728275" y="414337"/>
          <a:ext cx="5438774" cy="1500188"/>
        </a:xfrm>
        <a:prstGeom prst="rect">
          <a:avLst/>
        </a:prstGeom>
        <a:noFill/>
        <a:ln w="9525">
          <a:noFill/>
          <a:miter lim="800000"/>
          <a:headEnd/>
          <a:tailEnd/>
        </a:ln>
      </xdr:spPr>
    </xdr:pic>
    <xdr:clientData/>
  </xdr:twoCellAnchor>
  <xdr:twoCellAnchor>
    <xdr:from>
      <xdr:col>50</xdr:col>
      <xdr:colOff>533400</xdr:colOff>
      <xdr:row>2</xdr:row>
      <xdr:rowOff>23812</xdr:rowOff>
    </xdr:from>
    <xdr:to>
      <xdr:col>58</xdr:col>
      <xdr:colOff>342899</xdr:colOff>
      <xdr:row>10</xdr:row>
      <xdr:rowOff>0</xdr:rowOff>
    </xdr:to>
    <xdr:pic>
      <xdr:nvPicPr>
        <xdr:cNvPr id="5" name="Picture 231">
          <a:extLst>
            <a:ext uri="{FF2B5EF4-FFF2-40B4-BE49-F238E27FC236}">
              <a16:creationId xmlns:a16="http://schemas.microsoft.com/office/drawing/2014/main" id="{00000000-0008-0000-0E00-000005000000}"/>
            </a:ext>
          </a:extLst>
        </xdr:cNvPr>
        <xdr:cNvPicPr>
          <a:picLocks noChangeAspect="1" noChangeArrowheads="1"/>
        </xdr:cNvPicPr>
      </xdr:nvPicPr>
      <xdr:blipFill>
        <a:blip xmlns:r="http://schemas.openxmlformats.org/officeDocument/2006/relationships" r:embed="rId1" cstate="print"/>
        <a:srcRect/>
        <a:stretch>
          <a:fillRect/>
        </a:stretch>
      </xdr:blipFill>
      <xdr:spPr bwMode="auto">
        <a:xfrm>
          <a:off x="35728275" y="414337"/>
          <a:ext cx="5438774" cy="1500188"/>
        </a:xfrm>
        <a:prstGeom prst="rect">
          <a:avLst/>
        </a:prstGeom>
        <a:noFill/>
        <a:ln w="9525">
          <a:noFill/>
          <a:miter lim="800000"/>
          <a:headEnd/>
          <a:tailEnd/>
        </a:ln>
      </xdr:spPr>
    </xdr:pic>
    <xdr:clientData/>
  </xdr:twoCellAnchor>
  <xdr:twoCellAnchor>
    <xdr:from>
      <xdr:col>50</xdr:col>
      <xdr:colOff>533400</xdr:colOff>
      <xdr:row>2</xdr:row>
      <xdr:rowOff>23812</xdr:rowOff>
    </xdr:from>
    <xdr:to>
      <xdr:col>58</xdr:col>
      <xdr:colOff>342899</xdr:colOff>
      <xdr:row>10</xdr:row>
      <xdr:rowOff>0</xdr:rowOff>
    </xdr:to>
    <xdr:pic>
      <xdr:nvPicPr>
        <xdr:cNvPr id="6" name="Picture 231">
          <a:extLst>
            <a:ext uri="{FF2B5EF4-FFF2-40B4-BE49-F238E27FC236}">
              <a16:creationId xmlns:a16="http://schemas.microsoft.com/office/drawing/2014/main" id="{00000000-0008-0000-0E00-000006000000}"/>
            </a:ext>
          </a:extLst>
        </xdr:cNvPr>
        <xdr:cNvPicPr>
          <a:picLocks noChangeAspect="1" noChangeArrowheads="1"/>
        </xdr:cNvPicPr>
      </xdr:nvPicPr>
      <xdr:blipFill>
        <a:blip xmlns:r="http://schemas.openxmlformats.org/officeDocument/2006/relationships" r:embed="rId1" cstate="print"/>
        <a:srcRect/>
        <a:stretch>
          <a:fillRect/>
        </a:stretch>
      </xdr:blipFill>
      <xdr:spPr bwMode="auto">
        <a:xfrm>
          <a:off x="35728275" y="414337"/>
          <a:ext cx="5438774" cy="1500188"/>
        </a:xfrm>
        <a:prstGeom prst="rect">
          <a:avLst/>
        </a:prstGeom>
        <a:noFill/>
        <a:ln w="9525">
          <a:noFill/>
          <a:miter lim="800000"/>
          <a:headEnd/>
          <a:tailEnd/>
        </a:ln>
      </xdr:spPr>
    </xdr:pic>
    <xdr:clientData/>
  </xdr:twoCellAnchor>
  <xdr:twoCellAnchor>
    <xdr:from>
      <xdr:col>50</xdr:col>
      <xdr:colOff>533400</xdr:colOff>
      <xdr:row>2</xdr:row>
      <xdr:rowOff>23812</xdr:rowOff>
    </xdr:from>
    <xdr:to>
      <xdr:col>58</xdr:col>
      <xdr:colOff>342899</xdr:colOff>
      <xdr:row>10</xdr:row>
      <xdr:rowOff>0</xdr:rowOff>
    </xdr:to>
    <xdr:pic>
      <xdr:nvPicPr>
        <xdr:cNvPr id="7" name="Picture 231">
          <a:extLst>
            <a:ext uri="{FF2B5EF4-FFF2-40B4-BE49-F238E27FC236}">
              <a16:creationId xmlns:a16="http://schemas.microsoft.com/office/drawing/2014/main" id="{00000000-0008-0000-0E00-000007000000}"/>
            </a:ext>
          </a:extLst>
        </xdr:cNvPr>
        <xdr:cNvPicPr>
          <a:picLocks noChangeAspect="1" noChangeArrowheads="1"/>
        </xdr:cNvPicPr>
      </xdr:nvPicPr>
      <xdr:blipFill>
        <a:blip xmlns:r="http://schemas.openxmlformats.org/officeDocument/2006/relationships" r:embed="rId1" cstate="print"/>
        <a:srcRect/>
        <a:stretch>
          <a:fillRect/>
        </a:stretch>
      </xdr:blipFill>
      <xdr:spPr bwMode="auto">
        <a:xfrm>
          <a:off x="35728275" y="414337"/>
          <a:ext cx="5438774" cy="1500188"/>
        </a:xfrm>
        <a:prstGeom prst="rect">
          <a:avLst/>
        </a:prstGeom>
        <a:noFill/>
        <a:ln w="9525">
          <a:noFill/>
          <a:miter lim="800000"/>
          <a:headEnd/>
          <a:tailEnd/>
        </a:ln>
      </xdr:spPr>
    </xdr:pic>
    <xdr:clientData/>
  </xdr:twoCellAnchor>
  <xdr:twoCellAnchor>
    <xdr:from>
      <xdr:col>50</xdr:col>
      <xdr:colOff>533400</xdr:colOff>
      <xdr:row>2</xdr:row>
      <xdr:rowOff>23812</xdr:rowOff>
    </xdr:from>
    <xdr:to>
      <xdr:col>58</xdr:col>
      <xdr:colOff>342899</xdr:colOff>
      <xdr:row>10</xdr:row>
      <xdr:rowOff>0</xdr:rowOff>
    </xdr:to>
    <xdr:pic>
      <xdr:nvPicPr>
        <xdr:cNvPr id="8" name="Picture 231">
          <a:extLst>
            <a:ext uri="{FF2B5EF4-FFF2-40B4-BE49-F238E27FC236}">
              <a16:creationId xmlns:a16="http://schemas.microsoft.com/office/drawing/2014/main" id="{00000000-0008-0000-0E00-000008000000}"/>
            </a:ext>
          </a:extLst>
        </xdr:cNvPr>
        <xdr:cNvPicPr>
          <a:picLocks noChangeAspect="1" noChangeArrowheads="1"/>
        </xdr:cNvPicPr>
      </xdr:nvPicPr>
      <xdr:blipFill>
        <a:blip xmlns:r="http://schemas.openxmlformats.org/officeDocument/2006/relationships" r:embed="rId1" cstate="print"/>
        <a:srcRect/>
        <a:stretch>
          <a:fillRect/>
        </a:stretch>
      </xdr:blipFill>
      <xdr:spPr bwMode="auto">
        <a:xfrm>
          <a:off x="35728275" y="414337"/>
          <a:ext cx="5438774" cy="1500188"/>
        </a:xfrm>
        <a:prstGeom prst="rect">
          <a:avLst/>
        </a:prstGeom>
        <a:noFill/>
        <a:ln w="9525">
          <a:noFill/>
          <a:miter lim="800000"/>
          <a:headEnd/>
          <a:tailEnd/>
        </a:ln>
      </xdr:spPr>
    </xdr:pic>
    <xdr:clientData/>
  </xdr:twoCellAnchor>
  <xdr:twoCellAnchor>
    <xdr:from>
      <xdr:col>50</xdr:col>
      <xdr:colOff>533400</xdr:colOff>
      <xdr:row>2</xdr:row>
      <xdr:rowOff>23812</xdr:rowOff>
    </xdr:from>
    <xdr:to>
      <xdr:col>58</xdr:col>
      <xdr:colOff>342899</xdr:colOff>
      <xdr:row>10</xdr:row>
      <xdr:rowOff>0</xdr:rowOff>
    </xdr:to>
    <xdr:pic>
      <xdr:nvPicPr>
        <xdr:cNvPr id="9" name="Picture 231">
          <a:extLst>
            <a:ext uri="{FF2B5EF4-FFF2-40B4-BE49-F238E27FC236}">
              <a16:creationId xmlns:a16="http://schemas.microsoft.com/office/drawing/2014/main" id="{00000000-0008-0000-0E00-000009000000}"/>
            </a:ext>
          </a:extLst>
        </xdr:cNvPr>
        <xdr:cNvPicPr>
          <a:picLocks noChangeAspect="1" noChangeArrowheads="1"/>
        </xdr:cNvPicPr>
      </xdr:nvPicPr>
      <xdr:blipFill>
        <a:blip xmlns:r="http://schemas.openxmlformats.org/officeDocument/2006/relationships" r:embed="rId1" cstate="print"/>
        <a:srcRect/>
        <a:stretch>
          <a:fillRect/>
        </a:stretch>
      </xdr:blipFill>
      <xdr:spPr bwMode="auto">
        <a:xfrm>
          <a:off x="35728275" y="414337"/>
          <a:ext cx="5438774" cy="1500188"/>
        </a:xfrm>
        <a:prstGeom prst="rect">
          <a:avLst/>
        </a:prstGeom>
        <a:noFill/>
        <a:ln w="9525">
          <a:noFill/>
          <a:miter lim="800000"/>
          <a:headEnd/>
          <a:tailEnd/>
        </a:ln>
      </xdr:spPr>
    </xdr:pic>
    <xdr:clientData/>
  </xdr:twoCellAnchor>
  <xdr:twoCellAnchor>
    <xdr:from>
      <xdr:col>50</xdr:col>
      <xdr:colOff>533400</xdr:colOff>
      <xdr:row>2</xdr:row>
      <xdr:rowOff>23812</xdr:rowOff>
    </xdr:from>
    <xdr:to>
      <xdr:col>58</xdr:col>
      <xdr:colOff>342899</xdr:colOff>
      <xdr:row>10</xdr:row>
      <xdr:rowOff>0</xdr:rowOff>
    </xdr:to>
    <xdr:pic>
      <xdr:nvPicPr>
        <xdr:cNvPr id="10" name="Picture 231">
          <a:extLst>
            <a:ext uri="{FF2B5EF4-FFF2-40B4-BE49-F238E27FC236}">
              <a16:creationId xmlns:a16="http://schemas.microsoft.com/office/drawing/2014/main" id="{00000000-0008-0000-0E00-00000A000000}"/>
            </a:ext>
          </a:extLst>
        </xdr:cNvPr>
        <xdr:cNvPicPr>
          <a:picLocks noChangeAspect="1" noChangeArrowheads="1"/>
        </xdr:cNvPicPr>
      </xdr:nvPicPr>
      <xdr:blipFill>
        <a:blip xmlns:r="http://schemas.openxmlformats.org/officeDocument/2006/relationships" r:embed="rId1" cstate="print"/>
        <a:srcRect/>
        <a:stretch>
          <a:fillRect/>
        </a:stretch>
      </xdr:blipFill>
      <xdr:spPr bwMode="auto">
        <a:xfrm>
          <a:off x="35728275" y="414337"/>
          <a:ext cx="5438774" cy="1500188"/>
        </a:xfrm>
        <a:prstGeom prst="rect">
          <a:avLst/>
        </a:prstGeom>
        <a:noFill/>
        <a:ln w="9525">
          <a:noFill/>
          <a:miter lim="800000"/>
          <a:headEnd/>
          <a:tailEnd/>
        </a:ln>
      </xdr:spPr>
    </xdr:pic>
    <xdr:clientData/>
  </xdr:twoCellAnchor>
  <xdr:twoCellAnchor>
    <xdr:from>
      <xdr:col>50</xdr:col>
      <xdr:colOff>533400</xdr:colOff>
      <xdr:row>2</xdr:row>
      <xdr:rowOff>23812</xdr:rowOff>
    </xdr:from>
    <xdr:to>
      <xdr:col>58</xdr:col>
      <xdr:colOff>342899</xdr:colOff>
      <xdr:row>10</xdr:row>
      <xdr:rowOff>0</xdr:rowOff>
    </xdr:to>
    <xdr:pic>
      <xdr:nvPicPr>
        <xdr:cNvPr id="11" name="Picture 231">
          <a:extLst>
            <a:ext uri="{FF2B5EF4-FFF2-40B4-BE49-F238E27FC236}">
              <a16:creationId xmlns:a16="http://schemas.microsoft.com/office/drawing/2014/main" id="{00000000-0008-0000-0E00-00000B000000}"/>
            </a:ext>
          </a:extLst>
        </xdr:cNvPr>
        <xdr:cNvPicPr>
          <a:picLocks noChangeAspect="1" noChangeArrowheads="1"/>
        </xdr:cNvPicPr>
      </xdr:nvPicPr>
      <xdr:blipFill>
        <a:blip xmlns:r="http://schemas.openxmlformats.org/officeDocument/2006/relationships" r:embed="rId1" cstate="print"/>
        <a:srcRect/>
        <a:stretch>
          <a:fillRect/>
        </a:stretch>
      </xdr:blipFill>
      <xdr:spPr bwMode="auto">
        <a:xfrm>
          <a:off x="35728275" y="414337"/>
          <a:ext cx="5438774" cy="1500188"/>
        </a:xfrm>
        <a:prstGeom prst="rect">
          <a:avLst/>
        </a:prstGeom>
        <a:noFill/>
        <a:ln w="9525">
          <a:noFill/>
          <a:miter lim="800000"/>
          <a:headEnd/>
          <a:tailEnd/>
        </a:ln>
      </xdr:spPr>
    </xdr:pic>
    <xdr:clientData/>
  </xdr:twoCellAnchor>
  <xdr:twoCellAnchor>
    <xdr:from>
      <xdr:col>50</xdr:col>
      <xdr:colOff>533400</xdr:colOff>
      <xdr:row>2</xdr:row>
      <xdr:rowOff>23812</xdr:rowOff>
    </xdr:from>
    <xdr:to>
      <xdr:col>58</xdr:col>
      <xdr:colOff>342899</xdr:colOff>
      <xdr:row>10</xdr:row>
      <xdr:rowOff>0</xdr:rowOff>
    </xdr:to>
    <xdr:pic>
      <xdr:nvPicPr>
        <xdr:cNvPr id="12" name="Picture 231">
          <a:extLst>
            <a:ext uri="{FF2B5EF4-FFF2-40B4-BE49-F238E27FC236}">
              <a16:creationId xmlns:a16="http://schemas.microsoft.com/office/drawing/2014/main" id="{00000000-0008-0000-0E00-00000C000000}"/>
            </a:ext>
          </a:extLst>
        </xdr:cNvPr>
        <xdr:cNvPicPr>
          <a:picLocks noChangeAspect="1" noChangeArrowheads="1"/>
        </xdr:cNvPicPr>
      </xdr:nvPicPr>
      <xdr:blipFill>
        <a:blip xmlns:r="http://schemas.openxmlformats.org/officeDocument/2006/relationships" r:embed="rId1" cstate="print"/>
        <a:srcRect/>
        <a:stretch>
          <a:fillRect/>
        </a:stretch>
      </xdr:blipFill>
      <xdr:spPr bwMode="auto">
        <a:xfrm>
          <a:off x="35728275" y="414337"/>
          <a:ext cx="5438774" cy="1500188"/>
        </a:xfrm>
        <a:prstGeom prst="rect">
          <a:avLst/>
        </a:prstGeom>
        <a:noFill/>
        <a:ln w="9525">
          <a:noFill/>
          <a:miter lim="800000"/>
          <a:headEnd/>
          <a:tailEnd/>
        </a:ln>
      </xdr:spPr>
    </xdr:pic>
    <xdr:clientData/>
  </xdr:twoCellAnchor>
  <xdr:twoCellAnchor>
    <xdr:from>
      <xdr:col>50</xdr:col>
      <xdr:colOff>533400</xdr:colOff>
      <xdr:row>2</xdr:row>
      <xdr:rowOff>23812</xdr:rowOff>
    </xdr:from>
    <xdr:to>
      <xdr:col>58</xdr:col>
      <xdr:colOff>342899</xdr:colOff>
      <xdr:row>10</xdr:row>
      <xdr:rowOff>0</xdr:rowOff>
    </xdr:to>
    <xdr:pic>
      <xdr:nvPicPr>
        <xdr:cNvPr id="13" name="Picture 231">
          <a:extLst>
            <a:ext uri="{FF2B5EF4-FFF2-40B4-BE49-F238E27FC236}">
              <a16:creationId xmlns:a16="http://schemas.microsoft.com/office/drawing/2014/main" id="{00000000-0008-0000-0E00-00000D000000}"/>
            </a:ext>
          </a:extLst>
        </xdr:cNvPr>
        <xdr:cNvPicPr>
          <a:picLocks noChangeAspect="1" noChangeArrowheads="1"/>
        </xdr:cNvPicPr>
      </xdr:nvPicPr>
      <xdr:blipFill>
        <a:blip xmlns:r="http://schemas.openxmlformats.org/officeDocument/2006/relationships" r:embed="rId1" cstate="print"/>
        <a:srcRect/>
        <a:stretch>
          <a:fillRect/>
        </a:stretch>
      </xdr:blipFill>
      <xdr:spPr bwMode="auto">
        <a:xfrm>
          <a:off x="35728275" y="414337"/>
          <a:ext cx="5438774" cy="1500188"/>
        </a:xfrm>
        <a:prstGeom prst="rect">
          <a:avLst/>
        </a:prstGeom>
        <a:noFill/>
        <a:ln w="9525">
          <a:noFill/>
          <a:miter lim="800000"/>
          <a:headEnd/>
          <a:tailEnd/>
        </a:ln>
      </xdr:spPr>
    </xdr:pic>
    <xdr:clientData/>
  </xdr:twoCellAnchor>
  <xdr:twoCellAnchor>
    <xdr:from>
      <xdr:col>50</xdr:col>
      <xdr:colOff>533400</xdr:colOff>
      <xdr:row>2</xdr:row>
      <xdr:rowOff>23812</xdr:rowOff>
    </xdr:from>
    <xdr:to>
      <xdr:col>58</xdr:col>
      <xdr:colOff>342899</xdr:colOff>
      <xdr:row>10</xdr:row>
      <xdr:rowOff>0</xdr:rowOff>
    </xdr:to>
    <xdr:pic>
      <xdr:nvPicPr>
        <xdr:cNvPr id="14" name="Picture 231">
          <a:extLst>
            <a:ext uri="{FF2B5EF4-FFF2-40B4-BE49-F238E27FC236}">
              <a16:creationId xmlns:a16="http://schemas.microsoft.com/office/drawing/2014/main" id="{00000000-0008-0000-0E00-00000E000000}"/>
            </a:ext>
          </a:extLst>
        </xdr:cNvPr>
        <xdr:cNvPicPr>
          <a:picLocks noChangeAspect="1" noChangeArrowheads="1"/>
        </xdr:cNvPicPr>
      </xdr:nvPicPr>
      <xdr:blipFill>
        <a:blip xmlns:r="http://schemas.openxmlformats.org/officeDocument/2006/relationships" r:embed="rId1" cstate="print"/>
        <a:srcRect/>
        <a:stretch>
          <a:fillRect/>
        </a:stretch>
      </xdr:blipFill>
      <xdr:spPr bwMode="auto">
        <a:xfrm>
          <a:off x="35728275" y="414337"/>
          <a:ext cx="5438774" cy="1500188"/>
        </a:xfrm>
        <a:prstGeom prst="rect">
          <a:avLst/>
        </a:prstGeom>
        <a:noFill/>
        <a:ln w="9525">
          <a:noFill/>
          <a:miter lim="800000"/>
          <a:headEnd/>
          <a:tailEnd/>
        </a:ln>
      </xdr:spPr>
    </xdr:pic>
    <xdr:clientData/>
  </xdr:twoCellAnchor>
  <xdr:twoCellAnchor>
    <xdr:from>
      <xdr:col>50</xdr:col>
      <xdr:colOff>533400</xdr:colOff>
      <xdr:row>2</xdr:row>
      <xdr:rowOff>23812</xdr:rowOff>
    </xdr:from>
    <xdr:to>
      <xdr:col>58</xdr:col>
      <xdr:colOff>342899</xdr:colOff>
      <xdr:row>10</xdr:row>
      <xdr:rowOff>0</xdr:rowOff>
    </xdr:to>
    <xdr:pic>
      <xdr:nvPicPr>
        <xdr:cNvPr id="15" name="Picture 231">
          <a:extLst>
            <a:ext uri="{FF2B5EF4-FFF2-40B4-BE49-F238E27FC236}">
              <a16:creationId xmlns:a16="http://schemas.microsoft.com/office/drawing/2014/main" id="{00000000-0008-0000-0E00-00000F000000}"/>
            </a:ext>
          </a:extLst>
        </xdr:cNvPr>
        <xdr:cNvPicPr>
          <a:picLocks noChangeAspect="1" noChangeArrowheads="1"/>
        </xdr:cNvPicPr>
      </xdr:nvPicPr>
      <xdr:blipFill>
        <a:blip xmlns:r="http://schemas.openxmlformats.org/officeDocument/2006/relationships" r:embed="rId1" cstate="print"/>
        <a:srcRect/>
        <a:stretch>
          <a:fillRect/>
        </a:stretch>
      </xdr:blipFill>
      <xdr:spPr bwMode="auto">
        <a:xfrm>
          <a:off x="35728275" y="414337"/>
          <a:ext cx="5438774" cy="1500188"/>
        </a:xfrm>
        <a:prstGeom prst="rect">
          <a:avLst/>
        </a:prstGeom>
        <a:noFill/>
        <a:ln w="9525">
          <a:noFill/>
          <a:miter lim="800000"/>
          <a:headEnd/>
          <a:tailEnd/>
        </a:ln>
      </xdr:spPr>
    </xdr:pic>
    <xdr:clientData/>
  </xdr:twoCellAnchor>
  <xdr:twoCellAnchor>
    <xdr:from>
      <xdr:col>50</xdr:col>
      <xdr:colOff>533400</xdr:colOff>
      <xdr:row>2</xdr:row>
      <xdr:rowOff>23812</xdr:rowOff>
    </xdr:from>
    <xdr:to>
      <xdr:col>58</xdr:col>
      <xdr:colOff>342899</xdr:colOff>
      <xdr:row>10</xdr:row>
      <xdr:rowOff>0</xdr:rowOff>
    </xdr:to>
    <xdr:pic>
      <xdr:nvPicPr>
        <xdr:cNvPr id="16" name="Picture 231">
          <a:extLst>
            <a:ext uri="{FF2B5EF4-FFF2-40B4-BE49-F238E27FC236}">
              <a16:creationId xmlns:a16="http://schemas.microsoft.com/office/drawing/2014/main" id="{00000000-0008-0000-0E00-000010000000}"/>
            </a:ext>
          </a:extLst>
        </xdr:cNvPr>
        <xdr:cNvPicPr>
          <a:picLocks noChangeAspect="1" noChangeArrowheads="1"/>
        </xdr:cNvPicPr>
      </xdr:nvPicPr>
      <xdr:blipFill>
        <a:blip xmlns:r="http://schemas.openxmlformats.org/officeDocument/2006/relationships" r:embed="rId1" cstate="print"/>
        <a:srcRect/>
        <a:stretch>
          <a:fillRect/>
        </a:stretch>
      </xdr:blipFill>
      <xdr:spPr bwMode="auto">
        <a:xfrm>
          <a:off x="35728275" y="414337"/>
          <a:ext cx="5438774" cy="1500188"/>
        </a:xfrm>
        <a:prstGeom prst="rect">
          <a:avLst/>
        </a:prstGeom>
        <a:noFill/>
        <a:ln w="9525">
          <a:noFill/>
          <a:miter lim="800000"/>
          <a:headEnd/>
          <a:tailEnd/>
        </a:ln>
      </xdr:spPr>
    </xdr:pic>
    <xdr:clientData/>
  </xdr:twoCellAnchor>
  <xdr:twoCellAnchor>
    <xdr:from>
      <xdr:col>50</xdr:col>
      <xdr:colOff>533400</xdr:colOff>
      <xdr:row>2</xdr:row>
      <xdr:rowOff>23812</xdr:rowOff>
    </xdr:from>
    <xdr:to>
      <xdr:col>58</xdr:col>
      <xdr:colOff>342899</xdr:colOff>
      <xdr:row>10</xdr:row>
      <xdr:rowOff>0</xdr:rowOff>
    </xdr:to>
    <xdr:pic>
      <xdr:nvPicPr>
        <xdr:cNvPr id="17" name="Picture 231">
          <a:extLst>
            <a:ext uri="{FF2B5EF4-FFF2-40B4-BE49-F238E27FC236}">
              <a16:creationId xmlns:a16="http://schemas.microsoft.com/office/drawing/2014/main" id="{00000000-0008-0000-0E00-000011000000}"/>
            </a:ext>
          </a:extLst>
        </xdr:cNvPr>
        <xdr:cNvPicPr>
          <a:picLocks noChangeAspect="1" noChangeArrowheads="1"/>
        </xdr:cNvPicPr>
      </xdr:nvPicPr>
      <xdr:blipFill>
        <a:blip xmlns:r="http://schemas.openxmlformats.org/officeDocument/2006/relationships" r:embed="rId1" cstate="print"/>
        <a:srcRect/>
        <a:stretch>
          <a:fillRect/>
        </a:stretch>
      </xdr:blipFill>
      <xdr:spPr bwMode="auto">
        <a:xfrm>
          <a:off x="35728275" y="414337"/>
          <a:ext cx="5438774" cy="1500188"/>
        </a:xfrm>
        <a:prstGeom prst="rect">
          <a:avLst/>
        </a:prstGeom>
        <a:noFill/>
        <a:ln w="9525">
          <a:noFill/>
          <a:miter lim="800000"/>
          <a:headEnd/>
          <a:tailEnd/>
        </a:ln>
      </xdr:spPr>
    </xdr:pic>
    <xdr:clientData/>
  </xdr:twoCellAnchor>
</xdr:wsDr>
</file>

<file path=xl/drawings/drawing6.xml><?xml version="1.0" encoding="utf-8"?>
<xdr:wsDr xmlns:xdr="http://schemas.openxmlformats.org/drawingml/2006/spreadsheetDrawing" xmlns:a="http://schemas.openxmlformats.org/drawingml/2006/main">
  <xdr:twoCellAnchor>
    <xdr:from>
      <xdr:col>50</xdr:col>
      <xdr:colOff>533400</xdr:colOff>
      <xdr:row>2</xdr:row>
      <xdr:rowOff>23812</xdr:rowOff>
    </xdr:from>
    <xdr:to>
      <xdr:col>58</xdr:col>
      <xdr:colOff>342899</xdr:colOff>
      <xdr:row>10</xdr:row>
      <xdr:rowOff>0</xdr:rowOff>
    </xdr:to>
    <xdr:pic>
      <xdr:nvPicPr>
        <xdr:cNvPr id="2" name="Picture 231">
          <a:extLst>
            <a:ext uri="{FF2B5EF4-FFF2-40B4-BE49-F238E27FC236}">
              <a16:creationId xmlns:a16="http://schemas.microsoft.com/office/drawing/2014/main" id="{00000000-0008-0000-0E00-000002000000}"/>
            </a:ext>
          </a:extLst>
        </xdr:cNvPr>
        <xdr:cNvPicPr>
          <a:picLocks noChangeAspect="1" noChangeArrowheads="1"/>
        </xdr:cNvPicPr>
      </xdr:nvPicPr>
      <xdr:blipFill>
        <a:blip xmlns:r="http://schemas.openxmlformats.org/officeDocument/2006/relationships" r:embed="rId1" cstate="print"/>
        <a:srcRect/>
        <a:stretch>
          <a:fillRect/>
        </a:stretch>
      </xdr:blipFill>
      <xdr:spPr bwMode="auto">
        <a:xfrm>
          <a:off x="35728275" y="414337"/>
          <a:ext cx="5438774" cy="1500188"/>
        </a:xfrm>
        <a:prstGeom prst="rect">
          <a:avLst/>
        </a:prstGeom>
        <a:noFill/>
        <a:ln w="9525">
          <a:noFill/>
          <a:miter lim="800000"/>
          <a:headEnd/>
          <a:tailEnd/>
        </a:ln>
      </xdr:spPr>
    </xdr:pic>
    <xdr:clientData/>
  </xdr:twoCellAnchor>
  <xdr:twoCellAnchor>
    <xdr:from>
      <xdr:col>50</xdr:col>
      <xdr:colOff>533400</xdr:colOff>
      <xdr:row>2</xdr:row>
      <xdr:rowOff>23812</xdr:rowOff>
    </xdr:from>
    <xdr:to>
      <xdr:col>58</xdr:col>
      <xdr:colOff>342899</xdr:colOff>
      <xdr:row>10</xdr:row>
      <xdr:rowOff>0</xdr:rowOff>
    </xdr:to>
    <xdr:pic>
      <xdr:nvPicPr>
        <xdr:cNvPr id="3" name="Picture 231">
          <a:extLst>
            <a:ext uri="{FF2B5EF4-FFF2-40B4-BE49-F238E27FC236}">
              <a16:creationId xmlns:a16="http://schemas.microsoft.com/office/drawing/2014/main" id="{00000000-0008-0000-0E00-000003000000}"/>
            </a:ext>
          </a:extLst>
        </xdr:cNvPr>
        <xdr:cNvPicPr>
          <a:picLocks noChangeAspect="1" noChangeArrowheads="1"/>
        </xdr:cNvPicPr>
      </xdr:nvPicPr>
      <xdr:blipFill>
        <a:blip xmlns:r="http://schemas.openxmlformats.org/officeDocument/2006/relationships" r:embed="rId1" cstate="print"/>
        <a:srcRect/>
        <a:stretch>
          <a:fillRect/>
        </a:stretch>
      </xdr:blipFill>
      <xdr:spPr bwMode="auto">
        <a:xfrm>
          <a:off x="35728275" y="414337"/>
          <a:ext cx="5438774" cy="1500188"/>
        </a:xfrm>
        <a:prstGeom prst="rect">
          <a:avLst/>
        </a:prstGeom>
        <a:noFill/>
        <a:ln w="9525">
          <a:noFill/>
          <a:miter lim="800000"/>
          <a:headEnd/>
          <a:tailEnd/>
        </a:ln>
      </xdr:spPr>
    </xdr:pic>
    <xdr:clientData/>
  </xdr:twoCellAnchor>
  <xdr:twoCellAnchor>
    <xdr:from>
      <xdr:col>50</xdr:col>
      <xdr:colOff>533400</xdr:colOff>
      <xdr:row>2</xdr:row>
      <xdr:rowOff>23812</xdr:rowOff>
    </xdr:from>
    <xdr:to>
      <xdr:col>58</xdr:col>
      <xdr:colOff>342899</xdr:colOff>
      <xdr:row>10</xdr:row>
      <xdr:rowOff>0</xdr:rowOff>
    </xdr:to>
    <xdr:pic>
      <xdr:nvPicPr>
        <xdr:cNvPr id="4" name="Picture 231">
          <a:extLst>
            <a:ext uri="{FF2B5EF4-FFF2-40B4-BE49-F238E27FC236}">
              <a16:creationId xmlns:a16="http://schemas.microsoft.com/office/drawing/2014/main" id="{00000000-0008-0000-0E00-000004000000}"/>
            </a:ext>
          </a:extLst>
        </xdr:cNvPr>
        <xdr:cNvPicPr>
          <a:picLocks noChangeAspect="1" noChangeArrowheads="1"/>
        </xdr:cNvPicPr>
      </xdr:nvPicPr>
      <xdr:blipFill>
        <a:blip xmlns:r="http://schemas.openxmlformats.org/officeDocument/2006/relationships" r:embed="rId1" cstate="print"/>
        <a:srcRect/>
        <a:stretch>
          <a:fillRect/>
        </a:stretch>
      </xdr:blipFill>
      <xdr:spPr bwMode="auto">
        <a:xfrm>
          <a:off x="35728275" y="414337"/>
          <a:ext cx="5438774" cy="1500188"/>
        </a:xfrm>
        <a:prstGeom prst="rect">
          <a:avLst/>
        </a:prstGeom>
        <a:noFill/>
        <a:ln w="9525">
          <a:noFill/>
          <a:miter lim="800000"/>
          <a:headEnd/>
          <a:tailEnd/>
        </a:ln>
      </xdr:spPr>
    </xdr:pic>
    <xdr:clientData/>
  </xdr:twoCellAnchor>
  <xdr:twoCellAnchor>
    <xdr:from>
      <xdr:col>50</xdr:col>
      <xdr:colOff>533400</xdr:colOff>
      <xdr:row>2</xdr:row>
      <xdr:rowOff>23812</xdr:rowOff>
    </xdr:from>
    <xdr:to>
      <xdr:col>58</xdr:col>
      <xdr:colOff>342899</xdr:colOff>
      <xdr:row>10</xdr:row>
      <xdr:rowOff>0</xdr:rowOff>
    </xdr:to>
    <xdr:pic>
      <xdr:nvPicPr>
        <xdr:cNvPr id="5" name="Picture 231">
          <a:extLst>
            <a:ext uri="{FF2B5EF4-FFF2-40B4-BE49-F238E27FC236}">
              <a16:creationId xmlns:a16="http://schemas.microsoft.com/office/drawing/2014/main" id="{00000000-0008-0000-0E00-000005000000}"/>
            </a:ext>
          </a:extLst>
        </xdr:cNvPr>
        <xdr:cNvPicPr>
          <a:picLocks noChangeAspect="1" noChangeArrowheads="1"/>
        </xdr:cNvPicPr>
      </xdr:nvPicPr>
      <xdr:blipFill>
        <a:blip xmlns:r="http://schemas.openxmlformats.org/officeDocument/2006/relationships" r:embed="rId1" cstate="print"/>
        <a:srcRect/>
        <a:stretch>
          <a:fillRect/>
        </a:stretch>
      </xdr:blipFill>
      <xdr:spPr bwMode="auto">
        <a:xfrm>
          <a:off x="35728275" y="414337"/>
          <a:ext cx="5438774" cy="1500188"/>
        </a:xfrm>
        <a:prstGeom prst="rect">
          <a:avLst/>
        </a:prstGeom>
        <a:noFill/>
        <a:ln w="9525">
          <a:noFill/>
          <a:miter lim="800000"/>
          <a:headEnd/>
          <a:tailEnd/>
        </a:ln>
      </xdr:spPr>
    </xdr:pic>
    <xdr:clientData/>
  </xdr:twoCellAnchor>
  <xdr:twoCellAnchor>
    <xdr:from>
      <xdr:col>50</xdr:col>
      <xdr:colOff>533400</xdr:colOff>
      <xdr:row>2</xdr:row>
      <xdr:rowOff>23812</xdr:rowOff>
    </xdr:from>
    <xdr:to>
      <xdr:col>58</xdr:col>
      <xdr:colOff>342899</xdr:colOff>
      <xdr:row>10</xdr:row>
      <xdr:rowOff>0</xdr:rowOff>
    </xdr:to>
    <xdr:pic>
      <xdr:nvPicPr>
        <xdr:cNvPr id="6" name="Picture 231">
          <a:extLst>
            <a:ext uri="{FF2B5EF4-FFF2-40B4-BE49-F238E27FC236}">
              <a16:creationId xmlns:a16="http://schemas.microsoft.com/office/drawing/2014/main" id="{00000000-0008-0000-0E00-000006000000}"/>
            </a:ext>
          </a:extLst>
        </xdr:cNvPr>
        <xdr:cNvPicPr>
          <a:picLocks noChangeAspect="1" noChangeArrowheads="1"/>
        </xdr:cNvPicPr>
      </xdr:nvPicPr>
      <xdr:blipFill>
        <a:blip xmlns:r="http://schemas.openxmlformats.org/officeDocument/2006/relationships" r:embed="rId1" cstate="print"/>
        <a:srcRect/>
        <a:stretch>
          <a:fillRect/>
        </a:stretch>
      </xdr:blipFill>
      <xdr:spPr bwMode="auto">
        <a:xfrm>
          <a:off x="35728275" y="414337"/>
          <a:ext cx="5438774" cy="1500188"/>
        </a:xfrm>
        <a:prstGeom prst="rect">
          <a:avLst/>
        </a:prstGeom>
        <a:noFill/>
        <a:ln w="9525">
          <a:noFill/>
          <a:miter lim="800000"/>
          <a:headEnd/>
          <a:tailEnd/>
        </a:ln>
      </xdr:spPr>
    </xdr:pic>
    <xdr:clientData/>
  </xdr:twoCellAnchor>
  <xdr:twoCellAnchor>
    <xdr:from>
      <xdr:col>50</xdr:col>
      <xdr:colOff>533400</xdr:colOff>
      <xdr:row>2</xdr:row>
      <xdr:rowOff>23812</xdr:rowOff>
    </xdr:from>
    <xdr:to>
      <xdr:col>58</xdr:col>
      <xdr:colOff>342899</xdr:colOff>
      <xdr:row>10</xdr:row>
      <xdr:rowOff>0</xdr:rowOff>
    </xdr:to>
    <xdr:pic>
      <xdr:nvPicPr>
        <xdr:cNvPr id="7" name="Picture 231">
          <a:extLst>
            <a:ext uri="{FF2B5EF4-FFF2-40B4-BE49-F238E27FC236}">
              <a16:creationId xmlns:a16="http://schemas.microsoft.com/office/drawing/2014/main" id="{00000000-0008-0000-0E00-000007000000}"/>
            </a:ext>
          </a:extLst>
        </xdr:cNvPr>
        <xdr:cNvPicPr>
          <a:picLocks noChangeAspect="1" noChangeArrowheads="1"/>
        </xdr:cNvPicPr>
      </xdr:nvPicPr>
      <xdr:blipFill>
        <a:blip xmlns:r="http://schemas.openxmlformats.org/officeDocument/2006/relationships" r:embed="rId1" cstate="print"/>
        <a:srcRect/>
        <a:stretch>
          <a:fillRect/>
        </a:stretch>
      </xdr:blipFill>
      <xdr:spPr bwMode="auto">
        <a:xfrm>
          <a:off x="35728275" y="414337"/>
          <a:ext cx="5438774" cy="1500188"/>
        </a:xfrm>
        <a:prstGeom prst="rect">
          <a:avLst/>
        </a:prstGeom>
        <a:noFill/>
        <a:ln w="9525">
          <a:noFill/>
          <a:miter lim="800000"/>
          <a:headEnd/>
          <a:tailEnd/>
        </a:ln>
      </xdr:spPr>
    </xdr:pic>
    <xdr:clientData/>
  </xdr:twoCellAnchor>
  <xdr:twoCellAnchor>
    <xdr:from>
      <xdr:col>50</xdr:col>
      <xdr:colOff>533400</xdr:colOff>
      <xdr:row>2</xdr:row>
      <xdr:rowOff>23812</xdr:rowOff>
    </xdr:from>
    <xdr:to>
      <xdr:col>58</xdr:col>
      <xdr:colOff>342899</xdr:colOff>
      <xdr:row>10</xdr:row>
      <xdr:rowOff>0</xdr:rowOff>
    </xdr:to>
    <xdr:pic>
      <xdr:nvPicPr>
        <xdr:cNvPr id="8" name="Picture 231">
          <a:extLst>
            <a:ext uri="{FF2B5EF4-FFF2-40B4-BE49-F238E27FC236}">
              <a16:creationId xmlns:a16="http://schemas.microsoft.com/office/drawing/2014/main" id="{00000000-0008-0000-0E00-000008000000}"/>
            </a:ext>
          </a:extLst>
        </xdr:cNvPr>
        <xdr:cNvPicPr>
          <a:picLocks noChangeAspect="1" noChangeArrowheads="1"/>
        </xdr:cNvPicPr>
      </xdr:nvPicPr>
      <xdr:blipFill>
        <a:blip xmlns:r="http://schemas.openxmlformats.org/officeDocument/2006/relationships" r:embed="rId1" cstate="print"/>
        <a:srcRect/>
        <a:stretch>
          <a:fillRect/>
        </a:stretch>
      </xdr:blipFill>
      <xdr:spPr bwMode="auto">
        <a:xfrm>
          <a:off x="35728275" y="414337"/>
          <a:ext cx="5438774" cy="1500188"/>
        </a:xfrm>
        <a:prstGeom prst="rect">
          <a:avLst/>
        </a:prstGeom>
        <a:noFill/>
        <a:ln w="9525">
          <a:noFill/>
          <a:miter lim="800000"/>
          <a:headEnd/>
          <a:tailEnd/>
        </a:ln>
      </xdr:spPr>
    </xdr:pic>
    <xdr:clientData/>
  </xdr:twoCellAnchor>
  <xdr:twoCellAnchor>
    <xdr:from>
      <xdr:col>50</xdr:col>
      <xdr:colOff>533400</xdr:colOff>
      <xdr:row>2</xdr:row>
      <xdr:rowOff>23812</xdr:rowOff>
    </xdr:from>
    <xdr:to>
      <xdr:col>58</xdr:col>
      <xdr:colOff>342899</xdr:colOff>
      <xdr:row>10</xdr:row>
      <xdr:rowOff>0</xdr:rowOff>
    </xdr:to>
    <xdr:pic>
      <xdr:nvPicPr>
        <xdr:cNvPr id="9" name="Picture 231">
          <a:extLst>
            <a:ext uri="{FF2B5EF4-FFF2-40B4-BE49-F238E27FC236}">
              <a16:creationId xmlns:a16="http://schemas.microsoft.com/office/drawing/2014/main" id="{00000000-0008-0000-0E00-000009000000}"/>
            </a:ext>
          </a:extLst>
        </xdr:cNvPr>
        <xdr:cNvPicPr>
          <a:picLocks noChangeAspect="1" noChangeArrowheads="1"/>
        </xdr:cNvPicPr>
      </xdr:nvPicPr>
      <xdr:blipFill>
        <a:blip xmlns:r="http://schemas.openxmlformats.org/officeDocument/2006/relationships" r:embed="rId1" cstate="print"/>
        <a:srcRect/>
        <a:stretch>
          <a:fillRect/>
        </a:stretch>
      </xdr:blipFill>
      <xdr:spPr bwMode="auto">
        <a:xfrm>
          <a:off x="35728275" y="414337"/>
          <a:ext cx="5438774" cy="1500188"/>
        </a:xfrm>
        <a:prstGeom prst="rect">
          <a:avLst/>
        </a:prstGeom>
        <a:noFill/>
        <a:ln w="9525">
          <a:noFill/>
          <a:miter lim="800000"/>
          <a:headEnd/>
          <a:tailEnd/>
        </a:ln>
      </xdr:spPr>
    </xdr:pic>
    <xdr:clientData/>
  </xdr:twoCellAnchor>
  <xdr:twoCellAnchor>
    <xdr:from>
      <xdr:col>50</xdr:col>
      <xdr:colOff>533400</xdr:colOff>
      <xdr:row>2</xdr:row>
      <xdr:rowOff>23812</xdr:rowOff>
    </xdr:from>
    <xdr:to>
      <xdr:col>58</xdr:col>
      <xdr:colOff>342899</xdr:colOff>
      <xdr:row>10</xdr:row>
      <xdr:rowOff>0</xdr:rowOff>
    </xdr:to>
    <xdr:pic>
      <xdr:nvPicPr>
        <xdr:cNvPr id="10" name="Picture 231">
          <a:extLst>
            <a:ext uri="{FF2B5EF4-FFF2-40B4-BE49-F238E27FC236}">
              <a16:creationId xmlns:a16="http://schemas.microsoft.com/office/drawing/2014/main" id="{00000000-0008-0000-0E00-00000A000000}"/>
            </a:ext>
          </a:extLst>
        </xdr:cNvPr>
        <xdr:cNvPicPr>
          <a:picLocks noChangeAspect="1" noChangeArrowheads="1"/>
        </xdr:cNvPicPr>
      </xdr:nvPicPr>
      <xdr:blipFill>
        <a:blip xmlns:r="http://schemas.openxmlformats.org/officeDocument/2006/relationships" r:embed="rId1" cstate="print"/>
        <a:srcRect/>
        <a:stretch>
          <a:fillRect/>
        </a:stretch>
      </xdr:blipFill>
      <xdr:spPr bwMode="auto">
        <a:xfrm>
          <a:off x="35728275" y="414337"/>
          <a:ext cx="5438774" cy="1500188"/>
        </a:xfrm>
        <a:prstGeom prst="rect">
          <a:avLst/>
        </a:prstGeom>
        <a:noFill/>
        <a:ln w="9525">
          <a:noFill/>
          <a:miter lim="800000"/>
          <a:headEnd/>
          <a:tailEnd/>
        </a:ln>
      </xdr:spPr>
    </xdr:pic>
    <xdr:clientData/>
  </xdr:twoCellAnchor>
  <xdr:twoCellAnchor>
    <xdr:from>
      <xdr:col>50</xdr:col>
      <xdr:colOff>533400</xdr:colOff>
      <xdr:row>2</xdr:row>
      <xdr:rowOff>23812</xdr:rowOff>
    </xdr:from>
    <xdr:to>
      <xdr:col>58</xdr:col>
      <xdr:colOff>342899</xdr:colOff>
      <xdr:row>10</xdr:row>
      <xdr:rowOff>0</xdr:rowOff>
    </xdr:to>
    <xdr:pic>
      <xdr:nvPicPr>
        <xdr:cNvPr id="11" name="Picture 231">
          <a:extLst>
            <a:ext uri="{FF2B5EF4-FFF2-40B4-BE49-F238E27FC236}">
              <a16:creationId xmlns:a16="http://schemas.microsoft.com/office/drawing/2014/main" id="{00000000-0008-0000-0E00-00000B000000}"/>
            </a:ext>
          </a:extLst>
        </xdr:cNvPr>
        <xdr:cNvPicPr>
          <a:picLocks noChangeAspect="1" noChangeArrowheads="1"/>
        </xdr:cNvPicPr>
      </xdr:nvPicPr>
      <xdr:blipFill>
        <a:blip xmlns:r="http://schemas.openxmlformats.org/officeDocument/2006/relationships" r:embed="rId1" cstate="print"/>
        <a:srcRect/>
        <a:stretch>
          <a:fillRect/>
        </a:stretch>
      </xdr:blipFill>
      <xdr:spPr bwMode="auto">
        <a:xfrm>
          <a:off x="35728275" y="414337"/>
          <a:ext cx="5438774" cy="1500188"/>
        </a:xfrm>
        <a:prstGeom prst="rect">
          <a:avLst/>
        </a:prstGeom>
        <a:noFill/>
        <a:ln w="9525">
          <a:noFill/>
          <a:miter lim="800000"/>
          <a:headEnd/>
          <a:tailEnd/>
        </a:ln>
      </xdr:spPr>
    </xdr:pic>
    <xdr:clientData/>
  </xdr:twoCellAnchor>
  <xdr:twoCellAnchor>
    <xdr:from>
      <xdr:col>50</xdr:col>
      <xdr:colOff>533400</xdr:colOff>
      <xdr:row>2</xdr:row>
      <xdr:rowOff>23812</xdr:rowOff>
    </xdr:from>
    <xdr:to>
      <xdr:col>58</xdr:col>
      <xdr:colOff>342899</xdr:colOff>
      <xdr:row>10</xdr:row>
      <xdr:rowOff>0</xdr:rowOff>
    </xdr:to>
    <xdr:pic>
      <xdr:nvPicPr>
        <xdr:cNvPr id="12" name="Picture 231">
          <a:extLst>
            <a:ext uri="{FF2B5EF4-FFF2-40B4-BE49-F238E27FC236}">
              <a16:creationId xmlns:a16="http://schemas.microsoft.com/office/drawing/2014/main" id="{00000000-0008-0000-0E00-00000C000000}"/>
            </a:ext>
          </a:extLst>
        </xdr:cNvPr>
        <xdr:cNvPicPr>
          <a:picLocks noChangeAspect="1" noChangeArrowheads="1"/>
        </xdr:cNvPicPr>
      </xdr:nvPicPr>
      <xdr:blipFill>
        <a:blip xmlns:r="http://schemas.openxmlformats.org/officeDocument/2006/relationships" r:embed="rId1" cstate="print"/>
        <a:srcRect/>
        <a:stretch>
          <a:fillRect/>
        </a:stretch>
      </xdr:blipFill>
      <xdr:spPr bwMode="auto">
        <a:xfrm>
          <a:off x="35728275" y="414337"/>
          <a:ext cx="5438774" cy="1500188"/>
        </a:xfrm>
        <a:prstGeom prst="rect">
          <a:avLst/>
        </a:prstGeom>
        <a:noFill/>
        <a:ln w="9525">
          <a:noFill/>
          <a:miter lim="800000"/>
          <a:headEnd/>
          <a:tailEnd/>
        </a:ln>
      </xdr:spPr>
    </xdr:pic>
    <xdr:clientData/>
  </xdr:twoCellAnchor>
  <xdr:twoCellAnchor>
    <xdr:from>
      <xdr:col>50</xdr:col>
      <xdr:colOff>533400</xdr:colOff>
      <xdr:row>2</xdr:row>
      <xdr:rowOff>23812</xdr:rowOff>
    </xdr:from>
    <xdr:to>
      <xdr:col>58</xdr:col>
      <xdr:colOff>342899</xdr:colOff>
      <xdr:row>10</xdr:row>
      <xdr:rowOff>0</xdr:rowOff>
    </xdr:to>
    <xdr:pic>
      <xdr:nvPicPr>
        <xdr:cNvPr id="13" name="Picture 231">
          <a:extLst>
            <a:ext uri="{FF2B5EF4-FFF2-40B4-BE49-F238E27FC236}">
              <a16:creationId xmlns:a16="http://schemas.microsoft.com/office/drawing/2014/main" id="{00000000-0008-0000-0E00-00000D000000}"/>
            </a:ext>
          </a:extLst>
        </xdr:cNvPr>
        <xdr:cNvPicPr>
          <a:picLocks noChangeAspect="1" noChangeArrowheads="1"/>
        </xdr:cNvPicPr>
      </xdr:nvPicPr>
      <xdr:blipFill>
        <a:blip xmlns:r="http://schemas.openxmlformats.org/officeDocument/2006/relationships" r:embed="rId1" cstate="print"/>
        <a:srcRect/>
        <a:stretch>
          <a:fillRect/>
        </a:stretch>
      </xdr:blipFill>
      <xdr:spPr bwMode="auto">
        <a:xfrm>
          <a:off x="35728275" y="414337"/>
          <a:ext cx="5438774" cy="1500188"/>
        </a:xfrm>
        <a:prstGeom prst="rect">
          <a:avLst/>
        </a:prstGeom>
        <a:noFill/>
        <a:ln w="9525">
          <a:noFill/>
          <a:miter lim="800000"/>
          <a:headEnd/>
          <a:tailEnd/>
        </a:ln>
      </xdr:spPr>
    </xdr:pic>
    <xdr:clientData/>
  </xdr:twoCellAnchor>
  <xdr:twoCellAnchor>
    <xdr:from>
      <xdr:col>50</xdr:col>
      <xdr:colOff>533400</xdr:colOff>
      <xdr:row>2</xdr:row>
      <xdr:rowOff>23812</xdr:rowOff>
    </xdr:from>
    <xdr:to>
      <xdr:col>58</xdr:col>
      <xdr:colOff>342899</xdr:colOff>
      <xdr:row>10</xdr:row>
      <xdr:rowOff>0</xdr:rowOff>
    </xdr:to>
    <xdr:pic>
      <xdr:nvPicPr>
        <xdr:cNvPr id="14" name="Picture 231">
          <a:extLst>
            <a:ext uri="{FF2B5EF4-FFF2-40B4-BE49-F238E27FC236}">
              <a16:creationId xmlns:a16="http://schemas.microsoft.com/office/drawing/2014/main" id="{00000000-0008-0000-0E00-00000E000000}"/>
            </a:ext>
          </a:extLst>
        </xdr:cNvPr>
        <xdr:cNvPicPr>
          <a:picLocks noChangeAspect="1" noChangeArrowheads="1"/>
        </xdr:cNvPicPr>
      </xdr:nvPicPr>
      <xdr:blipFill>
        <a:blip xmlns:r="http://schemas.openxmlformats.org/officeDocument/2006/relationships" r:embed="rId1" cstate="print"/>
        <a:srcRect/>
        <a:stretch>
          <a:fillRect/>
        </a:stretch>
      </xdr:blipFill>
      <xdr:spPr bwMode="auto">
        <a:xfrm>
          <a:off x="35728275" y="414337"/>
          <a:ext cx="5438774" cy="1500188"/>
        </a:xfrm>
        <a:prstGeom prst="rect">
          <a:avLst/>
        </a:prstGeom>
        <a:noFill/>
        <a:ln w="9525">
          <a:noFill/>
          <a:miter lim="800000"/>
          <a:headEnd/>
          <a:tailEnd/>
        </a:ln>
      </xdr:spPr>
    </xdr:pic>
    <xdr:clientData/>
  </xdr:twoCellAnchor>
  <xdr:twoCellAnchor>
    <xdr:from>
      <xdr:col>50</xdr:col>
      <xdr:colOff>533400</xdr:colOff>
      <xdr:row>2</xdr:row>
      <xdr:rowOff>23812</xdr:rowOff>
    </xdr:from>
    <xdr:to>
      <xdr:col>58</xdr:col>
      <xdr:colOff>342899</xdr:colOff>
      <xdr:row>10</xdr:row>
      <xdr:rowOff>0</xdr:rowOff>
    </xdr:to>
    <xdr:pic>
      <xdr:nvPicPr>
        <xdr:cNvPr id="15" name="Picture 231">
          <a:extLst>
            <a:ext uri="{FF2B5EF4-FFF2-40B4-BE49-F238E27FC236}">
              <a16:creationId xmlns:a16="http://schemas.microsoft.com/office/drawing/2014/main" id="{00000000-0008-0000-0E00-00000F000000}"/>
            </a:ext>
          </a:extLst>
        </xdr:cNvPr>
        <xdr:cNvPicPr>
          <a:picLocks noChangeAspect="1" noChangeArrowheads="1"/>
        </xdr:cNvPicPr>
      </xdr:nvPicPr>
      <xdr:blipFill>
        <a:blip xmlns:r="http://schemas.openxmlformats.org/officeDocument/2006/relationships" r:embed="rId1" cstate="print"/>
        <a:srcRect/>
        <a:stretch>
          <a:fillRect/>
        </a:stretch>
      </xdr:blipFill>
      <xdr:spPr bwMode="auto">
        <a:xfrm>
          <a:off x="35728275" y="414337"/>
          <a:ext cx="5438774" cy="1500188"/>
        </a:xfrm>
        <a:prstGeom prst="rect">
          <a:avLst/>
        </a:prstGeom>
        <a:noFill/>
        <a:ln w="9525">
          <a:noFill/>
          <a:miter lim="800000"/>
          <a:headEnd/>
          <a:tailEnd/>
        </a:ln>
      </xdr:spPr>
    </xdr:pic>
    <xdr:clientData/>
  </xdr:twoCellAnchor>
  <xdr:twoCellAnchor>
    <xdr:from>
      <xdr:col>50</xdr:col>
      <xdr:colOff>533400</xdr:colOff>
      <xdr:row>2</xdr:row>
      <xdr:rowOff>23812</xdr:rowOff>
    </xdr:from>
    <xdr:to>
      <xdr:col>58</xdr:col>
      <xdr:colOff>342899</xdr:colOff>
      <xdr:row>10</xdr:row>
      <xdr:rowOff>0</xdr:rowOff>
    </xdr:to>
    <xdr:pic>
      <xdr:nvPicPr>
        <xdr:cNvPr id="16" name="Picture 231">
          <a:extLst>
            <a:ext uri="{FF2B5EF4-FFF2-40B4-BE49-F238E27FC236}">
              <a16:creationId xmlns:a16="http://schemas.microsoft.com/office/drawing/2014/main" id="{00000000-0008-0000-0E00-000010000000}"/>
            </a:ext>
          </a:extLst>
        </xdr:cNvPr>
        <xdr:cNvPicPr>
          <a:picLocks noChangeAspect="1" noChangeArrowheads="1"/>
        </xdr:cNvPicPr>
      </xdr:nvPicPr>
      <xdr:blipFill>
        <a:blip xmlns:r="http://schemas.openxmlformats.org/officeDocument/2006/relationships" r:embed="rId1" cstate="print"/>
        <a:srcRect/>
        <a:stretch>
          <a:fillRect/>
        </a:stretch>
      </xdr:blipFill>
      <xdr:spPr bwMode="auto">
        <a:xfrm>
          <a:off x="35728275" y="414337"/>
          <a:ext cx="5438774" cy="1500188"/>
        </a:xfrm>
        <a:prstGeom prst="rect">
          <a:avLst/>
        </a:prstGeom>
        <a:noFill/>
        <a:ln w="9525">
          <a:noFill/>
          <a:miter lim="800000"/>
          <a:headEnd/>
          <a:tailEnd/>
        </a:ln>
      </xdr:spPr>
    </xdr:pic>
    <xdr:clientData/>
  </xdr:twoCellAnchor>
  <xdr:twoCellAnchor>
    <xdr:from>
      <xdr:col>50</xdr:col>
      <xdr:colOff>533400</xdr:colOff>
      <xdr:row>2</xdr:row>
      <xdr:rowOff>23812</xdr:rowOff>
    </xdr:from>
    <xdr:to>
      <xdr:col>58</xdr:col>
      <xdr:colOff>342899</xdr:colOff>
      <xdr:row>10</xdr:row>
      <xdr:rowOff>0</xdr:rowOff>
    </xdr:to>
    <xdr:pic>
      <xdr:nvPicPr>
        <xdr:cNvPr id="17" name="Picture 231">
          <a:extLst>
            <a:ext uri="{FF2B5EF4-FFF2-40B4-BE49-F238E27FC236}">
              <a16:creationId xmlns:a16="http://schemas.microsoft.com/office/drawing/2014/main" id="{00000000-0008-0000-0E00-000011000000}"/>
            </a:ext>
          </a:extLst>
        </xdr:cNvPr>
        <xdr:cNvPicPr>
          <a:picLocks noChangeAspect="1" noChangeArrowheads="1"/>
        </xdr:cNvPicPr>
      </xdr:nvPicPr>
      <xdr:blipFill>
        <a:blip xmlns:r="http://schemas.openxmlformats.org/officeDocument/2006/relationships" r:embed="rId1" cstate="print"/>
        <a:srcRect/>
        <a:stretch>
          <a:fillRect/>
        </a:stretch>
      </xdr:blipFill>
      <xdr:spPr bwMode="auto">
        <a:xfrm>
          <a:off x="35728275" y="414337"/>
          <a:ext cx="5438774" cy="1500188"/>
        </a:xfrm>
        <a:prstGeom prst="rect">
          <a:avLst/>
        </a:prstGeom>
        <a:noFill/>
        <a:ln w="9525">
          <a:noFill/>
          <a:miter lim="800000"/>
          <a:headEnd/>
          <a:tailEnd/>
        </a:ln>
      </xdr:spPr>
    </xdr:pic>
    <xdr:clientData/>
  </xdr:twoCellAnchor>
</xdr:wsDr>
</file>

<file path=xl/drawings/drawing7.xml><?xml version="1.0" encoding="utf-8"?>
<xdr:wsDr xmlns:xdr="http://schemas.openxmlformats.org/drawingml/2006/spreadsheetDrawing" xmlns:a="http://schemas.openxmlformats.org/drawingml/2006/main">
  <xdr:twoCellAnchor>
    <xdr:from>
      <xdr:col>50</xdr:col>
      <xdr:colOff>533400</xdr:colOff>
      <xdr:row>2</xdr:row>
      <xdr:rowOff>23812</xdr:rowOff>
    </xdr:from>
    <xdr:to>
      <xdr:col>58</xdr:col>
      <xdr:colOff>342899</xdr:colOff>
      <xdr:row>10</xdr:row>
      <xdr:rowOff>0</xdr:rowOff>
    </xdr:to>
    <xdr:pic>
      <xdr:nvPicPr>
        <xdr:cNvPr id="2" name="Picture 231">
          <a:extLst>
            <a:ext uri="{FF2B5EF4-FFF2-40B4-BE49-F238E27FC236}">
              <a16:creationId xmlns:a16="http://schemas.microsoft.com/office/drawing/2014/main" id="{00000000-0008-0000-0E00-000002000000}"/>
            </a:ext>
          </a:extLst>
        </xdr:cNvPr>
        <xdr:cNvPicPr>
          <a:picLocks noChangeAspect="1" noChangeArrowheads="1"/>
        </xdr:cNvPicPr>
      </xdr:nvPicPr>
      <xdr:blipFill>
        <a:blip xmlns:r="http://schemas.openxmlformats.org/officeDocument/2006/relationships" r:embed="rId1" cstate="print"/>
        <a:srcRect/>
        <a:stretch>
          <a:fillRect/>
        </a:stretch>
      </xdr:blipFill>
      <xdr:spPr bwMode="auto">
        <a:xfrm>
          <a:off x="35728275" y="414337"/>
          <a:ext cx="5438774" cy="1500188"/>
        </a:xfrm>
        <a:prstGeom prst="rect">
          <a:avLst/>
        </a:prstGeom>
        <a:noFill/>
        <a:ln w="9525">
          <a:noFill/>
          <a:miter lim="800000"/>
          <a:headEnd/>
          <a:tailEnd/>
        </a:ln>
      </xdr:spPr>
    </xdr:pic>
    <xdr:clientData/>
  </xdr:twoCellAnchor>
  <xdr:twoCellAnchor>
    <xdr:from>
      <xdr:col>50</xdr:col>
      <xdr:colOff>533400</xdr:colOff>
      <xdr:row>2</xdr:row>
      <xdr:rowOff>23812</xdr:rowOff>
    </xdr:from>
    <xdr:to>
      <xdr:col>58</xdr:col>
      <xdr:colOff>342899</xdr:colOff>
      <xdr:row>10</xdr:row>
      <xdr:rowOff>0</xdr:rowOff>
    </xdr:to>
    <xdr:pic>
      <xdr:nvPicPr>
        <xdr:cNvPr id="3" name="Picture 231">
          <a:extLst>
            <a:ext uri="{FF2B5EF4-FFF2-40B4-BE49-F238E27FC236}">
              <a16:creationId xmlns:a16="http://schemas.microsoft.com/office/drawing/2014/main" id="{00000000-0008-0000-0E00-000003000000}"/>
            </a:ext>
          </a:extLst>
        </xdr:cNvPr>
        <xdr:cNvPicPr>
          <a:picLocks noChangeAspect="1" noChangeArrowheads="1"/>
        </xdr:cNvPicPr>
      </xdr:nvPicPr>
      <xdr:blipFill>
        <a:blip xmlns:r="http://schemas.openxmlformats.org/officeDocument/2006/relationships" r:embed="rId1" cstate="print"/>
        <a:srcRect/>
        <a:stretch>
          <a:fillRect/>
        </a:stretch>
      </xdr:blipFill>
      <xdr:spPr bwMode="auto">
        <a:xfrm>
          <a:off x="35728275" y="414337"/>
          <a:ext cx="5438774" cy="1500188"/>
        </a:xfrm>
        <a:prstGeom prst="rect">
          <a:avLst/>
        </a:prstGeom>
        <a:noFill/>
        <a:ln w="9525">
          <a:noFill/>
          <a:miter lim="800000"/>
          <a:headEnd/>
          <a:tailEnd/>
        </a:ln>
      </xdr:spPr>
    </xdr:pic>
    <xdr:clientData/>
  </xdr:twoCellAnchor>
  <xdr:twoCellAnchor>
    <xdr:from>
      <xdr:col>50</xdr:col>
      <xdr:colOff>533400</xdr:colOff>
      <xdr:row>2</xdr:row>
      <xdr:rowOff>23812</xdr:rowOff>
    </xdr:from>
    <xdr:to>
      <xdr:col>58</xdr:col>
      <xdr:colOff>342899</xdr:colOff>
      <xdr:row>10</xdr:row>
      <xdr:rowOff>0</xdr:rowOff>
    </xdr:to>
    <xdr:pic>
      <xdr:nvPicPr>
        <xdr:cNvPr id="4" name="Picture 231">
          <a:extLst>
            <a:ext uri="{FF2B5EF4-FFF2-40B4-BE49-F238E27FC236}">
              <a16:creationId xmlns:a16="http://schemas.microsoft.com/office/drawing/2014/main" id="{00000000-0008-0000-0E00-000004000000}"/>
            </a:ext>
          </a:extLst>
        </xdr:cNvPr>
        <xdr:cNvPicPr>
          <a:picLocks noChangeAspect="1" noChangeArrowheads="1"/>
        </xdr:cNvPicPr>
      </xdr:nvPicPr>
      <xdr:blipFill>
        <a:blip xmlns:r="http://schemas.openxmlformats.org/officeDocument/2006/relationships" r:embed="rId1" cstate="print"/>
        <a:srcRect/>
        <a:stretch>
          <a:fillRect/>
        </a:stretch>
      </xdr:blipFill>
      <xdr:spPr bwMode="auto">
        <a:xfrm>
          <a:off x="35728275" y="414337"/>
          <a:ext cx="5438774" cy="1500188"/>
        </a:xfrm>
        <a:prstGeom prst="rect">
          <a:avLst/>
        </a:prstGeom>
        <a:noFill/>
        <a:ln w="9525">
          <a:noFill/>
          <a:miter lim="800000"/>
          <a:headEnd/>
          <a:tailEnd/>
        </a:ln>
      </xdr:spPr>
    </xdr:pic>
    <xdr:clientData/>
  </xdr:twoCellAnchor>
  <xdr:twoCellAnchor>
    <xdr:from>
      <xdr:col>50</xdr:col>
      <xdr:colOff>533400</xdr:colOff>
      <xdr:row>2</xdr:row>
      <xdr:rowOff>23812</xdr:rowOff>
    </xdr:from>
    <xdr:to>
      <xdr:col>58</xdr:col>
      <xdr:colOff>342899</xdr:colOff>
      <xdr:row>10</xdr:row>
      <xdr:rowOff>0</xdr:rowOff>
    </xdr:to>
    <xdr:pic>
      <xdr:nvPicPr>
        <xdr:cNvPr id="5" name="Picture 231">
          <a:extLst>
            <a:ext uri="{FF2B5EF4-FFF2-40B4-BE49-F238E27FC236}">
              <a16:creationId xmlns:a16="http://schemas.microsoft.com/office/drawing/2014/main" id="{00000000-0008-0000-0E00-000005000000}"/>
            </a:ext>
          </a:extLst>
        </xdr:cNvPr>
        <xdr:cNvPicPr>
          <a:picLocks noChangeAspect="1" noChangeArrowheads="1"/>
        </xdr:cNvPicPr>
      </xdr:nvPicPr>
      <xdr:blipFill>
        <a:blip xmlns:r="http://schemas.openxmlformats.org/officeDocument/2006/relationships" r:embed="rId1" cstate="print"/>
        <a:srcRect/>
        <a:stretch>
          <a:fillRect/>
        </a:stretch>
      </xdr:blipFill>
      <xdr:spPr bwMode="auto">
        <a:xfrm>
          <a:off x="35728275" y="414337"/>
          <a:ext cx="5438774" cy="1500188"/>
        </a:xfrm>
        <a:prstGeom prst="rect">
          <a:avLst/>
        </a:prstGeom>
        <a:noFill/>
        <a:ln w="9525">
          <a:noFill/>
          <a:miter lim="800000"/>
          <a:headEnd/>
          <a:tailEnd/>
        </a:ln>
      </xdr:spPr>
    </xdr:pic>
    <xdr:clientData/>
  </xdr:twoCellAnchor>
  <xdr:twoCellAnchor>
    <xdr:from>
      <xdr:col>50</xdr:col>
      <xdr:colOff>533400</xdr:colOff>
      <xdr:row>2</xdr:row>
      <xdr:rowOff>23812</xdr:rowOff>
    </xdr:from>
    <xdr:to>
      <xdr:col>58</xdr:col>
      <xdr:colOff>342899</xdr:colOff>
      <xdr:row>10</xdr:row>
      <xdr:rowOff>0</xdr:rowOff>
    </xdr:to>
    <xdr:pic>
      <xdr:nvPicPr>
        <xdr:cNvPr id="6" name="Picture 231">
          <a:extLst>
            <a:ext uri="{FF2B5EF4-FFF2-40B4-BE49-F238E27FC236}">
              <a16:creationId xmlns:a16="http://schemas.microsoft.com/office/drawing/2014/main" id="{00000000-0008-0000-0E00-000006000000}"/>
            </a:ext>
          </a:extLst>
        </xdr:cNvPr>
        <xdr:cNvPicPr>
          <a:picLocks noChangeAspect="1" noChangeArrowheads="1"/>
        </xdr:cNvPicPr>
      </xdr:nvPicPr>
      <xdr:blipFill>
        <a:blip xmlns:r="http://schemas.openxmlformats.org/officeDocument/2006/relationships" r:embed="rId1" cstate="print"/>
        <a:srcRect/>
        <a:stretch>
          <a:fillRect/>
        </a:stretch>
      </xdr:blipFill>
      <xdr:spPr bwMode="auto">
        <a:xfrm>
          <a:off x="35728275" y="414337"/>
          <a:ext cx="5438774" cy="1500188"/>
        </a:xfrm>
        <a:prstGeom prst="rect">
          <a:avLst/>
        </a:prstGeom>
        <a:noFill/>
        <a:ln w="9525">
          <a:noFill/>
          <a:miter lim="800000"/>
          <a:headEnd/>
          <a:tailEnd/>
        </a:ln>
      </xdr:spPr>
    </xdr:pic>
    <xdr:clientData/>
  </xdr:twoCellAnchor>
  <xdr:twoCellAnchor>
    <xdr:from>
      <xdr:col>50</xdr:col>
      <xdr:colOff>533400</xdr:colOff>
      <xdr:row>2</xdr:row>
      <xdr:rowOff>23812</xdr:rowOff>
    </xdr:from>
    <xdr:to>
      <xdr:col>58</xdr:col>
      <xdr:colOff>342899</xdr:colOff>
      <xdr:row>10</xdr:row>
      <xdr:rowOff>0</xdr:rowOff>
    </xdr:to>
    <xdr:pic>
      <xdr:nvPicPr>
        <xdr:cNvPr id="7" name="Picture 231">
          <a:extLst>
            <a:ext uri="{FF2B5EF4-FFF2-40B4-BE49-F238E27FC236}">
              <a16:creationId xmlns:a16="http://schemas.microsoft.com/office/drawing/2014/main" id="{00000000-0008-0000-0E00-000007000000}"/>
            </a:ext>
          </a:extLst>
        </xdr:cNvPr>
        <xdr:cNvPicPr>
          <a:picLocks noChangeAspect="1" noChangeArrowheads="1"/>
        </xdr:cNvPicPr>
      </xdr:nvPicPr>
      <xdr:blipFill>
        <a:blip xmlns:r="http://schemas.openxmlformats.org/officeDocument/2006/relationships" r:embed="rId1" cstate="print"/>
        <a:srcRect/>
        <a:stretch>
          <a:fillRect/>
        </a:stretch>
      </xdr:blipFill>
      <xdr:spPr bwMode="auto">
        <a:xfrm>
          <a:off x="35728275" y="414337"/>
          <a:ext cx="5438774" cy="1500188"/>
        </a:xfrm>
        <a:prstGeom prst="rect">
          <a:avLst/>
        </a:prstGeom>
        <a:noFill/>
        <a:ln w="9525">
          <a:noFill/>
          <a:miter lim="800000"/>
          <a:headEnd/>
          <a:tailEnd/>
        </a:ln>
      </xdr:spPr>
    </xdr:pic>
    <xdr:clientData/>
  </xdr:twoCellAnchor>
  <xdr:twoCellAnchor>
    <xdr:from>
      <xdr:col>50</xdr:col>
      <xdr:colOff>533400</xdr:colOff>
      <xdr:row>2</xdr:row>
      <xdr:rowOff>23812</xdr:rowOff>
    </xdr:from>
    <xdr:to>
      <xdr:col>58</xdr:col>
      <xdr:colOff>342899</xdr:colOff>
      <xdr:row>10</xdr:row>
      <xdr:rowOff>0</xdr:rowOff>
    </xdr:to>
    <xdr:pic>
      <xdr:nvPicPr>
        <xdr:cNvPr id="8" name="Picture 231">
          <a:extLst>
            <a:ext uri="{FF2B5EF4-FFF2-40B4-BE49-F238E27FC236}">
              <a16:creationId xmlns:a16="http://schemas.microsoft.com/office/drawing/2014/main" id="{00000000-0008-0000-0E00-000008000000}"/>
            </a:ext>
          </a:extLst>
        </xdr:cNvPr>
        <xdr:cNvPicPr>
          <a:picLocks noChangeAspect="1" noChangeArrowheads="1"/>
        </xdr:cNvPicPr>
      </xdr:nvPicPr>
      <xdr:blipFill>
        <a:blip xmlns:r="http://schemas.openxmlformats.org/officeDocument/2006/relationships" r:embed="rId1" cstate="print"/>
        <a:srcRect/>
        <a:stretch>
          <a:fillRect/>
        </a:stretch>
      </xdr:blipFill>
      <xdr:spPr bwMode="auto">
        <a:xfrm>
          <a:off x="35728275" y="414337"/>
          <a:ext cx="5438774" cy="1500188"/>
        </a:xfrm>
        <a:prstGeom prst="rect">
          <a:avLst/>
        </a:prstGeom>
        <a:noFill/>
        <a:ln w="9525">
          <a:noFill/>
          <a:miter lim="800000"/>
          <a:headEnd/>
          <a:tailEnd/>
        </a:ln>
      </xdr:spPr>
    </xdr:pic>
    <xdr:clientData/>
  </xdr:twoCellAnchor>
  <xdr:twoCellAnchor>
    <xdr:from>
      <xdr:col>50</xdr:col>
      <xdr:colOff>533400</xdr:colOff>
      <xdr:row>2</xdr:row>
      <xdr:rowOff>23812</xdr:rowOff>
    </xdr:from>
    <xdr:to>
      <xdr:col>58</xdr:col>
      <xdr:colOff>342899</xdr:colOff>
      <xdr:row>10</xdr:row>
      <xdr:rowOff>0</xdr:rowOff>
    </xdr:to>
    <xdr:pic>
      <xdr:nvPicPr>
        <xdr:cNvPr id="9" name="Picture 231">
          <a:extLst>
            <a:ext uri="{FF2B5EF4-FFF2-40B4-BE49-F238E27FC236}">
              <a16:creationId xmlns:a16="http://schemas.microsoft.com/office/drawing/2014/main" id="{00000000-0008-0000-0E00-000009000000}"/>
            </a:ext>
          </a:extLst>
        </xdr:cNvPr>
        <xdr:cNvPicPr>
          <a:picLocks noChangeAspect="1" noChangeArrowheads="1"/>
        </xdr:cNvPicPr>
      </xdr:nvPicPr>
      <xdr:blipFill>
        <a:blip xmlns:r="http://schemas.openxmlformats.org/officeDocument/2006/relationships" r:embed="rId1" cstate="print"/>
        <a:srcRect/>
        <a:stretch>
          <a:fillRect/>
        </a:stretch>
      </xdr:blipFill>
      <xdr:spPr bwMode="auto">
        <a:xfrm>
          <a:off x="35728275" y="414337"/>
          <a:ext cx="5438774" cy="1500188"/>
        </a:xfrm>
        <a:prstGeom prst="rect">
          <a:avLst/>
        </a:prstGeom>
        <a:noFill/>
        <a:ln w="9525">
          <a:noFill/>
          <a:miter lim="800000"/>
          <a:headEnd/>
          <a:tailEnd/>
        </a:ln>
      </xdr:spPr>
    </xdr:pic>
    <xdr:clientData/>
  </xdr:twoCellAnchor>
  <xdr:twoCellAnchor>
    <xdr:from>
      <xdr:col>50</xdr:col>
      <xdr:colOff>533400</xdr:colOff>
      <xdr:row>2</xdr:row>
      <xdr:rowOff>23812</xdr:rowOff>
    </xdr:from>
    <xdr:to>
      <xdr:col>58</xdr:col>
      <xdr:colOff>342899</xdr:colOff>
      <xdr:row>10</xdr:row>
      <xdr:rowOff>0</xdr:rowOff>
    </xdr:to>
    <xdr:pic>
      <xdr:nvPicPr>
        <xdr:cNvPr id="10" name="Picture 231">
          <a:extLst>
            <a:ext uri="{FF2B5EF4-FFF2-40B4-BE49-F238E27FC236}">
              <a16:creationId xmlns:a16="http://schemas.microsoft.com/office/drawing/2014/main" id="{00000000-0008-0000-0E00-00000A000000}"/>
            </a:ext>
          </a:extLst>
        </xdr:cNvPr>
        <xdr:cNvPicPr>
          <a:picLocks noChangeAspect="1" noChangeArrowheads="1"/>
        </xdr:cNvPicPr>
      </xdr:nvPicPr>
      <xdr:blipFill>
        <a:blip xmlns:r="http://schemas.openxmlformats.org/officeDocument/2006/relationships" r:embed="rId1" cstate="print"/>
        <a:srcRect/>
        <a:stretch>
          <a:fillRect/>
        </a:stretch>
      </xdr:blipFill>
      <xdr:spPr bwMode="auto">
        <a:xfrm>
          <a:off x="35728275" y="414337"/>
          <a:ext cx="5438774" cy="1500188"/>
        </a:xfrm>
        <a:prstGeom prst="rect">
          <a:avLst/>
        </a:prstGeom>
        <a:noFill/>
        <a:ln w="9525">
          <a:noFill/>
          <a:miter lim="800000"/>
          <a:headEnd/>
          <a:tailEnd/>
        </a:ln>
      </xdr:spPr>
    </xdr:pic>
    <xdr:clientData/>
  </xdr:twoCellAnchor>
  <xdr:twoCellAnchor>
    <xdr:from>
      <xdr:col>50</xdr:col>
      <xdr:colOff>533400</xdr:colOff>
      <xdr:row>2</xdr:row>
      <xdr:rowOff>23812</xdr:rowOff>
    </xdr:from>
    <xdr:to>
      <xdr:col>58</xdr:col>
      <xdr:colOff>342899</xdr:colOff>
      <xdr:row>10</xdr:row>
      <xdr:rowOff>0</xdr:rowOff>
    </xdr:to>
    <xdr:pic>
      <xdr:nvPicPr>
        <xdr:cNvPr id="11" name="Picture 231">
          <a:extLst>
            <a:ext uri="{FF2B5EF4-FFF2-40B4-BE49-F238E27FC236}">
              <a16:creationId xmlns:a16="http://schemas.microsoft.com/office/drawing/2014/main" id="{00000000-0008-0000-0E00-00000B000000}"/>
            </a:ext>
          </a:extLst>
        </xdr:cNvPr>
        <xdr:cNvPicPr>
          <a:picLocks noChangeAspect="1" noChangeArrowheads="1"/>
        </xdr:cNvPicPr>
      </xdr:nvPicPr>
      <xdr:blipFill>
        <a:blip xmlns:r="http://schemas.openxmlformats.org/officeDocument/2006/relationships" r:embed="rId1" cstate="print"/>
        <a:srcRect/>
        <a:stretch>
          <a:fillRect/>
        </a:stretch>
      </xdr:blipFill>
      <xdr:spPr bwMode="auto">
        <a:xfrm>
          <a:off x="35728275" y="414337"/>
          <a:ext cx="5438774" cy="1500188"/>
        </a:xfrm>
        <a:prstGeom prst="rect">
          <a:avLst/>
        </a:prstGeom>
        <a:noFill/>
        <a:ln w="9525">
          <a:noFill/>
          <a:miter lim="800000"/>
          <a:headEnd/>
          <a:tailEnd/>
        </a:ln>
      </xdr:spPr>
    </xdr:pic>
    <xdr:clientData/>
  </xdr:twoCellAnchor>
  <xdr:twoCellAnchor>
    <xdr:from>
      <xdr:col>50</xdr:col>
      <xdr:colOff>533400</xdr:colOff>
      <xdr:row>2</xdr:row>
      <xdr:rowOff>23812</xdr:rowOff>
    </xdr:from>
    <xdr:to>
      <xdr:col>58</xdr:col>
      <xdr:colOff>342899</xdr:colOff>
      <xdr:row>10</xdr:row>
      <xdr:rowOff>0</xdr:rowOff>
    </xdr:to>
    <xdr:pic>
      <xdr:nvPicPr>
        <xdr:cNvPr id="12" name="Picture 231">
          <a:extLst>
            <a:ext uri="{FF2B5EF4-FFF2-40B4-BE49-F238E27FC236}">
              <a16:creationId xmlns:a16="http://schemas.microsoft.com/office/drawing/2014/main" id="{00000000-0008-0000-0E00-00000C000000}"/>
            </a:ext>
          </a:extLst>
        </xdr:cNvPr>
        <xdr:cNvPicPr>
          <a:picLocks noChangeAspect="1" noChangeArrowheads="1"/>
        </xdr:cNvPicPr>
      </xdr:nvPicPr>
      <xdr:blipFill>
        <a:blip xmlns:r="http://schemas.openxmlformats.org/officeDocument/2006/relationships" r:embed="rId1" cstate="print"/>
        <a:srcRect/>
        <a:stretch>
          <a:fillRect/>
        </a:stretch>
      </xdr:blipFill>
      <xdr:spPr bwMode="auto">
        <a:xfrm>
          <a:off x="35728275" y="414337"/>
          <a:ext cx="5438774" cy="1500188"/>
        </a:xfrm>
        <a:prstGeom prst="rect">
          <a:avLst/>
        </a:prstGeom>
        <a:noFill/>
        <a:ln w="9525">
          <a:noFill/>
          <a:miter lim="800000"/>
          <a:headEnd/>
          <a:tailEnd/>
        </a:ln>
      </xdr:spPr>
    </xdr:pic>
    <xdr:clientData/>
  </xdr:twoCellAnchor>
  <xdr:twoCellAnchor>
    <xdr:from>
      <xdr:col>50</xdr:col>
      <xdr:colOff>533400</xdr:colOff>
      <xdr:row>2</xdr:row>
      <xdr:rowOff>23812</xdr:rowOff>
    </xdr:from>
    <xdr:to>
      <xdr:col>58</xdr:col>
      <xdr:colOff>342899</xdr:colOff>
      <xdr:row>10</xdr:row>
      <xdr:rowOff>0</xdr:rowOff>
    </xdr:to>
    <xdr:pic>
      <xdr:nvPicPr>
        <xdr:cNvPr id="13" name="Picture 231">
          <a:extLst>
            <a:ext uri="{FF2B5EF4-FFF2-40B4-BE49-F238E27FC236}">
              <a16:creationId xmlns:a16="http://schemas.microsoft.com/office/drawing/2014/main" id="{00000000-0008-0000-0E00-00000D000000}"/>
            </a:ext>
          </a:extLst>
        </xdr:cNvPr>
        <xdr:cNvPicPr>
          <a:picLocks noChangeAspect="1" noChangeArrowheads="1"/>
        </xdr:cNvPicPr>
      </xdr:nvPicPr>
      <xdr:blipFill>
        <a:blip xmlns:r="http://schemas.openxmlformats.org/officeDocument/2006/relationships" r:embed="rId1" cstate="print"/>
        <a:srcRect/>
        <a:stretch>
          <a:fillRect/>
        </a:stretch>
      </xdr:blipFill>
      <xdr:spPr bwMode="auto">
        <a:xfrm>
          <a:off x="35728275" y="414337"/>
          <a:ext cx="5438774" cy="1500188"/>
        </a:xfrm>
        <a:prstGeom prst="rect">
          <a:avLst/>
        </a:prstGeom>
        <a:noFill/>
        <a:ln w="9525">
          <a:noFill/>
          <a:miter lim="800000"/>
          <a:headEnd/>
          <a:tailEnd/>
        </a:ln>
      </xdr:spPr>
    </xdr:pic>
    <xdr:clientData/>
  </xdr:twoCellAnchor>
  <xdr:twoCellAnchor>
    <xdr:from>
      <xdr:col>50</xdr:col>
      <xdr:colOff>533400</xdr:colOff>
      <xdr:row>2</xdr:row>
      <xdr:rowOff>23812</xdr:rowOff>
    </xdr:from>
    <xdr:to>
      <xdr:col>58</xdr:col>
      <xdr:colOff>342899</xdr:colOff>
      <xdr:row>10</xdr:row>
      <xdr:rowOff>0</xdr:rowOff>
    </xdr:to>
    <xdr:pic>
      <xdr:nvPicPr>
        <xdr:cNvPr id="14" name="Picture 231">
          <a:extLst>
            <a:ext uri="{FF2B5EF4-FFF2-40B4-BE49-F238E27FC236}">
              <a16:creationId xmlns:a16="http://schemas.microsoft.com/office/drawing/2014/main" id="{00000000-0008-0000-0E00-00000E000000}"/>
            </a:ext>
          </a:extLst>
        </xdr:cNvPr>
        <xdr:cNvPicPr>
          <a:picLocks noChangeAspect="1" noChangeArrowheads="1"/>
        </xdr:cNvPicPr>
      </xdr:nvPicPr>
      <xdr:blipFill>
        <a:blip xmlns:r="http://schemas.openxmlformats.org/officeDocument/2006/relationships" r:embed="rId1" cstate="print"/>
        <a:srcRect/>
        <a:stretch>
          <a:fillRect/>
        </a:stretch>
      </xdr:blipFill>
      <xdr:spPr bwMode="auto">
        <a:xfrm>
          <a:off x="35728275" y="414337"/>
          <a:ext cx="5438774" cy="1500188"/>
        </a:xfrm>
        <a:prstGeom prst="rect">
          <a:avLst/>
        </a:prstGeom>
        <a:noFill/>
        <a:ln w="9525">
          <a:noFill/>
          <a:miter lim="800000"/>
          <a:headEnd/>
          <a:tailEnd/>
        </a:ln>
      </xdr:spPr>
    </xdr:pic>
    <xdr:clientData/>
  </xdr:twoCellAnchor>
  <xdr:twoCellAnchor>
    <xdr:from>
      <xdr:col>50</xdr:col>
      <xdr:colOff>533400</xdr:colOff>
      <xdr:row>2</xdr:row>
      <xdr:rowOff>23812</xdr:rowOff>
    </xdr:from>
    <xdr:to>
      <xdr:col>58</xdr:col>
      <xdr:colOff>342899</xdr:colOff>
      <xdr:row>10</xdr:row>
      <xdr:rowOff>0</xdr:rowOff>
    </xdr:to>
    <xdr:pic>
      <xdr:nvPicPr>
        <xdr:cNvPr id="15" name="Picture 231">
          <a:extLst>
            <a:ext uri="{FF2B5EF4-FFF2-40B4-BE49-F238E27FC236}">
              <a16:creationId xmlns:a16="http://schemas.microsoft.com/office/drawing/2014/main" id="{00000000-0008-0000-0E00-00000F000000}"/>
            </a:ext>
          </a:extLst>
        </xdr:cNvPr>
        <xdr:cNvPicPr>
          <a:picLocks noChangeAspect="1" noChangeArrowheads="1"/>
        </xdr:cNvPicPr>
      </xdr:nvPicPr>
      <xdr:blipFill>
        <a:blip xmlns:r="http://schemas.openxmlformats.org/officeDocument/2006/relationships" r:embed="rId1" cstate="print"/>
        <a:srcRect/>
        <a:stretch>
          <a:fillRect/>
        </a:stretch>
      </xdr:blipFill>
      <xdr:spPr bwMode="auto">
        <a:xfrm>
          <a:off x="35728275" y="414337"/>
          <a:ext cx="5438774" cy="1500188"/>
        </a:xfrm>
        <a:prstGeom prst="rect">
          <a:avLst/>
        </a:prstGeom>
        <a:noFill/>
        <a:ln w="9525">
          <a:noFill/>
          <a:miter lim="800000"/>
          <a:headEnd/>
          <a:tailEnd/>
        </a:ln>
      </xdr:spPr>
    </xdr:pic>
    <xdr:clientData/>
  </xdr:twoCellAnchor>
  <xdr:twoCellAnchor>
    <xdr:from>
      <xdr:col>50</xdr:col>
      <xdr:colOff>533400</xdr:colOff>
      <xdr:row>2</xdr:row>
      <xdr:rowOff>23812</xdr:rowOff>
    </xdr:from>
    <xdr:to>
      <xdr:col>58</xdr:col>
      <xdr:colOff>342899</xdr:colOff>
      <xdr:row>10</xdr:row>
      <xdr:rowOff>0</xdr:rowOff>
    </xdr:to>
    <xdr:pic>
      <xdr:nvPicPr>
        <xdr:cNvPr id="16" name="Picture 231">
          <a:extLst>
            <a:ext uri="{FF2B5EF4-FFF2-40B4-BE49-F238E27FC236}">
              <a16:creationId xmlns:a16="http://schemas.microsoft.com/office/drawing/2014/main" id="{00000000-0008-0000-0E00-000010000000}"/>
            </a:ext>
          </a:extLst>
        </xdr:cNvPr>
        <xdr:cNvPicPr>
          <a:picLocks noChangeAspect="1" noChangeArrowheads="1"/>
        </xdr:cNvPicPr>
      </xdr:nvPicPr>
      <xdr:blipFill>
        <a:blip xmlns:r="http://schemas.openxmlformats.org/officeDocument/2006/relationships" r:embed="rId1" cstate="print"/>
        <a:srcRect/>
        <a:stretch>
          <a:fillRect/>
        </a:stretch>
      </xdr:blipFill>
      <xdr:spPr bwMode="auto">
        <a:xfrm>
          <a:off x="35728275" y="414337"/>
          <a:ext cx="5438774" cy="1500188"/>
        </a:xfrm>
        <a:prstGeom prst="rect">
          <a:avLst/>
        </a:prstGeom>
        <a:noFill/>
        <a:ln w="9525">
          <a:noFill/>
          <a:miter lim="800000"/>
          <a:headEnd/>
          <a:tailEnd/>
        </a:ln>
      </xdr:spPr>
    </xdr:pic>
    <xdr:clientData/>
  </xdr:twoCellAnchor>
  <xdr:twoCellAnchor>
    <xdr:from>
      <xdr:col>50</xdr:col>
      <xdr:colOff>533400</xdr:colOff>
      <xdr:row>2</xdr:row>
      <xdr:rowOff>23812</xdr:rowOff>
    </xdr:from>
    <xdr:to>
      <xdr:col>58</xdr:col>
      <xdr:colOff>342899</xdr:colOff>
      <xdr:row>10</xdr:row>
      <xdr:rowOff>0</xdr:rowOff>
    </xdr:to>
    <xdr:pic>
      <xdr:nvPicPr>
        <xdr:cNvPr id="17" name="Picture 231">
          <a:extLst>
            <a:ext uri="{FF2B5EF4-FFF2-40B4-BE49-F238E27FC236}">
              <a16:creationId xmlns:a16="http://schemas.microsoft.com/office/drawing/2014/main" id="{00000000-0008-0000-0E00-000011000000}"/>
            </a:ext>
          </a:extLst>
        </xdr:cNvPr>
        <xdr:cNvPicPr>
          <a:picLocks noChangeAspect="1" noChangeArrowheads="1"/>
        </xdr:cNvPicPr>
      </xdr:nvPicPr>
      <xdr:blipFill>
        <a:blip xmlns:r="http://schemas.openxmlformats.org/officeDocument/2006/relationships" r:embed="rId1" cstate="print"/>
        <a:srcRect/>
        <a:stretch>
          <a:fillRect/>
        </a:stretch>
      </xdr:blipFill>
      <xdr:spPr bwMode="auto">
        <a:xfrm>
          <a:off x="35728275" y="414337"/>
          <a:ext cx="5438774" cy="1500188"/>
        </a:xfrm>
        <a:prstGeom prst="rect">
          <a:avLst/>
        </a:prstGeom>
        <a:noFill/>
        <a:ln w="9525">
          <a:noFill/>
          <a:miter lim="800000"/>
          <a:headEnd/>
          <a:tailEnd/>
        </a:ln>
      </xdr:spPr>
    </xdr:pic>
    <xdr:clientData/>
  </xdr:twoCellAnchor>
</xdr:wsDr>
</file>

<file path=xl/drawings/drawing8.xml><?xml version="1.0" encoding="utf-8"?>
<xdr:wsDr xmlns:xdr="http://schemas.openxmlformats.org/drawingml/2006/spreadsheetDrawing" xmlns:a="http://schemas.openxmlformats.org/drawingml/2006/main">
  <xdr:twoCellAnchor>
    <xdr:from>
      <xdr:col>50</xdr:col>
      <xdr:colOff>533400</xdr:colOff>
      <xdr:row>2</xdr:row>
      <xdr:rowOff>23812</xdr:rowOff>
    </xdr:from>
    <xdr:to>
      <xdr:col>58</xdr:col>
      <xdr:colOff>342899</xdr:colOff>
      <xdr:row>10</xdr:row>
      <xdr:rowOff>0</xdr:rowOff>
    </xdr:to>
    <xdr:pic>
      <xdr:nvPicPr>
        <xdr:cNvPr id="2" name="Picture 231">
          <a:extLst>
            <a:ext uri="{FF2B5EF4-FFF2-40B4-BE49-F238E27FC236}">
              <a16:creationId xmlns:a16="http://schemas.microsoft.com/office/drawing/2014/main" id="{00000000-0008-0000-0E00-000002000000}"/>
            </a:ext>
          </a:extLst>
        </xdr:cNvPr>
        <xdr:cNvPicPr>
          <a:picLocks noChangeAspect="1" noChangeArrowheads="1"/>
        </xdr:cNvPicPr>
      </xdr:nvPicPr>
      <xdr:blipFill>
        <a:blip xmlns:r="http://schemas.openxmlformats.org/officeDocument/2006/relationships" r:embed="rId1" cstate="print"/>
        <a:srcRect/>
        <a:stretch>
          <a:fillRect/>
        </a:stretch>
      </xdr:blipFill>
      <xdr:spPr bwMode="auto">
        <a:xfrm>
          <a:off x="35728275" y="414337"/>
          <a:ext cx="5438774" cy="1500188"/>
        </a:xfrm>
        <a:prstGeom prst="rect">
          <a:avLst/>
        </a:prstGeom>
        <a:noFill/>
        <a:ln w="9525">
          <a:noFill/>
          <a:miter lim="800000"/>
          <a:headEnd/>
          <a:tailEnd/>
        </a:ln>
      </xdr:spPr>
    </xdr:pic>
    <xdr:clientData/>
  </xdr:twoCellAnchor>
  <xdr:twoCellAnchor>
    <xdr:from>
      <xdr:col>50</xdr:col>
      <xdr:colOff>533400</xdr:colOff>
      <xdr:row>2</xdr:row>
      <xdr:rowOff>23812</xdr:rowOff>
    </xdr:from>
    <xdr:to>
      <xdr:col>58</xdr:col>
      <xdr:colOff>342899</xdr:colOff>
      <xdr:row>10</xdr:row>
      <xdr:rowOff>0</xdr:rowOff>
    </xdr:to>
    <xdr:pic>
      <xdr:nvPicPr>
        <xdr:cNvPr id="3" name="Picture 231">
          <a:extLst>
            <a:ext uri="{FF2B5EF4-FFF2-40B4-BE49-F238E27FC236}">
              <a16:creationId xmlns:a16="http://schemas.microsoft.com/office/drawing/2014/main" id="{00000000-0008-0000-0E00-000003000000}"/>
            </a:ext>
          </a:extLst>
        </xdr:cNvPr>
        <xdr:cNvPicPr>
          <a:picLocks noChangeAspect="1" noChangeArrowheads="1"/>
        </xdr:cNvPicPr>
      </xdr:nvPicPr>
      <xdr:blipFill>
        <a:blip xmlns:r="http://schemas.openxmlformats.org/officeDocument/2006/relationships" r:embed="rId1" cstate="print"/>
        <a:srcRect/>
        <a:stretch>
          <a:fillRect/>
        </a:stretch>
      </xdr:blipFill>
      <xdr:spPr bwMode="auto">
        <a:xfrm>
          <a:off x="35728275" y="414337"/>
          <a:ext cx="5438774" cy="1500188"/>
        </a:xfrm>
        <a:prstGeom prst="rect">
          <a:avLst/>
        </a:prstGeom>
        <a:noFill/>
        <a:ln w="9525">
          <a:noFill/>
          <a:miter lim="800000"/>
          <a:headEnd/>
          <a:tailEnd/>
        </a:ln>
      </xdr:spPr>
    </xdr:pic>
    <xdr:clientData/>
  </xdr:twoCellAnchor>
  <xdr:twoCellAnchor>
    <xdr:from>
      <xdr:col>50</xdr:col>
      <xdr:colOff>533400</xdr:colOff>
      <xdr:row>2</xdr:row>
      <xdr:rowOff>23812</xdr:rowOff>
    </xdr:from>
    <xdr:to>
      <xdr:col>58</xdr:col>
      <xdr:colOff>342899</xdr:colOff>
      <xdr:row>10</xdr:row>
      <xdr:rowOff>0</xdr:rowOff>
    </xdr:to>
    <xdr:pic>
      <xdr:nvPicPr>
        <xdr:cNvPr id="4" name="Picture 231">
          <a:extLst>
            <a:ext uri="{FF2B5EF4-FFF2-40B4-BE49-F238E27FC236}">
              <a16:creationId xmlns:a16="http://schemas.microsoft.com/office/drawing/2014/main" id="{00000000-0008-0000-0E00-000004000000}"/>
            </a:ext>
          </a:extLst>
        </xdr:cNvPr>
        <xdr:cNvPicPr>
          <a:picLocks noChangeAspect="1" noChangeArrowheads="1"/>
        </xdr:cNvPicPr>
      </xdr:nvPicPr>
      <xdr:blipFill>
        <a:blip xmlns:r="http://schemas.openxmlformats.org/officeDocument/2006/relationships" r:embed="rId1" cstate="print"/>
        <a:srcRect/>
        <a:stretch>
          <a:fillRect/>
        </a:stretch>
      </xdr:blipFill>
      <xdr:spPr bwMode="auto">
        <a:xfrm>
          <a:off x="35728275" y="414337"/>
          <a:ext cx="5438774" cy="1500188"/>
        </a:xfrm>
        <a:prstGeom prst="rect">
          <a:avLst/>
        </a:prstGeom>
        <a:noFill/>
        <a:ln w="9525">
          <a:noFill/>
          <a:miter lim="800000"/>
          <a:headEnd/>
          <a:tailEnd/>
        </a:ln>
      </xdr:spPr>
    </xdr:pic>
    <xdr:clientData/>
  </xdr:twoCellAnchor>
  <xdr:twoCellAnchor>
    <xdr:from>
      <xdr:col>50</xdr:col>
      <xdr:colOff>533400</xdr:colOff>
      <xdr:row>2</xdr:row>
      <xdr:rowOff>23812</xdr:rowOff>
    </xdr:from>
    <xdr:to>
      <xdr:col>58</xdr:col>
      <xdr:colOff>342899</xdr:colOff>
      <xdr:row>10</xdr:row>
      <xdr:rowOff>0</xdr:rowOff>
    </xdr:to>
    <xdr:pic>
      <xdr:nvPicPr>
        <xdr:cNvPr id="5" name="Picture 231">
          <a:extLst>
            <a:ext uri="{FF2B5EF4-FFF2-40B4-BE49-F238E27FC236}">
              <a16:creationId xmlns:a16="http://schemas.microsoft.com/office/drawing/2014/main" id="{00000000-0008-0000-0E00-000005000000}"/>
            </a:ext>
          </a:extLst>
        </xdr:cNvPr>
        <xdr:cNvPicPr>
          <a:picLocks noChangeAspect="1" noChangeArrowheads="1"/>
        </xdr:cNvPicPr>
      </xdr:nvPicPr>
      <xdr:blipFill>
        <a:blip xmlns:r="http://schemas.openxmlformats.org/officeDocument/2006/relationships" r:embed="rId1" cstate="print"/>
        <a:srcRect/>
        <a:stretch>
          <a:fillRect/>
        </a:stretch>
      </xdr:blipFill>
      <xdr:spPr bwMode="auto">
        <a:xfrm>
          <a:off x="35728275" y="414337"/>
          <a:ext cx="5438774" cy="1500188"/>
        </a:xfrm>
        <a:prstGeom prst="rect">
          <a:avLst/>
        </a:prstGeom>
        <a:noFill/>
        <a:ln w="9525">
          <a:noFill/>
          <a:miter lim="800000"/>
          <a:headEnd/>
          <a:tailEnd/>
        </a:ln>
      </xdr:spPr>
    </xdr:pic>
    <xdr:clientData/>
  </xdr:twoCellAnchor>
  <xdr:twoCellAnchor>
    <xdr:from>
      <xdr:col>50</xdr:col>
      <xdr:colOff>533400</xdr:colOff>
      <xdr:row>2</xdr:row>
      <xdr:rowOff>23812</xdr:rowOff>
    </xdr:from>
    <xdr:to>
      <xdr:col>58</xdr:col>
      <xdr:colOff>342899</xdr:colOff>
      <xdr:row>10</xdr:row>
      <xdr:rowOff>0</xdr:rowOff>
    </xdr:to>
    <xdr:pic>
      <xdr:nvPicPr>
        <xdr:cNvPr id="6" name="Picture 231">
          <a:extLst>
            <a:ext uri="{FF2B5EF4-FFF2-40B4-BE49-F238E27FC236}">
              <a16:creationId xmlns:a16="http://schemas.microsoft.com/office/drawing/2014/main" id="{00000000-0008-0000-0E00-000006000000}"/>
            </a:ext>
          </a:extLst>
        </xdr:cNvPr>
        <xdr:cNvPicPr>
          <a:picLocks noChangeAspect="1" noChangeArrowheads="1"/>
        </xdr:cNvPicPr>
      </xdr:nvPicPr>
      <xdr:blipFill>
        <a:blip xmlns:r="http://schemas.openxmlformats.org/officeDocument/2006/relationships" r:embed="rId1" cstate="print"/>
        <a:srcRect/>
        <a:stretch>
          <a:fillRect/>
        </a:stretch>
      </xdr:blipFill>
      <xdr:spPr bwMode="auto">
        <a:xfrm>
          <a:off x="35728275" y="414337"/>
          <a:ext cx="5438774" cy="1500188"/>
        </a:xfrm>
        <a:prstGeom prst="rect">
          <a:avLst/>
        </a:prstGeom>
        <a:noFill/>
        <a:ln w="9525">
          <a:noFill/>
          <a:miter lim="800000"/>
          <a:headEnd/>
          <a:tailEnd/>
        </a:ln>
      </xdr:spPr>
    </xdr:pic>
    <xdr:clientData/>
  </xdr:twoCellAnchor>
  <xdr:twoCellAnchor>
    <xdr:from>
      <xdr:col>50</xdr:col>
      <xdr:colOff>533400</xdr:colOff>
      <xdr:row>2</xdr:row>
      <xdr:rowOff>23812</xdr:rowOff>
    </xdr:from>
    <xdr:to>
      <xdr:col>58</xdr:col>
      <xdr:colOff>342899</xdr:colOff>
      <xdr:row>10</xdr:row>
      <xdr:rowOff>0</xdr:rowOff>
    </xdr:to>
    <xdr:pic>
      <xdr:nvPicPr>
        <xdr:cNvPr id="7" name="Picture 231">
          <a:extLst>
            <a:ext uri="{FF2B5EF4-FFF2-40B4-BE49-F238E27FC236}">
              <a16:creationId xmlns:a16="http://schemas.microsoft.com/office/drawing/2014/main" id="{00000000-0008-0000-0E00-000007000000}"/>
            </a:ext>
          </a:extLst>
        </xdr:cNvPr>
        <xdr:cNvPicPr>
          <a:picLocks noChangeAspect="1" noChangeArrowheads="1"/>
        </xdr:cNvPicPr>
      </xdr:nvPicPr>
      <xdr:blipFill>
        <a:blip xmlns:r="http://schemas.openxmlformats.org/officeDocument/2006/relationships" r:embed="rId1" cstate="print"/>
        <a:srcRect/>
        <a:stretch>
          <a:fillRect/>
        </a:stretch>
      </xdr:blipFill>
      <xdr:spPr bwMode="auto">
        <a:xfrm>
          <a:off x="35728275" y="414337"/>
          <a:ext cx="5438774" cy="1500188"/>
        </a:xfrm>
        <a:prstGeom prst="rect">
          <a:avLst/>
        </a:prstGeom>
        <a:noFill/>
        <a:ln w="9525">
          <a:noFill/>
          <a:miter lim="800000"/>
          <a:headEnd/>
          <a:tailEnd/>
        </a:ln>
      </xdr:spPr>
    </xdr:pic>
    <xdr:clientData/>
  </xdr:twoCellAnchor>
  <xdr:twoCellAnchor>
    <xdr:from>
      <xdr:col>50</xdr:col>
      <xdr:colOff>533400</xdr:colOff>
      <xdr:row>2</xdr:row>
      <xdr:rowOff>23812</xdr:rowOff>
    </xdr:from>
    <xdr:to>
      <xdr:col>58</xdr:col>
      <xdr:colOff>342899</xdr:colOff>
      <xdr:row>10</xdr:row>
      <xdr:rowOff>0</xdr:rowOff>
    </xdr:to>
    <xdr:pic>
      <xdr:nvPicPr>
        <xdr:cNvPr id="8" name="Picture 231">
          <a:extLst>
            <a:ext uri="{FF2B5EF4-FFF2-40B4-BE49-F238E27FC236}">
              <a16:creationId xmlns:a16="http://schemas.microsoft.com/office/drawing/2014/main" id="{00000000-0008-0000-0E00-000008000000}"/>
            </a:ext>
          </a:extLst>
        </xdr:cNvPr>
        <xdr:cNvPicPr>
          <a:picLocks noChangeAspect="1" noChangeArrowheads="1"/>
        </xdr:cNvPicPr>
      </xdr:nvPicPr>
      <xdr:blipFill>
        <a:blip xmlns:r="http://schemas.openxmlformats.org/officeDocument/2006/relationships" r:embed="rId1" cstate="print"/>
        <a:srcRect/>
        <a:stretch>
          <a:fillRect/>
        </a:stretch>
      </xdr:blipFill>
      <xdr:spPr bwMode="auto">
        <a:xfrm>
          <a:off x="35728275" y="414337"/>
          <a:ext cx="5438774" cy="1500188"/>
        </a:xfrm>
        <a:prstGeom prst="rect">
          <a:avLst/>
        </a:prstGeom>
        <a:noFill/>
        <a:ln w="9525">
          <a:noFill/>
          <a:miter lim="800000"/>
          <a:headEnd/>
          <a:tailEnd/>
        </a:ln>
      </xdr:spPr>
    </xdr:pic>
    <xdr:clientData/>
  </xdr:twoCellAnchor>
  <xdr:twoCellAnchor>
    <xdr:from>
      <xdr:col>50</xdr:col>
      <xdr:colOff>533400</xdr:colOff>
      <xdr:row>2</xdr:row>
      <xdr:rowOff>23812</xdr:rowOff>
    </xdr:from>
    <xdr:to>
      <xdr:col>58</xdr:col>
      <xdr:colOff>342899</xdr:colOff>
      <xdr:row>10</xdr:row>
      <xdr:rowOff>0</xdr:rowOff>
    </xdr:to>
    <xdr:pic>
      <xdr:nvPicPr>
        <xdr:cNvPr id="9" name="Picture 231">
          <a:extLst>
            <a:ext uri="{FF2B5EF4-FFF2-40B4-BE49-F238E27FC236}">
              <a16:creationId xmlns:a16="http://schemas.microsoft.com/office/drawing/2014/main" id="{00000000-0008-0000-0E00-000009000000}"/>
            </a:ext>
          </a:extLst>
        </xdr:cNvPr>
        <xdr:cNvPicPr>
          <a:picLocks noChangeAspect="1" noChangeArrowheads="1"/>
        </xdr:cNvPicPr>
      </xdr:nvPicPr>
      <xdr:blipFill>
        <a:blip xmlns:r="http://schemas.openxmlformats.org/officeDocument/2006/relationships" r:embed="rId1" cstate="print"/>
        <a:srcRect/>
        <a:stretch>
          <a:fillRect/>
        </a:stretch>
      </xdr:blipFill>
      <xdr:spPr bwMode="auto">
        <a:xfrm>
          <a:off x="35728275" y="414337"/>
          <a:ext cx="5438774" cy="1500188"/>
        </a:xfrm>
        <a:prstGeom prst="rect">
          <a:avLst/>
        </a:prstGeom>
        <a:noFill/>
        <a:ln w="9525">
          <a:noFill/>
          <a:miter lim="800000"/>
          <a:headEnd/>
          <a:tailEnd/>
        </a:ln>
      </xdr:spPr>
    </xdr:pic>
    <xdr:clientData/>
  </xdr:twoCellAnchor>
  <xdr:twoCellAnchor>
    <xdr:from>
      <xdr:col>50</xdr:col>
      <xdr:colOff>533400</xdr:colOff>
      <xdr:row>2</xdr:row>
      <xdr:rowOff>23812</xdr:rowOff>
    </xdr:from>
    <xdr:to>
      <xdr:col>58</xdr:col>
      <xdr:colOff>342899</xdr:colOff>
      <xdr:row>10</xdr:row>
      <xdr:rowOff>0</xdr:rowOff>
    </xdr:to>
    <xdr:pic>
      <xdr:nvPicPr>
        <xdr:cNvPr id="10" name="Picture 231">
          <a:extLst>
            <a:ext uri="{FF2B5EF4-FFF2-40B4-BE49-F238E27FC236}">
              <a16:creationId xmlns:a16="http://schemas.microsoft.com/office/drawing/2014/main" id="{00000000-0008-0000-0E00-00000A000000}"/>
            </a:ext>
          </a:extLst>
        </xdr:cNvPr>
        <xdr:cNvPicPr>
          <a:picLocks noChangeAspect="1" noChangeArrowheads="1"/>
        </xdr:cNvPicPr>
      </xdr:nvPicPr>
      <xdr:blipFill>
        <a:blip xmlns:r="http://schemas.openxmlformats.org/officeDocument/2006/relationships" r:embed="rId1" cstate="print"/>
        <a:srcRect/>
        <a:stretch>
          <a:fillRect/>
        </a:stretch>
      </xdr:blipFill>
      <xdr:spPr bwMode="auto">
        <a:xfrm>
          <a:off x="35728275" y="414337"/>
          <a:ext cx="5438774" cy="1500188"/>
        </a:xfrm>
        <a:prstGeom prst="rect">
          <a:avLst/>
        </a:prstGeom>
        <a:noFill/>
        <a:ln w="9525">
          <a:noFill/>
          <a:miter lim="800000"/>
          <a:headEnd/>
          <a:tailEnd/>
        </a:ln>
      </xdr:spPr>
    </xdr:pic>
    <xdr:clientData/>
  </xdr:twoCellAnchor>
  <xdr:twoCellAnchor>
    <xdr:from>
      <xdr:col>50</xdr:col>
      <xdr:colOff>533400</xdr:colOff>
      <xdr:row>2</xdr:row>
      <xdr:rowOff>23812</xdr:rowOff>
    </xdr:from>
    <xdr:to>
      <xdr:col>58</xdr:col>
      <xdr:colOff>342899</xdr:colOff>
      <xdr:row>10</xdr:row>
      <xdr:rowOff>0</xdr:rowOff>
    </xdr:to>
    <xdr:pic>
      <xdr:nvPicPr>
        <xdr:cNvPr id="11" name="Picture 231">
          <a:extLst>
            <a:ext uri="{FF2B5EF4-FFF2-40B4-BE49-F238E27FC236}">
              <a16:creationId xmlns:a16="http://schemas.microsoft.com/office/drawing/2014/main" id="{00000000-0008-0000-0E00-00000B000000}"/>
            </a:ext>
          </a:extLst>
        </xdr:cNvPr>
        <xdr:cNvPicPr>
          <a:picLocks noChangeAspect="1" noChangeArrowheads="1"/>
        </xdr:cNvPicPr>
      </xdr:nvPicPr>
      <xdr:blipFill>
        <a:blip xmlns:r="http://schemas.openxmlformats.org/officeDocument/2006/relationships" r:embed="rId1" cstate="print"/>
        <a:srcRect/>
        <a:stretch>
          <a:fillRect/>
        </a:stretch>
      </xdr:blipFill>
      <xdr:spPr bwMode="auto">
        <a:xfrm>
          <a:off x="35728275" y="414337"/>
          <a:ext cx="5438774" cy="1500188"/>
        </a:xfrm>
        <a:prstGeom prst="rect">
          <a:avLst/>
        </a:prstGeom>
        <a:noFill/>
        <a:ln w="9525">
          <a:noFill/>
          <a:miter lim="800000"/>
          <a:headEnd/>
          <a:tailEnd/>
        </a:ln>
      </xdr:spPr>
    </xdr:pic>
    <xdr:clientData/>
  </xdr:twoCellAnchor>
  <xdr:twoCellAnchor>
    <xdr:from>
      <xdr:col>50</xdr:col>
      <xdr:colOff>533400</xdr:colOff>
      <xdr:row>2</xdr:row>
      <xdr:rowOff>23812</xdr:rowOff>
    </xdr:from>
    <xdr:to>
      <xdr:col>58</xdr:col>
      <xdr:colOff>342899</xdr:colOff>
      <xdr:row>10</xdr:row>
      <xdr:rowOff>0</xdr:rowOff>
    </xdr:to>
    <xdr:pic>
      <xdr:nvPicPr>
        <xdr:cNvPr id="12" name="Picture 231">
          <a:extLst>
            <a:ext uri="{FF2B5EF4-FFF2-40B4-BE49-F238E27FC236}">
              <a16:creationId xmlns:a16="http://schemas.microsoft.com/office/drawing/2014/main" id="{00000000-0008-0000-0E00-00000C000000}"/>
            </a:ext>
          </a:extLst>
        </xdr:cNvPr>
        <xdr:cNvPicPr>
          <a:picLocks noChangeAspect="1" noChangeArrowheads="1"/>
        </xdr:cNvPicPr>
      </xdr:nvPicPr>
      <xdr:blipFill>
        <a:blip xmlns:r="http://schemas.openxmlformats.org/officeDocument/2006/relationships" r:embed="rId1" cstate="print"/>
        <a:srcRect/>
        <a:stretch>
          <a:fillRect/>
        </a:stretch>
      </xdr:blipFill>
      <xdr:spPr bwMode="auto">
        <a:xfrm>
          <a:off x="35728275" y="414337"/>
          <a:ext cx="5438774" cy="1500188"/>
        </a:xfrm>
        <a:prstGeom prst="rect">
          <a:avLst/>
        </a:prstGeom>
        <a:noFill/>
        <a:ln w="9525">
          <a:noFill/>
          <a:miter lim="800000"/>
          <a:headEnd/>
          <a:tailEnd/>
        </a:ln>
      </xdr:spPr>
    </xdr:pic>
    <xdr:clientData/>
  </xdr:twoCellAnchor>
  <xdr:twoCellAnchor>
    <xdr:from>
      <xdr:col>50</xdr:col>
      <xdr:colOff>533400</xdr:colOff>
      <xdr:row>2</xdr:row>
      <xdr:rowOff>23812</xdr:rowOff>
    </xdr:from>
    <xdr:to>
      <xdr:col>58</xdr:col>
      <xdr:colOff>342899</xdr:colOff>
      <xdr:row>10</xdr:row>
      <xdr:rowOff>0</xdr:rowOff>
    </xdr:to>
    <xdr:pic>
      <xdr:nvPicPr>
        <xdr:cNvPr id="13" name="Picture 231">
          <a:extLst>
            <a:ext uri="{FF2B5EF4-FFF2-40B4-BE49-F238E27FC236}">
              <a16:creationId xmlns:a16="http://schemas.microsoft.com/office/drawing/2014/main" id="{00000000-0008-0000-0E00-00000D000000}"/>
            </a:ext>
          </a:extLst>
        </xdr:cNvPr>
        <xdr:cNvPicPr>
          <a:picLocks noChangeAspect="1" noChangeArrowheads="1"/>
        </xdr:cNvPicPr>
      </xdr:nvPicPr>
      <xdr:blipFill>
        <a:blip xmlns:r="http://schemas.openxmlformats.org/officeDocument/2006/relationships" r:embed="rId1" cstate="print"/>
        <a:srcRect/>
        <a:stretch>
          <a:fillRect/>
        </a:stretch>
      </xdr:blipFill>
      <xdr:spPr bwMode="auto">
        <a:xfrm>
          <a:off x="35728275" y="414337"/>
          <a:ext cx="5438774" cy="1500188"/>
        </a:xfrm>
        <a:prstGeom prst="rect">
          <a:avLst/>
        </a:prstGeom>
        <a:noFill/>
        <a:ln w="9525">
          <a:noFill/>
          <a:miter lim="800000"/>
          <a:headEnd/>
          <a:tailEnd/>
        </a:ln>
      </xdr:spPr>
    </xdr:pic>
    <xdr:clientData/>
  </xdr:twoCellAnchor>
  <xdr:twoCellAnchor>
    <xdr:from>
      <xdr:col>50</xdr:col>
      <xdr:colOff>533400</xdr:colOff>
      <xdr:row>2</xdr:row>
      <xdr:rowOff>23812</xdr:rowOff>
    </xdr:from>
    <xdr:to>
      <xdr:col>58</xdr:col>
      <xdr:colOff>342899</xdr:colOff>
      <xdr:row>10</xdr:row>
      <xdr:rowOff>0</xdr:rowOff>
    </xdr:to>
    <xdr:pic>
      <xdr:nvPicPr>
        <xdr:cNvPr id="14" name="Picture 231">
          <a:extLst>
            <a:ext uri="{FF2B5EF4-FFF2-40B4-BE49-F238E27FC236}">
              <a16:creationId xmlns:a16="http://schemas.microsoft.com/office/drawing/2014/main" id="{00000000-0008-0000-0E00-00000E000000}"/>
            </a:ext>
          </a:extLst>
        </xdr:cNvPr>
        <xdr:cNvPicPr>
          <a:picLocks noChangeAspect="1" noChangeArrowheads="1"/>
        </xdr:cNvPicPr>
      </xdr:nvPicPr>
      <xdr:blipFill>
        <a:blip xmlns:r="http://schemas.openxmlformats.org/officeDocument/2006/relationships" r:embed="rId1" cstate="print"/>
        <a:srcRect/>
        <a:stretch>
          <a:fillRect/>
        </a:stretch>
      </xdr:blipFill>
      <xdr:spPr bwMode="auto">
        <a:xfrm>
          <a:off x="35728275" y="414337"/>
          <a:ext cx="5438774" cy="1500188"/>
        </a:xfrm>
        <a:prstGeom prst="rect">
          <a:avLst/>
        </a:prstGeom>
        <a:noFill/>
        <a:ln w="9525">
          <a:noFill/>
          <a:miter lim="800000"/>
          <a:headEnd/>
          <a:tailEnd/>
        </a:ln>
      </xdr:spPr>
    </xdr:pic>
    <xdr:clientData/>
  </xdr:twoCellAnchor>
  <xdr:twoCellAnchor>
    <xdr:from>
      <xdr:col>50</xdr:col>
      <xdr:colOff>533400</xdr:colOff>
      <xdr:row>2</xdr:row>
      <xdr:rowOff>23812</xdr:rowOff>
    </xdr:from>
    <xdr:to>
      <xdr:col>58</xdr:col>
      <xdr:colOff>342899</xdr:colOff>
      <xdr:row>10</xdr:row>
      <xdr:rowOff>0</xdr:rowOff>
    </xdr:to>
    <xdr:pic>
      <xdr:nvPicPr>
        <xdr:cNvPr id="15" name="Picture 231">
          <a:extLst>
            <a:ext uri="{FF2B5EF4-FFF2-40B4-BE49-F238E27FC236}">
              <a16:creationId xmlns:a16="http://schemas.microsoft.com/office/drawing/2014/main" id="{00000000-0008-0000-0E00-00000F000000}"/>
            </a:ext>
          </a:extLst>
        </xdr:cNvPr>
        <xdr:cNvPicPr>
          <a:picLocks noChangeAspect="1" noChangeArrowheads="1"/>
        </xdr:cNvPicPr>
      </xdr:nvPicPr>
      <xdr:blipFill>
        <a:blip xmlns:r="http://schemas.openxmlformats.org/officeDocument/2006/relationships" r:embed="rId1" cstate="print"/>
        <a:srcRect/>
        <a:stretch>
          <a:fillRect/>
        </a:stretch>
      </xdr:blipFill>
      <xdr:spPr bwMode="auto">
        <a:xfrm>
          <a:off x="35728275" y="414337"/>
          <a:ext cx="5438774" cy="1500188"/>
        </a:xfrm>
        <a:prstGeom prst="rect">
          <a:avLst/>
        </a:prstGeom>
        <a:noFill/>
        <a:ln w="9525">
          <a:noFill/>
          <a:miter lim="800000"/>
          <a:headEnd/>
          <a:tailEnd/>
        </a:ln>
      </xdr:spPr>
    </xdr:pic>
    <xdr:clientData/>
  </xdr:twoCellAnchor>
  <xdr:twoCellAnchor>
    <xdr:from>
      <xdr:col>50</xdr:col>
      <xdr:colOff>533400</xdr:colOff>
      <xdr:row>2</xdr:row>
      <xdr:rowOff>23812</xdr:rowOff>
    </xdr:from>
    <xdr:to>
      <xdr:col>58</xdr:col>
      <xdr:colOff>342899</xdr:colOff>
      <xdr:row>10</xdr:row>
      <xdr:rowOff>0</xdr:rowOff>
    </xdr:to>
    <xdr:pic>
      <xdr:nvPicPr>
        <xdr:cNvPr id="16" name="Picture 231">
          <a:extLst>
            <a:ext uri="{FF2B5EF4-FFF2-40B4-BE49-F238E27FC236}">
              <a16:creationId xmlns:a16="http://schemas.microsoft.com/office/drawing/2014/main" id="{00000000-0008-0000-0E00-000010000000}"/>
            </a:ext>
          </a:extLst>
        </xdr:cNvPr>
        <xdr:cNvPicPr>
          <a:picLocks noChangeAspect="1" noChangeArrowheads="1"/>
        </xdr:cNvPicPr>
      </xdr:nvPicPr>
      <xdr:blipFill>
        <a:blip xmlns:r="http://schemas.openxmlformats.org/officeDocument/2006/relationships" r:embed="rId1" cstate="print"/>
        <a:srcRect/>
        <a:stretch>
          <a:fillRect/>
        </a:stretch>
      </xdr:blipFill>
      <xdr:spPr bwMode="auto">
        <a:xfrm>
          <a:off x="35728275" y="414337"/>
          <a:ext cx="5438774" cy="1500188"/>
        </a:xfrm>
        <a:prstGeom prst="rect">
          <a:avLst/>
        </a:prstGeom>
        <a:noFill/>
        <a:ln w="9525">
          <a:noFill/>
          <a:miter lim="800000"/>
          <a:headEnd/>
          <a:tailEnd/>
        </a:ln>
      </xdr:spPr>
    </xdr:pic>
    <xdr:clientData/>
  </xdr:twoCellAnchor>
  <xdr:twoCellAnchor>
    <xdr:from>
      <xdr:col>50</xdr:col>
      <xdr:colOff>533400</xdr:colOff>
      <xdr:row>2</xdr:row>
      <xdr:rowOff>23812</xdr:rowOff>
    </xdr:from>
    <xdr:to>
      <xdr:col>58</xdr:col>
      <xdr:colOff>342899</xdr:colOff>
      <xdr:row>10</xdr:row>
      <xdr:rowOff>0</xdr:rowOff>
    </xdr:to>
    <xdr:pic>
      <xdr:nvPicPr>
        <xdr:cNvPr id="17" name="Picture 231">
          <a:extLst>
            <a:ext uri="{FF2B5EF4-FFF2-40B4-BE49-F238E27FC236}">
              <a16:creationId xmlns:a16="http://schemas.microsoft.com/office/drawing/2014/main" id="{00000000-0008-0000-0E00-000011000000}"/>
            </a:ext>
          </a:extLst>
        </xdr:cNvPr>
        <xdr:cNvPicPr>
          <a:picLocks noChangeAspect="1" noChangeArrowheads="1"/>
        </xdr:cNvPicPr>
      </xdr:nvPicPr>
      <xdr:blipFill>
        <a:blip xmlns:r="http://schemas.openxmlformats.org/officeDocument/2006/relationships" r:embed="rId1" cstate="print"/>
        <a:srcRect/>
        <a:stretch>
          <a:fillRect/>
        </a:stretch>
      </xdr:blipFill>
      <xdr:spPr bwMode="auto">
        <a:xfrm>
          <a:off x="35728275" y="414337"/>
          <a:ext cx="5438774" cy="1500188"/>
        </a:xfrm>
        <a:prstGeom prst="rect">
          <a:avLst/>
        </a:prstGeom>
        <a:noFill/>
        <a:ln w="9525">
          <a:noFill/>
          <a:miter lim="800000"/>
          <a:headEnd/>
          <a:tailEnd/>
        </a:ln>
      </xdr:spPr>
    </xdr:pic>
    <xdr:clientData/>
  </xdr:twoCellAnchor>
</xdr:wsDr>
</file>

<file path=xl/drawings/drawing9.xml><?xml version="1.0" encoding="utf-8"?>
<xdr:wsDr xmlns:xdr="http://schemas.openxmlformats.org/drawingml/2006/spreadsheetDrawing" xmlns:a="http://schemas.openxmlformats.org/drawingml/2006/main">
  <xdr:twoCellAnchor>
    <xdr:from>
      <xdr:col>50</xdr:col>
      <xdr:colOff>533400</xdr:colOff>
      <xdr:row>2</xdr:row>
      <xdr:rowOff>23812</xdr:rowOff>
    </xdr:from>
    <xdr:to>
      <xdr:col>58</xdr:col>
      <xdr:colOff>342899</xdr:colOff>
      <xdr:row>10</xdr:row>
      <xdr:rowOff>0</xdr:rowOff>
    </xdr:to>
    <xdr:pic>
      <xdr:nvPicPr>
        <xdr:cNvPr id="2" name="Picture 231">
          <a:extLst>
            <a:ext uri="{FF2B5EF4-FFF2-40B4-BE49-F238E27FC236}">
              <a16:creationId xmlns:a16="http://schemas.microsoft.com/office/drawing/2014/main" id="{00000000-0008-0000-0E00-000002000000}"/>
            </a:ext>
          </a:extLst>
        </xdr:cNvPr>
        <xdr:cNvPicPr>
          <a:picLocks noChangeAspect="1" noChangeArrowheads="1"/>
        </xdr:cNvPicPr>
      </xdr:nvPicPr>
      <xdr:blipFill>
        <a:blip xmlns:r="http://schemas.openxmlformats.org/officeDocument/2006/relationships" r:embed="rId1" cstate="print"/>
        <a:srcRect/>
        <a:stretch>
          <a:fillRect/>
        </a:stretch>
      </xdr:blipFill>
      <xdr:spPr bwMode="auto">
        <a:xfrm>
          <a:off x="35728275" y="414337"/>
          <a:ext cx="5438774" cy="1500188"/>
        </a:xfrm>
        <a:prstGeom prst="rect">
          <a:avLst/>
        </a:prstGeom>
        <a:noFill/>
        <a:ln w="9525">
          <a:noFill/>
          <a:miter lim="800000"/>
          <a:headEnd/>
          <a:tailEnd/>
        </a:ln>
      </xdr:spPr>
    </xdr:pic>
    <xdr:clientData/>
  </xdr:twoCellAnchor>
  <xdr:twoCellAnchor>
    <xdr:from>
      <xdr:col>50</xdr:col>
      <xdr:colOff>533400</xdr:colOff>
      <xdr:row>2</xdr:row>
      <xdr:rowOff>23812</xdr:rowOff>
    </xdr:from>
    <xdr:to>
      <xdr:col>58</xdr:col>
      <xdr:colOff>342899</xdr:colOff>
      <xdr:row>10</xdr:row>
      <xdr:rowOff>0</xdr:rowOff>
    </xdr:to>
    <xdr:pic>
      <xdr:nvPicPr>
        <xdr:cNvPr id="3" name="Picture 231">
          <a:extLst>
            <a:ext uri="{FF2B5EF4-FFF2-40B4-BE49-F238E27FC236}">
              <a16:creationId xmlns:a16="http://schemas.microsoft.com/office/drawing/2014/main" id="{00000000-0008-0000-0E00-000003000000}"/>
            </a:ext>
          </a:extLst>
        </xdr:cNvPr>
        <xdr:cNvPicPr>
          <a:picLocks noChangeAspect="1" noChangeArrowheads="1"/>
        </xdr:cNvPicPr>
      </xdr:nvPicPr>
      <xdr:blipFill>
        <a:blip xmlns:r="http://schemas.openxmlformats.org/officeDocument/2006/relationships" r:embed="rId1" cstate="print"/>
        <a:srcRect/>
        <a:stretch>
          <a:fillRect/>
        </a:stretch>
      </xdr:blipFill>
      <xdr:spPr bwMode="auto">
        <a:xfrm>
          <a:off x="35728275" y="414337"/>
          <a:ext cx="5438774" cy="1500188"/>
        </a:xfrm>
        <a:prstGeom prst="rect">
          <a:avLst/>
        </a:prstGeom>
        <a:noFill/>
        <a:ln w="9525">
          <a:noFill/>
          <a:miter lim="800000"/>
          <a:headEnd/>
          <a:tailEnd/>
        </a:ln>
      </xdr:spPr>
    </xdr:pic>
    <xdr:clientData/>
  </xdr:twoCellAnchor>
  <xdr:twoCellAnchor>
    <xdr:from>
      <xdr:col>50</xdr:col>
      <xdr:colOff>533400</xdr:colOff>
      <xdr:row>2</xdr:row>
      <xdr:rowOff>23812</xdr:rowOff>
    </xdr:from>
    <xdr:to>
      <xdr:col>58</xdr:col>
      <xdr:colOff>342899</xdr:colOff>
      <xdr:row>10</xdr:row>
      <xdr:rowOff>0</xdr:rowOff>
    </xdr:to>
    <xdr:pic>
      <xdr:nvPicPr>
        <xdr:cNvPr id="4" name="Picture 231">
          <a:extLst>
            <a:ext uri="{FF2B5EF4-FFF2-40B4-BE49-F238E27FC236}">
              <a16:creationId xmlns:a16="http://schemas.microsoft.com/office/drawing/2014/main" id="{00000000-0008-0000-0E00-000004000000}"/>
            </a:ext>
          </a:extLst>
        </xdr:cNvPr>
        <xdr:cNvPicPr>
          <a:picLocks noChangeAspect="1" noChangeArrowheads="1"/>
        </xdr:cNvPicPr>
      </xdr:nvPicPr>
      <xdr:blipFill>
        <a:blip xmlns:r="http://schemas.openxmlformats.org/officeDocument/2006/relationships" r:embed="rId1" cstate="print"/>
        <a:srcRect/>
        <a:stretch>
          <a:fillRect/>
        </a:stretch>
      </xdr:blipFill>
      <xdr:spPr bwMode="auto">
        <a:xfrm>
          <a:off x="35728275" y="414337"/>
          <a:ext cx="5438774" cy="1500188"/>
        </a:xfrm>
        <a:prstGeom prst="rect">
          <a:avLst/>
        </a:prstGeom>
        <a:noFill/>
        <a:ln w="9525">
          <a:noFill/>
          <a:miter lim="800000"/>
          <a:headEnd/>
          <a:tailEnd/>
        </a:ln>
      </xdr:spPr>
    </xdr:pic>
    <xdr:clientData/>
  </xdr:twoCellAnchor>
  <xdr:twoCellAnchor>
    <xdr:from>
      <xdr:col>50</xdr:col>
      <xdr:colOff>533400</xdr:colOff>
      <xdr:row>2</xdr:row>
      <xdr:rowOff>23812</xdr:rowOff>
    </xdr:from>
    <xdr:to>
      <xdr:col>58</xdr:col>
      <xdr:colOff>342899</xdr:colOff>
      <xdr:row>10</xdr:row>
      <xdr:rowOff>0</xdr:rowOff>
    </xdr:to>
    <xdr:pic>
      <xdr:nvPicPr>
        <xdr:cNvPr id="5" name="Picture 231">
          <a:extLst>
            <a:ext uri="{FF2B5EF4-FFF2-40B4-BE49-F238E27FC236}">
              <a16:creationId xmlns:a16="http://schemas.microsoft.com/office/drawing/2014/main" id="{00000000-0008-0000-0E00-000005000000}"/>
            </a:ext>
          </a:extLst>
        </xdr:cNvPr>
        <xdr:cNvPicPr>
          <a:picLocks noChangeAspect="1" noChangeArrowheads="1"/>
        </xdr:cNvPicPr>
      </xdr:nvPicPr>
      <xdr:blipFill>
        <a:blip xmlns:r="http://schemas.openxmlformats.org/officeDocument/2006/relationships" r:embed="rId1" cstate="print"/>
        <a:srcRect/>
        <a:stretch>
          <a:fillRect/>
        </a:stretch>
      </xdr:blipFill>
      <xdr:spPr bwMode="auto">
        <a:xfrm>
          <a:off x="35728275" y="414337"/>
          <a:ext cx="5438774" cy="1500188"/>
        </a:xfrm>
        <a:prstGeom prst="rect">
          <a:avLst/>
        </a:prstGeom>
        <a:noFill/>
        <a:ln w="9525">
          <a:noFill/>
          <a:miter lim="800000"/>
          <a:headEnd/>
          <a:tailEnd/>
        </a:ln>
      </xdr:spPr>
    </xdr:pic>
    <xdr:clientData/>
  </xdr:twoCellAnchor>
  <xdr:twoCellAnchor>
    <xdr:from>
      <xdr:col>50</xdr:col>
      <xdr:colOff>533400</xdr:colOff>
      <xdr:row>2</xdr:row>
      <xdr:rowOff>23812</xdr:rowOff>
    </xdr:from>
    <xdr:to>
      <xdr:col>58</xdr:col>
      <xdr:colOff>342899</xdr:colOff>
      <xdr:row>10</xdr:row>
      <xdr:rowOff>0</xdr:rowOff>
    </xdr:to>
    <xdr:pic>
      <xdr:nvPicPr>
        <xdr:cNvPr id="6" name="Picture 231">
          <a:extLst>
            <a:ext uri="{FF2B5EF4-FFF2-40B4-BE49-F238E27FC236}">
              <a16:creationId xmlns:a16="http://schemas.microsoft.com/office/drawing/2014/main" id="{00000000-0008-0000-0E00-000006000000}"/>
            </a:ext>
          </a:extLst>
        </xdr:cNvPr>
        <xdr:cNvPicPr>
          <a:picLocks noChangeAspect="1" noChangeArrowheads="1"/>
        </xdr:cNvPicPr>
      </xdr:nvPicPr>
      <xdr:blipFill>
        <a:blip xmlns:r="http://schemas.openxmlformats.org/officeDocument/2006/relationships" r:embed="rId1" cstate="print"/>
        <a:srcRect/>
        <a:stretch>
          <a:fillRect/>
        </a:stretch>
      </xdr:blipFill>
      <xdr:spPr bwMode="auto">
        <a:xfrm>
          <a:off x="35728275" y="414337"/>
          <a:ext cx="5438774" cy="1500188"/>
        </a:xfrm>
        <a:prstGeom prst="rect">
          <a:avLst/>
        </a:prstGeom>
        <a:noFill/>
        <a:ln w="9525">
          <a:noFill/>
          <a:miter lim="800000"/>
          <a:headEnd/>
          <a:tailEnd/>
        </a:ln>
      </xdr:spPr>
    </xdr:pic>
    <xdr:clientData/>
  </xdr:twoCellAnchor>
  <xdr:twoCellAnchor>
    <xdr:from>
      <xdr:col>50</xdr:col>
      <xdr:colOff>533400</xdr:colOff>
      <xdr:row>2</xdr:row>
      <xdr:rowOff>23812</xdr:rowOff>
    </xdr:from>
    <xdr:to>
      <xdr:col>58</xdr:col>
      <xdr:colOff>342899</xdr:colOff>
      <xdr:row>10</xdr:row>
      <xdr:rowOff>0</xdr:rowOff>
    </xdr:to>
    <xdr:pic>
      <xdr:nvPicPr>
        <xdr:cNvPr id="7" name="Picture 231">
          <a:extLst>
            <a:ext uri="{FF2B5EF4-FFF2-40B4-BE49-F238E27FC236}">
              <a16:creationId xmlns:a16="http://schemas.microsoft.com/office/drawing/2014/main" id="{00000000-0008-0000-0E00-000007000000}"/>
            </a:ext>
          </a:extLst>
        </xdr:cNvPr>
        <xdr:cNvPicPr>
          <a:picLocks noChangeAspect="1" noChangeArrowheads="1"/>
        </xdr:cNvPicPr>
      </xdr:nvPicPr>
      <xdr:blipFill>
        <a:blip xmlns:r="http://schemas.openxmlformats.org/officeDocument/2006/relationships" r:embed="rId1" cstate="print"/>
        <a:srcRect/>
        <a:stretch>
          <a:fillRect/>
        </a:stretch>
      </xdr:blipFill>
      <xdr:spPr bwMode="auto">
        <a:xfrm>
          <a:off x="35728275" y="414337"/>
          <a:ext cx="5438774" cy="1500188"/>
        </a:xfrm>
        <a:prstGeom prst="rect">
          <a:avLst/>
        </a:prstGeom>
        <a:noFill/>
        <a:ln w="9525">
          <a:noFill/>
          <a:miter lim="800000"/>
          <a:headEnd/>
          <a:tailEnd/>
        </a:ln>
      </xdr:spPr>
    </xdr:pic>
    <xdr:clientData/>
  </xdr:twoCellAnchor>
  <xdr:twoCellAnchor>
    <xdr:from>
      <xdr:col>50</xdr:col>
      <xdr:colOff>533400</xdr:colOff>
      <xdr:row>2</xdr:row>
      <xdr:rowOff>23812</xdr:rowOff>
    </xdr:from>
    <xdr:to>
      <xdr:col>58</xdr:col>
      <xdr:colOff>342899</xdr:colOff>
      <xdr:row>10</xdr:row>
      <xdr:rowOff>0</xdr:rowOff>
    </xdr:to>
    <xdr:pic>
      <xdr:nvPicPr>
        <xdr:cNvPr id="8" name="Picture 231">
          <a:extLst>
            <a:ext uri="{FF2B5EF4-FFF2-40B4-BE49-F238E27FC236}">
              <a16:creationId xmlns:a16="http://schemas.microsoft.com/office/drawing/2014/main" id="{00000000-0008-0000-0E00-000008000000}"/>
            </a:ext>
          </a:extLst>
        </xdr:cNvPr>
        <xdr:cNvPicPr>
          <a:picLocks noChangeAspect="1" noChangeArrowheads="1"/>
        </xdr:cNvPicPr>
      </xdr:nvPicPr>
      <xdr:blipFill>
        <a:blip xmlns:r="http://schemas.openxmlformats.org/officeDocument/2006/relationships" r:embed="rId1" cstate="print"/>
        <a:srcRect/>
        <a:stretch>
          <a:fillRect/>
        </a:stretch>
      </xdr:blipFill>
      <xdr:spPr bwMode="auto">
        <a:xfrm>
          <a:off x="35728275" y="414337"/>
          <a:ext cx="5438774" cy="1500188"/>
        </a:xfrm>
        <a:prstGeom prst="rect">
          <a:avLst/>
        </a:prstGeom>
        <a:noFill/>
        <a:ln w="9525">
          <a:noFill/>
          <a:miter lim="800000"/>
          <a:headEnd/>
          <a:tailEnd/>
        </a:ln>
      </xdr:spPr>
    </xdr:pic>
    <xdr:clientData/>
  </xdr:twoCellAnchor>
  <xdr:twoCellAnchor>
    <xdr:from>
      <xdr:col>50</xdr:col>
      <xdr:colOff>533400</xdr:colOff>
      <xdr:row>2</xdr:row>
      <xdr:rowOff>23812</xdr:rowOff>
    </xdr:from>
    <xdr:to>
      <xdr:col>58</xdr:col>
      <xdr:colOff>342899</xdr:colOff>
      <xdr:row>10</xdr:row>
      <xdr:rowOff>0</xdr:rowOff>
    </xdr:to>
    <xdr:pic>
      <xdr:nvPicPr>
        <xdr:cNvPr id="9" name="Picture 231">
          <a:extLst>
            <a:ext uri="{FF2B5EF4-FFF2-40B4-BE49-F238E27FC236}">
              <a16:creationId xmlns:a16="http://schemas.microsoft.com/office/drawing/2014/main" id="{00000000-0008-0000-0E00-000009000000}"/>
            </a:ext>
          </a:extLst>
        </xdr:cNvPr>
        <xdr:cNvPicPr>
          <a:picLocks noChangeAspect="1" noChangeArrowheads="1"/>
        </xdr:cNvPicPr>
      </xdr:nvPicPr>
      <xdr:blipFill>
        <a:blip xmlns:r="http://schemas.openxmlformats.org/officeDocument/2006/relationships" r:embed="rId1" cstate="print"/>
        <a:srcRect/>
        <a:stretch>
          <a:fillRect/>
        </a:stretch>
      </xdr:blipFill>
      <xdr:spPr bwMode="auto">
        <a:xfrm>
          <a:off x="35728275" y="414337"/>
          <a:ext cx="5438774" cy="1500188"/>
        </a:xfrm>
        <a:prstGeom prst="rect">
          <a:avLst/>
        </a:prstGeom>
        <a:noFill/>
        <a:ln w="9525">
          <a:noFill/>
          <a:miter lim="800000"/>
          <a:headEnd/>
          <a:tailEnd/>
        </a:ln>
      </xdr:spPr>
    </xdr:pic>
    <xdr:clientData/>
  </xdr:twoCellAnchor>
  <xdr:twoCellAnchor>
    <xdr:from>
      <xdr:col>50</xdr:col>
      <xdr:colOff>533400</xdr:colOff>
      <xdr:row>2</xdr:row>
      <xdr:rowOff>23812</xdr:rowOff>
    </xdr:from>
    <xdr:to>
      <xdr:col>58</xdr:col>
      <xdr:colOff>342899</xdr:colOff>
      <xdr:row>10</xdr:row>
      <xdr:rowOff>0</xdr:rowOff>
    </xdr:to>
    <xdr:pic>
      <xdr:nvPicPr>
        <xdr:cNvPr id="10" name="Picture 231">
          <a:extLst>
            <a:ext uri="{FF2B5EF4-FFF2-40B4-BE49-F238E27FC236}">
              <a16:creationId xmlns:a16="http://schemas.microsoft.com/office/drawing/2014/main" id="{00000000-0008-0000-0E00-00000A000000}"/>
            </a:ext>
          </a:extLst>
        </xdr:cNvPr>
        <xdr:cNvPicPr>
          <a:picLocks noChangeAspect="1" noChangeArrowheads="1"/>
        </xdr:cNvPicPr>
      </xdr:nvPicPr>
      <xdr:blipFill>
        <a:blip xmlns:r="http://schemas.openxmlformats.org/officeDocument/2006/relationships" r:embed="rId1" cstate="print"/>
        <a:srcRect/>
        <a:stretch>
          <a:fillRect/>
        </a:stretch>
      </xdr:blipFill>
      <xdr:spPr bwMode="auto">
        <a:xfrm>
          <a:off x="35728275" y="414337"/>
          <a:ext cx="5438774" cy="1500188"/>
        </a:xfrm>
        <a:prstGeom prst="rect">
          <a:avLst/>
        </a:prstGeom>
        <a:noFill/>
        <a:ln w="9525">
          <a:noFill/>
          <a:miter lim="800000"/>
          <a:headEnd/>
          <a:tailEnd/>
        </a:ln>
      </xdr:spPr>
    </xdr:pic>
    <xdr:clientData/>
  </xdr:twoCellAnchor>
  <xdr:twoCellAnchor>
    <xdr:from>
      <xdr:col>50</xdr:col>
      <xdr:colOff>533400</xdr:colOff>
      <xdr:row>2</xdr:row>
      <xdr:rowOff>23812</xdr:rowOff>
    </xdr:from>
    <xdr:to>
      <xdr:col>58</xdr:col>
      <xdr:colOff>342899</xdr:colOff>
      <xdr:row>10</xdr:row>
      <xdr:rowOff>0</xdr:rowOff>
    </xdr:to>
    <xdr:pic>
      <xdr:nvPicPr>
        <xdr:cNvPr id="11" name="Picture 231">
          <a:extLst>
            <a:ext uri="{FF2B5EF4-FFF2-40B4-BE49-F238E27FC236}">
              <a16:creationId xmlns:a16="http://schemas.microsoft.com/office/drawing/2014/main" id="{00000000-0008-0000-0E00-00000B000000}"/>
            </a:ext>
          </a:extLst>
        </xdr:cNvPr>
        <xdr:cNvPicPr>
          <a:picLocks noChangeAspect="1" noChangeArrowheads="1"/>
        </xdr:cNvPicPr>
      </xdr:nvPicPr>
      <xdr:blipFill>
        <a:blip xmlns:r="http://schemas.openxmlformats.org/officeDocument/2006/relationships" r:embed="rId1" cstate="print"/>
        <a:srcRect/>
        <a:stretch>
          <a:fillRect/>
        </a:stretch>
      </xdr:blipFill>
      <xdr:spPr bwMode="auto">
        <a:xfrm>
          <a:off x="35728275" y="414337"/>
          <a:ext cx="5438774" cy="1500188"/>
        </a:xfrm>
        <a:prstGeom prst="rect">
          <a:avLst/>
        </a:prstGeom>
        <a:noFill/>
        <a:ln w="9525">
          <a:noFill/>
          <a:miter lim="800000"/>
          <a:headEnd/>
          <a:tailEnd/>
        </a:ln>
      </xdr:spPr>
    </xdr:pic>
    <xdr:clientData/>
  </xdr:twoCellAnchor>
  <xdr:twoCellAnchor>
    <xdr:from>
      <xdr:col>50</xdr:col>
      <xdr:colOff>533400</xdr:colOff>
      <xdr:row>2</xdr:row>
      <xdr:rowOff>23812</xdr:rowOff>
    </xdr:from>
    <xdr:to>
      <xdr:col>58</xdr:col>
      <xdr:colOff>342899</xdr:colOff>
      <xdr:row>10</xdr:row>
      <xdr:rowOff>0</xdr:rowOff>
    </xdr:to>
    <xdr:pic>
      <xdr:nvPicPr>
        <xdr:cNvPr id="12" name="Picture 231">
          <a:extLst>
            <a:ext uri="{FF2B5EF4-FFF2-40B4-BE49-F238E27FC236}">
              <a16:creationId xmlns:a16="http://schemas.microsoft.com/office/drawing/2014/main" id="{00000000-0008-0000-0E00-00000C000000}"/>
            </a:ext>
          </a:extLst>
        </xdr:cNvPr>
        <xdr:cNvPicPr>
          <a:picLocks noChangeAspect="1" noChangeArrowheads="1"/>
        </xdr:cNvPicPr>
      </xdr:nvPicPr>
      <xdr:blipFill>
        <a:blip xmlns:r="http://schemas.openxmlformats.org/officeDocument/2006/relationships" r:embed="rId1" cstate="print"/>
        <a:srcRect/>
        <a:stretch>
          <a:fillRect/>
        </a:stretch>
      </xdr:blipFill>
      <xdr:spPr bwMode="auto">
        <a:xfrm>
          <a:off x="35728275" y="414337"/>
          <a:ext cx="5438774" cy="1500188"/>
        </a:xfrm>
        <a:prstGeom prst="rect">
          <a:avLst/>
        </a:prstGeom>
        <a:noFill/>
        <a:ln w="9525">
          <a:noFill/>
          <a:miter lim="800000"/>
          <a:headEnd/>
          <a:tailEnd/>
        </a:ln>
      </xdr:spPr>
    </xdr:pic>
    <xdr:clientData/>
  </xdr:twoCellAnchor>
  <xdr:twoCellAnchor>
    <xdr:from>
      <xdr:col>50</xdr:col>
      <xdr:colOff>533400</xdr:colOff>
      <xdr:row>2</xdr:row>
      <xdr:rowOff>23812</xdr:rowOff>
    </xdr:from>
    <xdr:to>
      <xdr:col>58</xdr:col>
      <xdr:colOff>342899</xdr:colOff>
      <xdr:row>10</xdr:row>
      <xdr:rowOff>0</xdr:rowOff>
    </xdr:to>
    <xdr:pic>
      <xdr:nvPicPr>
        <xdr:cNvPr id="13" name="Picture 231">
          <a:extLst>
            <a:ext uri="{FF2B5EF4-FFF2-40B4-BE49-F238E27FC236}">
              <a16:creationId xmlns:a16="http://schemas.microsoft.com/office/drawing/2014/main" id="{00000000-0008-0000-0E00-00000D000000}"/>
            </a:ext>
          </a:extLst>
        </xdr:cNvPr>
        <xdr:cNvPicPr>
          <a:picLocks noChangeAspect="1" noChangeArrowheads="1"/>
        </xdr:cNvPicPr>
      </xdr:nvPicPr>
      <xdr:blipFill>
        <a:blip xmlns:r="http://schemas.openxmlformats.org/officeDocument/2006/relationships" r:embed="rId1" cstate="print"/>
        <a:srcRect/>
        <a:stretch>
          <a:fillRect/>
        </a:stretch>
      </xdr:blipFill>
      <xdr:spPr bwMode="auto">
        <a:xfrm>
          <a:off x="35728275" y="414337"/>
          <a:ext cx="5438774" cy="1500188"/>
        </a:xfrm>
        <a:prstGeom prst="rect">
          <a:avLst/>
        </a:prstGeom>
        <a:noFill/>
        <a:ln w="9525">
          <a:noFill/>
          <a:miter lim="800000"/>
          <a:headEnd/>
          <a:tailEnd/>
        </a:ln>
      </xdr:spPr>
    </xdr:pic>
    <xdr:clientData/>
  </xdr:twoCellAnchor>
  <xdr:twoCellAnchor>
    <xdr:from>
      <xdr:col>50</xdr:col>
      <xdr:colOff>533400</xdr:colOff>
      <xdr:row>2</xdr:row>
      <xdr:rowOff>23812</xdr:rowOff>
    </xdr:from>
    <xdr:to>
      <xdr:col>58</xdr:col>
      <xdr:colOff>342899</xdr:colOff>
      <xdr:row>10</xdr:row>
      <xdr:rowOff>0</xdr:rowOff>
    </xdr:to>
    <xdr:pic>
      <xdr:nvPicPr>
        <xdr:cNvPr id="14" name="Picture 231">
          <a:extLst>
            <a:ext uri="{FF2B5EF4-FFF2-40B4-BE49-F238E27FC236}">
              <a16:creationId xmlns:a16="http://schemas.microsoft.com/office/drawing/2014/main" id="{00000000-0008-0000-0E00-00000E000000}"/>
            </a:ext>
          </a:extLst>
        </xdr:cNvPr>
        <xdr:cNvPicPr>
          <a:picLocks noChangeAspect="1" noChangeArrowheads="1"/>
        </xdr:cNvPicPr>
      </xdr:nvPicPr>
      <xdr:blipFill>
        <a:blip xmlns:r="http://schemas.openxmlformats.org/officeDocument/2006/relationships" r:embed="rId1" cstate="print"/>
        <a:srcRect/>
        <a:stretch>
          <a:fillRect/>
        </a:stretch>
      </xdr:blipFill>
      <xdr:spPr bwMode="auto">
        <a:xfrm>
          <a:off x="35728275" y="414337"/>
          <a:ext cx="5438774" cy="1500188"/>
        </a:xfrm>
        <a:prstGeom prst="rect">
          <a:avLst/>
        </a:prstGeom>
        <a:noFill/>
        <a:ln w="9525">
          <a:noFill/>
          <a:miter lim="800000"/>
          <a:headEnd/>
          <a:tailEnd/>
        </a:ln>
      </xdr:spPr>
    </xdr:pic>
    <xdr:clientData/>
  </xdr:twoCellAnchor>
  <xdr:twoCellAnchor>
    <xdr:from>
      <xdr:col>50</xdr:col>
      <xdr:colOff>533400</xdr:colOff>
      <xdr:row>2</xdr:row>
      <xdr:rowOff>23812</xdr:rowOff>
    </xdr:from>
    <xdr:to>
      <xdr:col>58</xdr:col>
      <xdr:colOff>342899</xdr:colOff>
      <xdr:row>10</xdr:row>
      <xdr:rowOff>0</xdr:rowOff>
    </xdr:to>
    <xdr:pic>
      <xdr:nvPicPr>
        <xdr:cNvPr id="15" name="Picture 231">
          <a:extLst>
            <a:ext uri="{FF2B5EF4-FFF2-40B4-BE49-F238E27FC236}">
              <a16:creationId xmlns:a16="http://schemas.microsoft.com/office/drawing/2014/main" id="{00000000-0008-0000-0E00-00000F000000}"/>
            </a:ext>
          </a:extLst>
        </xdr:cNvPr>
        <xdr:cNvPicPr>
          <a:picLocks noChangeAspect="1" noChangeArrowheads="1"/>
        </xdr:cNvPicPr>
      </xdr:nvPicPr>
      <xdr:blipFill>
        <a:blip xmlns:r="http://schemas.openxmlformats.org/officeDocument/2006/relationships" r:embed="rId1" cstate="print"/>
        <a:srcRect/>
        <a:stretch>
          <a:fillRect/>
        </a:stretch>
      </xdr:blipFill>
      <xdr:spPr bwMode="auto">
        <a:xfrm>
          <a:off x="35728275" y="414337"/>
          <a:ext cx="5438774" cy="1500188"/>
        </a:xfrm>
        <a:prstGeom prst="rect">
          <a:avLst/>
        </a:prstGeom>
        <a:noFill/>
        <a:ln w="9525">
          <a:noFill/>
          <a:miter lim="800000"/>
          <a:headEnd/>
          <a:tailEnd/>
        </a:ln>
      </xdr:spPr>
    </xdr:pic>
    <xdr:clientData/>
  </xdr:twoCellAnchor>
  <xdr:twoCellAnchor>
    <xdr:from>
      <xdr:col>50</xdr:col>
      <xdr:colOff>533400</xdr:colOff>
      <xdr:row>2</xdr:row>
      <xdr:rowOff>23812</xdr:rowOff>
    </xdr:from>
    <xdr:to>
      <xdr:col>58</xdr:col>
      <xdr:colOff>342899</xdr:colOff>
      <xdr:row>10</xdr:row>
      <xdr:rowOff>0</xdr:rowOff>
    </xdr:to>
    <xdr:pic>
      <xdr:nvPicPr>
        <xdr:cNvPr id="16" name="Picture 231">
          <a:extLst>
            <a:ext uri="{FF2B5EF4-FFF2-40B4-BE49-F238E27FC236}">
              <a16:creationId xmlns:a16="http://schemas.microsoft.com/office/drawing/2014/main" id="{00000000-0008-0000-0E00-000010000000}"/>
            </a:ext>
          </a:extLst>
        </xdr:cNvPr>
        <xdr:cNvPicPr>
          <a:picLocks noChangeAspect="1" noChangeArrowheads="1"/>
        </xdr:cNvPicPr>
      </xdr:nvPicPr>
      <xdr:blipFill>
        <a:blip xmlns:r="http://schemas.openxmlformats.org/officeDocument/2006/relationships" r:embed="rId1" cstate="print"/>
        <a:srcRect/>
        <a:stretch>
          <a:fillRect/>
        </a:stretch>
      </xdr:blipFill>
      <xdr:spPr bwMode="auto">
        <a:xfrm>
          <a:off x="35728275" y="414337"/>
          <a:ext cx="5438774" cy="1500188"/>
        </a:xfrm>
        <a:prstGeom prst="rect">
          <a:avLst/>
        </a:prstGeom>
        <a:noFill/>
        <a:ln w="9525">
          <a:noFill/>
          <a:miter lim="800000"/>
          <a:headEnd/>
          <a:tailEnd/>
        </a:ln>
      </xdr:spPr>
    </xdr:pic>
    <xdr:clientData/>
  </xdr:twoCellAnchor>
  <xdr:twoCellAnchor>
    <xdr:from>
      <xdr:col>50</xdr:col>
      <xdr:colOff>533400</xdr:colOff>
      <xdr:row>2</xdr:row>
      <xdr:rowOff>23812</xdr:rowOff>
    </xdr:from>
    <xdr:to>
      <xdr:col>58</xdr:col>
      <xdr:colOff>342899</xdr:colOff>
      <xdr:row>10</xdr:row>
      <xdr:rowOff>0</xdr:rowOff>
    </xdr:to>
    <xdr:pic>
      <xdr:nvPicPr>
        <xdr:cNvPr id="17" name="Picture 231">
          <a:extLst>
            <a:ext uri="{FF2B5EF4-FFF2-40B4-BE49-F238E27FC236}">
              <a16:creationId xmlns:a16="http://schemas.microsoft.com/office/drawing/2014/main" id="{00000000-0008-0000-0E00-000011000000}"/>
            </a:ext>
          </a:extLst>
        </xdr:cNvPr>
        <xdr:cNvPicPr>
          <a:picLocks noChangeAspect="1" noChangeArrowheads="1"/>
        </xdr:cNvPicPr>
      </xdr:nvPicPr>
      <xdr:blipFill>
        <a:blip xmlns:r="http://schemas.openxmlformats.org/officeDocument/2006/relationships" r:embed="rId1" cstate="print"/>
        <a:srcRect/>
        <a:stretch>
          <a:fillRect/>
        </a:stretch>
      </xdr:blipFill>
      <xdr:spPr bwMode="auto">
        <a:xfrm>
          <a:off x="35728275" y="414337"/>
          <a:ext cx="5438774" cy="1500188"/>
        </a:xfrm>
        <a:prstGeom prst="rect">
          <a:avLst/>
        </a:prstGeom>
        <a:noFill/>
        <a:ln w="9525">
          <a:noFill/>
          <a:miter lim="800000"/>
          <a:headEnd/>
          <a:tailEnd/>
        </a:ln>
      </xdr:spPr>
    </xdr:pic>
    <xdr:clientData/>
  </xdr:twoCellAnchor>
</xdr:wsDr>
</file>

<file path=xl/drawings/drawing10.xml><?xml version="1.0" encoding="utf-8"?>
<xdr:wsDr xmlns:xdr="http://schemas.openxmlformats.org/drawingml/2006/spreadsheetDrawing" xmlns:a="http://schemas.openxmlformats.org/drawingml/2006/main">
  <xdr:twoCellAnchor>
    <xdr:from>
      <xdr:col>50</xdr:col>
      <xdr:colOff>533400</xdr:colOff>
      <xdr:row>2</xdr:row>
      <xdr:rowOff>23812</xdr:rowOff>
    </xdr:from>
    <xdr:to>
      <xdr:col>58</xdr:col>
      <xdr:colOff>342899</xdr:colOff>
      <xdr:row>10</xdr:row>
      <xdr:rowOff>0</xdr:rowOff>
    </xdr:to>
    <xdr:pic>
      <xdr:nvPicPr>
        <xdr:cNvPr id="2" name="Picture 231">
          <a:extLst>
            <a:ext uri="{FF2B5EF4-FFF2-40B4-BE49-F238E27FC236}">
              <a16:creationId xmlns:a16="http://schemas.microsoft.com/office/drawing/2014/main" id="{00000000-0008-0000-0E00-000002000000}"/>
            </a:ext>
          </a:extLst>
        </xdr:cNvPr>
        <xdr:cNvPicPr>
          <a:picLocks noChangeAspect="1" noChangeArrowheads="1"/>
        </xdr:cNvPicPr>
      </xdr:nvPicPr>
      <xdr:blipFill>
        <a:blip xmlns:r="http://schemas.openxmlformats.org/officeDocument/2006/relationships" r:embed="rId1" cstate="print"/>
        <a:srcRect/>
        <a:stretch>
          <a:fillRect/>
        </a:stretch>
      </xdr:blipFill>
      <xdr:spPr bwMode="auto">
        <a:xfrm>
          <a:off x="35728275" y="414337"/>
          <a:ext cx="5438774" cy="1500188"/>
        </a:xfrm>
        <a:prstGeom prst="rect">
          <a:avLst/>
        </a:prstGeom>
        <a:noFill/>
        <a:ln w="9525">
          <a:noFill/>
          <a:miter lim="800000"/>
          <a:headEnd/>
          <a:tailEnd/>
        </a:ln>
      </xdr:spPr>
    </xdr:pic>
    <xdr:clientData/>
  </xdr:twoCellAnchor>
  <xdr:twoCellAnchor>
    <xdr:from>
      <xdr:col>50</xdr:col>
      <xdr:colOff>533400</xdr:colOff>
      <xdr:row>2</xdr:row>
      <xdr:rowOff>23812</xdr:rowOff>
    </xdr:from>
    <xdr:to>
      <xdr:col>58</xdr:col>
      <xdr:colOff>342899</xdr:colOff>
      <xdr:row>10</xdr:row>
      <xdr:rowOff>0</xdr:rowOff>
    </xdr:to>
    <xdr:pic>
      <xdr:nvPicPr>
        <xdr:cNvPr id="3" name="Picture 231">
          <a:extLst>
            <a:ext uri="{FF2B5EF4-FFF2-40B4-BE49-F238E27FC236}">
              <a16:creationId xmlns:a16="http://schemas.microsoft.com/office/drawing/2014/main" id="{00000000-0008-0000-0E00-000003000000}"/>
            </a:ext>
          </a:extLst>
        </xdr:cNvPr>
        <xdr:cNvPicPr>
          <a:picLocks noChangeAspect="1" noChangeArrowheads="1"/>
        </xdr:cNvPicPr>
      </xdr:nvPicPr>
      <xdr:blipFill>
        <a:blip xmlns:r="http://schemas.openxmlformats.org/officeDocument/2006/relationships" r:embed="rId1" cstate="print"/>
        <a:srcRect/>
        <a:stretch>
          <a:fillRect/>
        </a:stretch>
      </xdr:blipFill>
      <xdr:spPr bwMode="auto">
        <a:xfrm>
          <a:off x="35728275" y="414337"/>
          <a:ext cx="5438774" cy="1500188"/>
        </a:xfrm>
        <a:prstGeom prst="rect">
          <a:avLst/>
        </a:prstGeom>
        <a:noFill/>
        <a:ln w="9525">
          <a:noFill/>
          <a:miter lim="800000"/>
          <a:headEnd/>
          <a:tailEnd/>
        </a:ln>
      </xdr:spPr>
    </xdr:pic>
    <xdr:clientData/>
  </xdr:twoCellAnchor>
  <xdr:twoCellAnchor>
    <xdr:from>
      <xdr:col>50</xdr:col>
      <xdr:colOff>533400</xdr:colOff>
      <xdr:row>2</xdr:row>
      <xdr:rowOff>23812</xdr:rowOff>
    </xdr:from>
    <xdr:to>
      <xdr:col>58</xdr:col>
      <xdr:colOff>342899</xdr:colOff>
      <xdr:row>10</xdr:row>
      <xdr:rowOff>0</xdr:rowOff>
    </xdr:to>
    <xdr:pic>
      <xdr:nvPicPr>
        <xdr:cNvPr id="4" name="Picture 231">
          <a:extLst>
            <a:ext uri="{FF2B5EF4-FFF2-40B4-BE49-F238E27FC236}">
              <a16:creationId xmlns:a16="http://schemas.microsoft.com/office/drawing/2014/main" id="{00000000-0008-0000-0E00-000004000000}"/>
            </a:ext>
          </a:extLst>
        </xdr:cNvPr>
        <xdr:cNvPicPr>
          <a:picLocks noChangeAspect="1" noChangeArrowheads="1"/>
        </xdr:cNvPicPr>
      </xdr:nvPicPr>
      <xdr:blipFill>
        <a:blip xmlns:r="http://schemas.openxmlformats.org/officeDocument/2006/relationships" r:embed="rId1" cstate="print"/>
        <a:srcRect/>
        <a:stretch>
          <a:fillRect/>
        </a:stretch>
      </xdr:blipFill>
      <xdr:spPr bwMode="auto">
        <a:xfrm>
          <a:off x="35728275" y="414337"/>
          <a:ext cx="5438774" cy="1500188"/>
        </a:xfrm>
        <a:prstGeom prst="rect">
          <a:avLst/>
        </a:prstGeom>
        <a:noFill/>
        <a:ln w="9525">
          <a:noFill/>
          <a:miter lim="800000"/>
          <a:headEnd/>
          <a:tailEnd/>
        </a:ln>
      </xdr:spPr>
    </xdr:pic>
    <xdr:clientData/>
  </xdr:twoCellAnchor>
  <xdr:twoCellAnchor>
    <xdr:from>
      <xdr:col>50</xdr:col>
      <xdr:colOff>533400</xdr:colOff>
      <xdr:row>2</xdr:row>
      <xdr:rowOff>23812</xdr:rowOff>
    </xdr:from>
    <xdr:to>
      <xdr:col>58</xdr:col>
      <xdr:colOff>342899</xdr:colOff>
      <xdr:row>10</xdr:row>
      <xdr:rowOff>0</xdr:rowOff>
    </xdr:to>
    <xdr:pic>
      <xdr:nvPicPr>
        <xdr:cNvPr id="5" name="Picture 231">
          <a:extLst>
            <a:ext uri="{FF2B5EF4-FFF2-40B4-BE49-F238E27FC236}">
              <a16:creationId xmlns:a16="http://schemas.microsoft.com/office/drawing/2014/main" id="{00000000-0008-0000-0E00-000005000000}"/>
            </a:ext>
          </a:extLst>
        </xdr:cNvPr>
        <xdr:cNvPicPr>
          <a:picLocks noChangeAspect="1" noChangeArrowheads="1"/>
        </xdr:cNvPicPr>
      </xdr:nvPicPr>
      <xdr:blipFill>
        <a:blip xmlns:r="http://schemas.openxmlformats.org/officeDocument/2006/relationships" r:embed="rId1" cstate="print"/>
        <a:srcRect/>
        <a:stretch>
          <a:fillRect/>
        </a:stretch>
      </xdr:blipFill>
      <xdr:spPr bwMode="auto">
        <a:xfrm>
          <a:off x="35728275" y="414337"/>
          <a:ext cx="5438774" cy="1500188"/>
        </a:xfrm>
        <a:prstGeom prst="rect">
          <a:avLst/>
        </a:prstGeom>
        <a:noFill/>
        <a:ln w="9525">
          <a:noFill/>
          <a:miter lim="800000"/>
          <a:headEnd/>
          <a:tailEnd/>
        </a:ln>
      </xdr:spPr>
    </xdr:pic>
    <xdr:clientData/>
  </xdr:twoCellAnchor>
  <xdr:twoCellAnchor>
    <xdr:from>
      <xdr:col>50</xdr:col>
      <xdr:colOff>533400</xdr:colOff>
      <xdr:row>2</xdr:row>
      <xdr:rowOff>23812</xdr:rowOff>
    </xdr:from>
    <xdr:to>
      <xdr:col>58</xdr:col>
      <xdr:colOff>342899</xdr:colOff>
      <xdr:row>10</xdr:row>
      <xdr:rowOff>0</xdr:rowOff>
    </xdr:to>
    <xdr:pic>
      <xdr:nvPicPr>
        <xdr:cNvPr id="6" name="Picture 231">
          <a:extLst>
            <a:ext uri="{FF2B5EF4-FFF2-40B4-BE49-F238E27FC236}">
              <a16:creationId xmlns:a16="http://schemas.microsoft.com/office/drawing/2014/main" id="{00000000-0008-0000-0E00-000006000000}"/>
            </a:ext>
          </a:extLst>
        </xdr:cNvPr>
        <xdr:cNvPicPr>
          <a:picLocks noChangeAspect="1" noChangeArrowheads="1"/>
        </xdr:cNvPicPr>
      </xdr:nvPicPr>
      <xdr:blipFill>
        <a:blip xmlns:r="http://schemas.openxmlformats.org/officeDocument/2006/relationships" r:embed="rId1" cstate="print"/>
        <a:srcRect/>
        <a:stretch>
          <a:fillRect/>
        </a:stretch>
      </xdr:blipFill>
      <xdr:spPr bwMode="auto">
        <a:xfrm>
          <a:off x="35728275" y="414337"/>
          <a:ext cx="5438774" cy="1500188"/>
        </a:xfrm>
        <a:prstGeom prst="rect">
          <a:avLst/>
        </a:prstGeom>
        <a:noFill/>
        <a:ln w="9525">
          <a:noFill/>
          <a:miter lim="800000"/>
          <a:headEnd/>
          <a:tailEnd/>
        </a:ln>
      </xdr:spPr>
    </xdr:pic>
    <xdr:clientData/>
  </xdr:twoCellAnchor>
  <xdr:twoCellAnchor>
    <xdr:from>
      <xdr:col>50</xdr:col>
      <xdr:colOff>533400</xdr:colOff>
      <xdr:row>2</xdr:row>
      <xdr:rowOff>23812</xdr:rowOff>
    </xdr:from>
    <xdr:to>
      <xdr:col>58</xdr:col>
      <xdr:colOff>342899</xdr:colOff>
      <xdr:row>10</xdr:row>
      <xdr:rowOff>0</xdr:rowOff>
    </xdr:to>
    <xdr:pic>
      <xdr:nvPicPr>
        <xdr:cNvPr id="7" name="Picture 231">
          <a:extLst>
            <a:ext uri="{FF2B5EF4-FFF2-40B4-BE49-F238E27FC236}">
              <a16:creationId xmlns:a16="http://schemas.microsoft.com/office/drawing/2014/main" id="{00000000-0008-0000-0E00-000007000000}"/>
            </a:ext>
          </a:extLst>
        </xdr:cNvPr>
        <xdr:cNvPicPr>
          <a:picLocks noChangeAspect="1" noChangeArrowheads="1"/>
        </xdr:cNvPicPr>
      </xdr:nvPicPr>
      <xdr:blipFill>
        <a:blip xmlns:r="http://schemas.openxmlformats.org/officeDocument/2006/relationships" r:embed="rId1" cstate="print"/>
        <a:srcRect/>
        <a:stretch>
          <a:fillRect/>
        </a:stretch>
      </xdr:blipFill>
      <xdr:spPr bwMode="auto">
        <a:xfrm>
          <a:off x="35728275" y="414337"/>
          <a:ext cx="5438774" cy="1500188"/>
        </a:xfrm>
        <a:prstGeom prst="rect">
          <a:avLst/>
        </a:prstGeom>
        <a:noFill/>
        <a:ln w="9525">
          <a:noFill/>
          <a:miter lim="800000"/>
          <a:headEnd/>
          <a:tailEnd/>
        </a:ln>
      </xdr:spPr>
    </xdr:pic>
    <xdr:clientData/>
  </xdr:twoCellAnchor>
  <xdr:twoCellAnchor>
    <xdr:from>
      <xdr:col>50</xdr:col>
      <xdr:colOff>533400</xdr:colOff>
      <xdr:row>2</xdr:row>
      <xdr:rowOff>23812</xdr:rowOff>
    </xdr:from>
    <xdr:to>
      <xdr:col>58</xdr:col>
      <xdr:colOff>342899</xdr:colOff>
      <xdr:row>10</xdr:row>
      <xdr:rowOff>0</xdr:rowOff>
    </xdr:to>
    <xdr:pic>
      <xdr:nvPicPr>
        <xdr:cNvPr id="8" name="Picture 231">
          <a:extLst>
            <a:ext uri="{FF2B5EF4-FFF2-40B4-BE49-F238E27FC236}">
              <a16:creationId xmlns:a16="http://schemas.microsoft.com/office/drawing/2014/main" id="{00000000-0008-0000-0E00-000008000000}"/>
            </a:ext>
          </a:extLst>
        </xdr:cNvPr>
        <xdr:cNvPicPr>
          <a:picLocks noChangeAspect="1" noChangeArrowheads="1"/>
        </xdr:cNvPicPr>
      </xdr:nvPicPr>
      <xdr:blipFill>
        <a:blip xmlns:r="http://schemas.openxmlformats.org/officeDocument/2006/relationships" r:embed="rId1" cstate="print"/>
        <a:srcRect/>
        <a:stretch>
          <a:fillRect/>
        </a:stretch>
      </xdr:blipFill>
      <xdr:spPr bwMode="auto">
        <a:xfrm>
          <a:off x="35728275" y="414337"/>
          <a:ext cx="5438774" cy="1500188"/>
        </a:xfrm>
        <a:prstGeom prst="rect">
          <a:avLst/>
        </a:prstGeom>
        <a:noFill/>
        <a:ln w="9525">
          <a:noFill/>
          <a:miter lim="800000"/>
          <a:headEnd/>
          <a:tailEnd/>
        </a:ln>
      </xdr:spPr>
    </xdr:pic>
    <xdr:clientData/>
  </xdr:twoCellAnchor>
  <xdr:twoCellAnchor>
    <xdr:from>
      <xdr:col>50</xdr:col>
      <xdr:colOff>533400</xdr:colOff>
      <xdr:row>2</xdr:row>
      <xdr:rowOff>23812</xdr:rowOff>
    </xdr:from>
    <xdr:to>
      <xdr:col>58</xdr:col>
      <xdr:colOff>342899</xdr:colOff>
      <xdr:row>10</xdr:row>
      <xdr:rowOff>0</xdr:rowOff>
    </xdr:to>
    <xdr:pic>
      <xdr:nvPicPr>
        <xdr:cNvPr id="9" name="Picture 231">
          <a:extLst>
            <a:ext uri="{FF2B5EF4-FFF2-40B4-BE49-F238E27FC236}">
              <a16:creationId xmlns:a16="http://schemas.microsoft.com/office/drawing/2014/main" id="{00000000-0008-0000-0E00-000009000000}"/>
            </a:ext>
          </a:extLst>
        </xdr:cNvPr>
        <xdr:cNvPicPr>
          <a:picLocks noChangeAspect="1" noChangeArrowheads="1"/>
        </xdr:cNvPicPr>
      </xdr:nvPicPr>
      <xdr:blipFill>
        <a:blip xmlns:r="http://schemas.openxmlformats.org/officeDocument/2006/relationships" r:embed="rId1" cstate="print"/>
        <a:srcRect/>
        <a:stretch>
          <a:fillRect/>
        </a:stretch>
      </xdr:blipFill>
      <xdr:spPr bwMode="auto">
        <a:xfrm>
          <a:off x="35728275" y="414337"/>
          <a:ext cx="5438774" cy="1500188"/>
        </a:xfrm>
        <a:prstGeom prst="rect">
          <a:avLst/>
        </a:prstGeom>
        <a:noFill/>
        <a:ln w="9525">
          <a:noFill/>
          <a:miter lim="800000"/>
          <a:headEnd/>
          <a:tailEnd/>
        </a:ln>
      </xdr:spPr>
    </xdr:pic>
    <xdr:clientData/>
  </xdr:twoCellAnchor>
  <xdr:twoCellAnchor>
    <xdr:from>
      <xdr:col>50</xdr:col>
      <xdr:colOff>533400</xdr:colOff>
      <xdr:row>2</xdr:row>
      <xdr:rowOff>23812</xdr:rowOff>
    </xdr:from>
    <xdr:to>
      <xdr:col>58</xdr:col>
      <xdr:colOff>342899</xdr:colOff>
      <xdr:row>10</xdr:row>
      <xdr:rowOff>0</xdr:rowOff>
    </xdr:to>
    <xdr:pic>
      <xdr:nvPicPr>
        <xdr:cNvPr id="10" name="Picture 231">
          <a:extLst>
            <a:ext uri="{FF2B5EF4-FFF2-40B4-BE49-F238E27FC236}">
              <a16:creationId xmlns:a16="http://schemas.microsoft.com/office/drawing/2014/main" id="{00000000-0008-0000-0E00-00000A000000}"/>
            </a:ext>
          </a:extLst>
        </xdr:cNvPr>
        <xdr:cNvPicPr>
          <a:picLocks noChangeAspect="1" noChangeArrowheads="1"/>
        </xdr:cNvPicPr>
      </xdr:nvPicPr>
      <xdr:blipFill>
        <a:blip xmlns:r="http://schemas.openxmlformats.org/officeDocument/2006/relationships" r:embed="rId1" cstate="print"/>
        <a:srcRect/>
        <a:stretch>
          <a:fillRect/>
        </a:stretch>
      </xdr:blipFill>
      <xdr:spPr bwMode="auto">
        <a:xfrm>
          <a:off x="35728275" y="414337"/>
          <a:ext cx="5438774" cy="1500188"/>
        </a:xfrm>
        <a:prstGeom prst="rect">
          <a:avLst/>
        </a:prstGeom>
        <a:noFill/>
        <a:ln w="9525">
          <a:noFill/>
          <a:miter lim="800000"/>
          <a:headEnd/>
          <a:tailEnd/>
        </a:ln>
      </xdr:spPr>
    </xdr:pic>
    <xdr:clientData/>
  </xdr:twoCellAnchor>
  <xdr:twoCellAnchor>
    <xdr:from>
      <xdr:col>50</xdr:col>
      <xdr:colOff>533400</xdr:colOff>
      <xdr:row>2</xdr:row>
      <xdr:rowOff>23812</xdr:rowOff>
    </xdr:from>
    <xdr:to>
      <xdr:col>58</xdr:col>
      <xdr:colOff>342899</xdr:colOff>
      <xdr:row>10</xdr:row>
      <xdr:rowOff>0</xdr:rowOff>
    </xdr:to>
    <xdr:pic>
      <xdr:nvPicPr>
        <xdr:cNvPr id="11" name="Picture 231">
          <a:extLst>
            <a:ext uri="{FF2B5EF4-FFF2-40B4-BE49-F238E27FC236}">
              <a16:creationId xmlns:a16="http://schemas.microsoft.com/office/drawing/2014/main" id="{00000000-0008-0000-0E00-00000B000000}"/>
            </a:ext>
          </a:extLst>
        </xdr:cNvPr>
        <xdr:cNvPicPr>
          <a:picLocks noChangeAspect="1" noChangeArrowheads="1"/>
        </xdr:cNvPicPr>
      </xdr:nvPicPr>
      <xdr:blipFill>
        <a:blip xmlns:r="http://schemas.openxmlformats.org/officeDocument/2006/relationships" r:embed="rId1" cstate="print"/>
        <a:srcRect/>
        <a:stretch>
          <a:fillRect/>
        </a:stretch>
      </xdr:blipFill>
      <xdr:spPr bwMode="auto">
        <a:xfrm>
          <a:off x="35728275" y="414337"/>
          <a:ext cx="5438774" cy="1500188"/>
        </a:xfrm>
        <a:prstGeom prst="rect">
          <a:avLst/>
        </a:prstGeom>
        <a:noFill/>
        <a:ln w="9525">
          <a:noFill/>
          <a:miter lim="800000"/>
          <a:headEnd/>
          <a:tailEnd/>
        </a:ln>
      </xdr:spPr>
    </xdr:pic>
    <xdr:clientData/>
  </xdr:twoCellAnchor>
  <xdr:twoCellAnchor>
    <xdr:from>
      <xdr:col>50</xdr:col>
      <xdr:colOff>533400</xdr:colOff>
      <xdr:row>2</xdr:row>
      <xdr:rowOff>23812</xdr:rowOff>
    </xdr:from>
    <xdr:to>
      <xdr:col>58</xdr:col>
      <xdr:colOff>342899</xdr:colOff>
      <xdr:row>10</xdr:row>
      <xdr:rowOff>0</xdr:rowOff>
    </xdr:to>
    <xdr:pic>
      <xdr:nvPicPr>
        <xdr:cNvPr id="12" name="Picture 231">
          <a:extLst>
            <a:ext uri="{FF2B5EF4-FFF2-40B4-BE49-F238E27FC236}">
              <a16:creationId xmlns:a16="http://schemas.microsoft.com/office/drawing/2014/main" id="{00000000-0008-0000-0E00-00000C000000}"/>
            </a:ext>
          </a:extLst>
        </xdr:cNvPr>
        <xdr:cNvPicPr>
          <a:picLocks noChangeAspect="1" noChangeArrowheads="1"/>
        </xdr:cNvPicPr>
      </xdr:nvPicPr>
      <xdr:blipFill>
        <a:blip xmlns:r="http://schemas.openxmlformats.org/officeDocument/2006/relationships" r:embed="rId1" cstate="print"/>
        <a:srcRect/>
        <a:stretch>
          <a:fillRect/>
        </a:stretch>
      </xdr:blipFill>
      <xdr:spPr bwMode="auto">
        <a:xfrm>
          <a:off x="35728275" y="414337"/>
          <a:ext cx="5438774" cy="1500188"/>
        </a:xfrm>
        <a:prstGeom prst="rect">
          <a:avLst/>
        </a:prstGeom>
        <a:noFill/>
        <a:ln w="9525">
          <a:noFill/>
          <a:miter lim="800000"/>
          <a:headEnd/>
          <a:tailEnd/>
        </a:ln>
      </xdr:spPr>
    </xdr:pic>
    <xdr:clientData/>
  </xdr:twoCellAnchor>
  <xdr:twoCellAnchor>
    <xdr:from>
      <xdr:col>50</xdr:col>
      <xdr:colOff>533400</xdr:colOff>
      <xdr:row>2</xdr:row>
      <xdr:rowOff>23812</xdr:rowOff>
    </xdr:from>
    <xdr:to>
      <xdr:col>58</xdr:col>
      <xdr:colOff>342899</xdr:colOff>
      <xdr:row>10</xdr:row>
      <xdr:rowOff>0</xdr:rowOff>
    </xdr:to>
    <xdr:pic>
      <xdr:nvPicPr>
        <xdr:cNvPr id="13" name="Picture 231">
          <a:extLst>
            <a:ext uri="{FF2B5EF4-FFF2-40B4-BE49-F238E27FC236}">
              <a16:creationId xmlns:a16="http://schemas.microsoft.com/office/drawing/2014/main" id="{00000000-0008-0000-0E00-00000D000000}"/>
            </a:ext>
          </a:extLst>
        </xdr:cNvPr>
        <xdr:cNvPicPr>
          <a:picLocks noChangeAspect="1" noChangeArrowheads="1"/>
        </xdr:cNvPicPr>
      </xdr:nvPicPr>
      <xdr:blipFill>
        <a:blip xmlns:r="http://schemas.openxmlformats.org/officeDocument/2006/relationships" r:embed="rId1" cstate="print"/>
        <a:srcRect/>
        <a:stretch>
          <a:fillRect/>
        </a:stretch>
      </xdr:blipFill>
      <xdr:spPr bwMode="auto">
        <a:xfrm>
          <a:off x="35728275" y="414337"/>
          <a:ext cx="5438774" cy="1500188"/>
        </a:xfrm>
        <a:prstGeom prst="rect">
          <a:avLst/>
        </a:prstGeom>
        <a:noFill/>
        <a:ln w="9525">
          <a:noFill/>
          <a:miter lim="800000"/>
          <a:headEnd/>
          <a:tailEnd/>
        </a:ln>
      </xdr:spPr>
    </xdr:pic>
    <xdr:clientData/>
  </xdr:twoCellAnchor>
  <xdr:twoCellAnchor>
    <xdr:from>
      <xdr:col>50</xdr:col>
      <xdr:colOff>533400</xdr:colOff>
      <xdr:row>2</xdr:row>
      <xdr:rowOff>23812</xdr:rowOff>
    </xdr:from>
    <xdr:to>
      <xdr:col>58</xdr:col>
      <xdr:colOff>342899</xdr:colOff>
      <xdr:row>10</xdr:row>
      <xdr:rowOff>0</xdr:rowOff>
    </xdr:to>
    <xdr:pic>
      <xdr:nvPicPr>
        <xdr:cNvPr id="14" name="Picture 231">
          <a:extLst>
            <a:ext uri="{FF2B5EF4-FFF2-40B4-BE49-F238E27FC236}">
              <a16:creationId xmlns:a16="http://schemas.microsoft.com/office/drawing/2014/main" id="{00000000-0008-0000-0E00-00000E000000}"/>
            </a:ext>
          </a:extLst>
        </xdr:cNvPr>
        <xdr:cNvPicPr>
          <a:picLocks noChangeAspect="1" noChangeArrowheads="1"/>
        </xdr:cNvPicPr>
      </xdr:nvPicPr>
      <xdr:blipFill>
        <a:blip xmlns:r="http://schemas.openxmlformats.org/officeDocument/2006/relationships" r:embed="rId1" cstate="print"/>
        <a:srcRect/>
        <a:stretch>
          <a:fillRect/>
        </a:stretch>
      </xdr:blipFill>
      <xdr:spPr bwMode="auto">
        <a:xfrm>
          <a:off x="35728275" y="414337"/>
          <a:ext cx="5438774" cy="1500188"/>
        </a:xfrm>
        <a:prstGeom prst="rect">
          <a:avLst/>
        </a:prstGeom>
        <a:noFill/>
        <a:ln w="9525">
          <a:noFill/>
          <a:miter lim="800000"/>
          <a:headEnd/>
          <a:tailEnd/>
        </a:ln>
      </xdr:spPr>
    </xdr:pic>
    <xdr:clientData/>
  </xdr:twoCellAnchor>
  <xdr:twoCellAnchor>
    <xdr:from>
      <xdr:col>50</xdr:col>
      <xdr:colOff>533400</xdr:colOff>
      <xdr:row>2</xdr:row>
      <xdr:rowOff>23812</xdr:rowOff>
    </xdr:from>
    <xdr:to>
      <xdr:col>58</xdr:col>
      <xdr:colOff>342899</xdr:colOff>
      <xdr:row>10</xdr:row>
      <xdr:rowOff>0</xdr:rowOff>
    </xdr:to>
    <xdr:pic>
      <xdr:nvPicPr>
        <xdr:cNvPr id="15" name="Picture 231">
          <a:extLst>
            <a:ext uri="{FF2B5EF4-FFF2-40B4-BE49-F238E27FC236}">
              <a16:creationId xmlns:a16="http://schemas.microsoft.com/office/drawing/2014/main" id="{00000000-0008-0000-0E00-00000F000000}"/>
            </a:ext>
          </a:extLst>
        </xdr:cNvPr>
        <xdr:cNvPicPr>
          <a:picLocks noChangeAspect="1" noChangeArrowheads="1"/>
        </xdr:cNvPicPr>
      </xdr:nvPicPr>
      <xdr:blipFill>
        <a:blip xmlns:r="http://schemas.openxmlformats.org/officeDocument/2006/relationships" r:embed="rId1" cstate="print"/>
        <a:srcRect/>
        <a:stretch>
          <a:fillRect/>
        </a:stretch>
      </xdr:blipFill>
      <xdr:spPr bwMode="auto">
        <a:xfrm>
          <a:off x="35728275" y="414337"/>
          <a:ext cx="5438774" cy="1500188"/>
        </a:xfrm>
        <a:prstGeom prst="rect">
          <a:avLst/>
        </a:prstGeom>
        <a:noFill/>
        <a:ln w="9525">
          <a:noFill/>
          <a:miter lim="800000"/>
          <a:headEnd/>
          <a:tailEnd/>
        </a:ln>
      </xdr:spPr>
    </xdr:pic>
    <xdr:clientData/>
  </xdr:twoCellAnchor>
  <xdr:twoCellAnchor>
    <xdr:from>
      <xdr:col>50</xdr:col>
      <xdr:colOff>533400</xdr:colOff>
      <xdr:row>2</xdr:row>
      <xdr:rowOff>23812</xdr:rowOff>
    </xdr:from>
    <xdr:to>
      <xdr:col>58</xdr:col>
      <xdr:colOff>342899</xdr:colOff>
      <xdr:row>10</xdr:row>
      <xdr:rowOff>0</xdr:rowOff>
    </xdr:to>
    <xdr:pic>
      <xdr:nvPicPr>
        <xdr:cNvPr id="16" name="Picture 231">
          <a:extLst>
            <a:ext uri="{FF2B5EF4-FFF2-40B4-BE49-F238E27FC236}">
              <a16:creationId xmlns:a16="http://schemas.microsoft.com/office/drawing/2014/main" id="{00000000-0008-0000-0E00-000010000000}"/>
            </a:ext>
          </a:extLst>
        </xdr:cNvPr>
        <xdr:cNvPicPr>
          <a:picLocks noChangeAspect="1" noChangeArrowheads="1"/>
        </xdr:cNvPicPr>
      </xdr:nvPicPr>
      <xdr:blipFill>
        <a:blip xmlns:r="http://schemas.openxmlformats.org/officeDocument/2006/relationships" r:embed="rId1" cstate="print"/>
        <a:srcRect/>
        <a:stretch>
          <a:fillRect/>
        </a:stretch>
      </xdr:blipFill>
      <xdr:spPr bwMode="auto">
        <a:xfrm>
          <a:off x="35728275" y="414337"/>
          <a:ext cx="5438774" cy="1500188"/>
        </a:xfrm>
        <a:prstGeom prst="rect">
          <a:avLst/>
        </a:prstGeom>
        <a:noFill/>
        <a:ln w="9525">
          <a:noFill/>
          <a:miter lim="800000"/>
          <a:headEnd/>
          <a:tailEnd/>
        </a:ln>
      </xdr:spPr>
    </xdr:pic>
    <xdr:clientData/>
  </xdr:twoCellAnchor>
  <xdr:twoCellAnchor>
    <xdr:from>
      <xdr:col>50</xdr:col>
      <xdr:colOff>533400</xdr:colOff>
      <xdr:row>2</xdr:row>
      <xdr:rowOff>23812</xdr:rowOff>
    </xdr:from>
    <xdr:to>
      <xdr:col>58</xdr:col>
      <xdr:colOff>342899</xdr:colOff>
      <xdr:row>10</xdr:row>
      <xdr:rowOff>0</xdr:rowOff>
    </xdr:to>
    <xdr:pic>
      <xdr:nvPicPr>
        <xdr:cNvPr id="17" name="Picture 231">
          <a:extLst>
            <a:ext uri="{FF2B5EF4-FFF2-40B4-BE49-F238E27FC236}">
              <a16:creationId xmlns:a16="http://schemas.microsoft.com/office/drawing/2014/main" id="{00000000-0008-0000-0E00-000011000000}"/>
            </a:ext>
          </a:extLst>
        </xdr:cNvPr>
        <xdr:cNvPicPr>
          <a:picLocks noChangeAspect="1" noChangeArrowheads="1"/>
        </xdr:cNvPicPr>
      </xdr:nvPicPr>
      <xdr:blipFill>
        <a:blip xmlns:r="http://schemas.openxmlformats.org/officeDocument/2006/relationships" r:embed="rId1" cstate="print"/>
        <a:srcRect/>
        <a:stretch>
          <a:fillRect/>
        </a:stretch>
      </xdr:blipFill>
      <xdr:spPr bwMode="auto">
        <a:xfrm>
          <a:off x="35728275" y="414337"/>
          <a:ext cx="5438774" cy="1500188"/>
        </a:xfrm>
        <a:prstGeom prst="rect">
          <a:avLst/>
        </a:prstGeom>
        <a:noFill/>
        <a:ln w="9525">
          <a:noFill/>
          <a:miter lim="800000"/>
          <a:headEnd/>
          <a:tailEnd/>
        </a:ln>
      </xdr:spPr>
    </xdr:pic>
    <xdr:clientData/>
  </xdr:twoCellAnchor>
</xdr:wsDr>
</file>

<file path=xl/drawings/drawing11.xml><?xml version="1.0" encoding="utf-8"?>
<xdr:wsDr xmlns:xdr="http://schemas.openxmlformats.org/drawingml/2006/spreadsheetDrawing" xmlns:a="http://schemas.openxmlformats.org/drawingml/2006/main">
  <xdr:twoCellAnchor>
    <xdr:from>
      <xdr:col>50</xdr:col>
      <xdr:colOff>533400</xdr:colOff>
      <xdr:row>2</xdr:row>
      <xdr:rowOff>23812</xdr:rowOff>
    </xdr:from>
    <xdr:to>
      <xdr:col>58</xdr:col>
      <xdr:colOff>342899</xdr:colOff>
      <xdr:row>10</xdr:row>
      <xdr:rowOff>0</xdr:rowOff>
    </xdr:to>
    <xdr:pic>
      <xdr:nvPicPr>
        <xdr:cNvPr id="2" name="Picture 231">
          <a:extLst>
            <a:ext uri="{FF2B5EF4-FFF2-40B4-BE49-F238E27FC236}">
              <a16:creationId xmlns:a16="http://schemas.microsoft.com/office/drawing/2014/main" id="{00000000-0008-0000-0E00-000002000000}"/>
            </a:ext>
          </a:extLst>
        </xdr:cNvPr>
        <xdr:cNvPicPr>
          <a:picLocks noChangeAspect="1" noChangeArrowheads="1"/>
        </xdr:cNvPicPr>
      </xdr:nvPicPr>
      <xdr:blipFill>
        <a:blip xmlns:r="http://schemas.openxmlformats.org/officeDocument/2006/relationships" r:embed="rId1" cstate="print"/>
        <a:srcRect/>
        <a:stretch>
          <a:fillRect/>
        </a:stretch>
      </xdr:blipFill>
      <xdr:spPr bwMode="auto">
        <a:xfrm>
          <a:off x="35728275" y="414337"/>
          <a:ext cx="5438774" cy="1500188"/>
        </a:xfrm>
        <a:prstGeom prst="rect">
          <a:avLst/>
        </a:prstGeom>
        <a:noFill/>
        <a:ln w="9525">
          <a:noFill/>
          <a:miter lim="800000"/>
          <a:headEnd/>
          <a:tailEnd/>
        </a:ln>
      </xdr:spPr>
    </xdr:pic>
    <xdr:clientData/>
  </xdr:twoCellAnchor>
  <xdr:twoCellAnchor>
    <xdr:from>
      <xdr:col>50</xdr:col>
      <xdr:colOff>533400</xdr:colOff>
      <xdr:row>2</xdr:row>
      <xdr:rowOff>23812</xdr:rowOff>
    </xdr:from>
    <xdr:to>
      <xdr:col>58</xdr:col>
      <xdr:colOff>342899</xdr:colOff>
      <xdr:row>10</xdr:row>
      <xdr:rowOff>0</xdr:rowOff>
    </xdr:to>
    <xdr:pic>
      <xdr:nvPicPr>
        <xdr:cNvPr id="3" name="Picture 231">
          <a:extLst>
            <a:ext uri="{FF2B5EF4-FFF2-40B4-BE49-F238E27FC236}">
              <a16:creationId xmlns:a16="http://schemas.microsoft.com/office/drawing/2014/main" id="{00000000-0008-0000-0E00-000003000000}"/>
            </a:ext>
          </a:extLst>
        </xdr:cNvPr>
        <xdr:cNvPicPr>
          <a:picLocks noChangeAspect="1" noChangeArrowheads="1"/>
        </xdr:cNvPicPr>
      </xdr:nvPicPr>
      <xdr:blipFill>
        <a:blip xmlns:r="http://schemas.openxmlformats.org/officeDocument/2006/relationships" r:embed="rId1" cstate="print"/>
        <a:srcRect/>
        <a:stretch>
          <a:fillRect/>
        </a:stretch>
      </xdr:blipFill>
      <xdr:spPr bwMode="auto">
        <a:xfrm>
          <a:off x="35728275" y="414337"/>
          <a:ext cx="5438774" cy="1500188"/>
        </a:xfrm>
        <a:prstGeom prst="rect">
          <a:avLst/>
        </a:prstGeom>
        <a:noFill/>
        <a:ln w="9525">
          <a:noFill/>
          <a:miter lim="800000"/>
          <a:headEnd/>
          <a:tailEnd/>
        </a:ln>
      </xdr:spPr>
    </xdr:pic>
    <xdr:clientData/>
  </xdr:twoCellAnchor>
  <xdr:twoCellAnchor>
    <xdr:from>
      <xdr:col>50</xdr:col>
      <xdr:colOff>533400</xdr:colOff>
      <xdr:row>2</xdr:row>
      <xdr:rowOff>23812</xdr:rowOff>
    </xdr:from>
    <xdr:to>
      <xdr:col>58</xdr:col>
      <xdr:colOff>342899</xdr:colOff>
      <xdr:row>10</xdr:row>
      <xdr:rowOff>0</xdr:rowOff>
    </xdr:to>
    <xdr:pic>
      <xdr:nvPicPr>
        <xdr:cNvPr id="4" name="Picture 231">
          <a:extLst>
            <a:ext uri="{FF2B5EF4-FFF2-40B4-BE49-F238E27FC236}">
              <a16:creationId xmlns:a16="http://schemas.microsoft.com/office/drawing/2014/main" id="{00000000-0008-0000-0E00-000004000000}"/>
            </a:ext>
          </a:extLst>
        </xdr:cNvPr>
        <xdr:cNvPicPr>
          <a:picLocks noChangeAspect="1" noChangeArrowheads="1"/>
        </xdr:cNvPicPr>
      </xdr:nvPicPr>
      <xdr:blipFill>
        <a:blip xmlns:r="http://schemas.openxmlformats.org/officeDocument/2006/relationships" r:embed="rId1" cstate="print"/>
        <a:srcRect/>
        <a:stretch>
          <a:fillRect/>
        </a:stretch>
      </xdr:blipFill>
      <xdr:spPr bwMode="auto">
        <a:xfrm>
          <a:off x="35728275" y="414337"/>
          <a:ext cx="5438774" cy="1500188"/>
        </a:xfrm>
        <a:prstGeom prst="rect">
          <a:avLst/>
        </a:prstGeom>
        <a:noFill/>
        <a:ln w="9525">
          <a:noFill/>
          <a:miter lim="800000"/>
          <a:headEnd/>
          <a:tailEnd/>
        </a:ln>
      </xdr:spPr>
    </xdr:pic>
    <xdr:clientData/>
  </xdr:twoCellAnchor>
  <xdr:twoCellAnchor>
    <xdr:from>
      <xdr:col>50</xdr:col>
      <xdr:colOff>533400</xdr:colOff>
      <xdr:row>2</xdr:row>
      <xdr:rowOff>23812</xdr:rowOff>
    </xdr:from>
    <xdr:to>
      <xdr:col>58</xdr:col>
      <xdr:colOff>342899</xdr:colOff>
      <xdr:row>10</xdr:row>
      <xdr:rowOff>0</xdr:rowOff>
    </xdr:to>
    <xdr:pic>
      <xdr:nvPicPr>
        <xdr:cNvPr id="5" name="Picture 231">
          <a:extLst>
            <a:ext uri="{FF2B5EF4-FFF2-40B4-BE49-F238E27FC236}">
              <a16:creationId xmlns:a16="http://schemas.microsoft.com/office/drawing/2014/main" id="{00000000-0008-0000-0E00-000005000000}"/>
            </a:ext>
          </a:extLst>
        </xdr:cNvPr>
        <xdr:cNvPicPr>
          <a:picLocks noChangeAspect="1" noChangeArrowheads="1"/>
        </xdr:cNvPicPr>
      </xdr:nvPicPr>
      <xdr:blipFill>
        <a:blip xmlns:r="http://schemas.openxmlformats.org/officeDocument/2006/relationships" r:embed="rId1" cstate="print"/>
        <a:srcRect/>
        <a:stretch>
          <a:fillRect/>
        </a:stretch>
      </xdr:blipFill>
      <xdr:spPr bwMode="auto">
        <a:xfrm>
          <a:off x="35728275" y="414337"/>
          <a:ext cx="5438774" cy="1500188"/>
        </a:xfrm>
        <a:prstGeom prst="rect">
          <a:avLst/>
        </a:prstGeom>
        <a:noFill/>
        <a:ln w="9525">
          <a:noFill/>
          <a:miter lim="800000"/>
          <a:headEnd/>
          <a:tailEnd/>
        </a:ln>
      </xdr:spPr>
    </xdr:pic>
    <xdr:clientData/>
  </xdr:twoCellAnchor>
  <xdr:twoCellAnchor>
    <xdr:from>
      <xdr:col>50</xdr:col>
      <xdr:colOff>533400</xdr:colOff>
      <xdr:row>2</xdr:row>
      <xdr:rowOff>23812</xdr:rowOff>
    </xdr:from>
    <xdr:to>
      <xdr:col>58</xdr:col>
      <xdr:colOff>342899</xdr:colOff>
      <xdr:row>10</xdr:row>
      <xdr:rowOff>0</xdr:rowOff>
    </xdr:to>
    <xdr:pic>
      <xdr:nvPicPr>
        <xdr:cNvPr id="6" name="Picture 231">
          <a:extLst>
            <a:ext uri="{FF2B5EF4-FFF2-40B4-BE49-F238E27FC236}">
              <a16:creationId xmlns:a16="http://schemas.microsoft.com/office/drawing/2014/main" id="{00000000-0008-0000-0E00-000006000000}"/>
            </a:ext>
          </a:extLst>
        </xdr:cNvPr>
        <xdr:cNvPicPr>
          <a:picLocks noChangeAspect="1" noChangeArrowheads="1"/>
        </xdr:cNvPicPr>
      </xdr:nvPicPr>
      <xdr:blipFill>
        <a:blip xmlns:r="http://schemas.openxmlformats.org/officeDocument/2006/relationships" r:embed="rId1" cstate="print"/>
        <a:srcRect/>
        <a:stretch>
          <a:fillRect/>
        </a:stretch>
      </xdr:blipFill>
      <xdr:spPr bwMode="auto">
        <a:xfrm>
          <a:off x="35728275" y="414337"/>
          <a:ext cx="5438774" cy="1500188"/>
        </a:xfrm>
        <a:prstGeom prst="rect">
          <a:avLst/>
        </a:prstGeom>
        <a:noFill/>
        <a:ln w="9525">
          <a:noFill/>
          <a:miter lim="800000"/>
          <a:headEnd/>
          <a:tailEnd/>
        </a:ln>
      </xdr:spPr>
    </xdr:pic>
    <xdr:clientData/>
  </xdr:twoCellAnchor>
  <xdr:twoCellAnchor>
    <xdr:from>
      <xdr:col>50</xdr:col>
      <xdr:colOff>533400</xdr:colOff>
      <xdr:row>2</xdr:row>
      <xdr:rowOff>23812</xdr:rowOff>
    </xdr:from>
    <xdr:to>
      <xdr:col>58</xdr:col>
      <xdr:colOff>342899</xdr:colOff>
      <xdr:row>10</xdr:row>
      <xdr:rowOff>0</xdr:rowOff>
    </xdr:to>
    <xdr:pic>
      <xdr:nvPicPr>
        <xdr:cNvPr id="7" name="Picture 231">
          <a:extLst>
            <a:ext uri="{FF2B5EF4-FFF2-40B4-BE49-F238E27FC236}">
              <a16:creationId xmlns:a16="http://schemas.microsoft.com/office/drawing/2014/main" id="{00000000-0008-0000-0E00-000007000000}"/>
            </a:ext>
          </a:extLst>
        </xdr:cNvPr>
        <xdr:cNvPicPr>
          <a:picLocks noChangeAspect="1" noChangeArrowheads="1"/>
        </xdr:cNvPicPr>
      </xdr:nvPicPr>
      <xdr:blipFill>
        <a:blip xmlns:r="http://schemas.openxmlformats.org/officeDocument/2006/relationships" r:embed="rId1" cstate="print"/>
        <a:srcRect/>
        <a:stretch>
          <a:fillRect/>
        </a:stretch>
      </xdr:blipFill>
      <xdr:spPr bwMode="auto">
        <a:xfrm>
          <a:off x="35728275" y="414337"/>
          <a:ext cx="5438774" cy="1500188"/>
        </a:xfrm>
        <a:prstGeom prst="rect">
          <a:avLst/>
        </a:prstGeom>
        <a:noFill/>
        <a:ln w="9525">
          <a:noFill/>
          <a:miter lim="800000"/>
          <a:headEnd/>
          <a:tailEnd/>
        </a:ln>
      </xdr:spPr>
    </xdr:pic>
    <xdr:clientData/>
  </xdr:twoCellAnchor>
  <xdr:twoCellAnchor>
    <xdr:from>
      <xdr:col>50</xdr:col>
      <xdr:colOff>533400</xdr:colOff>
      <xdr:row>2</xdr:row>
      <xdr:rowOff>23812</xdr:rowOff>
    </xdr:from>
    <xdr:to>
      <xdr:col>58</xdr:col>
      <xdr:colOff>342899</xdr:colOff>
      <xdr:row>10</xdr:row>
      <xdr:rowOff>0</xdr:rowOff>
    </xdr:to>
    <xdr:pic>
      <xdr:nvPicPr>
        <xdr:cNvPr id="8" name="Picture 231">
          <a:extLst>
            <a:ext uri="{FF2B5EF4-FFF2-40B4-BE49-F238E27FC236}">
              <a16:creationId xmlns:a16="http://schemas.microsoft.com/office/drawing/2014/main" id="{00000000-0008-0000-0E00-000008000000}"/>
            </a:ext>
          </a:extLst>
        </xdr:cNvPr>
        <xdr:cNvPicPr>
          <a:picLocks noChangeAspect="1" noChangeArrowheads="1"/>
        </xdr:cNvPicPr>
      </xdr:nvPicPr>
      <xdr:blipFill>
        <a:blip xmlns:r="http://schemas.openxmlformats.org/officeDocument/2006/relationships" r:embed="rId1" cstate="print"/>
        <a:srcRect/>
        <a:stretch>
          <a:fillRect/>
        </a:stretch>
      </xdr:blipFill>
      <xdr:spPr bwMode="auto">
        <a:xfrm>
          <a:off x="35728275" y="414337"/>
          <a:ext cx="5438774" cy="1500188"/>
        </a:xfrm>
        <a:prstGeom prst="rect">
          <a:avLst/>
        </a:prstGeom>
        <a:noFill/>
        <a:ln w="9525">
          <a:noFill/>
          <a:miter lim="800000"/>
          <a:headEnd/>
          <a:tailEnd/>
        </a:ln>
      </xdr:spPr>
    </xdr:pic>
    <xdr:clientData/>
  </xdr:twoCellAnchor>
  <xdr:twoCellAnchor>
    <xdr:from>
      <xdr:col>50</xdr:col>
      <xdr:colOff>533400</xdr:colOff>
      <xdr:row>2</xdr:row>
      <xdr:rowOff>23812</xdr:rowOff>
    </xdr:from>
    <xdr:to>
      <xdr:col>58</xdr:col>
      <xdr:colOff>342899</xdr:colOff>
      <xdr:row>10</xdr:row>
      <xdr:rowOff>0</xdr:rowOff>
    </xdr:to>
    <xdr:pic>
      <xdr:nvPicPr>
        <xdr:cNvPr id="9" name="Picture 231">
          <a:extLst>
            <a:ext uri="{FF2B5EF4-FFF2-40B4-BE49-F238E27FC236}">
              <a16:creationId xmlns:a16="http://schemas.microsoft.com/office/drawing/2014/main" id="{00000000-0008-0000-0E00-000009000000}"/>
            </a:ext>
          </a:extLst>
        </xdr:cNvPr>
        <xdr:cNvPicPr>
          <a:picLocks noChangeAspect="1" noChangeArrowheads="1"/>
        </xdr:cNvPicPr>
      </xdr:nvPicPr>
      <xdr:blipFill>
        <a:blip xmlns:r="http://schemas.openxmlformats.org/officeDocument/2006/relationships" r:embed="rId1" cstate="print"/>
        <a:srcRect/>
        <a:stretch>
          <a:fillRect/>
        </a:stretch>
      </xdr:blipFill>
      <xdr:spPr bwMode="auto">
        <a:xfrm>
          <a:off x="35728275" y="414337"/>
          <a:ext cx="5438774" cy="1500188"/>
        </a:xfrm>
        <a:prstGeom prst="rect">
          <a:avLst/>
        </a:prstGeom>
        <a:noFill/>
        <a:ln w="9525">
          <a:noFill/>
          <a:miter lim="800000"/>
          <a:headEnd/>
          <a:tailEnd/>
        </a:ln>
      </xdr:spPr>
    </xdr:pic>
    <xdr:clientData/>
  </xdr:twoCellAnchor>
  <xdr:twoCellAnchor>
    <xdr:from>
      <xdr:col>50</xdr:col>
      <xdr:colOff>533400</xdr:colOff>
      <xdr:row>2</xdr:row>
      <xdr:rowOff>23812</xdr:rowOff>
    </xdr:from>
    <xdr:to>
      <xdr:col>58</xdr:col>
      <xdr:colOff>342899</xdr:colOff>
      <xdr:row>10</xdr:row>
      <xdr:rowOff>0</xdr:rowOff>
    </xdr:to>
    <xdr:pic>
      <xdr:nvPicPr>
        <xdr:cNvPr id="10" name="Picture 231">
          <a:extLst>
            <a:ext uri="{FF2B5EF4-FFF2-40B4-BE49-F238E27FC236}">
              <a16:creationId xmlns:a16="http://schemas.microsoft.com/office/drawing/2014/main" id="{00000000-0008-0000-0E00-00000A000000}"/>
            </a:ext>
          </a:extLst>
        </xdr:cNvPr>
        <xdr:cNvPicPr>
          <a:picLocks noChangeAspect="1" noChangeArrowheads="1"/>
        </xdr:cNvPicPr>
      </xdr:nvPicPr>
      <xdr:blipFill>
        <a:blip xmlns:r="http://schemas.openxmlformats.org/officeDocument/2006/relationships" r:embed="rId1" cstate="print"/>
        <a:srcRect/>
        <a:stretch>
          <a:fillRect/>
        </a:stretch>
      </xdr:blipFill>
      <xdr:spPr bwMode="auto">
        <a:xfrm>
          <a:off x="35728275" y="414337"/>
          <a:ext cx="5438774" cy="1500188"/>
        </a:xfrm>
        <a:prstGeom prst="rect">
          <a:avLst/>
        </a:prstGeom>
        <a:noFill/>
        <a:ln w="9525">
          <a:noFill/>
          <a:miter lim="800000"/>
          <a:headEnd/>
          <a:tailEnd/>
        </a:ln>
      </xdr:spPr>
    </xdr:pic>
    <xdr:clientData/>
  </xdr:twoCellAnchor>
  <xdr:twoCellAnchor>
    <xdr:from>
      <xdr:col>50</xdr:col>
      <xdr:colOff>533400</xdr:colOff>
      <xdr:row>2</xdr:row>
      <xdr:rowOff>23812</xdr:rowOff>
    </xdr:from>
    <xdr:to>
      <xdr:col>58</xdr:col>
      <xdr:colOff>342899</xdr:colOff>
      <xdr:row>10</xdr:row>
      <xdr:rowOff>0</xdr:rowOff>
    </xdr:to>
    <xdr:pic>
      <xdr:nvPicPr>
        <xdr:cNvPr id="11" name="Picture 231">
          <a:extLst>
            <a:ext uri="{FF2B5EF4-FFF2-40B4-BE49-F238E27FC236}">
              <a16:creationId xmlns:a16="http://schemas.microsoft.com/office/drawing/2014/main" id="{00000000-0008-0000-0E00-00000B000000}"/>
            </a:ext>
          </a:extLst>
        </xdr:cNvPr>
        <xdr:cNvPicPr>
          <a:picLocks noChangeAspect="1" noChangeArrowheads="1"/>
        </xdr:cNvPicPr>
      </xdr:nvPicPr>
      <xdr:blipFill>
        <a:blip xmlns:r="http://schemas.openxmlformats.org/officeDocument/2006/relationships" r:embed="rId1" cstate="print"/>
        <a:srcRect/>
        <a:stretch>
          <a:fillRect/>
        </a:stretch>
      </xdr:blipFill>
      <xdr:spPr bwMode="auto">
        <a:xfrm>
          <a:off x="35728275" y="414337"/>
          <a:ext cx="5438774" cy="1500188"/>
        </a:xfrm>
        <a:prstGeom prst="rect">
          <a:avLst/>
        </a:prstGeom>
        <a:noFill/>
        <a:ln w="9525">
          <a:noFill/>
          <a:miter lim="800000"/>
          <a:headEnd/>
          <a:tailEnd/>
        </a:ln>
      </xdr:spPr>
    </xdr:pic>
    <xdr:clientData/>
  </xdr:twoCellAnchor>
  <xdr:twoCellAnchor>
    <xdr:from>
      <xdr:col>50</xdr:col>
      <xdr:colOff>533400</xdr:colOff>
      <xdr:row>2</xdr:row>
      <xdr:rowOff>23812</xdr:rowOff>
    </xdr:from>
    <xdr:to>
      <xdr:col>58</xdr:col>
      <xdr:colOff>342899</xdr:colOff>
      <xdr:row>10</xdr:row>
      <xdr:rowOff>0</xdr:rowOff>
    </xdr:to>
    <xdr:pic>
      <xdr:nvPicPr>
        <xdr:cNvPr id="12" name="Picture 231">
          <a:extLst>
            <a:ext uri="{FF2B5EF4-FFF2-40B4-BE49-F238E27FC236}">
              <a16:creationId xmlns:a16="http://schemas.microsoft.com/office/drawing/2014/main" id="{00000000-0008-0000-0E00-00000C000000}"/>
            </a:ext>
          </a:extLst>
        </xdr:cNvPr>
        <xdr:cNvPicPr>
          <a:picLocks noChangeAspect="1" noChangeArrowheads="1"/>
        </xdr:cNvPicPr>
      </xdr:nvPicPr>
      <xdr:blipFill>
        <a:blip xmlns:r="http://schemas.openxmlformats.org/officeDocument/2006/relationships" r:embed="rId1" cstate="print"/>
        <a:srcRect/>
        <a:stretch>
          <a:fillRect/>
        </a:stretch>
      </xdr:blipFill>
      <xdr:spPr bwMode="auto">
        <a:xfrm>
          <a:off x="35728275" y="414337"/>
          <a:ext cx="5438774" cy="1500188"/>
        </a:xfrm>
        <a:prstGeom prst="rect">
          <a:avLst/>
        </a:prstGeom>
        <a:noFill/>
        <a:ln w="9525">
          <a:noFill/>
          <a:miter lim="800000"/>
          <a:headEnd/>
          <a:tailEnd/>
        </a:ln>
      </xdr:spPr>
    </xdr:pic>
    <xdr:clientData/>
  </xdr:twoCellAnchor>
  <xdr:twoCellAnchor>
    <xdr:from>
      <xdr:col>50</xdr:col>
      <xdr:colOff>533400</xdr:colOff>
      <xdr:row>2</xdr:row>
      <xdr:rowOff>23812</xdr:rowOff>
    </xdr:from>
    <xdr:to>
      <xdr:col>58</xdr:col>
      <xdr:colOff>342899</xdr:colOff>
      <xdr:row>10</xdr:row>
      <xdr:rowOff>0</xdr:rowOff>
    </xdr:to>
    <xdr:pic>
      <xdr:nvPicPr>
        <xdr:cNvPr id="13" name="Picture 231">
          <a:extLst>
            <a:ext uri="{FF2B5EF4-FFF2-40B4-BE49-F238E27FC236}">
              <a16:creationId xmlns:a16="http://schemas.microsoft.com/office/drawing/2014/main" id="{00000000-0008-0000-0E00-00000D000000}"/>
            </a:ext>
          </a:extLst>
        </xdr:cNvPr>
        <xdr:cNvPicPr>
          <a:picLocks noChangeAspect="1" noChangeArrowheads="1"/>
        </xdr:cNvPicPr>
      </xdr:nvPicPr>
      <xdr:blipFill>
        <a:blip xmlns:r="http://schemas.openxmlformats.org/officeDocument/2006/relationships" r:embed="rId1" cstate="print"/>
        <a:srcRect/>
        <a:stretch>
          <a:fillRect/>
        </a:stretch>
      </xdr:blipFill>
      <xdr:spPr bwMode="auto">
        <a:xfrm>
          <a:off x="35728275" y="414337"/>
          <a:ext cx="5438774" cy="1500188"/>
        </a:xfrm>
        <a:prstGeom prst="rect">
          <a:avLst/>
        </a:prstGeom>
        <a:noFill/>
        <a:ln w="9525">
          <a:noFill/>
          <a:miter lim="800000"/>
          <a:headEnd/>
          <a:tailEnd/>
        </a:ln>
      </xdr:spPr>
    </xdr:pic>
    <xdr:clientData/>
  </xdr:twoCellAnchor>
  <xdr:twoCellAnchor>
    <xdr:from>
      <xdr:col>50</xdr:col>
      <xdr:colOff>533400</xdr:colOff>
      <xdr:row>2</xdr:row>
      <xdr:rowOff>23812</xdr:rowOff>
    </xdr:from>
    <xdr:to>
      <xdr:col>58</xdr:col>
      <xdr:colOff>342899</xdr:colOff>
      <xdr:row>10</xdr:row>
      <xdr:rowOff>0</xdr:rowOff>
    </xdr:to>
    <xdr:pic>
      <xdr:nvPicPr>
        <xdr:cNvPr id="14" name="Picture 231">
          <a:extLst>
            <a:ext uri="{FF2B5EF4-FFF2-40B4-BE49-F238E27FC236}">
              <a16:creationId xmlns:a16="http://schemas.microsoft.com/office/drawing/2014/main" id="{00000000-0008-0000-0E00-00000E000000}"/>
            </a:ext>
          </a:extLst>
        </xdr:cNvPr>
        <xdr:cNvPicPr>
          <a:picLocks noChangeAspect="1" noChangeArrowheads="1"/>
        </xdr:cNvPicPr>
      </xdr:nvPicPr>
      <xdr:blipFill>
        <a:blip xmlns:r="http://schemas.openxmlformats.org/officeDocument/2006/relationships" r:embed="rId1" cstate="print"/>
        <a:srcRect/>
        <a:stretch>
          <a:fillRect/>
        </a:stretch>
      </xdr:blipFill>
      <xdr:spPr bwMode="auto">
        <a:xfrm>
          <a:off x="35728275" y="414337"/>
          <a:ext cx="5438774" cy="1500188"/>
        </a:xfrm>
        <a:prstGeom prst="rect">
          <a:avLst/>
        </a:prstGeom>
        <a:noFill/>
        <a:ln w="9525">
          <a:noFill/>
          <a:miter lim="800000"/>
          <a:headEnd/>
          <a:tailEnd/>
        </a:ln>
      </xdr:spPr>
    </xdr:pic>
    <xdr:clientData/>
  </xdr:twoCellAnchor>
  <xdr:twoCellAnchor>
    <xdr:from>
      <xdr:col>50</xdr:col>
      <xdr:colOff>533400</xdr:colOff>
      <xdr:row>2</xdr:row>
      <xdr:rowOff>23812</xdr:rowOff>
    </xdr:from>
    <xdr:to>
      <xdr:col>58</xdr:col>
      <xdr:colOff>342899</xdr:colOff>
      <xdr:row>10</xdr:row>
      <xdr:rowOff>0</xdr:rowOff>
    </xdr:to>
    <xdr:pic>
      <xdr:nvPicPr>
        <xdr:cNvPr id="15" name="Picture 231">
          <a:extLst>
            <a:ext uri="{FF2B5EF4-FFF2-40B4-BE49-F238E27FC236}">
              <a16:creationId xmlns:a16="http://schemas.microsoft.com/office/drawing/2014/main" id="{00000000-0008-0000-0E00-00000F000000}"/>
            </a:ext>
          </a:extLst>
        </xdr:cNvPr>
        <xdr:cNvPicPr>
          <a:picLocks noChangeAspect="1" noChangeArrowheads="1"/>
        </xdr:cNvPicPr>
      </xdr:nvPicPr>
      <xdr:blipFill>
        <a:blip xmlns:r="http://schemas.openxmlformats.org/officeDocument/2006/relationships" r:embed="rId1" cstate="print"/>
        <a:srcRect/>
        <a:stretch>
          <a:fillRect/>
        </a:stretch>
      </xdr:blipFill>
      <xdr:spPr bwMode="auto">
        <a:xfrm>
          <a:off x="35728275" y="414337"/>
          <a:ext cx="5438774" cy="1500188"/>
        </a:xfrm>
        <a:prstGeom prst="rect">
          <a:avLst/>
        </a:prstGeom>
        <a:noFill/>
        <a:ln w="9525">
          <a:noFill/>
          <a:miter lim="800000"/>
          <a:headEnd/>
          <a:tailEnd/>
        </a:ln>
      </xdr:spPr>
    </xdr:pic>
    <xdr:clientData/>
  </xdr:twoCellAnchor>
  <xdr:twoCellAnchor>
    <xdr:from>
      <xdr:col>50</xdr:col>
      <xdr:colOff>533400</xdr:colOff>
      <xdr:row>2</xdr:row>
      <xdr:rowOff>23812</xdr:rowOff>
    </xdr:from>
    <xdr:to>
      <xdr:col>58</xdr:col>
      <xdr:colOff>342899</xdr:colOff>
      <xdr:row>10</xdr:row>
      <xdr:rowOff>0</xdr:rowOff>
    </xdr:to>
    <xdr:pic>
      <xdr:nvPicPr>
        <xdr:cNvPr id="16" name="Picture 231">
          <a:extLst>
            <a:ext uri="{FF2B5EF4-FFF2-40B4-BE49-F238E27FC236}">
              <a16:creationId xmlns:a16="http://schemas.microsoft.com/office/drawing/2014/main" id="{00000000-0008-0000-0E00-000010000000}"/>
            </a:ext>
          </a:extLst>
        </xdr:cNvPr>
        <xdr:cNvPicPr>
          <a:picLocks noChangeAspect="1" noChangeArrowheads="1"/>
        </xdr:cNvPicPr>
      </xdr:nvPicPr>
      <xdr:blipFill>
        <a:blip xmlns:r="http://schemas.openxmlformats.org/officeDocument/2006/relationships" r:embed="rId1" cstate="print"/>
        <a:srcRect/>
        <a:stretch>
          <a:fillRect/>
        </a:stretch>
      </xdr:blipFill>
      <xdr:spPr bwMode="auto">
        <a:xfrm>
          <a:off x="35728275" y="414337"/>
          <a:ext cx="5438774" cy="1500188"/>
        </a:xfrm>
        <a:prstGeom prst="rect">
          <a:avLst/>
        </a:prstGeom>
        <a:noFill/>
        <a:ln w="9525">
          <a:noFill/>
          <a:miter lim="800000"/>
          <a:headEnd/>
          <a:tailEnd/>
        </a:ln>
      </xdr:spPr>
    </xdr:pic>
    <xdr:clientData/>
  </xdr:twoCellAnchor>
  <xdr:twoCellAnchor>
    <xdr:from>
      <xdr:col>50</xdr:col>
      <xdr:colOff>533400</xdr:colOff>
      <xdr:row>2</xdr:row>
      <xdr:rowOff>23812</xdr:rowOff>
    </xdr:from>
    <xdr:to>
      <xdr:col>58</xdr:col>
      <xdr:colOff>342899</xdr:colOff>
      <xdr:row>10</xdr:row>
      <xdr:rowOff>0</xdr:rowOff>
    </xdr:to>
    <xdr:pic>
      <xdr:nvPicPr>
        <xdr:cNvPr id="17" name="Picture 231">
          <a:extLst>
            <a:ext uri="{FF2B5EF4-FFF2-40B4-BE49-F238E27FC236}">
              <a16:creationId xmlns:a16="http://schemas.microsoft.com/office/drawing/2014/main" id="{00000000-0008-0000-0E00-000011000000}"/>
            </a:ext>
          </a:extLst>
        </xdr:cNvPr>
        <xdr:cNvPicPr>
          <a:picLocks noChangeAspect="1" noChangeArrowheads="1"/>
        </xdr:cNvPicPr>
      </xdr:nvPicPr>
      <xdr:blipFill>
        <a:blip xmlns:r="http://schemas.openxmlformats.org/officeDocument/2006/relationships" r:embed="rId1" cstate="print"/>
        <a:srcRect/>
        <a:stretch>
          <a:fillRect/>
        </a:stretch>
      </xdr:blipFill>
      <xdr:spPr bwMode="auto">
        <a:xfrm>
          <a:off x="35728275" y="414337"/>
          <a:ext cx="5438774" cy="1500188"/>
        </a:xfrm>
        <a:prstGeom prst="rect">
          <a:avLst/>
        </a:prstGeom>
        <a:noFill/>
        <a:ln w="9525">
          <a:noFill/>
          <a:miter lim="800000"/>
          <a:headEnd/>
          <a:tailEnd/>
        </a:ln>
      </xdr:spPr>
    </xdr:pic>
    <xdr:clientData/>
  </xdr:twoCellAnchor>
</xdr:wsDr>
</file>

<file path=xl/drawings/drawing12.xml><?xml version="1.0" encoding="utf-8"?>
<xdr:wsDr xmlns:xdr="http://schemas.openxmlformats.org/drawingml/2006/spreadsheetDrawing" xmlns:a="http://schemas.openxmlformats.org/drawingml/2006/main">
  <xdr:twoCellAnchor>
    <xdr:from>
      <xdr:col>50</xdr:col>
      <xdr:colOff>533400</xdr:colOff>
      <xdr:row>2</xdr:row>
      <xdr:rowOff>23812</xdr:rowOff>
    </xdr:from>
    <xdr:to>
      <xdr:col>58</xdr:col>
      <xdr:colOff>342899</xdr:colOff>
      <xdr:row>10</xdr:row>
      <xdr:rowOff>0</xdr:rowOff>
    </xdr:to>
    <xdr:pic>
      <xdr:nvPicPr>
        <xdr:cNvPr id="2" name="Picture 231">
          <a:extLst>
            <a:ext uri="{FF2B5EF4-FFF2-40B4-BE49-F238E27FC236}">
              <a16:creationId xmlns:a16="http://schemas.microsoft.com/office/drawing/2014/main" id="{00000000-0008-0000-0E00-000002000000}"/>
            </a:ext>
          </a:extLst>
        </xdr:cNvPr>
        <xdr:cNvPicPr>
          <a:picLocks noChangeAspect="1" noChangeArrowheads="1"/>
        </xdr:cNvPicPr>
      </xdr:nvPicPr>
      <xdr:blipFill>
        <a:blip xmlns:r="http://schemas.openxmlformats.org/officeDocument/2006/relationships" r:embed="rId1" cstate="print"/>
        <a:srcRect/>
        <a:stretch>
          <a:fillRect/>
        </a:stretch>
      </xdr:blipFill>
      <xdr:spPr bwMode="auto">
        <a:xfrm>
          <a:off x="35728275" y="414337"/>
          <a:ext cx="5438774" cy="1500188"/>
        </a:xfrm>
        <a:prstGeom prst="rect">
          <a:avLst/>
        </a:prstGeom>
        <a:noFill/>
        <a:ln w="9525">
          <a:noFill/>
          <a:miter lim="800000"/>
          <a:headEnd/>
          <a:tailEnd/>
        </a:ln>
      </xdr:spPr>
    </xdr:pic>
    <xdr:clientData/>
  </xdr:twoCellAnchor>
  <xdr:twoCellAnchor>
    <xdr:from>
      <xdr:col>50</xdr:col>
      <xdr:colOff>533400</xdr:colOff>
      <xdr:row>2</xdr:row>
      <xdr:rowOff>23812</xdr:rowOff>
    </xdr:from>
    <xdr:to>
      <xdr:col>58</xdr:col>
      <xdr:colOff>342899</xdr:colOff>
      <xdr:row>10</xdr:row>
      <xdr:rowOff>0</xdr:rowOff>
    </xdr:to>
    <xdr:pic>
      <xdr:nvPicPr>
        <xdr:cNvPr id="3" name="Picture 231">
          <a:extLst>
            <a:ext uri="{FF2B5EF4-FFF2-40B4-BE49-F238E27FC236}">
              <a16:creationId xmlns:a16="http://schemas.microsoft.com/office/drawing/2014/main" id="{00000000-0008-0000-0E00-000003000000}"/>
            </a:ext>
          </a:extLst>
        </xdr:cNvPr>
        <xdr:cNvPicPr>
          <a:picLocks noChangeAspect="1" noChangeArrowheads="1"/>
        </xdr:cNvPicPr>
      </xdr:nvPicPr>
      <xdr:blipFill>
        <a:blip xmlns:r="http://schemas.openxmlformats.org/officeDocument/2006/relationships" r:embed="rId1" cstate="print"/>
        <a:srcRect/>
        <a:stretch>
          <a:fillRect/>
        </a:stretch>
      </xdr:blipFill>
      <xdr:spPr bwMode="auto">
        <a:xfrm>
          <a:off x="35728275" y="414337"/>
          <a:ext cx="5438774" cy="1500188"/>
        </a:xfrm>
        <a:prstGeom prst="rect">
          <a:avLst/>
        </a:prstGeom>
        <a:noFill/>
        <a:ln w="9525">
          <a:noFill/>
          <a:miter lim="800000"/>
          <a:headEnd/>
          <a:tailEnd/>
        </a:ln>
      </xdr:spPr>
    </xdr:pic>
    <xdr:clientData/>
  </xdr:twoCellAnchor>
  <xdr:twoCellAnchor>
    <xdr:from>
      <xdr:col>50</xdr:col>
      <xdr:colOff>533400</xdr:colOff>
      <xdr:row>2</xdr:row>
      <xdr:rowOff>23812</xdr:rowOff>
    </xdr:from>
    <xdr:to>
      <xdr:col>58</xdr:col>
      <xdr:colOff>342899</xdr:colOff>
      <xdr:row>10</xdr:row>
      <xdr:rowOff>0</xdr:rowOff>
    </xdr:to>
    <xdr:pic>
      <xdr:nvPicPr>
        <xdr:cNvPr id="4" name="Picture 231">
          <a:extLst>
            <a:ext uri="{FF2B5EF4-FFF2-40B4-BE49-F238E27FC236}">
              <a16:creationId xmlns:a16="http://schemas.microsoft.com/office/drawing/2014/main" id="{00000000-0008-0000-0E00-000004000000}"/>
            </a:ext>
          </a:extLst>
        </xdr:cNvPr>
        <xdr:cNvPicPr>
          <a:picLocks noChangeAspect="1" noChangeArrowheads="1"/>
        </xdr:cNvPicPr>
      </xdr:nvPicPr>
      <xdr:blipFill>
        <a:blip xmlns:r="http://schemas.openxmlformats.org/officeDocument/2006/relationships" r:embed="rId1" cstate="print"/>
        <a:srcRect/>
        <a:stretch>
          <a:fillRect/>
        </a:stretch>
      </xdr:blipFill>
      <xdr:spPr bwMode="auto">
        <a:xfrm>
          <a:off x="35728275" y="414337"/>
          <a:ext cx="5438774" cy="1500188"/>
        </a:xfrm>
        <a:prstGeom prst="rect">
          <a:avLst/>
        </a:prstGeom>
        <a:noFill/>
        <a:ln w="9525">
          <a:noFill/>
          <a:miter lim="800000"/>
          <a:headEnd/>
          <a:tailEnd/>
        </a:ln>
      </xdr:spPr>
    </xdr:pic>
    <xdr:clientData/>
  </xdr:twoCellAnchor>
  <xdr:twoCellAnchor>
    <xdr:from>
      <xdr:col>50</xdr:col>
      <xdr:colOff>533400</xdr:colOff>
      <xdr:row>2</xdr:row>
      <xdr:rowOff>23812</xdr:rowOff>
    </xdr:from>
    <xdr:to>
      <xdr:col>58</xdr:col>
      <xdr:colOff>342899</xdr:colOff>
      <xdr:row>10</xdr:row>
      <xdr:rowOff>0</xdr:rowOff>
    </xdr:to>
    <xdr:pic>
      <xdr:nvPicPr>
        <xdr:cNvPr id="5" name="Picture 231">
          <a:extLst>
            <a:ext uri="{FF2B5EF4-FFF2-40B4-BE49-F238E27FC236}">
              <a16:creationId xmlns:a16="http://schemas.microsoft.com/office/drawing/2014/main" id="{00000000-0008-0000-0E00-000005000000}"/>
            </a:ext>
          </a:extLst>
        </xdr:cNvPr>
        <xdr:cNvPicPr>
          <a:picLocks noChangeAspect="1" noChangeArrowheads="1"/>
        </xdr:cNvPicPr>
      </xdr:nvPicPr>
      <xdr:blipFill>
        <a:blip xmlns:r="http://schemas.openxmlformats.org/officeDocument/2006/relationships" r:embed="rId1" cstate="print"/>
        <a:srcRect/>
        <a:stretch>
          <a:fillRect/>
        </a:stretch>
      </xdr:blipFill>
      <xdr:spPr bwMode="auto">
        <a:xfrm>
          <a:off x="35728275" y="414337"/>
          <a:ext cx="5438774" cy="1500188"/>
        </a:xfrm>
        <a:prstGeom prst="rect">
          <a:avLst/>
        </a:prstGeom>
        <a:noFill/>
        <a:ln w="9525">
          <a:noFill/>
          <a:miter lim="800000"/>
          <a:headEnd/>
          <a:tailEnd/>
        </a:ln>
      </xdr:spPr>
    </xdr:pic>
    <xdr:clientData/>
  </xdr:twoCellAnchor>
  <xdr:twoCellAnchor>
    <xdr:from>
      <xdr:col>50</xdr:col>
      <xdr:colOff>533400</xdr:colOff>
      <xdr:row>2</xdr:row>
      <xdr:rowOff>23812</xdr:rowOff>
    </xdr:from>
    <xdr:to>
      <xdr:col>58</xdr:col>
      <xdr:colOff>342899</xdr:colOff>
      <xdr:row>10</xdr:row>
      <xdr:rowOff>0</xdr:rowOff>
    </xdr:to>
    <xdr:pic>
      <xdr:nvPicPr>
        <xdr:cNvPr id="6" name="Picture 231">
          <a:extLst>
            <a:ext uri="{FF2B5EF4-FFF2-40B4-BE49-F238E27FC236}">
              <a16:creationId xmlns:a16="http://schemas.microsoft.com/office/drawing/2014/main" id="{00000000-0008-0000-0E00-000006000000}"/>
            </a:ext>
          </a:extLst>
        </xdr:cNvPr>
        <xdr:cNvPicPr>
          <a:picLocks noChangeAspect="1" noChangeArrowheads="1"/>
        </xdr:cNvPicPr>
      </xdr:nvPicPr>
      <xdr:blipFill>
        <a:blip xmlns:r="http://schemas.openxmlformats.org/officeDocument/2006/relationships" r:embed="rId1" cstate="print"/>
        <a:srcRect/>
        <a:stretch>
          <a:fillRect/>
        </a:stretch>
      </xdr:blipFill>
      <xdr:spPr bwMode="auto">
        <a:xfrm>
          <a:off x="35728275" y="414337"/>
          <a:ext cx="5438774" cy="1500188"/>
        </a:xfrm>
        <a:prstGeom prst="rect">
          <a:avLst/>
        </a:prstGeom>
        <a:noFill/>
        <a:ln w="9525">
          <a:noFill/>
          <a:miter lim="800000"/>
          <a:headEnd/>
          <a:tailEnd/>
        </a:ln>
      </xdr:spPr>
    </xdr:pic>
    <xdr:clientData/>
  </xdr:twoCellAnchor>
  <xdr:twoCellAnchor>
    <xdr:from>
      <xdr:col>50</xdr:col>
      <xdr:colOff>533400</xdr:colOff>
      <xdr:row>2</xdr:row>
      <xdr:rowOff>23812</xdr:rowOff>
    </xdr:from>
    <xdr:to>
      <xdr:col>58</xdr:col>
      <xdr:colOff>342899</xdr:colOff>
      <xdr:row>10</xdr:row>
      <xdr:rowOff>0</xdr:rowOff>
    </xdr:to>
    <xdr:pic>
      <xdr:nvPicPr>
        <xdr:cNvPr id="7" name="Picture 231">
          <a:extLst>
            <a:ext uri="{FF2B5EF4-FFF2-40B4-BE49-F238E27FC236}">
              <a16:creationId xmlns:a16="http://schemas.microsoft.com/office/drawing/2014/main" id="{00000000-0008-0000-0E00-000007000000}"/>
            </a:ext>
          </a:extLst>
        </xdr:cNvPr>
        <xdr:cNvPicPr>
          <a:picLocks noChangeAspect="1" noChangeArrowheads="1"/>
        </xdr:cNvPicPr>
      </xdr:nvPicPr>
      <xdr:blipFill>
        <a:blip xmlns:r="http://schemas.openxmlformats.org/officeDocument/2006/relationships" r:embed="rId1" cstate="print"/>
        <a:srcRect/>
        <a:stretch>
          <a:fillRect/>
        </a:stretch>
      </xdr:blipFill>
      <xdr:spPr bwMode="auto">
        <a:xfrm>
          <a:off x="35728275" y="414337"/>
          <a:ext cx="5438774" cy="1500188"/>
        </a:xfrm>
        <a:prstGeom prst="rect">
          <a:avLst/>
        </a:prstGeom>
        <a:noFill/>
        <a:ln w="9525">
          <a:noFill/>
          <a:miter lim="800000"/>
          <a:headEnd/>
          <a:tailEnd/>
        </a:ln>
      </xdr:spPr>
    </xdr:pic>
    <xdr:clientData/>
  </xdr:twoCellAnchor>
  <xdr:twoCellAnchor>
    <xdr:from>
      <xdr:col>50</xdr:col>
      <xdr:colOff>533400</xdr:colOff>
      <xdr:row>2</xdr:row>
      <xdr:rowOff>23812</xdr:rowOff>
    </xdr:from>
    <xdr:to>
      <xdr:col>58</xdr:col>
      <xdr:colOff>342899</xdr:colOff>
      <xdr:row>10</xdr:row>
      <xdr:rowOff>0</xdr:rowOff>
    </xdr:to>
    <xdr:pic>
      <xdr:nvPicPr>
        <xdr:cNvPr id="8" name="Picture 231">
          <a:extLst>
            <a:ext uri="{FF2B5EF4-FFF2-40B4-BE49-F238E27FC236}">
              <a16:creationId xmlns:a16="http://schemas.microsoft.com/office/drawing/2014/main" id="{00000000-0008-0000-0E00-000008000000}"/>
            </a:ext>
          </a:extLst>
        </xdr:cNvPr>
        <xdr:cNvPicPr>
          <a:picLocks noChangeAspect="1" noChangeArrowheads="1"/>
        </xdr:cNvPicPr>
      </xdr:nvPicPr>
      <xdr:blipFill>
        <a:blip xmlns:r="http://schemas.openxmlformats.org/officeDocument/2006/relationships" r:embed="rId1" cstate="print"/>
        <a:srcRect/>
        <a:stretch>
          <a:fillRect/>
        </a:stretch>
      </xdr:blipFill>
      <xdr:spPr bwMode="auto">
        <a:xfrm>
          <a:off x="35728275" y="414337"/>
          <a:ext cx="5438774" cy="1500188"/>
        </a:xfrm>
        <a:prstGeom prst="rect">
          <a:avLst/>
        </a:prstGeom>
        <a:noFill/>
        <a:ln w="9525">
          <a:noFill/>
          <a:miter lim="800000"/>
          <a:headEnd/>
          <a:tailEnd/>
        </a:ln>
      </xdr:spPr>
    </xdr:pic>
    <xdr:clientData/>
  </xdr:twoCellAnchor>
  <xdr:twoCellAnchor>
    <xdr:from>
      <xdr:col>50</xdr:col>
      <xdr:colOff>533400</xdr:colOff>
      <xdr:row>2</xdr:row>
      <xdr:rowOff>23812</xdr:rowOff>
    </xdr:from>
    <xdr:to>
      <xdr:col>58</xdr:col>
      <xdr:colOff>342899</xdr:colOff>
      <xdr:row>10</xdr:row>
      <xdr:rowOff>0</xdr:rowOff>
    </xdr:to>
    <xdr:pic>
      <xdr:nvPicPr>
        <xdr:cNvPr id="9" name="Picture 231">
          <a:extLst>
            <a:ext uri="{FF2B5EF4-FFF2-40B4-BE49-F238E27FC236}">
              <a16:creationId xmlns:a16="http://schemas.microsoft.com/office/drawing/2014/main" id="{00000000-0008-0000-0E00-000009000000}"/>
            </a:ext>
          </a:extLst>
        </xdr:cNvPr>
        <xdr:cNvPicPr>
          <a:picLocks noChangeAspect="1" noChangeArrowheads="1"/>
        </xdr:cNvPicPr>
      </xdr:nvPicPr>
      <xdr:blipFill>
        <a:blip xmlns:r="http://schemas.openxmlformats.org/officeDocument/2006/relationships" r:embed="rId1" cstate="print"/>
        <a:srcRect/>
        <a:stretch>
          <a:fillRect/>
        </a:stretch>
      </xdr:blipFill>
      <xdr:spPr bwMode="auto">
        <a:xfrm>
          <a:off x="35728275" y="414337"/>
          <a:ext cx="5438774" cy="1500188"/>
        </a:xfrm>
        <a:prstGeom prst="rect">
          <a:avLst/>
        </a:prstGeom>
        <a:noFill/>
        <a:ln w="9525">
          <a:noFill/>
          <a:miter lim="800000"/>
          <a:headEnd/>
          <a:tailEnd/>
        </a:ln>
      </xdr:spPr>
    </xdr:pic>
    <xdr:clientData/>
  </xdr:twoCellAnchor>
  <xdr:twoCellAnchor>
    <xdr:from>
      <xdr:col>50</xdr:col>
      <xdr:colOff>533400</xdr:colOff>
      <xdr:row>2</xdr:row>
      <xdr:rowOff>23812</xdr:rowOff>
    </xdr:from>
    <xdr:to>
      <xdr:col>58</xdr:col>
      <xdr:colOff>342899</xdr:colOff>
      <xdr:row>10</xdr:row>
      <xdr:rowOff>0</xdr:rowOff>
    </xdr:to>
    <xdr:pic>
      <xdr:nvPicPr>
        <xdr:cNvPr id="10" name="Picture 231">
          <a:extLst>
            <a:ext uri="{FF2B5EF4-FFF2-40B4-BE49-F238E27FC236}">
              <a16:creationId xmlns:a16="http://schemas.microsoft.com/office/drawing/2014/main" id="{00000000-0008-0000-0E00-00000A000000}"/>
            </a:ext>
          </a:extLst>
        </xdr:cNvPr>
        <xdr:cNvPicPr>
          <a:picLocks noChangeAspect="1" noChangeArrowheads="1"/>
        </xdr:cNvPicPr>
      </xdr:nvPicPr>
      <xdr:blipFill>
        <a:blip xmlns:r="http://schemas.openxmlformats.org/officeDocument/2006/relationships" r:embed="rId1" cstate="print"/>
        <a:srcRect/>
        <a:stretch>
          <a:fillRect/>
        </a:stretch>
      </xdr:blipFill>
      <xdr:spPr bwMode="auto">
        <a:xfrm>
          <a:off x="35728275" y="414337"/>
          <a:ext cx="5438774" cy="1500188"/>
        </a:xfrm>
        <a:prstGeom prst="rect">
          <a:avLst/>
        </a:prstGeom>
        <a:noFill/>
        <a:ln w="9525">
          <a:noFill/>
          <a:miter lim="800000"/>
          <a:headEnd/>
          <a:tailEnd/>
        </a:ln>
      </xdr:spPr>
    </xdr:pic>
    <xdr:clientData/>
  </xdr:twoCellAnchor>
  <xdr:twoCellAnchor>
    <xdr:from>
      <xdr:col>50</xdr:col>
      <xdr:colOff>533400</xdr:colOff>
      <xdr:row>2</xdr:row>
      <xdr:rowOff>23812</xdr:rowOff>
    </xdr:from>
    <xdr:to>
      <xdr:col>58</xdr:col>
      <xdr:colOff>342899</xdr:colOff>
      <xdr:row>10</xdr:row>
      <xdr:rowOff>0</xdr:rowOff>
    </xdr:to>
    <xdr:pic>
      <xdr:nvPicPr>
        <xdr:cNvPr id="11" name="Picture 231">
          <a:extLst>
            <a:ext uri="{FF2B5EF4-FFF2-40B4-BE49-F238E27FC236}">
              <a16:creationId xmlns:a16="http://schemas.microsoft.com/office/drawing/2014/main" id="{00000000-0008-0000-0E00-00000B000000}"/>
            </a:ext>
          </a:extLst>
        </xdr:cNvPr>
        <xdr:cNvPicPr>
          <a:picLocks noChangeAspect="1" noChangeArrowheads="1"/>
        </xdr:cNvPicPr>
      </xdr:nvPicPr>
      <xdr:blipFill>
        <a:blip xmlns:r="http://schemas.openxmlformats.org/officeDocument/2006/relationships" r:embed="rId1" cstate="print"/>
        <a:srcRect/>
        <a:stretch>
          <a:fillRect/>
        </a:stretch>
      </xdr:blipFill>
      <xdr:spPr bwMode="auto">
        <a:xfrm>
          <a:off x="35728275" y="414337"/>
          <a:ext cx="5438774" cy="1500188"/>
        </a:xfrm>
        <a:prstGeom prst="rect">
          <a:avLst/>
        </a:prstGeom>
        <a:noFill/>
        <a:ln w="9525">
          <a:noFill/>
          <a:miter lim="800000"/>
          <a:headEnd/>
          <a:tailEnd/>
        </a:ln>
      </xdr:spPr>
    </xdr:pic>
    <xdr:clientData/>
  </xdr:twoCellAnchor>
  <xdr:twoCellAnchor>
    <xdr:from>
      <xdr:col>50</xdr:col>
      <xdr:colOff>533400</xdr:colOff>
      <xdr:row>2</xdr:row>
      <xdr:rowOff>23812</xdr:rowOff>
    </xdr:from>
    <xdr:to>
      <xdr:col>58</xdr:col>
      <xdr:colOff>342899</xdr:colOff>
      <xdr:row>10</xdr:row>
      <xdr:rowOff>0</xdr:rowOff>
    </xdr:to>
    <xdr:pic>
      <xdr:nvPicPr>
        <xdr:cNvPr id="12" name="Picture 231">
          <a:extLst>
            <a:ext uri="{FF2B5EF4-FFF2-40B4-BE49-F238E27FC236}">
              <a16:creationId xmlns:a16="http://schemas.microsoft.com/office/drawing/2014/main" id="{00000000-0008-0000-0E00-00000C000000}"/>
            </a:ext>
          </a:extLst>
        </xdr:cNvPr>
        <xdr:cNvPicPr>
          <a:picLocks noChangeAspect="1" noChangeArrowheads="1"/>
        </xdr:cNvPicPr>
      </xdr:nvPicPr>
      <xdr:blipFill>
        <a:blip xmlns:r="http://schemas.openxmlformats.org/officeDocument/2006/relationships" r:embed="rId1" cstate="print"/>
        <a:srcRect/>
        <a:stretch>
          <a:fillRect/>
        </a:stretch>
      </xdr:blipFill>
      <xdr:spPr bwMode="auto">
        <a:xfrm>
          <a:off x="35728275" y="414337"/>
          <a:ext cx="5438774" cy="1500188"/>
        </a:xfrm>
        <a:prstGeom prst="rect">
          <a:avLst/>
        </a:prstGeom>
        <a:noFill/>
        <a:ln w="9525">
          <a:noFill/>
          <a:miter lim="800000"/>
          <a:headEnd/>
          <a:tailEnd/>
        </a:ln>
      </xdr:spPr>
    </xdr:pic>
    <xdr:clientData/>
  </xdr:twoCellAnchor>
  <xdr:twoCellAnchor>
    <xdr:from>
      <xdr:col>50</xdr:col>
      <xdr:colOff>533400</xdr:colOff>
      <xdr:row>2</xdr:row>
      <xdr:rowOff>23812</xdr:rowOff>
    </xdr:from>
    <xdr:to>
      <xdr:col>58</xdr:col>
      <xdr:colOff>342899</xdr:colOff>
      <xdr:row>10</xdr:row>
      <xdr:rowOff>0</xdr:rowOff>
    </xdr:to>
    <xdr:pic>
      <xdr:nvPicPr>
        <xdr:cNvPr id="13" name="Picture 231">
          <a:extLst>
            <a:ext uri="{FF2B5EF4-FFF2-40B4-BE49-F238E27FC236}">
              <a16:creationId xmlns:a16="http://schemas.microsoft.com/office/drawing/2014/main" id="{00000000-0008-0000-0E00-00000D000000}"/>
            </a:ext>
          </a:extLst>
        </xdr:cNvPr>
        <xdr:cNvPicPr>
          <a:picLocks noChangeAspect="1" noChangeArrowheads="1"/>
        </xdr:cNvPicPr>
      </xdr:nvPicPr>
      <xdr:blipFill>
        <a:blip xmlns:r="http://schemas.openxmlformats.org/officeDocument/2006/relationships" r:embed="rId1" cstate="print"/>
        <a:srcRect/>
        <a:stretch>
          <a:fillRect/>
        </a:stretch>
      </xdr:blipFill>
      <xdr:spPr bwMode="auto">
        <a:xfrm>
          <a:off x="35728275" y="414337"/>
          <a:ext cx="5438774" cy="1500188"/>
        </a:xfrm>
        <a:prstGeom prst="rect">
          <a:avLst/>
        </a:prstGeom>
        <a:noFill/>
        <a:ln w="9525">
          <a:noFill/>
          <a:miter lim="800000"/>
          <a:headEnd/>
          <a:tailEnd/>
        </a:ln>
      </xdr:spPr>
    </xdr:pic>
    <xdr:clientData/>
  </xdr:twoCellAnchor>
  <xdr:twoCellAnchor>
    <xdr:from>
      <xdr:col>50</xdr:col>
      <xdr:colOff>533400</xdr:colOff>
      <xdr:row>2</xdr:row>
      <xdr:rowOff>23812</xdr:rowOff>
    </xdr:from>
    <xdr:to>
      <xdr:col>58</xdr:col>
      <xdr:colOff>342899</xdr:colOff>
      <xdr:row>10</xdr:row>
      <xdr:rowOff>0</xdr:rowOff>
    </xdr:to>
    <xdr:pic>
      <xdr:nvPicPr>
        <xdr:cNvPr id="14" name="Picture 231">
          <a:extLst>
            <a:ext uri="{FF2B5EF4-FFF2-40B4-BE49-F238E27FC236}">
              <a16:creationId xmlns:a16="http://schemas.microsoft.com/office/drawing/2014/main" id="{00000000-0008-0000-0E00-00000E000000}"/>
            </a:ext>
          </a:extLst>
        </xdr:cNvPr>
        <xdr:cNvPicPr>
          <a:picLocks noChangeAspect="1" noChangeArrowheads="1"/>
        </xdr:cNvPicPr>
      </xdr:nvPicPr>
      <xdr:blipFill>
        <a:blip xmlns:r="http://schemas.openxmlformats.org/officeDocument/2006/relationships" r:embed="rId1" cstate="print"/>
        <a:srcRect/>
        <a:stretch>
          <a:fillRect/>
        </a:stretch>
      </xdr:blipFill>
      <xdr:spPr bwMode="auto">
        <a:xfrm>
          <a:off x="35728275" y="414337"/>
          <a:ext cx="5438774" cy="1500188"/>
        </a:xfrm>
        <a:prstGeom prst="rect">
          <a:avLst/>
        </a:prstGeom>
        <a:noFill/>
        <a:ln w="9525">
          <a:noFill/>
          <a:miter lim="800000"/>
          <a:headEnd/>
          <a:tailEnd/>
        </a:ln>
      </xdr:spPr>
    </xdr:pic>
    <xdr:clientData/>
  </xdr:twoCellAnchor>
  <xdr:twoCellAnchor>
    <xdr:from>
      <xdr:col>50</xdr:col>
      <xdr:colOff>533400</xdr:colOff>
      <xdr:row>2</xdr:row>
      <xdr:rowOff>23812</xdr:rowOff>
    </xdr:from>
    <xdr:to>
      <xdr:col>58</xdr:col>
      <xdr:colOff>342899</xdr:colOff>
      <xdr:row>10</xdr:row>
      <xdr:rowOff>0</xdr:rowOff>
    </xdr:to>
    <xdr:pic>
      <xdr:nvPicPr>
        <xdr:cNvPr id="15" name="Picture 231">
          <a:extLst>
            <a:ext uri="{FF2B5EF4-FFF2-40B4-BE49-F238E27FC236}">
              <a16:creationId xmlns:a16="http://schemas.microsoft.com/office/drawing/2014/main" id="{00000000-0008-0000-0E00-00000F000000}"/>
            </a:ext>
          </a:extLst>
        </xdr:cNvPr>
        <xdr:cNvPicPr>
          <a:picLocks noChangeAspect="1" noChangeArrowheads="1"/>
        </xdr:cNvPicPr>
      </xdr:nvPicPr>
      <xdr:blipFill>
        <a:blip xmlns:r="http://schemas.openxmlformats.org/officeDocument/2006/relationships" r:embed="rId1" cstate="print"/>
        <a:srcRect/>
        <a:stretch>
          <a:fillRect/>
        </a:stretch>
      </xdr:blipFill>
      <xdr:spPr bwMode="auto">
        <a:xfrm>
          <a:off x="35728275" y="414337"/>
          <a:ext cx="5438774" cy="1500188"/>
        </a:xfrm>
        <a:prstGeom prst="rect">
          <a:avLst/>
        </a:prstGeom>
        <a:noFill/>
        <a:ln w="9525">
          <a:noFill/>
          <a:miter lim="800000"/>
          <a:headEnd/>
          <a:tailEnd/>
        </a:ln>
      </xdr:spPr>
    </xdr:pic>
    <xdr:clientData/>
  </xdr:twoCellAnchor>
  <xdr:twoCellAnchor>
    <xdr:from>
      <xdr:col>50</xdr:col>
      <xdr:colOff>533400</xdr:colOff>
      <xdr:row>2</xdr:row>
      <xdr:rowOff>23812</xdr:rowOff>
    </xdr:from>
    <xdr:to>
      <xdr:col>58</xdr:col>
      <xdr:colOff>342899</xdr:colOff>
      <xdr:row>10</xdr:row>
      <xdr:rowOff>0</xdr:rowOff>
    </xdr:to>
    <xdr:pic>
      <xdr:nvPicPr>
        <xdr:cNvPr id="16" name="Picture 231">
          <a:extLst>
            <a:ext uri="{FF2B5EF4-FFF2-40B4-BE49-F238E27FC236}">
              <a16:creationId xmlns:a16="http://schemas.microsoft.com/office/drawing/2014/main" id="{00000000-0008-0000-0E00-000010000000}"/>
            </a:ext>
          </a:extLst>
        </xdr:cNvPr>
        <xdr:cNvPicPr>
          <a:picLocks noChangeAspect="1" noChangeArrowheads="1"/>
        </xdr:cNvPicPr>
      </xdr:nvPicPr>
      <xdr:blipFill>
        <a:blip xmlns:r="http://schemas.openxmlformats.org/officeDocument/2006/relationships" r:embed="rId1" cstate="print"/>
        <a:srcRect/>
        <a:stretch>
          <a:fillRect/>
        </a:stretch>
      </xdr:blipFill>
      <xdr:spPr bwMode="auto">
        <a:xfrm>
          <a:off x="35728275" y="414337"/>
          <a:ext cx="5438774" cy="1500188"/>
        </a:xfrm>
        <a:prstGeom prst="rect">
          <a:avLst/>
        </a:prstGeom>
        <a:noFill/>
        <a:ln w="9525">
          <a:noFill/>
          <a:miter lim="800000"/>
          <a:headEnd/>
          <a:tailEnd/>
        </a:ln>
      </xdr:spPr>
    </xdr:pic>
    <xdr:clientData/>
  </xdr:twoCellAnchor>
  <xdr:twoCellAnchor>
    <xdr:from>
      <xdr:col>50</xdr:col>
      <xdr:colOff>533400</xdr:colOff>
      <xdr:row>2</xdr:row>
      <xdr:rowOff>23812</xdr:rowOff>
    </xdr:from>
    <xdr:to>
      <xdr:col>58</xdr:col>
      <xdr:colOff>342899</xdr:colOff>
      <xdr:row>10</xdr:row>
      <xdr:rowOff>0</xdr:rowOff>
    </xdr:to>
    <xdr:pic>
      <xdr:nvPicPr>
        <xdr:cNvPr id="17" name="Picture 231">
          <a:extLst>
            <a:ext uri="{FF2B5EF4-FFF2-40B4-BE49-F238E27FC236}">
              <a16:creationId xmlns:a16="http://schemas.microsoft.com/office/drawing/2014/main" id="{00000000-0008-0000-0E00-000011000000}"/>
            </a:ext>
          </a:extLst>
        </xdr:cNvPr>
        <xdr:cNvPicPr>
          <a:picLocks noChangeAspect="1" noChangeArrowheads="1"/>
        </xdr:cNvPicPr>
      </xdr:nvPicPr>
      <xdr:blipFill>
        <a:blip xmlns:r="http://schemas.openxmlformats.org/officeDocument/2006/relationships" r:embed="rId1" cstate="print"/>
        <a:srcRect/>
        <a:stretch>
          <a:fillRect/>
        </a:stretch>
      </xdr:blipFill>
      <xdr:spPr bwMode="auto">
        <a:xfrm>
          <a:off x="35728275" y="414337"/>
          <a:ext cx="5438774" cy="1500188"/>
        </a:xfrm>
        <a:prstGeom prst="rect">
          <a:avLst/>
        </a:prstGeom>
        <a:noFill/>
        <a:ln w="9525">
          <a:noFill/>
          <a:miter lim="800000"/>
          <a:headEnd/>
          <a:tailEnd/>
        </a:ln>
      </xdr:spPr>
    </xdr:pic>
    <xdr:clientData/>
  </xdr:twoCellAnchor>
</xdr:wsDr>
</file>

<file path=xl/drawings/drawing13.xml><?xml version="1.0" encoding="utf-8"?>
<xdr:wsDr xmlns:xdr="http://schemas.openxmlformats.org/drawingml/2006/spreadsheetDrawing" xmlns:a="http://schemas.openxmlformats.org/drawingml/2006/main">
  <xdr:twoCellAnchor>
    <xdr:from>
      <xdr:col>50</xdr:col>
      <xdr:colOff>533400</xdr:colOff>
      <xdr:row>2</xdr:row>
      <xdr:rowOff>23812</xdr:rowOff>
    </xdr:from>
    <xdr:to>
      <xdr:col>58</xdr:col>
      <xdr:colOff>342899</xdr:colOff>
      <xdr:row>10</xdr:row>
      <xdr:rowOff>0</xdr:rowOff>
    </xdr:to>
    <xdr:pic>
      <xdr:nvPicPr>
        <xdr:cNvPr id="2" name="Picture 231">
          <a:extLst>
            <a:ext uri="{FF2B5EF4-FFF2-40B4-BE49-F238E27FC236}">
              <a16:creationId xmlns:a16="http://schemas.microsoft.com/office/drawing/2014/main" id="{00000000-0008-0000-0E00-000002000000}"/>
            </a:ext>
          </a:extLst>
        </xdr:cNvPr>
        <xdr:cNvPicPr>
          <a:picLocks noChangeAspect="1" noChangeArrowheads="1"/>
        </xdr:cNvPicPr>
      </xdr:nvPicPr>
      <xdr:blipFill>
        <a:blip xmlns:r="http://schemas.openxmlformats.org/officeDocument/2006/relationships" r:embed="rId1" cstate="print"/>
        <a:srcRect/>
        <a:stretch>
          <a:fillRect/>
        </a:stretch>
      </xdr:blipFill>
      <xdr:spPr bwMode="auto">
        <a:xfrm>
          <a:off x="35728275" y="414337"/>
          <a:ext cx="5438774" cy="1500188"/>
        </a:xfrm>
        <a:prstGeom prst="rect">
          <a:avLst/>
        </a:prstGeom>
        <a:noFill/>
        <a:ln w="9525">
          <a:noFill/>
          <a:miter lim="800000"/>
          <a:headEnd/>
          <a:tailEnd/>
        </a:ln>
      </xdr:spPr>
    </xdr:pic>
    <xdr:clientData/>
  </xdr:twoCellAnchor>
  <xdr:twoCellAnchor>
    <xdr:from>
      <xdr:col>50</xdr:col>
      <xdr:colOff>533400</xdr:colOff>
      <xdr:row>2</xdr:row>
      <xdr:rowOff>23812</xdr:rowOff>
    </xdr:from>
    <xdr:to>
      <xdr:col>58</xdr:col>
      <xdr:colOff>342899</xdr:colOff>
      <xdr:row>10</xdr:row>
      <xdr:rowOff>0</xdr:rowOff>
    </xdr:to>
    <xdr:pic>
      <xdr:nvPicPr>
        <xdr:cNvPr id="3" name="Picture 231">
          <a:extLst>
            <a:ext uri="{FF2B5EF4-FFF2-40B4-BE49-F238E27FC236}">
              <a16:creationId xmlns:a16="http://schemas.microsoft.com/office/drawing/2014/main" id="{00000000-0008-0000-0E00-000003000000}"/>
            </a:ext>
          </a:extLst>
        </xdr:cNvPr>
        <xdr:cNvPicPr>
          <a:picLocks noChangeAspect="1" noChangeArrowheads="1"/>
        </xdr:cNvPicPr>
      </xdr:nvPicPr>
      <xdr:blipFill>
        <a:blip xmlns:r="http://schemas.openxmlformats.org/officeDocument/2006/relationships" r:embed="rId1" cstate="print"/>
        <a:srcRect/>
        <a:stretch>
          <a:fillRect/>
        </a:stretch>
      </xdr:blipFill>
      <xdr:spPr bwMode="auto">
        <a:xfrm>
          <a:off x="35728275" y="414337"/>
          <a:ext cx="5438774" cy="1500188"/>
        </a:xfrm>
        <a:prstGeom prst="rect">
          <a:avLst/>
        </a:prstGeom>
        <a:noFill/>
        <a:ln w="9525">
          <a:noFill/>
          <a:miter lim="800000"/>
          <a:headEnd/>
          <a:tailEnd/>
        </a:ln>
      </xdr:spPr>
    </xdr:pic>
    <xdr:clientData/>
  </xdr:twoCellAnchor>
  <xdr:twoCellAnchor>
    <xdr:from>
      <xdr:col>50</xdr:col>
      <xdr:colOff>533400</xdr:colOff>
      <xdr:row>2</xdr:row>
      <xdr:rowOff>23812</xdr:rowOff>
    </xdr:from>
    <xdr:to>
      <xdr:col>58</xdr:col>
      <xdr:colOff>342899</xdr:colOff>
      <xdr:row>10</xdr:row>
      <xdr:rowOff>0</xdr:rowOff>
    </xdr:to>
    <xdr:pic>
      <xdr:nvPicPr>
        <xdr:cNvPr id="4" name="Picture 231">
          <a:extLst>
            <a:ext uri="{FF2B5EF4-FFF2-40B4-BE49-F238E27FC236}">
              <a16:creationId xmlns:a16="http://schemas.microsoft.com/office/drawing/2014/main" id="{00000000-0008-0000-0E00-000004000000}"/>
            </a:ext>
          </a:extLst>
        </xdr:cNvPr>
        <xdr:cNvPicPr>
          <a:picLocks noChangeAspect="1" noChangeArrowheads="1"/>
        </xdr:cNvPicPr>
      </xdr:nvPicPr>
      <xdr:blipFill>
        <a:blip xmlns:r="http://schemas.openxmlformats.org/officeDocument/2006/relationships" r:embed="rId1" cstate="print"/>
        <a:srcRect/>
        <a:stretch>
          <a:fillRect/>
        </a:stretch>
      </xdr:blipFill>
      <xdr:spPr bwMode="auto">
        <a:xfrm>
          <a:off x="35728275" y="414337"/>
          <a:ext cx="5438774" cy="1500188"/>
        </a:xfrm>
        <a:prstGeom prst="rect">
          <a:avLst/>
        </a:prstGeom>
        <a:noFill/>
        <a:ln w="9525">
          <a:noFill/>
          <a:miter lim="800000"/>
          <a:headEnd/>
          <a:tailEnd/>
        </a:ln>
      </xdr:spPr>
    </xdr:pic>
    <xdr:clientData/>
  </xdr:twoCellAnchor>
  <xdr:twoCellAnchor>
    <xdr:from>
      <xdr:col>50</xdr:col>
      <xdr:colOff>533400</xdr:colOff>
      <xdr:row>2</xdr:row>
      <xdr:rowOff>23812</xdr:rowOff>
    </xdr:from>
    <xdr:to>
      <xdr:col>58</xdr:col>
      <xdr:colOff>342899</xdr:colOff>
      <xdr:row>10</xdr:row>
      <xdr:rowOff>0</xdr:rowOff>
    </xdr:to>
    <xdr:pic>
      <xdr:nvPicPr>
        <xdr:cNvPr id="5" name="Picture 231">
          <a:extLst>
            <a:ext uri="{FF2B5EF4-FFF2-40B4-BE49-F238E27FC236}">
              <a16:creationId xmlns:a16="http://schemas.microsoft.com/office/drawing/2014/main" id="{00000000-0008-0000-0E00-000005000000}"/>
            </a:ext>
          </a:extLst>
        </xdr:cNvPr>
        <xdr:cNvPicPr>
          <a:picLocks noChangeAspect="1" noChangeArrowheads="1"/>
        </xdr:cNvPicPr>
      </xdr:nvPicPr>
      <xdr:blipFill>
        <a:blip xmlns:r="http://schemas.openxmlformats.org/officeDocument/2006/relationships" r:embed="rId1" cstate="print"/>
        <a:srcRect/>
        <a:stretch>
          <a:fillRect/>
        </a:stretch>
      </xdr:blipFill>
      <xdr:spPr bwMode="auto">
        <a:xfrm>
          <a:off x="35728275" y="414337"/>
          <a:ext cx="5438774" cy="1500188"/>
        </a:xfrm>
        <a:prstGeom prst="rect">
          <a:avLst/>
        </a:prstGeom>
        <a:noFill/>
        <a:ln w="9525">
          <a:noFill/>
          <a:miter lim="800000"/>
          <a:headEnd/>
          <a:tailEnd/>
        </a:ln>
      </xdr:spPr>
    </xdr:pic>
    <xdr:clientData/>
  </xdr:twoCellAnchor>
  <xdr:twoCellAnchor>
    <xdr:from>
      <xdr:col>50</xdr:col>
      <xdr:colOff>533400</xdr:colOff>
      <xdr:row>2</xdr:row>
      <xdr:rowOff>23812</xdr:rowOff>
    </xdr:from>
    <xdr:to>
      <xdr:col>58</xdr:col>
      <xdr:colOff>342899</xdr:colOff>
      <xdr:row>10</xdr:row>
      <xdr:rowOff>0</xdr:rowOff>
    </xdr:to>
    <xdr:pic>
      <xdr:nvPicPr>
        <xdr:cNvPr id="6" name="Picture 231">
          <a:extLst>
            <a:ext uri="{FF2B5EF4-FFF2-40B4-BE49-F238E27FC236}">
              <a16:creationId xmlns:a16="http://schemas.microsoft.com/office/drawing/2014/main" id="{00000000-0008-0000-0E00-000006000000}"/>
            </a:ext>
          </a:extLst>
        </xdr:cNvPr>
        <xdr:cNvPicPr>
          <a:picLocks noChangeAspect="1" noChangeArrowheads="1"/>
        </xdr:cNvPicPr>
      </xdr:nvPicPr>
      <xdr:blipFill>
        <a:blip xmlns:r="http://schemas.openxmlformats.org/officeDocument/2006/relationships" r:embed="rId1" cstate="print"/>
        <a:srcRect/>
        <a:stretch>
          <a:fillRect/>
        </a:stretch>
      </xdr:blipFill>
      <xdr:spPr bwMode="auto">
        <a:xfrm>
          <a:off x="35728275" y="414337"/>
          <a:ext cx="5438774" cy="1500188"/>
        </a:xfrm>
        <a:prstGeom prst="rect">
          <a:avLst/>
        </a:prstGeom>
        <a:noFill/>
        <a:ln w="9525">
          <a:noFill/>
          <a:miter lim="800000"/>
          <a:headEnd/>
          <a:tailEnd/>
        </a:ln>
      </xdr:spPr>
    </xdr:pic>
    <xdr:clientData/>
  </xdr:twoCellAnchor>
  <xdr:twoCellAnchor>
    <xdr:from>
      <xdr:col>50</xdr:col>
      <xdr:colOff>533400</xdr:colOff>
      <xdr:row>2</xdr:row>
      <xdr:rowOff>23812</xdr:rowOff>
    </xdr:from>
    <xdr:to>
      <xdr:col>58</xdr:col>
      <xdr:colOff>342899</xdr:colOff>
      <xdr:row>10</xdr:row>
      <xdr:rowOff>0</xdr:rowOff>
    </xdr:to>
    <xdr:pic>
      <xdr:nvPicPr>
        <xdr:cNvPr id="7" name="Picture 231">
          <a:extLst>
            <a:ext uri="{FF2B5EF4-FFF2-40B4-BE49-F238E27FC236}">
              <a16:creationId xmlns:a16="http://schemas.microsoft.com/office/drawing/2014/main" id="{00000000-0008-0000-0E00-000007000000}"/>
            </a:ext>
          </a:extLst>
        </xdr:cNvPr>
        <xdr:cNvPicPr>
          <a:picLocks noChangeAspect="1" noChangeArrowheads="1"/>
        </xdr:cNvPicPr>
      </xdr:nvPicPr>
      <xdr:blipFill>
        <a:blip xmlns:r="http://schemas.openxmlformats.org/officeDocument/2006/relationships" r:embed="rId1" cstate="print"/>
        <a:srcRect/>
        <a:stretch>
          <a:fillRect/>
        </a:stretch>
      </xdr:blipFill>
      <xdr:spPr bwMode="auto">
        <a:xfrm>
          <a:off x="35728275" y="414337"/>
          <a:ext cx="5438774" cy="1500188"/>
        </a:xfrm>
        <a:prstGeom prst="rect">
          <a:avLst/>
        </a:prstGeom>
        <a:noFill/>
        <a:ln w="9525">
          <a:noFill/>
          <a:miter lim="800000"/>
          <a:headEnd/>
          <a:tailEnd/>
        </a:ln>
      </xdr:spPr>
    </xdr:pic>
    <xdr:clientData/>
  </xdr:twoCellAnchor>
  <xdr:twoCellAnchor>
    <xdr:from>
      <xdr:col>50</xdr:col>
      <xdr:colOff>533400</xdr:colOff>
      <xdr:row>2</xdr:row>
      <xdr:rowOff>23812</xdr:rowOff>
    </xdr:from>
    <xdr:to>
      <xdr:col>58</xdr:col>
      <xdr:colOff>342899</xdr:colOff>
      <xdr:row>10</xdr:row>
      <xdr:rowOff>0</xdr:rowOff>
    </xdr:to>
    <xdr:pic>
      <xdr:nvPicPr>
        <xdr:cNvPr id="8" name="Picture 231">
          <a:extLst>
            <a:ext uri="{FF2B5EF4-FFF2-40B4-BE49-F238E27FC236}">
              <a16:creationId xmlns:a16="http://schemas.microsoft.com/office/drawing/2014/main" id="{00000000-0008-0000-0E00-000008000000}"/>
            </a:ext>
          </a:extLst>
        </xdr:cNvPr>
        <xdr:cNvPicPr>
          <a:picLocks noChangeAspect="1" noChangeArrowheads="1"/>
        </xdr:cNvPicPr>
      </xdr:nvPicPr>
      <xdr:blipFill>
        <a:blip xmlns:r="http://schemas.openxmlformats.org/officeDocument/2006/relationships" r:embed="rId1" cstate="print"/>
        <a:srcRect/>
        <a:stretch>
          <a:fillRect/>
        </a:stretch>
      </xdr:blipFill>
      <xdr:spPr bwMode="auto">
        <a:xfrm>
          <a:off x="35728275" y="414337"/>
          <a:ext cx="5438774" cy="1500188"/>
        </a:xfrm>
        <a:prstGeom prst="rect">
          <a:avLst/>
        </a:prstGeom>
        <a:noFill/>
        <a:ln w="9525">
          <a:noFill/>
          <a:miter lim="800000"/>
          <a:headEnd/>
          <a:tailEnd/>
        </a:ln>
      </xdr:spPr>
    </xdr:pic>
    <xdr:clientData/>
  </xdr:twoCellAnchor>
  <xdr:twoCellAnchor>
    <xdr:from>
      <xdr:col>50</xdr:col>
      <xdr:colOff>533400</xdr:colOff>
      <xdr:row>2</xdr:row>
      <xdr:rowOff>23812</xdr:rowOff>
    </xdr:from>
    <xdr:to>
      <xdr:col>58</xdr:col>
      <xdr:colOff>342899</xdr:colOff>
      <xdr:row>10</xdr:row>
      <xdr:rowOff>0</xdr:rowOff>
    </xdr:to>
    <xdr:pic>
      <xdr:nvPicPr>
        <xdr:cNvPr id="9" name="Picture 231">
          <a:extLst>
            <a:ext uri="{FF2B5EF4-FFF2-40B4-BE49-F238E27FC236}">
              <a16:creationId xmlns:a16="http://schemas.microsoft.com/office/drawing/2014/main" id="{00000000-0008-0000-0E00-000009000000}"/>
            </a:ext>
          </a:extLst>
        </xdr:cNvPr>
        <xdr:cNvPicPr>
          <a:picLocks noChangeAspect="1" noChangeArrowheads="1"/>
        </xdr:cNvPicPr>
      </xdr:nvPicPr>
      <xdr:blipFill>
        <a:blip xmlns:r="http://schemas.openxmlformats.org/officeDocument/2006/relationships" r:embed="rId1" cstate="print"/>
        <a:srcRect/>
        <a:stretch>
          <a:fillRect/>
        </a:stretch>
      </xdr:blipFill>
      <xdr:spPr bwMode="auto">
        <a:xfrm>
          <a:off x="35728275" y="414337"/>
          <a:ext cx="5438774" cy="1500188"/>
        </a:xfrm>
        <a:prstGeom prst="rect">
          <a:avLst/>
        </a:prstGeom>
        <a:noFill/>
        <a:ln w="9525">
          <a:noFill/>
          <a:miter lim="800000"/>
          <a:headEnd/>
          <a:tailEnd/>
        </a:ln>
      </xdr:spPr>
    </xdr:pic>
    <xdr:clientData/>
  </xdr:twoCellAnchor>
  <xdr:twoCellAnchor>
    <xdr:from>
      <xdr:col>50</xdr:col>
      <xdr:colOff>533400</xdr:colOff>
      <xdr:row>2</xdr:row>
      <xdr:rowOff>23812</xdr:rowOff>
    </xdr:from>
    <xdr:to>
      <xdr:col>58</xdr:col>
      <xdr:colOff>342899</xdr:colOff>
      <xdr:row>10</xdr:row>
      <xdr:rowOff>0</xdr:rowOff>
    </xdr:to>
    <xdr:pic>
      <xdr:nvPicPr>
        <xdr:cNvPr id="10" name="Picture 231">
          <a:extLst>
            <a:ext uri="{FF2B5EF4-FFF2-40B4-BE49-F238E27FC236}">
              <a16:creationId xmlns:a16="http://schemas.microsoft.com/office/drawing/2014/main" id="{00000000-0008-0000-0E00-00000A000000}"/>
            </a:ext>
          </a:extLst>
        </xdr:cNvPr>
        <xdr:cNvPicPr>
          <a:picLocks noChangeAspect="1" noChangeArrowheads="1"/>
        </xdr:cNvPicPr>
      </xdr:nvPicPr>
      <xdr:blipFill>
        <a:blip xmlns:r="http://schemas.openxmlformats.org/officeDocument/2006/relationships" r:embed="rId1" cstate="print"/>
        <a:srcRect/>
        <a:stretch>
          <a:fillRect/>
        </a:stretch>
      </xdr:blipFill>
      <xdr:spPr bwMode="auto">
        <a:xfrm>
          <a:off x="35728275" y="414337"/>
          <a:ext cx="5438774" cy="1500188"/>
        </a:xfrm>
        <a:prstGeom prst="rect">
          <a:avLst/>
        </a:prstGeom>
        <a:noFill/>
        <a:ln w="9525">
          <a:noFill/>
          <a:miter lim="800000"/>
          <a:headEnd/>
          <a:tailEnd/>
        </a:ln>
      </xdr:spPr>
    </xdr:pic>
    <xdr:clientData/>
  </xdr:twoCellAnchor>
  <xdr:twoCellAnchor>
    <xdr:from>
      <xdr:col>50</xdr:col>
      <xdr:colOff>533400</xdr:colOff>
      <xdr:row>2</xdr:row>
      <xdr:rowOff>23812</xdr:rowOff>
    </xdr:from>
    <xdr:to>
      <xdr:col>58</xdr:col>
      <xdr:colOff>342899</xdr:colOff>
      <xdr:row>10</xdr:row>
      <xdr:rowOff>0</xdr:rowOff>
    </xdr:to>
    <xdr:pic>
      <xdr:nvPicPr>
        <xdr:cNvPr id="11" name="Picture 231">
          <a:extLst>
            <a:ext uri="{FF2B5EF4-FFF2-40B4-BE49-F238E27FC236}">
              <a16:creationId xmlns:a16="http://schemas.microsoft.com/office/drawing/2014/main" id="{00000000-0008-0000-0E00-00000B000000}"/>
            </a:ext>
          </a:extLst>
        </xdr:cNvPr>
        <xdr:cNvPicPr>
          <a:picLocks noChangeAspect="1" noChangeArrowheads="1"/>
        </xdr:cNvPicPr>
      </xdr:nvPicPr>
      <xdr:blipFill>
        <a:blip xmlns:r="http://schemas.openxmlformats.org/officeDocument/2006/relationships" r:embed="rId1" cstate="print"/>
        <a:srcRect/>
        <a:stretch>
          <a:fillRect/>
        </a:stretch>
      </xdr:blipFill>
      <xdr:spPr bwMode="auto">
        <a:xfrm>
          <a:off x="35728275" y="414337"/>
          <a:ext cx="5438774" cy="1500188"/>
        </a:xfrm>
        <a:prstGeom prst="rect">
          <a:avLst/>
        </a:prstGeom>
        <a:noFill/>
        <a:ln w="9525">
          <a:noFill/>
          <a:miter lim="800000"/>
          <a:headEnd/>
          <a:tailEnd/>
        </a:ln>
      </xdr:spPr>
    </xdr:pic>
    <xdr:clientData/>
  </xdr:twoCellAnchor>
  <xdr:twoCellAnchor>
    <xdr:from>
      <xdr:col>50</xdr:col>
      <xdr:colOff>533400</xdr:colOff>
      <xdr:row>2</xdr:row>
      <xdr:rowOff>23812</xdr:rowOff>
    </xdr:from>
    <xdr:to>
      <xdr:col>58</xdr:col>
      <xdr:colOff>342899</xdr:colOff>
      <xdr:row>10</xdr:row>
      <xdr:rowOff>0</xdr:rowOff>
    </xdr:to>
    <xdr:pic>
      <xdr:nvPicPr>
        <xdr:cNvPr id="12" name="Picture 231">
          <a:extLst>
            <a:ext uri="{FF2B5EF4-FFF2-40B4-BE49-F238E27FC236}">
              <a16:creationId xmlns:a16="http://schemas.microsoft.com/office/drawing/2014/main" id="{00000000-0008-0000-0E00-00000C000000}"/>
            </a:ext>
          </a:extLst>
        </xdr:cNvPr>
        <xdr:cNvPicPr>
          <a:picLocks noChangeAspect="1" noChangeArrowheads="1"/>
        </xdr:cNvPicPr>
      </xdr:nvPicPr>
      <xdr:blipFill>
        <a:blip xmlns:r="http://schemas.openxmlformats.org/officeDocument/2006/relationships" r:embed="rId1" cstate="print"/>
        <a:srcRect/>
        <a:stretch>
          <a:fillRect/>
        </a:stretch>
      </xdr:blipFill>
      <xdr:spPr bwMode="auto">
        <a:xfrm>
          <a:off x="35728275" y="414337"/>
          <a:ext cx="5438774" cy="1500188"/>
        </a:xfrm>
        <a:prstGeom prst="rect">
          <a:avLst/>
        </a:prstGeom>
        <a:noFill/>
        <a:ln w="9525">
          <a:noFill/>
          <a:miter lim="800000"/>
          <a:headEnd/>
          <a:tailEnd/>
        </a:ln>
      </xdr:spPr>
    </xdr:pic>
    <xdr:clientData/>
  </xdr:twoCellAnchor>
  <xdr:twoCellAnchor>
    <xdr:from>
      <xdr:col>50</xdr:col>
      <xdr:colOff>533400</xdr:colOff>
      <xdr:row>2</xdr:row>
      <xdr:rowOff>23812</xdr:rowOff>
    </xdr:from>
    <xdr:to>
      <xdr:col>58</xdr:col>
      <xdr:colOff>342899</xdr:colOff>
      <xdr:row>10</xdr:row>
      <xdr:rowOff>0</xdr:rowOff>
    </xdr:to>
    <xdr:pic>
      <xdr:nvPicPr>
        <xdr:cNvPr id="13" name="Picture 231">
          <a:extLst>
            <a:ext uri="{FF2B5EF4-FFF2-40B4-BE49-F238E27FC236}">
              <a16:creationId xmlns:a16="http://schemas.microsoft.com/office/drawing/2014/main" id="{00000000-0008-0000-0E00-00000D000000}"/>
            </a:ext>
          </a:extLst>
        </xdr:cNvPr>
        <xdr:cNvPicPr>
          <a:picLocks noChangeAspect="1" noChangeArrowheads="1"/>
        </xdr:cNvPicPr>
      </xdr:nvPicPr>
      <xdr:blipFill>
        <a:blip xmlns:r="http://schemas.openxmlformats.org/officeDocument/2006/relationships" r:embed="rId1" cstate="print"/>
        <a:srcRect/>
        <a:stretch>
          <a:fillRect/>
        </a:stretch>
      </xdr:blipFill>
      <xdr:spPr bwMode="auto">
        <a:xfrm>
          <a:off x="35728275" y="414337"/>
          <a:ext cx="5438774" cy="1500188"/>
        </a:xfrm>
        <a:prstGeom prst="rect">
          <a:avLst/>
        </a:prstGeom>
        <a:noFill/>
        <a:ln w="9525">
          <a:noFill/>
          <a:miter lim="800000"/>
          <a:headEnd/>
          <a:tailEnd/>
        </a:ln>
      </xdr:spPr>
    </xdr:pic>
    <xdr:clientData/>
  </xdr:twoCellAnchor>
  <xdr:twoCellAnchor>
    <xdr:from>
      <xdr:col>50</xdr:col>
      <xdr:colOff>533400</xdr:colOff>
      <xdr:row>2</xdr:row>
      <xdr:rowOff>23812</xdr:rowOff>
    </xdr:from>
    <xdr:to>
      <xdr:col>58</xdr:col>
      <xdr:colOff>342899</xdr:colOff>
      <xdr:row>10</xdr:row>
      <xdr:rowOff>0</xdr:rowOff>
    </xdr:to>
    <xdr:pic>
      <xdr:nvPicPr>
        <xdr:cNvPr id="14" name="Picture 231">
          <a:extLst>
            <a:ext uri="{FF2B5EF4-FFF2-40B4-BE49-F238E27FC236}">
              <a16:creationId xmlns:a16="http://schemas.microsoft.com/office/drawing/2014/main" id="{00000000-0008-0000-0E00-00000E000000}"/>
            </a:ext>
          </a:extLst>
        </xdr:cNvPr>
        <xdr:cNvPicPr>
          <a:picLocks noChangeAspect="1" noChangeArrowheads="1"/>
        </xdr:cNvPicPr>
      </xdr:nvPicPr>
      <xdr:blipFill>
        <a:blip xmlns:r="http://schemas.openxmlformats.org/officeDocument/2006/relationships" r:embed="rId1" cstate="print"/>
        <a:srcRect/>
        <a:stretch>
          <a:fillRect/>
        </a:stretch>
      </xdr:blipFill>
      <xdr:spPr bwMode="auto">
        <a:xfrm>
          <a:off x="35728275" y="414337"/>
          <a:ext cx="5438774" cy="1500188"/>
        </a:xfrm>
        <a:prstGeom prst="rect">
          <a:avLst/>
        </a:prstGeom>
        <a:noFill/>
        <a:ln w="9525">
          <a:noFill/>
          <a:miter lim="800000"/>
          <a:headEnd/>
          <a:tailEnd/>
        </a:ln>
      </xdr:spPr>
    </xdr:pic>
    <xdr:clientData/>
  </xdr:twoCellAnchor>
  <xdr:twoCellAnchor>
    <xdr:from>
      <xdr:col>50</xdr:col>
      <xdr:colOff>533400</xdr:colOff>
      <xdr:row>2</xdr:row>
      <xdr:rowOff>23812</xdr:rowOff>
    </xdr:from>
    <xdr:to>
      <xdr:col>58</xdr:col>
      <xdr:colOff>342899</xdr:colOff>
      <xdr:row>10</xdr:row>
      <xdr:rowOff>0</xdr:rowOff>
    </xdr:to>
    <xdr:pic>
      <xdr:nvPicPr>
        <xdr:cNvPr id="15" name="Picture 231">
          <a:extLst>
            <a:ext uri="{FF2B5EF4-FFF2-40B4-BE49-F238E27FC236}">
              <a16:creationId xmlns:a16="http://schemas.microsoft.com/office/drawing/2014/main" id="{00000000-0008-0000-0E00-00000F000000}"/>
            </a:ext>
          </a:extLst>
        </xdr:cNvPr>
        <xdr:cNvPicPr>
          <a:picLocks noChangeAspect="1" noChangeArrowheads="1"/>
        </xdr:cNvPicPr>
      </xdr:nvPicPr>
      <xdr:blipFill>
        <a:blip xmlns:r="http://schemas.openxmlformats.org/officeDocument/2006/relationships" r:embed="rId1" cstate="print"/>
        <a:srcRect/>
        <a:stretch>
          <a:fillRect/>
        </a:stretch>
      </xdr:blipFill>
      <xdr:spPr bwMode="auto">
        <a:xfrm>
          <a:off x="35728275" y="414337"/>
          <a:ext cx="5438774" cy="1500188"/>
        </a:xfrm>
        <a:prstGeom prst="rect">
          <a:avLst/>
        </a:prstGeom>
        <a:noFill/>
        <a:ln w="9525">
          <a:noFill/>
          <a:miter lim="800000"/>
          <a:headEnd/>
          <a:tailEnd/>
        </a:ln>
      </xdr:spPr>
    </xdr:pic>
    <xdr:clientData/>
  </xdr:twoCellAnchor>
  <xdr:twoCellAnchor>
    <xdr:from>
      <xdr:col>50</xdr:col>
      <xdr:colOff>533400</xdr:colOff>
      <xdr:row>2</xdr:row>
      <xdr:rowOff>23812</xdr:rowOff>
    </xdr:from>
    <xdr:to>
      <xdr:col>58</xdr:col>
      <xdr:colOff>342899</xdr:colOff>
      <xdr:row>10</xdr:row>
      <xdr:rowOff>0</xdr:rowOff>
    </xdr:to>
    <xdr:pic>
      <xdr:nvPicPr>
        <xdr:cNvPr id="16" name="Picture 231">
          <a:extLst>
            <a:ext uri="{FF2B5EF4-FFF2-40B4-BE49-F238E27FC236}">
              <a16:creationId xmlns:a16="http://schemas.microsoft.com/office/drawing/2014/main" id="{00000000-0008-0000-0E00-000010000000}"/>
            </a:ext>
          </a:extLst>
        </xdr:cNvPr>
        <xdr:cNvPicPr>
          <a:picLocks noChangeAspect="1" noChangeArrowheads="1"/>
        </xdr:cNvPicPr>
      </xdr:nvPicPr>
      <xdr:blipFill>
        <a:blip xmlns:r="http://schemas.openxmlformats.org/officeDocument/2006/relationships" r:embed="rId1" cstate="print"/>
        <a:srcRect/>
        <a:stretch>
          <a:fillRect/>
        </a:stretch>
      </xdr:blipFill>
      <xdr:spPr bwMode="auto">
        <a:xfrm>
          <a:off x="35728275" y="414337"/>
          <a:ext cx="5438774" cy="1500188"/>
        </a:xfrm>
        <a:prstGeom prst="rect">
          <a:avLst/>
        </a:prstGeom>
        <a:noFill/>
        <a:ln w="9525">
          <a:noFill/>
          <a:miter lim="800000"/>
          <a:headEnd/>
          <a:tailEnd/>
        </a:ln>
      </xdr:spPr>
    </xdr:pic>
    <xdr:clientData/>
  </xdr:twoCellAnchor>
  <xdr:twoCellAnchor>
    <xdr:from>
      <xdr:col>50</xdr:col>
      <xdr:colOff>533400</xdr:colOff>
      <xdr:row>2</xdr:row>
      <xdr:rowOff>23812</xdr:rowOff>
    </xdr:from>
    <xdr:to>
      <xdr:col>58</xdr:col>
      <xdr:colOff>342899</xdr:colOff>
      <xdr:row>10</xdr:row>
      <xdr:rowOff>0</xdr:rowOff>
    </xdr:to>
    <xdr:pic>
      <xdr:nvPicPr>
        <xdr:cNvPr id="17" name="Picture 231">
          <a:extLst>
            <a:ext uri="{FF2B5EF4-FFF2-40B4-BE49-F238E27FC236}">
              <a16:creationId xmlns:a16="http://schemas.microsoft.com/office/drawing/2014/main" id="{00000000-0008-0000-0E00-000011000000}"/>
            </a:ext>
          </a:extLst>
        </xdr:cNvPr>
        <xdr:cNvPicPr>
          <a:picLocks noChangeAspect="1" noChangeArrowheads="1"/>
        </xdr:cNvPicPr>
      </xdr:nvPicPr>
      <xdr:blipFill>
        <a:blip xmlns:r="http://schemas.openxmlformats.org/officeDocument/2006/relationships" r:embed="rId1" cstate="print"/>
        <a:srcRect/>
        <a:stretch>
          <a:fillRect/>
        </a:stretch>
      </xdr:blipFill>
      <xdr:spPr bwMode="auto">
        <a:xfrm>
          <a:off x="35728275" y="414337"/>
          <a:ext cx="5438774" cy="1500188"/>
        </a:xfrm>
        <a:prstGeom prst="rect">
          <a:avLst/>
        </a:prstGeom>
        <a:noFill/>
        <a:ln w="9525">
          <a:noFill/>
          <a:miter lim="800000"/>
          <a:headEnd/>
          <a:tailEnd/>
        </a:ln>
      </xdr:spPr>
    </xdr:pic>
    <xdr:clientData/>
  </xdr:twoCellAnchor>
</xdr:wsDr>
</file>

<file path=xl/drawings/drawing14.xml><?xml version="1.0" encoding="utf-8"?>
<xdr:wsDr xmlns:xdr="http://schemas.openxmlformats.org/drawingml/2006/spreadsheetDrawing" xmlns:a="http://schemas.openxmlformats.org/drawingml/2006/main">
  <xdr:twoCellAnchor>
    <xdr:from>
      <xdr:col>50</xdr:col>
      <xdr:colOff>533400</xdr:colOff>
      <xdr:row>2</xdr:row>
      <xdr:rowOff>23812</xdr:rowOff>
    </xdr:from>
    <xdr:to>
      <xdr:col>58</xdr:col>
      <xdr:colOff>342899</xdr:colOff>
      <xdr:row>10</xdr:row>
      <xdr:rowOff>0</xdr:rowOff>
    </xdr:to>
    <xdr:pic>
      <xdr:nvPicPr>
        <xdr:cNvPr id="2" name="Picture 231">
          <a:extLst>
            <a:ext uri="{FF2B5EF4-FFF2-40B4-BE49-F238E27FC236}">
              <a16:creationId xmlns:a16="http://schemas.microsoft.com/office/drawing/2014/main" id="{00000000-0008-0000-0E00-000002000000}"/>
            </a:ext>
          </a:extLst>
        </xdr:cNvPr>
        <xdr:cNvPicPr>
          <a:picLocks noChangeAspect="1" noChangeArrowheads="1"/>
        </xdr:cNvPicPr>
      </xdr:nvPicPr>
      <xdr:blipFill>
        <a:blip xmlns:r="http://schemas.openxmlformats.org/officeDocument/2006/relationships" r:embed="rId1" cstate="print"/>
        <a:srcRect/>
        <a:stretch>
          <a:fillRect/>
        </a:stretch>
      </xdr:blipFill>
      <xdr:spPr bwMode="auto">
        <a:xfrm>
          <a:off x="35728275" y="414337"/>
          <a:ext cx="5438774" cy="1500188"/>
        </a:xfrm>
        <a:prstGeom prst="rect">
          <a:avLst/>
        </a:prstGeom>
        <a:noFill/>
        <a:ln w="9525">
          <a:noFill/>
          <a:miter lim="800000"/>
          <a:headEnd/>
          <a:tailEnd/>
        </a:ln>
      </xdr:spPr>
    </xdr:pic>
    <xdr:clientData/>
  </xdr:twoCellAnchor>
  <xdr:twoCellAnchor>
    <xdr:from>
      <xdr:col>50</xdr:col>
      <xdr:colOff>533400</xdr:colOff>
      <xdr:row>2</xdr:row>
      <xdr:rowOff>23812</xdr:rowOff>
    </xdr:from>
    <xdr:to>
      <xdr:col>58</xdr:col>
      <xdr:colOff>342899</xdr:colOff>
      <xdr:row>10</xdr:row>
      <xdr:rowOff>0</xdr:rowOff>
    </xdr:to>
    <xdr:pic>
      <xdr:nvPicPr>
        <xdr:cNvPr id="3" name="Picture 231">
          <a:extLst>
            <a:ext uri="{FF2B5EF4-FFF2-40B4-BE49-F238E27FC236}">
              <a16:creationId xmlns:a16="http://schemas.microsoft.com/office/drawing/2014/main" id="{00000000-0008-0000-0E00-000003000000}"/>
            </a:ext>
          </a:extLst>
        </xdr:cNvPr>
        <xdr:cNvPicPr>
          <a:picLocks noChangeAspect="1" noChangeArrowheads="1"/>
        </xdr:cNvPicPr>
      </xdr:nvPicPr>
      <xdr:blipFill>
        <a:blip xmlns:r="http://schemas.openxmlformats.org/officeDocument/2006/relationships" r:embed="rId1" cstate="print"/>
        <a:srcRect/>
        <a:stretch>
          <a:fillRect/>
        </a:stretch>
      </xdr:blipFill>
      <xdr:spPr bwMode="auto">
        <a:xfrm>
          <a:off x="35728275" y="414337"/>
          <a:ext cx="5438774" cy="1500188"/>
        </a:xfrm>
        <a:prstGeom prst="rect">
          <a:avLst/>
        </a:prstGeom>
        <a:noFill/>
        <a:ln w="9525">
          <a:noFill/>
          <a:miter lim="800000"/>
          <a:headEnd/>
          <a:tailEnd/>
        </a:ln>
      </xdr:spPr>
    </xdr:pic>
    <xdr:clientData/>
  </xdr:twoCellAnchor>
  <xdr:twoCellAnchor>
    <xdr:from>
      <xdr:col>50</xdr:col>
      <xdr:colOff>533400</xdr:colOff>
      <xdr:row>2</xdr:row>
      <xdr:rowOff>23812</xdr:rowOff>
    </xdr:from>
    <xdr:to>
      <xdr:col>58</xdr:col>
      <xdr:colOff>342899</xdr:colOff>
      <xdr:row>10</xdr:row>
      <xdr:rowOff>0</xdr:rowOff>
    </xdr:to>
    <xdr:pic>
      <xdr:nvPicPr>
        <xdr:cNvPr id="4" name="Picture 231">
          <a:extLst>
            <a:ext uri="{FF2B5EF4-FFF2-40B4-BE49-F238E27FC236}">
              <a16:creationId xmlns:a16="http://schemas.microsoft.com/office/drawing/2014/main" id="{00000000-0008-0000-0E00-000004000000}"/>
            </a:ext>
          </a:extLst>
        </xdr:cNvPr>
        <xdr:cNvPicPr>
          <a:picLocks noChangeAspect="1" noChangeArrowheads="1"/>
        </xdr:cNvPicPr>
      </xdr:nvPicPr>
      <xdr:blipFill>
        <a:blip xmlns:r="http://schemas.openxmlformats.org/officeDocument/2006/relationships" r:embed="rId1" cstate="print"/>
        <a:srcRect/>
        <a:stretch>
          <a:fillRect/>
        </a:stretch>
      </xdr:blipFill>
      <xdr:spPr bwMode="auto">
        <a:xfrm>
          <a:off x="35728275" y="414337"/>
          <a:ext cx="5438774" cy="1500188"/>
        </a:xfrm>
        <a:prstGeom prst="rect">
          <a:avLst/>
        </a:prstGeom>
        <a:noFill/>
        <a:ln w="9525">
          <a:noFill/>
          <a:miter lim="800000"/>
          <a:headEnd/>
          <a:tailEnd/>
        </a:ln>
      </xdr:spPr>
    </xdr:pic>
    <xdr:clientData/>
  </xdr:twoCellAnchor>
  <xdr:twoCellAnchor>
    <xdr:from>
      <xdr:col>50</xdr:col>
      <xdr:colOff>533400</xdr:colOff>
      <xdr:row>2</xdr:row>
      <xdr:rowOff>23812</xdr:rowOff>
    </xdr:from>
    <xdr:to>
      <xdr:col>58</xdr:col>
      <xdr:colOff>342899</xdr:colOff>
      <xdr:row>10</xdr:row>
      <xdr:rowOff>0</xdr:rowOff>
    </xdr:to>
    <xdr:pic>
      <xdr:nvPicPr>
        <xdr:cNvPr id="5" name="Picture 231">
          <a:extLst>
            <a:ext uri="{FF2B5EF4-FFF2-40B4-BE49-F238E27FC236}">
              <a16:creationId xmlns:a16="http://schemas.microsoft.com/office/drawing/2014/main" id="{00000000-0008-0000-0E00-000005000000}"/>
            </a:ext>
          </a:extLst>
        </xdr:cNvPr>
        <xdr:cNvPicPr>
          <a:picLocks noChangeAspect="1" noChangeArrowheads="1"/>
        </xdr:cNvPicPr>
      </xdr:nvPicPr>
      <xdr:blipFill>
        <a:blip xmlns:r="http://schemas.openxmlformats.org/officeDocument/2006/relationships" r:embed="rId1" cstate="print"/>
        <a:srcRect/>
        <a:stretch>
          <a:fillRect/>
        </a:stretch>
      </xdr:blipFill>
      <xdr:spPr bwMode="auto">
        <a:xfrm>
          <a:off x="35728275" y="414337"/>
          <a:ext cx="5438774" cy="1500188"/>
        </a:xfrm>
        <a:prstGeom prst="rect">
          <a:avLst/>
        </a:prstGeom>
        <a:noFill/>
        <a:ln w="9525">
          <a:noFill/>
          <a:miter lim="800000"/>
          <a:headEnd/>
          <a:tailEnd/>
        </a:ln>
      </xdr:spPr>
    </xdr:pic>
    <xdr:clientData/>
  </xdr:twoCellAnchor>
  <xdr:twoCellAnchor>
    <xdr:from>
      <xdr:col>50</xdr:col>
      <xdr:colOff>533400</xdr:colOff>
      <xdr:row>2</xdr:row>
      <xdr:rowOff>23812</xdr:rowOff>
    </xdr:from>
    <xdr:to>
      <xdr:col>58</xdr:col>
      <xdr:colOff>342899</xdr:colOff>
      <xdr:row>10</xdr:row>
      <xdr:rowOff>0</xdr:rowOff>
    </xdr:to>
    <xdr:pic>
      <xdr:nvPicPr>
        <xdr:cNvPr id="6" name="Picture 231">
          <a:extLst>
            <a:ext uri="{FF2B5EF4-FFF2-40B4-BE49-F238E27FC236}">
              <a16:creationId xmlns:a16="http://schemas.microsoft.com/office/drawing/2014/main" id="{00000000-0008-0000-0E00-000006000000}"/>
            </a:ext>
          </a:extLst>
        </xdr:cNvPr>
        <xdr:cNvPicPr>
          <a:picLocks noChangeAspect="1" noChangeArrowheads="1"/>
        </xdr:cNvPicPr>
      </xdr:nvPicPr>
      <xdr:blipFill>
        <a:blip xmlns:r="http://schemas.openxmlformats.org/officeDocument/2006/relationships" r:embed="rId1" cstate="print"/>
        <a:srcRect/>
        <a:stretch>
          <a:fillRect/>
        </a:stretch>
      </xdr:blipFill>
      <xdr:spPr bwMode="auto">
        <a:xfrm>
          <a:off x="35728275" y="414337"/>
          <a:ext cx="5438774" cy="1500188"/>
        </a:xfrm>
        <a:prstGeom prst="rect">
          <a:avLst/>
        </a:prstGeom>
        <a:noFill/>
        <a:ln w="9525">
          <a:noFill/>
          <a:miter lim="800000"/>
          <a:headEnd/>
          <a:tailEnd/>
        </a:ln>
      </xdr:spPr>
    </xdr:pic>
    <xdr:clientData/>
  </xdr:twoCellAnchor>
  <xdr:twoCellAnchor>
    <xdr:from>
      <xdr:col>50</xdr:col>
      <xdr:colOff>533400</xdr:colOff>
      <xdr:row>2</xdr:row>
      <xdr:rowOff>23812</xdr:rowOff>
    </xdr:from>
    <xdr:to>
      <xdr:col>58</xdr:col>
      <xdr:colOff>342899</xdr:colOff>
      <xdr:row>10</xdr:row>
      <xdr:rowOff>0</xdr:rowOff>
    </xdr:to>
    <xdr:pic>
      <xdr:nvPicPr>
        <xdr:cNvPr id="7" name="Picture 231">
          <a:extLst>
            <a:ext uri="{FF2B5EF4-FFF2-40B4-BE49-F238E27FC236}">
              <a16:creationId xmlns:a16="http://schemas.microsoft.com/office/drawing/2014/main" id="{00000000-0008-0000-0E00-000007000000}"/>
            </a:ext>
          </a:extLst>
        </xdr:cNvPr>
        <xdr:cNvPicPr>
          <a:picLocks noChangeAspect="1" noChangeArrowheads="1"/>
        </xdr:cNvPicPr>
      </xdr:nvPicPr>
      <xdr:blipFill>
        <a:blip xmlns:r="http://schemas.openxmlformats.org/officeDocument/2006/relationships" r:embed="rId1" cstate="print"/>
        <a:srcRect/>
        <a:stretch>
          <a:fillRect/>
        </a:stretch>
      </xdr:blipFill>
      <xdr:spPr bwMode="auto">
        <a:xfrm>
          <a:off x="35728275" y="414337"/>
          <a:ext cx="5438774" cy="1500188"/>
        </a:xfrm>
        <a:prstGeom prst="rect">
          <a:avLst/>
        </a:prstGeom>
        <a:noFill/>
        <a:ln w="9525">
          <a:noFill/>
          <a:miter lim="800000"/>
          <a:headEnd/>
          <a:tailEnd/>
        </a:ln>
      </xdr:spPr>
    </xdr:pic>
    <xdr:clientData/>
  </xdr:twoCellAnchor>
  <xdr:twoCellAnchor>
    <xdr:from>
      <xdr:col>50</xdr:col>
      <xdr:colOff>533400</xdr:colOff>
      <xdr:row>2</xdr:row>
      <xdr:rowOff>23812</xdr:rowOff>
    </xdr:from>
    <xdr:to>
      <xdr:col>58</xdr:col>
      <xdr:colOff>342899</xdr:colOff>
      <xdr:row>10</xdr:row>
      <xdr:rowOff>0</xdr:rowOff>
    </xdr:to>
    <xdr:pic>
      <xdr:nvPicPr>
        <xdr:cNvPr id="8" name="Picture 231">
          <a:extLst>
            <a:ext uri="{FF2B5EF4-FFF2-40B4-BE49-F238E27FC236}">
              <a16:creationId xmlns:a16="http://schemas.microsoft.com/office/drawing/2014/main" id="{00000000-0008-0000-0E00-000008000000}"/>
            </a:ext>
          </a:extLst>
        </xdr:cNvPr>
        <xdr:cNvPicPr>
          <a:picLocks noChangeAspect="1" noChangeArrowheads="1"/>
        </xdr:cNvPicPr>
      </xdr:nvPicPr>
      <xdr:blipFill>
        <a:blip xmlns:r="http://schemas.openxmlformats.org/officeDocument/2006/relationships" r:embed="rId1" cstate="print"/>
        <a:srcRect/>
        <a:stretch>
          <a:fillRect/>
        </a:stretch>
      </xdr:blipFill>
      <xdr:spPr bwMode="auto">
        <a:xfrm>
          <a:off x="35728275" y="414337"/>
          <a:ext cx="5438774" cy="1500188"/>
        </a:xfrm>
        <a:prstGeom prst="rect">
          <a:avLst/>
        </a:prstGeom>
        <a:noFill/>
        <a:ln w="9525">
          <a:noFill/>
          <a:miter lim="800000"/>
          <a:headEnd/>
          <a:tailEnd/>
        </a:ln>
      </xdr:spPr>
    </xdr:pic>
    <xdr:clientData/>
  </xdr:twoCellAnchor>
  <xdr:twoCellAnchor>
    <xdr:from>
      <xdr:col>50</xdr:col>
      <xdr:colOff>533400</xdr:colOff>
      <xdr:row>2</xdr:row>
      <xdr:rowOff>23812</xdr:rowOff>
    </xdr:from>
    <xdr:to>
      <xdr:col>58</xdr:col>
      <xdr:colOff>342899</xdr:colOff>
      <xdr:row>10</xdr:row>
      <xdr:rowOff>0</xdr:rowOff>
    </xdr:to>
    <xdr:pic>
      <xdr:nvPicPr>
        <xdr:cNvPr id="9" name="Picture 231">
          <a:extLst>
            <a:ext uri="{FF2B5EF4-FFF2-40B4-BE49-F238E27FC236}">
              <a16:creationId xmlns:a16="http://schemas.microsoft.com/office/drawing/2014/main" id="{00000000-0008-0000-0E00-000009000000}"/>
            </a:ext>
          </a:extLst>
        </xdr:cNvPr>
        <xdr:cNvPicPr>
          <a:picLocks noChangeAspect="1" noChangeArrowheads="1"/>
        </xdr:cNvPicPr>
      </xdr:nvPicPr>
      <xdr:blipFill>
        <a:blip xmlns:r="http://schemas.openxmlformats.org/officeDocument/2006/relationships" r:embed="rId1" cstate="print"/>
        <a:srcRect/>
        <a:stretch>
          <a:fillRect/>
        </a:stretch>
      </xdr:blipFill>
      <xdr:spPr bwMode="auto">
        <a:xfrm>
          <a:off x="35728275" y="414337"/>
          <a:ext cx="5438774" cy="1500188"/>
        </a:xfrm>
        <a:prstGeom prst="rect">
          <a:avLst/>
        </a:prstGeom>
        <a:noFill/>
        <a:ln w="9525">
          <a:noFill/>
          <a:miter lim="800000"/>
          <a:headEnd/>
          <a:tailEnd/>
        </a:ln>
      </xdr:spPr>
    </xdr:pic>
    <xdr:clientData/>
  </xdr:twoCellAnchor>
  <xdr:twoCellAnchor>
    <xdr:from>
      <xdr:col>50</xdr:col>
      <xdr:colOff>533400</xdr:colOff>
      <xdr:row>2</xdr:row>
      <xdr:rowOff>23812</xdr:rowOff>
    </xdr:from>
    <xdr:to>
      <xdr:col>58</xdr:col>
      <xdr:colOff>342899</xdr:colOff>
      <xdr:row>10</xdr:row>
      <xdr:rowOff>0</xdr:rowOff>
    </xdr:to>
    <xdr:pic>
      <xdr:nvPicPr>
        <xdr:cNvPr id="10" name="Picture 231">
          <a:extLst>
            <a:ext uri="{FF2B5EF4-FFF2-40B4-BE49-F238E27FC236}">
              <a16:creationId xmlns:a16="http://schemas.microsoft.com/office/drawing/2014/main" id="{00000000-0008-0000-0E00-00000A000000}"/>
            </a:ext>
          </a:extLst>
        </xdr:cNvPr>
        <xdr:cNvPicPr>
          <a:picLocks noChangeAspect="1" noChangeArrowheads="1"/>
        </xdr:cNvPicPr>
      </xdr:nvPicPr>
      <xdr:blipFill>
        <a:blip xmlns:r="http://schemas.openxmlformats.org/officeDocument/2006/relationships" r:embed="rId1" cstate="print"/>
        <a:srcRect/>
        <a:stretch>
          <a:fillRect/>
        </a:stretch>
      </xdr:blipFill>
      <xdr:spPr bwMode="auto">
        <a:xfrm>
          <a:off x="35728275" y="414337"/>
          <a:ext cx="5438774" cy="1500188"/>
        </a:xfrm>
        <a:prstGeom prst="rect">
          <a:avLst/>
        </a:prstGeom>
        <a:noFill/>
        <a:ln w="9525">
          <a:noFill/>
          <a:miter lim="800000"/>
          <a:headEnd/>
          <a:tailEnd/>
        </a:ln>
      </xdr:spPr>
    </xdr:pic>
    <xdr:clientData/>
  </xdr:twoCellAnchor>
  <xdr:twoCellAnchor>
    <xdr:from>
      <xdr:col>50</xdr:col>
      <xdr:colOff>533400</xdr:colOff>
      <xdr:row>2</xdr:row>
      <xdr:rowOff>23812</xdr:rowOff>
    </xdr:from>
    <xdr:to>
      <xdr:col>58</xdr:col>
      <xdr:colOff>342899</xdr:colOff>
      <xdr:row>10</xdr:row>
      <xdr:rowOff>0</xdr:rowOff>
    </xdr:to>
    <xdr:pic>
      <xdr:nvPicPr>
        <xdr:cNvPr id="11" name="Picture 231">
          <a:extLst>
            <a:ext uri="{FF2B5EF4-FFF2-40B4-BE49-F238E27FC236}">
              <a16:creationId xmlns:a16="http://schemas.microsoft.com/office/drawing/2014/main" id="{00000000-0008-0000-0E00-00000B000000}"/>
            </a:ext>
          </a:extLst>
        </xdr:cNvPr>
        <xdr:cNvPicPr>
          <a:picLocks noChangeAspect="1" noChangeArrowheads="1"/>
        </xdr:cNvPicPr>
      </xdr:nvPicPr>
      <xdr:blipFill>
        <a:blip xmlns:r="http://schemas.openxmlformats.org/officeDocument/2006/relationships" r:embed="rId1" cstate="print"/>
        <a:srcRect/>
        <a:stretch>
          <a:fillRect/>
        </a:stretch>
      </xdr:blipFill>
      <xdr:spPr bwMode="auto">
        <a:xfrm>
          <a:off x="35728275" y="414337"/>
          <a:ext cx="5438774" cy="1500188"/>
        </a:xfrm>
        <a:prstGeom prst="rect">
          <a:avLst/>
        </a:prstGeom>
        <a:noFill/>
        <a:ln w="9525">
          <a:noFill/>
          <a:miter lim="800000"/>
          <a:headEnd/>
          <a:tailEnd/>
        </a:ln>
      </xdr:spPr>
    </xdr:pic>
    <xdr:clientData/>
  </xdr:twoCellAnchor>
  <xdr:twoCellAnchor>
    <xdr:from>
      <xdr:col>50</xdr:col>
      <xdr:colOff>533400</xdr:colOff>
      <xdr:row>2</xdr:row>
      <xdr:rowOff>23812</xdr:rowOff>
    </xdr:from>
    <xdr:to>
      <xdr:col>58</xdr:col>
      <xdr:colOff>342899</xdr:colOff>
      <xdr:row>10</xdr:row>
      <xdr:rowOff>0</xdr:rowOff>
    </xdr:to>
    <xdr:pic>
      <xdr:nvPicPr>
        <xdr:cNvPr id="12" name="Picture 231">
          <a:extLst>
            <a:ext uri="{FF2B5EF4-FFF2-40B4-BE49-F238E27FC236}">
              <a16:creationId xmlns:a16="http://schemas.microsoft.com/office/drawing/2014/main" id="{00000000-0008-0000-0E00-00000C000000}"/>
            </a:ext>
          </a:extLst>
        </xdr:cNvPr>
        <xdr:cNvPicPr>
          <a:picLocks noChangeAspect="1" noChangeArrowheads="1"/>
        </xdr:cNvPicPr>
      </xdr:nvPicPr>
      <xdr:blipFill>
        <a:blip xmlns:r="http://schemas.openxmlformats.org/officeDocument/2006/relationships" r:embed="rId1" cstate="print"/>
        <a:srcRect/>
        <a:stretch>
          <a:fillRect/>
        </a:stretch>
      </xdr:blipFill>
      <xdr:spPr bwMode="auto">
        <a:xfrm>
          <a:off x="35728275" y="414337"/>
          <a:ext cx="5438774" cy="1500188"/>
        </a:xfrm>
        <a:prstGeom prst="rect">
          <a:avLst/>
        </a:prstGeom>
        <a:noFill/>
        <a:ln w="9525">
          <a:noFill/>
          <a:miter lim="800000"/>
          <a:headEnd/>
          <a:tailEnd/>
        </a:ln>
      </xdr:spPr>
    </xdr:pic>
    <xdr:clientData/>
  </xdr:twoCellAnchor>
  <xdr:twoCellAnchor>
    <xdr:from>
      <xdr:col>50</xdr:col>
      <xdr:colOff>533400</xdr:colOff>
      <xdr:row>2</xdr:row>
      <xdr:rowOff>23812</xdr:rowOff>
    </xdr:from>
    <xdr:to>
      <xdr:col>58</xdr:col>
      <xdr:colOff>342899</xdr:colOff>
      <xdr:row>10</xdr:row>
      <xdr:rowOff>0</xdr:rowOff>
    </xdr:to>
    <xdr:pic>
      <xdr:nvPicPr>
        <xdr:cNvPr id="13" name="Picture 231">
          <a:extLst>
            <a:ext uri="{FF2B5EF4-FFF2-40B4-BE49-F238E27FC236}">
              <a16:creationId xmlns:a16="http://schemas.microsoft.com/office/drawing/2014/main" id="{00000000-0008-0000-0E00-00000D000000}"/>
            </a:ext>
          </a:extLst>
        </xdr:cNvPr>
        <xdr:cNvPicPr>
          <a:picLocks noChangeAspect="1" noChangeArrowheads="1"/>
        </xdr:cNvPicPr>
      </xdr:nvPicPr>
      <xdr:blipFill>
        <a:blip xmlns:r="http://schemas.openxmlformats.org/officeDocument/2006/relationships" r:embed="rId1" cstate="print"/>
        <a:srcRect/>
        <a:stretch>
          <a:fillRect/>
        </a:stretch>
      </xdr:blipFill>
      <xdr:spPr bwMode="auto">
        <a:xfrm>
          <a:off x="35728275" y="414337"/>
          <a:ext cx="5438774" cy="1500188"/>
        </a:xfrm>
        <a:prstGeom prst="rect">
          <a:avLst/>
        </a:prstGeom>
        <a:noFill/>
        <a:ln w="9525">
          <a:noFill/>
          <a:miter lim="800000"/>
          <a:headEnd/>
          <a:tailEnd/>
        </a:ln>
      </xdr:spPr>
    </xdr:pic>
    <xdr:clientData/>
  </xdr:twoCellAnchor>
  <xdr:twoCellAnchor>
    <xdr:from>
      <xdr:col>50</xdr:col>
      <xdr:colOff>533400</xdr:colOff>
      <xdr:row>2</xdr:row>
      <xdr:rowOff>23812</xdr:rowOff>
    </xdr:from>
    <xdr:to>
      <xdr:col>58</xdr:col>
      <xdr:colOff>342899</xdr:colOff>
      <xdr:row>10</xdr:row>
      <xdr:rowOff>0</xdr:rowOff>
    </xdr:to>
    <xdr:pic>
      <xdr:nvPicPr>
        <xdr:cNvPr id="14" name="Picture 231">
          <a:extLst>
            <a:ext uri="{FF2B5EF4-FFF2-40B4-BE49-F238E27FC236}">
              <a16:creationId xmlns:a16="http://schemas.microsoft.com/office/drawing/2014/main" id="{00000000-0008-0000-0E00-00000E000000}"/>
            </a:ext>
          </a:extLst>
        </xdr:cNvPr>
        <xdr:cNvPicPr>
          <a:picLocks noChangeAspect="1" noChangeArrowheads="1"/>
        </xdr:cNvPicPr>
      </xdr:nvPicPr>
      <xdr:blipFill>
        <a:blip xmlns:r="http://schemas.openxmlformats.org/officeDocument/2006/relationships" r:embed="rId1" cstate="print"/>
        <a:srcRect/>
        <a:stretch>
          <a:fillRect/>
        </a:stretch>
      </xdr:blipFill>
      <xdr:spPr bwMode="auto">
        <a:xfrm>
          <a:off x="35728275" y="414337"/>
          <a:ext cx="5438774" cy="1500188"/>
        </a:xfrm>
        <a:prstGeom prst="rect">
          <a:avLst/>
        </a:prstGeom>
        <a:noFill/>
        <a:ln w="9525">
          <a:noFill/>
          <a:miter lim="800000"/>
          <a:headEnd/>
          <a:tailEnd/>
        </a:ln>
      </xdr:spPr>
    </xdr:pic>
    <xdr:clientData/>
  </xdr:twoCellAnchor>
  <xdr:twoCellAnchor>
    <xdr:from>
      <xdr:col>50</xdr:col>
      <xdr:colOff>533400</xdr:colOff>
      <xdr:row>2</xdr:row>
      <xdr:rowOff>23812</xdr:rowOff>
    </xdr:from>
    <xdr:to>
      <xdr:col>58</xdr:col>
      <xdr:colOff>342899</xdr:colOff>
      <xdr:row>10</xdr:row>
      <xdr:rowOff>0</xdr:rowOff>
    </xdr:to>
    <xdr:pic>
      <xdr:nvPicPr>
        <xdr:cNvPr id="15" name="Picture 231">
          <a:extLst>
            <a:ext uri="{FF2B5EF4-FFF2-40B4-BE49-F238E27FC236}">
              <a16:creationId xmlns:a16="http://schemas.microsoft.com/office/drawing/2014/main" id="{00000000-0008-0000-0E00-00000F000000}"/>
            </a:ext>
          </a:extLst>
        </xdr:cNvPr>
        <xdr:cNvPicPr>
          <a:picLocks noChangeAspect="1" noChangeArrowheads="1"/>
        </xdr:cNvPicPr>
      </xdr:nvPicPr>
      <xdr:blipFill>
        <a:blip xmlns:r="http://schemas.openxmlformats.org/officeDocument/2006/relationships" r:embed="rId1" cstate="print"/>
        <a:srcRect/>
        <a:stretch>
          <a:fillRect/>
        </a:stretch>
      </xdr:blipFill>
      <xdr:spPr bwMode="auto">
        <a:xfrm>
          <a:off x="35728275" y="414337"/>
          <a:ext cx="5438774" cy="1500188"/>
        </a:xfrm>
        <a:prstGeom prst="rect">
          <a:avLst/>
        </a:prstGeom>
        <a:noFill/>
        <a:ln w="9525">
          <a:noFill/>
          <a:miter lim="800000"/>
          <a:headEnd/>
          <a:tailEnd/>
        </a:ln>
      </xdr:spPr>
    </xdr:pic>
    <xdr:clientData/>
  </xdr:twoCellAnchor>
  <xdr:twoCellAnchor>
    <xdr:from>
      <xdr:col>50</xdr:col>
      <xdr:colOff>533400</xdr:colOff>
      <xdr:row>2</xdr:row>
      <xdr:rowOff>23812</xdr:rowOff>
    </xdr:from>
    <xdr:to>
      <xdr:col>58</xdr:col>
      <xdr:colOff>342899</xdr:colOff>
      <xdr:row>10</xdr:row>
      <xdr:rowOff>0</xdr:rowOff>
    </xdr:to>
    <xdr:pic>
      <xdr:nvPicPr>
        <xdr:cNvPr id="16" name="Picture 231">
          <a:extLst>
            <a:ext uri="{FF2B5EF4-FFF2-40B4-BE49-F238E27FC236}">
              <a16:creationId xmlns:a16="http://schemas.microsoft.com/office/drawing/2014/main" id="{00000000-0008-0000-0E00-000010000000}"/>
            </a:ext>
          </a:extLst>
        </xdr:cNvPr>
        <xdr:cNvPicPr>
          <a:picLocks noChangeAspect="1" noChangeArrowheads="1"/>
        </xdr:cNvPicPr>
      </xdr:nvPicPr>
      <xdr:blipFill>
        <a:blip xmlns:r="http://schemas.openxmlformats.org/officeDocument/2006/relationships" r:embed="rId1" cstate="print"/>
        <a:srcRect/>
        <a:stretch>
          <a:fillRect/>
        </a:stretch>
      </xdr:blipFill>
      <xdr:spPr bwMode="auto">
        <a:xfrm>
          <a:off x="35728275" y="414337"/>
          <a:ext cx="5438774" cy="1500188"/>
        </a:xfrm>
        <a:prstGeom prst="rect">
          <a:avLst/>
        </a:prstGeom>
        <a:noFill/>
        <a:ln w="9525">
          <a:noFill/>
          <a:miter lim="800000"/>
          <a:headEnd/>
          <a:tailEnd/>
        </a:ln>
      </xdr:spPr>
    </xdr:pic>
    <xdr:clientData/>
  </xdr:twoCellAnchor>
  <xdr:twoCellAnchor>
    <xdr:from>
      <xdr:col>50</xdr:col>
      <xdr:colOff>533400</xdr:colOff>
      <xdr:row>2</xdr:row>
      <xdr:rowOff>23812</xdr:rowOff>
    </xdr:from>
    <xdr:to>
      <xdr:col>58</xdr:col>
      <xdr:colOff>342899</xdr:colOff>
      <xdr:row>10</xdr:row>
      <xdr:rowOff>0</xdr:rowOff>
    </xdr:to>
    <xdr:pic>
      <xdr:nvPicPr>
        <xdr:cNvPr id="17" name="Picture 231">
          <a:extLst>
            <a:ext uri="{FF2B5EF4-FFF2-40B4-BE49-F238E27FC236}">
              <a16:creationId xmlns:a16="http://schemas.microsoft.com/office/drawing/2014/main" id="{00000000-0008-0000-0E00-000011000000}"/>
            </a:ext>
          </a:extLst>
        </xdr:cNvPr>
        <xdr:cNvPicPr>
          <a:picLocks noChangeAspect="1" noChangeArrowheads="1"/>
        </xdr:cNvPicPr>
      </xdr:nvPicPr>
      <xdr:blipFill>
        <a:blip xmlns:r="http://schemas.openxmlformats.org/officeDocument/2006/relationships" r:embed="rId1" cstate="print"/>
        <a:srcRect/>
        <a:stretch>
          <a:fillRect/>
        </a:stretch>
      </xdr:blipFill>
      <xdr:spPr bwMode="auto">
        <a:xfrm>
          <a:off x="35728275" y="414337"/>
          <a:ext cx="5438774" cy="1500188"/>
        </a:xfrm>
        <a:prstGeom prst="rect">
          <a:avLst/>
        </a:prstGeom>
        <a:noFill/>
        <a:ln w="9525">
          <a:noFill/>
          <a:miter lim="800000"/>
          <a:headEnd/>
          <a:tailEnd/>
        </a:ln>
      </xdr:spPr>
    </xdr:pic>
    <xdr:clientData/>
  </xdr:twoCellAnchor>
</xdr:wsDr>
</file>

<file path=xl/drawings/drawing15.xml><?xml version="1.0" encoding="utf-8"?>
<xdr:wsDr xmlns:xdr="http://schemas.openxmlformats.org/drawingml/2006/spreadsheetDrawing" xmlns:a="http://schemas.openxmlformats.org/drawingml/2006/main">
  <xdr:twoCellAnchor>
    <xdr:from>
      <xdr:col>50</xdr:col>
      <xdr:colOff>533400</xdr:colOff>
      <xdr:row>2</xdr:row>
      <xdr:rowOff>23812</xdr:rowOff>
    </xdr:from>
    <xdr:to>
      <xdr:col>58</xdr:col>
      <xdr:colOff>342899</xdr:colOff>
      <xdr:row>10</xdr:row>
      <xdr:rowOff>0</xdr:rowOff>
    </xdr:to>
    <xdr:pic>
      <xdr:nvPicPr>
        <xdr:cNvPr id="2" name="Picture 231">
          <a:extLst>
            <a:ext uri="{FF2B5EF4-FFF2-40B4-BE49-F238E27FC236}">
              <a16:creationId xmlns:a16="http://schemas.microsoft.com/office/drawing/2014/main" id="{00000000-0008-0000-0E00-000002000000}"/>
            </a:ext>
          </a:extLst>
        </xdr:cNvPr>
        <xdr:cNvPicPr>
          <a:picLocks noChangeAspect="1" noChangeArrowheads="1"/>
        </xdr:cNvPicPr>
      </xdr:nvPicPr>
      <xdr:blipFill>
        <a:blip xmlns:r="http://schemas.openxmlformats.org/officeDocument/2006/relationships" r:embed="rId1" cstate="print"/>
        <a:srcRect/>
        <a:stretch>
          <a:fillRect/>
        </a:stretch>
      </xdr:blipFill>
      <xdr:spPr bwMode="auto">
        <a:xfrm>
          <a:off x="35728275" y="414337"/>
          <a:ext cx="5438774" cy="1500188"/>
        </a:xfrm>
        <a:prstGeom prst="rect">
          <a:avLst/>
        </a:prstGeom>
        <a:noFill/>
        <a:ln w="9525">
          <a:noFill/>
          <a:miter lim="800000"/>
          <a:headEnd/>
          <a:tailEnd/>
        </a:ln>
      </xdr:spPr>
    </xdr:pic>
    <xdr:clientData/>
  </xdr:twoCellAnchor>
  <xdr:twoCellAnchor>
    <xdr:from>
      <xdr:col>50</xdr:col>
      <xdr:colOff>533400</xdr:colOff>
      <xdr:row>2</xdr:row>
      <xdr:rowOff>23812</xdr:rowOff>
    </xdr:from>
    <xdr:to>
      <xdr:col>58</xdr:col>
      <xdr:colOff>342899</xdr:colOff>
      <xdr:row>10</xdr:row>
      <xdr:rowOff>0</xdr:rowOff>
    </xdr:to>
    <xdr:pic>
      <xdr:nvPicPr>
        <xdr:cNvPr id="3" name="Picture 231">
          <a:extLst>
            <a:ext uri="{FF2B5EF4-FFF2-40B4-BE49-F238E27FC236}">
              <a16:creationId xmlns:a16="http://schemas.microsoft.com/office/drawing/2014/main" id="{00000000-0008-0000-0E00-000003000000}"/>
            </a:ext>
          </a:extLst>
        </xdr:cNvPr>
        <xdr:cNvPicPr>
          <a:picLocks noChangeAspect="1" noChangeArrowheads="1"/>
        </xdr:cNvPicPr>
      </xdr:nvPicPr>
      <xdr:blipFill>
        <a:blip xmlns:r="http://schemas.openxmlformats.org/officeDocument/2006/relationships" r:embed="rId1" cstate="print"/>
        <a:srcRect/>
        <a:stretch>
          <a:fillRect/>
        </a:stretch>
      </xdr:blipFill>
      <xdr:spPr bwMode="auto">
        <a:xfrm>
          <a:off x="35728275" y="414337"/>
          <a:ext cx="5438774" cy="1500188"/>
        </a:xfrm>
        <a:prstGeom prst="rect">
          <a:avLst/>
        </a:prstGeom>
        <a:noFill/>
        <a:ln w="9525">
          <a:noFill/>
          <a:miter lim="800000"/>
          <a:headEnd/>
          <a:tailEnd/>
        </a:ln>
      </xdr:spPr>
    </xdr:pic>
    <xdr:clientData/>
  </xdr:twoCellAnchor>
  <xdr:twoCellAnchor>
    <xdr:from>
      <xdr:col>50</xdr:col>
      <xdr:colOff>533400</xdr:colOff>
      <xdr:row>2</xdr:row>
      <xdr:rowOff>23812</xdr:rowOff>
    </xdr:from>
    <xdr:to>
      <xdr:col>58</xdr:col>
      <xdr:colOff>342899</xdr:colOff>
      <xdr:row>10</xdr:row>
      <xdr:rowOff>0</xdr:rowOff>
    </xdr:to>
    <xdr:pic>
      <xdr:nvPicPr>
        <xdr:cNvPr id="4" name="Picture 231">
          <a:extLst>
            <a:ext uri="{FF2B5EF4-FFF2-40B4-BE49-F238E27FC236}">
              <a16:creationId xmlns:a16="http://schemas.microsoft.com/office/drawing/2014/main" id="{00000000-0008-0000-0E00-000004000000}"/>
            </a:ext>
          </a:extLst>
        </xdr:cNvPr>
        <xdr:cNvPicPr>
          <a:picLocks noChangeAspect="1" noChangeArrowheads="1"/>
        </xdr:cNvPicPr>
      </xdr:nvPicPr>
      <xdr:blipFill>
        <a:blip xmlns:r="http://schemas.openxmlformats.org/officeDocument/2006/relationships" r:embed="rId1" cstate="print"/>
        <a:srcRect/>
        <a:stretch>
          <a:fillRect/>
        </a:stretch>
      </xdr:blipFill>
      <xdr:spPr bwMode="auto">
        <a:xfrm>
          <a:off x="35728275" y="414337"/>
          <a:ext cx="5438774" cy="1500188"/>
        </a:xfrm>
        <a:prstGeom prst="rect">
          <a:avLst/>
        </a:prstGeom>
        <a:noFill/>
        <a:ln w="9525">
          <a:noFill/>
          <a:miter lim="800000"/>
          <a:headEnd/>
          <a:tailEnd/>
        </a:ln>
      </xdr:spPr>
    </xdr:pic>
    <xdr:clientData/>
  </xdr:twoCellAnchor>
  <xdr:twoCellAnchor>
    <xdr:from>
      <xdr:col>50</xdr:col>
      <xdr:colOff>533400</xdr:colOff>
      <xdr:row>2</xdr:row>
      <xdr:rowOff>23812</xdr:rowOff>
    </xdr:from>
    <xdr:to>
      <xdr:col>58</xdr:col>
      <xdr:colOff>342899</xdr:colOff>
      <xdr:row>10</xdr:row>
      <xdr:rowOff>0</xdr:rowOff>
    </xdr:to>
    <xdr:pic>
      <xdr:nvPicPr>
        <xdr:cNvPr id="5" name="Picture 231">
          <a:extLst>
            <a:ext uri="{FF2B5EF4-FFF2-40B4-BE49-F238E27FC236}">
              <a16:creationId xmlns:a16="http://schemas.microsoft.com/office/drawing/2014/main" id="{00000000-0008-0000-0E00-000005000000}"/>
            </a:ext>
          </a:extLst>
        </xdr:cNvPr>
        <xdr:cNvPicPr>
          <a:picLocks noChangeAspect="1" noChangeArrowheads="1"/>
        </xdr:cNvPicPr>
      </xdr:nvPicPr>
      <xdr:blipFill>
        <a:blip xmlns:r="http://schemas.openxmlformats.org/officeDocument/2006/relationships" r:embed="rId1" cstate="print"/>
        <a:srcRect/>
        <a:stretch>
          <a:fillRect/>
        </a:stretch>
      </xdr:blipFill>
      <xdr:spPr bwMode="auto">
        <a:xfrm>
          <a:off x="35728275" y="414337"/>
          <a:ext cx="5438774" cy="1500188"/>
        </a:xfrm>
        <a:prstGeom prst="rect">
          <a:avLst/>
        </a:prstGeom>
        <a:noFill/>
        <a:ln w="9525">
          <a:noFill/>
          <a:miter lim="800000"/>
          <a:headEnd/>
          <a:tailEnd/>
        </a:ln>
      </xdr:spPr>
    </xdr:pic>
    <xdr:clientData/>
  </xdr:twoCellAnchor>
  <xdr:twoCellAnchor>
    <xdr:from>
      <xdr:col>50</xdr:col>
      <xdr:colOff>533400</xdr:colOff>
      <xdr:row>2</xdr:row>
      <xdr:rowOff>23812</xdr:rowOff>
    </xdr:from>
    <xdr:to>
      <xdr:col>58</xdr:col>
      <xdr:colOff>342899</xdr:colOff>
      <xdr:row>10</xdr:row>
      <xdr:rowOff>0</xdr:rowOff>
    </xdr:to>
    <xdr:pic>
      <xdr:nvPicPr>
        <xdr:cNvPr id="6" name="Picture 231">
          <a:extLst>
            <a:ext uri="{FF2B5EF4-FFF2-40B4-BE49-F238E27FC236}">
              <a16:creationId xmlns:a16="http://schemas.microsoft.com/office/drawing/2014/main" id="{00000000-0008-0000-0E00-000006000000}"/>
            </a:ext>
          </a:extLst>
        </xdr:cNvPr>
        <xdr:cNvPicPr>
          <a:picLocks noChangeAspect="1" noChangeArrowheads="1"/>
        </xdr:cNvPicPr>
      </xdr:nvPicPr>
      <xdr:blipFill>
        <a:blip xmlns:r="http://schemas.openxmlformats.org/officeDocument/2006/relationships" r:embed="rId1" cstate="print"/>
        <a:srcRect/>
        <a:stretch>
          <a:fillRect/>
        </a:stretch>
      </xdr:blipFill>
      <xdr:spPr bwMode="auto">
        <a:xfrm>
          <a:off x="35728275" y="414337"/>
          <a:ext cx="5438774" cy="1500188"/>
        </a:xfrm>
        <a:prstGeom prst="rect">
          <a:avLst/>
        </a:prstGeom>
        <a:noFill/>
        <a:ln w="9525">
          <a:noFill/>
          <a:miter lim="800000"/>
          <a:headEnd/>
          <a:tailEnd/>
        </a:ln>
      </xdr:spPr>
    </xdr:pic>
    <xdr:clientData/>
  </xdr:twoCellAnchor>
  <xdr:twoCellAnchor>
    <xdr:from>
      <xdr:col>50</xdr:col>
      <xdr:colOff>533400</xdr:colOff>
      <xdr:row>2</xdr:row>
      <xdr:rowOff>23812</xdr:rowOff>
    </xdr:from>
    <xdr:to>
      <xdr:col>58</xdr:col>
      <xdr:colOff>342899</xdr:colOff>
      <xdr:row>10</xdr:row>
      <xdr:rowOff>0</xdr:rowOff>
    </xdr:to>
    <xdr:pic>
      <xdr:nvPicPr>
        <xdr:cNvPr id="7" name="Picture 231">
          <a:extLst>
            <a:ext uri="{FF2B5EF4-FFF2-40B4-BE49-F238E27FC236}">
              <a16:creationId xmlns:a16="http://schemas.microsoft.com/office/drawing/2014/main" id="{00000000-0008-0000-0E00-000007000000}"/>
            </a:ext>
          </a:extLst>
        </xdr:cNvPr>
        <xdr:cNvPicPr>
          <a:picLocks noChangeAspect="1" noChangeArrowheads="1"/>
        </xdr:cNvPicPr>
      </xdr:nvPicPr>
      <xdr:blipFill>
        <a:blip xmlns:r="http://schemas.openxmlformats.org/officeDocument/2006/relationships" r:embed="rId1" cstate="print"/>
        <a:srcRect/>
        <a:stretch>
          <a:fillRect/>
        </a:stretch>
      </xdr:blipFill>
      <xdr:spPr bwMode="auto">
        <a:xfrm>
          <a:off x="35728275" y="414337"/>
          <a:ext cx="5438774" cy="1500188"/>
        </a:xfrm>
        <a:prstGeom prst="rect">
          <a:avLst/>
        </a:prstGeom>
        <a:noFill/>
        <a:ln w="9525">
          <a:noFill/>
          <a:miter lim="800000"/>
          <a:headEnd/>
          <a:tailEnd/>
        </a:ln>
      </xdr:spPr>
    </xdr:pic>
    <xdr:clientData/>
  </xdr:twoCellAnchor>
  <xdr:twoCellAnchor>
    <xdr:from>
      <xdr:col>50</xdr:col>
      <xdr:colOff>533400</xdr:colOff>
      <xdr:row>2</xdr:row>
      <xdr:rowOff>23812</xdr:rowOff>
    </xdr:from>
    <xdr:to>
      <xdr:col>58</xdr:col>
      <xdr:colOff>342899</xdr:colOff>
      <xdr:row>10</xdr:row>
      <xdr:rowOff>0</xdr:rowOff>
    </xdr:to>
    <xdr:pic>
      <xdr:nvPicPr>
        <xdr:cNvPr id="8" name="Picture 231">
          <a:extLst>
            <a:ext uri="{FF2B5EF4-FFF2-40B4-BE49-F238E27FC236}">
              <a16:creationId xmlns:a16="http://schemas.microsoft.com/office/drawing/2014/main" id="{00000000-0008-0000-0E00-000008000000}"/>
            </a:ext>
          </a:extLst>
        </xdr:cNvPr>
        <xdr:cNvPicPr>
          <a:picLocks noChangeAspect="1" noChangeArrowheads="1"/>
        </xdr:cNvPicPr>
      </xdr:nvPicPr>
      <xdr:blipFill>
        <a:blip xmlns:r="http://schemas.openxmlformats.org/officeDocument/2006/relationships" r:embed="rId1" cstate="print"/>
        <a:srcRect/>
        <a:stretch>
          <a:fillRect/>
        </a:stretch>
      </xdr:blipFill>
      <xdr:spPr bwMode="auto">
        <a:xfrm>
          <a:off x="35728275" y="414337"/>
          <a:ext cx="5438774" cy="1500188"/>
        </a:xfrm>
        <a:prstGeom prst="rect">
          <a:avLst/>
        </a:prstGeom>
        <a:noFill/>
        <a:ln w="9525">
          <a:noFill/>
          <a:miter lim="800000"/>
          <a:headEnd/>
          <a:tailEnd/>
        </a:ln>
      </xdr:spPr>
    </xdr:pic>
    <xdr:clientData/>
  </xdr:twoCellAnchor>
  <xdr:twoCellAnchor>
    <xdr:from>
      <xdr:col>50</xdr:col>
      <xdr:colOff>533400</xdr:colOff>
      <xdr:row>2</xdr:row>
      <xdr:rowOff>23812</xdr:rowOff>
    </xdr:from>
    <xdr:to>
      <xdr:col>58</xdr:col>
      <xdr:colOff>342899</xdr:colOff>
      <xdr:row>10</xdr:row>
      <xdr:rowOff>0</xdr:rowOff>
    </xdr:to>
    <xdr:pic>
      <xdr:nvPicPr>
        <xdr:cNvPr id="9" name="Picture 231">
          <a:extLst>
            <a:ext uri="{FF2B5EF4-FFF2-40B4-BE49-F238E27FC236}">
              <a16:creationId xmlns:a16="http://schemas.microsoft.com/office/drawing/2014/main" id="{00000000-0008-0000-0E00-000009000000}"/>
            </a:ext>
          </a:extLst>
        </xdr:cNvPr>
        <xdr:cNvPicPr>
          <a:picLocks noChangeAspect="1" noChangeArrowheads="1"/>
        </xdr:cNvPicPr>
      </xdr:nvPicPr>
      <xdr:blipFill>
        <a:blip xmlns:r="http://schemas.openxmlformats.org/officeDocument/2006/relationships" r:embed="rId1" cstate="print"/>
        <a:srcRect/>
        <a:stretch>
          <a:fillRect/>
        </a:stretch>
      </xdr:blipFill>
      <xdr:spPr bwMode="auto">
        <a:xfrm>
          <a:off x="35728275" y="414337"/>
          <a:ext cx="5438774" cy="1500188"/>
        </a:xfrm>
        <a:prstGeom prst="rect">
          <a:avLst/>
        </a:prstGeom>
        <a:noFill/>
        <a:ln w="9525">
          <a:noFill/>
          <a:miter lim="800000"/>
          <a:headEnd/>
          <a:tailEnd/>
        </a:ln>
      </xdr:spPr>
    </xdr:pic>
    <xdr:clientData/>
  </xdr:twoCellAnchor>
  <xdr:twoCellAnchor>
    <xdr:from>
      <xdr:col>50</xdr:col>
      <xdr:colOff>533400</xdr:colOff>
      <xdr:row>2</xdr:row>
      <xdr:rowOff>23812</xdr:rowOff>
    </xdr:from>
    <xdr:to>
      <xdr:col>58</xdr:col>
      <xdr:colOff>342899</xdr:colOff>
      <xdr:row>10</xdr:row>
      <xdr:rowOff>0</xdr:rowOff>
    </xdr:to>
    <xdr:pic>
      <xdr:nvPicPr>
        <xdr:cNvPr id="10" name="Picture 231">
          <a:extLst>
            <a:ext uri="{FF2B5EF4-FFF2-40B4-BE49-F238E27FC236}">
              <a16:creationId xmlns:a16="http://schemas.microsoft.com/office/drawing/2014/main" id="{00000000-0008-0000-0E00-00000A000000}"/>
            </a:ext>
          </a:extLst>
        </xdr:cNvPr>
        <xdr:cNvPicPr>
          <a:picLocks noChangeAspect="1" noChangeArrowheads="1"/>
        </xdr:cNvPicPr>
      </xdr:nvPicPr>
      <xdr:blipFill>
        <a:blip xmlns:r="http://schemas.openxmlformats.org/officeDocument/2006/relationships" r:embed="rId1" cstate="print"/>
        <a:srcRect/>
        <a:stretch>
          <a:fillRect/>
        </a:stretch>
      </xdr:blipFill>
      <xdr:spPr bwMode="auto">
        <a:xfrm>
          <a:off x="35728275" y="414337"/>
          <a:ext cx="5438774" cy="1500188"/>
        </a:xfrm>
        <a:prstGeom prst="rect">
          <a:avLst/>
        </a:prstGeom>
        <a:noFill/>
        <a:ln w="9525">
          <a:noFill/>
          <a:miter lim="800000"/>
          <a:headEnd/>
          <a:tailEnd/>
        </a:ln>
      </xdr:spPr>
    </xdr:pic>
    <xdr:clientData/>
  </xdr:twoCellAnchor>
  <xdr:twoCellAnchor>
    <xdr:from>
      <xdr:col>50</xdr:col>
      <xdr:colOff>533400</xdr:colOff>
      <xdr:row>2</xdr:row>
      <xdr:rowOff>23812</xdr:rowOff>
    </xdr:from>
    <xdr:to>
      <xdr:col>58</xdr:col>
      <xdr:colOff>342899</xdr:colOff>
      <xdr:row>10</xdr:row>
      <xdr:rowOff>0</xdr:rowOff>
    </xdr:to>
    <xdr:pic>
      <xdr:nvPicPr>
        <xdr:cNvPr id="11" name="Picture 231">
          <a:extLst>
            <a:ext uri="{FF2B5EF4-FFF2-40B4-BE49-F238E27FC236}">
              <a16:creationId xmlns:a16="http://schemas.microsoft.com/office/drawing/2014/main" id="{00000000-0008-0000-0E00-00000B000000}"/>
            </a:ext>
          </a:extLst>
        </xdr:cNvPr>
        <xdr:cNvPicPr>
          <a:picLocks noChangeAspect="1" noChangeArrowheads="1"/>
        </xdr:cNvPicPr>
      </xdr:nvPicPr>
      <xdr:blipFill>
        <a:blip xmlns:r="http://schemas.openxmlformats.org/officeDocument/2006/relationships" r:embed="rId1" cstate="print"/>
        <a:srcRect/>
        <a:stretch>
          <a:fillRect/>
        </a:stretch>
      </xdr:blipFill>
      <xdr:spPr bwMode="auto">
        <a:xfrm>
          <a:off x="35728275" y="414337"/>
          <a:ext cx="5438774" cy="1500188"/>
        </a:xfrm>
        <a:prstGeom prst="rect">
          <a:avLst/>
        </a:prstGeom>
        <a:noFill/>
        <a:ln w="9525">
          <a:noFill/>
          <a:miter lim="800000"/>
          <a:headEnd/>
          <a:tailEnd/>
        </a:ln>
      </xdr:spPr>
    </xdr:pic>
    <xdr:clientData/>
  </xdr:twoCellAnchor>
  <xdr:twoCellAnchor>
    <xdr:from>
      <xdr:col>50</xdr:col>
      <xdr:colOff>533400</xdr:colOff>
      <xdr:row>2</xdr:row>
      <xdr:rowOff>23812</xdr:rowOff>
    </xdr:from>
    <xdr:to>
      <xdr:col>58</xdr:col>
      <xdr:colOff>342899</xdr:colOff>
      <xdr:row>10</xdr:row>
      <xdr:rowOff>0</xdr:rowOff>
    </xdr:to>
    <xdr:pic>
      <xdr:nvPicPr>
        <xdr:cNvPr id="12" name="Picture 231">
          <a:extLst>
            <a:ext uri="{FF2B5EF4-FFF2-40B4-BE49-F238E27FC236}">
              <a16:creationId xmlns:a16="http://schemas.microsoft.com/office/drawing/2014/main" id="{00000000-0008-0000-0E00-00000C000000}"/>
            </a:ext>
          </a:extLst>
        </xdr:cNvPr>
        <xdr:cNvPicPr>
          <a:picLocks noChangeAspect="1" noChangeArrowheads="1"/>
        </xdr:cNvPicPr>
      </xdr:nvPicPr>
      <xdr:blipFill>
        <a:blip xmlns:r="http://schemas.openxmlformats.org/officeDocument/2006/relationships" r:embed="rId1" cstate="print"/>
        <a:srcRect/>
        <a:stretch>
          <a:fillRect/>
        </a:stretch>
      </xdr:blipFill>
      <xdr:spPr bwMode="auto">
        <a:xfrm>
          <a:off x="35728275" y="414337"/>
          <a:ext cx="5438774" cy="1500188"/>
        </a:xfrm>
        <a:prstGeom prst="rect">
          <a:avLst/>
        </a:prstGeom>
        <a:noFill/>
        <a:ln w="9525">
          <a:noFill/>
          <a:miter lim="800000"/>
          <a:headEnd/>
          <a:tailEnd/>
        </a:ln>
      </xdr:spPr>
    </xdr:pic>
    <xdr:clientData/>
  </xdr:twoCellAnchor>
  <xdr:twoCellAnchor>
    <xdr:from>
      <xdr:col>50</xdr:col>
      <xdr:colOff>533400</xdr:colOff>
      <xdr:row>2</xdr:row>
      <xdr:rowOff>23812</xdr:rowOff>
    </xdr:from>
    <xdr:to>
      <xdr:col>58</xdr:col>
      <xdr:colOff>342899</xdr:colOff>
      <xdr:row>10</xdr:row>
      <xdr:rowOff>0</xdr:rowOff>
    </xdr:to>
    <xdr:pic>
      <xdr:nvPicPr>
        <xdr:cNvPr id="13" name="Picture 231">
          <a:extLst>
            <a:ext uri="{FF2B5EF4-FFF2-40B4-BE49-F238E27FC236}">
              <a16:creationId xmlns:a16="http://schemas.microsoft.com/office/drawing/2014/main" id="{00000000-0008-0000-0E00-00000D000000}"/>
            </a:ext>
          </a:extLst>
        </xdr:cNvPr>
        <xdr:cNvPicPr>
          <a:picLocks noChangeAspect="1" noChangeArrowheads="1"/>
        </xdr:cNvPicPr>
      </xdr:nvPicPr>
      <xdr:blipFill>
        <a:blip xmlns:r="http://schemas.openxmlformats.org/officeDocument/2006/relationships" r:embed="rId1" cstate="print"/>
        <a:srcRect/>
        <a:stretch>
          <a:fillRect/>
        </a:stretch>
      </xdr:blipFill>
      <xdr:spPr bwMode="auto">
        <a:xfrm>
          <a:off x="35728275" y="414337"/>
          <a:ext cx="5438774" cy="1500188"/>
        </a:xfrm>
        <a:prstGeom prst="rect">
          <a:avLst/>
        </a:prstGeom>
        <a:noFill/>
        <a:ln w="9525">
          <a:noFill/>
          <a:miter lim="800000"/>
          <a:headEnd/>
          <a:tailEnd/>
        </a:ln>
      </xdr:spPr>
    </xdr:pic>
    <xdr:clientData/>
  </xdr:twoCellAnchor>
  <xdr:twoCellAnchor>
    <xdr:from>
      <xdr:col>50</xdr:col>
      <xdr:colOff>533400</xdr:colOff>
      <xdr:row>2</xdr:row>
      <xdr:rowOff>23812</xdr:rowOff>
    </xdr:from>
    <xdr:to>
      <xdr:col>58</xdr:col>
      <xdr:colOff>342899</xdr:colOff>
      <xdr:row>10</xdr:row>
      <xdr:rowOff>0</xdr:rowOff>
    </xdr:to>
    <xdr:pic>
      <xdr:nvPicPr>
        <xdr:cNvPr id="14" name="Picture 231">
          <a:extLst>
            <a:ext uri="{FF2B5EF4-FFF2-40B4-BE49-F238E27FC236}">
              <a16:creationId xmlns:a16="http://schemas.microsoft.com/office/drawing/2014/main" id="{00000000-0008-0000-0E00-00000E000000}"/>
            </a:ext>
          </a:extLst>
        </xdr:cNvPr>
        <xdr:cNvPicPr>
          <a:picLocks noChangeAspect="1" noChangeArrowheads="1"/>
        </xdr:cNvPicPr>
      </xdr:nvPicPr>
      <xdr:blipFill>
        <a:blip xmlns:r="http://schemas.openxmlformats.org/officeDocument/2006/relationships" r:embed="rId1" cstate="print"/>
        <a:srcRect/>
        <a:stretch>
          <a:fillRect/>
        </a:stretch>
      </xdr:blipFill>
      <xdr:spPr bwMode="auto">
        <a:xfrm>
          <a:off x="35728275" y="414337"/>
          <a:ext cx="5438774" cy="1500188"/>
        </a:xfrm>
        <a:prstGeom prst="rect">
          <a:avLst/>
        </a:prstGeom>
        <a:noFill/>
        <a:ln w="9525">
          <a:noFill/>
          <a:miter lim="800000"/>
          <a:headEnd/>
          <a:tailEnd/>
        </a:ln>
      </xdr:spPr>
    </xdr:pic>
    <xdr:clientData/>
  </xdr:twoCellAnchor>
  <xdr:twoCellAnchor>
    <xdr:from>
      <xdr:col>50</xdr:col>
      <xdr:colOff>533400</xdr:colOff>
      <xdr:row>2</xdr:row>
      <xdr:rowOff>23812</xdr:rowOff>
    </xdr:from>
    <xdr:to>
      <xdr:col>58</xdr:col>
      <xdr:colOff>342899</xdr:colOff>
      <xdr:row>10</xdr:row>
      <xdr:rowOff>0</xdr:rowOff>
    </xdr:to>
    <xdr:pic>
      <xdr:nvPicPr>
        <xdr:cNvPr id="15" name="Picture 231">
          <a:extLst>
            <a:ext uri="{FF2B5EF4-FFF2-40B4-BE49-F238E27FC236}">
              <a16:creationId xmlns:a16="http://schemas.microsoft.com/office/drawing/2014/main" id="{00000000-0008-0000-0E00-00000F000000}"/>
            </a:ext>
          </a:extLst>
        </xdr:cNvPr>
        <xdr:cNvPicPr>
          <a:picLocks noChangeAspect="1" noChangeArrowheads="1"/>
        </xdr:cNvPicPr>
      </xdr:nvPicPr>
      <xdr:blipFill>
        <a:blip xmlns:r="http://schemas.openxmlformats.org/officeDocument/2006/relationships" r:embed="rId1" cstate="print"/>
        <a:srcRect/>
        <a:stretch>
          <a:fillRect/>
        </a:stretch>
      </xdr:blipFill>
      <xdr:spPr bwMode="auto">
        <a:xfrm>
          <a:off x="35728275" y="414337"/>
          <a:ext cx="5438774" cy="1500188"/>
        </a:xfrm>
        <a:prstGeom prst="rect">
          <a:avLst/>
        </a:prstGeom>
        <a:noFill/>
        <a:ln w="9525">
          <a:noFill/>
          <a:miter lim="800000"/>
          <a:headEnd/>
          <a:tailEnd/>
        </a:ln>
      </xdr:spPr>
    </xdr:pic>
    <xdr:clientData/>
  </xdr:twoCellAnchor>
  <xdr:twoCellAnchor>
    <xdr:from>
      <xdr:col>50</xdr:col>
      <xdr:colOff>533400</xdr:colOff>
      <xdr:row>2</xdr:row>
      <xdr:rowOff>23812</xdr:rowOff>
    </xdr:from>
    <xdr:to>
      <xdr:col>58</xdr:col>
      <xdr:colOff>342899</xdr:colOff>
      <xdr:row>10</xdr:row>
      <xdr:rowOff>0</xdr:rowOff>
    </xdr:to>
    <xdr:pic>
      <xdr:nvPicPr>
        <xdr:cNvPr id="16" name="Picture 231">
          <a:extLst>
            <a:ext uri="{FF2B5EF4-FFF2-40B4-BE49-F238E27FC236}">
              <a16:creationId xmlns:a16="http://schemas.microsoft.com/office/drawing/2014/main" id="{00000000-0008-0000-0E00-000010000000}"/>
            </a:ext>
          </a:extLst>
        </xdr:cNvPr>
        <xdr:cNvPicPr>
          <a:picLocks noChangeAspect="1" noChangeArrowheads="1"/>
        </xdr:cNvPicPr>
      </xdr:nvPicPr>
      <xdr:blipFill>
        <a:blip xmlns:r="http://schemas.openxmlformats.org/officeDocument/2006/relationships" r:embed="rId1" cstate="print"/>
        <a:srcRect/>
        <a:stretch>
          <a:fillRect/>
        </a:stretch>
      </xdr:blipFill>
      <xdr:spPr bwMode="auto">
        <a:xfrm>
          <a:off x="35728275" y="414337"/>
          <a:ext cx="5438774" cy="1500188"/>
        </a:xfrm>
        <a:prstGeom prst="rect">
          <a:avLst/>
        </a:prstGeom>
        <a:noFill/>
        <a:ln w="9525">
          <a:noFill/>
          <a:miter lim="800000"/>
          <a:headEnd/>
          <a:tailEnd/>
        </a:ln>
      </xdr:spPr>
    </xdr:pic>
    <xdr:clientData/>
  </xdr:twoCellAnchor>
  <xdr:twoCellAnchor>
    <xdr:from>
      <xdr:col>50</xdr:col>
      <xdr:colOff>533400</xdr:colOff>
      <xdr:row>2</xdr:row>
      <xdr:rowOff>23812</xdr:rowOff>
    </xdr:from>
    <xdr:to>
      <xdr:col>58</xdr:col>
      <xdr:colOff>342899</xdr:colOff>
      <xdr:row>10</xdr:row>
      <xdr:rowOff>0</xdr:rowOff>
    </xdr:to>
    <xdr:pic>
      <xdr:nvPicPr>
        <xdr:cNvPr id="17" name="Picture 231">
          <a:extLst>
            <a:ext uri="{FF2B5EF4-FFF2-40B4-BE49-F238E27FC236}">
              <a16:creationId xmlns:a16="http://schemas.microsoft.com/office/drawing/2014/main" id="{00000000-0008-0000-0E00-000011000000}"/>
            </a:ext>
          </a:extLst>
        </xdr:cNvPr>
        <xdr:cNvPicPr>
          <a:picLocks noChangeAspect="1" noChangeArrowheads="1"/>
        </xdr:cNvPicPr>
      </xdr:nvPicPr>
      <xdr:blipFill>
        <a:blip xmlns:r="http://schemas.openxmlformats.org/officeDocument/2006/relationships" r:embed="rId1" cstate="print"/>
        <a:srcRect/>
        <a:stretch>
          <a:fillRect/>
        </a:stretch>
      </xdr:blipFill>
      <xdr:spPr bwMode="auto">
        <a:xfrm>
          <a:off x="35728275" y="414337"/>
          <a:ext cx="5438774" cy="1500188"/>
        </a:xfrm>
        <a:prstGeom prst="rect">
          <a:avLst/>
        </a:prstGeom>
        <a:noFill/>
        <a:ln w="9525">
          <a:noFill/>
          <a:miter lim="800000"/>
          <a:headEnd/>
          <a:tailEnd/>
        </a:ln>
      </xdr:spPr>
    </xdr:pic>
    <xdr:clientData/>
  </xdr:twoCellAnchor>
</xdr:wsDr>
</file>

<file path=xl/drawings/drawing16.xml><?xml version="1.0" encoding="utf-8"?>
<xdr:wsDr xmlns:xdr="http://schemas.openxmlformats.org/drawingml/2006/spreadsheetDrawing" xmlns:a="http://schemas.openxmlformats.org/drawingml/2006/main">
  <xdr:twoCellAnchor>
    <xdr:from>
      <xdr:col>50</xdr:col>
      <xdr:colOff>533400</xdr:colOff>
      <xdr:row>2</xdr:row>
      <xdr:rowOff>23812</xdr:rowOff>
    </xdr:from>
    <xdr:to>
      <xdr:col>58</xdr:col>
      <xdr:colOff>342899</xdr:colOff>
      <xdr:row>10</xdr:row>
      <xdr:rowOff>0</xdr:rowOff>
    </xdr:to>
    <xdr:pic>
      <xdr:nvPicPr>
        <xdr:cNvPr id="2" name="Picture 231">
          <a:extLst>
            <a:ext uri="{FF2B5EF4-FFF2-40B4-BE49-F238E27FC236}">
              <a16:creationId xmlns:a16="http://schemas.microsoft.com/office/drawing/2014/main" id="{00000000-0008-0000-0E00-000002000000}"/>
            </a:ext>
          </a:extLst>
        </xdr:cNvPr>
        <xdr:cNvPicPr>
          <a:picLocks noChangeAspect="1" noChangeArrowheads="1"/>
        </xdr:cNvPicPr>
      </xdr:nvPicPr>
      <xdr:blipFill>
        <a:blip xmlns:r="http://schemas.openxmlformats.org/officeDocument/2006/relationships" r:embed="rId1" cstate="print"/>
        <a:srcRect/>
        <a:stretch>
          <a:fillRect/>
        </a:stretch>
      </xdr:blipFill>
      <xdr:spPr bwMode="auto">
        <a:xfrm>
          <a:off x="35728275" y="414337"/>
          <a:ext cx="5438774" cy="1500188"/>
        </a:xfrm>
        <a:prstGeom prst="rect">
          <a:avLst/>
        </a:prstGeom>
        <a:noFill/>
        <a:ln w="9525">
          <a:noFill/>
          <a:miter lim="800000"/>
          <a:headEnd/>
          <a:tailEnd/>
        </a:ln>
      </xdr:spPr>
    </xdr:pic>
    <xdr:clientData/>
  </xdr:twoCellAnchor>
  <xdr:twoCellAnchor>
    <xdr:from>
      <xdr:col>50</xdr:col>
      <xdr:colOff>533400</xdr:colOff>
      <xdr:row>2</xdr:row>
      <xdr:rowOff>23812</xdr:rowOff>
    </xdr:from>
    <xdr:to>
      <xdr:col>58</xdr:col>
      <xdr:colOff>342899</xdr:colOff>
      <xdr:row>10</xdr:row>
      <xdr:rowOff>0</xdr:rowOff>
    </xdr:to>
    <xdr:pic>
      <xdr:nvPicPr>
        <xdr:cNvPr id="3" name="Picture 231">
          <a:extLst>
            <a:ext uri="{FF2B5EF4-FFF2-40B4-BE49-F238E27FC236}">
              <a16:creationId xmlns:a16="http://schemas.microsoft.com/office/drawing/2014/main" id="{00000000-0008-0000-0E00-000003000000}"/>
            </a:ext>
          </a:extLst>
        </xdr:cNvPr>
        <xdr:cNvPicPr>
          <a:picLocks noChangeAspect="1" noChangeArrowheads="1"/>
        </xdr:cNvPicPr>
      </xdr:nvPicPr>
      <xdr:blipFill>
        <a:blip xmlns:r="http://schemas.openxmlformats.org/officeDocument/2006/relationships" r:embed="rId1" cstate="print"/>
        <a:srcRect/>
        <a:stretch>
          <a:fillRect/>
        </a:stretch>
      </xdr:blipFill>
      <xdr:spPr bwMode="auto">
        <a:xfrm>
          <a:off x="35728275" y="414337"/>
          <a:ext cx="5438774" cy="1500188"/>
        </a:xfrm>
        <a:prstGeom prst="rect">
          <a:avLst/>
        </a:prstGeom>
        <a:noFill/>
        <a:ln w="9525">
          <a:noFill/>
          <a:miter lim="800000"/>
          <a:headEnd/>
          <a:tailEnd/>
        </a:ln>
      </xdr:spPr>
    </xdr:pic>
    <xdr:clientData/>
  </xdr:twoCellAnchor>
  <xdr:twoCellAnchor>
    <xdr:from>
      <xdr:col>50</xdr:col>
      <xdr:colOff>533400</xdr:colOff>
      <xdr:row>2</xdr:row>
      <xdr:rowOff>23812</xdr:rowOff>
    </xdr:from>
    <xdr:to>
      <xdr:col>58</xdr:col>
      <xdr:colOff>342899</xdr:colOff>
      <xdr:row>10</xdr:row>
      <xdr:rowOff>0</xdr:rowOff>
    </xdr:to>
    <xdr:pic>
      <xdr:nvPicPr>
        <xdr:cNvPr id="4" name="Picture 231">
          <a:extLst>
            <a:ext uri="{FF2B5EF4-FFF2-40B4-BE49-F238E27FC236}">
              <a16:creationId xmlns:a16="http://schemas.microsoft.com/office/drawing/2014/main" id="{00000000-0008-0000-0E00-000004000000}"/>
            </a:ext>
          </a:extLst>
        </xdr:cNvPr>
        <xdr:cNvPicPr>
          <a:picLocks noChangeAspect="1" noChangeArrowheads="1"/>
        </xdr:cNvPicPr>
      </xdr:nvPicPr>
      <xdr:blipFill>
        <a:blip xmlns:r="http://schemas.openxmlformats.org/officeDocument/2006/relationships" r:embed="rId1" cstate="print"/>
        <a:srcRect/>
        <a:stretch>
          <a:fillRect/>
        </a:stretch>
      </xdr:blipFill>
      <xdr:spPr bwMode="auto">
        <a:xfrm>
          <a:off x="35728275" y="414337"/>
          <a:ext cx="5438774" cy="1500188"/>
        </a:xfrm>
        <a:prstGeom prst="rect">
          <a:avLst/>
        </a:prstGeom>
        <a:noFill/>
        <a:ln w="9525">
          <a:noFill/>
          <a:miter lim="800000"/>
          <a:headEnd/>
          <a:tailEnd/>
        </a:ln>
      </xdr:spPr>
    </xdr:pic>
    <xdr:clientData/>
  </xdr:twoCellAnchor>
  <xdr:twoCellAnchor>
    <xdr:from>
      <xdr:col>50</xdr:col>
      <xdr:colOff>533400</xdr:colOff>
      <xdr:row>2</xdr:row>
      <xdr:rowOff>23812</xdr:rowOff>
    </xdr:from>
    <xdr:to>
      <xdr:col>58</xdr:col>
      <xdr:colOff>342899</xdr:colOff>
      <xdr:row>10</xdr:row>
      <xdr:rowOff>0</xdr:rowOff>
    </xdr:to>
    <xdr:pic>
      <xdr:nvPicPr>
        <xdr:cNvPr id="5" name="Picture 231">
          <a:extLst>
            <a:ext uri="{FF2B5EF4-FFF2-40B4-BE49-F238E27FC236}">
              <a16:creationId xmlns:a16="http://schemas.microsoft.com/office/drawing/2014/main" id="{00000000-0008-0000-0E00-000005000000}"/>
            </a:ext>
          </a:extLst>
        </xdr:cNvPr>
        <xdr:cNvPicPr>
          <a:picLocks noChangeAspect="1" noChangeArrowheads="1"/>
        </xdr:cNvPicPr>
      </xdr:nvPicPr>
      <xdr:blipFill>
        <a:blip xmlns:r="http://schemas.openxmlformats.org/officeDocument/2006/relationships" r:embed="rId1" cstate="print"/>
        <a:srcRect/>
        <a:stretch>
          <a:fillRect/>
        </a:stretch>
      </xdr:blipFill>
      <xdr:spPr bwMode="auto">
        <a:xfrm>
          <a:off x="35728275" y="414337"/>
          <a:ext cx="5438774" cy="1500188"/>
        </a:xfrm>
        <a:prstGeom prst="rect">
          <a:avLst/>
        </a:prstGeom>
        <a:noFill/>
        <a:ln w="9525">
          <a:noFill/>
          <a:miter lim="800000"/>
          <a:headEnd/>
          <a:tailEnd/>
        </a:ln>
      </xdr:spPr>
    </xdr:pic>
    <xdr:clientData/>
  </xdr:twoCellAnchor>
  <xdr:twoCellAnchor>
    <xdr:from>
      <xdr:col>50</xdr:col>
      <xdr:colOff>533400</xdr:colOff>
      <xdr:row>2</xdr:row>
      <xdr:rowOff>23812</xdr:rowOff>
    </xdr:from>
    <xdr:to>
      <xdr:col>58</xdr:col>
      <xdr:colOff>342899</xdr:colOff>
      <xdr:row>10</xdr:row>
      <xdr:rowOff>0</xdr:rowOff>
    </xdr:to>
    <xdr:pic>
      <xdr:nvPicPr>
        <xdr:cNvPr id="6" name="Picture 231">
          <a:extLst>
            <a:ext uri="{FF2B5EF4-FFF2-40B4-BE49-F238E27FC236}">
              <a16:creationId xmlns:a16="http://schemas.microsoft.com/office/drawing/2014/main" id="{00000000-0008-0000-0E00-000006000000}"/>
            </a:ext>
          </a:extLst>
        </xdr:cNvPr>
        <xdr:cNvPicPr>
          <a:picLocks noChangeAspect="1" noChangeArrowheads="1"/>
        </xdr:cNvPicPr>
      </xdr:nvPicPr>
      <xdr:blipFill>
        <a:blip xmlns:r="http://schemas.openxmlformats.org/officeDocument/2006/relationships" r:embed="rId1" cstate="print"/>
        <a:srcRect/>
        <a:stretch>
          <a:fillRect/>
        </a:stretch>
      </xdr:blipFill>
      <xdr:spPr bwMode="auto">
        <a:xfrm>
          <a:off x="35728275" y="414337"/>
          <a:ext cx="5438774" cy="1500188"/>
        </a:xfrm>
        <a:prstGeom prst="rect">
          <a:avLst/>
        </a:prstGeom>
        <a:noFill/>
        <a:ln w="9525">
          <a:noFill/>
          <a:miter lim="800000"/>
          <a:headEnd/>
          <a:tailEnd/>
        </a:ln>
      </xdr:spPr>
    </xdr:pic>
    <xdr:clientData/>
  </xdr:twoCellAnchor>
  <xdr:twoCellAnchor>
    <xdr:from>
      <xdr:col>50</xdr:col>
      <xdr:colOff>533400</xdr:colOff>
      <xdr:row>2</xdr:row>
      <xdr:rowOff>23812</xdr:rowOff>
    </xdr:from>
    <xdr:to>
      <xdr:col>58</xdr:col>
      <xdr:colOff>342899</xdr:colOff>
      <xdr:row>10</xdr:row>
      <xdr:rowOff>0</xdr:rowOff>
    </xdr:to>
    <xdr:pic>
      <xdr:nvPicPr>
        <xdr:cNvPr id="7" name="Picture 231">
          <a:extLst>
            <a:ext uri="{FF2B5EF4-FFF2-40B4-BE49-F238E27FC236}">
              <a16:creationId xmlns:a16="http://schemas.microsoft.com/office/drawing/2014/main" id="{00000000-0008-0000-0E00-000007000000}"/>
            </a:ext>
          </a:extLst>
        </xdr:cNvPr>
        <xdr:cNvPicPr>
          <a:picLocks noChangeAspect="1" noChangeArrowheads="1"/>
        </xdr:cNvPicPr>
      </xdr:nvPicPr>
      <xdr:blipFill>
        <a:blip xmlns:r="http://schemas.openxmlformats.org/officeDocument/2006/relationships" r:embed="rId1" cstate="print"/>
        <a:srcRect/>
        <a:stretch>
          <a:fillRect/>
        </a:stretch>
      </xdr:blipFill>
      <xdr:spPr bwMode="auto">
        <a:xfrm>
          <a:off x="35728275" y="414337"/>
          <a:ext cx="5438774" cy="1500188"/>
        </a:xfrm>
        <a:prstGeom prst="rect">
          <a:avLst/>
        </a:prstGeom>
        <a:noFill/>
        <a:ln w="9525">
          <a:noFill/>
          <a:miter lim="800000"/>
          <a:headEnd/>
          <a:tailEnd/>
        </a:ln>
      </xdr:spPr>
    </xdr:pic>
    <xdr:clientData/>
  </xdr:twoCellAnchor>
  <xdr:twoCellAnchor>
    <xdr:from>
      <xdr:col>50</xdr:col>
      <xdr:colOff>533400</xdr:colOff>
      <xdr:row>2</xdr:row>
      <xdr:rowOff>23812</xdr:rowOff>
    </xdr:from>
    <xdr:to>
      <xdr:col>58</xdr:col>
      <xdr:colOff>342899</xdr:colOff>
      <xdr:row>10</xdr:row>
      <xdr:rowOff>0</xdr:rowOff>
    </xdr:to>
    <xdr:pic>
      <xdr:nvPicPr>
        <xdr:cNvPr id="8" name="Picture 231">
          <a:extLst>
            <a:ext uri="{FF2B5EF4-FFF2-40B4-BE49-F238E27FC236}">
              <a16:creationId xmlns:a16="http://schemas.microsoft.com/office/drawing/2014/main" id="{00000000-0008-0000-0E00-000008000000}"/>
            </a:ext>
          </a:extLst>
        </xdr:cNvPr>
        <xdr:cNvPicPr>
          <a:picLocks noChangeAspect="1" noChangeArrowheads="1"/>
        </xdr:cNvPicPr>
      </xdr:nvPicPr>
      <xdr:blipFill>
        <a:blip xmlns:r="http://schemas.openxmlformats.org/officeDocument/2006/relationships" r:embed="rId1" cstate="print"/>
        <a:srcRect/>
        <a:stretch>
          <a:fillRect/>
        </a:stretch>
      </xdr:blipFill>
      <xdr:spPr bwMode="auto">
        <a:xfrm>
          <a:off x="35728275" y="414337"/>
          <a:ext cx="5438774" cy="1500188"/>
        </a:xfrm>
        <a:prstGeom prst="rect">
          <a:avLst/>
        </a:prstGeom>
        <a:noFill/>
        <a:ln w="9525">
          <a:noFill/>
          <a:miter lim="800000"/>
          <a:headEnd/>
          <a:tailEnd/>
        </a:ln>
      </xdr:spPr>
    </xdr:pic>
    <xdr:clientData/>
  </xdr:twoCellAnchor>
  <xdr:twoCellAnchor>
    <xdr:from>
      <xdr:col>50</xdr:col>
      <xdr:colOff>533400</xdr:colOff>
      <xdr:row>2</xdr:row>
      <xdr:rowOff>23812</xdr:rowOff>
    </xdr:from>
    <xdr:to>
      <xdr:col>58</xdr:col>
      <xdr:colOff>342899</xdr:colOff>
      <xdr:row>10</xdr:row>
      <xdr:rowOff>0</xdr:rowOff>
    </xdr:to>
    <xdr:pic>
      <xdr:nvPicPr>
        <xdr:cNvPr id="9" name="Picture 231">
          <a:extLst>
            <a:ext uri="{FF2B5EF4-FFF2-40B4-BE49-F238E27FC236}">
              <a16:creationId xmlns:a16="http://schemas.microsoft.com/office/drawing/2014/main" id="{00000000-0008-0000-0E00-000009000000}"/>
            </a:ext>
          </a:extLst>
        </xdr:cNvPr>
        <xdr:cNvPicPr>
          <a:picLocks noChangeAspect="1" noChangeArrowheads="1"/>
        </xdr:cNvPicPr>
      </xdr:nvPicPr>
      <xdr:blipFill>
        <a:blip xmlns:r="http://schemas.openxmlformats.org/officeDocument/2006/relationships" r:embed="rId1" cstate="print"/>
        <a:srcRect/>
        <a:stretch>
          <a:fillRect/>
        </a:stretch>
      </xdr:blipFill>
      <xdr:spPr bwMode="auto">
        <a:xfrm>
          <a:off x="35728275" y="414337"/>
          <a:ext cx="5438774" cy="1500188"/>
        </a:xfrm>
        <a:prstGeom prst="rect">
          <a:avLst/>
        </a:prstGeom>
        <a:noFill/>
        <a:ln w="9525">
          <a:noFill/>
          <a:miter lim="800000"/>
          <a:headEnd/>
          <a:tailEnd/>
        </a:ln>
      </xdr:spPr>
    </xdr:pic>
    <xdr:clientData/>
  </xdr:twoCellAnchor>
  <xdr:twoCellAnchor>
    <xdr:from>
      <xdr:col>50</xdr:col>
      <xdr:colOff>533400</xdr:colOff>
      <xdr:row>2</xdr:row>
      <xdr:rowOff>23812</xdr:rowOff>
    </xdr:from>
    <xdr:to>
      <xdr:col>58</xdr:col>
      <xdr:colOff>342899</xdr:colOff>
      <xdr:row>10</xdr:row>
      <xdr:rowOff>0</xdr:rowOff>
    </xdr:to>
    <xdr:pic>
      <xdr:nvPicPr>
        <xdr:cNvPr id="10" name="Picture 231">
          <a:extLst>
            <a:ext uri="{FF2B5EF4-FFF2-40B4-BE49-F238E27FC236}">
              <a16:creationId xmlns:a16="http://schemas.microsoft.com/office/drawing/2014/main" id="{00000000-0008-0000-0E00-00000A000000}"/>
            </a:ext>
          </a:extLst>
        </xdr:cNvPr>
        <xdr:cNvPicPr>
          <a:picLocks noChangeAspect="1" noChangeArrowheads="1"/>
        </xdr:cNvPicPr>
      </xdr:nvPicPr>
      <xdr:blipFill>
        <a:blip xmlns:r="http://schemas.openxmlformats.org/officeDocument/2006/relationships" r:embed="rId1" cstate="print"/>
        <a:srcRect/>
        <a:stretch>
          <a:fillRect/>
        </a:stretch>
      </xdr:blipFill>
      <xdr:spPr bwMode="auto">
        <a:xfrm>
          <a:off x="35728275" y="414337"/>
          <a:ext cx="5438774" cy="1500188"/>
        </a:xfrm>
        <a:prstGeom prst="rect">
          <a:avLst/>
        </a:prstGeom>
        <a:noFill/>
        <a:ln w="9525">
          <a:noFill/>
          <a:miter lim="800000"/>
          <a:headEnd/>
          <a:tailEnd/>
        </a:ln>
      </xdr:spPr>
    </xdr:pic>
    <xdr:clientData/>
  </xdr:twoCellAnchor>
  <xdr:twoCellAnchor>
    <xdr:from>
      <xdr:col>50</xdr:col>
      <xdr:colOff>533400</xdr:colOff>
      <xdr:row>2</xdr:row>
      <xdr:rowOff>23812</xdr:rowOff>
    </xdr:from>
    <xdr:to>
      <xdr:col>58</xdr:col>
      <xdr:colOff>342899</xdr:colOff>
      <xdr:row>10</xdr:row>
      <xdr:rowOff>0</xdr:rowOff>
    </xdr:to>
    <xdr:pic>
      <xdr:nvPicPr>
        <xdr:cNvPr id="11" name="Picture 231">
          <a:extLst>
            <a:ext uri="{FF2B5EF4-FFF2-40B4-BE49-F238E27FC236}">
              <a16:creationId xmlns:a16="http://schemas.microsoft.com/office/drawing/2014/main" id="{00000000-0008-0000-0E00-00000B000000}"/>
            </a:ext>
          </a:extLst>
        </xdr:cNvPr>
        <xdr:cNvPicPr>
          <a:picLocks noChangeAspect="1" noChangeArrowheads="1"/>
        </xdr:cNvPicPr>
      </xdr:nvPicPr>
      <xdr:blipFill>
        <a:blip xmlns:r="http://schemas.openxmlformats.org/officeDocument/2006/relationships" r:embed="rId1" cstate="print"/>
        <a:srcRect/>
        <a:stretch>
          <a:fillRect/>
        </a:stretch>
      </xdr:blipFill>
      <xdr:spPr bwMode="auto">
        <a:xfrm>
          <a:off x="35728275" y="414337"/>
          <a:ext cx="5438774" cy="1500188"/>
        </a:xfrm>
        <a:prstGeom prst="rect">
          <a:avLst/>
        </a:prstGeom>
        <a:noFill/>
        <a:ln w="9525">
          <a:noFill/>
          <a:miter lim="800000"/>
          <a:headEnd/>
          <a:tailEnd/>
        </a:ln>
      </xdr:spPr>
    </xdr:pic>
    <xdr:clientData/>
  </xdr:twoCellAnchor>
  <xdr:twoCellAnchor>
    <xdr:from>
      <xdr:col>50</xdr:col>
      <xdr:colOff>533400</xdr:colOff>
      <xdr:row>2</xdr:row>
      <xdr:rowOff>23812</xdr:rowOff>
    </xdr:from>
    <xdr:to>
      <xdr:col>58</xdr:col>
      <xdr:colOff>342899</xdr:colOff>
      <xdr:row>10</xdr:row>
      <xdr:rowOff>0</xdr:rowOff>
    </xdr:to>
    <xdr:pic>
      <xdr:nvPicPr>
        <xdr:cNvPr id="12" name="Picture 231">
          <a:extLst>
            <a:ext uri="{FF2B5EF4-FFF2-40B4-BE49-F238E27FC236}">
              <a16:creationId xmlns:a16="http://schemas.microsoft.com/office/drawing/2014/main" id="{00000000-0008-0000-0E00-00000C000000}"/>
            </a:ext>
          </a:extLst>
        </xdr:cNvPr>
        <xdr:cNvPicPr>
          <a:picLocks noChangeAspect="1" noChangeArrowheads="1"/>
        </xdr:cNvPicPr>
      </xdr:nvPicPr>
      <xdr:blipFill>
        <a:blip xmlns:r="http://schemas.openxmlformats.org/officeDocument/2006/relationships" r:embed="rId1" cstate="print"/>
        <a:srcRect/>
        <a:stretch>
          <a:fillRect/>
        </a:stretch>
      </xdr:blipFill>
      <xdr:spPr bwMode="auto">
        <a:xfrm>
          <a:off x="35728275" y="414337"/>
          <a:ext cx="5438774" cy="1500188"/>
        </a:xfrm>
        <a:prstGeom prst="rect">
          <a:avLst/>
        </a:prstGeom>
        <a:noFill/>
        <a:ln w="9525">
          <a:noFill/>
          <a:miter lim="800000"/>
          <a:headEnd/>
          <a:tailEnd/>
        </a:ln>
      </xdr:spPr>
    </xdr:pic>
    <xdr:clientData/>
  </xdr:twoCellAnchor>
  <xdr:twoCellAnchor>
    <xdr:from>
      <xdr:col>50</xdr:col>
      <xdr:colOff>533400</xdr:colOff>
      <xdr:row>2</xdr:row>
      <xdr:rowOff>23812</xdr:rowOff>
    </xdr:from>
    <xdr:to>
      <xdr:col>58</xdr:col>
      <xdr:colOff>342899</xdr:colOff>
      <xdr:row>10</xdr:row>
      <xdr:rowOff>0</xdr:rowOff>
    </xdr:to>
    <xdr:pic>
      <xdr:nvPicPr>
        <xdr:cNvPr id="13" name="Picture 231">
          <a:extLst>
            <a:ext uri="{FF2B5EF4-FFF2-40B4-BE49-F238E27FC236}">
              <a16:creationId xmlns:a16="http://schemas.microsoft.com/office/drawing/2014/main" id="{00000000-0008-0000-0E00-00000D000000}"/>
            </a:ext>
          </a:extLst>
        </xdr:cNvPr>
        <xdr:cNvPicPr>
          <a:picLocks noChangeAspect="1" noChangeArrowheads="1"/>
        </xdr:cNvPicPr>
      </xdr:nvPicPr>
      <xdr:blipFill>
        <a:blip xmlns:r="http://schemas.openxmlformats.org/officeDocument/2006/relationships" r:embed="rId1" cstate="print"/>
        <a:srcRect/>
        <a:stretch>
          <a:fillRect/>
        </a:stretch>
      </xdr:blipFill>
      <xdr:spPr bwMode="auto">
        <a:xfrm>
          <a:off x="35728275" y="414337"/>
          <a:ext cx="5438774" cy="1500188"/>
        </a:xfrm>
        <a:prstGeom prst="rect">
          <a:avLst/>
        </a:prstGeom>
        <a:noFill/>
        <a:ln w="9525">
          <a:noFill/>
          <a:miter lim="800000"/>
          <a:headEnd/>
          <a:tailEnd/>
        </a:ln>
      </xdr:spPr>
    </xdr:pic>
    <xdr:clientData/>
  </xdr:twoCellAnchor>
  <xdr:twoCellAnchor>
    <xdr:from>
      <xdr:col>50</xdr:col>
      <xdr:colOff>533400</xdr:colOff>
      <xdr:row>2</xdr:row>
      <xdr:rowOff>23812</xdr:rowOff>
    </xdr:from>
    <xdr:to>
      <xdr:col>58</xdr:col>
      <xdr:colOff>342899</xdr:colOff>
      <xdr:row>10</xdr:row>
      <xdr:rowOff>0</xdr:rowOff>
    </xdr:to>
    <xdr:pic>
      <xdr:nvPicPr>
        <xdr:cNvPr id="14" name="Picture 231">
          <a:extLst>
            <a:ext uri="{FF2B5EF4-FFF2-40B4-BE49-F238E27FC236}">
              <a16:creationId xmlns:a16="http://schemas.microsoft.com/office/drawing/2014/main" id="{00000000-0008-0000-0E00-00000E000000}"/>
            </a:ext>
          </a:extLst>
        </xdr:cNvPr>
        <xdr:cNvPicPr>
          <a:picLocks noChangeAspect="1" noChangeArrowheads="1"/>
        </xdr:cNvPicPr>
      </xdr:nvPicPr>
      <xdr:blipFill>
        <a:blip xmlns:r="http://schemas.openxmlformats.org/officeDocument/2006/relationships" r:embed="rId1" cstate="print"/>
        <a:srcRect/>
        <a:stretch>
          <a:fillRect/>
        </a:stretch>
      </xdr:blipFill>
      <xdr:spPr bwMode="auto">
        <a:xfrm>
          <a:off x="35728275" y="414337"/>
          <a:ext cx="5438774" cy="1500188"/>
        </a:xfrm>
        <a:prstGeom prst="rect">
          <a:avLst/>
        </a:prstGeom>
        <a:noFill/>
        <a:ln w="9525">
          <a:noFill/>
          <a:miter lim="800000"/>
          <a:headEnd/>
          <a:tailEnd/>
        </a:ln>
      </xdr:spPr>
    </xdr:pic>
    <xdr:clientData/>
  </xdr:twoCellAnchor>
  <xdr:twoCellAnchor>
    <xdr:from>
      <xdr:col>50</xdr:col>
      <xdr:colOff>533400</xdr:colOff>
      <xdr:row>2</xdr:row>
      <xdr:rowOff>23812</xdr:rowOff>
    </xdr:from>
    <xdr:to>
      <xdr:col>58</xdr:col>
      <xdr:colOff>342899</xdr:colOff>
      <xdr:row>10</xdr:row>
      <xdr:rowOff>0</xdr:rowOff>
    </xdr:to>
    <xdr:pic>
      <xdr:nvPicPr>
        <xdr:cNvPr id="15" name="Picture 231">
          <a:extLst>
            <a:ext uri="{FF2B5EF4-FFF2-40B4-BE49-F238E27FC236}">
              <a16:creationId xmlns:a16="http://schemas.microsoft.com/office/drawing/2014/main" id="{00000000-0008-0000-0E00-00000F000000}"/>
            </a:ext>
          </a:extLst>
        </xdr:cNvPr>
        <xdr:cNvPicPr>
          <a:picLocks noChangeAspect="1" noChangeArrowheads="1"/>
        </xdr:cNvPicPr>
      </xdr:nvPicPr>
      <xdr:blipFill>
        <a:blip xmlns:r="http://schemas.openxmlformats.org/officeDocument/2006/relationships" r:embed="rId1" cstate="print"/>
        <a:srcRect/>
        <a:stretch>
          <a:fillRect/>
        </a:stretch>
      </xdr:blipFill>
      <xdr:spPr bwMode="auto">
        <a:xfrm>
          <a:off x="35728275" y="414337"/>
          <a:ext cx="5438774" cy="1500188"/>
        </a:xfrm>
        <a:prstGeom prst="rect">
          <a:avLst/>
        </a:prstGeom>
        <a:noFill/>
        <a:ln w="9525">
          <a:noFill/>
          <a:miter lim="800000"/>
          <a:headEnd/>
          <a:tailEnd/>
        </a:ln>
      </xdr:spPr>
    </xdr:pic>
    <xdr:clientData/>
  </xdr:twoCellAnchor>
  <xdr:twoCellAnchor>
    <xdr:from>
      <xdr:col>50</xdr:col>
      <xdr:colOff>533400</xdr:colOff>
      <xdr:row>2</xdr:row>
      <xdr:rowOff>23812</xdr:rowOff>
    </xdr:from>
    <xdr:to>
      <xdr:col>58</xdr:col>
      <xdr:colOff>342899</xdr:colOff>
      <xdr:row>10</xdr:row>
      <xdr:rowOff>0</xdr:rowOff>
    </xdr:to>
    <xdr:pic>
      <xdr:nvPicPr>
        <xdr:cNvPr id="16" name="Picture 231">
          <a:extLst>
            <a:ext uri="{FF2B5EF4-FFF2-40B4-BE49-F238E27FC236}">
              <a16:creationId xmlns:a16="http://schemas.microsoft.com/office/drawing/2014/main" id="{00000000-0008-0000-0E00-000010000000}"/>
            </a:ext>
          </a:extLst>
        </xdr:cNvPr>
        <xdr:cNvPicPr>
          <a:picLocks noChangeAspect="1" noChangeArrowheads="1"/>
        </xdr:cNvPicPr>
      </xdr:nvPicPr>
      <xdr:blipFill>
        <a:blip xmlns:r="http://schemas.openxmlformats.org/officeDocument/2006/relationships" r:embed="rId1" cstate="print"/>
        <a:srcRect/>
        <a:stretch>
          <a:fillRect/>
        </a:stretch>
      </xdr:blipFill>
      <xdr:spPr bwMode="auto">
        <a:xfrm>
          <a:off x="35728275" y="414337"/>
          <a:ext cx="5438774" cy="1500188"/>
        </a:xfrm>
        <a:prstGeom prst="rect">
          <a:avLst/>
        </a:prstGeom>
        <a:noFill/>
        <a:ln w="9525">
          <a:noFill/>
          <a:miter lim="800000"/>
          <a:headEnd/>
          <a:tailEnd/>
        </a:ln>
      </xdr:spPr>
    </xdr:pic>
    <xdr:clientData/>
  </xdr:twoCellAnchor>
  <xdr:twoCellAnchor>
    <xdr:from>
      <xdr:col>50</xdr:col>
      <xdr:colOff>533400</xdr:colOff>
      <xdr:row>2</xdr:row>
      <xdr:rowOff>23812</xdr:rowOff>
    </xdr:from>
    <xdr:to>
      <xdr:col>58</xdr:col>
      <xdr:colOff>342899</xdr:colOff>
      <xdr:row>10</xdr:row>
      <xdr:rowOff>0</xdr:rowOff>
    </xdr:to>
    <xdr:pic>
      <xdr:nvPicPr>
        <xdr:cNvPr id="17" name="Picture 231">
          <a:extLst>
            <a:ext uri="{FF2B5EF4-FFF2-40B4-BE49-F238E27FC236}">
              <a16:creationId xmlns:a16="http://schemas.microsoft.com/office/drawing/2014/main" id="{00000000-0008-0000-0E00-000011000000}"/>
            </a:ext>
          </a:extLst>
        </xdr:cNvPr>
        <xdr:cNvPicPr>
          <a:picLocks noChangeAspect="1" noChangeArrowheads="1"/>
        </xdr:cNvPicPr>
      </xdr:nvPicPr>
      <xdr:blipFill>
        <a:blip xmlns:r="http://schemas.openxmlformats.org/officeDocument/2006/relationships" r:embed="rId1" cstate="print"/>
        <a:srcRect/>
        <a:stretch>
          <a:fillRect/>
        </a:stretch>
      </xdr:blipFill>
      <xdr:spPr bwMode="auto">
        <a:xfrm>
          <a:off x="35728275" y="414337"/>
          <a:ext cx="5438774" cy="1500188"/>
        </a:xfrm>
        <a:prstGeom prst="rect">
          <a:avLst/>
        </a:prstGeom>
        <a:noFill/>
        <a:ln w="9525">
          <a:noFill/>
          <a:miter lim="800000"/>
          <a:headEnd/>
          <a:tailEnd/>
        </a:ln>
      </xdr:spPr>
    </xdr:pic>
    <xdr:clientData/>
  </xdr:twoCellAnchor>
</xdr:wsDr>
</file>

<file path=xl/drawings/drawing17.xml><?xml version="1.0" encoding="utf-8"?>
<xdr:wsDr xmlns:xdr="http://schemas.openxmlformats.org/drawingml/2006/spreadsheetDrawing" xmlns:a="http://schemas.openxmlformats.org/drawingml/2006/main">
  <xdr:twoCellAnchor>
    <xdr:from>
      <xdr:col>50</xdr:col>
      <xdr:colOff>533400</xdr:colOff>
      <xdr:row>2</xdr:row>
      <xdr:rowOff>23812</xdr:rowOff>
    </xdr:from>
    <xdr:to>
      <xdr:col>58</xdr:col>
      <xdr:colOff>342899</xdr:colOff>
      <xdr:row>10</xdr:row>
      <xdr:rowOff>0</xdr:rowOff>
    </xdr:to>
    <xdr:pic>
      <xdr:nvPicPr>
        <xdr:cNvPr id="2" name="Picture 231">
          <a:extLst>
            <a:ext uri="{FF2B5EF4-FFF2-40B4-BE49-F238E27FC236}">
              <a16:creationId xmlns:a16="http://schemas.microsoft.com/office/drawing/2014/main" id="{00000000-0008-0000-0E00-000002000000}"/>
            </a:ext>
          </a:extLst>
        </xdr:cNvPr>
        <xdr:cNvPicPr>
          <a:picLocks noChangeAspect="1" noChangeArrowheads="1"/>
        </xdr:cNvPicPr>
      </xdr:nvPicPr>
      <xdr:blipFill>
        <a:blip xmlns:r="http://schemas.openxmlformats.org/officeDocument/2006/relationships" r:embed="rId1" cstate="print"/>
        <a:srcRect/>
        <a:stretch>
          <a:fillRect/>
        </a:stretch>
      </xdr:blipFill>
      <xdr:spPr bwMode="auto">
        <a:xfrm>
          <a:off x="35728275" y="414337"/>
          <a:ext cx="5438774" cy="1500188"/>
        </a:xfrm>
        <a:prstGeom prst="rect">
          <a:avLst/>
        </a:prstGeom>
        <a:noFill/>
        <a:ln w="9525">
          <a:noFill/>
          <a:miter lim="800000"/>
          <a:headEnd/>
          <a:tailEnd/>
        </a:ln>
      </xdr:spPr>
    </xdr:pic>
    <xdr:clientData/>
  </xdr:twoCellAnchor>
  <xdr:twoCellAnchor>
    <xdr:from>
      <xdr:col>50</xdr:col>
      <xdr:colOff>533400</xdr:colOff>
      <xdr:row>2</xdr:row>
      <xdr:rowOff>23812</xdr:rowOff>
    </xdr:from>
    <xdr:to>
      <xdr:col>58</xdr:col>
      <xdr:colOff>342899</xdr:colOff>
      <xdr:row>10</xdr:row>
      <xdr:rowOff>0</xdr:rowOff>
    </xdr:to>
    <xdr:pic>
      <xdr:nvPicPr>
        <xdr:cNvPr id="3" name="Picture 231">
          <a:extLst>
            <a:ext uri="{FF2B5EF4-FFF2-40B4-BE49-F238E27FC236}">
              <a16:creationId xmlns:a16="http://schemas.microsoft.com/office/drawing/2014/main" id="{00000000-0008-0000-0E00-000003000000}"/>
            </a:ext>
          </a:extLst>
        </xdr:cNvPr>
        <xdr:cNvPicPr>
          <a:picLocks noChangeAspect="1" noChangeArrowheads="1"/>
        </xdr:cNvPicPr>
      </xdr:nvPicPr>
      <xdr:blipFill>
        <a:blip xmlns:r="http://schemas.openxmlformats.org/officeDocument/2006/relationships" r:embed="rId1" cstate="print"/>
        <a:srcRect/>
        <a:stretch>
          <a:fillRect/>
        </a:stretch>
      </xdr:blipFill>
      <xdr:spPr bwMode="auto">
        <a:xfrm>
          <a:off x="35728275" y="414337"/>
          <a:ext cx="5438774" cy="1500188"/>
        </a:xfrm>
        <a:prstGeom prst="rect">
          <a:avLst/>
        </a:prstGeom>
        <a:noFill/>
        <a:ln w="9525">
          <a:noFill/>
          <a:miter lim="800000"/>
          <a:headEnd/>
          <a:tailEnd/>
        </a:ln>
      </xdr:spPr>
    </xdr:pic>
    <xdr:clientData/>
  </xdr:twoCellAnchor>
  <xdr:twoCellAnchor>
    <xdr:from>
      <xdr:col>50</xdr:col>
      <xdr:colOff>533400</xdr:colOff>
      <xdr:row>2</xdr:row>
      <xdr:rowOff>23812</xdr:rowOff>
    </xdr:from>
    <xdr:to>
      <xdr:col>58</xdr:col>
      <xdr:colOff>342899</xdr:colOff>
      <xdr:row>10</xdr:row>
      <xdr:rowOff>0</xdr:rowOff>
    </xdr:to>
    <xdr:pic>
      <xdr:nvPicPr>
        <xdr:cNvPr id="4" name="Picture 231">
          <a:extLst>
            <a:ext uri="{FF2B5EF4-FFF2-40B4-BE49-F238E27FC236}">
              <a16:creationId xmlns:a16="http://schemas.microsoft.com/office/drawing/2014/main" id="{00000000-0008-0000-0E00-000004000000}"/>
            </a:ext>
          </a:extLst>
        </xdr:cNvPr>
        <xdr:cNvPicPr>
          <a:picLocks noChangeAspect="1" noChangeArrowheads="1"/>
        </xdr:cNvPicPr>
      </xdr:nvPicPr>
      <xdr:blipFill>
        <a:blip xmlns:r="http://schemas.openxmlformats.org/officeDocument/2006/relationships" r:embed="rId1" cstate="print"/>
        <a:srcRect/>
        <a:stretch>
          <a:fillRect/>
        </a:stretch>
      </xdr:blipFill>
      <xdr:spPr bwMode="auto">
        <a:xfrm>
          <a:off x="35728275" y="414337"/>
          <a:ext cx="5438774" cy="1500188"/>
        </a:xfrm>
        <a:prstGeom prst="rect">
          <a:avLst/>
        </a:prstGeom>
        <a:noFill/>
        <a:ln w="9525">
          <a:noFill/>
          <a:miter lim="800000"/>
          <a:headEnd/>
          <a:tailEnd/>
        </a:ln>
      </xdr:spPr>
    </xdr:pic>
    <xdr:clientData/>
  </xdr:twoCellAnchor>
  <xdr:twoCellAnchor>
    <xdr:from>
      <xdr:col>50</xdr:col>
      <xdr:colOff>533400</xdr:colOff>
      <xdr:row>2</xdr:row>
      <xdr:rowOff>23812</xdr:rowOff>
    </xdr:from>
    <xdr:to>
      <xdr:col>58</xdr:col>
      <xdr:colOff>342899</xdr:colOff>
      <xdr:row>10</xdr:row>
      <xdr:rowOff>0</xdr:rowOff>
    </xdr:to>
    <xdr:pic>
      <xdr:nvPicPr>
        <xdr:cNvPr id="5" name="Picture 231">
          <a:extLst>
            <a:ext uri="{FF2B5EF4-FFF2-40B4-BE49-F238E27FC236}">
              <a16:creationId xmlns:a16="http://schemas.microsoft.com/office/drawing/2014/main" id="{00000000-0008-0000-0E00-000005000000}"/>
            </a:ext>
          </a:extLst>
        </xdr:cNvPr>
        <xdr:cNvPicPr>
          <a:picLocks noChangeAspect="1" noChangeArrowheads="1"/>
        </xdr:cNvPicPr>
      </xdr:nvPicPr>
      <xdr:blipFill>
        <a:blip xmlns:r="http://schemas.openxmlformats.org/officeDocument/2006/relationships" r:embed="rId1" cstate="print"/>
        <a:srcRect/>
        <a:stretch>
          <a:fillRect/>
        </a:stretch>
      </xdr:blipFill>
      <xdr:spPr bwMode="auto">
        <a:xfrm>
          <a:off x="35728275" y="414337"/>
          <a:ext cx="5438774" cy="1500188"/>
        </a:xfrm>
        <a:prstGeom prst="rect">
          <a:avLst/>
        </a:prstGeom>
        <a:noFill/>
        <a:ln w="9525">
          <a:noFill/>
          <a:miter lim="800000"/>
          <a:headEnd/>
          <a:tailEnd/>
        </a:ln>
      </xdr:spPr>
    </xdr:pic>
    <xdr:clientData/>
  </xdr:twoCellAnchor>
  <xdr:twoCellAnchor>
    <xdr:from>
      <xdr:col>50</xdr:col>
      <xdr:colOff>533400</xdr:colOff>
      <xdr:row>2</xdr:row>
      <xdr:rowOff>23812</xdr:rowOff>
    </xdr:from>
    <xdr:to>
      <xdr:col>58</xdr:col>
      <xdr:colOff>342899</xdr:colOff>
      <xdr:row>10</xdr:row>
      <xdr:rowOff>0</xdr:rowOff>
    </xdr:to>
    <xdr:pic>
      <xdr:nvPicPr>
        <xdr:cNvPr id="6" name="Picture 231">
          <a:extLst>
            <a:ext uri="{FF2B5EF4-FFF2-40B4-BE49-F238E27FC236}">
              <a16:creationId xmlns:a16="http://schemas.microsoft.com/office/drawing/2014/main" id="{00000000-0008-0000-0E00-000006000000}"/>
            </a:ext>
          </a:extLst>
        </xdr:cNvPr>
        <xdr:cNvPicPr>
          <a:picLocks noChangeAspect="1" noChangeArrowheads="1"/>
        </xdr:cNvPicPr>
      </xdr:nvPicPr>
      <xdr:blipFill>
        <a:blip xmlns:r="http://schemas.openxmlformats.org/officeDocument/2006/relationships" r:embed="rId1" cstate="print"/>
        <a:srcRect/>
        <a:stretch>
          <a:fillRect/>
        </a:stretch>
      </xdr:blipFill>
      <xdr:spPr bwMode="auto">
        <a:xfrm>
          <a:off x="35728275" y="414337"/>
          <a:ext cx="5438774" cy="1500188"/>
        </a:xfrm>
        <a:prstGeom prst="rect">
          <a:avLst/>
        </a:prstGeom>
        <a:noFill/>
        <a:ln w="9525">
          <a:noFill/>
          <a:miter lim="800000"/>
          <a:headEnd/>
          <a:tailEnd/>
        </a:ln>
      </xdr:spPr>
    </xdr:pic>
    <xdr:clientData/>
  </xdr:twoCellAnchor>
  <xdr:twoCellAnchor>
    <xdr:from>
      <xdr:col>50</xdr:col>
      <xdr:colOff>533400</xdr:colOff>
      <xdr:row>2</xdr:row>
      <xdr:rowOff>23812</xdr:rowOff>
    </xdr:from>
    <xdr:to>
      <xdr:col>58</xdr:col>
      <xdr:colOff>342899</xdr:colOff>
      <xdr:row>10</xdr:row>
      <xdr:rowOff>0</xdr:rowOff>
    </xdr:to>
    <xdr:pic>
      <xdr:nvPicPr>
        <xdr:cNvPr id="7" name="Picture 231">
          <a:extLst>
            <a:ext uri="{FF2B5EF4-FFF2-40B4-BE49-F238E27FC236}">
              <a16:creationId xmlns:a16="http://schemas.microsoft.com/office/drawing/2014/main" id="{00000000-0008-0000-0E00-000007000000}"/>
            </a:ext>
          </a:extLst>
        </xdr:cNvPr>
        <xdr:cNvPicPr>
          <a:picLocks noChangeAspect="1" noChangeArrowheads="1"/>
        </xdr:cNvPicPr>
      </xdr:nvPicPr>
      <xdr:blipFill>
        <a:blip xmlns:r="http://schemas.openxmlformats.org/officeDocument/2006/relationships" r:embed="rId1" cstate="print"/>
        <a:srcRect/>
        <a:stretch>
          <a:fillRect/>
        </a:stretch>
      </xdr:blipFill>
      <xdr:spPr bwMode="auto">
        <a:xfrm>
          <a:off x="35728275" y="414337"/>
          <a:ext cx="5438774" cy="1500188"/>
        </a:xfrm>
        <a:prstGeom prst="rect">
          <a:avLst/>
        </a:prstGeom>
        <a:noFill/>
        <a:ln w="9525">
          <a:noFill/>
          <a:miter lim="800000"/>
          <a:headEnd/>
          <a:tailEnd/>
        </a:ln>
      </xdr:spPr>
    </xdr:pic>
    <xdr:clientData/>
  </xdr:twoCellAnchor>
  <xdr:twoCellAnchor>
    <xdr:from>
      <xdr:col>50</xdr:col>
      <xdr:colOff>533400</xdr:colOff>
      <xdr:row>2</xdr:row>
      <xdr:rowOff>23812</xdr:rowOff>
    </xdr:from>
    <xdr:to>
      <xdr:col>58</xdr:col>
      <xdr:colOff>342899</xdr:colOff>
      <xdr:row>10</xdr:row>
      <xdr:rowOff>0</xdr:rowOff>
    </xdr:to>
    <xdr:pic>
      <xdr:nvPicPr>
        <xdr:cNvPr id="8" name="Picture 231">
          <a:extLst>
            <a:ext uri="{FF2B5EF4-FFF2-40B4-BE49-F238E27FC236}">
              <a16:creationId xmlns:a16="http://schemas.microsoft.com/office/drawing/2014/main" id="{00000000-0008-0000-0E00-000008000000}"/>
            </a:ext>
          </a:extLst>
        </xdr:cNvPr>
        <xdr:cNvPicPr>
          <a:picLocks noChangeAspect="1" noChangeArrowheads="1"/>
        </xdr:cNvPicPr>
      </xdr:nvPicPr>
      <xdr:blipFill>
        <a:blip xmlns:r="http://schemas.openxmlformats.org/officeDocument/2006/relationships" r:embed="rId1" cstate="print"/>
        <a:srcRect/>
        <a:stretch>
          <a:fillRect/>
        </a:stretch>
      </xdr:blipFill>
      <xdr:spPr bwMode="auto">
        <a:xfrm>
          <a:off x="35728275" y="414337"/>
          <a:ext cx="5438774" cy="1500188"/>
        </a:xfrm>
        <a:prstGeom prst="rect">
          <a:avLst/>
        </a:prstGeom>
        <a:noFill/>
        <a:ln w="9525">
          <a:noFill/>
          <a:miter lim="800000"/>
          <a:headEnd/>
          <a:tailEnd/>
        </a:ln>
      </xdr:spPr>
    </xdr:pic>
    <xdr:clientData/>
  </xdr:twoCellAnchor>
  <xdr:twoCellAnchor>
    <xdr:from>
      <xdr:col>50</xdr:col>
      <xdr:colOff>533400</xdr:colOff>
      <xdr:row>2</xdr:row>
      <xdr:rowOff>23812</xdr:rowOff>
    </xdr:from>
    <xdr:to>
      <xdr:col>58</xdr:col>
      <xdr:colOff>342899</xdr:colOff>
      <xdr:row>10</xdr:row>
      <xdr:rowOff>0</xdr:rowOff>
    </xdr:to>
    <xdr:pic>
      <xdr:nvPicPr>
        <xdr:cNvPr id="9" name="Picture 231">
          <a:extLst>
            <a:ext uri="{FF2B5EF4-FFF2-40B4-BE49-F238E27FC236}">
              <a16:creationId xmlns:a16="http://schemas.microsoft.com/office/drawing/2014/main" id="{00000000-0008-0000-0E00-000009000000}"/>
            </a:ext>
          </a:extLst>
        </xdr:cNvPr>
        <xdr:cNvPicPr>
          <a:picLocks noChangeAspect="1" noChangeArrowheads="1"/>
        </xdr:cNvPicPr>
      </xdr:nvPicPr>
      <xdr:blipFill>
        <a:blip xmlns:r="http://schemas.openxmlformats.org/officeDocument/2006/relationships" r:embed="rId1" cstate="print"/>
        <a:srcRect/>
        <a:stretch>
          <a:fillRect/>
        </a:stretch>
      </xdr:blipFill>
      <xdr:spPr bwMode="auto">
        <a:xfrm>
          <a:off x="35728275" y="414337"/>
          <a:ext cx="5438774" cy="1500188"/>
        </a:xfrm>
        <a:prstGeom prst="rect">
          <a:avLst/>
        </a:prstGeom>
        <a:noFill/>
        <a:ln w="9525">
          <a:noFill/>
          <a:miter lim="800000"/>
          <a:headEnd/>
          <a:tailEnd/>
        </a:ln>
      </xdr:spPr>
    </xdr:pic>
    <xdr:clientData/>
  </xdr:twoCellAnchor>
  <xdr:twoCellAnchor>
    <xdr:from>
      <xdr:col>50</xdr:col>
      <xdr:colOff>533400</xdr:colOff>
      <xdr:row>2</xdr:row>
      <xdr:rowOff>23812</xdr:rowOff>
    </xdr:from>
    <xdr:to>
      <xdr:col>58</xdr:col>
      <xdr:colOff>342899</xdr:colOff>
      <xdr:row>10</xdr:row>
      <xdr:rowOff>0</xdr:rowOff>
    </xdr:to>
    <xdr:pic>
      <xdr:nvPicPr>
        <xdr:cNvPr id="10" name="Picture 231">
          <a:extLst>
            <a:ext uri="{FF2B5EF4-FFF2-40B4-BE49-F238E27FC236}">
              <a16:creationId xmlns:a16="http://schemas.microsoft.com/office/drawing/2014/main" id="{00000000-0008-0000-0E00-00000A000000}"/>
            </a:ext>
          </a:extLst>
        </xdr:cNvPr>
        <xdr:cNvPicPr>
          <a:picLocks noChangeAspect="1" noChangeArrowheads="1"/>
        </xdr:cNvPicPr>
      </xdr:nvPicPr>
      <xdr:blipFill>
        <a:blip xmlns:r="http://schemas.openxmlformats.org/officeDocument/2006/relationships" r:embed="rId1" cstate="print"/>
        <a:srcRect/>
        <a:stretch>
          <a:fillRect/>
        </a:stretch>
      </xdr:blipFill>
      <xdr:spPr bwMode="auto">
        <a:xfrm>
          <a:off x="35728275" y="414337"/>
          <a:ext cx="5438774" cy="1500188"/>
        </a:xfrm>
        <a:prstGeom prst="rect">
          <a:avLst/>
        </a:prstGeom>
        <a:noFill/>
        <a:ln w="9525">
          <a:noFill/>
          <a:miter lim="800000"/>
          <a:headEnd/>
          <a:tailEnd/>
        </a:ln>
      </xdr:spPr>
    </xdr:pic>
    <xdr:clientData/>
  </xdr:twoCellAnchor>
  <xdr:twoCellAnchor>
    <xdr:from>
      <xdr:col>50</xdr:col>
      <xdr:colOff>533400</xdr:colOff>
      <xdr:row>2</xdr:row>
      <xdr:rowOff>23812</xdr:rowOff>
    </xdr:from>
    <xdr:to>
      <xdr:col>58</xdr:col>
      <xdr:colOff>342899</xdr:colOff>
      <xdr:row>10</xdr:row>
      <xdr:rowOff>0</xdr:rowOff>
    </xdr:to>
    <xdr:pic>
      <xdr:nvPicPr>
        <xdr:cNvPr id="11" name="Picture 231">
          <a:extLst>
            <a:ext uri="{FF2B5EF4-FFF2-40B4-BE49-F238E27FC236}">
              <a16:creationId xmlns:a16="http://schemas.microsoft.com/office/drawing/2014/main" id="{00000000-0008-0000-0E00-00000B000000}"/>
            </a:ext>
          </a:extLst>
        </xdr:cNvPr>
        <xdr:cNvPicPr>
          <a:picLocks noChangeAspect="1" noChangeArrowheads="1"/>
        </xdr:cNvPicPr>
      </xdr:nvPicPr>
      <xdr:blipFill>
        <a:blip xmlns:r="http://schemas.openxmlformats.org/officeDocument/2006/relationships" r:embed="rId1" cstate="print"/>
        <a:srcRect/>
        <a:stretch>
          <a:fillRect/>
        </a:stretch>
      </xdr:blipFill>
      <xdr:spPr bwMode="auto">
        <a:xfrm>
          <a:off x="35728275" y="414337"/>
          <a:ext cx="5438774" cy="1500188"/>
        </a:xfrm>
        <a:prstGeom prst="rect">
          <a:avLst/>
        </a:prstGeom>
        <a:noFill/>
        <a:ln w="9525">
          <a:noFill/>
          <a:miter lim="800000"/>
          <a:headEnd/>
          <a:tailEnd/>
        </a:ln>
      </xdr:spPr>
    </xdr:pic>
    <xdr:clientData/>
  </xdr:twoCellAnchor>
  <xdr:twoCellAnchor>
    <xdr:from>
      <xdr:col>50</xdr:col>
      <xdr:colOff>533400</xdr:colOff>
      <xdr:row>2</xdr:row>
      <xdr:rowOff>23812</xdr:rowOff>
    </xdr:from>
    <xdr:to>
      <xdr:col>58</xdr:col>
      <xdr:colOff>342899</xdr:colOff>
      <xdr:row>10</xdr:row>
      <xdr:rowOff>0</xdr:rowOff>
    </xdr:to>
    <xdr:pic>
      <xdr:nvPicPr>
        <xdr:cNvPr id="12" name="Picture 231">
          <a:extLst>
            <a:ext uri="{FF2B5EF4-FFF2-40B4-BE49-F238E27FC236}">
              <a16:creationId xmlns:a16="http://schemas.microsoft.com/office/drawing/2014/main" id="{00000000-0008-0000-0E00-00000C000000}"/>
            </a:ext>
          </a:extLst>
        </xdr:cNvPr>
        <xdr:cNvPicPr>
          <a:picLocks noChangeAspect="1" noChangeArrowheads="1"/>
        </xdr:cNvPicPr>
      </xdr:nvPicPr>
      <xdr:blipFill>
        <a:blip xmlns:r="http://schemas.openxmlformats.org/officeDocument/2006/relationships" r:embed="rId1" cstate="print"/>
        <a:srcRect/>
        <a:stretch>
          <a:fillRect/>
        </a:stretch>
      </xdr:blipFill>
      <xdr:spPr bwMode="auto">
        <a:xfrm>
          <a:off x="35728275" y="414337"/>
          <a:ext cx="5438774" cy="1500188"/>
        </a:xfrm>
        <a:prstGeom prst="rect">
          <a:avLst/>
        </a:prstGeom>
        <a:noFill/>
        <a:ln w="9525">
          <a:noFill/>
          <a:miter lim="800000"/>
          <a:headEnd/>
          <a:tailEnd/>
        </a:ln>
      </xdr:spPr>
    </xdr:pic>
    <xdr:clientData/>
  </xdr:twoCellAnchor>
  <xdr:twoCellAnchor>
    <xdr:from>
      <xdr:col>50</xdr:col>
      <xdr:colOff>533400</xdr:colOff>
      <xdr:row>2</xdr:row>
      <xdr:rowOff>23812</xdr:rowOff>
    </xdr:from>
    <xdr:to>
      <xdr:col>58</xdr:col>
      <xdr:colOff>342899</xdr:colOff>
      <xdr:row>10</xdr:row>
      <xdr:rowOff>0</xdr:rowOff>
    </xdr:to>
    <xdr:pic>
      <xdr:nvPicPr>
        <xdr:cNvPr id="13" name="Picture 231">
          <a:extLst>
            <a:ext uri="{FF2B5EF4-FFF2-40B4-BE49-F238E27FC236}">
              <a16:creationId xmlns:a16="http://schemas.microsoft.com/office/drawing/2014/main" id="{00000000-0008-0000-0E00-00000D000000}"/>
            </a:ext>
          </a:extLst>
        </xdr:cNvPr>
        <xdr:cNvPicPr>
          <a:picLocks noChangeAspect="1" noChangeArrowheads="1"/>
        </xdr:cNvPicPr>
      </xdr:nvPicPr>
      <xdr:blipFill>
        <a:blip xmlns:r="http://schemas.openxmlformats.org/officeDocument/2006/relationships" r:embed="rId1" cstate="print"/>
        <a:srcRect/>
        <a:stretch>
          <a:fillRect/>
        </a:stretch>
      </xdr:blipFill>
      <xdr:spPr bwMode="auto">
        <a:xfrm>
          <a:off x="35728275" y="414337"/>
          <a:ext cx="5438774" cy="1500188"/>
        </a:xfrm>
        <a:prstGeom prst="rect">
          <a:avLst/>
        </a:prstGeom>
        <a:noFill/>
        <a:ln w="9525">
          <a:noFill/>
          <a:miter lim="800000"/>
          <a:headEnd/>
          <a:tailEnd/>
        </a:ln>
      </xdr:spPr>
    </xdr:pic>
    <xdr:clientData/>
  </xdr:twoCellAnchor>
  <xdr:twoCellAnchor>
    <xdr:from>
      <xdr:col>50</xdr:col>
      <xdr:colOff>533400</xdr:colOff>
      <xdr:row>2</xdr:row>
      <xdr:rowOff>23812</xdr:rowOff>
    </xdr:from>
    <xdr:to>
      <xdr:col>58</xdr:col>
      <xdr:colOff>342899</xdr:colOff>
      <xdr:row>10</xdr:row>
      <xdr:rowOff>0</xdr:rowOff>
    </xdr:to>
    <xdr:pic>
      <xdr:nvPicPr>
        <xdr:cNvPr id="14" name="Picture 231">
          <a:extLst>
            <a:ext uri="{FF2B5EF4-FFF2-40B4-BE49-F238E27FC236}">
              <a16:creationId xmlns:a16="http://schemas.microsoft.com/office/drawing/2014/main" id="{00000000-0008-0000-0E00-00000E000000}"/>
            </a:ext>
          </a:extLst>
        </xdr:cNvPr>
        <xdr:cNvPicPr>
          <a:picLocks noChangeAspect="1" noChangeArrowheads="1"/>
        </xdr:cNvPicPr>
      </xdr:nvPicPr>
      <xdr:blipFill>
        <a:blip xmlns:r="http://schemas.openxmlformats.org/officeDocument/2006/relationships" r:embed="rId1" cstate="print"/>
        <a:srcRect/>
        <a:stretch>
          <a:fillRect/>
        </a:stretch>
      </xdr:blipFill>
      <xdr:spPr bwMode="auto">
        <a:xfrm>
          <a:off x="35728275" y="414337"/>
          <a:ext cx="5438774" cy="1500188"/>
        </a:xfrm>
        <a:prstGeom prst="rect">
          <a:avLst/>
        </a:prstGeom>
        <a:noFill/>
        <a:ln w="9525">
          <a:noFill/>
          <a:miter lim="800000"/>
          <a:headEnd/>
          <a:tailEnd/>
        </a:ln>
      </xdr:spPr>
    </xdr:pic>
    <xdr:clientData/>
  </xdr:twoCellAnchor>
  <xdr:twoCellAnchor>
    <xdr:from>
      <xdr:col>50</xdr:col>
      <xdr:colOff>533400</xdr:colOff>
      <xdr:row>2</xdr:row>
      <xdr:rowOff>23812</xdr:rowOff>
    </xdr:from>
    <xdr:to>
      <xdr:col>58</xdr:col>
      <xdr:colOff>342899</xdr:colOff>
      <xdr:row>10</xdr:row>
      <xdr:rowOff>0</xdr:rowOff>
    </xdr:to>
    <xdr:pic>
      <xdr:nvPicPr>
        <xdr:cNvPr id="15" name="Picture 231">
          <a:extLst>
            <a:ext uri="{FF2B5EF4-FFF2-40B4-BE49-F238E27FC236}">
              <a16:creationId xmlns:a16="http://schemas.microsoft.com/office/drawing/2014/main" id="{00000000-0008-0000-0E00-00000F000000}"/>
            </a:ext>
          </a:extLst>
        </xdr:cNvPr>
        <xdr:cNvPicPr>
          <a:picLocks noChangeAspect="1" noChangeArrowheads="1"/>
        </xdr:cNvPicPr>
      </xdr:nvPicPr>
      <xdr:blipFill>
        <a:blip xmlns:r="http://schemas.openxmlformats.org/officeDocument/2006/relationships" r:embed="rId1" cstate="print"/>
        <a:srcRect/>
        <a:stretch>
          <a:fillRect/>
        </a:stretch>
      </xdr:blipFill>
      <xdr:spPr bwMode="auto">
        <a:xfrm>
          <a:off x="35728275" y="414337"/>
          <a:ext cx="5438774" cy="1500188"/>
        </a:xfrm>
        <a:prstGeom prst="rect">
          <a:avLst/>
        </a:prstGeom>
        <a:noFill/>
        <a:ln w="9525">
          <a:noFill/>
          <a:miter lim="800000"/>
          <a:headEnd/>
          <a:tailEnd/>
        </a:ln>
      </xdr:spPr>
    </xdr:pic>
    <xdr:clientData/>
  </xdr:twoCellAnchor>
  <xdr:twoCellAnchor>
    <xdr:from>
      <xdr:col>50</xdr:col>
      <xdr:colOff>533400</xdr:colOff>
      <xdr:row>2</xdr:row>
      <xdr:rowOff>23812</xdr:rowOff>
    </xdr:from>
    <xdr:to>
      <xdr:col>58</xdr:col>
      <xdr:colOff>342899</xdr:colOff>
      <xdr:row>10</xdr:row>
      <xdr:rowOff>0</xdr:rowOff>
    </xdr:to>
    <xdr:pic>
      <xdr:nvPicPr>
        <xdr:cNvPr id="16" name="Picture 231">
          <a:extLst>
            <a:ext uri="{FF2B5EF4-FFF2-40B4-BE49-F238E27FC236}">
              <a16:creationId xmlns:a16="http://schemas.microsoft.com/office/drawing/2014/main" id="{00000000-0008-0000-0E00-000010000000}"/>
            </a:ext>
          </a:extLst>
        </xdr:cNvPr>
        <xdr:cNvPicPr>
          <a:picLocks noChangeAspect="1" noChangeArrowheads="1"/>
        </xdr:cNvPicPr>
      </xdr:nvPicPr>
      <xdr:blipFill>
        <a:blip xmlns:r="http://schemas.openxmlformats.org/officeDocument/2006/relationships" r:embed="rId1" cstate="print"/>
        <a:srcRect/>
        <a:stretch>
          <a:fillRect/>
        </a:stretch>
      </xdr:blipFill>
      <xdr:spPr bwMode="auto">
        <a:xfrm>
          <a:off x="35728275" y="414337"/>
          <a:ext cx="5438774" cy="1500188"/>
        </a:xfrm>
        <a:prstGeom prst="rect">
          <a:avLst/>
        </a:prstGeom>
        <a:noFill/>
        <a:ln w="9525">
          <a:noFill/>
          <a:miter lim="800000"/>
          <a:headEnd/>
          <a:tailEnd/>
        </a:ln>
      </xdr:spPr>
    </xdr:pic>
    <xdr:clientData/>
  </xdr:twoCellAnchor>
  <xdr:twoCellAnchor>
    <xdr:from>
      <xdr:col>50</xdr:col>
      <xdr:colOff>533400</xdr:colOff>
      <xdr:row>2</xdr:row>
      <xdr:rowOff>23812</xdr:rowOff>
    </xdr:from>
    <xdr:to>
      <xdr:col>58</xdr:col>
      <xdr:colOff>342899</xdr:colOff>
      <xdr:row>10</xdr:row>
      <xdr:rowOff>0</xdr:rowOff>
    </xdr:to>
    <xdr:pic>
      <xdr:nvPicPr>
        <xdr:cNvPr id="17" name="Picture 231">
          <a:extLst>
            <a:ext uri="{FF2B5EF4-FFF2-40B4-BE49-F238E27FC236}">
              <a16:creationId xmlns:a16="http://schemas.microsoft.com/office/drawing/2014/main" id="{00000000-0008-0000-0E00-000011000000}"/>
            </a:ext>
          </a:extLst>
        </xdr:cNvPr>
        <xdr:cNvPicPr>
          <a:picLocks noChangeAspect="1" noChangeArrowheads="1"/>
        </xdr:cNvPicPr>
      </xdr:nvPicPr>
      <xdr:blipFill>
        <a:blip xmlns:r="http://schemas.openxmlformats.org/officeDocument/2006/relationships" r:embed="rId1" cstate="print"/>
        <a:srcRect/>
        <a:stretch>
          <a:fillRect/>
        </a:stretch>
      </xdr:blipFill>
      <xdr:spPr bwMode="auto">
        <a:xfrm>
          <a:off x="35728275" y="414337"/>
          <a:ext cx="5438774" cy="1500188"/>
        </a:xfrm>
        <a:prstGeom prst="rect">
          <a:avLst/>
        </a:prstGeom>
        <a:noFill/>
        <a:ln w="9525">
          <a:noFill/>
          <a:miter lim="800000"/>
          <a:headEnd/>
          <a:tailEnd/>
        </a:ln>
      </xdr:spPr>
    </xdr:pic>
    <xdr:clientData/>
  </xdr:twoCellAnchor>
</xdr:wsDr>
</file>

<file path=xl/drawings/drawing18.xml><?xml version="1.0" encoding="utf-8"?>
<xdr:wsDr xmlns:xdr="http://schemas.openxmlformats.org/drawingml/2006/spreadsheetDrawing" xmlns:a="http://schemas.openxmlformats.org/drawingml/2006/main">
  <xdr:twoCellAnchor>
    <xdr:from>
      <xdr:col>50</xdr:col>
      <xdr:colOff>533400</xdr:colOff>
      <xdr:row>2</xdr:row>
      <xdr:rowOff>23812</xdr:rowOff>
    </xdr:from>
    <xdr:to>
      <xdr:col>58</xdr:col>
      <xdr:colOff>342899</xdr:colOff>
      <xdr:row>10</xdr:row>
      <xdr:rowOff>0</xdr:rowOff>
    </xdr:to>
    <xdr:pic>
      <xdr:nvPicPr>
        <xdr:cNvPr id="2" name="Picture 231">
          <a:extLst>
            <a:ext uri="{FF2B5EF4-FFF2-40B4-BE49-F238E27FC236}">
              <a16:creationId xmlns:a16="http://schemas.microsoft.com/office/drawing/2014/main" id="{00000000-0008-0000-0E00-000002000000}"/>
            </a:ext>
          </a:extLst>
        </xdr:cNvPr>
        <xdr:cNvPicPr>
          <a:picLocks noChangeAspect="1" noChangeArrowheads="1"/>
        </xdr:cNvPicPr>
      </xdr:nvPicPr>
      <xdr:blipFill>
        <a:blip xmlns:r="http://schemas.openxmlformats.org/officeDocument/2006/relationships" r:embed="rId1" cstate="print"/>
        <a:srcRect/>
        <a:stretch>
          <a:fillRect/>
        </a:stretch>
      </xdr:blipFill>
      <xdr:spPr bwMode="auto">
        <a:xfrm>
          <a:off x="35728275" y="414337"/>
          <a:ext cx="5438774" cy="1500188"/>
        </a:xfrm>
        <a:prstGeom prst="rect">
          <a:avLst/>
        </a:prstGeom>
        <a:noFill/>
        <a:ln w="9525">
          <a:noFill/>
          <a:miter lim="800000"/>
          <a:headEnd/>
          <a:tailEnd/>
        </a:ln>
      </xdr:spPr>
    </xdr:pic>
    <xdr:clientData/>
  </xdr:twoCellAnchor>
  <xdr:twoCellAnchor>
    <xdr:from>
      <xdr:col>50</xdr:col>
      <xdr:colOff>533400</xdr:colOff>
      <xdr:row>2</xdr:row>
      <xdr:rowOff>23812</xdr:rowOff>
    </xdr:from>
    <xdr:to>
      <xdr:col>58</xdr:col>
      <xdr:colOff>342899</xdr:colOff>
      <xdr:row>10</xdr:row>
      <xdr:rowOff>0</xdr:rowOff>
    </xdr:to>
    <xdr:pic>
      <xdr:nvPicPr>
        <xdr:cNvPr id="3" name="Picture 231">
          <a:extLst>
            <a:ext uri="{FF2B5EF4-FFF2-40B4-BE49-F238E27FC236}">
              <a16:creationId xmlns:a16="http://schemas.microsoft.com/office/drawing/2014/main" id="{00000000-0008-0000-0E00-000003000000}"/>
            </a:ext>
          </a:extLst>
        </xdr:cNvPr>
        <xdr:cNvPicPr>
          <a:picLocks noChangeAspect="1" noChangeArrowheads="1"/>
        </xdr:cNvPicPr>
      </xdr:nvPicPr>
      <xdr:blipFill>
        <a:blip xmlns:r="http://schemas.openxmlformats.org/officeDocument/2006/relationships" r:embed="rId1" cstate="print"/>
        <a:srcRect/>
        <a:stretch>
          <a:fillRect/>
        </a:stretch>
      </xdr:blipFill>
      <xdr:spPr bwMode="auto">
        <a:xfrm>
          <a:off x="35728275" y="414337"/>
          <a:ext cx="5438774" cy="1500188"/>
        </a:xfrm>
        <a:prstGeom prst="rect">
          <a:avLst/>
        </a:prstGeom>
        <a:noFill/>
        <a:ln w="9525">
          <a:noFill/>
          <a:miter lim="800000"/>
          <a:headEnd/>
          <a:tailEnd/>
        </a:ln>
      </xdr:spPr>
    </xdr:pic>
    <xdr:clientData/>
  </xdr:twoCellAnchor>
  <xdr:twoCellAnchor>
    <xdr:from>
      <xdr:col>50</xdr:col>
      <xdr:colOff>533400</xdr:colOff>
      <xdr:row>2</xdr:row>
      <xdr:rowOff>23812</xdr:rowOff>
    </xdr:from>
    <xdr:to>
      <xdr:col>58</xdr:col>
      <xdr:colOff>342899</xdr:colOff>
      <xdr:row>10</xdr:row>
      <xdr:rowOff>0</xdr:rowOff>
    </xdr:to>
    <xdr:pic>
      <xdr:nvPicPr>
        <xdr:cNvPr id="4" name="Picture 231">
          <a:extLst>
            <a:ext uri="{FF2B5EF4-FFF2-40B4-BE49-F238E27FC236}">
              <a16:creationId xmlns:a16="http://schemas.microsoft.com/office/drawing/2014/main" id="{00000000-0008-0000-0E00-000004000000}"/>
            </a:ext>
          </a:extLst>
        </xdr:cNvPr>
        <xdr:cNvPicPr>
          <a:picLocks noChangeAspect="1" noChangeArrowheads="1"/>
        </xdr:cNvPicPr>
      </xdr:nvPicPr>
      <xdr:blipFill>
        <a:blip xmlns:r="http://schemas.openxmlformats.org/officeDocument/2006/relationships" r:embed="rId1" cstate="print"/>
        <a:srcRect/>
        <a:stretch>
          <a:fillRect/>
        </a:stretch>
      </xdr:blipFill>
      <xdr:spPr bwMode="auto">
        <a:xfrm>
          <a:off x="35728275" y="414337"/>
          <a:ext cx="5438774" cy="1500188"/>
        </a:xfrm>
        <a:prstGeom prst="rect">
          <a:avLst/>
        </a:prstGeom>
        <a:noFill/>
        <a:ln w="9525">
          <a:noFill/>
          <a:miter lim="800000"/>
          <a:headEnd/>
          <a:tailEnd/>
        </a:ln>
      </xdr:spPr>
    </xdr:pic>
    <xdr:clientData/>
  </xdr:twoCellAnchor>
  <xdr:twoCellAnchor>
    <xdr:from>
      <xdr:col>50</xdr:col>
      <xdr:colOff>533400</xdr:colOff>
      <xdr:row>2</xdr:row>
      <xdr:rowOff>23812</xdr:rowOff>
    </xdr:from>
    <xdr:to>
      <xdr:col>58</xdr:col>
      <xdr:colOff>342899</xdr:colOff>
      <xdr:row>10</xdr:row>
      <xdr:rowOff>0</xdr:rowOff>
    </xdr:to>
    <xdr:pic>
      <xdr:nvPicPr>
        <xdr:cNvPr id="5" name="Picture 231">
          <a:extLst>
            <a:ext uri="{FF2B5EF4-FFF2-40B4-BE49-F238E27FC236}">
              <a16:creationId xmlns:a16="http://schemas.microsoft.com/office/drawing/2014/main" id="{00000000-0008-0000-0E00-000005000000}"/>
            </a:ext>
          </a:extLst>
        </xdr:cNvPr>
        <xdr:cNvPicPr>
          <a:picLocks noChangeAspect="1" noChangeArrowheads="1"/>
        </xdr:cNvPicPr>
      </xdr:nvPicPr>
      <xdr:blipFill>
        <a:blip xmlns:r="http://schemas.openxmlformats.org/officeDocument/2006/relationships" r:embed="rId1" cstate="print"/>
        <a:srcRect/>
        <a:stretch>
          <a:fillRect/>
        </a:stretch>
      </xdr:blipFill>
      <xdr:spPr bwMode="auto">
        <a:xfrm>
          <a:off x="35728275" y="414337"/>
          <a:ext cx="5438774" cy="1500188"/>
        </a:xfrm>
        <a:prstGeom prst="rect">
          <a:avLst/>
        </a:prstGeom>
        <a:noFill/>
        <a:ln w="9525">
          <a:noFill/>
          <a:miter lim="800000"/>
          <a:headEnd/>
          <a:tailEnd/>
        </a:ln>
      </xdr:spPr>
    </xdr:pic>
    <xdr:clientData/>
  </xdr:twoCellAnchor>
  <xdr:twoCellAnchor>
    <xdr:from>
      <xdr:col>50</xdr:col>
      <xdr:colOff>533400</xdr:colOff>
      <xdr:row>2</xdr:row>
      <xdr:rowOff>23812</xdr:rowOff>
    </xdr:from>
    <xdr:to>
      <xdr:col>58</xdr:col>
      <xdr:colOff>342899</xdr:colOff>
      <xdr:row>10</xdr:row>
      <xdr:rowOff>0</xdr:rowOff>
    </xdr:to>
    <xdr:pic>
      <xdr:nvPicPr>
        <xdr:cNvPr id="6" name="Picture 231">
          <a:extLst>
            <a:ext uri="{FF2B5EF4-FFF2-40B4-BE49-F238E27FC236}">
              <a16:creationId xmlns:a16="http://schemas.microsoft.com/office/drawing/2014/main" id="{00000000-0008-0000-0E00-000006000000}"/>
            </a:ext>
          </a:extLst>
        </xdr:cNvPr>
        <xdr:cNvPicPr>
          <a:picLocks noChangeAspect="1" noChangeArrowheads="1"/>
        </xdr:cNvPicPr>
      </xdr:nvPicPr>
      <xdr:blipFill>
        <a:blip xmlns:r="http://schemas.openxmlformats.org/officeDocument/2006/relationships" r:embed="rId1" cstate="print"/>
        <a:srcRect/>
        <a:stretch>
          <a:fillRect/>
        </a:stretch>
      </xdr:blipFill>
      <xdr:spPr bwMode="auto">
        <a:xfrm>
          <a:off x="35728275" y="414337"/>
          <a:ext cx="5438774" cy="1500188"/>
        </a:xfrm>
        <a:prstGeom prst="rect">
          <a:avLst/>
        </a:prstGeom>
        <a:noFill/>
        <a:ln w="9525">
          <a:noFill/>
          <a:miter lim="800000"/>
          <a:headEnd/>
          <a:tailEnd/>
        </a:ln>
      </xdr:spPr>
    </xdr:pic>
    <xdr:clientData/>
  </xdr:twoCellAnchor>
  <xdr:twoCellAnchor>
    <xdr:from>
      <xdr:col>50</xdr:col>
      <xdr:colOff>533400</xdr:colOff>
      <xdr:row>2</xdr:row>
      <xdr:rowOff>23812</xdr:rowOff>
    </xdr:from>
    <xdr:to>
      <xdr:col>58</xdr:col>
      <xdr:colOff>342899</xdr:colOff>
      <xdr:row>10</xdr:row>
      <xdr:rowOff>0</xdr:rowOff>
    </xdr:to>
    <xdr:pic>
      <xdr:nvPicPr>
        <xdr:cNvPr id="7" name="Picture 231">
          <a:extLst>
            <a:ext uri="{FF2B5EF4-FFF2-40B4-BE49-F238E27FC236}">
              <a16:creationId xmlns:a16="http://schemas.microsoft.com/office/drawing/2014/main" id="{00000000-0008-0000-0E00-000007000000}"/>
            </a:ext>
          </a:extLst>
        </xdr:cNvPr>
        <xdr:cNvPicPr>
          <a:picLocks noChangeAspect="1" noChangeArrowheads="1"/>
        </xdr:cNvPicPr>
      </xdr:nvPicPr>
      <xdr:blipFill>
        <a:blip xmlns:r="http://schemas.openxmlformats.org/officeDocument/2006/relationships" r:embed="rId1" cstate="print"/>
        <a:srcRect/>
        <a:stretch>
          <a:fillRect/>
        </a:stretch>
      </xdr:blipFill>
      <xdr:spPr bwMode="auto">
        <a:xfrm>
          <a:off x="35728275" y="414337"/>
          <a:ext cx="5438774" cy="1500188"/>
        </a:xfrm>
        <a:prstGeom prst="rect">
          <a:avLst/>
        </a:prstGeom>
        <a:noFill/>
        <a:ln w="9525">
          <a:noFill/>
          <a:miter lim="800000"/>
          <a:headEnd/>
          <a:tailEnd/>
        </a:ln>
      </xdr:spPr>
    </xdr:pic>
    <xdr:clientData/>
  </xdr:twoCellAnchor>
  <xdr:twoCellAnchor>
    <xdr:from>
      <xdr:col>50</xdr:col>
      <xdr:colOff>533400</xdr:colOff>
      <xdr:row>2</xdr:row>
      <xdr:rowOff>23812</xdr:rowOff>
    </xdr:from>
    <xdr:to>
      <xdr:col>58</xdr:col>
      <xdr:colOff>342899</xdr:colOff>
      <xdr:row>10</xdr:row>
      <xdr:rowOff>0</xdr:rowOff>
    </xdr:to>
    <xdr:pic>
      <xdr:nvPicPr>
        <xdr:cNvPr id="8" name="Picture 231">
          <a:extLst>
            <a:ext uri="{FF2B5EF4-FFF2-40B4-BE49-F238E27FC236}">
              <a16:creationId xmlns:a16="http://schemas.microsoft.com/office/drawing/2014/main" id="{00000000-0008-0000-0E00-000008000000}"/>
            </a:ext>
          </a:extLst>
        </xdr:cNvPr>
        <xdr:cNvPicPr>
          <a:picLocks noChangeAspect="1" noChangeArrowheads="1"/>
        </xdr:cNvPicPr>
      </xdr:nvPicPr>
      <xdr:blipFill>
        <a:blip xmlns:r="http://schemas.openxmlformats.org/officeDocument/2006/relationships" r:embed="rId1" cstate="print"/>
        <a:srcRect/>
        <a:stretch>
          <a:fillRect/>
        </a:stretch>
      </xdr:blipFill>
      <xdr:spPr bwMode="auto">
        <a:xfrm>
          <a:off x="35728275" y="414337"/>
          <a:ext cx="5438774" cy="1500188"/>
        </a:xfrm>
        <a:prstGeom prst="rect">
          <a:avLst/>
        </a:prstGeom>
        <a:noFill/>
        <a:ln w="9525">
          <a:noFill/>
          <a:miter lim="800000"/>
          <a:headEnd/>
          <a:tailEnd/>
        </a:ln>
      </xdr:spPr>
    </xdr:pic>
    <xdr:clientData/>
  </xdr:twoCellAnchor>
  <xdr:twoCellAnchor>
    <xdr:from>
      <xdr:col>50</xdr:col>
      <xdr:colOff>533400</xdr:colOff>
      <xdr:row>2</xdr:row>
      <xdr:rowOff>23812</xdr:rowOff>
    </xdr:from>
    <xdr:to>
      <xdr:col>58</xdr:col>
      <xdr:colOff>342899</xdr:colOff>
      <xdr:row>10</xdr:row>
      <xdr:rowOff>0</xdr:rowOff>
    </xdr:to>
    <xdr:pic>
      <xdr:nvPicPr>
        <xdr:cNvPr id="9" name="Picture 231">
          <a:extLst>
            <a:ext uri="{FF2B5EF4-FFF2-40B4-BE49-F238E27FC236}">
              <a16:creationId xmlns:a16="http://schemas.microsoft.com/office/drawing/2014/main" id="{00000000-0008-0000-0E00-000009000000}"/>
            </a:ext>
          </a:extLst>
        </xdr:cNvPr>
        <xdr:cNvPicPr>
          <a:picLocks noChangeAspect="1" noChangeArrowheads="1"/>
        </xdr:cNvPicPr>
      </xdr:nvPicPr>
      <xdr:blipFill>
        <a:blip xmlns:r="http://schemas.openxmlformats.org/officeDocument/2006/relationships" r:embed="rId1" cstate="print"/>
        <a:srcRect/>
        <a:stretch>
          <a:fillRect/>
        </a:stretch>
      </xdr:blipFill>
      <xdr:spPr bwMode="auto">
        <a:xfrm>
          <a:off x="35728275" y="414337"/>
          <a:ext cx="5438774" cy="1500188"/>
        </a:xfrm>
        <a:prstGeom prst="rect">
          <a:avLst/>
        </a:prstGeom>
        <a:noFill/>
        <a:ln w="9525">
          <a:noFill/>
          <a:miter lim="800000"/>
          <a:headEnd/>
          <a:tailEnd/>
        </a:ln>
      </xdr:spPr>
    </xdr:pic>
    <xdr:clientData/>
  </xdr:twoCellAnchor>
  <xdr:twoCellAnchor>
    <xdr:from>
      <xdr:col>50</xdr:col>
      <xdr:colOff>533400</xdr:colOff>
      <xdr:row>2</xdr:row>
      <xdr:rowOff>23812</xdr:rowOff>
    </xdr:from>
    <xdr:to>
      <xdr:col>58</xdr:col>
      <xdr:colOff>342899</xdr:colOff>
      <xdr:row>10</xdr:row>
      <xdr:rowOff>0</xdr:rowOff>
    </xdr:to>
    <xdr:pic>
      <xdr:nvPicPr>
        <xdr:cNvPr id="10" name="Picture 231">
          <a:extLst>
            <a:ext uri="{FF2B5EF4-FFF2-40B4-BE49-F238E27FC236}">
              <a16:creationId xmlns:a16="http://schemas.microsoft.com/office/drawing/2014/main" id="{00000000-0008-0000-0E00-00000A000000}"/>
            </a:ext>
          </a:extLst>
        </xdr:cNvPr>
        <xdr:cNvPicPr>
          <a:picLocks noChangeAspect="1" noChangeArrowheads="1"/>
        </xdr:cNvPicPr>
      </xdr:nvPicPr>
      <xdr:blipFill>
        <a:blip xmlns:r="http://schemas.openxmlformats.org/officeDocument/2006/relationships" r:embed="rId1" cstate="print"/>
        <a:srcRect/>
        <a:stretch>
          <a:fillRect/>
        </a:stretch>
      </xdr:blipFill>
      <xdr:spPr bwMode="auto">
        <a:xfrm>
          <a:off x="35728275" y="414337"/>
          <a:ext cx="5438774" cy="1500188"/>
        </a:xfrm>
        <a:prstGeom prst="rect">
          <a:avLst/>
        </a:prstGeom>
        <a:noFill/>
        <a:ln w="9525">
          <a:noFill/>
          <a:miter lim="800000"/>
          <a:headEnd/>
          <a:tailEnd/>
        </a:ln>
      </xdr:spPr>
    </xdr:pic>
    <xdr:clientData/>
  </xdr:twoCellAnchor>
  <xdr:twoCellAnchor>
    <xdr:from>
      <xdr:col>50</xdr:col>
      <xdr:colOff>533400</xdr:colOff>
      <xdr:row>2</xdr:row>
      <xdr:rowOff>23812</xdr:rowOff>
    </xdr:from>
    <xdr:to>
      <xdr:col>58</xdr:col>
      <xdr:colOff>342899</xdr:colOff>
      <xdr:row>10</xdr:row>
      <xdr:rowOff>0</xdr:rowOff>
    </xdr:to>
    <xdr:pic>
      <xdr:nvPicPr>
        <xdr:cNvPr id="11" name="Picture 231">
          <a:extLst>
            <a:ext uri="{FF2B5EF4-FFF2-40B4-BE49-F238E27FC236}">
              <a16:creationId xmlns:a16="http://schemas.microsoft.com/office/drawing/2014/main" id="{00000000-0008-0000-0E00-00000B000000}"/>
            </a:ext>
          </a:extLst>
        </xdr:cNvPr>
        <xdr:cNvPicPr>
          <a:picLocks noChangeAspect="1" noChangeArrowheads="1"/>
        </xdr:cNvPicPr>
      </xdr:nvPicPr>
      <xdr:blipFill>
        <a:blip xmlns:r="http://schemas.openxmlformats.org/officeDocument/2006/relationships" r:embed="rId1" cstate="print"/>
        <a:srcRect/>
        <a:stretch>
          <a:fillRect/>
        </a:stretch>
      </xdr:blipFill>
      <xdr:spPr bwMode="auto">
        <a:xfrm>
          <a:off x="35728275" y="414337"/>
          <a:ext cx="5438774" cy="1500188"/>
        </a:xfrm>
        <a:prstGeom prst="rect">
          <a:avLst/>
        </a:prstGeom>
        <a:noFill/>
        <a:ln w="9525">
          <a:noFill/>
          <a:miter lim="800000"/>
          <a:headEnd/>
          <a:tailEnd/>
        </a:ln>
      </xdr:spPr>
    </xdr:pic>
    <xdr:clientData/>
  </xdr:twoCellAnchor>
  <xdr:twoCellAnchor>
    <xdr:from>
      <xdr:col>50</xdr:col>
      <xdr:colOff>533400</xdr:colOff>
      <xdr:row>2</xdr:row>
      <xdr:rowOff>23812</xdr:rowOff>
    </xdr:from>
    <xdr:to>
      <xdr:col>58</xdr:col>
      <xdr:colOff>342899</xdr:colOff>
      <xdr:row>10</xdr:row>
      <xdr:rowOff>0</xdr:rowOff>
    </xdr:to>
    <xdr:pic>
      <xdr:nvPicPr>
        <xdr:cNvPr id="12" name="Picture 231">
          <a:extLst>
            <a:ext uri="{FF2B5EF4-FFF2-40B4-BE49-F238E27FC236}">
              <a16:creationId xmlns:a16="http://schemas.microsoft.com/office/drawing/2014/main" id="{00000000-0008-0000-0E00-00000C000000}"/>
            </a:ext>
          </a:extLst>
        </xdr:cNvPr>
        <xdr:cNvPicPr>
          <a:picLocks noChangeAspect="1" noChangeArrowheads="1"/>
        </xdr:cNvPicPr>
      </xdr:nvPicPr>
      <xdr:blipFill>
        <a:blip xmlns:r="http://schemas.openxmlformats.org/officeDocument/2006/relationships" r:embed="rId1" cstate="print"/>
        <a:srcRect/>
        <a:stretch>
          <a:fillRect/>
        </a:stretch>
      </xdr:blipFill>
      <xdr:spPr bwMode="auto">
        <a:xfrm>
          <a:off x="35728275" y="414337"/>
          <a:ext cx="5438774" cy="1500188"/>
        </a:xfrm>
        <a:prstGeom prst="rect">
          <a:avLst/>
        </a:prstGeom>
        <a:noFill/>
        <a:ln w="9525">
          <a:noFill/>
          <a:miter lim="800000"/>
          <a:headEnd/>
          <a:tailEnd/>
        </a:ln>
      </xdr:spPr>
    </xdr:pic>
    <xdr:clientData/>
  </xdr:twoCellAnchor>
  <xdr:twoCellAnchor>
    <xdr:from>
      <xdr:col>50</xdr:col>
      <xdr:colOff>533400</xdr:colOff>
      <xdr:row>2</xdr:row>
      <xdr:rowOff>23812</xdr:rowOff>
    </xdr:from>
    <xdr:to>
      <xdr:col>58</xdr:col>
      <xdr:colOff>342899</xdr:colOff>
      <xdr:row>10</xdr:row>
      <xdr:rowOff>0</xdr:rowOff>
    </xdr:to>
    <xdr:pic>
      <xdr:nvPicPr>
        <xdr:cNvPr id="13" name="Picture 231">
          <a:extLst>
            <a:ext uri="{FF2B5EF4-FFF2-40B4-BE49-F238E27FC236}">
              <a16:creationId xmlns:a16="http://schemas.microsoft.com/office/drawing/2014/main" id="{00000000-0008-0000-0E00-00000D000000}"/>
            </a:ext>
          </a:extLst>
        </xdr:cNvPr>
        <xdr:cNvPicPr>
          <a:picLocks noChangeAspect="1" noChangeArrowheads="1"/>
        </xdr:cNvPicPr>
      </xdr:nvPicPr>
      <xdr:blipFill>
        <a:blip xmlns:r="http://schemas.openxmlformats.org/officeDocument/2006/relationships" r:embed="rId1" cstate="print"/>
        <a:srcRect/>
        <a:stretch>
          <a:fillRect/>
        </a:stretch>
      </xdr:blipFill>
      <xdr:spPr bwMode="auto">
        <a:xfrm>
          <a:off x="35728275" y="414337"/>
          <a:ext cx="5438774" cy="1500188"/>
        </a:xfrm>
        <a:prstGeom prst="rect">
          <a:avLst/>
        </a:prstGeom>
        <a:noFill/>
        <a:ln w="9525">
          <a:noFill/>
          <a:miter lim="800000"/>
          <a:headEnd/>
          <a:tailEnd/>
        </a:ln>
      </xdr:spPr>
    </xdr:pic>
    <xdr:clientData/>
  </xdr:twoCellAnchor>
  <xdr:twoCellAnchor>
    <xdr:from>
      <xdr:col>50</xdr:col>
      <xdr:colOff>533400</xdr:colOff>
      <xdr:row>2</xdr:row>
      <xdr:rowOff>23812</xdr:rowOff>
    </xdr:from>
    <xdr:to>
      <xdr:col>58</xdr:col>
      <xdr:colOff>342899</xdr:colOff>
      <xdr:row>10</xdr:row>
      <xdr:rowOff>0</xdr:rowOff>
    </xdr:to>
    <xdr:pic>
      <xdr:nvPicPr>
        <xdr:cNvPr id="14" name="Picture 231">
          <a:extLst>
            <a:ext uri="{FF2B5EF4-FFF2-40B4-BE49-F238E27FC236}">
              <a16:creationId xmlns:a16="http://schemas.microsoft.com/office/drawing/2014/main" id="{00000000-0008-0000-0E00-00000E000000}"/>
            </a:ext>
          </a:extLst>
        </xdr:cNvPr>
        <xdr:cNvPicPr>
          <a:picLocks noChangeAspect="1" noChangeArrowheads="1"/>
        </xdr:cNvPicPr>
      </xdr:nvPicPr>
      <xdr:blipFill>
        <a:blip xmlns:r="http://schemas.openxmlformats.org/officeDocument/2006/relationships" r:embed="rId1" cstate="print"/>
        <a:srcRect/>
        <a:stretch>
          <a:fillRect/>
        </a:stretch>
      </xdr:blipFill>
      <xdr:spPr bwMode="auto">
        <a:xfrm>
          <a:off x="35728275" y="414337"/>
          <a:ext cx="5438774" cy="1500188"/>
        </a:xfrm>
        <a:prstGeom prst="rect">
          <a:avLst/>
        </a:prstGeom>
        <a:noFill/>
        <a:ln w="9525">
          <a:noFill/>
          <a:miter lim="800000"/>
          <a:headEnd/>
          <a:tailEnd/>
        </a:ln>
      </xdr:spPr>
    </xdr:pic>
    <xdr:clientData/>
  </xdr:twoCellAnchor>
  <xdr:twoCellAnchor>
    <xdr:from>
      <xdr:col>50</xdr:col>
      <xdr:colOff>533400</xdr:colOff>
      <xdr:row>2</xdr:row>
      <xdr:rowOff>23812</xdr:rowOff>
    </xdr:from>
    <xdr:to>
      <xdr:col>58</xdr:col>
      <xdr:colOff>342899</xdr:colOff>
      <xdr:row>10</xdr:row>
      <xdr:rowOff>0</xdr:rowOff>
    </xdr:to>
    <xdr:pic>
      <xdr:nvPicPr>
        <xdr:cNvPr id="15" name="Picture 231">
          <a:extLst>
            <a:ext uri="{FF2B5EF4-FFF2-40B4-BE49-F238E27FC236}">
              <a16:creationId xmlns:a16="http://schemas.microsoft.com/office/drawing/2014/main" id="{00000000-0008-0000-0E00-00000F000000}"/>
            </a:ext>
          </a:extLst>
        </xdr:cNvPr>
        <xdr:cNvPicPr>
          <a:picLocks noChangeAspect="1" noChangeArrowheads="1"/>
        </xdr:cNvPicPr>
      </xdr:nvPicPr>
      <xdr:blipFill>
        <a:blip xmlns:r="http://schemas.openxmlformats.org/officeDocument/2006/relationships" r:embed="rId1" cstate="print"/>
        <a:srcRect/>
        <a:stretch>
          <a:fillRect/>
        </a:stretch>
      </xdr:blipFill>
      <xdr:spPr bwMode="auto">
        <a:xfrm>
          <a:off x="35728275" y="414337"/>
          <a:ext cx="5438774" cy="1500188"/>
        </a:xfrm>
        <a:prstGeom prst="rect">
          <a:avLst/>
        </a:prstGeom>
        <a:noFill/>
        <a:ln w="9525">
          <a:noFill/>
          <a:miter lim="800000"/>
          <a:headEnd/>
          <a:tailEnd/>
        </a:ln>
      </xdr:spPr>
    </xdr:pic>
    <xdr:clientData/>
  </xdr:twoCellAnchor>
  <xdr:twoCellAnchor>
    <xdr:from>
      <xdr:col>50</xdr:col>
      <xdr:colOff>533400</xdr:colOff>
      <xdr:row>2</xdr:row>
      <xdr:rowOff>23812</xdr:rowOff>
    </xdr:from>
    <xdr:to>
      <xdr:col>58</xdr:col>
      <xdr:colOff>342899</xdr:colOff>
      <xdr:row>10</xdr:row>
      <xdr:rowOff>0</xdr:rowOff>
    </xdr:to>
    <xdr:pic>
      <xdr:nvPicPr>
        <xdr:cNvPr id="16" name="Picture 231">
          <a:extLst>
            <a:ext uri="{FF2B5EF4-FFF2-40B4-BE49-F238E27FC236}">
              <a16:creationId xmlns:a16="http://schemas.microsoft.com/office/drawing/2014/main" id="{00000000-0008-0000-0E00-000010000000}"/>
            </a:ext>
          </a:extLst>
        </xdr:cNvPr>
        <xdr:cNvPicPr>
          <a:picLocks noChangeAspect="1" noChangeArrowheads="1"/>
        </xdr:cNvPicPr>
      </xdr:nvPicPr>
      <xdr:blipFill>
        <a:blip xmlns:r="http://schemas.openxmlformats.org/officeDocument/2006/relationships" r:embed="rId1" cstate="print"/>
        <a:srcRect/>
        <a:stretch>
          <a:fillRect/>
        </a:stretch>
      </xdr:blipFill>
      <xdr:spPr bwMode="auto">
        <a:xfrm>
          <a:off x="35728275" y="414337"/>
          <a:ext cx="5438774" cy="1500188"/>
        </a:xfrm>
        <a:prstGeom prst="rect">
          <a:avLst/>
        </a:prstGeom>
        <a:noFill/>
        <a:ln w="9525">
          <a:noFill/>
          <a:miter lim="800000"/>
          <a:headEnd/>
          <a:tailEnd/>
        </a:ln>
      </xdr:spPr>
    </xdr:pic>
    <xdr:clientData/>
  </xdr:twoCellAnchor>
  <xdr:twoCellAnchor>
    <xdr:from>
      <xdr:col>50</xdr:col>
      <xdr:colOff>533400</xdr:colOff>
      <xdr:row>2</xdr:row>
      <xdr:rowOff>23812</xdr:rowOff>
    </xdr:from>
    <xdr:to>
      <xdr:col>58</xdr:col>
      <xdr:colOff>342899</xdr:colOff>
      <xdr:row>10</xdr:row>
      <xdr:rowOff>0</xdr:rowOff>
    </xdr:to>
    <xdr:pic>
      <xdr:nvPicPr>
        <xdr:cNvPr id="17" name="Picture 231">
          <a:extLst>
            <a:ext uri="{FF2B5EF4-FFF2-40B4-BE49-F238E27FC236}">
              <a16:creationId xmlns:a16="http://schemas.microsoft.com/office/drawing/2014/main" id="{00000000-0008-0000-0E00-000011000000}"/>
            </a:ext>
          </a:extLst>
        </xdr:cNvPr>
        <xdr:cNvPicPr>
          <a:picLocks noChangeAspect="1" noChangeArrowheads="1"/>
        </xdr:cNvPicPr>
      </xdr:nvPicPr>
      <xdr:blipFill>
        <a:blip xmlns:r="http://schemas.openxmlformats.org/officeDocument/2006/relationships" r:embed="rId1" cstate="print"/>
        <a:srcRect/>
        <a:stretch>
          <a:fillRect/>
        </a:stretch>
      </xdr:blipFill>
      <xdr:spPr bwMode="auto">
        <a:xfrm>
          <a:off x="35728275" y="414337"/>
          <a:ext cx="5438774" cy="1500188"/>
        </a:xfrm>
        <a:prstGeom prst="rect">
          <a:avLst/>
        </a:prstGeom>
        <a:noFill/>
        <a:ln w="9525">
          <a:noFill/>
          <a:miter lim="800000"/>
          <a:headEnd/>
          <a:tailEnd/>
        </a:ln>
      </xdr:spPr>
    </xdr:pic>
    <xdr:clientData/>
  </xdr:twoCellAnchor>
</xdr:wsDr>
</file>

<file path=xl/drawings/drawing19.xml><?xml version="1.0" encoding="utf-8"?>
<xdr:wsDr xmlns:xdr="http://schemas.openxmlformats.org/drawingml/2006/spreadsheetDrawing" xmlns:a="http://schemas.openxmlformats.org/drawingml/2006/main">
  <xdr:twoCellAnchor>
    <xdr:from>
      <xdr:col>50</xdr:col>
      <xdr:colOff>533400</xdr:colOff>
      <xdr:row>2</xdr:row>
      <xdr:rowOff>23812</xdr:rowOff>
    </xdr:from>
    <xdr:to>
      <xdr:col>58</xdr:col>
      <xdr:colOff>342899</xdr:colOff>
      <xdr:row>10</xdr:row>
      <xdr:rowOff>0</xdr:rowOff>
    </xdr:to>
    <xdr:pic>
      <xdr:nvPicPr>
        <xdr:cNvPr id="2" name="Picture 231">
          <a:extLst>
            <a:ext uri="{FF2B5EF4-FFF2-40B4-BE49-F238E27FC236}">
              <a16:creationId xmlns:a16="http://schemas.microsoft.com/office/drawing/2014/main" id="{00000000-0008-0000-0E00-000002000000}"/>
            </a:ext>
          </a:extLst>
        </xdr:cNvPr>
        <xdr:cNvPicPr>
          <a:picLocks noChangeAspect="1" noChangeArrowheads="1"/>
        </xdr:cNvPicPr>
      </xdr:nvPicPr>
      <xdr:blipFill>
        <a:blip xmlns:r="http://schemas.openxmlformats.org/officeDocument/2006/relationships" r:embed="rId1" cstate="print"/>
        <a:srcRect/>
        <a:stretch>
          <a:fillRect/>
        </a:stretch>
      </xdr:blipFill>
      <xdr:spPr bwMode="auto">
        <a:xfrm>
          <a:off x="35728275" y="414337"/>
          <a:ext cx="5438774" cy="1500188"/>
        </a:xfrm>
        <a:prstGeom prst="rect">
          <a:avLst/>
        </a:prstGeom>
        <a:noFill/>
        <a:ln w="9525">
          <a:noFill/>
          <a:miter lim="800000"/>
          <a:headEnd/>
          <a:tailEnd/>
        </a:ln>
      </xdr:spPr>
    </xdr:pic>
    <xdr:clientData/>
  </xdr:twoCellAnchor>
  <xdr:twoCellAnchor>
    <xdr:from>
      <xdr:col>50</xdr:col>
      <xdr:colOff>533400</xdr:colOff>
      <xdr:row>2</xdr:row>
      <xdr:rowOff>23812</xdr:rowOff>
    </xdr:from>
    <xdr:to>
      <xdr:col>58</xdr:col>
      <xdr:colOff>342899</xdr:colOff>
      <xdr:row>10</xdr:row>
      <xdr:rowOff>0</xdr:rowOff>
    </xdr:to>
    <xdr:pic>
      <xdr:nvPicPr>
        <xdr:cNvPr id="3" name="Picture 231">
          <a:extLst>
            <a:ext uri="{FF2B5EF4-FFF2-40B4-BE49-F238E27FC236}">
              <a16:creationId xmlns:a16="http://schemas.microsoft.com/office/drawing/2014/main" id="{00000000-0008-0000-0E00-000003000000}"/>
            </a:ext>
          </a:extLst>
        </xdr:cNvPr>
        <xdr:cNvPicPr>
          <a:picLocks noChangeAspect="1" noChangeArrowheads="1"/>
        </xdr:cNvPicPr>
      </xdr:nvPicPr>
      <xdr:blipFill>
        <a:blip xmlns:r="http://schemas.openxmlformats.org/officeDocument/2006/relationships" r:embed="rId1" cstate="print"/>
        <a:srcRect/>
        <a:stretch>
          <a:fillRect/>
        </a:stretch>
      </xdr:blipFill>
      <xdr:spPr bwMode="auto">
        <a:xfrm>
          <a:off x="35728275" y="414337"/>
          <a:ext cx="5438774" cy="1500188"/>
        </a:xfrm>
        <a:prstGeom prst="rect">
          <a:avLst/>
        </a:prstGeom>
        <a:noFill/>
        <a:ln w="9525">
          <a:noFill/>
          <a:miter lim="800000"/>
          <a:headEnd/>
          <a:tailEnd/>
        </a:ln>
      </xdr:spPr>
    </xdr:pic>
    <xdr:clientData/>
  </xdr:twoCellAnchor>
  <xdr:twoCellAnchor>
    <xdr:from>
      <xdr:col>50</xdr:col>
      <xdr:colOff>533400</xdr:colOff>
      <xdr:row>2</xdr:row>
      <xdr:rowOff>23812</xdr:rowOff>
    </xdr:from>
    <xdr:to>
      <xdr:col>58</xdr:col>
      <xdr:colOff>342899</xdr:colOff>
      <xdr:row>10</xdr:row>
      <xdr:rowOff>0</xdr:rowOff>
    </xdr:to>
    <xdr:pic>
      <xdr:nvPicPr>
        <xdr:cNvPr id="4" name="Picture 231">
          <a:extLst>
            <a:ext uri="{FF2B5EF4-FFF2-40B4-BE49-F238E27FC236}">
              <a16:creationId xmlns:a16="http://schemas.microsoft.com/office/drawing/2014/main" id="{00000000-0008-0000-0E00-000004000000}"/>
            </a:ext>
          </a:extLst>
        </xdr:cNvPr>
        <xdr:cNvPicPr>
          <a:picLocks noChangeAspect="1" noChangeArrowheads="1"/>
        </xdr:cNvPicPr>
      </xdr:nvPicPr>
      <xdr:blipFill>
        <a:blip xmlns:r="http://schemas.openxmlformats.org/officeDocument/2006/relationships" r:embed="rId1" cstate="print"/>
        <a:srcRect/>
        <a:stretch>
          <a:fillRect/>
        </a:stretch>
      </xdr:blipFill>
      <xdr:spPr bwMode="auto">
        <a:xfrm>
          <a:off x="35728275" y="414337"/>
          <a:ext cx="5438774" cy="1500188"/>
        </a:xfrm>
        <a:prstGeom prst="rect">
          <a:avLst/>
        </a:prstGeom>
        <a:noFill/>
        <a:ln w="9525">
          <a:noFill/>
          <a:miter lim="800000"/>
          <a:headEnd/>
          <a:tailEnd/>
        </a:ln>
      </xdr:spPr>
    </xdr:pic>
    <xdr:clientData/>
  </xdr:twoCellAnchor>
  <xdr:twoCellAnchor>
    <xdr:from>
      <xdr:col>50</xdr:col>
      <xdr:colOff>533400</xdr:colOff>
      <xdr:row>2</xdr:row>
      <xdr:rowOff>23812</xdr:rowOff>
    </xdr:from>
    <xdr:to>
      <xdr:col>58</xdr:col>
      <xdr:colOff>342899</xdr:colOff>
      <xdr:row>10</xdr:row>
      <xdr:rowOff>0</xdr:rowOff>
    </xdr:to>
    <xdr:pic>
      <xdr:nvPicPr>
        <xdr:cNvPr id="5" name="Picture 231">
          <a:extLst>
            <a:ext uri="{FF2B5EF4-FFF2-40B4-BE49-F238E27FC236}">
              <a16:creationId xmlns:a16="http://schemas.microsoft.com/office/drawing/2014/main" id="{00000000-0008-0000-0E00-000005000000}"/>
            </a:ext>
          </a:extLst>
        </xdr:cNvPr>
        <xdr:cNvPicPr>
          <a:picLocks noChangeAspect="1" noChangeArrowheads="1"/>
        </xdr:cNvPicPr>
      </xdr:nvPicPr>
      <xdr:blipFill>
        <a:blip xmlns:r="http://schemas.openxmlformats.org/officeDocument/2006/relationships" r:embed="rId1" cstate="print"/>
        <a:srcRect/>
        <a:stretch>
          <a:fillRect/>
        </a:stretch>
      </xdr:blipFill>
      <xdr:spPr bwMode="auto">
        <a:xfrm>
          <a:off x="35728275" y="414337"/>
          <a:ext cx="5438774" cy="1500188"/>
        </a:xfrm>
        <a:prstGeom prst="rect">
          <a:avLst/>
        </a:prstGeom>
        <a:noFill/>
        <a:ln w="9525">
          <a:noFill/>
          <a:miter lim="800000"/>
          <a:headEnd/>
          <a:tailEnd/>
        </a:ln>
      </xdr:spPr>
    </xdr:pic>
    <xdr:clientData/>
  </xdr:twoCellAnchor>
  <xdr:twoCellAnchor>
    <xdr:from>
      <xdr:col>50</xdr:col>
      <xdr:colOff>533400</xdr:colOff>
      <xdr:row>2</xdr:row>
      <xdr:rowOff>23812</xdr:rowOff>
    </xdr:from>
    <xdr:to>
      <xdr:col>58</xdr:col>
      <xdr:colOff>342899</xdr:colOff>
      <xdr:row>10</xdr:row>
      <xdr:rowOff>0</xdr:rowOff>
    </xdr:to>
    <xdr:pic>
      <xdr:nvPicPr>
        <xdr:cNvPr id="6" name="Picture 231">
          <a:extLst>
            <a:ext uri="{FF2B5EF4-FFF2-40B4-BE49-F238E27FC236}">
              <a16:creationId xmlns:a16="http://schemas.microsoft.com/office/drawing/2014/main" id="{00000000-0008-0000-0E00-000006000000}"/>
            </a:ext>
          </a:extLst>
        </xdr:cNvPr>
        <xdr:cNvPicPr>
          <a:picLocks noChangeAspect="1" noChangeArrowheads="1"/>
        </xdr:cNvPicPr>
      </xdr:nvPicPr>
      <xdr:blipFill>
        <a:blip xmlns:r="http://schemas.openxmlformats.org/officeDocument/2006/relationships" r:embed="rId1" cstate="print"/>
        <a:srcRect/>
        <a:stretch>
          <a:fillRect/>
        </a:stretch>
      </xdr:blipFill>
      <xdr:spPr bwMode="auto">
        <a:xfrm>
          <a:off x="35728275" y="414337"/>
          <a:ext cx="5438774" cy="1500188"/>
        </a:xfrm>
        <a:prstGeom prst="rect">
          <a:avLst/>
        </a:prstGeom>
        <a:noFill/>
        <a:ln w="9525">
          <a:noFill/>
          <a:miter lim="800000"/>
          <a:headEnd/>
          <a:tailEnd/>
        </a:ln>
      </xdr:spPr>
    </xdr:pic>
    <xdr:clientData/>
  </xdr:twoCellAnchor>
  <xdr:twoCellAnchor>
    <xdr:from>
      <xdr:col>50</xdr:col>
      <xdr:colOff>533400</xdr:colOff>
      <xdr:row>2</xdr:row>
      <xdr:rowOff>23812</xdr:rowOff>
    </xdr:from>
    <xdr:to>
      <xdr:col>58</xdr:col>
      <xdr:colOff>342899</xdr:colOff>
      <xdr:row>10</xdr:row>
      <xdr:rowOff>0</xdr:rowOff>
    </xdr:to>
    <xdr:pic>
      <xdr:nvPicPr>
        <xdr:cNvPr id="7" name="Picture 231">
          <a:extLst>
            <a:ext uri="{FF2B5EF4-FFF2-40B4-BE49-F238E27FC236}">
              <a16:creationId xmlns:a16="http://schemas.microsoft.com/office/drawing/2014/main" id="{00000000-0008-0000-0E00-000007000000}"/>
            </a:ext>
          </a:extLst>
        </xdr:cNvPr>
        <xdr:cNvPicPr>
          <a:picLocks noChangeAspect="1" noChangeArrowheads="1"/>
        </xdr:cNvPicPr>
      </xdr:nvPicPr>
      <xdr:blipFill>
        <a:blip xmlns:r="http://schemas.openxmlformats.org/officeDocument/2006/relationships" r:embed="rId1" cstate="print"/>
        <a:srcRect/>
        <a:stretch>
          <a:fillRect/>
        </a:stretch>
      </xdr:blipFill>
      <xdr:spPr bwMode="auto">
        <a:xfrm>
          <a:off x="35728275" y="414337"/>
          <a:ext cx="5438774" cy="1500188"/>
        </a:xfrm>
        <a:prstGeom prst="rect">
          <a:avLst/>
        </a:prstGeom>
        <a:noFill/>
        <a:ln w="9525">
          <a:noFill/>
          <a:miter lim="800000"/>
          <a:headEnd/>
          <a:tailEnd/>
        </a:ln>
      </xdr:spPr>
    </xdr:pic>
    <xdr:clientData/>
  </xdr:twoCellAnchor>
  <xdr:twoCellAnchor>
    <xdr:from>
      <xdr:col>50</xdr:col>
      <xdr:colOff>533400</xdr:colOff>
      <xdr:row>2</xdr:row>
      <xdr:rowOff>23812</xdr:rowOff>
    </xdr:from>
    <xdr:to>
      <xdr:col>58</xdr:col>
      <xdr:colOff>342899</xdr:colOff>
      <xdr:row>10</xdr:row>
      <xdr:rowOff>0</xdr:rowOff>
    </xdr:to>
    <xdr:pic>
      <xdr:nvPicPr>
        <xdr:cNvPr id="8" name="Picture 231">
          <a:extLst>
            <a:ext uri="{FF2B5EF4-FFF2-40B4-BE49-F238E27FC236}">
              <a16:creationId xmlns:a16="http://schemas.microsoft.com/office/drawing/2014/main" id="{00000000-0008-0000-0E00-000008000000}"/>
            </a:ext>
          </a:extLst>
        </xdr:cNvPr>
        <xdr:cNvPicPr>
          <a:picLocks noChangeAspect="1" noChangeArrowheads="1"/>
        </xdr:cNvPicPr>
      </xdr:nvPicPr>
      <xdr:blipFill>
        <a:blip xmlns:r="http://schemas.openxmlformats.org/officeDocument/2006/relationships" r:embed="rId1" cstate="print"/>
        <a:srcRect/>
        <a:stretch>
          <a:fillRect/>
        </a:stretch>
      </xdr:blipFill>
      <xdr:spPr bwMode="auto">
        <a:xfrm>
          <a:off x="35728275" y="414337"/>
          <a:ext cx="5438774" cy="1500188"/>
        </a:xfrm>
        <a:prstGeom prst="rect">
          <a:avLst/>
        </a:prstGeom>
        <a:noFill/>
        <a:ln w="9525">
          <a:noFill/>
          <a:miter lim="800000"/>
          <a:headEnd/>
          <a:tailEnd/>
        </a:ln>
      </xdr:spPr>
    </xdr:pic>
    <xdr:clientData/>
  </xdr:twoCellAnchor>
  <xdr:twoCellAnchor>
    <xdr:from>
      <xdr:col>50</xdr:col>
      <xdr:colOff>533400</xdr:colOff>
      <xdr:row>2</xdr:row>
      <xdr:rowOff>23812</xdr:rowOff>
    </xdr:from>
    <xdr:to>
      <xdr:col>58</xdr:col>
      <xdr:colOff>342899</xdr:colOff>
      <xdr:row>10</xdr:row>
      <xdr:rowOff>0</xdr:rowOff>
    </xdr:to>
    <xdr:pic>
      <xdr:nvPicPr>
        <xdr:cNvPr id="9" name="Picture 231">
          <a:extLst>
            <a:ext uri="{FF2B5EF4-FFF2-40B4-BE49-F238E27FC236}">
              <a16:creationId xmlns:a16="http://schemas.microsoft.com/office/drawing/2014/main" id="{00000000-0008-0000-0E00-000009000000}"/>
            </a:ext>
          </a:extLst>
        </xdr:cNvPr>
        <xdr:cNvPicPr>
          <a:picLocks noChangeAspect="1" noChangeArrowheads="1"/>
        </xdr:cNvPicPr>
      </xdr:nvPicPr>
      <xdr:blipFill>
        <a:blip xmlns:r="http://schemas.openxmlformats.org/officeDocument/2006/relationships" r:embed="rId1" cstate="print"/>
        <a:srcRect/>
        <a:stretch>
          <a:fillRect/>
        </a:stretch>
      </xdr:blipFill>
      <xdr:spPr bwMode="auto">
        <a:xfrm>
          <a:off x="35728275" y="414337"/>
          <a:ext cx="5438774" cy="1500188"/>
        </a:xfrm>
        <a:prstGeom prst="rect">
          <a:avLst/>
        </a:prstGeom>
        <a:noFill/>
        <a:ln w="9525">
          <a:noFill/>
          <a:miter lim="800000"/>
          <a:headEnd/>
          <a:tailEnd/>
        </a:ln>
      </xdr:spPr>
    </xdr:pic>
    <xdr:clientData/>
  </xdr:twoCellAnchor>
  <xdr:twoCellAnchor>
    <xdr:from>
      <xdr:col>50</xdr:col>
      <xdr:colOff>533400</xdr:colOff>
      <xdr:row>2</xdr:row>
      <xdr:rowOff>23812</xdr:rowOff>
    </xdr:from>
    <xdr:to>
      <xdr:col>58</xdr:col>
      <xdr:colOff>342899</xdr:colOff>
      <xdr:row>10</xdr:row>
      <xdr:rowOff>0</xdr:rowOff>
    </xdr:to>
    <xdr:pic>
      <xdr:nvPicPr>
        <xdr:cNvPr id="10" name="Picture 231">
          <a:extLst>
            <a:ext uri="{FF2B5EF4-FFF2-40B4-BE49-F238E27FC236}">
              <a16:creationId xmlns:a16="http://schemas.microsoft.com/office/drawing/2014/main" id="{00000000-0008-0000-0E00-00000A000000}"/>
            </a:ext>
          </a:extLst>
        </xdr:cNvPr>
        <xdr:cNvPicPr>
          <a:picLocks noChangeAspect="1" noChangeArrowheads="1"/>
        </xdr:cNvPicPr>
      </xdr:nvPicPr>
      <xdr:blipFill>
        <a:blip xmlns:r="http://schemas.openxmlformats.org/officeDocument/2006/relationships" r:embed="rId1" cstate="print"/>
        <a:srcRect/>
        <a:stretch>
          <a:fillRect/>
        </a:stretch>
      </xdr:blipFill>
      <xdr:spPr bwMode="auto">
        <a:xfrm>
          <a:off x="35728275" y="414337"/>
          <a:ext cx="5438774" cy="1500188"/>
        </a:xfrm>
        <a:prstGeom prst="rect">
          <a:avLst/>
        </a:prstGeom>
        <a:noFill/>
        <a:ln w="9525">
          <a:noFill/>
          <a:miter lim="800000"/>
          <a:headEnd/>
          <a:tailEnd/>
        </a:ln>
      </xdr:spPr>
    </xdr:pic>
    <xdr:clientData/>
  </xdr:twoCellAnchor>
  <xdr:twoCellAnchor>
    <xdr:from>
      <xdr:col>50</xdr:col>
      <xdr:colOff>533400</xdr:colOff>
      <xdr:row>2</xdr:row>
      <xdr:rowOff>23812</xdr:rowOff>
    </xdr:from>
    <xdr:to>
      <xdr:col>58</xdr:col>
      <xdr:colOff>342899</xdr:colOff>
      <xdr:row>10</xdr:row>
      <xdr:rowOff>0</xdr:rowOff>
    </xdr:to>
    <xdr:pic>
      <xdr:nvPicPr>
        <xdr:cNvPr id="11" name="Picture 231">
          <a:extLst>
            <a:ext uri="{FF2B5EF4-FFF2-40B4-BE49-F238E27FC236}">
              <a16:creationId xmlns:a16="http://schemas.microsoft.com/office/drawing/2014/main" id="{00000000-0008-0000-0E00-00000B000000}"/>
            </a:ext>
          </a:extLst>
        </xdr:cNvPr>
        <xdr:cNvPicPr>
          <a:picLocks noChangeAspect="1" noChangeArrowheads="1"/>
        </xdr:cNvPicPr>
      </xdr:nvPicPr>
      <xdr:blipFill>
        <a:blip xmlns:r="http://schemas.openxmlformats.org/officeDocument/2006/relationships" r:embed="rId1" cstate="print"/>
        <a:srcRect/>
        <a:stretch>
          <a:fillRect/>
        </a:stretch>
      </xdr:blipFill>
      <xdr:spPr bwMode="auto">
        <a:xfrm>
          <a:off x="35728275" y="414337"/>
          <a:ext cx="5438774" cy="1500188"/>
        </a:xfrm>
        <a:prstGeom prst="rect">
          <a:avLst/>
        </a:prstGeom>
        <a:noFill/>
        <a:ln w="9525">
          <a:noFill/>
          <a:miter lim="800000"/>
          <a:headEnd/>
          <a:tailEnd/>
        </a:ln>
      </xdr:spPr>
    </xdr:pic>
    <xdr:clientData/>
  </xdr:twoCellAnchor>
  <xdr:twoCellAnchor>
    <xdr:from>
      <xdr:col>50</xdr:col>
      <xdr:colOff>533400</xdr:colOff>
      <xdr:row>2</xdr:row>
      <xdr:rowOff>23812</xdr:rowOff>
    </xdr:from>
    <xdr:to>
      <xdr:col>58</xdr:col>
      <xdr:colOff>342899</xdr:colOff>
      <xdr:row>10</xdr:row>
      <xdr:rowOff>0</xdr:rowOff>
    </xdr:to>
    <xdr:pic>
      <xdr:nvPicPr>
        <xdr:cNvPr id="12" name="Picture 231">
          <a:extLst>
            <a:ext uri="{FF2B5EF4-FFF2-40B4-BE49-F238E27FC236}">
              <a16:creationId xmlns:a16="http://schemas.microsoft.com/office/drawing/2014/main" id="{00000000-0008-0000-0E00-00000C000000}"/>
            </a:ext>
          </a:extLst>
        </xdr:cNvPr>
        <xdr:cNvPicPr>
          <a:picLocks noChangeAspect="1" noChangeArrowheads="1"/>
        </xdr:cNvPicPr>
      </xdr:nvPicPr>
      <xdr:blipFill>
        <a:blip xmlns:r="http://schemas.openxmlformats.org/officeDocument/2006/relationships" r:embed="rId1" cstate="print"/>
        <a:srcRect/>
        <a:stretch>
          <a:fillRect/>
        </a:stretch>
      </xdr:blipFill>
      <xdr:spPr bwMode="auto">
        <a:xfrm>
          <a:off x="35728275" y="414337"/>
          <a:ext cx="5438774" cy="1500188"/>
        </a:xfrm>
        <a:prstGeom prst="rect">
          <a:avLst/>
        </a:prstGeom>
        <a:noFill/>
        <a:ln w="9525">
          <a:noFill/>
          <a:miter lim="800000"/>
          <a:headEnd/>
          <a:tailEnd/>
        </a:ln>
      </xdr:spPr>
    </xdr:pic>
    <xdr:clientData/>
  </xdr:twoCellAnchor>
  <xdr:twoCellAnchor>
    <xdr:from>
      <xdr:col>50</xdr:col>
      <xdr:colOff>533400</xdr:colOff>
      <xdr:row>2</xdr:row>
      <xdr:rowOff>23812</xdr:rowOff>
    </xdr:from>
    <xdr:to>
      <xdr:col>58</xdr:col>
      <xdr:colOff>342899</xdr:colOff>
      <xdr:row>10</xdr:row>
      <xdr:rowOff>0</xdr:rowOff>
    </xdr:to>
    <xdr:pic>
      <xdr:nvPicPr>
        <xdr:cNvPr id="13" name="Picture 231">
          <a:extLst>
            <a:ext uri="{FF2B5EF4-FFF2-40B4-BE49-F238E27FC236}">
              <a16:creationId xmlns:a16="http://schemas.microsoft.com/office/drawing/2014/main" id="{00000000-0008-0000-0E00-00000D000000}"/>
            </a:ext>
          </a:extLst>
        </xdr:cNvPr>
        <xdr:cNvPicPr>
          <a:picLocks noChangeAspect="1" noChangeArrowheads="1"/>
        </xdr:cNvPicPr>
      </xdr:nvPicPr>
      <xdr:blipFill>
        <a:blip xmlns:r="http://schemas.openxmlformats.org/officeDocument/2006/relationships" r:embed="rId1" cstate="print"/>
        <a:srcRect/>
        <a:stretch>
          <a:fillRect/>
        </a:stretch>
      </xdr:blipFill>
      <xdr:spPr bwMode="auto">
        <a:xfrm>
          <a:off x="35728275" y="414337"/>
          <a:ext cx="5438774" cy="1500188"/>
        </a:xfrm>
        <a:prstGeom prst="rect">
          <a:avLst/>
        </a:prstGeom>
        <a:noFill/>
        <a:ln w="9525">
          <a:noFill/>
          <a:miter lim="800000"/>
          <a:headEnd/>
          <a:tailEnd/>
        </a:ln>
      </xdr:spPr>
    </xdr:pic>
    <xdr:clientData/>
  </xdr:twoCellAnchor>
  <xdr:twoCellAnchor>
    <xdr:from>
      <xdr:col>50</xdr:col>
      <xdr:colOff>533400</xdr:colOff>
      <xdr:row>2</xdr:row>
      <xdr:rowOff>23812</xdr:rowOff>
    </xdr:from>
    <xdr:to>
      <xdr:col>58</xdr:col>
      <xdr:colOff>342899</xdr:colOff>
      <xdr:row>10</xdr:row>
      <xdr:rowOff>0</xdr:rowOff>
    </xdr:to>
    <xdr:pic>
      <xdr:nvPicPr>
        <xdr:cNvPr id="14" name="Picture 231">
          <a:extLst>
            <a:ext uri="{FF2B5EF4-FFF2-40B4-BE49-F238E27FC236}">
              <a16:creationId xmlns:a16="http://schemas.microsoft.com/office/drawing/2014/main" id="{00000000-0008-0000-0E00-00000E000000}"/>
            </a:ext>
          </a:extLst>
        </xdr:cNvPr>
        <xdr:cNvPicPr>
          <a:picLocks noChangeAspect="1" noChangeArrowheads="1"/>
        </xdr:cNvPicPr>
      </xdr:nvPicPr>
      <xdr:blipFill>
        <a:blip xmlns:r="http://schemas.openxmlformats.org/officeDocument/2006/relationships" r:embed="rId1" cstate="print"/>
        <a:srcRect/>
        <a:stretch>
          <a:fillRect/>
        </a:stretch>
      </xdr:blipFill>
      <xdr:spPr bwMode="auto">
        <a:xfrm>
          <a:off x="35728275" y="414337"/>
          <a:ext cx="5438774" cy="1500188"/>
        </a:xfrm>
        <a:prstGeom prst="rect">
          <a:avLst/>
        </a:prstGeom>
        <a:noFill/>
        <a:ln w="9525">
          <a:noFill/>
          <a:miter lim="800000"/>
          <a:headEnd/>
          <a:tailEnd/>
        </a:ln>
      </xdr:spPr>
    </xdr:pic>
    <xdr:clientData/>
  </xdr:twoCellAnchor>
  <xdr:twoCellAnchor>
    <xdr:from>
      <xdr:col>50</xdr:col>
      <xdr:colOff>533400</xdr:colOff>
      <xdr:row>2</xdr:row>
      <xdr:rowOff>23812</xdr:rowOff>
    </xdr:from>
    <xdr:to>
      <xdr:col>58</xdr:col>
      <xdr:colOff>342899</xdr:colOff>
      <xdr:row>10</xdr:row>
      <xdr:rowOff>0</xdr:rowOff>
    </xdr:to>
    <xdr:pic>
      <xdr:nvPicPr>
        <xdr:cNvPr id="15" name="Picture 231">
          <a:extLst>
            <a:ext uri="{FF2B5EF4-FFF2-40B4-BE49-F238E27FC236}">
              <a16:creationId xmlns:a16="http://schemas.microsoft.com/office/drawing/2014/main" id="{00000000-0008-0000-0E00-00000F000000}"/>
            </a:ext>
          </a:extLst>
        </xdr:cNvPr>
        <xdr:cNvPicPr>
          <a:picLocks noChangeAspect="1" noChangeArrowheads="1"/>
        </xdr:cNvPicPr>
      </xdr:nvPicPr>
      <xdr:blipFill>
        <a:blip xmlns:r="http://schemas.openxmlformats.org/officeDocument/2006/relationships" r:embed="rId1" cstate="print"/>
        <a:srcRect/>
        <a:stretch>
          <a:fillRect/>
        </a:stretch>
      </xdr:blipFill>
      <xdr:spPr bwMode="auto">
        <a:xfrm>
          <a:off x="35728275" y="414337"/>
          <a:ext cx="5438774" cy="1500188"/>
        </a:xfrm>
        <a:prstGeom prst="rect">
          <a:avLst/>
        </a:prstGeom>
        <a:noFill/>
        <a:ln w="9525">
          <a:noFill/>
          <a:miter lim="800000"/>
          <a:headEnd/>
          <a:tailEnd/>
        </a:ln>
      </xdr:spPr>
    </xdr:pic>
    <xdr:clientData/>
  </xdr:twoCellAnchor>
  <xdr:twoCellAnchor>
    <xdr:from>
      <xdr:col>50</xdr:col>
      <xdr:colOff>533400</xdr:colOff>
      <xdr:row>2</xdr:row>
      <xdr:rowOff>23812</xdr:rowOff>
    </xdr:from>
    <xdr:to>
      <xdr:col>58</xdr:col>
      <xdr:colOff>342899</xdr:colOff>
      <xdr:row>10</xdr:row>
      <xdr:rowOff>0</xdr:rowOff>
    </xdr:to>
    <xdr:pic>
      <xdr:nvPicPr>
        <xdr:cNvPr id="16" name="Picture 231">
          <a:extLst>
            <a:ext uri="{FF2B5EF4-FFF2-40B4-BE49-F238E27FC236}">
              <a16:creationId xmlns:a16="http://schemas.microsoft.com/office/drawing/2014/main" id="{00000000-0008-0000-0E00-000010000000}"/>
            </a:ext>
          </a:extLst>
        </xdr:cNvPr>
        <xdr:cNvPicPr>
          <a:picLocks noChangeAspect="1" noChangeArrowheads="1"/>
        </xdr:cNvPicPr>
      </xdr:nvPicPr>
      <xdr:blipFill>
        <a:blip xmlns:r="http://schemas.openxmlformats.org/officeDocument/2006/relationships" r:embed="rId1" cstate="print"/>
        <a:srcRect/>
        <a:stretch>
          <a:fillRect/>
        </a:stretch>
      </xdr:blipFill>
      <xdr:spPr bwMode="auto">
        <a:xfrm>
          <a:off x="35728275" y="414337"/>
          <a:ext cx="5438774" cy="1500188"/>
        </a:xfrm>
        <a:prstGeom prst="rect">
          <a:avLst/>
        </a:prstGeom>
        <a:noFill/>
        <a:ln w="9525">
          <a:noFill/>
          <a:miter lim="800000"/>
          <a:headEnd/>
          <a:tailEnd/>
        </a:ln>
      </xdr:spPr>
    </xdr:pic>
    <xdr:clientData/>
  </xdr:twoCellAnchor>
  <xdr:twoCellAnchor>
    <xdr:from>
      <xdr:col>50</xdr:col>
      <xdr:colOff>533400</xdr:colOff>
      <xdr:row>2</xdr:row>
      <xdr:rowOff>23812</xdr:rowOff>
    </xdr:from>
    <xdr:to>
      <xdr:col>58</xdr:col>
      <xdr:colOff>342899</xdr:colOff>
      <xdr:row>10</xdr:row>
      <xdr:rowOff>0</xdr:rowOff>
    </xdr:to>
    <xdr:pic>
      <xdr:nvPicPr>
        <xdr:cNvPr id="17" name="Picture 231">
          <a:extLst>
            <a:ext uri="{FF2B5EF4-FFF2-40B4-BE49-F238E27FC236}">
              <a16:creationId xmlns:a16="http://schemas.microsoft.com/office/drawing/2014/main" id="{00000000-0008-0000-0E00-000011000000}"/>
            </a:ext>
          </a:extLst>
        </xdr:cNvPr>
        <xdr:cNvPicPr>
          <a:picLocks noChangeAspect="1" noChangeArrowheads="1"/>
        </xdr:cNvPicPr>
      </xdr:nvPicPr>
      <xdr:blipFill>
        <a:blip xmlns:r="http://schemas.openxmlformats.org/officeDocument/2006/relationships" r:embed="rId1" cstate="print"/>
        <a:srcRect/>
        <a:stretch>
          <a:fillRect/>
        </a:stretch>
      </xdr:blipFill>
      <xdr:spPr bwMode="auto">
        <a:xfrm>
          <a:off x="35728275" y="414337"/>
          <a:ext cx="5438774" cy="1500188"/>
        </a:xfrm>
        <a:prstGeom prst="rect">
          <a:avLst/>
        </a:prstGeom>
        <a:noFill/>
        <a:ln w="9525">
          <a:noFill/>
          <a:miter lim="800000"/>
          <a:headEnd/>
          <a:tailEnd/>
        </a:ln>
      </xdr:spPr>
    </xdr:pic>
    <xdr:clientData/>
  </xdr:twoCellAnchor>
</xdr:wsDr>
</file>

<file path=xl/drawings/drawing20.xml><?xml version="1.0" encoding="utf-8"?>
<xdr:wsDr xmlns:xdr="http://schemas.openxmlformats.org/drawingml/2006/spreadsheetDrawing" xmlns:a="http://schemas.openxmlformats.org/drawingml/2006/main">
  <xdr:twoCellAnchor>
    <xdr:from>
      <xdr:col>50</xdr:col>
      <xdr:colOff>533400</xdr:colOff>
      <xdr:row>2</xdr:row>
      <xdr:rowOff>23812</xdr:rowOff>
    </xdr:from>
    <xdr:to>
      <xdr:col>58</xdr:col>
      <xdr:colOff>342899</xdr:colOff>
      <xdr:row>10</xdr:row>
      <xdr:rowOff>0</xdr:rowOff>
    </xdr:to>
    <xdr:pic>
      <xdr:nvPicPr>
        <xdr:cNvPr id="2" name="Picture 231">
          <a:extLst>
            <a:ext uri="{FF2B5EF4-FFF2-40B4-BE49-F238E27FC236}">
              <a16:creationId xmlns:a16="http://schemas.microsoft.com/office/drawing/2014/main" id="{00000000-0008-0000-0E00-000002000000}"/>
            </a:ext>
          </a:extLst>
        </xdr:cNvPr>
        <xdr:cNvPicPr>
          <a:picLocks noChangeAspect="1" noChangeArrowheads="1"/>
        </xdr:cNvPicPr>
      </xdr:nvPicPr>
      <xdr:blipFill>
        <a:blip xmlns:r="http://schemas.openxmlformats.org/officeDocument/2006/relationships" r:embed="rId1" cstate="print"/>
        <a:srcRect/>
        <a:stretch>
          <a:fillRect/>
        </a:stretch>
      </xdr:blipFill>
      <xdr:spPr bwMode="auto">
        <a:xfrm>
          <a:off x="35728275" y="414337"/>
          <a:ext cx="5438774" cy="1500188"/>
        </a:xfrm>
        <a:prstGeom prst="rect">
          <a:avLst/>
        </a:prstGeom>
        <a:noFill/>
        <a:ln w="9525">
          <a:noFill/>
          <a:miter lim="800000"/>
          <a:headEnd/>
          <a:tailEnd/>
        </a:ln>
      </xdr:spPr>
    </xdr:pic>
    <xdr:clientData/>
  </xdr:twoCellAnchor>
  <xdr:twoCellAnchor>
    <xdr:from>
      <xdr:col>50</xdr:col>
      <xdr:colOff>533400</xdr:colOff>
      <xdr:row>2</xdr:row>
      <xdr:rowOff>23812</xdr:rowOff>
    </xdr:from>
    <xdr:to>
      <xdr:col>58</xdr:col>
      <xdr:colOff>342899</xdr:colOff>
      <xdr:row>10</xdr:row>
      <xdr:rowOff>0</xdr:rowOff>
    </xdr:to>
    <xdr:pic>
      <xdr:nvPicPr>
        <xdr:cNvPr id="3" name="Picture 231">
          <a:extLst>
            <a:ext uri="{FF2B5EF4-FFF2-40B4-BE49-F238E27FC236}">
              <a16:creationId xmlns:a16="http://schemas.microsoft.com/office/drawing/2014/main" id="{00000000-0008-0000-0E00-000003000000}"/>
            </a:ext>
          </a:extLst>
        </xdr:cNvPr>
        <xdr:cNvPicPr>
          <a:picLocks noChangeAspect="1" noChangeArrowheads="1"/>
        </xdr:cNvPicPr>
      </xdr:nvPicPr>
      <xdr:blipFill>
        <a:blip xmlns:r="http://schemas.openxmlformats.org/officeDocument/2006/relationships" r:embed="rId1" cstate="print"/>
        <a:srcRect/>
        <a:stretch>
          <a:fillRect/>
        </a:stretch>
      </xdr:blipFill>
      <xdr:spPr bwMode="auto">
        <a:xfrm>
          <a:off x="35728275" y="414337"/>
          <a:ext cx="5438774" cy="1500188"/>
        </a:xfrm>
        <a:prstGeom prst="rect">
          <a:avLst/>
        </a:prstGeom>
        <a:noFill/>
        <a:ln w="9525">
          <a:noFill/>
          <a:miter lim="800000"/>
          <a:headEnd/>
          <a:tailEnd/>
        </a:ln>
      </xdr:spPr>
    </xdr:pic>
    <xdr:clientData/>
  </xdr:twoCellAnchor>
  <xdr:twoCellAnchor>
    <xdr:from>
      <xdr:col>50</xdr:col>
      <xdr:colOff>533400</xdr:colOff>
      <xdr:row>2</xdr:row>
      <xdr:rowOff>23812</xdr:rowOff>
    </xdr:from>
    <xdr:to>
      <xdr:col>58</xdr:col>
      <xdr:colOff>342899</xdr:colOff>
      <xdr:row>10</xdr:row>
      <xdr:rowOff>0</xdr:rowOff>
    </xdr:to>
    <xdr:pic>
      <xdr:nvPicPr>
        <xdr:cNvPr id="4" name="Picture 231">
          <a:extLst>
            <a:ext uri="{FF2B5EF4-FFF2-40B4-BE49-F238E27FC236}">
              <a16:creationId xmlns:a16="http://schemas.microsoft.com/office/drawing/2014/main" id="{00000000-0008-0000-0E00-000004000000}"/>
            </a:ext>
          </a:extLst>
        </xdr:cNvPr>
        <xdr:cNvPicPr>
          <a:picLocks noChangeAspect="1" noChangeArrowheads="1"/>
        </xdr:cNvPicPr>
      </xdr:nvPicPr>
      <xdr:blipFill>
        <a:blip xmlns:r="http://schemas.openxmlformats.org/officeDocument/2006/relationships" r:embed="rId1" cstate="print"/>
        <a:srcRect/>
        <a:stretch>
          <a:fillRect/>
        </a:stretch>
      </xdr:blipFill>
      <xdr:spPr bwMode="auto">
        <a:xfrm>
          <a:off x="35728275" y="414337"/>
          <a:ext cx="5438774" cy="1500188"/>
        </a:xfrm>
        <a:prstGeom prst="rect">
          <a:avLst/>
        </a:prstGeom>
        <a:noFill/>
        <a:ln w="9525">
          <a:noFill/>
          <a:miter lim="800000"/>
          <a:headEnd/>
          <a:tailEnd/>
        </a:ln>
      </xdr:spPr>
    </xdr:pic>
    <xdr:clientData/>
  </xdr:twoCellAnchor>
  <xdr:twoCellAnchor>
    <xdr:from>
      <xdr:col>50</xdr:col>
      <xdr:colOff>533400</xdr:colOff>
      <xdr:row>2</xdr:row>
      <xdr:rowOff>23812</xdr:rowOff>
    </xdr:from>
    <xdr:to>
      <xdr:col>58</xdr:col>
      <xdr:colOff>342899</xdr:colOff>
      <xdr:row>10</xdr:row>
      <xdr:rowOff>0</xdr:rowOff>
    </xdr:to>
    <xdr:pic>
      <xdr:nvPicPr>
        <xdr:cNvPr id="5" name="Picture 231">
          <a:extLst>
            <a:ext uri="{FF2B5EF4-FFF2-40B4-BE49-F238E27FC236}">
              <a16:creationId xmlns:a16="http://schemas.microsoft.com/office/drawing/2014/main" id="{00000000-0008-0000-0E00-000005000000}"/>
            </a:ext>
          </a:extLst>
        </xdr:cNvPr>
        <xdr:cNvPicPr>
          <a:picLocks noChangeAspect="1" noChangeArrowheads="1"/>
        </xdr:cNvPicPr>
      </xdr:nvPicPr>
      <xdr:blipFill>
        <a:blip xmlns:r="http://schemas.openxmlformats.org/officeDocument/2006/relationships" r:embed="rId1" cstate="print"/>
        <a:srcRect/>
        <a:stretch>
          <a:fillRect/>
        </a:stretch>
      </xdr:blipFill>
      <xdr:spPr bwMode="auto">
        <a:xfrm>
          <a:off x="35728275" y="414337"/>
          <a:ext cx="5438774" cy="1500188"/>
        </a:xfrm>
        <a:prstGeom prst="rect">
          <a:avLst/>
        </a:prstGeom>
        <a:noFill/>
        <a:ln w="9525">
          <a:noFill/>
          <a:miter lim="800000"/>
          <a:headEnd/>
          <a:tailEnd/>
        </a:ln>
      </xdr:spPr>
    </xdr:pic>
    <xdr:clientData/>
  </xdr:twoCellAnchor>
  <xdr:twoCellAnchor>
    <xdr:from>
      <xdr:col>50</xdr:col>
      <xdr:colOff>533400</xdr:colOff>
      <xdr:row>2</xdr:row>
      <xdr:rowOff>23812</xdr:rowOff>
    </xdr:from>
    <xdr:to>
      <xdr:col>58</xdr:col>
      <xdr:colOff>342899</xdr:colOff>
      <xdr:row>10</xdr:row>
      <xdr:rowOff>0</xdr:rowOff>
    </xdr:to>
    <xdr:pic>
      <xdr:nvPicPr>
        <xdr:cNvPr id="6" name="Picture 231">
          <a:extLst>
            <a:ext uri="{FF2B5EF4-FFF2-40B4-BE49-F238E27FC236}">
              <a16:creationId xmlns:a16="http://schemas.microsoft.com/office/drawing/2014/main" id="{00000000-0008-0000-0E00-000006000000}"/>
            </a:ext>
          </a:extLst>
        </xdr:cNvPr>
        <xdr:cNvPicPr>
          <a:picLocks noChangeAspect="1" noChangeArrowheads="1"/>
        </xdr:cNvPicPr>
      </xdr:nvPicPr>
      <xdr:blipFill>
        <a:blip xmlns:r="http://schemas.openxmlformats.org/officeDocument/2006/relationships" r:embed="rId1" cstate="print"/>
        <a:srcRect/>
        <a:stretch>
          <a:fillRect/>
        </a:stretch>
      </xdr:blipFill>
      <xdr:spPr bwMode="auto">
        <a:xfrm>
          <a:off x="35728275" y="414337"/>
          <a:ext cx="5438774" cy="1500188"/>
        </a:xfrm>
        <a:prstGeom prst="rect">
          <a:avLst/>
        </a:prstGeom>
        <a:noFill/>
        <a:ln w="9525">
          <a:noFill/>
          <a:miter lim="800000"/>
          <a:headEnd/>
          <a:tailEnd/>
        </a:ln>
      </xdr:spPr>
    </xdr:pic>
    <xdr:clientData/>
  </xdr:twoCellAnchor>
  <xdr:twoCellAnchor>
    <xdr:from>
      <xdr:col>50</xdr:col>
      <xdr:colOff>533400</xdr:colOff>
      <xdr:row>2</xdr:row>
      <xdr:rowOff>23812</xdr:rowOff>
    </xdr:from>
    <xdr:to>
      <xdr:col>58</xdr:col>
      <xdr:colOff>342899</xdr:colOff>
      <xdr:row>10</xdr:row>
      <xdr:rowOff>0</xdr:rowOff>
    </xdr:to>
    <xdr:pic>
      <xdr:nvPicPr>
        <xdr:cNvPr id="7" name="Picture 231">
          <a:extLst>
            <a:ext uri="{FF2B5EF4-FFF2-40B4-BE49-F238E27FC236}">
              <a16:creationId xmlns:a16="http://schemas.microsoft.com/office/drawing/2014/main" id="{00000000-0008-0000-0E00-000007000000}"/>
            </a:ext>
          </a:extLst>
        </xdr:cNvPr>
        <xdr:cNvPicPr>
          <a:picLocks noChangeAspect="1" noChangeArrowheads="1"/>
        </xdr:cNvPicPr>
      </xdr:nvPicPr>
      <xdr:blipFill>
        <a:blip xmlns:r="http://schemas.openxmlformats.org/officeDocument/2006/relationships" r:embed="rId1" cstate="print"/>
        <a:srcRect/>
        <a:stretch>
          <a:fillRect/>
        </a:stretch>
      </xdr:blipFill>
      <xdr:spPr bwMode="auto">
        <a:xfrm>
          <a:off x="35728275" y="414337"/>
          <a:ext cx="5438774" cy="1500188"/>
        </a:xfrm>
        <a:prstGeom prst="rect">
          <a:avLst/>
        </a:prstGeom>
        <a:noFill/>
        <a:ln w="9525">
          <a:noFill/>
          <a:miter lim="800000"/>
          <a:headEnd/>
          <a:tailEnd/>
        </a:ln>
      </xdr:spPr>
    </xdr:pic>
    <xdr:clientData/>
  </xdr:twoCellAnchor>
  <xdr:twoCellAnchor>
    <xdr:from>
      <xdr:col>50</xdr:col>
      <xdr:colOff>533400</xdr:colOff>
      <xdr:row>2</xdr:row>
      <xdr:rowOff>23812</xdr:rowOff>
    </xdr:from>
    <xdr:to>
      <xdr:col>58</xdr:col>
      <xdr:colOff>342899</xdr:colOff>
      <xdr:row>10</xdr:row>
      <xdr:rowOff>0</xdr:rowOff>
    </xdr:to>
    <xdr:pic>
      <xdr:nvPicPr>
        <xdr:cNvPr id="8" name="Picture 231">
          <a:extLst>
            <a:ext uri="{FF2B5EF4-FFF2-40B4-BE49-F238E27FC236}">
              <a16:creationId xmlns:a16="http://schemas.microsoft.com/office/drawing/2014/main" id="{00000000-0008-0000-0E00-000008000000}"/>
            </a:ext>
          </a:extLst>
        </xdr:cNvPr>
        <xdr:cNvPicPr>
          <a:picLocks noChangeAspect="1" noChangeArrowheads="1"/>
        </xdr:cNvPicPr>
      </xdr:nvPicPr>
      <xdr:blipFill>
        <a:blip xmlns:r="http://schemas.openxmlformats.org/officeDocument/2006/relationships" r:embed="rId1" cstate="print"/>
        <a:srcRect/>
        <a:stretch>
          <a:fillRect/>
        </a:stretch>
      </xdr:blipFill>
      <xdr:spPr bwMode="auto">
        <a:xfrm>
          <a:off x="35728275" y="414337"/>
          <a:ext cx="5438774" cy="1500188"/>
        </a:xfrm>
        <a:prstGeom prst="rect">
          <a:avLst/>
        </a:prstGeom>
        <a:noFill/>
        <a:ln w="9525">
          <a:noFill/>
          <a:miter lim="800000"/>
          <a:headEnd/>
          <a:tailEnd/>
        </a:ln>
      </xdr:spPr>
    </xdr:pic>
    <xdr:clientData/>
  </xdr:twoCellAnchor>
  <xdr:twoCellAnchor>
    <xdr:from>
      <xdr:col>50</xdr:col>
      <xdr:colOff>533400</xdr:colOff>
      <xdr:row>2</xdr:row>
      <xdr:rowOff>23812</xdr:rowOff>
    </xdr:from>
    <xdr:to>
      <xdr:col>58</xdr:col>
      <xdr:colOff>342899</xdr:colOff>
      <xdr:row>10</xdr:row>
      <xdr:rowOff>0</xdr:rowOff>
    </xdr:to>
    <xdr:pic>
      <xdr:nvPicPr>
        <xdr:cNvPr id="9" name="Picture 231">
          <a:extLst>
            <a:ext uri="{FF2B5EF4-FFF2-40B4-BE49-F238E27FC236}">
              <a16:creationId xmlns:a16="http://schemas.microsoft.com/office/drawing/2014/main" id="{00000000-0008-0000-0E00-000009000000}"/>
            </a:ext>
          </a:extLst>
        </xdr:cNvPr>
        <xdr:cNvPicPr>
          <a:picLocks noChangeAspect="1" noChangeArrowheads="1"/>
        </xdr:cNvPicPr>
      </xdr:nvPicPr>
      <xdr:blipFill>
        <a:blip xmlns:r="http://schemas.openxmlformats.org/officeDocument/2006/relationships" r:embed="rId1" cstate="print"/>
        <a:srcRect/>
        <a:stretch>
          <a:fillRect/>
        </a:stretch>
      </xdr:blipFill>
      <xdr:spPr bwMode="auto">
        <a:xfrm>
          <a:off x="35728275" y="414337"/>
          <a:ext cx="5438774" cy="1500188"/>
        </a:xfrm>
        <a:prstGeom prst="rect">
          <a:avLst/>
        </a:prstGeom>
        <a:noFill/>
        <a:ln w="9525">
          <a:noFill/>
          <a:miter lim="800000"/>
          <a:headEnd/>
          <a:tailEnd/>
        </a:ln>
      </xdr:spPr>
    </xdr:pic>
    <xdr:clientData/>
  </xdr:twoCellAnchor>
  <xdr:twoCellAnchor>
    <xdr:from>
      <xdr:col>50</xdr:col>
      <xdr:colOff>533400</xdr:colOff>
      <xdr:row>2</xdr:row>
      <xdr:rowOff>23812</xdr:rowOff>
    </xdr:from>
    <xdr:to>
      <xdr:col>58</xdr:col>
      <xdr:colOff>342899</xdr:colOff>
      <xdr:row>10</xdr:row>
      <xdr:rowOff>0</xdr:rowOff>
    </xdr:to>
    <xdr:pic>
      <xdr:nvPicPr>
        <xdr:cNvPr id="10" name="Picture 231">
          <a:extLst>
            <a:ext uri="{FF2B5EF4-FFF2-40B4-BE49-F238E27FC236}">
              <a16:creationId xmlns:a16="http://schemas.microsoft.com/office/drawing/2014/main" id="{00000000-0008-0000-0E00-00000A000000}"/>
            </a:ext>
          </a:extLst>
        </xdr:cNvPr>
        <xdr:cNvPicPr>
          <a:picLocks noChangeAspect="1" noChangeArrowheads="1"/>
        </xdr:cNvPicPr>
      </xdr:nvPicPr>
      <xdr:blipFill>
        <a:blip xmlns:r="http://schemas.openxmlformats.org/officeDocument/2006/relationships" r:embed="rId1" cstate="print"/>
        <a:srcRect/>
        <a:stretch>
          <a:fillRect/>
        </a:stretch>
      </xdr:blipFill>
      <xdr:spPr bwMode="auto">
        <a:xfrm>
          <a:off x="35728275" y="414337"/>
          <a:ext cx="5438774" cy="1500188"/>
        </a:xfrm>
        <a:prstGeom prst="rect">
          <a:avLst/>
        </a:prstGeom>
        <a:noFill/>
        <a:ln w="9525">
          <a:noFill/>
          <a:miter lim="800000"/>
          <a:headEnd/>
          <a:tailEnd/>
        </a:ln>
      </xdr:spPr>
    </xdr:pic>
    <xdr:clientData/>
  </xdr:twoCellAnchor>
  <xdr:twoCellAnchor>
    <xdr:from>
      <xdr:col>50</xdr:col>
      <xdr:colOff>533400</xdr:colOff>
      <xdr:row>2</xdr:row>
      <xdr:rowOff>23812</xdr:rowOff>
    </xdr:from>
    <xdr:to>
      <xdr:col>58</xdr:col>
      <xdr:colOff>342899</xdr:colOff>
      <xdr:row>10</xdr:row>
      <xdr:rowOff>0</xdr:rowOff>
    </xdr:to>
    <xdr:pic>
      <xdr:nvPicPr>
        <xdr:cNvPr id="11" name="Picture 231">
          <a:extLst>
            <a:ext uri="{FF2B5EF4-FFF2-40B4-BE49-F238E27FC236}">
              <a16:creationId xmlns:a16="http://schemas.microsoft.com/office/drawing/2014/main" id="{00000000-0008-0000-0E00-00000B000000}"/>
            </a:ext>
          </a:extLst>
        </xdr:cNvPr>
        <xdr:cNvPicPr>
          <a:picLocks noChangeAspect="1" noChangeArrowheads="1"/>
        </xdr:cNvPicPr>
      </xdr:nvPicPr>
      <xdr:blipFill>
        <a:blip xmlns:r="http://schemas.openxmlformats.org/officeDocument/2006/relationships" r:embed="rId1" cstate="print"/>
        <a:srcRect/>
        <a:stretch>
          <a:fillRect/>
        </a:stretch>
      </xdr:blipFill>
      <xdr:spPr bwMode="auto">
        <a:xfrm>
          <a:off x="35728275" y="414337"/>
          <a:ext cx="5438774" cy="1500188"/>
        </a:xfrm>
        <a:prstGeom prst="rect">
          <a:avLst/>
        </a:prstGeom>
        <a:noFill/>
        <a:ln w="9525">
          <a:noFill/>
          <a:miter lim="800000"/>
          <a:headEnd/>
          <a:tailEnd/>
        </a:ln>
      </xdr:spPr>
    </xdr:pic>
    <xdr:clientData/>
  </xdr:twoCellAnchor>
  <xdr:twoCellAnchor>
    <xdr:from>
      <xdr:col>50</xdr:col>
      <xdr:colOff>533400</xdr:colOff>
      <xdr:row>2</xdr:row>
      <xdr:rowOff>23812</xdr:rowOff>
    </xdr:from>
    <xdr:to>
      <xdr:col>58</xdr:col>
      <xdr:colOff>342899</xdr:colOff>
      <xdr:row>10</xdr:row>
      <xdr:rowOff>0</xdr:rowOff>
    </xdr:to>
    <xdr:pic>
      <xdr:nvPicPr>
        <xdr:cNvPr id="12" name="Picture 231">
          <a:extLst>
            <a:ext uri="{FF2B5EF4-FFF2-40B4-BE49-F238E27FC236}">
              <a16:creationId xmlns:a16="http://schemas.microsoft.com/office/drawing/2014/main" id="{00000000-0008-0000-0E00-00000C000000}"/>
            </a:ext>
          </a:extLst>
        </xdr:cNvPr>
        <xdr:cNvPicPr>
          <a:picLocks noChangeAspect="1" noChangeArrowheads="1"/>
        </xdr:cNvPicPr>
      </xdr:nvPicPr>
      <xdr:blipFill>
        <a:blip xmlns:r="http://schemas.openxmlformats.org/officeDocument/2006/relationships" r:embed="rId1" cstate="print"/>
        <a:srcRect/>
        <a:stretch>
          <a:fillRect/>
        </a:stretch>
      </xdr:blipFill>
      <xdr:spPr bwMode="auto">
        <a:xfrm>
          <a:off x="35728275" y="414337"/>
          <a:ext cx="5438774" cy="1500188"/>
        </a:xfrm>
        <a:prstGeom prst="rect">
          <a:avLst/>
        </a:prstGeom>
        <a:noFill/>
        <a:ln w="9525">
          <a:noFill/>
          <a:miter lim="800000"/>
          <a:headEnd/>
          <a:tailEnd/>
        </a:ln>
      </xdr:spPr>
    </xdr:pic>
    <xdr:clientData/>
  </xdr:twoCellAnchor>
  <xdr:twoCellAnchor>
    <xdr:from>
      <xdr:col>50</xdr:col>
      <xdr:colOff>533400</xdr:colOff>
      <xdr:row>2</xdr:row>
      <xdr:rowOff>23812</xdr:rowOff>
    </xdr:from>
    <xdr:to>
      <xdr:col>58</xdr:col>
      <xdr:colOff>342899</xdr:colOff>
      <xdr:row>10</xdr:row>
      <xdr:rowOff>0</xdr:rowOff>
    </xdr:to>
    <xdr:pic>
      <xdr:nvPicPr>
        <xdr:cNvPr id="13" name="Picture 231">
          <a:extLst>
            <a:ext uri="{FF2B5EF4-FFF2-40B4-BE49-F238E27FC236}">
              <a16:creationId xmlns:a16="http://schemas.microsoft.com/office/drawing/2014/main" id="{00000000-0008-0000-0E00-00000D000000}"/>
            </a:ext>
          </a:extLst>
        </xdr:cNvPr>
        <xdr:cNvPicPr>
          <a:picLocks noChangeAspect="1" noChangeArrowheads="1"/>
        </xdr:cNvPicPr>
      </xdr:nvPicPr>
      <xdr:blipFill>
        <a:blip xmlns:r="http://schemas.openxmlformats.org/officeDocument/2006/relationships" r:embed="rId1" cstate="print"/>
        <a:srcRect/>
        <a:stretch>
          <a:fillRect/>
        </a:stretch>
      </xdr:blipFill>
      <xdr:spPr bwMode="auto">
        <a:xfrm>
          <a:off x="35728275" y="414337"/>
          <a:ext cx="5438774" cy="1500188"/>
        </a:xfrm>
        <a:prstGeom prst="rect">
          <a:avLst/>
        </a:prstGeom>
        <a:noFill/>
        <a:ln w="9525">
          <a:noFill/>
          <a:miter lim="800000"/>
          <a:headEnd/>
          <a:tailEnd/>
        </a:ln>
      </xdr:spPr>
    </xdr:pic>
    <xdr:clientData/>
  </xdr:twoCellAnchor>
  <xdr:twoCellAnchor>
    <xdr:from>
      <xdr:col>50</xdr:col>
      <xdr:colOff>533400</xdr:colOff>
      <xdr:row>2</xdr:row>
      <xdr:rowOff>23812</xdr:rowOff>
    </xdr:from>
    <xdr:to>
      <xdr:col>58</xdr:col>
      <xdr:colOff>342899</xdr:colOff>
      <xdr:row>10</xdr:row>
      <xdr:rowOff>0</xdr:rowOff>
    </xdr:to>
    <xdr:pic>
      <xdr:nvPicPr>
        <xdr:cNvPr id="14" name="Picture 231">
          <a:extLst>
            <a:ext uri="{FF2B5EF4-FFF2-40B4-BE49-F238E27FC236}">
              <a16:creationId xmlns:a16="http://schemas.microsoft.com/office/drawing/2014/main" id="{00000000-0008-0000-0E00-00000E000000}"/>
            </a:ext>
          </a:extLst>
        </xdr:cNvPr>
        <xdr:cNvPicPr>
          <a:picLocks noChangeAspect="1" noChangeArrowheads="1"/>
        </xdr:cNvPicPr>
      </xdr:nvPicPr>
      <xdr:blipFill>
        <a:blip xmlns:r="http://schemas.openxmlformats.org/officeDocument/2006/relationships" r:embed="rId1" cstate="print"/>
        <a:srcRect/>
        <a:stretch>
          <a:fillRect/>
        </a:stretch>
      </xdr:blipFill>
      <xdr:spPr bwMode="auto">
        <a:xfrm>
          <a:off x="35728275" y="414337"/>
          <a:ext cx="5438774" cy="1500188"/>
        </a:xfrm>
        <a:prstGeom prst="rect">
          <a:avLst/>
        </a:prstGeom>
        <a:noFill/>
        <a:ln w="9525">
          <a:noFill/>
          <a:miter lim="800000"/>
          <a:headEnd/>
          <a:tailEnd/>
        </a:ln>
      </xdr:spPr>
    </xdr:pic>
    <xdr:clientData/>
  </xdr:twoCellAnchor>
  <xdr:twoCellAnchor>
    <xdr:from>
      <xdr:col>50</xdr:col>
      <xdr:colOff>533400</xdr:colOff>
      <xdr:row>2</xdr:row>
      <xdr:rowOff>23812</xdr:rowOff>
    </xdr:from>
    <xdr:to>
      <xdr:col>58</xdr:col>
      <xdr:colOff>342899</xdr:colOff>
      <xdr:row>10</xdr:row>
      <xdr:rowOff>0</xdr:rowOff>
    </xdr:to>
    <xdr:pic>
      <xdr:nvPicPr>
        <xdr:cNvPr id="15" name="Picture 231">
          <a:extLst>
            <a:ext uri="{FF2B5EF4-FFF2-40B4-BE49-F238E27FC236}">
              <a16:creationId xmlns:a16="http://schemas.microsoft.com/office/drawing/2014/main" id="{00000000-0008-0000-0E00-00000F000000}"/>
            </a:ext>
          </a:extLst>
        </xdr:cNvPr>
        <xdr:cNvPicPr>
          <a:picLocks noChangeAspect="1" noChangeArrowheads="1"/>
        </xdr:cNvPicPr>
      </xdr:nvPicPr>
      <xdr:blipFill>
        <a:blip xmlns:r="http://schemas.openxmlformats.org/officeDocument/2006/relationships" r:embed="rId1" cstate="print"/>
        <a:srcRect/>
        <a:stretch>
          <a:fillRect/>
        </a:stretch>
      </xdr:blipFill>
      <xdr:spPr bwMode="auto">
        <a:xfrm>
          <a:off x="35728275" y="414337"/>
          <a:ext cx="5438774" cy="1500188"/>
        </a:xfrm>
        <a:prstGeom prst="rect">
          <a:avLst/>
        </a:prstGeom>
        <a:noFill/>
        <a:ln w="9525">
          <a:noFill/>
          <a:miter lim="800000"/>
          <a:headEnd/>
          <a:tailEnd/>
        </a:ln>
      </xdr:spPr>
    </xdr:pic>
    <xdr:clientData/>
  </xdr:twoCellAnchor>
  <xdr:twoCellAnchor>
    <xdr:from>
      <xdr:col>50</xdr:col>
      <xdr:colOff>533400</xdr:colOff>
      <xdr:row>2</xdr:row>
      <xdr:rowOff>23812</xdr:rowOff>
    </xdr:from>
    <xdr:to>
      <xdr:col>58</xdr:col>
      <xdr:colOff>342899</xdr:colOff>
      <xdr:row>10</xdr:row>
      <xdr:rowOff>0</xdr:rowOff>
    </xdr:to>
    <xdr:pic>
      <xdr:nvPicPr>
        <xdr:cNvPr id="16" name="Picture 231">
          <a:extLst>
            <a:ext uri="{FF2B5EF4-FFF2-40B4-BE49-F238E27FC236}">
              <a16:creationId xmlns:a16="http://schemas.microsoft.com/office/drawing/2014/main" id="{00000000-0008-0000-0E00-000010000000}"/>
            </a:ext>
          </a:extLst>
        </xdr:cNvPr>
        <xdr:cNvPicPr>
          <a:picLocks noChangeAspect="1" noChangeArrowheads="1"/>
        </xdr:cNvPicPr>
      </xdr:nvPicPr>
      <xdr:blipFill>
        <a:blip xmlns:r="http://schemas.openxmlformats.org/officeDocument/2006/relationships" r:embed="rId1" cstate="print"/>
        <a:srcRect/>
        <a:stretch>
          <a:fillRect/>
        </a:stretch>
      </xdr:blipFill>
      <xdr:spPr bwMode="auto">
        <a:xfrm>
          <a:off x="35728275" y="414337"/>
          <a:ext cx="5438774" cy="1500188"/>
        </a:xfrm>
        <a:prstGeom prst="rect">
          <a:avLst/>
        </a:prstGeom>
        <a:noFill/>
        <a:ln w="9525">
          <a:noFill/>
          <a:miter lim="800000"/>
          <a:headEnd/>
          <a:tailEnd/>
        </a:ln>
      </xdr:spPr>
    </xdr:pic>
    <xdr:clientData/>
  </xdr:twoCellAnchor>
  <xdr:twoCellAnchor>
    <xdr:from>
      <xdr:col>50</xdr:col>
      <xdr:colOff>533400</xdr:colOff>
      <xdr:row>2</xdr:row>
      <xdr:rowOff>23812</xdr:rowOff>
    </xdr:from>
    <xdr:to>
      <xdr:col>58</xdr:col>
      <xdr:colOff>342899</xdr:colOff>
      <xdr:row>10</xdr:row>
      <xdr:rowOff>0</xdr:rowOff>
    </xdr:to>
    <xdr:pic>
      <xdr:nvPicPr>
        <xdr:cNvPr id="17" name="Picture 231">
          <a:extLst>
            <a:ext uri="{FF2B5EF4-FFF2-40B4-BE49-F238E27FC236}">
              <a16:creationId xmlns:a16="http://schemas.microsoft.com/office/drawing/2014/main" id="{00000000-0008-0000-0E00-000011000000}"/>
            </a:ext>
          </a:extLst>
        </xdr:cNvPr>
        <xdr:cNvPicPr>
          <a:picLocks noChangeAspect="1" noChangeArrowheads="1"/>
        </xdr:cNvPicPr>
      </xdr:nvPicPr>
      <xdr:blipFill>
        <a:blip xmlns:r="http://schemas.openxmlformats.org/officeDocument/2006/relationships" r:embed="rId1" cstate="print"/>
        <a:srcRect/>
        <a:stretch>
          <a:fillRect/>
        </a:stretch>
      </xdr:blipFill>
      <xdr:spPr bwMode="auto">
        <a:xfrm>
          <a:off x="35728275" y="414337"/>
          <a:ext cx="5438774" cy="1500188"/>
        </a:xfrm>
        <a:prstGeom prst="rect">
          <a:avLst/>
        </a:prstGeom>
        <a:noFill/>
        <a:ln w="9525">
          <a:noFill/>
          <a:miter lim="800000"/>
          <a:headEnd/>
          <a:tailEnd/>
        </a:ln>
      </xdr:spPr>
    </xdr:pic>
    <xdr:clientData/>
  </xdr:twoCellAnchor>
</xdr:wsDr>
</file>

<file path=xl/drawings/drawing21.xml><?xml version="1.0" encoding="utf-8"?>
<xdr:wsDr xmlns:xdr="http://schemas.openxmlformats.org/drawingml/2006/spreadsheetDrawing" xmlns:a="http://schemas.openxmlformats.org/drawingml/2006/main">
  <xdr:twoCellAnchor>
    <xdr:from>
      <xdr:col>50</xdr:col>
      <xdr:colOff>533400</xdr:colOff>
      <xdr:row>2</xdr:row>
      <xdr:rowOff>23812</xdr:rowOff>
    </xdr:from>
    <xdr:to>
      <xdr:col>58</xdr:col>
      <xdr:colOff>342899</xdr:colOff>
      <xdr:row>10</xdr:row>
      <xdr:rowOff>0</xdr:rowOff>
    </xdr:to>
    <xdr:pic>
      <xdr:nvPicPr>
        <xdr:cNvPr id="2" name="Picture 231">
          <a:extLst>
            <a:ext uri="{FF2B5EF4-FFF2-40B4-BE49-F238E27FC236}">
              <a16:creationId xmlns:a16="http://schemas.microsoft.com/office/drawing/2014/main" id="{00000000-0008-0000-0E00-000002000000}"/>
            </a:ext>
          </a:extLst>
        </xdr:cNvPr>
        <xdr:cNvPicPr>
          <a:picLocks noChangeAspect="1" noChangeArrowheads="1"/>
        </xdr:cNvPicPr>
      </xdr:nvPicPr>
      <xdr:blipFill>
        <a:blip xmlns:r="http://schemas.openxmlformats.org/officeDocument/2006/relationships" r:embed="rId1" cstate="print"/>
        <a:srcRect/>
        <a:stretch>
          <a:fillRect/>
        </a:stretch>
      </xdr:blipFill>
      <xdr:spPr bwMode="auto">
        <a:xfrm>
          <a:off x="35728275" y="414337"/>
          <a:ext cx="5438774" cy="1500188"/>
        </a:xfrm>
        <a:prstGeom prst="rect">
          <a:avLst/>
        </a:prstGeom>
        <a:noFill/>
        <a:ln w="9525">
          <a:noFill/>
          <a:miter lim="800000"/>
          <a:headEnd/>
          <a:tailEnd/>
        </a:ln>
      </xdr:spPr>
    </xdr:pic>
    <xdr:clientData/>
  </xdr:twoCellAnchor>
  <xdr:twoCellAnchor>
    <xdr:from>
      <xdr:col>50</xdr:col>
      <xdr:colOff>533400</xdr:colOff>
      <xdr:row>2</xdr:row>
      <xdr:rowOff>23812</xdr:rowOff>
    </xdr:from>
    <xdr:to>
      <xdr:col>58</xdr:col>
      <xdr:colOff>342899</xdr:colOff>
      <xdr:row>10</xdr:row>
      <xdr:rowOff>0</xdr:rowOff>
    </xdr:to>
    <xdr:pic>
      <xdr:nvPicPr>
        <xdr:cNvPr id="3" name="Picture 231">
          <a:extLst>
            <a:ext uri="{FF2B5EF4-FFF2-40B4-BE49-F238E27FC236}">
              <a16:creationId xmlns:a16="http://schemas.microsoft.com/office/drawing/2014/main" id="{00000000-0008-0000-0E00-000003000000}"/>
            </a:ext>
          </a:extLst>
        </xdr:cNvPr>
        <xdr:cNvPicPr>
          <a:picLocks noChangeAspect="1" noChangeArrowheads="1"/>
        </xdr:cNvPicPr>
      </xdr:nvPicPr>
      <xdr:blipFill>
        <a:blip xmlns:r="http://schemas.openxmlformats.org/officeDocument/2006/relationships" r:embed="rId1" cstate="print"/>
        <a:srcRect/>
        <a:stretch>
          <a:fillRect/>
        </a:stretch>
      </xdr:blipFill>
      <xdr:spPr bwMode="auto">
        <a:xfrm>
          <a:off x="35728275" y="414337"/>
          <a:ext cx="5438774" cy="1500188"/>
        </a:xfrm>
        <a:prstGeom prst="rect">
          <a:avLst/>
        </a:prstGeom>
        <a:noFill/>
        <a:ln w="9525">
          <a:noFill/>
          <a:miter lim="800000"/>
          <a:headEnd/>
          <a:tailEnd/>
        </a:ln>
      </xdr:spPr>
    </xdr:pic>
    <xdr:clientData/>
  </xdr:twoCellAnchor>
  <xdr:twoCellAnchor>
    <xdr:from>
      <xdr:col>50</xdr:col>
      <xdr:colOff>533400</xdr:colOff>
      <xdr:row>2</xdr:row>
      <xdr:rowOff>23812</xdr:rowOff>
    </xdr:from>
    <xdr:to>
      <xdr:col>58</xdr:col>
      <xdr:colOff>342899</xdr:colOff>
      <xdr:row>10</xdr:row>
      <xdr:rowOff>0</xdr:rowOff>
    </xdr:to>
    <xdr:pic>
      <xdr:nvPicPr>
        <xdr:cNvPr id="4" name="Picture 231">
          <a:extLst>
            <a:ext uri="{FF2B5EF4-FFF2-40B4-BE49-F238E27FC236}">
              <a16:creationId xmlns:a16="http://schemas.microsoft.com/office/drawing/2014/main" id="{00000000-0008-0000-0E00-000004000000}"/>
            </a:ext>
          </a:extLst>
        </xdr:cNvPr>
        <xdr:cNvPicPr>
          <a:picLocks noChangeAspect="1" noChangeArrowheads="1"/>
        </xdr:cNvPicPr>
      </xdr:nvPicPr>
      <xdr:blipFill>
        <a:blip xmlns:r="http://schemas.openxmlformats.org/officeDocument/2006/relationships" r:embed="rId1" cstate="print"/>
        <a:srcRect/>
        <a:stretch>
          <a:fillRect/>
        </a:stretch>
      </xdr:blipFill>
      <xdr:spPr bwMode="auto">
        <a:xfrm>
          <a:off x="35728275" y="414337"/>
          <a:ext cx="5438774" cy="1500188"/>
        </a:xfrm>
        <a:prstGeom prst="rect">
          <a:avLst/>
        </a:prstGeom>
        <a:noFill/>
        <a:ln w="9525">
          <a:noFill/>
          <a:miter lim="800000"/>
          <a:headEnd/>
          <a:tailEnd/>
        </a:ln>
      </xdr:spPr>
    </xdr:pic>
    <xdr:clientData/>
  </xdr:twoCellAnchor>
  <xdr:twoCellAnchor>
    <xdr:from>
      <xdr:col>50</xdr:col>
      <xdr:colOff>533400</xdr:colOff>
      <xdr:row>2</xdr:row>
      <xdr:rowOff>23812</xdr:rowOff>
    </xdr:from>
    <xdr:to>
      <xdr:col>58</xdr:col>
      <xdr:colOff>342899</xdr:colOff>
      <xdr:row>10</xdr:row>
      <xdr:rowOff>0</xdr:rowOff>
    </xdr:to>
    <xdr:pic>
      <xdr:nvPicPr>
        <xdr:cNvPr id="5" name="Picture 231">
          <a:extLst>
            <a:ext uri="{FF2B5EF4-FFF2-40B4-BE49-F238E27FC236}">
              <a16:creationId xmlns:a16="http://schemas.microsoft.com/office/drawing/2014/main" id="{00000000-0008-0000-0E00-000005000000}"/>
            </a:ext>
          </a:extLst>
        </xdr:cNvPr>
        <xdr:cNvPicPr>
          <a:picLocks noChangeAspect="1" noChangeArrowheads="1"/>
        </xdr:cNvPicPr>
      </xdr:nvPicPr>
      <xdr:blipFill>
        <a:blip xmlns:r="http://schemas.openxmlformats.org/officeDocument/2006/relationships" r:embed="rId1" cstate="print"/>
        <a:srcRect/>
        <a:stretch>
          <a:fillRect/>
        </a:stretch>
      </xdr:blipFill>
      <xdr:spPr bwMode="auto">
        <a:xfrm>
          <a:off x="35728275" y="414337"/>
          <a:ext cx="5438774" cy="1500188"/>
        </a:xfrm>
        <a:prstGeom prst="rect">
          <a:avLst/>
        </a:prstGeom>
        <a:noFill/>
        <a:ln w="9525">
          <a:noFill/>
          <a:miter lim="800000"/>
          <a:headEnd/>
          <a:tailEnd/>
        </a:ln>
      </xdr:spPr>
    </xdr:pic>
    <xdr:clientData/>
  </xdr:twoCellAnchor>
  <xdr:twoCellAnchor>
    <xdr:from>
      <xdr:col>50</xdr:col>
      <xdr:colOff>533400</xdr:colOff>
      <xdr:row>2</xdr:row>
      <xdr:rowOff>23812</xdr:rowOff>
    </xdr:from>
    <xdr:to>
      <xdr:col>58</xdr:col>
      <xdr:colOff>342899</xdr:colOff>
      <xdr:row>10</xdr:row>
      <xdr:rowOff>0</xdr:rowOff>
    </xdr:to>
    <xdr:pic>
      <xdr:nvPicPr>
        <xdr:cNvPr id="6" name="Picture 231">
          <a:extLst>
            <a:ext uri="{FF2B5EF4-FFF2-40B4-BE49-F238E27FC236}">
              <a16:creationId xmlns:a16="http://schemas.microsoft.com/office/drawing/2014/main" id="{00000000-0008-0000-0E00-000006000000}"/>
            </a:ext>
          </a:extLst>
        </xdr:cNvPr>
        <xdr:cNvPicPr>
          <a:picLocks noChangeAspect="1" noChangeArrowheads="1"/>
        </xdr:cNvPicPr>
      </xdr:nvPicPr>
      <xdr:blipFill>
        <a:blip xmlns:r="http://schemas.openxmlformats.org/officeDocument/2006/relationships" r:embed="rId1" cstate="print"/>
        <a:srcRect/>
        <a:stretch>
          <a:fillRect/>
        </a:stretch>
      </xdr:blipFill>
      <xdr:spPr bwMode="auto">
        <a:xfrm>
          <a:off x="35728275" y="414337"/>
          <a:ext cx="5438774" cy="1500188"/>
        </a:xfrm>
        <a:prstGeom prst="rect">
          <a:avLst/>
        </a:prstGeom>
        <a:noFill/>
        <a:ln w="9525">
          <a:noFill/>
          <a:miter lim="800000"/>
          <a:headEnd/>
          <a:tailEnd/>
        </a:ln>
      </xdr:spPr>
    </xdr:pic>
    <xdr:clientData/>
  </xdr:twoCellAnchor>
  <xdr:twoCellAnchor>
    <xdr:from>
      <xdr:col>50</xdr:col>
      <xdr:colOff>533400</xdr:colOff>
      <xdr:row>2</xdr:row>
      <xdr:rowOff>23812</xdr:rowOff>
    </xdr:from>
    <xdr:to>
      <xdr:col>58</xdr:col>
      <xdr:colOff>342899</xdr:colOff>
      <xdr:row>10</xdr:row>
      <xdr:rowOff>0</xdr:rowOff>
    </xdr:to>
    <xdr:pic>
      <xdr:nvPicPr>
        <xdr:cNvPr id="7" name="Picture 231">
          <a:extLst>
            <a:ext uri="{FF2B5EF4-FFF2-40B4-BE49-F238E27FC236}">
              <a16:creationId xmlns:a16="http://schemas.microsoft.com/office/drawing/2014/main" id="{00000000-0008-0000-0E00-000007000000}"/>
            </a:ext>
          </a:extLst>
        </xdr:cNvPr>
        <xdr:cNvPicPr>
          <a:picLocks noChangeAspect="1" noChangeArrowheads="1"/>
        </xdr:cNvPicPr>
      </xdr:nvPicPr>
      <xdr:blipFill>
        <a:blip xmlns:r="http://schemas.openxmlformats.org/officeDocument/2006/relationships" r:embed="rId1" cstate="print"/>
        <a:srcRect/>
        <a:stretch>
          <a:fillRect/>
        </a:stretch>
      </xdr:blipFill>
      <xdr:spPr bwMode="auto">
        <a:xfrm>
          <a:off x="35728275" y="414337"/>
          <a:ext cx="5438774" cy="1500188"/>
        </a:xfrm>
        <a:prstGeom prst="rect">
          <a:avLst/>
        </a:prstGeom>
        <a:noFill/>
        <a:ln w="9525">
          <a:noFill/>
          <a:miter lim="800000"/>
          <a:headEnd/>
          <a:tailEnd/>
        </a:ln>
      </xdr:spPr>
    </xdr:pic>
    <xdr:clientData/>
  </xdr:twoCellAnchor>
  <xdr:twoCellAnchor>
    <xdr:from>
      <xdr:col>50</xdr:col>
      <xdr:colOff>533400</xdr:colOff>
      <xdr:row>2</xdr:row>
      <xdr:rowOff>23812</xdr:rowOff>
    </xdr:from>
    <xdr:to>
      <xdr:col>58</xdr:col>
      <xdr:colOff>342899</xdr:colOff>
      <xdr:row>10</xdr:row>
      <xdr:rowOff>0</xdr:rowOff>
    </xdr:to>
    <xdr:pic>
      <xdr:nvPicPr>
        <xdr:cNvPr id="8" name="Picture 231">
          <a:extLst>
            <a:ext uri="{FF2B5EF4-FFF2-40B4-BE49-F238E27FC236}">
              <a16:creationId xmlns:a16="http://schemas.microsoft.com/office/drawing/2014/main" id="{00000000-0008-0000-0E00-000008000000}"/>
            </a:ext>
          </a:extLst>
        </xdr:cNvPr>
        <xdr:cNvPicPr>
          <a:picLocks noChangeAspect="1" noChangeArrowheads="1"/>
        </xdr:cNvPicPr>
      </xdr:nvPicPr>
      <xdr:blipFill>
        <a:blip xmlns:r="http://schemas.openxmlformats.org/officeDocument/2006/relationships" r:embed="rId1" cstate="print"/>
        <a:srcRect/>
        <a:stretch>
          <a:fillRect/>
        </a:stretch>
      </xdr:blipFill>
      <xdr:spPr bwMode="auto">
        <a:xfrm>
          <a:off x="35728275" y="414337"/>
          <a:ext cx="5438774" cy="1500188"/>
        </a:xfrm>
        <a:prstGeom prst="rect">
          <a:avLst/>
        </a:prstGeom>
        <a:noFill/>
        <a:ln w="9525">
          <a:noFill/>
          <a:miter lim="800000"/>
          <a:headEnd/>
          <a:tailEnd/>
        </a:ln>
      </xdr:spPr>
    </xdr:pic>
    <xdr:clientData/>
  </xdr:twoCellAnchor>
  <xdr:twoCellAnchor>
    <xdr:from>
      <xdr:col>50</xdr:col>
      <xdr:colOff>533400</xdr:colOff>
      <xdr:row>2</xdr:row>
      <xdr:rowOff>23812</xdr:rowOff>
    </xdr:from>
    <xdr:to>
      <xdr:col>58</xdr:col>
      <xdr:colOff>342899</xdr:colOff>
      <xdr:row>10</xdr:row>
      <xdr:rowOff>0</xdr:rowOff>
    </xdr:to>
    <xdr:pic>
      <xdr:nvPicPr>
        <xdr:cNvPr id="9" name="Picture 231">
          <a:extLst>
            <a:ext uri="{FF2B5EF4-FFF2-40B4-BE49-F238E27FC236}">
              <a16:creationId xmlns:a16="http://schemas.microsoft.com/office/drawing/2014/main" id="{00000000-0008-0000-0E00-000009000000}"/>
            </a:ext>
          </a:extLst>
        </xdr:cNvPr>
        <xdr:cNvPicPr>
          <a:picLocks noChangeAspect="1" noChangeArrowheads="1"/>
        </xdr:cNvPicPr>
      </xdr:nvPicPr>
      <xdr:blipFill>
        <a:blip xmlns:r="http://schemas.openxmlformats.org/officeDocument/2006/relationships" r:embed="rId1" cstate="print"/>
        <a:srcRect/>
        <a:stretch>
          <a:fillRect/>
        </a:stretch>
      </xdr:blipFill>
      <xdr:spPr bwMode="auto">
        <a:xfrm>
          <a:off x="35728275" y="414337"/>
          <a:ext cx="5438774" cy="1500188"/>
        </a:xfrm>
        <a:prstGeom prst="rect">
          <a:avLst/>
        </a:prstGeom>
        <a:noFill/>
        <a:ln w="9525">
          <a:noFill/>
          <a:miter lim="800000"/>
          <a:headEnd/>
          <a:tailEnd/>
        </a:ln>
      </xdr:spPr>
    </xdr:pic>
    <xdr:clientData/>
  </xdr:twoCellAnchor>
  <xdr:twoCellAnchor>
    <xdr:from>
      <xdr:col>50</xdr:col>
      <xdr:colOff>533400</xdr:colOff>
      <xdr:row>2</xdr:row>
      <xdr:rowOff>23812</xdr:rowOff>
    </xdr:from>
    <xdr:to>
      <xdr:col>58</xdr:col>
      <xdr:colOff>342899</xdr:colOff>
      <xdr:row>10</xdr:row>
      <xdr:rowOff>0</xdr:rowOff>
    </xdr:to>
    <xdr:pic>
      <xdr:nvPicPr>
        <xdr:cNvPr id="10" name="Picture 231">
          <a:extLst>
            <a:ext uri="{FF2B5EF4-FFF2-40B4-BE49-F238E27FC236}">
              <a16:creationId xmlns:a16="http://schemas.microsoft.com/office/drawing/2014/main" id="{00000000-0008-0000-0E00-00000A000000}"/>
            </a:ext>
          </a:extLst>
        </xdr:cNvPr>
        <xdr:cNvPicPr>
          <a:picLocks noChangeAspect="1" noChangeArrowheads="1"/>
        </xdr:cNvPicPr>
      </xdr:nvPicPr>
      <xdr:blipFill>
        <a:blip xmlns:r="http://schemas.openxmlformats.org/officeDocument/2006/relationships" r:embed="rId1" cstate="print"/>
        <a:srcRect/>
        <a:stretch>
          <a:fillRect/>
        </a:stretch>
      </xdr:blipFill>
      <xdr:spPr bwMode="auto">
        <a:xfrm>
          <a:off x="35728275" y="414337"/>
          <a:ext cx="5438774" cy="1500188"/>
        </a:xfrm>
        <a:prstGeom prst="rect">
          <a:avLst/>
        </a:prstGeom>
        <a:noFill/>
        <a:ln w="9525">
          <a:noFill/>
          <a:miter lim="800000"/>
          <a:headEnd/>
          <a:tailEnd/>
        </a:ln>
      </xdr:spPr>
    </xdr:pic>
    <xdr:clientData/>
  </xdr:twoCellAnchor>
  <xdr:twoCellAnchor>
    <xdr:from>
      <xdr:col>50</xdr:col>
      <xdr:colOff>533400</xdr:colOff>
      <xdr:row>2</xdr:row>
      <xdr:rowOff>23812</xdr:rowOff>
    </xdr:from>
    <xdr:to>
      <xdr:col>58</xdr:col>
      <xdr:colOff>342899</xdr:colOff>
      <xdr:row>10</xdr:row>
      <xdr:rowOff>0</xdr:rowOff>
    </xdr:to>
    <xdr:pic>
      <xdr:nvPicPr>
        <xdr:cNvPr id="11" name="Picture 231">
          <a:extLst>
            <a:ext uri="{FF2B5EF4-FFF2-40B4-BE49-F238E27FC236}">
              <a16:creationId xmlns:a16="http://schemas.microsoft.com/office/drawing/2014/main" id="{00000000-0008-0000-0E00-00000B000000}"/>
            </a:ext>
          </a:extLst>
        </xdr:cNvPr>
        <xdr:cNvPicPr>
          <a:picLocks noChangeAspect="1" noChangeArrowheads="1"/>
        </xdr:cNvPicPr>
      </xdr:nvPicPr>
      <xdr:blipFill>
        <a:blip xmlns:r="http://schemas.openxmlformats.org/officeDocument/2006/relationships" r:embed="rId1" cstate="print"/>
        <a:srcRect/>
        <a:stretch>
          <a:fillRect/>
        </a:stretch>
      </xdr:blipFill>
      <xdr:spPr bwMode="auto">
        <a:xfrm>
          <a:off x="35728275" y="414337"/>
          <a:ext cx="5438774" cy="1500188"/>
        </a:xfrm>
        <a:prstGeom prst="rect">
          <a:avLst/>
        </a:prstGeom>
        <a:noFill/>
        <a:ln w="9525">
          <a:noFill/>
          <a:miter lim="800000"/>
          <a:headEnd/>
          <a:tailEnd/>
        </a:ln>
      </xdr:spPr>
    </xdr:pic>
    <xdr:clientData/>
  </xdr:twoCellAnchor>
  <xdr:twoCellAnchor>
    <xdr:from>
      <xdr:col>50</xdr:col>
      <xdr:colOff>533400</xdr:colOff>
      <xdr:row>2</xdr:row>
      <xdr:rowOff>23812</xdr:rowOff>
    </xdr:from>
    <xdr:to>
      <xdr:col>58</xdr:col>
      <xdr:colOff>342899</xdr:colOff>
      <xdr:row>10</xdr:row>
      <xdr:rowOff>0</xdr:rowOff>
    </xdr:to>
    <xdr:pic>
      <xdr:nvPicPr>
        <xdr:cNvPr id="12" name="Picture 231">
          <a:extLst>
            <a:ext uri="{FF2B5EF4-FFF2-40B4-BE49-F238E27FC236}">
              <a16:creationId xmlns:a16="http://schemas.microsoft.com/office/drawing/2014/main" id="{00000000-0008-0000-0E00-00000C000000}"/>
            </a:ext>
          </a:extLst>
        </xdr:cNvPr>
        <xdr:cNvPicPr>
          <a:picLocks noChangeAspect="1" noChangeArrowheads="1"/>
        </xdr:cNvPicPr>
      </xdr:nvPicPr>
      <xdr:blipFill>
        <a:blip xmlns:r="http://schemas.openxmlformats.org/officeDocument/2006/relationships" r:embed="rId1" cstate="print"/>
        <a:srcRect/>
        <a:stretch>
          <a:fillRect/>
        </a:stretch>
      </xdr:blipFill>
      <xdr:spPr bwMode="auto">
        <a:xfrm>
          <a:off x="35728275" y="414337"/>
          <a:ext cx="5438774" cy="1500188"/>
        </a:xfrm>
        <a:prstGeom prst="rect">
          <a:avLst/>
        </a:prstGeom>
        <a:noFill/>
        <a:ln w="9525">
          <a:noFill/>
          <a:miter lim="800000"/>
          <a:headEnd/>
          <a:tailEnd/>
        </a:ln>
      </xdr:spPr>
    </xdr:pic>
    <xdr:clientData/>
  </xdr:twoCellAnchor>
  <xdr:twoCellAnchor>
    <xdr:from>
      <xdr:col>50</xdr:col>
      <xdr:colOff>533400</xdr:colOff>
      <xdr:row>2</xdr:row>
      <xdr:rowOff>23812</xdr:rowOff>
    </xdr:from>
    <xdr:to>
      <xdr:col>58</xdr:col>
      <xdr:colOff>342899</xdr:colOff>
      <xdr:row>10</xdr:row>
      <xdr:rowOff>0</xdr:rowOff>
    </xdr:to>
    <xdr:pic>
      <xdr:nvPicPr>
        <xdr:cNvPr id="13" name="Picture 231">
          <a:extLst>
            <a:ext uri="{FF2B5EF4-FFF2-40B4-BE49-F238E27FC236}">
              <a16:creationId xmlns:a16="http://schemas.microsoft.com/office/drawing/2014/main" id="{00000000-0008-0000-0E00-00000D000000}"/>
            </a:ext>
          </a:extLst>
        </xdr:cNvPr>
        <xdr:cNvPicPr>
          <a:picLocks noChangeAspect="1" noChangeArrowheads="1"/>
        </xdr:cNvPicPr>
      </xdr:nvPicPr>
      <xdr:blipFill>
        <a:blip xmlns:r="http://schemas.openxmlformats.org/officeDocument/2006/relationships" r:embed="rId1" cstate="print"/>
        <a:srcRect/>
        <a:stretch>
          <a:fillRect/>
        </a:stretch>
      </xdr:blipFill>
      <xdr:spPr bwMode="auto">
        <a:xfrm>
          <a:off x="35728275" y="414337"/>
          <a:ext cx="5438774" cy="1500188"/>
        </a:xfrm>
        <a:prstGeom prst="rect">
          <a:avLst/>
        </a:prstGeom>
        <a:noFill/>
        <a:ln w="9525">
          <a:noFill/>
          <a:miter lim="800000"/>
          <a:headEnd/>
          <a:tailEnd/>
        </a:ln>
      </xdr:spPr>
    </xdr:pic>
    <xdr:clientData/>
  </xdr:twoCellAnchor>
  <xdr:twoCellAnchor>
    <xdr:from>
      <xdr:col>50</xdr:col>
      <xdr:colOff>533400</xdr:colOff>
      <xdr:row>2</xdr:row>
      <xdr:rowOff>23812</xdr:rowOff>
    </xdr:from>
    <xdr:to>
      <xdr:col>58</xdr:col>
      <xdr:colOff>342899</xdr:colOff>
      <xdr:row>10</xdr:row>
      <xdr:rowOff>0</xdr:rowOff>
    </xdr:to>
    <xdr:pic>
      <xdr:nvPicPr>
        <xdr:cNvPr id="14" name="Picture 231">
          <a:extLst>
            <a:ext uri="{FF2B5EF4-FFF2-40B4-BE49-F238E27FC236}">
              <a16:creationId xmlns:a16="http://schemas.microsoft.com/office/drawing/2014/main" id="{00000000-0008-0000-0E00-00000E000000}"/>
            </a:ext>
          </a:extLst>
        </xdr:cNvPr>
        <xdr:cNvPicPr>
          <a:picLocks noChangeAspect="1" noChangeArrowheads="1"/>
        </xdr:cNvPicPr>
      </xdr:nvPicPr>
      <xdr:blipFill>
        <a:blip xmlns:r="http://schemas.openxmlformats.org/officeDocument/2006/relationships" r:embed="rId1" cstate="print"/>
        <a:srcRect/>
        <a:stretch>
          <a:fillRect/>
        </a:stretch>
      </xdr:blipFill>
      <xdr:spPr bwMode="auto">
        <a:xfrm>
          <a:off x="35728275" y="414337"/>
          <a:ext cx="5438774" cy="1500188"/>
        </a:xfrm>
        <a:prstGeom prst="rect">
          <a:avLst/>
        </a:prstGeom>
        <a:noFill/>
        <a:ln w="9525">
          <a:noFill/>
          <a:miter lim="800000"/>
          <a:headEnd/>
          <a:tailEnd/>
        </a:ln>
      </xdr:spPr>
    </xdr:pic>
    <xdr:clientData/>
  </xdr:twoCellAnchor>
  <xdr:twoCellAnchor>
    <xdr:from>
      <xdr:col>50</xdr:col>
      <xdr:colOff>533400</xdr:colOff>
      <xdr:row>2</xdr:row>
      <xdr:rowOff>23812</xdr:rowOff>
    </xdr:from>
    <xdr:to>
      <xdr:col>58</xdr:col>
      <xdr:colOff>342899</xdr:colOff>
      <xdr:row>10</xdr:row>
      <xdr:rowOff>0</xdr:rowOff>
    </xdr:to>
    <xdr:pic>
      <xdr:nvPicPr>
        <xdr:cNvPr id="15" name="Picture 231">
          <a:extLst>
            <a:ext uri="{FF2B5EF4-FFF2-40B4-BE49-F238E27FC236}">
              <a16:creationId xmlns:a16="http://schemas.microsoft.com/office/drawing/2014/main" id="{00000000-0008-0000-0E00-00000F000000}"/>
            </a:ext>
          </a:extLst>
        </xdr:cNvPr>
        <xdr:cNvPicPr>
          <a:picLocks noChangeAspect="1" noChangeArrowheads="1"/>
        </xdr:cNvPicPr>
      </xdr:nvPicPr>
      <xdr:blipFill>
        <a:blip xmlns:r="http://schemas.openxmlformats.org/officeDocument/2006/relationships" r:embed="rId1" cstate="print"/>
        <a:srcRect/>
        <a:stretch>
          <a:fillRect/>
        </a:stretch>
      </xdr:blipFill>
      <xdr:spPr bwMode="auto">
        <a:xfrm>
          <a:off x="35728275" y="414337"/>
          <a:ext cx="5438774" cy="1500188"/>
        </a:xfrm>
        <a:prstGeom prst="rect">
          <a:avLst/>
        </a:prstGeom>
        <a:noFill/>
        <a:ln w="9525">
          <a:noFill/>
          <a:miter lim="800000"/>
          <a:headEnd/>
          <a:tailEnd/>
        </a:ln>
      </xdr:spPr>
    </xdr:pic>
    <xdr:clientData/>
  </xdr:twoCellAnchor>
  <xdr:twoCellAnchor>
    <xdr:from>
      <xdr:col>50</xdr:col>
      <xdr:colOff>533400</xdr:colOff>
      <xdr:row>2</xdr:row>
      <xdr:rowOff>23812</xdr:rowOff>
    </xdr:from>
    <xdr:to>
      <xdr:col>58</xdr:col>
      <xdr:colOff>342899</xdr:colOff>
      <xdr:row>10</xdr:row>
      <xdr:rowOff>0</xdr:rowOff>
    </xdr:to>
    <xdr:pic>
      <xdr:nvPicPr>
        <xdr:cNvPr id="16" name="Picture 231">
          <a:extLst>
            <a:ext uri="{FF2B5EF4-FFF2-40B4-BE49-F238E27FC236}">
              <a16:creationId xmlns:a16="http://schemas.microsoft.com/office/drawing/2014/main" id="{00000000-0008-0000-0E00-000010000000}"/>
            </a:ext>
          </a:extLst>
        </xdr:cNvPr>
        <xdr:cNvPicPr>
          <a:picLocks noChangeAspect="1" noChangeArrowheads="1"/>
        </xdr:cNvPicPr>
      </xdr:nvPicPr>
      <xdr:blipFill>
        <a:blip xmlns:r="http://schemas.openxmlformats.org/officeDocument/2006/relationships" r:embed="rId1" cstate="print"/>
        <a:srcRect/>
        <a:stretch>
          <a:fillRect/>
        </a:stretch>
      </xdr:blipFill>
      <xdr:spPr bwMode="auto">
        <a:xfrm>
          <a:off x="35728275" y="414337"/>
          <a:ext cx="5438774" cy="1500188"/>
        </a:xfrm>
        <a:prstGeom prst="rect">
          <a:avLst/>
        </a:prstGeom>
        <a:noFill/>
        <a:ln w="9525">
          <a:noFill/>
          <a:miter lim="800000"/>
          <a:headEnd/>
          <a:tailEnd/>
        </a:ln>
      </xdr:spPr>
    </xdr:pic>
    <xdr:clientData/>
  </xdr:twoCellAnchor>
  <xdr:twoCellAnchor>
    <xdr:from>
      <xdr:col>50</xdr:col>
      <xdr:colOff>533400</xdr:colOff>
      <xdr:row>2</xdr:row>
      <xdr:rowOff>23812</xdr:rowOff>
    </xdr:from>
    <xdr:to>
      <xdr:col>58</xdr:col>
      <xdr:colOff>342899</xdr:colOff>
      <xdr:row>10</xdr:row>
      <xdr:rowOff>0</xdr:rowOff>
    </xdr:to>
    <xdr:pic>
      <xdr:nvPicPr>
        <xdr:cNvPr id="17" name="Picture 231">
          <a:extLst>
            <a:ext uri="{FF2B5EF4-FFF2-40B4-BE49-F238E27FC236}">
              <a16:creationId xmlns:a16="http://schemas.microsoft.com/office/drawing/2014/main" id="{00000000-0008-0000-0E00-000011000000}"/>
            </a:ext>
          </a:extLst>
        </xdr:cNvPr>
        <xdr:cNvPicPr>
          <a:picLocks noChangeAspect="1" noChangeArrowheads="1"/>
        </xdr:cNvPicPr>
      </xdr:nvPicPr>
      <xdr:blipFill>
        <a:blip xmlns:r="http://schemas.openxmlformats.org/officeDocument/2006/relationships" r:embed="rId1" cstate="print"/>
        <a:srcRect/>
        <a:stretch>
          <a:fillRect/>
        </a:stretch>
      </xdr:blipFill>
      <xdr:spPr bwMode="auto">
        <a:xfrm>
          <a:off x="35728275" y="414337"/>
          <a:ext cx="5438774" cy="1500188"/>
        </a:xfrm>
        <a:prstGeom prst="rect">
          <a:avLst/>
        </a:prstGeom>
        <a:noFill/>
        <a:ln w="9525">
          <a:noFill/>
          <a:miter lim="800000"/>
          <a:headEnd/>
          <a:tailEnd/>
        </a:ln>
      </xdr:spPr>
    </xdr:pic>
    <xdr:clientData/>
  </xdr:twoCellAnchor>
</xdr:wsDr>
</file>

<file path=xl/drawings/drawing22.xml><?xml version="1.0" encoding="utf-8"?>
<xdr:wsDr xmlns:xdr="http://schemas.openxmlformats.org/drawingml/2006/spreadsheetDrawing" xmlns:a="http://schemas.openxmlformats.org/drawingml/2006/main">
  <xdr:twoCellAnchor>
    <xdr:from>
      <xdr:col>50</xdr:col>
      <xdr:colOff>533400</xdr:colOff>
      <xdr:row>2</xdr:row>
      <xdr:rowOff>23812</xdr:rowOff>
    </xdr:from>
    <xdr:to>
      <xdr:col>58</xdr:col>
      <xdr:colOff>342899</xdr:colOff>
      <xdr:row>10</xdr:row>
      <xdr:rowOff>0</xdr:rowOff>
    </xdr:to>
    <xdr:pic>
      <xdr:nvPicPr>
        <xdr:cNvPr id="2" name="Picture 231">
          <a:extLst>
            <a:ext uri="{FF2B5EF4-FFF2-40B4-BE49-F238E27FC236}">
              <a16:creationId xmlns:a16="http://schemas.microsoft.com/office/drawing/2014/main" id="{00000000-0008-0000-0E00-000002000000}"/>
            </a:ext>
          </a:extLst>
        </xdr:cNvPr>
        <xdr:cNvPicPr>
          <a:picLocks noChangeAspect="1" noChangeArrowheads="1"/>
        </xdr:cNvPicPr>
      </xdr:nvPicPr>
      <xdr:blipFill>
        <a:blip xmlns:r="http://schemas.openxmlformats.org/officeDocument/2006/relationships" r:embed="rId1" cstate="print"/>
        <a:srcRect/>
        <a:stretch>
          <a:fillRect/>
        </a:stretch>
      </xdr:blipFill>
      <xdr:spPr bwMode="auto">
        <a:xfrm>
          <a:off x="35728275" y="414337"/>
          <a:ext cx="5438774" cy="1500188"/>
        </a:xfrm>
        <a:prstGeom prst="rect">
          <a:avLst/>
        </a:prstGeom>
        <a:noFill/>
        <a:ln w="9525">
          <a:noFill/>
          <a:miter lim="800000"/>
          <a:headEnd/>
          <a:tailEnd/>
        </a:ln>
      </xdr:spPr>
    </xdr:pic>
    <xdr:clientData/>
  </xdr:twoCellAnchor>
  <xdr:twoCellAnchor>
    <xdr:from>
      <xdr:col>50</xdr:col>
      <xdr:colOff>533400</xdr:colOff>
      <xdr:row>2</xdr:row>
      <xdr:rowOff>23812</xdr:rowOff>
    </xdr:from>
    <xdr:to>
      <xdr:col>58</xdr:col>
      <xdr:colOff>342899</xdr:colOff>
      <xdr:row>10</xdr:row>
      <xdr:rowOff>0</xdr:rowOff>
    </xdr:to>
    <xdr:pic>
      <xdr:nvPicPr>
        <xdr:cNvPr id="3" name="Picture 231">
          <a:extLst>
            <a:ext uri="{FF2B5EF4-FFF2-40B4-BE49-F238E27FC236}">
              <a16:creationId xmlns:a16="http://schemas.microsoft.com/office/drawing/2014/main" id="{00000000-0008-0000-0E00-000003000000}"/>
            </a:ext>
          </a:extLst>
        </xdr:cNvPr>
        <xdr:cNvPicPr>
          <a:picLocks noChangeAspect="1" noChangeArrowheads="1"/>
        </xdr:cNvPicPr>
      </xdr:nvPicPr>
      <xdr:blipFill>
        <a:blip xmlns:r="http://schemas.openxmlformats.org/officeDocument/2006/relationships" r:embed="rId1" cstate="print"/>
        <a:srcRect/>
        <a:stretch>
          <a:fillRect/>
        </a:stretch>
      </xdr:blipFill>
      <xdr:spPr bwMode="auto">
        <a:xfrm>
          <a:off x="35728275" y="414337"/>
          <a:ext cx="5438774" cy="1500188"/>
        </a:xfrm>
        <a:prstGeom prst="rect">
          <a:avLst/>
        </a:prstGeom>
        <a:noFill/>
        <a:ln w="9525">
          <a:noFill/>
          <a:miter lim="800000"/>
          <a:headEnd/>
          <a:tailEnd/>
        </a:ln>
      </xdr:spPr>
    </xdr:pic>
    <xdr:clientData/>
  </xdr:twoCellAnchor>
  <xdr:twoCellAnchor>
    <xdr:from>
      <xdr:col>50</xdr:col>
      <xdr:colOff>533400</xdr:colOff>
      <xdr:row>2</xdr:row>
      <xdr:rowOff>23812</xdr:rowOff>
    </xdr:from>
    <xdr:to>
      <xdr:col>58</xdr:col>
      <xdr:colOff>342899</xdr:colOff>
      <xdr:row>10</xdr:row>
      <xdr:rowOff>0</xdr:rowOff>
    </xdr:to>
    <xdr:pic>
      <xdr:nvPicPr>
        <xdr:cNvPr id="4" name="Picture 231">
          <a:extLst>
            <a:ext uri="{FF2B5EF4-FFF2-40B4-BE49-F238E27FC236}">
              <a16:creationId xmlns:a16="http://schemas.microsoft.com/office/drawing/2014/main" id="{00000000-0008-0000-0E00-000004000000}"/>
            </a:ext>
          </a:extLst>
        </xdr:cNvPr>
        <xdr:cNvPicPr>
          <a:picLocks noChangeAspect="1" noChangeArrowheads="1"/>
        </xdr:cNvPicPr>
      </xdr:nvPicPr>
      <xdr:blipFill>
        <a:blip xmlns:r="http://schemas.openxmlformats.org/officeDocument/2006/relationships" r:embed="rId1" cstate="print"/>
        <a:srcRect/>
        <a:stretch>
          <a:fillRect/>
        </a:stretch>
      </xdr:blipFill>
      <xdr:spPr bwMode="auto">
        <a:xfrm>
          <a:off x="35728275" y="414337"/>
          <a:ext cx="5438774" cy="1500188"/>
        </a:xfrm>
        <a:prstGeom prst="rect">
          <a:avLst/>
        </a:prstGeom>
        <a:noFill/>
        <a:ln w="9525">
          <a:noFill/>
          <a:miter lim="800000"/>
          <a:headEnd/>
          <a:tailEnd/>
        </a:ln>
      </xdr:spPr>
    </xdr:pic>
    <xdr:clientData/>
  </xdr:twoCellAnchor>
  <xdr:twoCellAnchor>
    <xdr:from>
      <xdr:col>50</xdr:col>
      <xdr:colOff>533400</xdr:colOff>
      <xdr:row>2</xdr:row>
      <xdr:rowOff>23812</xdr:rowOff>
    </xdr:from>
    <xdr:to>
      <xdr:col>58</xdr:col>
      <xdr:colOff>342899</xdr:colOff>
      <xdr:row>10</xdr:row>
      <xdr:rowOff>0</xdr:rowOff>
    </xdr:to>
    <xdr:pic>
      <xdr:nvPicPr>
        <xdr:cNvPr id="5" name="Picture 231">
          <a:extLst>
            <a:ext uri="{FF2B5EF4-FFF2-40B4-BE49-F238E27FC236}">
              <a16:creationId xmlns:a16="http://schemas.microsoft.com/office/drawing/2014/main" id="{00000000-0008-0000-0E00-000005000000}"/>
            </a:ext>
          </a:extLst>
        </xdr:cNvPr>
        <xdr:cNvPicPr>
          <a:picLocks noChangeAspect="1" noChangeArrowheads="1"/>
        </xdr:cNvPicPr>
      </xdr:nvPicPr>
      <xdr:blipFill>
        <a:blip xmlns:r="http://schemas.openxmlformats.org/officeDocument/2006/relationships" r:embed="rId1" cstate="print"/>
        <a:srcRect/>
        <a:stretch>
          <a:fillRect/>
        </a:stretch>
      </xdr:blipFill>
      <xdr:spPr bwMode="auto">
        <a:xfrm>
          <a:off x="35728275" y="414337"/>
          <a:ext cx="5438774" cy="1500188"/>
        </a:xfrm>
        <a:prstGeom prst="rect">
          <a:avLst/>
        </a:prstGeom>
        <a:noFill/>
        <a:ln w="9525">
          <a:noFill/>
          <a:miter lim="800000"/>
          <a:headEnd/>
          <a:tailEnd/>
        </a:ln>
      </xdr:spPr>
    </xdr:pic>
    <xdr:clientData/>
  </xdr:twoCellAnchor>
  <xdr:twoCellAnchor>
    <xdr:from>
      <xdr:col>50</xdr:col>
      <xdr:colOff>533400</xdr:colOff>
      <xdr:row>2</xdr:row>
      <xdr:rowOff>23812</xdr:rowOff>
    </xdr:from>
    <xdr:to>
      <xdr:col>58</xdr:col>
      <xdr:colOff>342899</xdr:colOff>
      <xdr:row>10</xdr:row>
      <xdr:rowOff>0</xdr:rowOff>
    </xdr:to>
    <xdr:pic>
      <xdr:nvPicPr>
        <xdr:cNvPr id="6" name="Picture 231">
          <a:extLst>
            <a:ext uri="{FF2B5EF4-FFF2-40B4-BE49-F238E27FC236}">
              <a16:creationId xmlns:a16="http://schemas.microsoft.com/office/drawing/2014/main" id="{00000000-0008-0000-0E00-000006000000}"/>
            </a:ext>
          </a:extLst>
        </xdr:cNvPr>
        <xdr:cNvPicPr>
          <a:picLocks noChangeAspect="1" noChangeArrowheads="1"/>
        </xdr:cNvPicPr>
      </xdr:nvPicPr>
      <xdr:blipFill>
        <a:blip xmlns:r="http://schemas.openxmlformats.org/officeDocument/2006/relationships" r:embed="rId1" cstate="print"/>
        <a:srcRect/>
        <a:stretch>
          <a:fillRect/>
        </a:stretch>
      </xdr:blipFill>
      <xdr:spPr bwMode="auto">
        <a:xfrm>
          <a:off x="35728275" y="414337"/>
          <a:ext cx="5438774" cy="1500188"/>
        </a:xfrm>
        <a:prstGeom prst="rect">
          <a:avLst/>
        </a:prstGeom>
        <a:noFill/>
        <a:ln w="9525">
          <a:noFill/>
          <a:miter lim="800000"/>
          <a:headEnd/>
          <a:tailEnd/>
        </a:ln>
      </xdr:spPr>
    </xdr:pic>
    <xdr:clientData/>
  </xdr:twoCellAnchor>
  <xdr:twoCellAnchor>
    <xdr:from>
      <xdr:col>50</xdr:col>
      <xdr:colOff>533400</xdr:colOff>
      <xdr:row>2</xdr:row>
      <xdr:rowOff>23812</xdr:rowOff>
    </xdr:from>
    <xdr:to>
      <xdr:col>58</xdr:col>
      <xdr:colOff>342899</xdr:colOff>
      <xdr:row>10</xdr:row>
      <xdr:rowOff>0</xdr:rowOff>
    </xdr:to>
    <xdr:pic>
      <xdr:nvPicPr>
        <xdr:cNvPr id="7" name="Picture 231">
          <a:extLst>
            <a:ext uri="{FF2B5EF4-FFF2-40B4-BE49-F238E27FC236}">
              <a16:creationId xmlns:a16="http://schemas.microsoft.com/office/drawing/2014/main" id="{00000000-0008-0000-0E00-000007000000}"/>
            </a:ext>
          </a:extLst>
        </xdr:cNvPr>
        <xdr:cNvPicPr>
          <a:picLocks noChangeAspect="1" noChangeArrowheads="1"/>
        </xdr:cNvPicPr>
      </xdr:nvPicPr>
      <xdr:blipFill>
        <a:blip xmlns:r="http://schemas.openxmlformats.org/officeDocument/2006/relationships" r:embed="rId1" cstate="print"/>
        <a:srcRect/>
        <a:stretch>
          <a:fillRect/>
        </a:stretch>
      </xdr:blipFill>
      <xdr:spPr bwMode="auto">
        <a:xfrm>
          <a:off x="35728275" y="414337"/>
          <a:ext cx="5438774" cy="1500188"/>
        </a:xfrm>
        <a:prstGeom prst="rect">
          <a:avLst/>
        </a:prstGeom>
        <a:noFill/>
        <a:ln w="9525">
          <a:noFill/>
          <a:miter lim="800000"/>
          <a:headEnd/>
          <a:tailEnd/>
        </a:ln>
      </xdr:spPr>
    </xdr:pic>
    <xdr:clientData/>
  </xdr:twoCellAnchor>
  <xdr:twoCellAnchor>
    <xdr:from>
      <xdr:col>50</xdr:col>
      <xdr:colOff>533400</xdr:colOff>
      <xdr:row>2</xdr:row>
      <xdr:rowOff>23812</xdr:rowOff>
    </xdr:from>
    <xdr:to>
      <xdr:col>58</xdr:col>
      <xdr:colOff>342899</xdr:colOff>
      <xdr:row>10</xdr:row>
      <xdr:rowOff>0</xdr:rowOff>
    </xdr:to>
    <xdr:pic>
      <xdr:nvPicPr>
        <xdr:cNvPr id="8" name="Picture 231">
          <a:extLst>
            <a:ext uri="{FF2B5EF4-FFF2-40B4-BE49-F238E27FC236}">
              <a16:creationId xmlns:a16="http://schemas.microsoft.com/office/drawing/2014/main" id="{00000000-0008-0000-0E00-000008000000}"/>
            </a:ext>
          </a:extLst>
        </xdr:cNvPr>
        <xdr:cNvPicPr>
          <a:picLocks noChangeAspect="1" noChangeArrowheads="1"/>
        </xdr:cNvPicPr>
      </xdr:nvPicPr>
      <xdr:blipFill>
        <a:blip xmlns:r="http://schemas.openxmlformats.org/officeDocument/2006/relationships" r:embed="rId1" cstate="print"/>
        <a:srcRect/>
        <a:stretch>
          <a:fillRect/>
        </a:stretch>
      </xdr:blipFill>
      <xdr:spPr bwMode="auto">
        <a:xfrm>
          <a:off x="35728275" y="414337"/>
          <a:ext cx="5438774" cy="1500188"/>
        </a:xfrm>
        <a:prstGeom prst="rect">
          <a:avLst/>
        </a:prstGeom>
        <a:noFill/>
        <a:ln w="9525">
          <a:noFill/>
          <a:miter lim="800000"/>
          <a:headEnd/>
          <a:tailEnd/>
        </a:ln>
      </xdr:spPr>
    </xdr:pic>
    <xdr:clientData/>
  </xdr:twoCellAnchor>
  <xdr:twoCellAnchor>
    <xdr:from>
      <xdr:col>50</xdr:col>
      <xdr:colOff>533400</xdr:colOff>
      <xdr:row>2</xdr:row>
      <xdr:rowOff>23812</xdr:rowOff>
    </xdr:from>
    <xdr:to>
      <xdr:col>58</xdr:col>
      <xdr:colOff>342899</xdr:colOff>
      <xdr:row>10</xdr:row>
      <xdr:rowOff>0</xdr:rowOff>
    </xdr:to>
    <xdr:pic>
      <xdr:nvPicPr>
        <xdr:cNvPr id="9" name="Picture 231">
          <a:extLst>
            <a:ext uri="{FF2B5EF4-FFF2-40B4-BE49-F238E27FC236}">
              <a16:creationId xmlns:a16="http://schemas.microsoft.com/office/drawing/2014/main" id="{00000000-0008-0000-0E00-000009000000}"/>
            </a:ext>
          </a:extLst>
        </xdr:cNvPr>
        <xdr:cNvPicPr>
          <a:picLocks noChangeAspect="1" noChangeArrowheads="1"/>
        </xdr:cNvPicPr>
      </xdr:nvPicPr>
      <xdr:blipFill>
        <a:blip xmlns:r="http://schemas.openxmlformats.org/officeDocument/2006/relationships" r:embed="rId1" cstate="print"/>
        <a:srcRect/>
        <a:stretch>
          <a:fillRect/>
        </a:stretch>
      </xdr:blipFill>
      <xdr:spPr bwMode="auto">
        <a:xfrm>
          <a:off x="35728275" y="414337"/>
          <a:ext cx="5438774" cy="1500188"/>
        </a:xfrm>
        <a:prstGeom prst="rect">
          <a:avLst/>
        </a:prstGeom>
        <a:noFill/>
        <a:ln w="9525">
          <a:noFill/>
          <a:miter lim="800000"/>
          <a:headEnd/>
          <a:tailEnd/>
        </a:ln>
      </xdr:spPr>
    </xdr:pic>
    <xdr:clientData/>
  </xdr:twoCellAnchor>
  <xdr:twoCellAnchor>
    <xdr:from>
      <xdr:col>50</xdr:col>
      <xdr:colOff>533400</xdr:colOff>
      <xdr:row>2</xdr:row>
      <xdr:rowOff>23812</xdr:rowOff>
    </xdr:from>
    <xdr:to>
      <xdr:col>58</xdr:col>
      <xdr:colOff>342899</xdr:colOff>
      <xdr:row>10</xdr:row>
      <xdr:rowOff>0</xdr:rowOff>
    </xdr:to>
    <xdr:pic>
      <xdr:nvPicPr>
        <xdr:cNvPr id="10" name="Picture 231">
          <a:extLst>
            <a:ext uri="{FF2B5EF4-FFF2-40B4-BE49-F238E27FC236}">
              <a16:creationId xmlns:a16="http://schemas.microsoft.com/office/drawing/2014/main" id="{00000000-0008-0000-0E00-00000A000000}"/>
            </a:ext>
          </a:extLst>
        </xdr:cNvPr>
        <xdr:cNvPicPr>
          <a:picLocks noChangeAspect="1" noChangeArrowheads="1"/>
        </xdr:cNvPicPr>
      </xdr:nvPicPr>
      <xdr:blipFill>
        <a:blip xmlns:r="http://schemas.openxmlformats.org/officeDocument/2006/relationships" r:embed="rId1" cstate="print"/>
        <a:srcRect/>
        <a:stretch>
          <a:fillRect/>
        </a:stretch>
      </xdr:blipFill>
      <xdr:spPr bwMode="auto">
        <a:xfrm>
          <a:off x="35728275" y="414337"/>
          <a:ext cx="5438774" cy="1500188"/>
        </a:xfrm>
        <a:prstGeom prst="rect">
          <a:avLst/>
        </a:prstGeom>
        <a:noFill/>
        <a:ln w="9525">
          <a:noFill/>
          <a:miter lim="800000"/>
          <a:headEnd/>
          <a:tailEnd/>
        </a:ln>
      </xdr:spPr>
    </xdr:pic>
    <xdr:clientData/>
  </xdr:twoCellAnchor>
  <xdr:twoCellAnchor>
    <xdr:from>
      <xdr:col>50</xdr:col>
      <xdr:colOff>533400</xdr:colOff>
      <xdr:row>2</xdr:row>
      <xdr:rowOff>23812</xdr:rowOff>
    </xdr:from>
    <xdr:to>
      <xdr:col>58</xdr:col>
      <xdr:colOff>342899</xdr:colOff>
      <xdr:row>10</xdr:row>
      <xdr:rowOff>0</xdr:rowOff>
    </xdr:to>
    <xdr:pic>
      <xdr:nvPicPr>
        <xdr:cNvPr id="11" name="Picture 231">
          <a:extLst>
            <a:ext uri="{FF2B5EF4-FFF2-40B4-BE49-F238E27FC236}">
              <a16:creationId xmlns:a16="http://schemas.microsoft.com/office/drawing/2014/main" id="{00000000-0008-0000-0E00-00000B000000}"/>
            </a:ext>
          </a:extLst>
        </xdr:cNvPr>
        <xdr:cNvPicPr>
          <a:picLocks noChangeAspect="1" noChangeArrowheads="1"/>
        </xdr:cNvPicPr>
      </xdr:nvPicPr>
      <xdr:blipFill>
        <a:blip xmlns:r="http://schemas.openxmlformats.org/officeDocument/2006/relationships" r:embed="rId1" cstate="print"/>
        <a:srcRect/>
        <a:stretch>
          <a:fillRect/>
        </a:stretch>
      </xdr:blipFill>
      <xdr:spPr bwMode="auto">
        <a:xfrm>
          <a:off x="35728275" y="414337"/>
          <a:ext cx="5438774" cy="1500188"/>
        </a:xfrm>
        <a:prstGeom prst="rect">
          <a:avLst/>
        </a:prstGeom>
        <a:noFill/>
        <a:ln w="9525">
          <a:noFill/>
          <a:miter lim="800000"/>
          <a:headEnd/>
          <a:tailEnd/>
        </a:ln>
      </xdr:spPr>
    </xdr:pic>
    <xdr:clientData/>
  </xdr:twoCellAnchor>
  <xdr:twoCellAnchor>
    <xdr:from>
      <xdr:col>50</xdr:col>
      <xdr:colOff>533400</xdr:colOff>
      <xdr:row>2</xdr:row>
      <xdr:rowOff>23812</xdr:rowOff>
    </xdr:from>
    <xdr:to>
      <xdr:col>58</xdr:col>
      <xdr:colOff>342899</xdr:colOff>
      <xdr:row>10</xdr:row>
      <xdr:rowOff>0</xdr:rowOff>
    </xdr:to>
    <xdr:pic>
      <xdr:nvPicPr>
        <xdr:cNvPr id="12" name="Picture 231">
          <a:extLst>
            <a:ext uri="{FF2B5EF4-FFF2-40B4-BE49-F238E27FC236}">
              <a16:creationId xmlns:a16="http://schemas.microsoft.com/office/drawing/2014/main" id="{00000000-0008-0000-0E00-00000C000000}"/>
            </a:ext>
          </a:extLst>
        </xdr:cNvPr>
        <xdr:cNvPicPr>
          <a:picLocks noChangeAspect="1" noChangeArrowheads="1"/>
        </xdr:cNvPicPr>
      </xdr:nvPicPr>
      <xdr:blipFill>
        <a:blip xmlns:r="http://schemas.openxmlformats.org/officeDocument/2006/relationships" r:embed="rId1" cstate="print"/>
        <a:srcRect/>
        <a:stretch>
          <a:fillRect/>
        </a:stretch>
      </xdr:blipFill>
      <xdr:spPr bwMode="auto">
        <a:xfrm>
          <a:off x="35728275" y="414337"/>
          <a:ext cx="5438774" cy="1500188"/>
        </a:xfrm>
        <a:prstGeom prst="rect">
          <a:avLst/>
        </a:prstGeom>
        <a:noFill/>
        <a:ln w="9525">
          <a:noFill/>
          <a:miter lim="800000"/>
          <a:headEnd/>
          <a:tailEnd/>
        </a:ln>
      </xdr:spPr>
    </xdr:pic>
    <xdr:clientData/>
  </xdr:twoCellAnchor>
  <xdr:twoCellAnchor>
    <xdr:from>
      <xdr:col>50</xdr:col>
      <xdr:colOff>533400</xdr:colOff>
      <xdr:row>2</xdr:row>
      <xdr:rowOff>23812</xdr:rowOff>
    </xdr:from>
    <xdr:to>
      <xdr:col>58</xdr:col>
      <xdr:colOff>342899</xdr:colOff>
      <xdr:row>10</xdr:row>
      <xdr:rowOff>0</xdr:rowOff>
    </xdr:to>
    <xdr:pic>
      <xdr:nvPicPr>
        <xdr:cNvPr id="13" name="Picture 231">
          <a:extLst>
            <a:ext uri="{FF2B5EF4-FFF2-40B4-BE49-F238E27FC236}">
              <a16:creationId xmlns:a16="http://schemas.microsoft.com/office/drawing/2014/main" id="{00000000-0008-0000-0E00-00000D000000}"/>
            </a:ext>
          </a:extLst>
        </xdr:cNvPr>
        <xdr:cNvPicPr>
          <a:picLocks noChangeAspect="1" noChangeArrowheads="1"/>
        </xdr:cNvPicPr>
      </xdr:nvPicPr>
      <xdr:blipFill>
        <a:blip xmlns:r="http://schemas.openxmlformats.org/officeDocument/2006/relationships" r:embed="rId1" cstate="print"/>
        <a:srcRect/>
        <a:stretch>
          <a:fillRect/>
        </a:stretch>
      </xdr:blipFill>
      <xdr:spPr bwMode="auto">
        <a:xfrm>
          <a:off x="35728275" y="414337"/>
          <a:ext cx="5438774" cy="1500188"/>
        </a:xfrm>
        <a:prstGeom prst="rect">
          <a:avLst/>
        </a:prstGeom>
        <a:noFill/>
        <a:ln w="9525">
          <a:noFill/>
          <a:miter lim="800000"/>
          <a:headEnd/>
          <a:tailEnd/>
        </a:ln>
      </xdr:spPr>
    </xdr:pic>
    <xdr:clientData/>
  </xdr:twoCellAnchor>
  <xdr:twoCellAnchor>
    <xdr:from>
      <xdr:col>50</xdr:col>
      <xdr:colOff>533400</xdr:colOff>
      <xdr:row>2</xdr:row>
      <xdr:rowOff>23812</xdr:rowOff>
    </xdr:from>
    <xdr:to>
      <xdr:col>58</xdr:col>
      <xdr:colOff>342899</xdr:colOff>
      <xdr:row>10</xdr:row>
      <xdr:rowOff>0</xdr:rowOff>
    </xdr:to>
    <xdr:pic>
      <xdr:nvPicPr>
        <xdr:cNvPr id="14" name="Picture 231">
          <a:extLst>
            <a:ext uri="{FF2B5EF4-FFF2-40B4-BE49-F238E27FC236}">
              <a16:creationId xmlns:a16="http://schemas.microsoft.com/office/drawing/2014/main" id="{00000000-0008-0000-0E00-00000E000000}"/>
            </a:ext>
          </a:extLst>
        </xdr:cNvPr>
        <xdr:cNvPicPr>
          <a:picLocks noChangeAspect="1" noChangeArrowheads="1"/>
        </xdr:cNvPicPr>
      </xdr:nvPicPr>
      <xdr:blipFill>
        <a:blip xmlns:r="http://schemas.openxmlformats.org/officeDocument/2006/relationships" r:embed="rId1" cstate="print"/>
        <a:srcRect/>
        <a:stretch>
          <a:fillRect/>
        </a:stretch>
      </xdr:blipFill>
      <xdr:spPr bwMode="auto">
        <a:xfrm>
          <a:off x="35728275" y="414337"/>
          <a:ext cx="5438774" cy="1500188"/>
        </a:xfrm>
        <a:prstGeom prst="rect">
          <a:avLst/>
        </a:prstGeom>
        <a:noFill/>
        <a:ln w="9525">
          <a:noFill/>
          <a:miter lim="800000"/>
          <a:headEnd/>
          <a:tailEnd/>
        </a:ln>
      </xdr:spPr>
    </xdr:pic>
    <xdr:clientData/>
  </xdr:twoCellAnchor>
  <xdr:twoCellAnchor>
    <xdr:from>
      <xdr:col>50</xdr:col>
      <xdr:colOff>533400</xdr:colOff>
      <xdr:row>2</xdr:row>
      <xdr:rowOff>23812</xdr:rowOff>
    </xdr:from>
    <xdr:to>
      <xdr:col>58</xdr:col>
      <xdr:colOff>342899</xdr:colOff>
      <xdr:row>10</xdr:row>
      <xdr:rowOff>0</xdr:rowOff>
    </xdr:to>
    <xdr:pic>
      <xdr:nvPicPr>
        <xdr:cNvPr id="15" name="Picture 231">
          <a:extLst>
            <a:ext uri="{FF2B5EF4-FFF2-40B4-BE49-F238E27FC236}">
              <a16:creationId xmlns:a16="http://schemas.microsoft.com/office/drawing/2014/main" id="{00000000-0008-0000-0E00-00000F000000}"/>
            </a:ext>
          </a:extLst>
        </xdr:cNvPr>
        <xdr:cNvPicPr>
          <a:picLocks noChangeAspect="1" noChangeArrowheads="1"/>
        </xdr:cNvPicPr>
      </xdr:nvPicPr>
      <xdr:blipFill>
        <a:blip xmlns:r="http://schemas.openxmlformats.org/officeDocument/2006/relationships" r:embed="rId1" cstate="print"/>
        <a:srcRect/>
        <a:stretch>
          <a:fillRect/>
        </a:stretch>
      </xdr:blipFill>
      <xdr:spPr bwMode="auto">
        <a:xfrm>
          <a:off x="35728275" y="414337"/>
          <a:ext cx="5438774" cy="1500188"/>
        </a:xfrm>
        <a:prstGeom prst="rect">
          <a:avLst/>
        </a:prstGeom>
        <a:noFill/>
        <a:ln w="9525">
          <a:noFill/>
          <a:miter lim="800000"/>
          <a:headEnd/>
          <a:tailEnd/>
        </a:ln>
      </xdr:spPr>
    </xdr:pic>
    <xdr:clientData/>
  </xdr:twoCellAnchor>
  <xdr:twoCellAnchor>
    <xdr:from>
      <xdr:col>50</xdr:col>
      <xdr:colOff>533400</xdr:colOff>
      <xdr:row>2</xdr:row>
      <xdr:rowOff>23812</xdr:rowOff>
    </xdr:from>
    <xdr:to>
      <xdr:col>58</xdr:col>
      <xdr:colOff>342899</xdr:colOff>
      <xdr:row>10</xdr:row>
      <xdr:rowOff>0</xdr:rowOff>
    </xdr:to>
    <xdr:pic>
      <xdr:nvPicPr>
        <xdr:cNvPr id="16" name="Picture 231">
          <a:extLst>
            <a:ext uri="{FF2B5EF4-FFF2-40B4-BE49-F238E27FC236}">
              <a16:creationId xmlns:a16="http://schemas.microsoft.com/office/drawing/2014/main" id="{00000000-0008-0000-0E00-000010000000}"/>
            </a:ext>
          </a:extLst>
        </xdr:cNvPr>
        <xdr:cNvPicPr>
          <a:picLocks noChangeAspect="1" noChangeArrowheads="1"/>
        </xdr:cNvPicPr>
      </xdr:nvPicPr>
      <xdr:blipFill>
        <a:blip xmlns:r="http://schemas.openxmlformats.org/officeDocument/2006/relationships" r:embed="rId1" cstate="print"/>
        <a:srcRect/>
        <a:stretch>
          <a:fillRect/>
        </a:stretch>
      </xdr:blipFill>
      <xdr:spPr bwMode="auto">
        <a:xfrm>
          <a:off x="35728275" y="414337"/>
          <a:ext cx="5438774" cy="1500188"/>
        </a:xfrm>
        <a:prstGeom prst="rect">
          <a:avLst/>
        </a:prstGeom>
        <a:noFill/>
        <a:ln w="9525">
          <a:noFill/>
          <a:miter lim="800000"/>
          <a:headEnd/>
          <a:tailEnd/>
        </a:ln>
      </xdr:spPr>
    </xdr:pic>
    <xdr:clientData/>
  </xdr:twoCellAnchor>
  <xdr:twoCellAnchor>
    <xdr:from>
      <xdr:col>50</xdr:col>
      <xdr:colOff>533400</xdr:colOff>
      <xdr:row>2</xdr:row>
      <xdr:rowOff>23812</xdr:rowOff>
    </xdr:from>
    <xdr:to>
      <xdr:col>58</xdr:col>
      <xdr:colOff>342899</xdr:colOff>
      <xdr:row>10</xdr:row>
      <xdr:rowOff>0</xdr:rowOff>
    </xdr:to>
    <xdr:pic>
      <xdr:nvPicPr>
        <xdr:cNvPr id="17" name="Picture 231">
          <a:extLst>
            <a:ext uri="{FF2B5EF4-FFF2-40B4-BE49-F238E27FC236}">
              <a16:creationId xmlns:a16="http://schemas.microsoft.com/office/drawing/2014/main" id="{00000000-0008-0000-0E00-000011000000}"/>
            </a:ext>
          </a:extLst>
        </xdr:cNvPr>
        <xdr:cNvPicPr>
          <a:picLocks noChangeAspect="1" noChangeArrowheads="1"/>
        </xdr:cNvPicPr>
      </xdr:nvPicPr>
      <xdr:blipFill>
        <a:blip xmlns:r="http://schemas.openxmlformats.org/officeDocument/2006/relationships" r:embed="rId1" cstate="print"/>
        <a:srcRect/>
        <a:stretch>
          <a:fillRect/>
        </a:stretch>
      </xdr:blipFill>
      <xdr:spPr bwMode="auto">
        <a:xfrm>
          <a:off x="35728275" y="414337"/>
          <a:ext cx="5438774" cy="1500188"/>
        </a:xfrm>
        <a:prstGeom prst="rect">
          <a:avLst/>
        </a:prstGeom>
        <a:noFill/>
        <a:ln w="9525">
          <a:noFill/>
          <a:miter lim="800000"/>
          <a:headEnd/>
          <a:tailEnd/>
        </a:ln>
      </xdr:spPr>
    </xdr:pic>
    <xdr:clientData/>
  </xdr:twoCellAnchor>
</xdr:wsDr>
</file>

<file path=xl/externalLinks/_rels/externalLink1.xml.rels><?xml version="1.0" encoding="UTF-8" standalone="yes"?>
<Relationships xmlns="http://schemas.openxmlformats.org/package/2006/relationships"><Relationship Id="rId1" Type="http://schemas.openxmlformats.org/officeDocument/2006/relationships/externalLinkPath" Target="&#1055;&#1072;&#1088;&#1072;&#1084;&#1077;&#1090;&#1088;&#1099;%20&#1088;&#1072;&#1089;&#1090;&#1074;&#1086;&#1088;&#1072;%2023_&#1058;&#1072;&#1075;&#1091;&#1083;_7476.xlsx" TargetMode="External"/></Relationships>
</file>

<file path=xl/externalLinks/_rels/externalLink2.xml.rels><?xml version="1.0" encoding="UTF-8" standalone="yes"?>
<Relationships xmlns="http://schemas.openxmlformats.org/package/2006/relationships"><Relationship Id="rId1" Type="http://schemas.openxmlformats.org/officeDocument/2006/relationships/externalLinkPath" Target="&#1055;&#1072;&#1088;&#1072;&#1084;&#1077;&#1090;&#1088;&#1099;%20&#1088;&#1072;&#1089;&#1090;&#1074;&#1086;&#1088;&#1072;%2023_&#1058;&#1072;&#1075;&#1091;&#1083;_7526.xlsx" TargetMode="External"/></Relationships>
</file>

<file path=xl/externalLinks/externalLink1.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Параметры"/>
      <sheetName val="Параметры_old"/>
    </sheetNames>
    <sheetDataSet>
      <sheetData sheetId="0">
        <row r="6">
          <cell r="E6">
            <v>1632</v>
          </cell>
          <cell r="F6"/>
          <cell r="G6"/>
          <cell r="I6"/>
        </row>
        <row r="7">
          <cell r="E7">
            <v>25</v>
          </cell>
          <cell r="F7"/>
          <cell r="G7"/>
          <cell r="I7"/>
        </row>
        <row r="8">
          <cell r="D8" t="str">
            <v>1.12±0.03</v>
          </cell>
          <cell r="E8">
            <v>1.1399999999999999</v>
          </cell>
          <cell r="F8"/>
          <cell r="G8"/>
          <cell r="I8"/>
        </row>
        <row r="9">
          <cell r="E9">
            <v>44</v>
          </cell>
          <cell r="F9"/>
          <cell r="G9"/>
          <cell r="I9"/>
        </row>
        <row r="10">
          <cell r="E10">
            <v>45</v>
          </cell>
          <cell r="F10"/>
          <cell r="G10"/>
          <cell r="I10"/>
        </row>
        <row r="11">
          <cell r="E11">
            <v>31</v>
          </cell>
          <cell r="F11"/>
          <cell r="G11"/>
          <cell r="I11"/>
        </row>
        <row r="12">
          <cell r="E12">
            <v>25</v>
          </cell>
          <cell r="F12"/>
          <cell r="G12"/>
          <cell r="I12"/>
        </row>
        <row r="13">
          <cell r="E13">
            <v>18</v>
          </cell>
          <cell r="F13"/>
          <cell r="G13"/>
          <cell r="I13"/>
        </row>
        <row r="14">
          <cell r="E14">
            <v>7</v>
          </cell>
          <cell r="F14"/>
          <cell r="G14"/>
          <cell r="I14"/>
        </row>
        <row r="15">
          <cell r="E15">
            <v>5</v>
          </cell>
          <cell r="F15"/>
          <cell r="G15"/>
          <cell r="I15"/>
        </row>
        <row r="16">
          <cell r="E16">
            <v>14</v>
          </cell>
          <cell r="F16"/>
          <cell r="G16"/>
          <cell r="I16"/>
        </row>
        <row r="17">
          <cell r="E17">
            <v>17</v>
          </cell>
          <cell r="F17"/>
          <cell r="G17"/>
          <cell r="I17"/>
        </row>
        <row r="18">
          <cell r="E18" t="str">
            <v>5/18</v>
          </cell>
          <cell r="F18"/>
          <cell r="G18"/>
          <cell r="I18"/>
        </row>
        <row r="19">
          <cell r="E19">
            <v>5.7</v>
          </cell>
          <cell r="F19"/>
          <cell r="G19"/>
          <cell r="I19"/>
        </row>
        <row r="20">
          <cell r="E20">
            <v>0.5</v>
          </cell>
          <cell r="F20"/>
          <cell r="G20"/>
          <cell r="I20"/>
        </row>
        <row r="21">
          <cell r="E21">
            <v>10</v>
          </cell>
          <cell r="F21"/>
          <cell r="G21"/>
          <cell r="I21"/>
        </row>
        <row r="22">
          <cell r="E22">
            <v>3</v>
          </cell>
          <cell r="F22"/>
          <cell r="G22"/>
          <cell r="I22"/>
        </row>
        <row r="23">
          <cell r="E23">
            <v>87</v>
          </cell>
          <cell r="F23"/>
          <cell r="G23"/>
          <cell r="I23"/>
        </row>
        <row r="24">
          <cell r="E24">
            <v>14.3</v>
          </cell>
          <cell r="F24"/>
          <cell r="G24"/>
          <cell r="I24"/>
        </row>
        <row r="25">
          <cell r="E25">
            <v>9.5</v>
          </cell>
          <cell r="F25"/>
          <cell r="G25"/>
          <cell r="I25"/>
        </row>
        <row r="26">
          <cell r="E26">
            <v>0.26</v>
          </cell>
          <cell r="F26"/>
          <cell r="G26"/>
          <cell r="I26"/>
        </row>
        <row r="27">
          <cell r="E27" t="str">
            <v>0.18/0.9</v>
          </cell>
          <cell r="F27"/>
          <cell r="G27"/>
          <cell r="I27"/>
        </row>
        <row r="28">
          <cell r="E28">
            <v>350</v>
          </cell>
          <cell r="F28"/>
          <cell r="G28"/>
          <cell r="I28"/>
        </row>
        <row r="29">
          <cell r="E29">
            <v>100</v>
          </cell>
          <cell r="F29"/>
          <cell r="G29"/>
          <cell r="I29"/>
        </row>
        <row r="30">
          <cell r="E30">
            <v>85</v>
          </cell>
          <cell r="F30"/>
          <cell r="G30"/>
          <cell r="I30"/>
        </row>
        <row r="31">
          <cell r="E31">
            <v>0.5</v>
          </cell>
          <cell r="F31"/>
          <cell r="G31"/>
          <cell r="I31"/>
        </row>
        <row r="32">
          <cell r="E32" t="str">
            <v>-</v>
          </cell>
          <cell r="F32"/>
          <cell r="G32"/>
          <cell r="I32"/>
        </row>
        <row r="33">
          <cell r="E33">
            <v>6.9926811943510414E-2</v>
          </cell>
          <cell r="F33"/>
          <cell r="G33"/>
          <cell r="I33"/>
        </row>
      </sheetData>
      <sheetData sheetId="1"/>
    </sheetDataSet>
  </externalBook>
</externalLink>
</file>

<file path=xl/externalLinks/externalLink2.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Параметры"/>
      <sheetName val="Параметры_old"/>
    </sheetNames>
    <sheetDataSet>
      <sheetData sheetId="0">
        <row r="3">
          <cell r="E3" t="str">
            <v>Раствор KCl</v>
          </cell>
          <cell r="F3" t="str">
            <v>Раствор KCl</v>
          </cell>
          <cell r="G3" t="str">
            <v>Раствор KCl</v>
          </cell>
          <cell r="I3" t="str">
            <v>Раствор KCl</v>
          </cell>
        </row>
        <row r="6">
          <cell r="E6">
            <v>3100</v>
          </cell>
          <cell r="F6">
            <v>3100</v>
          </cell>
          <cell r="G6">
            <v>3100</v>
          </cell>
          <cell r="I6">
            <v>3100</v>
          </cell>
        </row>
        <row r="7">
          <cell r="E7">
            <v>15</v>
          </cell>
          <cell r="F7">
            <v>15</v>
          </cell>
          <cell r="G7">
            <v>15</v>
          </cell>
          <cell r="I7">
            <v>15</v>
          </cell>
        </row>
        <row r="8">
          <cell r="E8">
            <v>1.08</v>
          </cell>
          <cell r="F8">
            <v>1.08</v>
          </cell>
          <cell r="G8">
            <v>1.08</v>
          </cell>
          <cell r="I8">
            <v>1.08</v>
          </cell>
        </row>
        <row r="9">
          <cell r="E9"/>
          <cell r="F9"/>
          <cell r="G9"/>
          <cell r="I9"/>
        </row>
        <row r="10">
          <cell r="E10"/>
          <cell r="F10"/>
          <cell r="G10"/>
          <cell r="I10"/>
        </row>
        <row r="11">
          <cell r="E11"/>
          <cell r="F11"/>
          <cell r="G11"/>
          <cell r="I11"/>
        </row>
        <row r="12">
          <cell r="E12"/>
          <cell r="F12"/>
          <cell r="G12"/>
          <cell r="I12"/>
        </row>
        <row r="13">
          <cell r="E13"/>
          <cell r="F13"/>
          <cell r="G13"/>
          <cell r="I13"/>
        </row>
        <row r="14">
          <cell r="E14"/>
          <cell r="F14"/>
          <cell r="G14"/>
          <cell r="I14"/>
        </row>
        <row r="15">
          <cell r="E15"/>
          <cell r="F15"/>
          <cell r="G15"/>
          <cell r="I15"/>
        </row>
        <row r="16">
          <cell r="E16"/>
          <cell r="F16"/>
          <cell r="G16"/>
          <cell r="I16"/>
        </row>
        <row r="17">
          <cell r="E17"/>
          <cell r="F17"/>
          <cell r="G17"/>
          <cell r="I17"/>
        </row>
        <row r="18">
          <cell r="E18"/>
          <cell r="F18"/>
          <cell r="G18"/>
          <cell r="I18"/>
        </row>
        <row r="19">
          <cell r="E19"/>
          <cell r="F19"/>
          <cell r="G19"/>
          <cell r="I19"/>
        </row>
        <row r="20">
          <cell r="E20"/>
          <cell r="F20"/>
          <cell r="G20"/>
          <cell r="I20"/>
        </row>
        <row r="21">
          <cell r="E21"/>
          <cell r="F21"/>
          <cell r="G21"/>
          <cell r="I21"/>
        </row>
        <row r="22">
          <cell r="E22"/>
          <cell r="F22"/>
          <cell r="G22"/>
          <cell r="I22"/>
        </row>
        <row r="23">
          <cell r="E23"/>
          <cell r="F23"/>
          <cell r="G23"/>
          <cell r="I23"/>
        </row>
        <row r="24">
          <cell r="E24"/>
          <cell r="F24"/>
          <cell r="G24"/>
          <cell r="I24"/>
        </row>
        <row r="25">
          <cell r="E25"/>
          <cell r="F25"/>
          <cell r="G25"/>
          <cell r="I25"/>
        </row>
        <row r="26">
          <cell r="E26"/>
          <cell r="F26"/>
          <cell r="G26"/>
          <cell r="I26"/>
        </row>
        <row r="27">
          <cell r="E27"/>
          <cell r="F27"/>
          <cell r="G27"/>
          <cell r="I27"/>
        </row>
        <row r="28">
          <cell r="E28"/>
          <cell r="F28"/>
          <cell r="G28"/>
          <cell r="I28"/>
        </row>
        <row r="29">
          <cell r="E29"/>
          <cell r="F29"/>
          <cell r="G29"/>
          <cell r="I29"/>
        </row>
        <row r="30">
          <cell r="E30"/>
          <cell r="F30"/>
          <cell r="G30"/>
          <cell r="I30"/>
        </row>
        <row r="31">
          <cell r="E31"/>
          <cell r="F31"/>
          <cell r="G31"/>
          <cell r="I31"/>
        </row>
        <row r="32">
          <cell r="E32"/>
          <cell r="F32"/>
          <cell r="G32"/>
          <cell r="I32"/>
        </row>
        <row r="33">
          <cell r="E33"/>
          <cell r="F33"/>
          <cell r="G33"/>
          <cell r="I33"/>
        </row>
        <row r="37">
          <cell r="D37">
            <v>50</v>
          </cell>
        </row>
      </sheetData>
      <sheetData sheetId="1"/>
    </sheetDataSet>
  </externalBook>
</externalLink>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2" Type="http://schemas.openxmlformats.org/officeDocument/2006/relationships/drawing" Target="../drawings/drawing1.xml"/><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2.xml"/><Relationship Id="rId1" Type="http://schemas.openxmlformats.org/officeDocument/2006/relationships/printerSettings" Target="../printerSettings/printerSettings2.bin"/><Relationship Id="rId4" Type="http://schemas.openxmlformats.org/officeDocument/2006/relationships/comments" Target="../comments1.xml"/></Relationships>
</file>

<file path=xl/worksheets/_rels/sheet3.xml.rels><?xml version="1.0" encoding="UTF-8" standalone="yes"?>
<Relationships xmlns="http://schemas.openxmlformats.org/package/2006/relationships"><Relationship Id="rId3" Type="http://schemas.openxmlformats.org/officeDocument/2006/relationships/vmlDrawing" Target="../drawings/vmlDrawing2.vml"/><Relationship Id="rId2" Type="http://schemas.openxmlformats.org/officeDocument/2006/relationships/drawing" Target="../drawings/drawing3.xml"/><Relationship Id="rId1" Type="http://schemas.openxmlformats.org/officeDocument/2006/relationships/printerSettings" Target="../printerSettings/printerSettings3.bin"/><Relationship Id="rId4" Type="http://schemas.openxmlformats.org/officeDocument/2006/relationships/comments" Target="../comments2.xml"/></Relationships>
</file>

<file path=xl/worksheets/_rels/sheet4.xml.rels><?xml version="1.0" encoding="UTF-8" standalone="yes"?>
<Relationships xmlns="http://schemas.openxmlformats.org/package/2006/relationships"><Relationship Id="rId3" Type="http://schemas.openxmlformats.org/officeDocument/2006/relationships/vmlDrawing" Target="../drawings/vmlDrawing3.vml"/><Relationship Id="rId2" Type="http://schemas.openxmlformats.org/officeDocument/2006/relationships/drawing" Target="../drawings/drawing4.xml"/><Relationship Id="rId1" Type="http://schemas.openxmlformats.org/officeDocument/2006/relationships/printerSettings" Target="../printerSettings/printerSettings4.bin"/><Relationship Id="rId4" Type="http://schemas.openxmlformats.org/officeDocument/2006/relationships/comments" Target="../comments3.xml"/></Relationships>
</file>

<file path=xl/worksheets/_rels/sheet5.xml.rels><?xml version="1.0" encoding="UTF-8" standalone="yes"?>
<Relationships xmlns="http://schemas.openxmlformats.org/package/2006/relationships"><Relationship Id="rId3" Type="http://schemas.openxmlformats.org/officeDocument/2006/relationships/vmlDrawing" Target="../drawings/vmlDrawing4.vml"/><Relationship Id="rId2" Type="http://schemas.openxmlformats.org/officeDocument/2006/relationships/drawing" Target="../drawings/drawing5.xml"/><Relationship Id="rId1" Type="http://schemas.openxmlformats.org/officeDocument/2006/relationships/printerSettings" Target="../printerSettings/printerSettings5.bin"/><Relationship Id="rId4" Type="http://schemas.openxmlformats.org/officeDocument/2006/relationships/comments" Target="../comments4.xml"/></Relationships>
</file>

<file path=xl/worksheets/_rels/sheet6.xml.rels><?xml version="1.0" encoding="UTF-8" standalone="yes"?>
<Relationships xmlns="http://schemas.openxmlformats.org/package/2006/relationships"><Relationship Id="rId3" Type="http://schemas.openxmlformats.org/officeDocument/2006/relationships/vmlDrawing" Target="../drawings/vmlDrawing5.vml"/><Relationship Id="rId2" Type="http://schemas.openxmlformats.org/officeDocument/2006/relationships/drawing" Target="../drawings/drawing6.xml"/><Relationship Id="rId1" Type="http://schemas.openxmlformats.org/officeDocument/2006/relationships/printerSettings" Target="../printerSettings/printerSettings6.bin"/><Relationship Id="rId4" Type="http://schemas.openxmlformats.org/officeDocument/2006/relationships/comments" Target="../comments5.xml"/></Relationships>
</file>

<file path=xl/worksheets/_rels/sheet7.xml.rels><?xml version="1.0" encoding="UTF-8" standalone="yes"?>
<Relationships xmlns="http://schemas.openxmlformats.org/package/2006/relationships"><Relationship Id="rId3" Type="http://schemas.openxmlformats.org/officeDocument/2006/relationships/vmlDrawing" Target="../drawings/vmlDrawing6.vml"/><Relationship Id="rId2" Type="http://schemas.openxmlformats.org/officeDocument/2006/relationships/drawing" Target="../drawings/drawing7.xml"/><Relationship Id="rId1" Type="http://schemas.openxmlformats.org/officeDocument/2006/relationships/printerSettings" Target="../printerSettings/printerSettings7.bin"/><Relationship Id="rId4" Type="http://schemas.openxmlformats.org/officeDocument/2006/relationships/comments" Target="../comments6.xml"/></Relationships>
</file>

<file path=xl/worksheets/_rels/sheet8.xml.rels><?xml version="1.0" encoding="UTF-8" standalone="yes"?>
<Relationships xmlns="http://schemas.openxmlformats.org/package/2006/relationships"><Relationship Id="rId3" Type="http://schemas.openxmlformats.org/officeDocument/2006/relationships/vmlDrawing" Target="../drawings/vmlDrawing7.vml"/><Relationship Id="rId2" Type="http://schemas.openxmlformats.org/officeDocument/2006/relationships/drawing" Target="../drawings/drawing8.xml"/><Relationship Id="rId1" Type="http://schemas.openxmlformats.org/officeDocument/2006/relationships/printerSettings" Target="../printerSettings/printerSettings8.bin"/><Relationship Id="rId4" Type="http://schemas.openxmlformats.org/officeDocument/2006/relationships/comments" Target="../comments7.xml"/></Relationships>
</file>

<file path=xl/worksheets/_rels/sheet9.xml.rels><?xml version="1.0" encoding="UTF-8" standalone="yes"?>
<Relationships xmlns="http://schemas.openxmlformats.org/package/2006/relationships"><Relationship Id="rId3" Type="http://schemas.openxmlformats.org/officeDocument/2006/relationships/vmlDrawing" Target="../drawings/vmlDrawing8.vml"/><Relationship Id="rId2" Type="http://schemas.openxmlformats.org/officeDocument/2006/relationships/drawing" Target="../drawings/drawing9.xml"/><Relationship Id="rId1" Type="http://schemas.openxmlformats.org/officeDocument/2006/relationships/printerSettings" Target="../printerSettings/printerSettings9.bin"/><Relationship Id="rId4" Type="http://schemas.openxmlformats.org/officeDocument/2006/relationships/comments" Target="../comments8.xml"/></Relationships>
</file>

<file path=xl/worksheets/_rels/sheet10.xml.rels><?xml version="1.0" encoding="UTF-8" standalone="yes"?>
<Relationships xmlns="http://schemas.openxmlformats.org/package/2006/relationships"><Relationship Id="rId3" Type="http://schemas.openxmlformats.org/officeDocument/2006/relationships/vmlDrawing" Target="../drawings/vmlDrawing9.vml"/><Relationship Id="rId2" Type="http://schemas.openxmlformats.org/officeDocument/2006/relationships/drawing" Target="../drawings/drawing10.xml"/><Relationship Id="rId1" Type="http://schemas.openxmlformats.org/officeDocument/2006/relationships/printerSettings" Target="../printerSettings/printerSettings10.bin"/><Relationship Id="rId4" Type="http://schemas.openxmlformats.org/officeDocument/2006/relationships/comments" Target="../comments9.xml"/></Relationships>
</file>

<file path=xl/worksheets/_rels/sheet11.xml.rels><?xml version="1.0" encoding="UTF-8" standalone="yes"?>
<Relationships xmlns="http://schemas.openxmlformats.org/package/2006/relationships"><Relationship Id="rId3" Type="http://schemas.openxmlformats.org/officeDocument/2006/relationships/vmlDrawing" Target="../drawings/vmlDrawing10.vml"/><Relationship Id="rId2" Type="http://schemas.openxmlformats.org/officeDocument/2006/relationships/drawing" Target="../drawings/drawing11.xml"/><Relationship Id="rId1" Type="http://schemas.openxmlformats.org/officeDocument/2006/relationships/printerSettings" Target="../printerSettings/printerSettings11.bin"/><Relationship Id="rId4" Type="http://schemas.openxmlformats.org/officeDocument/2006/relationships/comments" Target="../comments10.xml"/></Relationships>
</file>

<file path=xl/worksheets/_rels/sheet12.xml.rels><?xml version="1.0" encoding="UTF-8" standalone="yes"?>
<Relationships xmlns="http://schemas.openxmlformats.org/package/2006/relationships"><Relationship Id="rId3" Type="http://schemas.openxmlformats.org/officeDocument/2006/relationships/vmlDrawing" Target="../drawings/vmlDrawing11.vml"/><Relationship Id="rId2" Type="http://schemas.openxmlformats.org/officeDocument/2006/relationships/drawing" Target="../drawings/drawing12.xml"/><Relationship Id="rId1" Type="http://schemas.openxmlformats.org/officeDocument/2006/relationships/printerSettings" Target="../printerSettings/printerSettings12.bin"/><Relationship Id="rId4" Type="http://schemas.openxmlformats.org/officeDocument/2006/relationships/comments" Target="../comments11.xml"/></Relationships>
</file>

<file path=xl/worksheets/_rels/sheet13.xml.rels><?xml version="1.0" encoding="UTF-8" standalone="yes"?>
<Relationships xmlns="http://schemas.openxmlformats.org/package/2006/relationships"><Relationship Id="rId3" Type="http://schemas.openxmlformats.org/officeDocument/2006/relationships/vmlDrawing" Target="../drawings/vmlDrawing12.vml"/><Relationship Id="rId2" Type="http://schemas.openxmlformats.org/officeDocument/2006/relationships/drawing" Target="../drawings/drawing13.xml"/><Relationship Id="rId1" Type="http://schemas.openxmlformats.org/officeDocument/2006/relationships/printerSettings" Target="../printerSettings/printerSettings13.bin"/><Relationship Id="rId4" Type="http://schemas.openxmlformats.org/officeDocument/2006/relationships/comments" Target="../comments12.xml"/></Relationships>
</file>

<file path=xl/worksheets/_rels/sheet14.xml.rels><?xml version="1.0" encoding="UTF-8" standalone="yes"?>
<Relationships xmlns="http://schemas.openxmlformats.org/package/2006/relationships"><Relationship Id="rId3" Type="http://schemas.openxmlformats.org/officeDocument/2006/relationships/vmlDrawing" Target="../drawings/vmlDrawing13.vml"/><Relationship Id="rId2" Type="http://schemas.openxmlformats.org/officeDocument/2006/relationships/drawing" Target="../drawings/drawing14.xml"/><Relationship Id="rId1" Type="http://schemas.openxmlformats.org/officeDocument/2006/relationships/printerSettings" Target="../printerSettings/printerSettings14.bin"/><Relationship Id="rId4" Type="http://schemas.openxmlformats.org/officeDocument/2006/relationships/comments" Target="../comments13.xml"/></Relationships>
</file>

<file path=xl/worksheets/_rels/sheet15.xml.rels><?xml version="1.0" encoding="UTF-8" standalone="yes"?>
<Relationships xmlns="http://schemas.openxmlformats.org/package/2006/relationships"><Relationship Id="rId3" Type="http://schemas.openxmlformats.org/officeDocument/2006/relationships/vmlDrawing" Target="../drawings/vmlDrawing14.vml"/><Relationship Id="rId2" Type="http://schemas.openxmlformats.org/officeDocument/2006/relationships/drawing" Target="../drawings/drawing15.xml"/><Relationship Id="rId1" Type="http://schemas.openxmlformats.org/officeDocument/2006/relationships/printerSettings" Target="../printerSettings/printerSettings15.bin"/><Relationship Id="rId4" Type="http://schemas.openxmlformats.org/officeDocument/2006/relationships/comments" Target="../comments14.xml"/></Relationships>
</file>

<file path=xl/worksheets/_rels/sheet16.xml.rels><?xml version="1.0" encoding="UTF-8" standalone="yes"?>
<Relationships xmlns="http://schemas.openxmlformats.org/package/2006/relationships"><Relationship Id="rId3" Type="http://schemas.openxmlformats.org/officeDocument/2006/relationships/vmlDrawing" Target="../drawings/vmlDrawing15.vml"/><Relationship Id="rId2" Type="http://schemas.openxmlformats.org/officeDocument/2006/relationships/drawing" Target="../drawings/drawing16.xml"/><Relationship Id="rId1" Type="http://schemas.openxmlformats.org/officeDocument/2006/relationships/printerSettings" Target="../printerSettings/printerSettings16.bin"/><Relationship Id="rId4" Type="http://schemas.openxmlformats.org/officeDocument/2006/relationships/comments" Target="../comments15.xml"/></Relationships>
</file>

<file path=xl/worksheets/_rels/sheet17.xml.rels><?xml version="1.0" encoding="UTF-8" standalone="yes"?>
<Relationships xmlns="http://schemas.openxmlformats.org/package/2006/relationships"><Relationship Id="rId3" Type="http://schemas.openxmlformats.org/officeDocument/2006/relationships/vmlDrawing" Target="../drawings/vmlDrawing16.vml"/><Relationship Id="rId2" Type="http://schemas.openxmlformats.org/officeDocument/2006/relationships/drawing" Target="../drawings/drawing17.xml"/><Relationship Id="rId1" Type="http://schemas.openxmlformats.org/officeDocument/2006/relationships/printerSettings" Target="../printerSettings/printerSettings17.bin"/><Relationship Id="rId4" Type="http://schemas.openxmlformats.org/officeDocument/2006/relationships/comments" Target="../comments16.xml"/></Relationships>
</file>

<file path=xl/worksheets/_rels/sheet18.xml.rels><?xml version="1.0" encoding="UTF-8" standalone="yes"?>
<Relationships xmlns="http://schemas.openxmlformats.org/package/2006/relationships"><Relationship Id="rId3" Type="http://schemas.openxmlformats.org/officeDocument/2006/relationships/vmlDrawing" Target="../drawings/vmlDrawing17.vml"/><Relationship Id="rId2" Type="http://schemas.openxmlformats.org/officeDocument/2006/relationships/drawing" Target="../drawings/drawing18.xml"/><Relationship Id="rId1" Type="http://schemas.openxmlformats.org/officeDocument/2006/relationships/printerSettings" Target="../printerSettings/printerSettings18.bin"/><Relationship Id="rId4" Type="http://schemas.openxmlformats.org/officeDocument/2006/relationships/comments" Target="../comments17.xml"/></Relationships>
</file>

<file path=xl/worksheets/_rels/sheet19.xml.rels><?xml version="1.0" encoding="UTF-8" standalone="yes"?>
<Relationships xmlns="http://schemas.openxmlformats.org/package/2006/relationships"><Relationship Id="rId3" Type="http://schemas.openxmlformats.org/officeDocument/2006/relationships/vmlDrawing" Target="../drawings/vmlDrawing18.vml"/><Relationship Id="rId2" Type="http://schemas.openxmlformats.org/officeDocument/2006/relationships/drawing" Target="../drawings/drawing19.xml"/><Relationship Id="rId1" Type="http://schemas.openxmlformats.org/officeDocument/2006/relationships/printerSettings" Target="../printerSettings/printerSettings19.bin"/><Relationship Id="rId4" Type="http://schemas.openxmlformats.org/officeDocument/2006/relationships/comments" Target="../comments18.xml"/></Relationships>
</file>

<file path=xl/worksheets/_rels/sheet20.xml.rels><?xml version="1.0" encoding="UTF-8" standalone="yes"?>
<Relationships xmlns="http://schemas.openxmlformats.org/package/2006/relationships"><Relationship Id="rId3" Type="http://schemas.openxmlformats.org/officeDocument/2006/relationships/vmlDrawing" Target="../drawings/vmlDrawing19.vml"/><Relationship Id="rId2" Type="http://schemas.openxmlformats.org/officeDocument/2006/relationships/drawing" Target="../drawings/drawing20.xml"/><Relationship Id="rId1" Type="http://schemas.openxmlformats.org/officeDocument/2006/relationships/printerSettings" Target="../printerSettings/printerSettings20.bin"/><Relationship Id="rId4" Type="http://schemas.openxmlformats.org/officeDocument/2006/relationships/comments" Target="../comments19.xml"/></Relationships>
</file>

<file path=xl/worksheets/_rels/sheet21.xml.rels><?xml version="1.0" encoding="UTF-8" standalone="yes"?>
<Relationships xmlns="http://schemas.openxmlformats.org/package/2006/relationships"><Relationship Id="rId3" Type="http://schemas.openxmlformats.org/officeDocument/2006/relationships/vmlDrawing" Target="../drawings/vmlDrawing20.vml"/><Relationship Id="rId2" Type="http://schemas.openxmlformats.org/officeDocument/2006/relationships/drawing" Target="../drawings/drawing21.xml"/><Relationship Id="rId1" Type="http://schemas.openxmlformats.org/officeDocument/2006/relationships/printerSettings" Target="../printerSettings/printerSettings21.bin"/><Relationship Id="rId4" Type="http://schemas.openxmlformats.org/officeDocument/2006/relationships/comments" Target="../comments20.xml"/></Relationships>
</file>

<file path=xl/worksheets/_rels/sheet22.xml.rels><?xml version="1.0" encoding="UTF-8" standalone="yes"?>
<Relationships xmlns="http://schemas.openxmlformats.org/package/2006/relationships"><Relationship Id="rId3" Type="http://schemas.openxmlformats.org/officeDocument/2006/relationships/vmlDrawing" Target="../drawings/vmlDrawing21.vml"/><Relationship Id="rId2" Type="http://schemas.openxmlformats.org/officeDocument/2006/relationships/drawing" Target="../drawings/drawing22.xml"/><Relationship Id="rId1" Type="http://schemas.openxmlformats.org/officeDocument/2006/relationships/printerSettings" Target="../printerSettings/printerSettings22.bin"/><Relationship Id="rId4" Type="http://schemas.openxmlformats.org/officeDocument/2006/relationships/comments" Target="../comments21.xm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45">
    <tabColor theme="8" tint="-0.249977111117893"/>
  </sheetPr>
  <dimension ref="A1:BO308"/>
  <sheetViews>
    <sheetView topLeftCell="A63" zoomScale="30" zoomScaleNormal="30" zoomScaleSheetLayoutView="30" workbookViewId="0">
      <selection activeCell="Y138" sqref="Y138:AB140"/>
    </sheetView>
  </sheetViews>
  <sheetFormatPr defaultRowHeight="15"/>
  <cols>
    <col min="2" max="15" width="9.42578125" customWidth="1"/>
    <col min="16" max="16" width="21" customWidth="1"/>
    <col min="17" max="17" width="9.42578125" customWidth="1"/>
    <col min="18" max="18" width="10.85546875" customWidth="1"/>
    <col min="19" max="19" width="16.28515625" customWidth="1"/>
    <col min="20" max="20" width="8.28515625" customWidth="1"/>
    <col min="21" max="23" width="9.42578125" customWidth="1"/>
    <col min="24" max="24" width="17.5703125" customWidth="1"/>
    <col min="25" max="25" width="14.5703125" customWidth="1"/>
    <col min="26" max="27" width="10.5703125" customWidth="1"/>
    <col min="28" max="28" width="7.140625" customWidth="1"/>
    <col min="29" max="31" width="9.42578125" customWidth="1"/>
    <col min="32" max="32" width="15.5703125" customWidth="1"/>
    <col min="33" max="40" width="9.42578125" customWidth="1"/>
    <col min="41" max="41" width="18.5703125" customWidth="1"/>
    <col min="42" max="46" width="9.42578125" customWidth="1"/>
    <col min="47" max="47" width="16.28515625" customWidth="1"/>
    <col min="48" max="49" width="9.42578125" customWidth="1"/>
    <col min="50" max="50" width="12" customWidth="1"/>
    <col min="51" max="51" width="9.42578125" customWidth="1"/>
    <col min="52" max="52" width="12" customWidth="1"/>
    <col min="53" max="53" width="9.42578125" customWidth="1"/>
    <col min="54" max="56" width="11.5703125" customWidth="1"/>
    <col min="57" max="59" width="9.42578125" customWidth="1"/>
    <col min="60" max="60" width="12" customWidth="1"/>
    <col min="61" max="61" width="11.42578125" customWidth="1"/>
    <col min="63" max="63" width="9.140625" customWidth="1"/>
  </cols>
  <sheetData>
    <row r="1" spans="2:61" ht="15.75" thickBot="1"/>
    <row r="2" spans="2:61" ht="15" customHeight="1" thickTop="1">
      <c r="B2" s="475" t="s">
        <v>0</v>
      </c>
      <c r="C2" s="476"/>
      <c r="D2" s="476"/>
      <c r="E2" s="476"/>
      <c r="F2" s="476"/>
      <c r="G2" s="476"/>
      <c r="H2" s="476"/>
      <c r="I2" s="476"/>
      <c r="J2" s="476"/>
      <c r="K2" s="476"/>
      <c r="L2" s="476"/>
      <c r="M2" s="476"/>
      <c r="N2" s="476"/>
      <c r="O2" s="476"/>
      <c r="P2" s="476"/>
      <c r="Q2" s="476"/>
      <c r="R2" s="476"/>
      <c r="S2" s="476"/>
      <c r="T2" s="476"/>
      <c r="U2" s="476"/>
      <c r="V2" s="476"/>
      <c r="W2" s="476"/>
      <c r="X2" s="476"/>
      <c r="Y2" s="476"/>
      <c r="Z2" s="476"/>
      <c r="AA2" s="476"/>
      <c r="AB2" s="476"/>
      <c r="AC2" s="476"/>
      <c r="AD2" s="476"/>
      <c r="AE2" s="476"/>
      <c r="AF2" s="476"/>
      <c r="AG2" s="476"/>
      <c r="AH2" s="476"/>
      <c r="AI2" s="476"/>
      <c r="AJ2" s="476"/>
      <c r="AK2" s="476"/>
      <c r="AL2" s="476"/>
      <c r="AM2" s="476"/>
      <c r="AN2" s="476"/>
      <c r="AO2" s="476"/>
      <c r="AP2" s="476"/>
      <c r="AQ2" s="476"/>
      <c r="AR2" s="476"/>
      <c r="AS2" s="476"/>
      <c r="AT2" s="476"/>
      <c r="AU2" s="476"/>
      <c r="AV2" s="476"/>
      <c r="AW2" s="476"/>
      <c r="AX2" s="476"/>
      <c r="AY2" s="476"/>
      <c r="AZ2" s="481"/>
      <c r="BA2" s="481"/>
      <c r="BB2" s="481"/>
      <c r="BC2" s="481"/>
      <c r="BD2" s="481"/>
      <c r="BE2" s="481"/>
      <c r="BF2" s="481"/>
      <c r="BG2" s="481"/>
      <c r="BH2" s="481"/>
      <c r="BI2" s="482"/>
    </row>
    <row r="3" spans="2:61" ht="15" customHeight="1">
      <c r="B3" s="477"/>
      <c r="C3" s="478"/>
      <c r="D3" s="478"/>
      <c r="E3" s="478"/>
      <c r="F3" s="478"/>
      <c r="G3" s="478"/>
      <c r="H3" s="478"/>
      <c r="I3" s="478"/>
      <c r="J3" s="478"/>
      <c r="K3" s="478"/>
      <c r="L3" s="478"/>
      <c r="M3" s="478"/>
      <c r="N3" s="478"/>
      <c r="O3" s="478"/>
      <c r="P3" s="478"/>
      <c r="Q3" s="478"/>
      <c r="R3" s="478"/>
      <c r="S3" s="478"/>
      <c r="T3" s="478"/>
      <c r="U3" s="478"/>
      <c r="V3" s="478"/>
      <c r="W3" s="478"/>
      <c r="X3" s="478"/>
      <c r="Y3" s="478"/>
      <c r="Z3" s="478"/>
      <c r="AA3" s="478"/>
      <c r="AB3" s="478"/>
      <c r="AC3" s="478"/>
      <c r="AD3" s="478"/>
      <c r="AE3" s="478"/>
      <c r="AF3" s="478"/>
      <c r="AG3" s="478"/>
      <c r="AH3" s="478"/>
      <c r="AI3" s="478"/>
      <c r="AJ3" s="478"/>
      <c r="AK3" s="478"/>
      <c r="AL3" s="478"/>
      <c r="AM3" s="478"/>
      <c r="AN3" s="478"/>
      <c r="AO3" s="478"/>
      <c r="AP3" s="478"/>
      <c r="AQ3" s="478"/>
      <c r="AR3" s="478"/>
      <c r="AS3" s="478"/>
      <c r="AT3" s="478"/>
      <c r="AU3" s="478"/>
      <c r="AV3" s="478"/>
      <c r="AW3" s="478"/>
      <c r="AX3" s="478"/>
      <c r="AY3" s="478"/>
      <c r="AZ3" s="483"/>
      <c r="BA3" s="483"/>
      <c r="BB3" s="483"/>
      <c r="BC3" s="483"/>
      <c r="BD3" s="483"/>
      <c r="BE3" s="483"/>
      <c r="BF3" s="483"/>
      <c r="BG3" s="483"/>
      <c r="BH3" s="483"/>
      <c r="BI3" s="484"/>
    </row>
    <row r="4" spans="2:61" ht="15" customHeight="1">
      <c r="B4" s="477"/>
      <c r="C4" s="478"/>
      <c r="D4" s="478"/>
      <c r="E4" s="478"/>
      <c r="F4" s="478"/>
      <c r="G4" s="478"/>
      <c r="H4" s="478"/>
      <c r="I4" s="478"/>
      <c r="J4" s="478"/>
      <c r="K4" s="478"/>
      <c r="L4" s="478"/>
      <c r="M4" s="478"/>
      <c r="N4" s="478"/>
      <c r="O4" s="478"/>
      <c r="P4" s="478"/>
      <c r="Q4" s="478"/>
      <c r="R4" s="478"/>
      <c r="S4" s="478"/>
      <c r="T4" s="478"/>
      <c r="U4" s="478"/>
      <c r="V4" s="478"/>
      <c r="W4" s="478"/>
      <c r="X4" s="478"/>
      <c r="Y4" s="478"/>
      <c r="Z4" s="478"/>
      <c r="AA4" s="478"/>
      <c r="AB4" s="478"/>
      <c r="AC4" s="478"/>
      <c r="AD4" s="478"/>
      <c r="AE4" s="478"/>
      <c r="AF4" s="478"/>
      <c r="AG4" s="478"/>
      <c r="AH4" s="478"/>
      <c r="AI4" s="478"/>
      <c r="AJ4" s="478"/>
      <c r="AK4" s="478"/>
      <c r="AL4" s="478"/>
      <c r="AM4" s="478"/>
      <c r="AN4" s="478"/>
      <c r="AO4" s="478"/>
      <c r="AP4" s="478"/>
      <c r="AQ4" s="478"/>
      <c r="AR4" s="478"/>
      <c r="AS4" s="478"/>
      <c r="AT4" s="478"/>
      <c r="AU4" s="478"/>
      <c r="AV4" s="478"/>
      <c r="AW4" s="478"/>
      <c r="AX4" s="478"/>
      <c r="AY4" s="478"/>
      <c r="AZ4" s="483"/>
      <c r="BA4" s="483"/>
      <c r="BB4" s="483"/>
      <c r="BC4" s="483"/>
      <c r="BD4" s="483"/>
      <c r="BE4" s="483"/>
      <c r="BF4" s="483"/>
      <c r="BG4" s="483"/>
      <c r="BH4" s="483"/>
      <c r="BI4" s="484"/>
    </row>
    <row r="5" spans="2:61" ht="15" customHeight="1">
      <c r="B5" s="477"/>
      <c r="C5" s="478"/>
      <c r="D5" s="478"/>
      <c r="E5" s="478"/>
      <c r="F5" s="478"/>
      <c r="G5" s="478"/>
      <c r="H5" s="478"/>
      <c r="I5" s="478"/>
      <c r="J5" s="478"/>
      <c r="K5" s="478"/>
      <c r="L5" s="478"/>
      <c r="M5" s="478"/>
      <c r="N5" s="478"/>
      <c r="O5" s="478"/>
      <c r="P5" s="478"/>
      <c r="Q5" s="478"/>
      <c r="R5" s="478"/>
      <c r="S5" s="478"/>
      <c r="T5" s="478"/>
      <c r="U5" s="478"/>
      <c r="V5" s="478"/>
      <c r="W5" s="478"/>
      <c r="X5" s="478"/>
      <c r="Y5" s="478"/>
      <c r="Z5" s="478"/>
      <c r="AA5" s="478"/>
      <c r="AB5" s="478"/>
      <c r="AC5" s="478"/>
      <c r="AD5" s="478"/>
      <c r="AE5" s="478"/>
      <c r="AF5" s="478"/>
      <c r="AG5" s="478"/>
      <c r="AH5" s="478"/>
      <c r="AI5" s="478"/>
      <c r="AJ5" s="478"/>
      <c r="AK5" s="478"/>
      <c r="AL5" s="478"/>
      <c r="AM5" s="478"/>
      <c r="AN5" s="478"/>
      <c r="AO5" s="478"/>
      <c r="AP5" s="478"/>
      <c r="AQ5" s="478"/>
      <c r="AR5" s="478"/>
      <c r="AS5" s="478"/>
      <c r="AT5" s="478"/>
      <c r="AU5" s="478"/>
      <c r="AV5" s="478"/>
      <c r="AW5" s="478"/>
      <c r="AX5" s="478"/>
      <c r="AY5" s="478"/>
      <c r="AZ5" s="483"/>
      <c r="BA5" s="483"/>
      <c r="BB5" s="483"/>
      <c r="BC5" s="483"/>
      <c r="BD5" s="483"/>
      <c r="BE5" s="483"/>
      <c r="BF5" s="483"/>
      <c r="BG5" s="483"/>
      <c r="BH5" s="483"/>
      <c r="BI5" s="484"/>
    </row>
    <row r="6" spans="2:61" ht="15" customHeight="1">
      <c r="B6" s="477"/>
      <c r="C6" s="478"/>
      <c r="D6" s="478"/>
      <c r="E6" s="478"/>
      <c r="F6" s="478"/>
      <c r="G6" s="478"/>
      <c r="H6" s="478"/>
      <c r="I6" s="478"/>
      <c r="J6" s="478"/>
      <c r="K6" s="478"/>
      <c r="L6" s="478"/>
      <c r="M6" s="478"/>
      <c r="N6" s="478"/>
      <c r="O6" s="478"/>
      <c r="P6" s="478"/>
      <c r="Q6" s="478"/>
      <c r="R6" s="478"/>
      <c r="S6" s="478"/>
      <c r="T6" s="478"/>
      <c r="U6" s="478"/>
      <c r="V6" s="478"/>
      <c r="W6" s="478"/>
      <c r="X6" s="478"/>
      <c r="Y6" s="478"/>
      <c r="Z6" s="478"/>
      <c r="AA6" s="478"/>
      <c r="AB6" s="478"/>
      <c r="AC6" s="478"/>
      <c r="AD6" s="478"/>
      <c r="AE6" s="478"/>
      <c r="AF6" s="478"/>
      <c r="AG6" s="478"/>
      <c r="AH6" s="478"/>
      <c r="AI6" s="478"/>
      <c r="AJ6" s="478"/>
      <c r="AK6" s="478"/>
      <c r="AL6" s="478"/>
      <c r="AM6" s="478"/>
      <c r="AN6" s="478"/>
      <c r="AO6" s="478"/>
      <c r="AP6" s="478"/>
      <c r="AQ6" s="478"/>
      <c r="AR6" s="478"/>
      <c r="AS6" s="478"/>
      <c r="AT6" s="478"/>
      <c r="AU6" s="478"/>
      <c r="AV6" s="478"/>
      <c r="AW6" s="478"/>
      <c r="AX6" s="478"/>
      <c r="AY6" s="478"/>
      <c r="AZ6" s="483"/>
      <c r="BA6" s="483"/>
      <c r="BB6" s="483"/>
      <c r="BC6" s="483"/>
      <c r="BD6" s="483"/>
      <c r="BE6" s="483"/>
      <c r="BF6" s="483"/>
      <c r="BG6" s="483"/>
      <c r="BH6" s="483"/>
      <c r="BI6" s="484"/>
    </row>
    <row r="7" spans="2:61" ht="15" customHeight="1">
      <c r="B7" s="477"/>
      <c r="C7" s="478"/>
      <c r="D7" s="478"/>
      <c r="E7" s="478"/>
      <c r="F7" s="478"/>
      <c r="G7" s="478"/>
      <c r="H7" s="478"/>
      <c r="I7" s="478"/>
      <c r="J7" s="478"/>
      <c r="K7" s="478"/>
      <c r="L7" s="478"/>
      <c r="M7" s="478"/>
      <c r="N7" s="478"/>
      <c r="O7" s="478"/>
      <c r="P7" s="478"/>
      <c r="Q7" s="478"/>
      <c r="R7" s="478"/>
      <c r="S7" s="478"/>
      <c r="T7" s="478"/>
      <c r="U7" s="478"/>
      <c r="V7" s="478"/>
      <c r="W7" s="478"/>
      <c r="X7" s="478"/>
      <c r="Y7" s="478"/>
      <c r="Z7" s="478"/>
      <c r="AA7" s="478"/>
      <c r="AB7" s="478"/>
      <c r="AC7" s="478"/>
      <c r="AD7" s="478"/>
      <c r="AE7" s="478"/>
      <c r="AF7" s="478"/>
      <c r="AG7" s="478"/>
      <c r="AH7" s="478"/>
      <c r="AI7" s="478"/>
      <c r="AJ7" s="478"/>
      <c r="AK7" s="478"/>
      <c r="AL7" s="478"/>
      <c r="AM7" s="478"/>
      <c r="AN7" s="478"/>
      <c r="AO7" s="478"/>
      <c r="AP7" s="478"/>
      <c r="AQ7" s="478"/>
      <c r="AR7" s="478"/>
      <c r="AS7" s="478"/>
      <c r="AT7" s="478"/>
      <c r="AU7" s="478"/>
      <c r="AV7" s="478"/>
      <c r="AW7" s="478"/>
      <c r="AX7" s="478"/>
      <c r="AY7" s="478"/>
      <c r="AZ7" s="483"/>
      <c r="BA7" s="483"/>
      <c r="BB7" s="483"/>
      <c r="BC7" s="483"/>
      <c r="BD7" s="483"/>
      <c r="BE7" s="483"/>
      <c r="BF7" s="483"/>
      <c r="BG7" s="483"/>
      <c r="BH7" s="483"/>
      <c r="BI7" s="484"/>
    </row>
    <row r="8" spans="2:61" ht="15" customHeight="1">
      <c r="B8" s="477"/>
      <c r="C8" s="478"/>
      <c r="D8" s="478"/>
      <c r="E8" s="478"/>
      <c r="F8" s="478"/>
      <c r="G8" s="478"/>
      <c r="H8" s="478"/>
      <c r="I8" s="478"/>
      <c r="J8" s="478"/>
      <c r="K8" s="478"/>
      <c r="L8" s="478"/>
      <c r="M8" s="478"/>
      <c r="N8" s="478"/>
      <c r="O8" s="478"/>
      <c r="P8" s="478"/>
      <c r="Q8" s="478"/>
      <c r="R8" s="478"/>
      <c r="S8" s="478"/>
      <c r="T8" s="478"/>
      <c r="U8" s="478"/>
      <c r="V8" s="478"/>
      <c r="W8" s="478"/>
      <c r="X8" s="478"/>
      <c r="Y8" s="478"/>
      <c r="Z8" s="478"/>
      <c r="AA8" s="478"/>
      <c r="AB8" s="478"/>
      <c r="AC8" s="478"/>
      <c r="AD8" s="478"/>
      <c r="AE8" s="478"/>
      <c r="AF8" s="478"/>
      <c r="AG8" s="478"/>
      <c r="AH8" s="478"/>
      <c r="AI8" s="478"/>
      <c r="AJ8" s="478"/>
      <c r="AK8" s="478"/>
      <c r="AL8" s="478"/>
      <c r="AM8" s="478"/>
      <c r="AN8" s="478"/>
      <c r="AO8" s="478"/>
      <c r="AP8" s="478"/>
      <c r="AQ8" s="478"/>
      <c r="AR8" s="478"/>
      <c r="AS8" s="478"/>
      <c r="AT8" s="478"/>
      <c r="AU8" s="478"/>
      <c r="AV8" s="478"/>
      <c r="AW8" s="478"/>
      <c r="AX8" s="478"/>
      <c r="AY8" s="478"/>
      <c r="AZ8" s="483"/>
      <c r="BA8" s="483"/>
      <c r="BB8" s="483"/>
      <c r="BC8" s="483"/>
      <c r="BD8" s="483"/>
      <c r="BE8" s="483"/>
      <c r="BF8" s="483"/>
      <c r="BG8" s="483"/>
      <c r="BH8" s="483"/>
      <c r="BI8" s="484"/>
    </row>
    <row r="9" spans="2:61" ht="15" customHeight="1">
      <c r="B9" s="477"/>
      <c r="C9" s="478"/>
      <c r="D9" s="478"/>
      <c r="E9" s="478"/>
      <c r="F9" s="478"/>
      <c r="G9" s="478"/>
      <c r="H9" s="478"/>
      <c r="I9" s="478"/>
      <c r="J9" s="478"/>
      <c r="K9" s="478"/>
      <c r="L9" s="478"/>
      <c r="M9" s="478"/>
      <c r="N9" s="478"/>
      <c r="O9" s="478"/>
      <c r="P9" s="478"/>
      <c r="Q9" s="478"/>
      <c r="R9" s="478"/>
      <c r="S9" s="478"/>
      <c r="T9" s="478"/>
      <c r="U9" s="478"/>
      <c r="V9" s="478"/>
      <c r="W9" s="478"/>
      <c r="X9" s="478"/>
      <c r="Y9" s="478"/>
      <c r="Z9" s="478"/>
      <c r="AA9" s="478"/>
      <c r="AB9" s="478"/>
      <c r="AC9" s="478"/>
      <c r="AD9" s="478"/>
      <c r="AE9" s="478"/>
      <c r="AF9" s="478"/>
      <c r="AG9" s="478"/>
      <c r="AH9" s="478"/>
      <c r="AI9" s="478"/>
      <c r="AJ9" s="478"/>
      <c r="AK9" s="478"/>
      <c r="AL9" s="478"/>
      <c r="AM9" s="478"/>
      <c r="AN9" s="478"/>
      <c r="AO9" s="478"/>
      <c r="AP9" s="478"/>
      <c r="AQ9" s="478"/>
      <c r="AR9" s="478"/>
      <c r="AS9" s="478"/>
      <c r="AT9" s="478"/>
      <c r="AU9" s="478"/>
      <c r="AV9" s="478"/>
      <c r="AW9" s="478"/>
      <c r="AX9" s="478"/>
      <c r="AY9" s="478"/>
      <c r="AZ9" s="483"/>
      <c r="BA9" s="483"/>
      <c r="BB9" s="483"/>
      <c r="BC9" s="483"/>
      <c r="BD9" s="483"/>
      <c r="BE9" s="483"/>
      <c r="BF9" s="483"/>
      <c r="BG9" s="483"/>
      <c r="BH9" s="483"/>
      <c r="BI9" s="484"/>
    </row>
    <row r="10" spans="2:61" ht="15" customHeight="1">
      <c r="B10" s="477"/>
      <c r="C10" s="478"/>
      <c r="D10" s="478"/>
      <c r="E10" s="478"/>
      <c r="F10" s="478"/>
      <c r="G10" s="478"/>
      <c r="H10" s="478"/>
      <c r="I10" s="478"/>
      <c r="J10" s="478"/>
      <c r="K10" s="478"/>
      <c r="L10" s="478"/>
      <c r="M10" s="478"/>
      <c r="N10" s="478"/>
      <c r="O10" s="478"/>
      <c r="P10" s="478"/>
      <c r="Q10" s="478"/>
      <c r="R10" s="478"/>
      <c r="S10" s="478"/>
      <c r="T10" s="478"/>
      <c r="U10" s="478"/>
      <c r="V10" s="478"/>
      <c r="W10" s="478"/>
      <c r="X10" s="478"/>
      <c r="Y10" s="478"/>
      <c r="Z10" s="478"/>
      <c r="AA10" s="478"/>
      <c r="AB10" s="478"/>
      <c r="AC10" s="478"/>
      <c r="AD10" s="478"/>
      <c r="AE10" s="478"/>
      <c r="AF10" s="478"/>
      <c r="AG10" s="478"/>
      <c r="AH10" s="478"/>
      <c r="AI10" s="478"/>
      <c r="AJ10" s="478"/>
      <c r="AK10" s="478"/>
      <c r="AL10" s="478"/>
      <c r="AM10" s="478"/>
      <c r="AN10" s="478"/>
      <c r="AO10" s="478"/>
      <c r="AP10" s="478"/>
      <c r="AQ10" s="478"/>
      <c r="AR10" s="478"/>
      <c r="AS10" s="478"/>
      <c r="AT10" s="478"/>
      <c r="AU10" s="478"/>
      <c r="AV10" s="478"/>
      <c r="AW10" s="478"/>
      <c r="AX10" s="478"/>
      <c r="AY10" s="478"/>
      <c r="AZ10" s="483"/>
      <c r="BA10" s="483"/>
      <c r="BB10" s="483"/>
      <c r="BC10" s="483"/>
      <c r="BD10" s="483"/>
      <c r="BE10" s="483"/>
      <c r="BF10" s="483"/>
      <c r="BG10" s="483"/>
      <c r="BH10" s="483"/>
      <c r="BI10" s="484"/>
    </row>
    <row r="11" spans="2:61" ht="15.75" customHeight="1" thickBot="1">
      <c r="B11" s="479"/>
      <c r="C11" s="480"/>
      <c r="D11" s="480"/>
      <c r="E11" s="480"/>
      <c r="F11" s="480"/>
      <c r="G11" s="480"/>
      <c r="H11" s="480"/>
      <c r="I11" s="480"/>
      <c r="J11" s="480"/>
      <c r="K11" s="480"/>
      <c r="L11" s="480"/>
      <c r="M11" s="480"/>
      <c r="N11" s="480"/>
      <c r="O11" s="480"/>
      <c r="P11" s="480"/>
      <c r="Q11" s="480"/>
      <c r="R11" s="480"/>
      <c r="S11" s="480"/>
      <c r="T11" s="480"/>
      <c r="U11" s="480"/>
      <c r="V11" s="480"/>
      <c r="W11" s="480"/>
      <c r="X11" s="480"/>
      <c r="Y11" s="480"/>
      <c r="Z11" s="480"/>
      <c r="AA11" s="480"/>
      <c r="AB11" s="480"/>
      <c r="AC11" s="480"/>
      <c r="AD11" s="480"/>
      <c r="AE11" s="480"/>
      <c r="AF11" s="480"/>
      <c r="AG11" s="480"/>
      <c r="AH11" s="480"/>
      <c r="AI11" s="480"/>
      <c r="AJ11" s="480"/>
      <c r="AK11" s="480"/>
      <c r="AL11" s="480"/>
      <c r="AM11" s="480"/>
      <c r="AN11" s="480"/>
      <c r="AO11" s="480"/>
      <c r="AP11" s="480"/>
      <c r="AQ11" s="480"/>
      <c r="AR11" s="480"/>
      <c r="AS11" s="480"/>
      <c r="AT11" s="480"/>
      <c r="AU11" s="480"/>
      <c r="AV11" s="480"/>
      <c r="AW11" s="480"/>
      <c r="AX11" s="480"/>
      <c r="AY11" s="480"/>
      <c r="AZ11" s="485"/>
      <c r="BA11" s="485"/>
      <c r="BB11" s="485"/>
      <c r="BC11" s="485"/>
      <c r="BD11" s="485"/>
      <c r="BE11" s="485"/>
      <c r="BF11" s="485"/>
      <c r="BG11" s="485"/>
      <c r="BH11" s="485"/>
      <c r="BI11" s="486"/>
    </row>
    <row r="12" spans="2:61" ht="16.5" customHeight="1" thickTop="1" thickBot="1">
      <c r="B12" s="183" t="s">
        <v>1</v>
      </c>
      <c r="C12" s="183"/>
      <c r="D12" s="183"/>
      <c r="E12" s="183"/>
      <c r="F12" s="183"/>
      <c r="G12" s="183"/>
      <c r="H12" s="183"/>
      <c r="I12" s="183"/>
      <c r="J12" s="183"/>
      <c r="K12" s="183"/>
      <c r="L12" s="183"/>
      <c r="M12" s="183"/>
      <c r="N12" s="183"/>
      <c r="O12" s="183"/>
      <c r="P12" s="183"/>
      <c r="Q12" s="183"/>
      <c r="R12" s="183"/>
      <c r="S12" s="183"/>
      <c r="T12" s="183"/>
      <c r="U12" s="183"/>
      <c r="V12" s="183"/>
      <c r="W12" s="183"/>
      <c r="X12" s="183"/>
      <c r="Y12" s="183"/>
      <c r="Z12" s="183"/>
      <c r="AA12" s="183"/>
      <c r="AB12" s="183"/>
      <c r="AC12" s="183"/>
      <c r="AD12" s="183"/>
      <c r="AE12" s="183"/>
      <c r="AF12" s="183"/>
      <c r="AG12" s="183"/>
      <c r="AH12" s="183"/>
      <c r="AI12" s="183"/>
      <c r="AJ12" s="183"/>
      <c r="AK12" s="183"/>
      <c r="AL12" s="183"/>
      <c r="AM12" s="183"/>
      <c r="AN12" s="183"/>
      <c r="AO12" s="183"/>
      <c r="AP12" s="183"/>
      <c r="AQ12" s="183"/>
      <c r="AR12" s="183"/>
      <c r="AS12" s="183"/>
      <c r="AT12" s="183"/>
      <c r="AU12" s="183"/>
      <c r="AV12" s="183"/>
      <c r="AW12" s="183"/>
      <c r="AX12" s="183"/>
      <c r="AY12" s="183"/>
      <c r="AZ12" s="183"/>
      <c r="BA12" s="183"/>
      <c r="BB12" s="183"/>
      <c r="BC12" s="183"/>
      <c r="BD12" s="183"/>
      <c r="BE12" s="183"/>
      <c r="BF12" s="183"/>
      <c r="BG12" s="183"/>
      <c r="BH12" s="183"/>
      <c r="BI12" s="183"/>
    </row>
    <row r="13" spans="2:61" ht="16.5" customHeight="1" thickTop="1" thickBot="1">
      <c r="B13" s="183"/>
      <c r="C13" s="183"/>
      <c r="D13" s="183"/>
      <c r="E13" s="183"/>
      <c r="F13" s="183"/>
      <c r="G13" s="183"/>
      <c r="H13" s="183"/>
      <c r="I13" s="183"/>
      <c r="J13" s="183"/>
      <c r="K13" s="183"/>
      <c r="L13" s="183"/>
      <c r="M13" s="183"/>
      <c r="N13" s="183"/>
      <c r="O13" s="183"/>
      <c r="P13" s="183"/>
      <c r="Q13" s="183"/>
      <c r="R13" s="183"/>
      <c r="S13" s="183"/>
      <c r="T13" s="183"/>
      <c r="U13" s="183"/>
      <c r="V13" s="183"/>
      <c r="W13" s="183"/>
      <c r="X13" s="183"/>
      <c r="Y13" s="183"/>
      <c r="Z13" s="183"/>
      <c r="AA13" s="183"/>
      <c r="AB13" s="183"/>
      <c r="AC13" s="183"/>
      <c r="AD13" s="183"/>
      <c r="AE13" s="183"/>
      <c r="AF13" s="183"/>
      <c r="AG13" s="183"/>
      <c r="AH13" s="183"/>
      <c r="AI13" s="183"/>
      <c r="AJ13" s="183"/>
      <c r="AK13" s="183"/>
      <c r="AL13" s="183"/>
      <c r="AM13" s="183"/>
      <c r="AN13" s="183"/>
      <c r="AO13" s="183"/>
      <c r="AP13" s="183"/>
      <c r="AQ13" s="183"/>
      <c r="AR13" s="183"/>
      <c r="AS13" s="183"/>
      <c r="AT13" s="183"/>
      <c r="AU13" s="183"/>
      <c r="AV13" s="183"/>
      <c r="AW13" s="183"/>
      <c r="AX13" s="183"/>
      <c r="AY13" s="183"/>
      <c r="AZ13" s="183"/>
      <c r="BA13" s="183"/>
      <c r="BB13" s="183"/>
      <c r="BC13" s="183"/>
      <c r="BD13" s="183"/>
      <c r="BE13" s="183"/>
      <c r="BF13" s="183"/>
      <c r="BG13" s="183"/>
      <c r="BH13" s="183"/>
      <c r="BI13" s="183"/>
    </row>
    <row r="14" spans="2:61" ht="16.5" customHeight="1" thickTop="1" thickBot="1">
      <c r="B14" s="183"/>
      <c r="C14" s="183"/>
      <c r="D14" s="183"/>
      <c r="E14" s="183"/>
      <c r="F14" s="183"/>
      <c r="G14" s="183"/>
      <c r="H14" s="183"/>
      <c r="I14" s="183"/>
      <c r="J14" s="183"/>
      <c r="K14" s="183"/>
      <c r="L14" s="183"/>
      <c r="M14" s="183"/>
      <c r="N14" s="183"/>
      <c r="O14" s="183"/>
      <c r="P14" s="183"/>
      <c r="Q14" s="183"/>
      <c r="R14" s="183"/>
      <c r="S14" s="183"/>
      <c r="T14" s="183"/>
      <c r="U14" s="183"/>
      <c r="V14" s="183"/>
      <c r="W14" s="183"/>
      <c r="X14" s="183"/>
      <c r="Y14" s="183"/>
      <c r="Z14" s="183"/>
      <c r="AA14" s="183"/>
      <c r="AB14" s="183"/>
      <c r="AC14" s="183"/>
      <c r="AD14" s="183"/>
      <c r="AE14" s="183"/>
      <c r="AF14" s="183"/>
      <c r="AG14" s="183"/>
      <c r="AH14" s="183"/>
      <c r="AI14" s="183"/>
      <c r="AJ14" s="183"/>
      <c r="AK14" s="183"/>
      <c r="AL14" s="183"/>
      <c r="AM14" s="183"/>
      <c r="AN14" s="183"/>
      <c r="AO14" s="183"/>
      <c r="AP14" s="183"/>
      <c r="AQ14" s="183"/>
      <c r="AR14" s="183"/>
      <c r="AS14" s="183"/>
      <c r="AT14" s="183"/>
      <c r="AU14" s="183"/>
      <c r="AV14" s="183"/>
      <c r="AW14" s="183"/>
      <c r="AX14" s="183"/>
      <c r="AY14" s="183"/>
      <c r="AZ14" s="183"/>
      <c r="BA14" s="183"/>
      <c r="BB14" s="183"/>
      <c r="BC14" s="183"/>
      <c r="BD14" s="183"/>
      <c r="BE14" s="183"/>
      <c r="BF14" s="183"/>
      <c r="BG14" s="183"/>
      <c r="BH14" s="183"/>
      <c r="BI14" s="183"/>
    </row>
    <row r="15" spans="2:61" ht="16.5" customHeight="1" thickTop="1" thickBot="1">
      <c r="B15" s="183"/>
      <c r="C15" s="183"/>
      <c r="D15" s="183"/>
      <c r="E15" s="183"/>
      <c r="F15" s="183"/>
      <c r="G15" s="183"/>
      <c r="H15" s="183"/>
      <c r="I15" s="183"/>
      <c r="J15" s="183"/>
      <c r="K15" s="183"/>
      <c r="L15" s="183"/>
      <c r="M15" s="183"/>
      <c r="N15" s="183"/>
      <c r="O15" s="183"/>
      <c r="P15" s="183"/>
      <c r="Q15" s="183"/>
      <c r="R15" s="183"/>
      <c r="S15" s="183"/>
      <c r="T15" s="183"/>
      <c r="U15" s="183"/>
      <c r="V15" s="183"/>
      <c r="W15" s="183"/>
      <c r="X15" s="183"/>
      <c r="Y15" s="183"/>
      <c r="Z15" s="183"/>
      <c r="AA15" s="183"/>
      <c r="AB15" s="183"/>
      <c r="AC15" s="183"/>
      <c r="AD15" s="183"/>
      <c r="AE15" s="183"/>
      <c r="AF15" s="183"/>
      <c r="AG15" s="183"/>
      <c r="AH15" s="183"/>
      <c r="AI15" s="183"/>
      <c r="AJ15" s="183"/>
      <c r="AK15" s="183"/>
      <c r="AL15" s="183"/>
      <c r="AM15" s="183"/>
      <c r="AN15" s="183"/>
      <c r="AO15" s="183"/>
      <c r="AP15" s="183"/>
      <c r="AQ15" s="183"/>
      <c r="AR15" s="183"/>
      <c r="AS15" s="183"/>
      <c r="AT15" s="183"/>
      <c r="AU15" s="183"/>
      <c r="AV15" s="183"/>
      <c r="AW15" s="183"/>
      <c r="AX15" s="183"/>
      <c r="AY15" s="183"/>
      <c r="AZ15" s="183"/>
      <c r="BA15" s="183"/>
      <c r="BB15" s="183"/>
      <c r="BC15" s="183"/>
      <c r="BD15" s="183"/>
      <c r="BE15" s="183"/>
      <c r="BF15" s="183"/>
      <c r="BG15" s="183"/>
      <c r="BH15" s="183"/>
      <c r="BI15" s="183"/>
    </row>
    <row r="16" spans="2:61" ht="16.5" customHeight="1" thickTop="1" thickBot="1">
      <c r="B16" s="146"/>
      <c r="C16" s="146"/>
      <c r="D16" s="146"/>
      <c r="E16" s="146"/>
      <c r="F16" s="146"/>
      <c r="G16" s="146"/>
      <c r="H16" s="146"/>
      <c r="I16" s="146"/>
      <c r="J16" s="146"/>
      <c r="K16" s="146"/>
      <c r="L16" s="146"/>
      <c r="M16" s="146"/>
      <c r="N16" s="146"/>
      <c r="O16" s="146"/>
      <c r="P16" s="146"/>
      <c r="Q16" s="146"/>
      <c r="R16" s="146"/>
      <c r="S16" s="146"/>
      <c r="T16" s="146"/>
      <c r="U16" s="146"/>
      <c r="V16" s="146"/>
      <c r="W16" s="146"/>
      <c r="X16" s="146"/>
      <c r="Y16" s="146"/>
      <c r="Z16" s="146"/>
      <c r="AA16" s="146"/>
      <c r="AB16" s="146"/>
      <c r="AC16" s="146"/>
      <c r="AD16" s="146"/>
      <c r="AE16" s="146"/>
      <c r="AF16" s="146"/>
      <c r="AG16" s="146"/>
      <c r="AH16" s="146"/>
      <c r="AI16" s="146"/>
      <c r="AJ16" s="146"/>
      <c r="AK16" s="146"/>
      <c r="AL16" s="146"/>
      <c r="AM16" s="146"/>
      <c r="AN16" s="146"/>
      <c r="AO16" s="146"/>
      <c r="AP16" s="146"/>
      <c r="AQ16" s="146"/>
      <c r="AR16" s="146"/>
      <c r="AS16" s="146"/>
      <c r="AT16" s="146"/>
      <c r="AU16" s="146"/>
      <c r="AV16" s="146"/>
      <c r="AW16" s="146"/>
      <c r="AX16" s="146"/>
      <c r="AY16" s="146"/>
      <c r="AZ16" s="146"/>
      <c r="BA16" s="146"/>
      <c r="BB16" s="146"/>
      <c r="BC16" s="146"/>
      <c r="BD16" s="146"/>
      <c r="BE16" s="146"/>
      <c r="BF16" s="146"/>
      <c r="BG16" s="146"/>
      <c r="BH16" s="146"/>
      <c r="BI16" s="146"/>
    </row>
    <row r="17" spans="2:61" ht="16.5" customHeight="1" thickTop="1" thickBot="1">
      <c r="B17" s="146"/>
      <c r="C17" s="146"/>
      <c r="D17" s="146"/>
      <c r="E17" s="146"/>
      <c r="F17" s="146"/>
      <c r="G17" s="146"/>
      <c r="H17" s="146"/>
      <c r="I17" s="146"/>
      <c r="J17" s="146"/>
      <c r="K17" s="146"/>
      <c r="L17" s="146"/>
      <c r="M17" s="146"/>
      <c r="N17" s="146"/>
      <c r="O17" s="146"/>
      <c r="P17" s="146"/>
      <c r="Q17" s="146"/>
      <c r="R17" s="146"/>
      <c r="S17" s="146"/>
      <c r="T17" s="146"/>
      <c r="U17" s="146"/>
      <c r="V17" s="146"/>
      <c r="W17" s="146"/>
      <c r="X17" s="146"/>
      <c r="Y17" s="146"/>
      <c r="Z17" s="146"/>
      <c r="AA17" s="146"/>
      <c r="AB17" s="146"/>
      <c r="AC17" s="146"/>
      <c r="AD17" s="146"/>
      <c r="AE17" s="146"/>
      <c r="AF17" s="146"/>
      <c r="AG17" s="146"/>
      <c r="AH17" s="146"/>
      <c r="AI17" s="146"/>
      <c r="AJ17" s="146"/>
      <c r="AK17" s="146"/>
      <c r="AL17" s="146"/>
      <c r="AM17" s="146"/>
      <c r="AN17" s="146"/>
      <c r="AO17" s="146"/>
      <c r="AP17" s="146"/>
      <c r="AQ17" s="146"/>
      <c r="AR17" s="146"/>
      <c r="AS17" s="146"/>
      <c r="AT17" s="146"/>
      <c r="AU17" s="146"/>
      <c r="AV17" s="146"/>
      <c r="AW17" s="146"/>
      <c r="AX17" s="146"/>
      <c r="AY17" s="146"/>
      <c r="AZ17" s="146"/>
      <c r="BA17" s="146"/>
      <c r="BB17" s="146"/>
      <c r="BC17" s="146"/>
      <c r="BD17" s="146"/>
      <c r="BE17" s="146"/>
      <c r="BF17" s="146"/>
      <c r="BG17" s="146"/>
      <c r="BH17" s="146"/>
      <c r="BI17" s="146"/>
    </row>
    <row r="18" spans="2:61" ht="15" customHeight="1" thickTop="1" thickBot="1">
      <c r="B18" s="461" t="s">
        <v>2</v>
      </c>
      <c r="C18" s="461"/>
      <c r="D18" s="461"/>
      <c r="E18" s="461"/>
      <c r="F18" s="461"/>
      <c r="G18" s="461"/>
      <c r="H18" s="461"/>
      <c r="I18" s="461"/>
      <c r="J18" s="461"/>
      <c r="K18" s="414" t="s">
        <v>260</v>
      </c>
      <c r="L18" s="414"/>
      <c r="M18" s="414"/>
      <c r="N18" s="414"/>
      <c r="O18" s="414"/>
      <c r="P18" s="414"/>
      <c r="Q18" s="414"/>
      <c r="R18" s="414"/>
      <c r="S18" s="414"/>
      <c r="T18" s="461" t="s">
        <v>3</v>
      </c>
      <c r="U18" s="461"/>
      <c r="V18" s="461"/>
      <c r="W18" s="461"/>
      <c r="X18" s="461"/>
      <c r="Y18" s="461"/>
      <c r="Z18" s="461"/>
      <c r="AA18" s="461"/>
      <c r="AB18" s="461"/>
      <c r="AC18" s="461"/>
      <c r="AD18" s="461"/>
      <c r="AE18" s="461"/>
      <c r="AF18" s="461"/>
      <c r="AG18" s="487">
        <v>44232</v>
      </c>
      <c r="AH18" s="488"/>
      <c r="AI18" s="488"/>
      <c r="AJ18" s="488"/>
      <c r="AK18" s="488"/>
      <c r="AL18" s="488"/>
      <c r="AM18" s="488"/>
      <c r="AN18" s="488"/>
      <c r="AO18" s="489"/>
      <c r="AP18" s="183" t="s">
        <v>4</v>
      </c>
      <c r="AQ18" s="183"/>
      <c r="AR18" s="183"/>
      <c r="AS18" s="183"/>
      <c r="AT18" s="183"/>
      <c r="AU18" s="183"/>
      <c r="AV18" s="183"/>
      <c r="AW18" s="183"/>
      <c r="AX18" s="183"/>
      <c r="AY18" s="183"/>
      <c r="AZ18" s="183"/>
      <c r="BA18" s="183"/>
      <c r="BB18" s="183"/>
      <c r="BC18" s="183"/>
      <c r="BD18" s="183"/>
      <c r="BE18" s="183"/>
      <c r="BF18" s="183"/>
      <c r="BG18" s="183"/>
      <c r="BH18" s="183"/>
      <c r="BI18" s="183"/>
    </row>
    <row r="19" spans="2:61" ht="15" customHeight="1" thickTop="1" thickBot="1">
      <c r="B19" s="461"/>
      <c r="C19" s="461"/>
      <c r="D19" s="461"/>
      <c r="E19" s="461"/>
      <c r="F19" s="461"/>
      <c r="G19" s="461"/>
      <c r="H19" s="461"/>
      <c r="I19" s="461"/>
      <c r="J19" s="461"/>
      <c r="K19" s="414"/>
      <c r="L19" s="414"/>
      <c r="M19" s="414"/>
      <c r="N19" s="414"/>
      <c r="O19" s="414"/>
      <c r="P19" s="414"/>
      <c r="Q19" s="414"/>
      <c r="R19" s="414"/>
      <c r="S19" s="414"/>
      <c r="T19" s="461"/>
      <c r="U19" s="461"/>
      <c r="V19" s="461"/>
      <c r="W19" s="461"/>
      <c r="X19" s="461"/>
      <c r="Y19" s="461"/>
      <c r="Z19" s="461"/>
      <c r="AA19" s="461"/>
      <c r="AB19" s="461"/>
      <c r="AC19" s="461"/>
      <c r="AD19" s="461"/>
      <c r="AE19" s="461"/>
      <c r="AF19" s="461"/>
      <c r="AG19" s="490"/>
      <c r="AH19" s="491"/>
      <c r="AI19" s="491"/>
      <c r="AJ19" s="491"/>
      <c r="AK19" s="491"/>
      <c r="AL19" s="491"/>
      <c r="AM19" s="491"/>
      <c r="AN19" s="491"/>
      <c r="AO19" s="492"/>
      <c r="AP19" s="183"/>
      <c r="AQ19" s="183"/>
      <c r="AR19" s="183"/>
      <c r="AS19" s="183"/>
      <c r="AT19" s="183"/>
      <c r="AU19" s="183"/>
      <c r="AV19" s="183"/>
      <c r="AW19" s="183"/>
      <c r="AX19" s="183"/>
      <c r="AY19" s="183"/>
      <c r="AZ19" s="183"/>
      <c r="BA19" s="183"/>
      <c r="BB19" s="183"/>
      <c r="BC19" s="183"/>
      <c r="BD19" s="183"/>
      <c r="BE19" s="183"/>
      <c r="BF19" s="183"/>
      <c r="BG19" s="183"/>
      <c r="BH19" s="183"/>
      <c r="BI19" s="183"/>
    </row>
    <row r="20" spans="2:61" ht="15" customHeight="1" thickTop="1" thickBot="1">
      <c r="B20" s="461"/>
      <c r="C20" s="461"/>
      <c r="D20" s="461"/>
      <c r="E20" s="461"/>
      <c r="F20" s="461"/>
      <c r="G20" s="461"/>
      <c r="H20" s="461"/>
      <c r="I20" s="461"/>
      <c r="J20" s="461"/>
      <c r="K20" s="414"/>
      <c r="L20" s="414"/>
      <c r="M20" s="414"/>
      <c r="N20" s="414"/>
      <c r="O20" s="414"/>
      <c r="P20" s="414"/>
      <c r="Q20" s="414"/>
      <c r="R20" s="414"/>
      <c r="S20" s="414"/>
      <c r="T20" s="461"/>
      <c r="U20" s="461"/>
      <c r="V20" s="461"/>
      <c r="W20" s="461"/>
      <c r="X20" s="461"/>
      <c r="Y20" s="461"/>
      <c r="Z20" s="461"/>
      <c r="AA20" s="461"/>
      <c r="AB20" s="461"/>
      <c r="AC20" s="461"/>
      <c r="AD20" s="461"/>
      <c r="AE20" s="461"/>
      <c r="AF20" s="461"/>
      <c r="AG20" s="493"/>
      <c r="AH20" s="494"/>
      <c r="AI20" s="494"/>
      <c r="AJ20" s="494"/>
      <c r="AK20" s="494"/>
      <c r="AL20" s="494"/>
      <c r="AM20" s="494"/>
      <c r="AN20" s="494"/>
      <c r="AO20" s="495"/>
      <c r="AP20" s="183"/>
      <c r="AQ20" s="183"/>
      <c r="AR20" s="183"/>
      <c r="AS20" s="183"/>
      <c r="AT20" s="183"/>
      <c r="AU20" s="183"/>
      <c r="AV20" s="183"/>
      <c r="AW20" s="183"/>
      <c r="AX20" s="183"/>
      <c r="AY20" s="183"/>
      <c r="AZ20" s="183"/>
      <c r="BA20" s="183"/>
      <c r="BB20" s="183"/>
      <c r="BC20" s="183"/>
      <c r="BD20" s="183"/>
      <c r="BE20" s="183"/>
      <c r="BF20" s="183"/>
      <c r="BG20" s="183"/>
      <c r="BH20" s="183"/>
      <c r="BI20" s="183"/>
    </row>
    <row r="21" spans="2:61" ht="16.5" customHeight="1" thickTop="1" thickBot="1">
      <c r="B21" s="461" t="s">
        <v>5</v>
      </c>
      <c r="C21" s="461"/>
      <c r="D21" s="461"/>
      <c r="E21" s="461"/>
      <c r="F21" s="461"/>
      <c r="G21" s="461"/>
      <c r="H21" s="461"/>
      <c r="I21" s="461"/>
      <c r="J21" s="461"/>
      <c r="K21" s="414" t="s">
        <v>137</v>
      </c>
      <c r="L21" s="414"/>
      <c r="M21" s="414"/>
      <c r="N21" s="414"/>
      <c r="O21" s="414"/>
      <c r="P21" s="414"/>
      <c r="Q21" s="414"/>
      <c r="R21" s="414"/>
      <c r="S21" s="414"/>
      <c r="T21" s="461" t="s">
        <v>6</v>
      </c>
      <c r="U21" s="461"/>
      <c r="V21" s="461"/>
      <c r="W21" s="461"/>
      <c r="X21" s="461"/>
      <c r="Y21" s="461"/>
      <c r="Z21" s="461"/>
      <c r="AA21" s="461"/>
      <c r="AB21" s="461"/>
      <c r="AC21" s="461"/>
      <c r="AD21" s="461"/>
      <c r="AE21" s="461"/>
      <c r="AF21" s="461"/>
      <c r="AG21" s="462">
        <v>1</v>
      </c>
      <c r="AH21" s="463"/>
      <c r="AI21" s="463"/>
      <c r="AJ21" s="463"/>
      <c r="AK21" s="463"/>
      <c r="AL21" s="463"/>
      <c r="AM21" s="463"/>
      <c r="AN21" s="463"/>
      <c r="AO21" s="463"/>
      <c r="AP21" s="187" t="s">
        <v>7</v>
      </c>
      <c r="AQ21" s="187"/>
      <c r="AR21" s="187"/>
      <c r="AS21" s="187"/>
      <c r="AT21" s="187"/>
      <c r="AU21" s="187"/>
      <c r="AV21" s="464" t="s">
        <v>8</v>
      </c>
      <c r="AW21" s="464"/>
      <c r="AX21" s="464"/>
      <c r="AY21" s="269" t="s">
        <v>9</v>
      </c>
      <c r="AZ21" s="270"/>
      <c r="BA21" s="269" t="s">
        <v>10</v>
      </c>
      <c r="BB21" s="270"/>
      <c r="BC21" s="269" t="s">
        <v>11</v>
      </c>
      <c r="BD21" s="275"/>
      <c r="BE21" s="270"/>
      <c r="BF21" s="464" t="s">
        <v>12</v>
      </c>
      <c r="BG21" s="464"/>
      <c r="BH21" s="464"/>
      <c r="BI21" s="464"/>
    </row>
    <row r="22" spans="2:61" ht="16.5" customHeight="1" thickTop="1" thickBot="1">
      <c r="B22" s="461"/>
      <c r="C22" s="461"/>
      <c r="D22" s="461"/>
      <c r="E22" s="461"/>
      <c r="F22" s="461"/>
      <c r="G22" s="461"/>
      <c r="H22" s="461"/>
      <c r="I22" s="461"/>
      <c r="J22" s="461"/>
      <c r="K22" s="414"/>
      <c r="L22" s="414"/>
      <c r="M22" s="414"/>
      <c r="N22" s="414"/>
      <c r="O22" s="414"/>
      <c r="P22" s="414"/>
      <c r="Q22" s="414"/>
      <c r="R22" s="414"/>
      <c r="S22" s="414"/>
      <c r="T22" s="461"/>
      <c r="U22" s="461"/>
      <c r="V22" s="461"/>
      <c r="W22" s="461"/>
      <c r="X22" s="461"/>
      <c r="Y22" s="461"/>
      <c r="Z22" s="461"/>
      <c r="AA22" s="461"/>
      <c r="AB22" s="461"/>
      <c r="AC22" s="461"/>
      <c r="AD22" s="461"/>
      <c r="AE22" s="461"/>
      <c r="AF22" s="461"/>
      <c r="AG22" s="463"/>
      <c r="AH22" s="463"/>
      <c r="AI22" s="463"/>
      <c r="AJ22" s="463"/>
      <c r="AK22" s="463"/>
      <c r="AL22" s="463"/>
      <c r="AM22" s="463"/>
      <c r="AN22" s="463"/>
      <c r="AO22" s="463"/>
      <c r="AP22" s="187"/>
      <c r="AQ22" s="187"/>
      <c r="AR22" s="187"/>
      <c r="AS22" s="187"/>
      <c r="AT22" s="187"/>
      <c r="AU22" s="187"/>
      <c r="AV22" s="464"/>
      <c r="AW22" s="464"/>
      <c r="AX22" s="464"/>
      <c r="AY22" s="271"/>
      <c r="AZ22" s="272"/>
      <c r="BA22" s="271"/>
      <c r="BB22" s="272"/>
      <c r="BC22" s="271"/>
      <c r="BD22" s="276"/>
      <c r="BE22" s="272"/>
      <c r="BF22" s="464"/>
      <c r="BG22" s="464"/>
      <c r="BH22" s="464"/>
      <c r="BI22" s="464"/>
    </row>
    <row r="23" spans="2:61" ht="16.5" customHeight="1" thickTop="1" thickBot="1">
      <c r="B23" s="461"/>
      <c r="C23" s="461"/>
      <c r="D23" s="461"/>
      <c r="E23" s="461"/>
      <c r="F23" s="461"/>
      <c r="G23" s="461"/>
      <c r="H23" s="461"/>
      <c r="I23" s="461"/>
      <c r="J23" s="461"/>
      <c r="K23" s="414"/>
      <c r="L23" s="414"/>
      <c r="M23" s="414"/>
      <c r="N23" s="414"/>
      <c r="O23" s="414"/>
      <c r="P23" s="414"/>
      <c r="Q23" s="414"/>
      <c r="R23" s="414"/>
      <c r="S23" s="414"/>
      <c r="T23" s="461"/>
      <c r="U23" s="461"/>
      <c r="V23" s="461"/>
      <c r="W23" s="461"/>
      <c r="X23" s="461"/>
      <c r="Y23" s="461"/>
      <c r="Z23" s="461"/>
      <c r="AA23" s="461"/>
      <c r="AB23" s="461"/>
      <c r="AC23" s="461"/>
      <c r="AD23" s="461"/>
      <c r="AE23" s="461"/>
      <c r="AF23" s="461"/>
      <c r="AG23" s="463"/>
      <c r="AH23" s="463"/>
      <c r="AI23" s="463"/>
      <c r="AJ23" s="463"/>
      <c r="AK23" s="463"/>
      <c r="AL23" s="463"/>
      <c r="AM23" s="463"/>
      <c r="AN23" s="463"/>
      <c r="AO23" s="463"/>
      <c r="AP23" s="187"/>
      <c r="AQ23" s="187"/>
      <c r="AR23" s="187"/>
      <c r="AS23" s="187"/>
      <c r="AT23" s="187"/>
      <c r="AU23" s="187"/>
      <c r="AV23" s="464"/>
      <c r="AW23" s="464"/>
      <c r="AX23" s="464"/>
      <c r="AY23" s="273"/>
      <c r="AZ23" s="274"/>
      <c r="BA23" s="273"/>
      <c r="BB23" s="274"/>
      <c r="BC23" s="273"/>
      <c r="BD23" s="277"/>
      <c r="BE23" s="274"/>
      <c r="BF23" s="464"/>
      <c r="BG23" s="464"/>
      <c r="BH23" s="464"/>
      <c r="BI23" s="464"/>
    </row>
    <row r="24" spans="2:61" ht="16.5" customHeight="1" thickTop="1" thickBot="1">
      <c r="B24" s="461" t="s">
        <v>13</v>
      </c>
      <c r="C24" s="461"/>
      <c r="D24" s="461"/>
      <c r="E24" s="461"/>
      <c r="F24" s="461"/>
      <c r="G24" s="461"/>
      <c r="H24" s="461"/>
      <c r="I24" s="461"/>
      <c r="J24" s="461"/>
      <c r="K24" s="414" t="s">
        <v>168</v>
      </c>
      <c r="L24" s="414"/>
      <c r="M24" s="414"/>
      <c r="N24" s="414"/>
      <c r="O24" s="414"/>
      <c r="P24" s="414"/>
      <c r="Q24" s="414"/>
      <c r="R24" s="414"/>
      <c r="S24" s="414"/>
      <c r="T24" s="209" t="s">
        <v>14</v>
      </c>
      <c r="U24" s="210"/>
      <c r="V24" s="210"/>
      <c r="W24" s="210"/>
      <c r="X24" s="210"/>
      <c r="Y24" s="210"/>
      <c r="Z24" s="210"/>
      <c r="AA24" s="210"/>
      <c r="AB24" s="210"/>
      <c r="AC24" s="210"/>
      <c r="AD24" s="210"/>
      <c r="AE24" s="210"/>
      <c r="AF24" s="211"/>
      <c r="AG24" s="496">
        <f>AG18</f>
        <v>44232</v>
      </c>
      <c r="AH24" s="496"/>
      <c r="AI24" s="496"/>
      <c r="AJ24" s="496"/>
      <c r="AK24" s="496"/>
      <c r="AL24" s="496"/>
      <c r="AM24" s="496"/>
      <c r="AN24" s="496"/>
      <c r="AO24" s="496"/>
      <c r="AP24" s="461" t="s">
        <v>172</v>
      </c>
      <c r="AQ24" s="461"/>
      <c r="AR24" s="461"/>
      <c r="AS24" s="461"/>
      <c r="AT24" s="461"/>
      <c r="AU24" s="461"/>
      <c r="AV24" s="188" t="s">
        <v>308</v>
      </c>
      <c r="AW24" s="241"/>
      <c r="AX24" s="189"/>
      <c r="AY24" s="188">
        <v>30</v>
      </c>
      <c r="AZ24" s="189"/>
      <c r="BA24" s="188">
        <v>30</v>
      </c>
      <c r="BB24" s="189"/>
      <c r="BC24" s="188">
        <v>30</v>
      </c>
      <c r="BD24" s="241"/>
      <c r="BE24" s="189"/>
      <c r="BF24" s="459" t="s">
        <v>129</v>
      </c>
      <c r="BG24" s="241"/>
      <c r="BH24" s="241"/>
      <c r="BI24" s="189"/>
    </row>
    <row r="25" spans="2:61" ht="16.5" customHeight="1" thickTop="1" thickBot="1">
      <c r="B25" s="461"/>
      <c r="C25" s="461"/>
      <c r="D25" s="461"/>
      <c r="E25" s="461"/>
      <c r="F25" s="461"/>
      <c r="G25" s="461"/>
      <c r="H25" s="461"/>
      <c r="I25" s="461"/>
      <c r="J25" s="461"/>
      <c r="K25" s="414"/>
      <c r="L25" s="414"/>
      <c r="M25" s="414"/>
      <c r="N25" s="414"/>
      <c r="O25" s="414"/>
      <c r="P25" s="414"/>
      <c r="Q25" s="414"/>
      <c r="R25" s="414"/>
      <c r="S25" s="414"/>
      <c r="T25" s="212"/>
      <c r="U25" s="213"/>
      <c r="V25" s="213"/>
      <c r="W25" s="213"/>
      <c r="X25" s="213"/>
      <c r="Y25" s="213"/>
      <c r="Z25" s="213"/>
      <c r="AA25" s="213"/>
      <c r="AB25" s="213"/>
      <c r="AC25" s="213"/>
      <c r="AD25" s="213"/>
      <c r="AE25" s="213"/>
      <c r="AF25" s="214"/>
      <c r="AG25" s="496"/>
      <c r="AH25" s="496"/>
      <c r="AI25" s="496"/>
      <c r="AJ25" s="496"/>
      <c r="AK25" s="496"/>
      <c r="AL25" s="496"/>
      <c r="AM25" s="496"/>
      <c r="AN25" s="496"/>
      <c r="AO25" s="496"/>
      <c r="AP25" s="461"/>
      <c r="AQ25" s="461"/>
      <c r="AR25" s="461"/>
      <c r="AS25" s="461"/>
      <c r="AT25" s="461"/>
      <c r="AU25" s="461"/>
      <c r="AV25" s="190"/>
      <c r="AW25" s="242"/>
      <c r="AX25" s="191"/>
      <c r="AY25" s="190"/>
      <c r="AZ25" s="191"/>
      <c r="BA25" s="190"/>
      <c r="BB25" s="191"/>
      <c r="BC25" s="190"/>
      <c r="BD25" s="242"/>
      <c r="BE25" s="191"/>
      <c r="BF25" s="190"/>
      <c r="BG25" s="242"/>
      <c r="BH25" s="242"/>
      <c r="BI25" s="191"/>
    </row>
    <row r="26" spans="2:61" ht="16.5" customHeight="1" thickTop="1" thickBot="1">
      <c r="B26" s="461"/>
      <c r="C26" s="461"/>
      <c r="D26" s="461"/>
      <c r="E26" s="461"/>
      <c r="F26" s="461"/>
      <c r="G26" s="461"/>
      <c r="H26" s="461"/>
      <c r="I26" s="461"/>
      <c r="J26" s="461"/>
      <c r="K26" s="414"/>
      <c r="L26" s="414"/>
      <c r="M26" s="414"/>
      <c r="N26" s="414"/>
      <c r="O26" s="414"/>
      <c r="P26" s="414"/>
      <c r="Q26" s="414"/>
      <c r="R26" s="414"/>
      <c r="S26" s="414"/>
      <c r="T26" s="215"/>
      <c r="U26" s="216"/>
      <c r="V26" s="216"/>
      <c r="W26" s="216"/>
      <c r="X26" s="216"/>
      <c r="Y26" s="216"/>
      <c r="Z26" s="216"/>
      <c r="AA26" s="216"/>
      <c r="AB26" s="216"/>
      <c r="AC26" s="216"/>
      <c r="AD26" s="216"/>
      <c r="AE26" s="216"/>
      <c r="AF26" s="217"/>
      <c r="AG26" s="496"/>
      <c r="AH26" s="496"/>
      <c r="AI26" s="496"/>
      <c r="AJ26" s="496"/>
      <c r="AK26" s="496"/>
      <c r="AL26" s="496"/>
      <c r="AM26" s="496"/>
      <c r="AN26" s="496"/>
      <c r="AO26" s="496"/>
      <c r="AP26" s="461"/>
      <c r="AQ26" s="461"/>
      <c r="AR26" s="461"/>
      <c r="AS26" s="461"/>
      <c r="AT26" s="461"/>
      <c r="AU26" s="461"/>
      <c r="AV26" s="192"/>
      <c r="AW26" s="243"/>
      <c r="AX26" s="193"/>
      <c r="AY26" s="192"/>
      <c r="AZ26" s="193"/>
      <c r="BA26" s="192"/>
      <c r="BB26" s="193"/>
      <c r="BC26" s="192"/>
      <c r="BD26" s="243"/>
      <c r="BE26" s="193"/>
      <c r="BF26" s="192"/>
      <c r="BG26" s="243"/>
      <c r="BH26" s="243"/>
      <c r="BI26" s="193"/>
    </row>
    <row r="27" spans="2:61" ht="16.5" customHeight="1" thickTop="1" thickBot="1">
      <c r="B27" s="461" t="s">
        <v>15</v>
      </c>
      <c r="C27" s="461"/>
      <c r="D27" s="461"/>
      <c r="E27" s="461"/>
      <c r="F27" s="461"/>
      <c r="G27" s="461"/>
      <c r="H27" s="461"/>
      <c r="I27" s="461"/>
      <c r="J27" s="461"/>
      <c r="K27" s="414">
        <v>23</v>
      </c>
      <c r="L27" s="414"/>
      <c r="M27" s="414"/>
      <c r="N27" s="414"/>
      <c r="O27" s="414"/>
      <c r="P27" s="414"/>
      <c r="Q27" s="414"/>
      <c r="R27" s="414"/>
      <c r="S27" s="414"/>
      <c r="T27" s="461" t="s">
        <v>16</v>
      </c>
      <c r="U27" s="461"/>
      <c r="V27" s="461"/>
      <c r="W27" s="461"/>
      <c r="X27" s="461"/>
      <c r="Y27" s="461"/>
      <c r="Z27" s="461"/>
      <c r="AA27" s="461"/>
      <c r="AB27" s="461"/>
      <c r="AC27" s="461"/>
      <c r="AD27" s="461"/>
      <c r="AE27" s="461"/>
      <c r="AF27" s="461"/>
      <c r="AG27" s="323" t="s">
        <v>129</v>
      </c>
      <c r="AH27" s="324"/>
      <c r="AI27" s="324"/>
      <c r="AJ27" s="324"/>
      <c r="AK27" s="324"/>
      <c r="AL27" s="324"/>
      <c r="AM27" s="324"/>
      <c r="AN27" s="324"/>
      <c r="AO27" s="325"/>
      <c r="AP27" s="461" t="s">
        <v>173</v>
      </c>
      <c r="AQ27" s="461"/>
      <c r="AR27" s="461"/>
      <c r="AS27" s="461"/>
      <c r="AT27" s="461"/>
      <c r="AU27" s="461"/>
      <c r="AV27" s="188"/>
      <c r="AW27" s="241"/>
      <c r="AX27" s="189"/>
      <c r="AY27" s="188"/>
      <c r="AZ27" s="189"/>
      <c r="BA27" s="188"/>
      <c r="BB27" s="189"/>
      <c r="BC27" s="194"/>
      <c r="BD27" s="219"/>
      <c r="BE27" s="195"/>
      <c r="BF27" s="459"/>
      <c r="BG27" s="241"/>
      <c r="BH27" s="241"/>
      <c r="BI27" s="189"/>
    </row>
    <row r="28" spans="2:61" ht="16.5" customHeight="1" thickTop="1" thickBot="1">
      <c r="B28" s="461"/>
      <c r="C28" s="461"/>
      <c r="D28" s="461"/>
      <c r="E28" s="461"/>
      <c r="F28" s="461"/>
      <c r="G28" s="461"/>
      <c r="H28" s="461"/>
      <c r="I28" s="461"/>
      <c r="J28" s="461"/>
      <c r="K28" s="414"/>
      <c r="L28" s="414"/>
      <c r="M28" s="414"/>
      <c r="N28" s="414"/>
      <c r="O28" s="414"/>
      <c r="P28" s="414"/>
      <c r="Q28" s="414"/>
      <c r="R28" s="414"/>
      <c r="S28" s="414"/>
      <c r="T28" s="461"/>
      <c r="U28" s="461"/>
      <c r="V28" s="461"/>
      <c r="W28" s="461"/>
      <c r="X28" s="461"/>
      <c r="Y28" s="461"/>
      <c r="Z28" s="461"/>
      <c r="AA28" s="461"/>
      <c r="AB28" s="461"/>
      <c r="AC28" s="461"/>
      <c r="AD28" s="461"/>
      <c r="AE28" s="461"/>
      <c r="AF28" s="461"/>
      <c r="AG28" s="326"/>
      <c r="AH28" s="327"/>
      <c r="AI28" s="327"/>
      <c r="AJ28" s="327"/>
      <c r="AK28" s="327"/>
      <c r="AL28" s="327"/>
      <c r="AM28" s="327"/>
      <c r="AN28" s="327"/>
      <c r="AO28" s="328"/>
      <c r="AP28" s="461"/>
      <c r="AQ28" s="461"/>
      <c r="AR28" s="461"/>
      <c r="AS28" s="461"/>
      <c r="AT28" s="461"/>
      <c r="AU28" s="461"/>
      <c r="AV28" s="190"/>
      <c r="AW28" s="242"/>
      <c r="AX28" s="191"/>
      <c r="AY28" s="190"/>
      <c r="AZ28" s="191"/>
      <c r="BA28" s="190"/>
      <c r="BB28" s="191"/>
      <c r="BC28" s="196"/>
      <c r="BD28" s="220"/>
      <c r="BE28" s="197"/>
      <c r="BF28" s="190"/>
      <c r="BG28" s="242"/>
      <c r="BH28" s="242"/>
      <c r="BI28" s="191"/>
    </row>
    <row r="29" spans="2:61" ht="16.5" customHeight="1" thickTop="1" thickBot="1">
      <c r="B29" s="461"/>
      <c r="C29" s="461"/>
      <c r="D29" s="461"/>
      <c r="E29" s="461"/>
      <c r="F29" s="461"/>
      <c r="G29" s="461"/>
      <c r="H29" s="461"/>
      <c r="I29" s="461"/>
      <c r="J29" s="461"/>
      <c r="K29" s="414"/>
      <c r="L29" s="414"/>
      <c r="M29" s="414"/>
      <c r="N29" s="414"/>
      <c r="O29" s="414"/>
      <c r="P29" s="414"/>
      <c r="Q29" s="414"/>
      <c r="R29" s="414"/>
      <c r="S29" s="414"/>
      <c r="T29" s="461"/>
      <c r="U29" s="461"/>
      <c r="V29" s="461"/>
      <c r="W29" s="461"/>
      <c r="X29" s="461"/>
      <c r="Y29" s="461"/>
      <c r="Z29" s="461"/>
      <c r="AA29" s="461"/>
      <c r="AB29" s="461"/>
      <c r="AC29" s="461"/>
      <c r="AD29" s="461"/>
      <c r="AE29" s="461"/>
      <c r="AF29" s="461"/>
      <c r="AG29" s="329"/>
      <c r="AH29" s="330"/>
      <c r="AI29" s="330"/>
      <c r="AJ29" s="330"/>
      <c r="AK29" s="330"/>
      <c r="AL29" s="330"/>
      <c r="AM29" s="330"/>
      <c r="AN29" s="330"/>
      <c r="AO29" s="331"/>
      <c r="AP29" s="461"/>
      <c r="AQ29" s="461"/>
      <c r="AR29" s="461"/>
      <c r="AS29" s="461"/>
      <c r="AT29" s="461"/>
      <c r="AU29" s="461"/>
      <c r="AV29" s="192"/>
      <c r="AW29" s="243"/>
      <c r="AX29" s="193"/>
      <c r="AY29" s="192"/>
      <c r="AZ29" s="193"/>
      <c r="BA29" s="192"/>
      <c r="BB29" s="193"/>
      <c r="BC29" s="198"/>
      <c r="BD29" s="221"/>
      <c r="BE29" s="199"/>
      <c r="BF29" s="192"/>
      <c r="BG29" s="243"/>
      <c r="BH29" s="243"/>
      <c r="BI29" s="193"/>
    </row>
    <row r="30" spans="2:61" ht="16.5" customHeight="1" thickTop="1" thickBot="1">
      <c r="B30" s="461" t="s">
        <v>17</v>
      </c>
      <c r="C30" s="461"/>
      <c r="D30" s="461"/>
      <c r="E30" s="461"/>
      <c r="F30" s="461"/>
      <c r="G30" s="461"/>
      <c r="H30" s="461"/>
      <c r="I30" s="461"/>
      <c r="J30" s="461"/>
      <c r="K30" s="413">
        <v>7476</v>
      </c>
      <c r="L30" s="413"/>
      <c r="M30" s="413"/>
      <c r="N30" s="413"/>
      <c r="O30" s="413"/>
      <c r="P30" s="413"/>
      <c r="Q30" s="413"/>
      <c r="R30" s="413"/>
      <c r="S30" s="413"/>
      <c r="T30" s="209" t="s">
        <v>18</v>
      </c>
      <c r="U30" s="210"/>
      <c r="V30" s="210"/>
      <c r="W30" s="210"/>
      <c r="X30" s="210"/>
      <c r="Y30" s="210"/>
      <c r="Z30" s="210"/>
      <c r="AA30" s="210"/>
      <c r="AB30" s="210"/>
      <c r="AC30" s="210"/>
      <c r="AD30" s="210"/>
      <c r="AE30" s="210"/>
      <c r="AF30" s="211"/>
      <c r="AG30" s="474">
        <f>AG21</f>
        <v>1</v>
      </c>
      <c r="AH30" s="474"/>
      <c r="AI30" s="474"/>
      <c r="AJ30" s="474"/>
      <c r="AK30" s="474"/>
      <c r="AL30" s="474"/>
      <c r="AM30" s="474"/>
      <c r="AN30" s="474"/>
      <c r="AO30" s="474"/>
      <c r="AP30" s="461" t="s">
        <v>174</v>
      </c>
      <c r="AQ30" s="461"/>
      <c r="AR30" s="461"/>
      <c r="AS30" s="461"/>
      <c r="AT30" s="461"/>
      <c r="AU30" s="461"/>
      <c r="AV30" s="188"/>
      <c r="AW30" s="241"/>
      <c r="AX30" s="189"/>
      <c r="AY30" s="188"/>
      <c r="AZ30" s="189"/>
      <c r="BA30" s="188"/>
      <c r="BB30" s="189"/>
      <c r="BC30" s="194"/>
      <c r="BD30" s="219"/>
      <c r="BE30" s="195"/>
      <c r="BF30" s="465"/>
      <c r="BG30" s="466"/>
      <c r="BH30" s="466"/>
      <c r="BI30" s="467"/>
    </row>
    <row r="31" spans="2:61" ht="16.5" customHeight="1" thickTop="1" thickBot="1">
      <c r="B31" s="461"/>
      <c r="C31" s="461"/>
      <c r="D31" s="461"/>
      <c r="E31" s="461"/>
      <c r="F31" s="461"/>
      <c r="G31" s="461"/>
      <c r="H31" s="461"/>
      <c r="I31" s="461"/>
      <c r="J31" s="461"/>
      <c r="K31" s="413"/>
      <c r="L31" s="413"/>
      <c r="M31" s="413"/>
      <c r="N31" s="413"/>
      <c r="O31" s="413"/>
      <c r="P31" s="413"/>
      <c r="Q31" s="413"/>
      <c r="R31" s="413"/>
      <c r="S31" s="413"/>
      <c r="T31" s="212"/>
      <c r="U31" s="213"/>
      <c r="V31" s="213"/>
      <c r="W31" s="213"/>
      <c r="X31" s="213"/>
      <c r="Y31" s="213"/>
      <c r="Z31" s="213"/>
      <c r="AA31" s="213"/>
      <c r="AB31" s="213"/>
      <c r="AC31" s="213"/>
      <c r="AD31" s="213"/>
      <c r="AE31" s="213"/>
      <c r="AF31" s="214"/>
      <c r="AG31" s="474"/>
      <c r="AH31" s="474"/>
      <c r="AI31" s="474"/>
      <c r="AJ31" s="474"/>
      <c r="AK31" s="474"/>
      <c r="AL31" s="474"/>
      <c r="AM31" s="474"/>
      <c r="AN31" s="474"/>
      <c r="AO31" s="474"/>
      <c r="AP31" s="461"/>
      <c r="AQ31" s="461"/>
      <c r="AR31" s="461"/>
      <c r="AS31" s="461"/>
      <c r="AT31" s="461"/>
      <c r="AU31" s="461"/>
      <c r="AV31" s="190"/>
      <c r="AW31" s="242"/>
      <c r="AX31" s="191"/>
      <c r="AY31" s="190"/>
      <c r="AZ31" s="191"/>
      <c r="BA31" s="190"/>
      <c r="BB31" s="191"/>
      <c r="BC31" s="196"/>
      <c r="BD31" s="220"/>
      <c r="BE31" s="197"/>
      <c r="BF31" s="468"/>
      <c r="BG31" s="469"/>
      <c r="BH31" s="469"/>
      <c r="BI31" s="470"/>
    </row>
    <row r="32" spans="2:61" ht="16.5" customHeight="1" thickTop="1" thickBot="1">
      <c r="B32" s="461"/>
      <c r="C32" s="461"/>
      <c r="D32" s="461"/>
      <c r="E32" s="461"/>
      <c r="F32" s="461"/>
      <c r="G32" s="461"/>
      <c r="H32" s="461"/>
      <c r="I32" s="461"/>
      <c r="J32" s="461"/>
      <c r="K32" s="413"/>
      <c r="L32" s="413"/>
      <c r="M32" s="413"/>
      <c r="N32" s="413"/>
      <c r="O32" s="413"/>
      <c r="P32" s="413"/>
      <c r="Q32" s="413"/>
      <c r="R32" s="413"/>
      <c r="S32" s="413"/>
      <c r="T32" s="215"/>
      <c r="U32" s="216"/>
      <c r="V32" s="216"/>
      <c r="W32" s="216"/>
      <c r="X32" s="216"/>
      <c r="Y32" s="216"/>
      <c r="Z32" s="216"/>
      <c r="AA32" s="216"/>
      <c r="AB32" s="216"/>
      <c r="AC32" s="216"/>
      <c r="AD32" s="216"/>
      <c r="AE32" s="216"/>
      <c r="AF32" s="217"/>
      <c r="AG32" s="474"/>
      <c r="AH32" s="474"/>
      <c r="AI32" s="474"/>
      <c r="AJ32" s="474"/>
      <c r="AK32" s="474"/>
      <c r="AL32" s="474"/>
      <c r="AM32" s="474"/>
      <c r="AN32" s="474"/>
      <c r="AO32" s="474"/>
      <c r="AP32" s="461"/>
      <c r="AQ32" s="461"/>
      <c r="AR32" s="461"/>
      <c r="AS32" s="461"/>
      <c r="AT32" s="461"/>
      <c r="AU32" s="461"/>
      <c r="AV32" s="192"/>
      <c r="AW32" s="243"/>
      <c r="AX32" s="193"/>
      <c r="AY32" s="192"/>
      <c r="AZ32" s="193"/>
      <c r="BA32" s="192"/>
      <c r="BB32" s="193"/>
      <c r="BC32" s="198"/>
      <c r="BD32" s="221"/>
      <c r="BE32" s="199"/>
      <c r="BF32" s="471"/>
      <c r="BG32" s="472"/>
      <c r="BH32" s="472"/>
      <c r="BI32" s="473"/>
    </row>
    <row r="33" spans="2:61" ht="16.5" customHeight="1" thickTop="1" thickBot="1">
      <c r="B33" s="461" t="s">
        <v>19</v>
      </c>
      <c r="C33" s="461"/>
      <c r="D33" s="461"/>
      <c r="E33" s="461"/>
      <c r="F33" s="461"/>
      <c r="G33" s="461"/>
      <c r="H33" s="461"/>
      <c r="I33" s="461"/>
      <c r="J33" s="461"/>
      <c r="K33" s="413" t="s">
        <v>310</v>
      </c>
      <c r="L33" s="413"/>
      <c r="M33" s="413"/>
      <c r="N33" s="413"/>
      <c r="O33" s="413"/>
      <c r="P33" s="413"/>
      <c r="Q33" s="413"/>
      <c r="R33" s="413"/>
      <c r="S33" s="413"/>
      <c r="T33" s="461" t="s">
        <v>20</v>
      </c>
      <c r="U33" s="461"/>
      <c r="V33" s="461"/>
      <c r="W33" s="461"/>
      <c r="X33" s="461"/>
      <c r="Y33" s="461"/>
      <c r="Z33" s="461"/>
      <c r="AA33" s="461"/>
      <c r="AB33" s="461"/>
      <c r="AC33" s="461"/>
      <c r="AD33" s="461"/>
      <c r="AE33" s="461"/>
      <c r="AF33" s="461"/>
      <c r="AG33" s="460" t="s">
        <v>129</v>
      </c>
      <c r="AH33" s="460"/>
      <c r="AI33" s="460"/>
      <c r="AJ33" s="460"/>
      <c r="AK33" s="460"/>
      <c r="AL33" s="460"/>
      <c r="AM33" s="460"/>
      <c r="AN33" s="460"/>
      <c r="AO33" s="460"/>
      <c r="AP33" s="461" t="s">
        <v>175</v>
      </c>
      <c r="AQ33" s="461"/>
      <c r="AR33" s="461"/>
      <c r="AS33" s="461"/>
      <c r="AT33" s="461"/>
      <c r="AU33" s="461"/>
      <c r="AV33" s="188"/>
      <c r="AW33" s="241"/>
      <c r="AX33" s="189"/>
      <c r="AY33" s="188"/>
      <c r="AZ33" s="189"/>
      <c r="BA33" s="188"/>
      <c r="BB33" s="189"/>
      <c r="BC33" s="188"/>
      <c r="BD33" s="241"/>
      <c r="BE33" s="189"/>
      <c r="BF33" s="459"/>
      <c r="BG33" s="241"/>
      <c r="BH33" s="241"/>
      <c r="BI33" s="189"/>
    </row>
    <row r="34" spans="2:61" ht="16.5" customHeight="1" thickTop="1" thickBot="1">
      <c r="B34" s="461"/>
      <c r="C34" s="461"/>
      <c r="D34" s="461"/>
      <c r="E34" s="461"/>
      <c r="F34" s="461"/>
      <c r="G34" s="461"/>
      <c r="H34" s="461"/>
      <c r="I34" s="461"/>
      <c r="J34" s="461"/>
      <c r="K34" s="413"/>
      <c r="L34" s="413"/>
      <c r="M34" s="413"/>
      <c r="N34" s="413"/>
      <c r="O34" s="413"/>
      <c r="P34" s="413"/>
      <c r="Q34" s="413"/>
      <c r="R34" s="413"/>
      <c r="S34" s="413"/>
      <c r="T34" s="461"/>
      <c r="U34" s="461"/>
      <c r="V34" s="461"/>
      <c r="W34" s="461"/>
      <c r="X34" s="461"/>
      <c r="Y34" s="461"/>
      <c r="Z34" s="461"/>
      <c r="AA34" s="461"/>
      <c r="AB34" s="461"/>
      <c r="AC34" s="461"/>
      <c r="AD34" s="461"/>
      <c r="AE34" s="461"/>
      <c r="AF34" s="461"/>
      <c r="AG34" s="460"/>
      <c r="AH34" s="460"/>
      <c r="AI34" s="460"/>
      <c r="AJ34" s="460"/>
      <c r="AK34" s="460"/>
      <c r="AL34" s="460"/>
      <c r="AM34" s="460"/>
      <c r="AN34" s="460"/>
      <c r="AO34" s="460"/>
      <c r="AP34" s="461"/>
      <c r="AQ34" s="461"/>
      <c r="AR34" s="461"/>
      <c r="AS34" s="461"/>
      <c r="AT34" s="461"/>
      <c r="AU34" s="461"/>
      <c r="AV34" s="190"/>
      <c r="AW34" s="242"/>
      <c r="AX34" s="191"/>
      <c r="AY34" s="190"/>
      <c r="AZ34" s="191"/>
      <c r="BA34" s="190"/>
      <c r="BB34" s="191"/>
      <c r="BC34" s="190"/>
      <c r="BD34" s="242"/>
      <c r="BE34" s="191"/>
      <c r="BF34" s="190"/>
      <c r="BG34" s="242"/>
      <c r="BH34" s="242"/>
      <c r="BI34" s="191"/>
    </row>
    <row r="35" spans="2:61" ht="16.5" customHeight="1" thickTop="1" thickBot="1">
      <c r="B35" s="461"/>
      <c r="C35" s="461"/>
      <c r="D35" s="461"/>
      <c r="E35" s="461"/>
      <c r="F35" s="461"/>
      <c r="G35" s="461"/>
      <c r="H35" s="461"/>
      <c r="I35" s="461"/>
      <c r="J35" s="461"/>
      <c r="K35" s="413"/>
      <c r="L35" s="413"/>
      <c r="M35" s="413"/>
      <c r="N35" s="413"/>
      <c r="O35" s="413"/>
      <c r="P35" s="413"/>
      <c r="Q35" s="413"/>
      <c r="R35" s="413"/>
      <c r="S35" s="413"/>
      <c r="T35" s="461"/>
      <c r="U35" s="461"/>
      <c r="V35" s="461"/>
      <c r="W35" s="461"/>
      <c r="X35" s="461"/>
      <c r="Y35" s="461"/>
      <c r="Z35" s="461"/>
      <c r="AA35" s="461"/>
      <c r="AB35" s="461"/>
      <c r="AC35" s="461"/>
      <c r="AD35" s="461"/>
      <c r="AE35" s="461"/>
      <c r="AF35" s="461"/>
      <c r="AG35" s="460"/>
      <c r="AH35" s="460"/>
      <c r="AI35" s="460"/>
      <c r="AJ35" s="460"/>
      <c r="AK35" s="460"/>
      <c r="AL35" s="460"/>
      <c r="AM35" s="460"/>
      <c r="AN35" s="460"/>
      <c r="AO35" s="460"/>
      <c r="AP35" s="461"/>
      <c r="AQ35" s="461"/>
      <c r="AR35" s="461"/>
      <c r="AS35" s="461"/>
      <c r="AT35" s="461"/>
      <c r="AU35" s="461"/>
      <c r="AV35" s="192"/>
      <c r="AW35" s="243"/>
      <c r="AX35" s="193"/>
      <c r="AY35" s="192"/>
      <c r="AZ35" s="193"/>
      <c r="BA35" s="192"/>
      <c r="BB35" s="193"/>
      <c r="BC35" s="192"/>
      <c r="BD35" s="243"/>
      <c r="BE35" s="193"/>
      <c r="BF35" s="192"/>
      <c r="BG35" s="243"/>
      <c r="BH35" s="243"/>
      <c r="BI35" s="193"/>
    </row>
    <row r="36" spans="2:61" ht="16.5" customHeight="1" thickTop="1" thickBot="1">
      <c r="B36" s="413" t="s">
        <v>21</v>
      </c>
      <c r="C36" s="413"/>
      <c r="D36" s="413"/>
      <c r="E36" s="413"/>
      <c r="F36" s="413"/>
      <c r="G36" s="413"/>
      <c r="H36" s="413"/>
      <c r="I36" s="413"/>
      <c r="J36" s="413"/>
      <c r="K36" s="413" t="s">
        <v>259</v>
      </c>
      <c r="L36" s="413"/>
      <c r="M36" s="413"/>
      <c r="N36" s="413"/>
      <c r="O36" s="413"/>
      <c r="P36" s="413"/>
      <c r="Q36" s="413"/>
      <c r="R36" s="413"/>
      <c r="S36" s="413"/>
      <c r="T36" s="341" t="s">
        <v>22</v>
      </c>
      <c r="U36" s="342"/>
      <c r="V36" s="342"/>
      <c r="W36" s="342"/>
      <c r="X36" s="342"/>
      <c r="Y36" s="342"/>
      <c r="Z36" s="342"/>
      <c r="AA36" s="342"/>
      <c r="AB36" s="342"/>
      <c r="AC36" s="342"/>
      <c r="AD36" s="342"/>
      <c r="AE36" s="342"/>
      <c r="AF36" s="343"/>
      <c r="AG36" s="460" t="s">
        <v>129</v>
      </c>
      <c r="AH36" s="460"/>
      <c r="AI36" s="460"/>
      <c r="AJ36" s="460"/>
      <c r="AK36" s="460"/>
      <c r="AL36" s="460"/>
      <c r="AM36" s="460"/>
      <c r="AN36" s="460"/>
      <c r="AO36" s="460"/>
      <c r="AP36" s="341" t="s">
        <v>176</v>
      </c>
      <c r="AQ36" s="342"/>
      <c r="AR36" s="342"/>
      <c r="AS36" s="342"/>
      <c r="AT36" s="342"/>
      <c r="AU36" s="343"/>
      <c r="AV36" s="188"/>
      <c r="AW36" s="241"/>
      <c r="AX36" s="189"/>
      <c r="AY36" s="444"/>
      <c r="AZ36" s="445"/>
      <c r="BA36" s="444"/>
      <c r="BB36" s="445"/>
      <c r="BC36" s="188"/>
      <c r="BD36" s="241"/>
      <c r="BE36" s="189"/>
      <c r="BF36" s="188"/>
      <c r="BG36" s="241"/>
      <c r="BH36" s="241"/>
      <c r="BI36" s="189"/>
    </row>
    <row r="37" spans="2:61" ht="16.5" customHeight="1" thickTop="1" thickBot="1">
      <c r="B37" s="413"/>
      <c r="C37" s="413"/>
      <c r="D37" s="413"/>
      <c r="E37" s="413"/>
      <c r="F37" s="413"/>
      <c r="G37" s="413"/>
      <c r="H37" s="413"/>
      <c r="I37" s="413"/>
      <c r="J37" s="413"/>
      <c r="K37" s="413"/>
      <c r="L37" s="413"/>
      <c r="M37" s="413"/>
      <c r="N37" s="413"/>
      <c r="O37" s="413"/>
      <c r="P37" s="413"/>
      <c r="Q37" s="413"/>
      <c r="R37" s="413"/>
      <c r="S37" s="413"/>
      <c r="T37" s="344"/>
      <c r="U37" s="345"/>
      <c r="V37" s="345"/>
      <c r="W37" s="345"/>
      <c r="X37" s="345"/>
      <c r="Y37" s="345"/>
      <c r="Z37" s="345"/>
      <c r="AA37" s="345"/>
      <c r="AB37" s="345"/>
      <c r="AC37" s="345"/>
      <c r="AD37" s="345"/>
      <c r="AE37" s="345"/>
      <c r="AF37" s="346"/>
      <c r="AG37" s="460"/>
      <c r="AH37" s="460"/>
      <c r="AI37" s="460"/>
      <c r="AJ37" s="460"/>
      <c r="AK37" s="460"/>
      <c r="AL37" s="460"/>
      <c r="AM37" s="460"/>
      <c r="AN37" s="460"/>
      <c r="AO37" s="460"/>
      <c r="AP37" s="344"/>
      <c r="AQ37" s="345"/>
      <c r="AR37" s="345"/>
      <c r="AS37" s="345"/>
      <c r="AT37" s="345"/>
      <c r="AU37" s="346"/>
      <c r="AV37" s="190"/>
      <c r="AW37" s="242"/>
      <c r="AX37" s="191"/>
      <c r="AY37" s="446"/>
      <c r="AZ37" s="447"/>
      <c r="BA37" s="446"/>
      <c r="BB37" s="447"/>
      <c r="BC37" s="190"/>
      <c r="BD37" s="242"/>
      <c r="BE37" s="191"/>
      <c r="BF37" s="190"/>
      <c r="BG37" s="242"/>
      <c r="BH37" s="242"/>
      <c r="BI37" s="191"/>
    </row>
    <row r="38" spans="2:61" ht="16.5" customHeight="1" thickTop="1" thickBot="1">
      <c r="B38" s="413"/>
      <c r="C38" s="413"/>
      <c r="D38" s="413"/>
      <c r="E38" s="413"/>
      <c r="F38" s="413"/>
      <c r="G38" s="413"/>
      <c r="H38" s="413"/>
      <c r="I38" s="413"/>
      <c r="J38" s="413"/>
      <c r="K38" s="413"/>
      <c r="L38" s="413"/>
      <c r="M38" s="413"/>
      <c r="N38" s="413"/>
      <c r="O38" s="413"/>
      <c r="P38" s="413"/>
      <c r="Q38" s="413"/>
      <c r="R38" s="413"/>
      <c r="S38" s="413"/>
      <c r="T38" s="347"/>
      <c r="U38" s="348"/>
      <c r="V38" s="348"/>
      <c r="W38" s="348"/>
      <c r="X38" s="348"/>
      <c r="Y38" s="348"/>
      <c r="Z38" s="348"/>
      <c r="AA38" s="348"/>
      <c r="AB38" s="348"/>
      <c r="AC38" s="348"/>
      <c r="AD38" s="348"/>
      <c r="AE38" s="348"/>
      <c r="AF38" s="349"/>
      <c r="AG38" s="460"/>
      <c r="AH38" s="460"/>
      <c r="AI38" s="460"/>
      <c r="AJ38" s="460"/>
      <c r="AK38" s="460"/>
      <c r="AL38" s="460"/>
      <c r="AM38" s="460"/>
      <c r="AN38" s="460"/>
      <c r="AO38" s="460"/>
      <c r="AP38" s="347"/>
      <c r="AQ38" s="348"/>
      <c r="AR38" s="348"/>
      <c r="AS38" s="348"/>
      <c r="AT38" s="348"/>
      <c r="AU38" s="349"/>
      <c r="AV38" s="192"/>
      <c r="AW38" s="243"/>
      <c r="AX38" s="193"/>
      <c r="AY38" s="448"/>
      <c r="AZ38" s="449"/>
      <c r="BA38" s="448"/>
      <c r="BB38" s="449"/>
      <c r="BC38" s="192"/>
      <c r="BD38" s="243"/>
      <c r="BE38" s="193"/>
      <c r="BF38" s="192"/>
      <c r="BG38" s="243"/>
      <c r="BH38" s="243"/>
      <c r="BI38" s="193"/>
    </row>
    <row r="39" spans="2:61" ht="16.5" customHeight="1" thickTop="1" thickBot="1">
      <c r="B39" s="413" t="s">
        <v>23</v>
      </c>
      <c r="C39" s="413"/>
      <c r="D39" s="413"/>
      <c r="E39" s="413"/>
      <c r="F39" s="413"/>
      <c r="G39" s="413"/>
      <c r="H39" s="413"/>
      <c r="I39" s="413"/>
      <c r="J39" s="413"/>
      <c r="K39" s="414" t="s">
        <v>258</v>
      </c>
      <c r="L39" s="414"/>
      <c r="M39" s="414"/>
      <c r="N39" s="414"/>
      <c r="O39" s="414"/>
      <c r="P39" s="414"/>
      <c r="Q39" s="414"/>
      <c r="R39" s="414"/>
      <c r="S39" s="414"/>
      <c r="T39" s="341" t="s">
        <v>177</v>
      </c>
      <c r="U39" s="342"/>
      <c r="V39" s="342"/>
      <c r="W39" s="342"/>
      <c r="X39" s="342"/>
      <c r="Y39" s="342"/>
      <c r="Z39" s="342"/>
      <c r="AA39" s="342"/>
      <c r="AB39" s="342"/>
      <c r="AC39" s="342"/>
      <c r="AD39" s="342"/>
      <c r="AE39" s="342"/>
      <c r="AF39" s="343"/>
      <c r="AG39" s="450">
        <v>0</v>
      </c>
      <c r="AH39" s="451"/>
      <c r="AI39" s="451"/>
      <c r="AJ39" s="451"/>
      <c r="AK39" s="451"/>
      <c r="AL39" s="451"/>
      <c r="AM39" s="451"/>
      <c r="AN39" s="451"/>
      <c r="AO39" s="452"/>
      <c r="AP39" s="394" t="s">
        <v>24</v>
      </c>
      <c r="AQ39" s="395"/>
      <c r="AR39" s="395"/>
      <c r="AS39" s="395"/>
      <c r="AT39" s="395"/>
      <c r="AU39" s="395"/>
      <c r="AV39" s="395"/>
      <c r="AW39" s="395"/>
      <c r="AX39" s="395"/>
      <c r="AY39" s="400"/>
      <c r="AZ39" s="395" t="s">
        <v>25</v>
      </c>
      <c r="BA39" s="395"/>
      <c r="BB39" s="395"/>
      <c r="BC39" s="395"/>
      <c r="BD39" s="395"/>
      <c r="BE39" s="395"/>
      <c r="BF39" s="395"/>
      <c r="BG39" s="395"/>
      <c r="BH39" s="395"/>
      <c r="BI39" s="400"/>
    </row>
    <row r="40" spans="2:61" ht="16.5" customHeight="1" thickTop="1" thickBot="1">
      <c r="B40" s="413"/>
      <c r="C40" s="413"/>
      <c r="D40" s="413"/>
      <c r="E40" s="413"/>
      <c r="F40" s="413"/>
      <c r="G40" s="413"/>
      <c r="H40" s="413"/>
      <c r="I40" s="413"/>
      <c r="J40" s="413"/>
      <c r="K40" s="414"/>
      <c r="L40" s="414"/>
      <c r="M40" s="414"/>
      <c r="N40" s="414"/>
      <c r="O40" s="414"/>
      <c r="P40" s="414"/>
      <c r="Q40" s="414"/>
      <c r="R40" s="414"/>
      <c r="S40" s="414"/>
      <c r="T40" s="344"/>
      <c r="U40" s="345"/>
      <c r="V40" s="345"/>
      <c r="W40" s="345"/>
      <c r="X40" s="345"/>
      <c r="Y40" s="345"/>
      <c r="Z40" s="345"/>
      <c r="AA40" s="345"/>
      <c r="AB40" s="345"/>
      <c r="AC40" s="345"/>
      <c r="AD40" s="345"/>
      <c r="AE40" s="345"/>
      <c r="AF40" s="346"/>
      <c r="AG40" s="453"/>
      <c r="AH40" s="454"/>
      <c r="AI40" s="454"/>
      <c r="AJ40" s="454"/>
      <c r="AK40" s="454"/>
      <c r="AL40" s="454"/>
      <c r="AM40" s="454"/>
      <c r="AN40" s="454"/>
      <c r="AO40" s="455"/>
      <c r="AP40" s="396"/>
      <c r="AQ40" s="397"/>
      <c r="AR40" s="397"/>
      <c r="AS40" s="397"/>
      <c r="AT40" s="397"/>
      <c r="AU40" s="397"/>
      <c r="AV40" s="397"/>
      <c r="AW40" s="397"/>
      <c r="AX40" s="397"/>
      <c r="AY40" s="401"/>
      <c r="AZ40" s="397"/>
      <c r="BA40" s="397"/>
      <c r="BB40" s="397"/>
      <c r="BC40" s="397"/>
      <c r="BD40" s="397"/>
      <c r="BE40" s="397"/>
      <c r="BF40" s="397"/>
      <c r="BG40" s="397"/>
      <c r="BH40" s="397"/>
      <c r="BI40" s="401"/>
    </row>
    <row r="41" spans="2:61" ht="16.5" customHeight="1" thickTop="1" thickBot="1">
      <c r="B41" s="413"/>
      <c r="C41" s="413"/>
      <c r="D41" s="413"/>
      <c r="E41" s="413"/>
      <c r="F41" s="413"/>
      <c r="G41" s="413"/>
      <c r="H41" s="413"/>
      <c r="I41" s="413"/>
      <c r="J41" s="413"/>
      <c r="K41" s="414"/>
      <c r="L41" s="414"/>
      <c r="M41" s="414"/>
      <c r="N41" s="414"/>
      <c r="O41" s="414"/>
      <c r="P41" s="414"/>
      <c r="Q41" s="414"/>
      <c r="R41" s="414"/>
      <c r="S41" s="414"/>
      <c r="T41" s="347"/>
      <c r="U41" s="348"/>
      <c r="V41" s="348"/>
      <c r="W41" s="348"/>
      <c r="X41" s="348"/>
      <c r="Y41" s="348"/>
      <c r="Z41" s="348"/>
      <c r="AA41" s="348"/>
      <c r="AB41" s="348"/>
      <c r="AC41" s="348"/>
      <c r="AD41" s="348"/>
      <c r="AE41" s="348"/>
      <c r="AF41" s="349"/>
      <c r="AG41" s="456"/>
      <c r="AH41" s="457"/>
      <c r="AI41" s="457"/>
      <c r="AJ41" s="457"/>
      <c r="AK41" s="457"/>
      <c r="AL41" s="457"/>
      <c r="AM41" s="457"/>
      <c r="AN41" s="457"/>
      <c r="AO41" s="458"/>
      <c r="AP41" s="398"/>
      <c r="AQ41" s="399"/>
      <c r="AR41" s="399"/>
      <c r="AS41" s="399"/>
      <c r="AT41" s="399"/>
      <c r="AU41" s="399"/>
      <c r="AV41" s="399"/>
      <c r="AW41" s="399"/>
      <c r="AX41" s="399"/>
      <c r="AY41" s="402"/>
      <c r="AZ41" s="399"/>
      <c r="BA41" s="399"/>
      <c r="BB41" s="399"/>
      <c r="BC41" s="399"/>
      <c r="BD41" s="399"/>
      <c r="BE41" s="399"/>
      <c r="BF41" s="399"/>
      <c r="BG41" s="399"/>
      <c r="BH41" s="399"/>
      <c r="BI41" s="402"/>
    </row>
    <row r="42" spans="2:61" ht="16.5" customHeight="1" thickTop="1" thickBot="1">
      <c r="B42" s="413" t="s">
        <v>26</v>
      </c>
      <c r="C42" s="413"/>
      <c r="D42" s="413"/>
      <c r="E42" s="413"/>
      <c r="F42" s="413"/>
      <c r="G42" s="413"/>
      <c r="H42" s="413"/>
      <c r="I42" s="413"/>
      <c r="J42" s="413"/>
      <c r="K42" s="441" t="s">
        <v>257</v>
      </c>
      <c r="L42" s="441"/>
      <c r="M42" s="441"/>
      <c r="N42" s="441"/>
      <c r="O42" s="441"/>
      <c r="P42" s="441"/>
      <c r="Q42" s="441"/>
      <c r="R42" s="441"/>
      <c r="S42" s="441"/>
      <c r="T42" s="341" t="s">
        <v>27</v>
      </c>
      <c r="U42" s="342"/>
      <c r="V42" s="342"/>
      <c r="W42" s="342"/>
      <c r="X42" s="342"/>
      <c r="Y42" s="342"/>
      <c r="Z42" s="342"/>
      <c r="AA42" s="342"/>
      <c r="AB42" s="342"/>
      <c r="AC42" s="342"/>
      <c r="AD42" s="342"/>
      <c r="AE42" s="342"/>
      <c r="AF42" s="343"/>
      <c r="AG42" s="442">
        <f>AG39</f>
        <v>0</v>
      </c>
      <c r="AH42" s="443"/>
      <c r="AI42" s="443"/>
      <c r="AJ42" s="443"/>
      <c r="AK42" s="443"/>
      <c r="AL42" s="443"/>
      <c r="AM42" s="443"/>
      <c r="AN42" s="443"/>
      <c r="AO42" s="443"/>
      <c r="AP42" s="413" t="s">
        <v>28</v>
      </c>
      <c r="AQ42" s="413"/>
      <c r="AR42" s="413"/>
      <c r="AS42" s="413"/>
      <c r="AT42" s="413"/>
      <c r="AU42" s="413"/>
      <c r="AV42" s="413"/>
      <c r="AW42" s="413" t="s">
        <v>307</v>
      </c>
      <c r="AX42" s="413"/>
      <c r="AY42" s="413"/>
      <c r="AZ42" s="341" t="s">
        <v>178</v>
      </c>
      <c r="BA42" s="342"/>
      <c r="BB42" s="342"/>
      <c r="BC42" s="342"/>
      <c r="BD42" s="342"/>
      <c r="BE42" s="343"/>
      <c r="BF42" s="350" t="s">
        <v>129</v>
      </c>
      <c r="BG42" s="352"/>
      <c r="BH42" s="407" t="s">
        <v>129</v>
      </c>
      <c r="BI42" s="408"/>
    </row>
    <row r="43" spans="2:61" ht="16.5" customHeight="1" thickTop="1" thickBot="1">
      <c r="B43" s="413"/>
      <c r="C43" s="413"/>
      <c r="D43" s="413"/>
      <c r="E43" s="413"/>
      <c r="F43" s="413"/>
      <c r="G43" s="413"/>
      <c r="H43" s="413"/>
      <c r="I43" s="413"/>
      <c r="J43" s="413"/>
      <c r="K43" s="441"/>
      <c r="L43" s="441"/>
      <c r="M43" s="441"/>
      <c r="N43" s="441"/>
      <c r="O43" s="441"/>
      <c r="P43" s="441"/>
      <c r="Q43" s="441"/>
      <c r="R43" s="441"/>
      <c r="S43" s="441"/>
      <c r="T43" s="344"/>
      <c r="U43" s="345"/>
      <c r="V43" s="345"/>
      <c r="W43" s="345"/>
      <c r="X43" s="345"/>
      <c r="Y43" s="345"/>
      <c r="Z43" s="345"/>
      <c r="AA43" s="345"/>
      <c r="AB43" s="345"/>
      <c r="AC43" s="345"/>
      <c r="AD43" s="345"/>
      <c r="AE43" s="345"/>
      <c r="AF43" s="346"/>
      <c r="AG43" s="443"/>
      <c r="AH43" s="443"/>
      <c r="AI43" s="443"/>
      <c r="AJ43" s="443"/>
      <c r="AK43" s="443"/>
      <c r="AL43" s="443"/>
      <c r="AM43" s="443"/>
      <c r="AN43" s="443"/>
      <c r="AO43" s="443"/>
      <c r="AP43" s="413"/>
      <c r="AQ43" s="413"/>
      <c r="AR43" s="413"/>
      <c r="AS43" s="413"/>
      <c r="AT43" s="413"/>
      <c r="AU43" s="413"/>
      <c r="AV43" s="413"/>
      <c r="AW43" s="413"/>
      <c r="AX43" s="413"/>
      <c r="AY43" s="413"/>
      <c r="AZ43" s="344"/>
      <c r="BA43" s="345"/>
      <c r="BB43" s="345"/>
      <c r="BC43" s="345"/>
      <c r="BD43" s="345"/>
      <c r="BE43" s="346"/>
      <c r="BF43" s="353"/>
      <c r="BG43" s="355"/>
      <c r="BH43" s="409"/>
      <c r="BI43" s="410"/>
    </row>
    <row r="44" spans="2:61" ht="16.5" customHeight="1" thickTop="1" thickBot="1">
      <c r="B44" s="413"/>
      <c r="C44" s="413"/>
      <c r="D44" s="413"/>
      <c r="E44" s="413"/>
      <c r="F44" s="413"/>
      <c r="G44" s="413"/>
      <c r="H44" s="413"/>
      <c r="I44" s="413"/>
      <c r="J44" s="413"/>
      <c r="K44" s="441"/>
      <c r="L44" s="441"/>
      <c r="M44" s="441"/>
      <c r="N44" s="441"/>
      <c r="O44" s="441"/>
      <c r="P44" s="441"/>
      <c r="Q44" s="441"/>
      <c r="R44" s="441"/>
      <c r="S44" s="441"/>
      <c r="T44" s="347"/>
      <c r="U44" s="348"/>
      <c r="V44" s="348"/>
      <c r="W44" s="348"/>
      <c r="X44" s="348"/>
      <c r="Y44" s="348"/>
      <c r="Z44" s="348"/>
      <c r="AA44" s="348"/>
      <c r="AB44" s="348"/>
      <c r="AC44" s="348"/>
      <c r="AD44" s="348"/>
      <c r="AE44" s="348"/>
      <c r="AF44" s="349"/>
      <c r="AG44" s="443"/>
      <c r="AH44" s="443"/>
      <c r="AI44" s="443"/>
      <c r="AJ44" s="443"/>
      <c r="AK44" s="443"/>
      <c r="AL44" s="443"/>
      <c r="AM44" s="443"/>
      <c r="AN44" s="443"/>
      <c r="AO44" s="443"/>
      <c r="AP44" s="413"/>
      <c r="AQ44" s="413"/>
      <c r="AR44" s="413"/>
      <c r="AS44" s="413"/>
      <c r="AT44" s="413"/>
      <c r="AU44" s="413"/>
      <c r="AV44" s="413"/>
      <c r="AW44" s="413"/>
      <c r="AX44" s="413"/>
      <c r="AY44" s="413"/>
      <c r="AZ44" s="347"/>
      <c r="BA44" s="348"/>
      <c r="BB44" s="348"/>
      <c r="BC44" s="348"/>
      <c r="BD44" s="348"/>
      <c r="BE44" s="349"/>
      <c r="BF44" s="356"/>
      <c r="BG44" s="358"/>
      <c r="BH44" s="411"/>
      <c r="BI44" s="412"/>
    </row>
    <row r="45" spans="2:61" ht="16.5" customHeight="1" thickTop="1" thickBot="1">
      <c r="B45" s="413" t="s">
        <v>29</v>
      </c>
      <c r="C45" s="413"/>
      <c r="D45" s="413"/>
      <c r="E45" s="413"/>
      <c r="F45" s="413"/>
      <c r="G45" s="413"/>
      <c r="H45" s="413"/>
      <c r="I45" s="413"/>
      <c r="J45" s="413"/>
      <c r="K45" s="431" t="s">
        <v>256</v>
      </c>
      <c r="L45" s="431"/>
      <c r="M45" s="431"/>
      <c r="N45" s="431"/>
      <c r="O45" s="431"/>
      <c r="P45" s="431"/>
      <c r="Q45" s="431"/>
      <c r="R45" s="431"/>
      <c r="S45" s="431"/>
      <c r="T45" s="341" t="s">
        <v>30</v>
      </c>
      <c r="U45" s="342"/>
      <c r="V45" s="342"/>
      <c r="W45" s="342"/>
      <c r="X45" s="342"/>
      <c r="Y45" s="342"/>
      <c r="Z45" s="342"/>
      <c r="AA45" s="342"/>
      <c r="AB45" s="342"/>
      <c r="AC45" s="342"/>
      <c r="AD45" s="342"/>
      <c r="AE45" s="342"/>
      <c r="AF45" s="343"/>
      <c r="AG45" s="432">
        <f>AG39</f>
        <v>0</v>
      </c>
      <c r="AH45" s="433"/>
      <c r="AI45" s="433"/>
      <c r="AJ45" s="433"/>
      <c r="AK45" s="433"/>
      <c r="AL45" s="433"/>
      <c r="AM45" s="433"/>
      <c r="AN45" s="433"/>
      <c r="AO45" s="434"/>
      <c r="AP45" s="413" t="s">
        <v>31</v>
      </c>
      <c r="AQ45" s="413"/>
      <c r="AR45" s="413"/>
      <c r="AS45" s="413"/>
      <c r="AT45" s="413"/>
      <c r="AU45" s="413"/>
      <c r="AV45" s="413"/>
      <c r="AW45" s="413">
        <v>170</v>
      </c>
      <c r="AX45" s="413"/>
      <c r="AY45" s="413"/>
      <c r="AZ45" s="341" t="s">
        <v>179</v>
      </c>
      <c r="BA45" s="342"/>
      <c r="BB45" s="342"/>
      <c r="BC45" s="342"/>
      <c r="BD45" s="342"/>
      <c r="BE45" s="343"/>
      <c r="BF45" s="350" t="s">
        <v>129</v>
      </c>
      <c r="BG45" s="352"/>
      <c r="BH45" s="407" t="s">
        <v>129</v>
      </c>
      <c r="BI45" s="408"/>
    </row>
    <row r="46" spans="2:61" ht="16.5" customHeight="1" thickTop="1" thickBot="1">
      <c r="B46" s="413"/>
      <c r="C46" s="413"/>
      <c r="D46" s="413"/>
      <c r="E46" s="413"/>
      <c r="F46" s="413"/>
      <c r="G46" s="413"/>
      <c r="H46" s="413"/>
      <c r="I46" s="413"/>
      <c r="J46" s="413"/>
      <c r="K46" s="431"/>
      <c r="L46" s="431"/>
      <c r="M46" s="431"/>
      <c r="N46" s="431"/>
      <c r="O46" s="431"/>
      <c r="P46" s="431"/>
      <c r="Q46" s="431"/>
      <c r="R46" s="431"/>
      <c r="S46" s="431"/>
      <c r="T46" s="344"/>
      <c r="U46" s="345"/>
      <c r="V46" s="345"/>
      <c r="W46" s="345"/>
      <c r="X46" s="345"/>
      <c r="Y46" s="345"/>
      <c r="Z46" s="345"/>
      <c r="AA46" s="345"/>
      <c r="AB46" s="345"/>
      <c r="AC46" s="345"/>
      <c r="AD46" s="345"/>
      <c r="AE46" s="345"/>
      <c r="AF46" s="346"/>
      <c r="AG46" s="435"/>
      <c r="AH46" s="436"/>
      <c r="AI46" s="436"/>
      <c r="AJ46" s="436"/>
      <c r="AK46" s="436"/>
      <c r="AL46" s="436"/>
      <c r="AM46" s="436"/>
      <c r="AN46" s="436"/>
      <c r="AO46" s="437"/>
      <c r="AP46" s="413"/>
      <c r="AQ46" s="413"/>
      <c r="AR46" s="413"/>
      <c r="AS46" s="413"/>
      <c r="AT46" s="413"/>
      <c r="AU46" s="413"/>
      <c r="AV46" s="413"/>
      <c r="AW46" s="413"/>
      <c r="AX46" s="413"/>
      <c r="AY46" s="413"/>
      <c r="AZ46" s="344"/>
      <c r="BA46" s="345"/>
      <c r="BB46" s="345"/>
      <c r="BC46" s="345"/>
      <c r="BD46" s="345"/>
      <c r="BE46" s="346"/>
      <c r="BF46" s="353"/>
      <c r="BG46" s="355"/>
      <c r="BH46" s="409"/>
      <c r="BI46" s="410"/>
    </row>
    <row r="47" spans="2:61" ht="16.5" customHeight="1" thickTop="1" thickBot="1">
      <c r="B47" s="413"/>
      <c r="C47" s="413"/>
      <c r="D47" s="413"/>
      <c r="E47" s="413"/>
      <c r="F47" s="413"/>
      <c r="G47" s="413"/>
      <c r="H47" s="413"/>
      <c r="I47" s="413"/>
      <c r="J47" s="413"/>
      <c r="K47" s="431"/>
      <c r="L47" s="431"/>
      <c r="M47" s="431"/>
      <c r="N47" s="431"/>
      <c r="O47" s="431"/>
      <c r="P47" s="431"/>
      <c r="Q47" s="431"/>
      <c r="R47" s="431"/>
      <c r="S47" s="431"/>
      <c r="T47" s="347"/>
      <c r="U47" s="348"/>
      <c r="V47" s="348"/>
      <c r="W47" s="348"/>
      <c r="X47" s="348"/>
      <c r="Y47" s="348"/>
      <c r="Z47" s="348"/>
      <c r="AA47" s="348"/>
      <c r="AB47" s="348"/>
      <c r="AC47" s="348"/>
      <c r="AD47" s="348"/>
      <c r="AE47" s="348"/>
      <c r="AF47" s="349"/>
      <c r="AG47" s="438"/>
      <c r="AH47" s="439"/>
      <c r="AI47" s="439"/>
      <c r="AJ47" s="439"/>
      <c r="AK47" s="439"/>
      <c r="AL47" s="439"/>
      <c r="AM47" s="439"/>
      <c r="AN47" s="439"/>
      <c r="AO47" s="440"/>
      <c r="AP47" s="413"/>
      <c r="AQ47" s="413"/>
      <c r="AR47" s="413"/>
      <c r="AS47" s="413"/>
      <c r="AT47" s="413"/>
      <c r="AU47" s="413"/>
      <c r="AV47" s="413"/>
      <c r="AW47" s="413"/>
      <c r="AX47" s="413"/>
      <c r="AY47" s="413"/>
      <c r="AZ47" s="347"/>
      <c r="BA47" s="348"/>
      <c r="BB47" s="348"/>
      <c r="BC47" s="348"/>
      <c r="BD47" s="348"/>
      <c r="BE47" s="349"/>
      <c r="BF47" s="356"/>
      <c r="BG47" s="358"/>
      <c r="BH47" s="411"/>
      <c r="BI47" s="412"/>
    </row>
    <row r="48" spans="2:61" ht="15" customHeight="1" thickTop="1" thickBot="1">
      <c r="B48" s="413" t="s">
        <v>32</v>
      </c>
      <c r="C48" s="413"/>
      <c r="D48" s="413"/>
      <c r="E48" s="413"/>
      <c r="F48" s="413"/>
      <c r="G48" s="413"/>
      <c r="H48" s="413"/>
      <c r="I48" s="413"/>
      <c r="J48" s="413"/>
      <c r="K48" s="414"/>
      <c r="L48" s="414"/>
      <c r="M48" s="414"/>
      <c r="N48" s="414"/>
      <c r="O48" s="414"/>
      <c r="P48" s="414"/>
      <c r="Q48" s="414"/>
      <c r="R48" s="414"/>
      <c r="S48" s="414"/>
      <c r="T48" s="341" t="s">
        <v>33</v>
      </c>
      <c r="U48" s="342"/>
      <c r="V48" s="342"/>
      <c r="W48" s="342"/>
      <c r="X48" s="342"/>
      <c r="Y48" s="342"/>
      <c r="Z48" s="342"/>
      <c r="AA48" s="342"/>
      <c r="AB48" s="342"/>
      <c r="AC48" s="342"/>
      <c r="AD48" s="342"/>
      <c r="AE48" s="342"/>
      <c r="AF48" s="343"/>
      <c r="AG48" s="422" t="s">
        <v>309</v>
      </c>
      <c r="AH48" s="423"/>
      <c r="AI48" s="423"/>
      <c r="AJ48" s="423"/>
      <c r="AK48" s="423"/>
      <c r="AL48" s="423"/>
      <c r="AM48" s="423"/>
      <c r="AN48" s="423"/>
      <c r="AO48" s="424"/>
      <c r="AP48" s="341" t="s">
        <v>34</v>
      </c>
      <c r="AQ48" s="342"/>
      <c r="AR48" s="342"/>
      <c r="AS48" s="342"/>
      <c r="AT48" s="342"/>
      <c r="AU48" s="342"/>
      <c r="AV48" s="343"/>
      <c r="AW48" s="413">
        <v>1776</v>
      </c>
      <c r="AX48" s="413"/>
      <c r="AY48" s="413"/>
      <c r="AZ48" s="341" t="s">
        <v>180</v>
      </c>
      <c r="BA48" s="342"/>
      <c r="BB48" s="342"/>
      <c r="BC48" s="342"/>
      <c r="BD48" s="342"/>
      <c r="BE48" s="343"/>
      <c r="BF48" s="416">
        <f>E279</f>
        <v>0</v>
      </c>
      <c r="BG48" s="417"/>
      <c r="BH48" s="407" t="str">
        <f>IFERROR(BF48/(N231*0.06),"-")</f>
        <v>-</v>
      </c>
      <c r="BI48" s="408"/>
    </row>
    <row r="49" spans="2:64" ht="15" customHeight="1" thickTop="1" thickBot="1">
      <c r="B49" s="413"/>
      <c r="C49" s="413"/>
      <c r="D49" s="413"/>
      <c r="E49" s="413"/>
      <c r="F49" s="413"/>
      <c r="G49" s="413"/>
      <c r="H49" s="413"/>
      <c r="I49" s="413"/>
      <c r="J49" s="413"/>
      <c r="K49" s="414"/>
      <c r="L49" s="414"/>
      <c r="M49" s="414"/>
      <c r="N49" s="414"/>
      <c r="O49" s="414"/>
      <c r="P49" s="414"/>
      <c r="Q49" s="414"/>
      <c r="R49" s="414"/>
      <c r="S49" s="414"/>
      <c r="T49" s="344"/>
      <c r="U49" s="345"/>
      <c r="V49" s="345"/>
      <c r="W49" s="345"/>
      <c r="X49" s="345"/>
      <c r="Y49" s="345"/>
      <c r="Z49" s="345"/>
      <c r="AA49" s="345"/>
      <c r="AB49" s="345"/>
      <c r="AC49" s="345"/>
      <c r="AD49" s="345"/>
      <c r="AE49" s="345"/>
      <c r="AF49" s="346"/>
      <c r="AG49" s="425"/>
      <c r="AH49" s="426"/>
      <c r="AI49" s="426"/>
      <c r="AJ49" s="426"/>
      <c r="AK49" s="426"/>
      <c r="AL49" s="426"/>
      <c r="AM49" s="426"/>
      <c r="AN49" s="426"/>
      <c r="AO49" s="427"/>
      <c r="AP49" s="344"/>
      <c r="AQ49" s="345"/>
      <c r="AR49" s="345"/>
      <c r="AS49" s="345"/>
      <c r="AT49" s="345"/>
      <c r="AU49" s="345"/>
      <c r="AV49" s="346"/>
      <c r="AW49" s="413"/>
      <c r="AX49" s="413"/>
      <c r="AY49" s="413"/>
      <c r="AZ49" s="344"/>
      <c r="BA49" s="345"/>
      <c r="BB49" s="345"/>
      <c r="BC49" s="345"/>
      <c r="BD49" s="345"/>
      <c r="BE49" s="346"/>
      <c r="BF49" s="418"/>
      <c r="BG49" s="419"/>
      <c r="BH49" s="409"/>
      <c r="BI49" s="410"/>
    </row>
    <row r="50" spans="2:64" ht="15" customHeight="1" thickTop="1" thickBot="1">
      <c r="B50" s="413"/>
      <c r="C50" s="413"/>
      <c r="D50" s="413"/>
      <c r="E50" s="413"/>
      <c r="F50" s="413"/>
      <c r="G50" s="413"/>
      <c r="H50" s="413"/>
      <c r="I50" s="413"/>
      <c r="J50" s="413"/>
      <c r="K50" s="414"/>
      <c r="L50" s="414"/>
      <c r="M50" s="414"/>
      <c r="N50" s="414"/>
      <c r="O50" s="414"/>
      <c r="P50" s="414"/>
      <c r="Q50" s="414"/>
      <c r="R50" s="414"/>
      <c r="S50" s="414"/>
      <c r="T50" s="347"/>
      <c r="U50" s="348"/>
      <c r="V50" s="348"/>
      <c r="W50" s="348"/>
      <c r="X50" s="348"/>
      <c r="Y50" s="348"/>
      <c r="Z50" s="348"/>
      <c r="AA50" s="348"/>
      <c r="AB50" s="348"/>
      <c r="AC50" s="348"/>
      <c r="AD50" s="348"/>
      <c r="AE50" s="348"/>
      <c r="AF50" s="349"/>
      <c r="AG50" s="428"/>
      <c r="AH50" s="429"/>
      <c r="AI50" s="429"/>
      <c r="AJ50" s="429"/>
      <c r="AK50" s="429"/>
      <c r="AL50" s="429"/>
      <c r="AM50" s="429"/>
      <c r="AN50" s="429"/>
      <c r="AO50" s="430"/>
      <c r="AP50" s="347"/>
      <c r="AQ50" s="348"/>
      <c r="AR50" s="348"/>
      <c r="AS50" s="348"/>
      <c r="AT50" s="348"/>
      <c r="AU50" s="348"/>
      <c r="AV50" s="349"/>
      <c r="AW50" s="413"/>
      <c r="AX50" s="413"/>
      <c r="AY50" s="413"/>
      <c r="AZ50" s="347"/>
      <c r="BA50" s="348"/>
      <c r="BB50" s="348"/>
      <c r="BC50" s="348"/>
      <c r="BD50" s="348"/>
      <c r="BE50" s="349"/>
      <c r="BF50" s="420"/>
      <c r="BG50" s="421"/>
      <c r="BH50" s="411"/>
      <c r="BI50" s="412"/>
    </row>
    <row r="51" spans="2:64" ht="15" customHeight="1" thickTop="1" thickBot="1">
      <c r="B51" s="413" t="s">
        <v>35</v>
      </c>
      <c r="C51" s="413"/>
      <c r="D51" s="413"/>
      <c r="E51" s="413"/>
      <c r="F51" s="413"/>
      <c r="G51" s="413"/>
      <c r="H51" s="413"/>
      <c r="I51" s="413"/>
      <c r="J51" s="413"/>
      <c r="K51" s="414" t="s">
        <v>133</v>
      </c>
      <c r="L51" s="414"/>
      <c r="M51" s="414"/>
      <c r="N51" s="414"/>
      <c r="O51" s="414"/>
      <c r="P51" s="414"/>
      <c r="Q51" s="414"/>
      <c r="R51" s="414"/>
      <c r="S51" s="414"/>
      <c r="T51" s="413" t="s">
        <v>383</v>
      </c>
      <c r="U51" s="413"/>
      <c r="V51" s="413"/>
      <c r="W51" s="413"/>
      <c r="X51" s="413"/>
      <c r="Y51" s="413"/>
      <c r="Z51" s="413"/>
      <c r="AA51" s="413"/>
      <c r="AB51" s="413"/>
      <c r="AC51" s="413"/>
      <c r="AD51" s="413"/>
      <c r="AE51" s="413"/>
      <c r="AF51" s="413"/>
      <c r="AG51" s="415" t="s">
        <v>382</v>
      </c>
      <c r="AH51" s="415"/>
      <c r="AI51" s="415"/>
      <c r="AJ51" s="415"/>
      <c r="AK51" s="415"/>
      <c r="AL51" s="415"/>
      <c r="AM51" s="415"/>
      <c r="AN51" s="415"/>
      <c r="AO51" s="415"/>
      <c r="AP51" s="341"/>
      <c r="AQ51" s="342"/>
      <c r="AR51" s="342"/>
      <c r="AS51" s="342"/>
      <c r="AT51" s="342"/>
      <c r="AU51" s="342"/>
      <c r="AV51" s="343"/>
      <c r="AW51" s="413"/>
      <c r="AX51" s="413"/>
      <c r="AY51" s="413"/>
      <c r="AZ51" s="341" t="s">
        <v>181</v>
      </c>
      <c r="BA51" s="342"/>
      <c r="BB51" s="342"/>
      <c r="BC51" s="342"/>
      <c r="BD51" s="342"/>
      <c r="BE51" s="343"/>
      <c r="BF51" s="416">
        <f>BF48+B279</f>
        <v>35</v>
      </c>
      <c r="BG51" s="417"/>
      <c r="BH51" s="407" t="str">
        <f>IFERROR(BF51/(N231*0.06),"-")</f>
        <v>-</v>
      </c>
      <c r="BI51" s="408"/>
    </row>
    <row r="52" spans="2:64" ht="15" customHeight="1" thickTop="1" thickBot="1">
      <c r="B52" s="413"/>
      <c r="C52" s="413"/>
      <c r="D52" s="413"/>
      <c r="E52" s="413"/>
      <c r="F52" s="413"/>
      <c r="G52" s="413"/>
      <c r="H52" s="413"/>
      <c r="I52" s="413"/>
      <c r="J52" s="413"/>
      <c r="K52" s="414"/>
      <c r="L52" s="414"/>
      <c r="M52" s="414"/>
      <c r="N52" s="414"/>
      <c r="O52" s="414"/>
      <c r="P52" s="414"/>
      <c r="Q52" s="414"/>
      <c r="R52" s="414"/>
      <c r="S52" s="414"/>
      <c r="T52" s="413"/>
      <c r="U52" s="413"/>
      <c r="V52" s="413"/>
      <c r="W52" s="413"/>
      <c r="X52" s="413"/>
      <c r="Y52" s="413"/>
      <c r="Z52" s="413"/>
      <c r="AA52" s="413"/>
      <c r="AB52" s="413"/>
      <c r="AC52" s="413"/>
      <c r="AD52" s="413"/>
      <c r="AE52" s="413"/>
      <c r="AF52" s="413"/>
      <c r="AG52" s="415"/>
      <c r="AH52" s="415"/>
      <c r="AI52" s="415"/>
      <c r="AJ52" s="415"/>
      <c r="AK52" s="415"/>
      <c r="AL52" s="415"/>
      <c r="AM52" s="415"/>
      <c r="AN52" s="415"/>
      <c r="AO52" s="415"/>
      <c r="AP52" s="344"/>
      <c r="AQ52" s="345"/>
      <c r="AR52" s="345"/>
      <c r="AS52" s="345"/>
      <c r="AT52" s="345"/>
      <c r="AU52" s="345"/>
      <c r="AV52" s="346"/>
      <c r="AW52" s="413"/>
      <c r="AX52" s="413"/>
      <c r="AY52" s="413"/>
      <c r="AZ52" s="344"/>
      <c r="BA52" s="345"/>
      <c r="BB52" s="345"/>
      <c r="BC52" s="345"/>
      <c r="BD52" s="345"/>
      <c r="BE52" s="346"/>
      <c r="BF52" s="418"/>
      <c r="BG52" s="419"/>
      <c r="BH52" s="409"/>
      <c r="BI52" s="410"/>
    </row>
    <row r="53" spans="2:64" ht="15" customHeight="1" thickTop="1" thickBot="1">
      <c r="B53" s="413"/>
      <c r="C53" s="413"/>
      <c r="D53" s="413"/>
      <c r="E53" s="413"/>
      <c r="F53" s="413"/>
      <c r="G53" s="413"/>
      <c r="H53" s="413"/>
      <c r="I53" s="413"/>
      <c r="J53" s="413"/>
      <c r="K53" s="414"/>
      <c r="L53" s="414"/>
      <c r="M53" s="414"/>
      <c r="N53" s="414"/>
      <c r="O53" s="414"/>
      <c r="P53" s="414"/>
      <c r="Q53" s="414"/>
      <c r="R53" s="414"/>
      <c r="S53" s="414"/>
      <c r="T53" s="413"/>
      <c r="U53" s="413"/>
      <c r="V53" s="413"/>
      <c r="W53" s="413"/>
      <c r="X53" s="413"/>
      <c r="Y53" s="413"/>
      <c r="Z53" s="413"/>
      <c r="AA53" s="413"/>
      <c r="AB53" s="413"/>
      <c r="AC53" s="413"/>
      <c r="AD53" s="413"/>
      <c r="AE53" s="413"/>
      <c r="AF53" s="413"/>
      <c r="AG53" s="415"/>
      <c r="AH53" s="415"/>
      <c r="AI53" s="415"/>
      <c r="AJ53" s="415"/>
      <c r="AK53" s="415"/>
      <c r="AL53" s="415"/>
      <c r="AM53" s="415"/>
      <c r="AN53" s="415"/>
      <c r="AO53" s="415"/>
      <c r="AP53" s="347"/>
      <c r="AQ53" s="348"/>
      <c r="AR53" s="348"/>
      <c r="AS53" s="348"/>
      <c r="AT53" s="348"/>
      <c r="AU53" s="348"/>
      <c r="AV53" s="349"/>
      <c r="AW53" s="413"/>
      <c r="AX53" s="413"/>
      <c r="AY53" s="413"/>
      <c r="AZ53" s="347"/>
      <c r="BA53" s="348"/>
      <c r="BB53" s="348"/>
      <c r="BC53" s="348"/>
      <c r="BD53" s="348"/>
      <c r="BE53" s="349"/>
      <c r="BF53" s="420"/>
      <c r="BG53" s="421"/>
      <c r="BH53" s="411"/>
      <c r="BI53" s="412"/>
    </row>
    <row r="54" spans="2:64" ht="15.75" customHeight="1" thickTop="1">
      <c r="B54" s="394" t="s">
        <v>36</v>
      </c>
      <c r="C54" s="395"/>
      <c r="D54" s="395"/>
      <c r="E54" s="395"/>
      <c r="F54" s="395"/>
      <c r="G54" s="395"/>
      <c r="H54" s="395"/>
      <c r="I54" s="395"/>
      <c r="J54" s="395"/>
      <c r="K54" s="395"/>
      <c r="L54" s="395"/>
      <c r="M54" s="395"/>
      <c r="N54" s="395"/>
      <c r="O54" s="395"/>
      <c r="P54" s="395"/>
      <c r="Q54" s="395"/>
      <c r="R54" s="395"/>
      <c r="S54" s="395"/>
      <c r="T54" s="395"/>
      <c r="U54" s="395"/>
      <c r="V54" s="395"/>
      <c r="W54" s="395"/>
      <c r="X54" s="395"/>
      <c r="Y54" s="395"/>
      <c r="Z54" s="395"/>
      <c r="AA54" s="395"/>
      <c r="AB54" s="395"/>
      <c r="AC54" s="395"/>
      <c r="AD54" s="395"/>
      <c r="AE54" s="395"/>
      <c r="AF54" s="395"/>
      <c r="AG54" s="395" t="s">
        <v>37</v>
      </c>
      <c r="AH54" s="395"/>
      <c r="AI54" s="395"/>
      <c r="AJ54" s="395"/>
      <c r="AK54" s="395"/>
      <c r="AL54" s="395"/>
      <c r="AM54" s="395"/>
      <c r="AN54" s="395"/>
      <c r="AO54" s="395"/>
      <c r="AP54" s="395"/>
      <c r="AQ54" s="395"/>
      <c r="AR54" s="395"/>
      <c r="AS54" s="395"/>
      <c r="AT54" s="395"/>
      <c r="AU54" s="395"/>
      <c r="AV54" s="395"/>
      <c r="AW54" s="395"/>
      <c r="AX54" s="395"/>
      <c r="AY54" s="395"/>
      <c r="AZ54" s="395"/>
      <c r="BA54" s="395"/>
      <c r="BB54" s="395"/>
      <c r="BC54" s="395"/>
      <c r="BD54" s="395"/>
      <c r="BE54" s="395"/>
      <c r="BF54" s="395"/>
      <c r="BG54" s="395"/>
      <c r="BH54" s="395"/>
      <c r="BI54" s="400"/>
    </row>
    <row r="55" spans="2:64" ht="15" customHeight="1">
      <c r="B55" s="396"/>
      <c r="C55" s="397"/>
      <c r="D55" s="397"/>
      <c r="E55" s="397"/>
      <c r="F55" s="397"/>
      <c r="G55" s="397"/>
      <c r="H55" s="397"/>
      <c r="I55" s="397"/>
      <c r="J55" s="397"/>
      <c r="K55" s="397"/>
      <c r="L55" s="397"/>
      <c r="M55" s="397"/>
      <c r="N55" s="397"/>
      <c r="O55" s="397"/>
      <c r="P55" s="397"/>
      <c r="Q55" s="397"/>
      <c r="R55" s="397"/>
      <c r="S55" s="397"/>
      <c r="T55" s="397"/>
      <c r="U55" s="397"/>
      <c r="V55" s="397"/>
      <c r="W55" s="397"/>
      <c r="X55" s="397"/>
      <c r="Y55" s="397"/>
      <c r="Z55" s="397"/>
      <c r="AA55" s="397"/>
      <c r="AB55" s="397"/>
      <c r="AC55" s="397"/>
      <c r="AD55" s="397"/>
      <c r="AE55" s="397"/>
      <c r="AF55" s="397"/>
      <c r="AG55" s="397"/>
      <c r="AH55" s="397"/>
      <c r="AI55" s="397"/>
      <c r="AJ55" s="397"/>
      <c r="AK55" s="397"/>
      <c r="AL55" s="397"/>
      <c r="AM55" s="397"/>
      <c r="AN55" s="397"/>
      <c r="AO55" s="397"/>
      <c r="AP55" s="397"/>
      <c r="AQ55" s="397"/>
      <c r="AR55" s="397"/>
      <c r="AS55" s="397"/>
      <c r="AT55" s="397"/>
      <c r="AU55" s="397"/>
      <c r="AV55" s="397"/>
      <c r="AW55" s="397"/>
      <c r="AX55" s="397"/>
      <c r="AY55" s="397"/>
      <c r="AZ55" s="397"/>
      <c r="BA55" s="397"/>
      <c r="BB55" s="397"/>
      <c r="BC55" s="397"/>
      <c r="BD55" s="397"/>
      <c r="BE55" s="397"/>
      <c r="BF55" s="397"/>
      <c r="BG55" s="397"/>
      <c r="BH55" s="397"/>
      <c r="BI55" s="401"/>
    </row>
    <row r="56" spans="2:64" ht="15" customHeight="1">
      <c r="B56" s="396"/>
      <c r="C56" s="397"/>
      <c r="D56" s="397"/>
      <c r="E56" s="397"/>
      <c r="F56" s="397"/>
      <c r="G56" s="397"/>
      <c r="H56" s="397"/>
      <c r="I56" s="397"/>
      <c r="J56" s="397"/>
      <c r="K56" s="397"/>
      <c r="L56" s="397"/>
      <c r="M56" s="397"/>
      <c r="N56" s="397"/>
      <c r="O56" s="397"/>
      <c r="P56" s="397"/>
      <c r="Q56" s="397"/>
      <c r="R56" s="397"/>
      <c r="S56" s="397"/>
      <c r="T56" s="397"/>
      <c r="U56" s="397"/>
      <c r="V56" s="397"/>
      <c r="W56" s="397"/>
      <c r="X56" s="397"/>
      <c r="Y56" s="397"/>
      <c r="Z56" s="397"/>
      <c r="AA56" s="397"/>
      <c r="AB56" s="397"/>
      <c r="AC56" s="397"/>
      <c r="AD56" s="397"/>
      <c r="AE56" s="397"/>
      <c r="AF56" s="397"/>
      <c r="AG56" s="397"/>
      <c r="AH56" s="397"/>
      <c r="AI56" s="397"/>
      <c r="AJ56" s="397"/>
      <c r="AK56" s="397"/>
      <c r="AL56" s="397"/>
      <c r="AM56" s="397"/>
      <c r="AN56" s="397"/>
      <c r="AO56" s="397"/>
      <c r="AP56" s="397"/>
      <c r="AQ56" s="397"/>
      <c r="AR56" s="397"/>
      <c r="AS56" s="397"/>
      <c r="AT56" s="397"/>
      <c r="AU56" s="397"/>
      <c r="AV56" s="397"/>
      <c r="AW56" s="397"/>
      <c r="AX56" s="397"/>
      <c r="AY56" s="397"/>
      <c r="AZ56" s="397"/>
      <c r="BA56" s="397"/>
      <c r="BB56" s="397"/>
      <c r="BC56" s="397"/>
      <c r="BD56" s="397"/>
      <c r="BE56" s="397"/>
      <c r="BF56" s="397"/>
      <c r="BG56" s="397"/>
      <c r="BH56" s="397"/>
      <c r="BI56" s="401"/>
    </row>
    <row r="57" spans="2:64" ht="15.75" customHeight="1" thickBot="1">
      <c r="B57" s="398"/>
      <c r="C57" s="399"/>
      <c r="D57" s="399"/>
      <c r="E57" s="399"/>
      <c r="F57" s="399"/>
      <c r="G57" s="399"/>
      <c r="H57" s="399"/>
      <c r="I57" s="399"/>
      <c r="J57" s="399"/>
      <c r="K57" s="399"/>
      <c r="L57" s="399"/>
      <c r="M57" s="399"/>
      <c r="N57" s="399"/>
      <c r="O57" s="399"/>
      <c r="P57" s="399"/>
      <c r="Q57" s="399"/>
      <c r="R57" s="399"/>
      <c r="S57" s="399"/>
      <c r="T57" s="399"/>
      <c r="U57" s="399"/>
      <c r="V57" s="399"/>
      <c r="W57" s="399"/>
      <c r="X57" s="399"/>
      <c r="Y57" s="399"/>
      <c r="Z57" s="399"/>
      <c r="AA57" s="399"/>
      <c r="AB57" s="399"/>
      <c r="AC57" s="399"/>
      <c r="AD57" s="399"/>
      <c r="AE57" s="399"/>
      <c r="AF57" s="399"/>
      <c r="AG57" s="399"/>
      <c r="AH57" s="399"/>
      <c r="AI57" s="399"/>
      <c r="AJ57" s="399"/>
      <c r="AK57" s="399"/>
      <c r="AL57" s="399"/>
      <c r="AM57" s="399"/>
      <c r="AN57" s="399"/>
      <c r="AO57" s="399"/>
      <c r="AP57" s="399"/>
      <c r="AQ57" s="399"/>
      <c r="AR57" s="399"/>
      <c r="AS57" s="399"/>
      <c r="AT57" s="399"/>
      <c r="AU57" s="399"/>
      <c r="AV57" s="399"/>
      <c r="AW57" s="399"/>
      <c r="AX57" s="399"/>
      <c r="AY57" s="399"/>
      <c r="AZ57" s="399"/>
      <c r="BA57" s="399"/>
      <c r="BB57" s="399"/>
      <c r="BC57" s="399"/>
      <c r="BD57" s="399"/>
      <c r="BE57" s="399"/>
      <c r="BF57" s="399"/>
      <c r="BG57" s="399"/>
      <c r="BH57" s="399"/>
      <c r="BI57" s="402"/>
    </row>
    <row r="58" spans="2:64" ht="16.5" customHeight="1" thickTop="1" thickBot="1">
      <c r="B58" s="403" t="s">
        <v>182</v>
      </c>
      <c r="C58" s="403"/>
      <c r="D58" s="403"/>
      <c r="E58" s="403"/>
      <c r="F58" s="403"/>
      <c r="G58" s="403"/>
      <c r="H58" s="403"/>
      <c r="I58" s="403"/>
      <c r="J58" s="403"/>
      <c r="K58" s="403"/>
      <c r="L58" s="403"/>
      <c r="M58" s="403"/>
      <c r="N58" s="403"/>
      <c r="O58" s="403"/>
      <c r="P58" s="403"/>
      <c r="Q58" s="403"/>
      <c r="R58" s="403"/>
      <c r="S58" s="403"/>
      <c r="T58" s="403"/>
      <c r="U58" s="403"/>
      <c r="V58" s="403"/>
      <c r="W58" s="403"/>
      <c r="X58" s="403"/>
      <c r="Y58" s="403"/>
      <c r="Z58" s="403"/>
      <c r="AA58" s="403"/>
      <c r="AB58" s="403"/>
      <c r="AC58" s="403"/>
      <c r="AD58" s="403"/>
      <c r="AE58" s="403"/>
      <c r="AF58" s="403"/>
      <c r="AG58" s="403"/>
      <c r="AH58" s="403"/>
      <c r="AI58" s="403"/>
      <c r="AJ58" s="403"/>
      <c r="AK58" s="403"/>
      <c r="AL58" s="403"/>
      <c r="AM58" s="403"/>
      <c r="AN58" s="403"/>
      <c r="AO58" s="403"/>
      <c r="AP58" s="403"/>
      <c r="AQ58" s="403"/>
      <c r="AR58" s="403"/>
      <c r="AS58" s="403"/>
      <c r="AT58" s="403"/>
      <c r="AU58" s="403"/>
      <c r="AV58" s="403"/>
      <c r="AW58" s="403"/>
      <c r="AX58" s="403"/>
      <c r="AY58" s="403"/>
      <c r="AZ58" s="403"/>
      <c r="BA58" s="403"/>
      <c r="BB58" s="403"/>
      <c r="BC58" s="403"/>
      <c r="BD58" s="403"/>
      <c r="BE58" s="403"/>
      <c r="BF58" s="403"/>
      <c r="BG58" s="403"/>
      <c r="BH58" s="403"/>
      <c r="BI58" s="403"/>
    </row>
    <row r="59" spans="2:64" ht="16.5" customHeight="1" thickTop="1" thickBot="1">
      <c r="B59" s="404"/>
      <c r="C59" s="404"/>
      <c r="D59" s="404"/>
      <c r="E59" s="404"/>
      <c r="F59" s="404"/>
      <c r="G59" s="404"/>
      <c r="H59" s="404"/>
      <c r="I59" s="404"/>
      <c r="J59" s="404"/>
      <c r="K59" s="404"/>
      <c r="L59" s="404"/>
      <c r="M59" s="404"/>
      <c r="N59" s="404"/>
      <c r="O59" s="404"/>
      <c r="P59" s="404"/>
      <c r="Q59" s="404"/>
      <c r="R59" s="404"/>
      <c r="S59" s="404"/>
      <c r="T59" s="404"/>
      <c r="U59" s="404"/>
      <c r="V59" s="404"/>
      <c r="W59" s="404"/>
      <c r="X59" s="404"/>
      <c r="Y59" s="404"/>
      <c r="Z59" s="404"/>
      <c r="AA59" s="404"/>
      <c r="AB59" s="404"/>
      <c r="AC59" s="404"/>
      <c r="AD59" s="404"/>
      <c r="AE59" s="404"/>
      <c r="AF59" s="404"/>
      <c r="AG59" s="404"/>
      <c r="AH59" s="404"/>
      <c r="AI59" s="404"/>
      <c r="AJ59" s="404"/>
      <c r="AK59" s="404"/>
      <c r="AL59" s="404"/>
      <c r="AM59" s="404"/>
      <c r="AN59" s="404"/>
      <c r="AO59" s="404"/>
      <c r="AP59" s="404"/>
      <c r="AQ59" s="404"/>
      <c r="AR59" s="404"/>
      <c r="AS59" s="404"/>
      <c r="AT59" s="404"/>
      <c r="AU59" s="404"/>
      <c r="AV59" s="404"/>
      <c r="AW59" s="404"/>
      <c r="AX59" s="404"/>
      <c r="AY59" s="404"/>
      <c r="AZ59" s="404"/>
      <c r="BA59" s="404"/>
      <c r="BB59" s="404"/>
      <c r="BC59" s="404"/>
      <c r="BD59" s="404"/>
      <c r="BE59" s="404"/>
      <c r="BF59" s="404"/>
      <c r="BG59" s="404"/>
      <c r="BH59" s="404"/>
      <c r="BI59" s="404"/>
    </row>
    <row r="60" spans="2:64" ht="15" customHeight="1" thickTop="1" thickBot="1">
      <c r="B60" s="209" t="s">
        <v>38</v>
      </c>
      <c r="C60" s="210"/>
      <c r="D60" s="210"/>
      <c r="E60" s="210"/>
      <c r="F60" s="210"/>
      <c r="G60" s="210"/>
      <c r="H60" s="210"/>
      <c r="I60" s="210"/>
      <c r="J60" s="210"/>
      <c r="K60" s="210"/>
      <c r="L60" s="211"/>
      <c r="M60" s="405">
        <v>0.25</v>
      </c>
      <c r="N60" s="182"/>
      <c r="O60" s="182"/>
      <c r="P60" s="182"/>
      <c r="Q60" s="405">
        <v>0.45833333333333331</v>
      </c>
      <c r="R60" s="182"/>
      <c r="S60" s="182"/>
      <c r="T60" s="182"/>
      <c r="U60" s="405">
        <v>0.625</v>
      </c>
      <c r="V60" s="182"/>
      <c r="W60" s="182"/>
      <c r="X60" s="182"/>
      <c r="Y60" s="406" t="s">
        <v>131</v>
      </c>
      <c r="Z60" s="406"/>
      <c r="AA60" s="406"/>
      <c r="AB60" s="406"/>
      <c r="AC60" s="405" t="s">
        <v>39</v>
      </c>
      <c r="AD60" s="182"/>
      <c r="AE60" s="182"/>
      <c r="AF60" s="182"/>
      <c r="AG60" s="182" t="s">
        <v>40</v>
      </c>
      <c r="AH60" s="182"/>
      <c r="AI60" s="182"/>
      <c r="AJ60" s="182"/>
      <c r="AK60" s="182"/>
      <c r="AL60" s="182"/>
      <c r="AM60" s="182"/>
      <c r="AN60" s="182"/>
      <c r="AO60" s="182"/>
      <c r="AP60" s="182" t="s">
        <v>41</v>
      </c>
      <c r="AQ60" s="182"/>
      <c r="AR60" s="182"/>
      <c r="AS60" s="182"/>
      <c r="AT60" s="170" t="s">
        <v>42</v>
      </c>
      <c r="AU60" s="170"/>
      <c r="AV60" s="170"/>
      <c r="AW60" s="182" t="s">
        <v>43</v>
      </c>
      <c r="AX60" s="182"/>
      <c r="AY60" s="182"/>
      <c r="AZ60" s="182"/>
      <c r="BA60" s="182"/>
      <c r="BB60" s="182"/>
      <c r="BC60" s="58" t="s">
        <v>44</v>
      </c>
      <c r="BD60" s="60"/>
      <c r="BE60" s="387" t="s">
        <v>45</v>
      </c>
      <c r="BF60" s="388"/>
      <c r="BG60" s="182" t="s">
        <v>46</v>
      </c>
      <c r="BH60" s="182"/>
      <c r="BI60" s="182"/>
      <c r="BJ60" s="386" t="s">
        <v>255</v>
      </c>
      <c r="BK60" s="386"/>
      <c r="BL60" s="386"/>
    </row>
    <row r="61" spans="2:64" ht="15" customHeight="1" thickTop="1" thickBot="1">
      <c r="B61" s="212"/>
      <c r="C61" s="213"/>
      <c r="D61" s="213"/>
      <c r="E61" s="213"/>
      <c r="F61" s="213"/>
      <c r="G61" s="213"/>
      <c r="H61" s="213"/>
      <c r="I61" s="213"/>
      <c r="J61" s="213"/>
      <c r="K61" s="213"/>
      <c r="L61" s="214"/>
      <c r="M61" s="182"/>
      <c r="N61" s="182"/>
      <c r="O61" s="182"/>
      <c r="P61" s="182"/>
      <c r="Q61" s="182"/>
      <c r="R61" s="182"/>
      <c r="S61" s="182"/>
      <c r="T61" s="182"/>
      <c r="U61" s="182"/>
      <c r="V61" s="182"/>
      <c r="W61" s="182"/>
      <c r="X61" s="182"/>
      <c r="Y61" s="406"/>
      <c r="Z61" s="406"/>
      <c r="AA61" s="406"/>
      <c r="AB61" s="406"/>
      <c r="AC61" s="182"/>
      <c r="AD61" s="182"/>
      <c r="AE61" s="182"/>
      <c r="AF61" s="182"/>
      <c r="AG61" s="182"/>
      <c r="AH61" s="182"/>
      <c r="AI61" s="182"/>
      <c r="AJ61" s="182"/>
      <c r="AK61" s="182"/>
      <c r="AL61" s="182"/>
      <c r="AM61" s="182"/>
      <c r="AN61" s="182"/>
      <c r="AO61" s="182"/>
      <c r="AP61" s="182"/>
      <c r="AQ61" s="182"/>
      <c r="AR61" s="182"/>
      <c r="AS61" s="182"/>
      <c r="AT61" s="170"/>
      <c r="AU61" s="170"/>
      <c r="AV61" s="170"/>
      <c r="AW61" s="182"/>
      <c r="AX61" s="182"/>
      <c r="AY61" s="182"/>
      <c r="AZ61" s="182"/>
      <c r="BA61" s="182"/>
      <c r="BB61" s="182"/>
      <c r="BC61" s="61"/>
      <c r="BD61" s="63"/>
      <c r="BE61" s="389"/>
      <c r="BF61" s="390"/>
      <c r="BG61" s="182"/>
      <c r="BH61" s="182"/>
      <c r="BI61" s="182"/>
      <c r="BJ61" s="386"/>
      <c r="BK61" s="386"/>
      <c r="BL61" s="386"/>
    </row>
    <row r="62" spans="2:64" ht="15" customHeight="1" thickTop="1" thickBot="1">
      <c r="B62" s="215"/>
      <c r="C62" s="216"/>
      <c r="D62" s="216"/>
      <c r="E62" s="216"/>
      <c r="F62" s="216"/>
      <c r="G62" s="216"/>
      <c r="H62" s="216"/>
      <c r="I62" s="216"/>
      <c r="J62" s="216"/>
      <c r="K62" s="216"/>
      <c r="L62" s="217"/>
      <c r="M62" s="182"/>
      <c r="N62" s="182"/>
      <c r="O62" s="182"/>
      <c r="P62" s="182"/>
      <c r="Q62" s="182"/>
      <c r="R62" s="182"/>
      <c r="S62" s="182"/>
      <c r="T62" s="182"/>
      <c r="U62" s="182"/>
      <c r="V62" s="182"/>
      <c r="W62" s="182"/>
      <c r="X62" s="182"/>
      <c r="Y62" s="406"/>
      <c r="Z62" s="406"/>
      <c r="AA62" s="406"/>
      <c r="AB62" s="406"/>
      <c r="AC62" s="182"/>
      <c r="AD62" s="182"/>
      <c r="AE62" s="182"/>
      <c r="AF62" s="182"/>
      <c r="AG62" s="182"/>
      <c r="AH62" s="182"/>
      <c r="AI62" s="182"/>
      <c r="AJ62" s="182"/>
      <c r="AK62" s="182"/>
      <c r="AL62" s="182"/>
      <c r="AM62" s="182"/>
      <c r="AN62" s="182"/>
      <c r="AO62" s="182"/>
      <c r="AP62" s="182"/>
      <c r="AQ62" s="182"/>
      <c r="AR62" s="182"/>
      <c r="AS62" s="182"/>
      <c r="AT62" s="170"/>
      <c r="AU62" s="170"/>
      <c r="AV62" s="170"/>
      <c r="AW62" s="182"/>
      <c r="AX62" s="182"/>
      <c r="AY62" s="182"/>
      <c r="AZ62" s="182"/>
      <c r="BA62" s="182"/>
      <c r="BB62" s="182"/>
      <c r="BC62" s="61"/>
      <c r="BD62" s="63"/>
      <c r="BE62" s="389"/>
      <c r="BF62" s="390"/>
      <c r="BG62" s="182"/>
      <c r="BH62" s="182"/>
      <c r="BI62" s="182"/>
      <c r="BJ62" s="386"/>
      <c r="BK62" s="386"/>
      <c r="BL62" s="386"/>
    </row>
    <row r="63" spans="2:64" ht="15" customHeight="1" thickTop="1" thickBot="1">
      <c r="B63" s="209" t="s">
        <v>47</v>
      </c>
      <c r="C63" s="210"/>
      <c r="D63" s="210"/>
      <c r="E63" s="210"/>
      <c r="F63" s="210"/>
      <c r="G63" s="210"/>
      <c r="H63" s="210"/>
      <c r="I63" s="210"/>
      <c r="J63" s="210"/>
      <c r="K63" s="210"/>
      <c r="L63" s="211"/>
      <c r="M63" s="194" t="s">
        <v>183</v>
      </c>
      <c r="N63" s="219"/>
      <c r="O63" s="219"/>
      <c r="P63" s="195"/>
      <c r="Q63" s="194" t="s">
        <v>183</v>
      </c>
      <c r="R63" s="219"/>
      <c r="S63" s="219"/>
      <c r="T63" s="195"/>
      <c r="U63" s="194" t="s">
        <v>183</v>
      </c>
      <c r="V63" s="219"/>
      <c r="W63" s="219"/>
      <c r="X63" s="195"/>
      <c r="Y63" s="194" t="s">
        <v>183</v>
      </c>
      <c r="Z63" s="219"/>
      <c r="AA63" s="219"/>
      <c r="AB63" s="195"/>
      <c r="AC63" s="188" t="s">
        <v>129</v>
      </c>
      <c r="AD63" s="241"/>
      <c r="AE63" s="241"/>
      <c r="AF63" s="189"/>
      <c r="AG63" s="182"/>
      <c r="AH63" s="182"/>
      <c r="AI63" s="182"/>
      <c r="AJ63" s="182"/>
      <c r="AK63" s="182"/>
      <c r="AL63" s="182"/>
      <c r="AM63" s="182"/>
      <c r="AN63" s="182"/>
      <c r="AO63" s="182"/>
      <c r="AP63" s="182"/>
      <c r="AQ63" s="182"/>
      <c r="AR63" s="182"/>
      <c r="AS63" s="182"/>
      <c r="AT63" s="170"/>
      <c r="AU63" s="170"/>
      <c r="AV63" s="170"/>
      <c r="AW63" s="182" t="s">
        <v>48</v>
      </c>
      <c r="AX63" s="182"/>
      <c r="AY63" s="182" t="s">
        <v>49</v>
      </c>
      <c r="AZ63" s="182"/>
      <c r="BA63" s="182" t="s">
        <v>50</v>
      </c>
      <c r="BB63" s="182"/>
      <c r="BC63" s="61"/>
      <c r="BD63" s="63"/>
      <c r="BE63" s="389"/>
      <c r="BF63" s="390"/>
      <c r="BG63" s="182"/>
      <c r="BH63" s="182"/>
      <c r="BI63" s="182"/>
      <c r="BJ63" s="386"/>
      <c r="BK63" s="386"/>
      <c r="BL63" s="386"/>
    </row>
    <row r="64" spans="2:64" ht="15.75" customHeight="1" thickTop="1" thickBot="1">
      <c r="B64" s="212"/>
      <c r="C64" s="213"/>
      <c r="D64" s="213"/>
      <c r="E64" s="213"/>
      <c r="F64" s="213"/>
      <c r="G64" s="213"/>
      <c r="H64" s="213"/>
      <c r="I64" s="213"/>
      <c r="J64" s="213"/>
      <c r="K64" s="213"/>
      <c r="L64" s="214"/>
      <c r="M64" s="196"/>
      <c r="N64" s="220"/>
      <c r="O64" s="220"/>
      <c r="P64" s="197"/>
      <c r="Q64" s="196"/>
      <c r="R64" s="220"/>
      <c r="S64" s="220"/>
      <c r="T64" s="197"/>
      <c r="U64" s="196"/>
      <c r="V64" s="220"/>
      <c r="W64" s="220"/>
      <c r="X64" s="197"/>
      <c r="Y64" s="196"/>
      <c r="Z64" s="220"/>
      <c r="AA64" s="220"/>
      <c r="AB64" s="197"/>
      <c r="AC64" s="190"/>
      <c r="AD64" s="242"/>
      <c r="AE64" s="242"/>
      <c r="AF64" s="191"/>
      <c r="AG64" s="182"/>
      <c r="AH64" s="182"/>
      <c r="AI64" s="182"/>
      <c r="AJ64" s="182"/>
      <c r="AK64" s="182"/>
      <c r="AL64" s="182"/>
      <c r="AM64" s="182"/>
      <c r="AN64" s="182"/>
      <c r="AO64" s="182"/>
      <c r="AP64" s="182"/>
      <c r="AQ64" s="182"/>
      <c r="AR64" s="182"/>
      <c r="AS64" s="182"/>
      <c r="AT64" s="170"/>
      <c r="AU64" s="170"/>
      <c r="AV64" s="170"/>
      <c r="AW64" s="182"/>
      <c r="AX64" s="182"/>
      <c r="AY64" s="182"/>
      <c r="AZ64" s="182"/>
      <c r="BA64" s="182"/>
      <c r="BB64" s="182"/>
      <c r="BC64" s="61"/>
      <c r="BD64" s="63"/>
      <c r="BE64" s="389"/>
      <c r="BF64" s="390"/>
      <c r="BG64" s="182"/>
      <c r="BH64" s="182"/>
      <c r="BI64" s="393"/>
      <c r="BJ64" s="386"/>
      <c r="BK64" s="386"/>
      <c r="BL64" s="386"/>
    </row>
    <row r="65" spans="2:66" ht="15" customHeight="1" thickTop="1" thickBot="1">
      <c r="B65" s="215"/>
      <c r="C65" s="216"/>
      <c r="D65" s="216"/>
      <c r="E65" s="216"/>
      <c r="F65" s="216"/>
      <c r="G65" s="216"/>
      <c r="H65" s="216"/>
      <c r="I65" s="216"/>
      <c r="J65" s="216"/>
      <c r="K65" s="216"/>
      <c r="L65" s="217"/>
      <c r="M65" s="198"/>
      <c r="N65" s="221"/>
      <c r="O65" s="221"/>
      <c r="P65" s="199"/>
      <c r="Q65" s="198"/>
      <c r="R65" s="221"/>
      <c r="S65" s="221"/>
      <c r="T65" s="199"/>
      <c r="U65" s="198"/>
      <c r="V65" s="221"/>
      <c r="W65" s="221"/>
      <c r="X65" s="199"/>
      <c r="Y65" s="198"/>
      <c r="Z65" s="221"/>
      <c r="AA65" s="221"/>
      <c r="AB65" s="199"/>
      <c r="AC65" s="192"/>
      <c r="AD65" s="243"/>
      <c r="AE65" s="243"/>
      <c r="AF65" s="193"/>
      <c r="AG65" s="182"/>
      <c r="AH65" s="182"/>
      <c r="AI65" s="182"/>
      <c r="AJ65" s="182"/>
      <c r="AK65" s="182"/>
      <c r="AL65" s="182"/>
      <c r="AM65" s="182"/>
      <c r="AN65" s="182"/>
      <c r="AO65" s="182"/>
      <c r="AP65" s="182"/>
      <c r="AQ65" s="182"/>
      <c r="AR65" s="182"/>
      <c r="AS65" s="182"/>
      <c r="AT65" s="170"/>
      <c r="AU65" s="170"/>
      <c r="AV65" s="170"/>
      <c r="AW65" s="182"/>
      <c r="AX65" s="182"/>
      <c r="AY65" s="182"/>
      <c r="AZ65" s="182"/>
      <c r="BA65" s="182"/>
      <c r="BB65" s="182"/>
      <c r="BC65" s="64"/>
      <c r="BD65" s="66"/>
      <c r="BE65" s="391"/>
      <c r="BF65" s="392"/>
      <c r="BG65" s="182"/>
      <c r="BH65" s="182"/>
      <c r="BI65" s="393"/>
      <c r="BJ65" s="386"/>
      <c r="BK65" s="386"/>
      <c r="BL65" s="386"/>
      <c r="BN65" s="2"/>
    </row>
    <row r="66" spans="2:66" ht="15" customHeight="1" thickTop="1">
      <c r="B66" s="209" t="s">
        <v>138</v>
      </c>
      <c r="C66" s="210"/>
      <c r="D66" s="210"/>
      <c r="E66" s="210"/>
      <c r="F66" s="210"/>
      <c r="G66" s="210"/>
      <c r="H66" s="210"/>
      <c r="I66" s="210"/>
      <c r="J66" s="210"/>
      <c r="K66" s="210"/>
      <c r="L66" s="211"/>
      <c r="M66" s="377">
        <v>0</v>
      </c>
      <c r="N66" s="378"/>
      <c r="O66" s="378"/>
      <c r="P66" s="379"/>
      <c r="Q66" s="377">
        <v>0</v>
      </c>
      <c r="R66" s="378"/>
      <c r="S66" s="378"/>
      <c r="T66" s="379"/>
      <c r="U66" s="377">
        <v>0</v>
      </c>
      <c r="V66" s="378"/>
      <c r="W66" s="378"/>
      <c r="X66" s="379"/>
      <c r="Y66" s="377">
        <v>0</v>
      </c>
      <c r="Z66" s="378"/>
      <c r="AA66" s="378"/>
      <c r="AB66" s="379"/>
      <c r="AC66" s="188" t="s">
        <v>129</v>
      </c>
      <c r="AD66" s="241"/>
      <c r="AE66" s="241"/>
      <c r="AF66" s="189"/>
      <c r="AG66" s="323" t="s">
        <v>254</v>
      </c>
      <c r="AH66" s="324"/>
      <c r="AI66" s="324"/>
      <c r="AJ66" s="324"/>
      <c r="AK66" s="324"/>
      <c r="AL66" s="324"/>
      <c r="AM66" s="324"/>
      <c r="AN66" s="324"/>
      <c r="AO66" s="325"/>
      <c r="AP66" s="200" t="s">
        <v>128</v>
      </c>
      <c r="AQ66" s="206"/>
      <c r="AR66" s="206"/>
      <c r="AS66" s="201"/>
      <c r="AT66" s="200">
        <f>AW66+AY66</f>
        <v>33</v>
      </c>
      <c r="AU66" s="206"/>
      <c r="AV66" s="201"/>
      <c r="AW66" s="188">
        <v>17</v>
      </c>
      <c r="AX66" s="189"/>
      <c r="AY66" s="188">
        <v>16</v>
      </c>
      <c r="AZ66" s="189"/>
      <c r="BA66" s="200">
        <v>4</v>
      </c>
      <c r="BB66" s="201"/>
      <c r="BC66" s="269">
        <f>BA66</f>
        <v>4</v>
      </c>
      <c r="BD66" s="270"/>
      <c r="BE66" s="200">
        <f>BA66</f>
        <v>4</v>
      </c>
      <c r="BF66" s="201"/>
      <c r="BG66" s="200">
        <f>AT66-BE66</f>
        <v>29</v>
      </c>
      <c r="BH66" s="206"/>
      <c r="BI66" s="201"/>
      <c r="BJ66" s="254">
        <f>((LEFT(AP66,FIND(" ",AP66)-1)*BC66)/$S$279)</f>
        <v>114.28571428571429</v>
      </c>
      <c r="BK66" s="255"/>
      <c r="BL66" s="256"/>
      <c r="BN66" s="2"/>
    </row>
    <row r="67" spans="2:66" ht="15" customHeight="1">
      <c r="B67" s="212"/>
      <c r="C67" s="213"/>
      <c r="D67" s="213"/>
      <c r="E67" s="213"/>
      <c r="F67" s="213"/>
      <c r="G67" s="213"/>
      <c r="H67" s="213"/>
      <c r="I67" s="213"/>
      <c r="J67" s="213"/>
      <c r="K67" s="213"/>
      <c r="L67" s="214"/>
      <c r="M67" s="380"/>
      <c r="N67" s="381"/>
      <c r="O67" s="381"/>
      <c r="P67" s="382"/>
      <c r="Q67" s="380"/>
      <c r="R67" s="381"/>
      <c r="S67" s="381"/>
      <c r="T67" s="382"/>
      <c r="U67" s="380"/>
      <c r="V67" s="381"/>
      <c r="W67" s="381"/>
      <c r="X67" s="382"/>
      <c r="Y67" s="380"/>
      <c r="Z67" s="381"/>
      <c r="AA67" s="381"/>
      <c r="AB67" s="382"/>
      <c r="AC67" s="190"/>
      <c r="AD67" s="242"/>
      <c r="AE67" s="242"/>
      <c r="AF67" s="191"/>
      <c r="AG67" s="326"/>
      <c r="AH67" s="327"/>
      <c r="AI67" s="327"/>
      <c r="AJ67" s="327"/>
      <c r="AK67" s="327"/>
      <c r="AL67" s="327"/>
      <c r="AM67" s="327"/>
      <c r="AN67" s="327"/>
      <c r="AO67" s="328"/>
      <c r="AP67" s="202"/>
      <c r="AQ67" s="207"/>
      <c r="AR67" s="207"/>
      <c r="AS67" s="203"/>
      <c r="AT67" s="202"/>
      <c r="AU67" s="207"/>
      <c r="AV67" s="203"/>
      <c r="AW67" s="190"/>
      <c r="AX67" s="191"/>
      <c r="AY67" s="190"/>
      <c r="AZ67" s="191"/>
      <c r="BA67" s="202"/>
      <c r="BB67" s="203"/>
      <c r="BC67" s="271"/>
      <c r="BD67" s="272"/>
      <c r="BE67" s="202"/>
      <c r="BF67" s="203"/>
      <c r="BG67" s="202"/>
      <c r="BH67" s="207"/>
      <c r="BI67" s="203"/>
      <c r="BJ67" s="257"/>
      <c r="BK67" s="258"/>
      <c r="BL67" s="259"/>
      <c r="BN67" s="2"/>
    </row>
    <row r="68" spans="2:66" ht="15" customHeight="1" thickBot="1">
      <c r="B68" s="215"/>
      <c r="C68" s="216"/>
      <c r="D68" s="216"/>
      <c r="E68" s="216"/>
      <c r="F68" s="216"/>
      <c r="G68" s="216"/>
      <c r="H68" s="216"/>
      <c r="I68" s="216"/>
      <c r="J68" s="216"/>
      <c r="K68" s="216"/>
      <c r="L68" s="217"/>
      <c r="M68" s="383"/>
      <c r="N68" s="384"/>
      <c r="O68" s="384"/>
      <c r="P68" s="385"/>
      <c r="Q68" s="383"/>
      <c r="R68" s="384"/>
      <c r="S68" s="384"/>
      <c r="T68" s="385"/>
      <c r="U68" s="383"/>
      <c r="V68" s="384"/>
      <c r="W68" s="384"/>
      <c r="X68" s="385"/>
      <c r="Y68" s="383"/>
      <c r="Z68" s="384"/>
      <c r="AA68" s="384"/>
      <c r="AB68" s="385"/>
      <c r="AC68" s="192"/>
      <c r="AD68" s="243"/>
      <c r="AE68" s="243"/>
      <c r="AF68" s="193"/>
      <c r="AG68" s="329"/>
      <c r="AH68" s="330"/>
      <c r="AI68" s="330"/>
      <c r="AJ68" s="330"/>
      <c r="AK68" s="330"/>
      <c r="AL68" s="330"/>
      <c r="AM68" s="330"/>
      <c r="AN68" s="330"/>
      <c r="AO68" s="331"/>
      <c r="AP68" s="204"/>
      <c r="AQ68" s="208"/>
      <c r="AR68" s="208"/>
      <c r="AS68" s="205"/>
      <c r="AT68" s="204"/>
      <c r="AU68" s="208"/>
      <c r="AV68" s="205"/>
      <c r="AW68" s="192"/>
      <c r="AX68" s="193"/>
      <c r="AY68" s="192"/>
      <c r="AZ68" s="193"/>
      <c r="BA68" s="204"/>
      <c r="BB68" s="205"/>
      <c r="BC68" s="273"/>
      <c r="BD68" s="274"/>
      <c r="BE68" s="204"/>
      <c r="BF68" s="205"/>
      <c r="BG68" s="204"/>
      <c r="BH68" s="208"/>
      <c r="BI68" s="205"/>
      <c r="BJ68" s="260"/>
      <c r="BK68" s="261"/>
      <c r="BL68" s="262"/>
      <c r="BN68" s="2"/>
    </row>
    <row r="69" spans="2:66" ht="15" customHeight="1" thickTop="1">
      <c r="B69" s="341" t="s">
        <v>53</v>
      </c>
      <c r="C69" s="342"/>
      <c r="D69" s="342"/>
      <c r="E69" s="342"/>
      <c r="F69" s="342"/>
      <c r="G69" s="342"/>
      <c r="H69" s="342"/>
      <c r="I69" s="342"/>
      <c r="J69" s="342"/>
      <c r="K69" s="342"/>
      <c r="L69" s="343"/>
      <c r="M69" s="368" t="s">
        <v>303</v>
      </c>
      <c r="N69" s="369"/>
      <c r="O69" s="369"/>
      <c r="P69" s="370"/>
      <c r="Q69" s="368" t="s">
        <v>303</v>
      </c>
      <c r="R69" s="369"/>
      <c r="S69" s="369"/>
      <c r="T69" s="370"/>
      <c r="U69" s="368" t="s">
        <v>303</v>
      </c>
      <c r="V69" s="369"/>
      <c r="W69" s="369"/>
      <c r="X69" s="370"/>
      <c r="Y69" s="368" t="s">
        <v>303</v>
      </c>
      <c r="Z69" s="369"/>
      <c r="AA69" s="369"/>
      <c r="AB69" s="370"/>
      <c r="AC69" s="188" t="str">
        <f>Q69</f>
        <v>Глинистый</v>
      </c>
      <c r="AD69" s="241"/>
      <c r="AE69" s="241"/>
      <c r="AF69" s="189"/>
      <c r="AG69" s="323" t="s">
        <v>162</v>
      </c>
      <c r="AH69" s="324"/>
      <c r="AI69" s="324"/>
      <c r="AJ69" s="324"/>
      <c r="AK69" s="324"/>
      <c r="AL69" s="324"/>
      <c r="AM69" s="324"/>
      <c r="AN69" s="324"/>
      <c r="AO69" s="325"/>
      <c r="AP69" s="269" t="s">
        <v>128</v>
      </c>
      <c r="AQ69" s="275"/>
      <c r="AR69" s="275"/>
      <c r="AS69" s="270"/>
      <c r="AT69" s="200">
        <f>AW69+AY69</f>
        <v>3</v>
      </c>
      <c r="AU69" s="206"/>
      <c r="AV69" s="201"/>
      <c r="AW69" s="188">
        <v>3</v>
      </c>
      <c r="AX69" s="189"/>
      <c r="AY69" s="188"/>
      <c r="AZ69" s="189"/>
      <c r="BA69" s="200"/>
      <c r="BB69" s="201"/>
      <c r="BC69" s="269">
        <f>BA69</f>
        <v>0</v>
      </c>
      <c r="BD69" s="270"/>
      <c r="BE69" s="200">
        <f>BA69</f>
        <v>0</v>
      </c>
      <c r="BF69" s="201"/>
      <c r="BG69" s="200">
        <f>AT69-BE69</f>
        <v>3</v>
      </c>
      <c r="BH69" s="206"/>
      <c r="BI69" s="201"/>
      <c r="BJ69" s="254">
        <f>((LEFT(AP69,FIND(" ",AP69)-1)*BC69)/$S$279)</f>
        <v>0</v>
      </c>
      <c r="BK69" s="255"/>
      <c r="BL69" s="256"/>
      <c r="BM69" s="1"/>
      <c r="BN69" s="2"/>
    </row>
    <row r="70" spans="2:66" ht="15.75" customHeight="1">
      <c r="B70" s="344"/>
      <c r="C70" s="345"/>
      <c r="D70" s="345"/>
      <c r="E70" s="345"/>
      <c r="F70" s="345"/>
      <c r="G70" s="345"/>
      <c r="H70" s="345"/>
      <c r="I70" s="345"/>
      <c r="J70" s="345"/>
      <c r="K70" s="345"/>
      <c r="L70" s="346"/>
      <c r="M70" s="371"/>
      <c r="N70" s="372"/>
      <c r="O70" s="372"/>
      <c r="P70" s="373"/>
      <c r="Q70" s="371"/>
      <c r="R70" s="372"/>
      <c r="S70" s="372"/>
      <c r="T70" s="373"/>
      <c r="U70" s="371"/>
      <c r="V70" s="372"/>
      <c r="W70" s="372"/>
      <c r="X70" s="373"/>
      <c r="Y70" s="371"/>
      <c r="Z70" s="372"/>
      <c r="AA70" s="372"/>
      <c r="AB70" s="373"/>
      <c r="AC70" s="190"/>
      <c r="AD70" s="242"/>
      <c r="AE70" s="242"/>
      <c r="AF70" s="191"/>
      <c r="AG70" s="326"/>
      <c r="AH70" s="327"/>
      <c r="AI70" s="327"/>
      <c r="AJ70" s="327"/>
      <c r="AK70" s="327"/>
      <c r="AL70" s="327"/>
      <c r="AM70" s="327"/>
      <c r="AN70" s="327"/>
      <c r="AO70" s="328"/>
      <c r="AP70" s="271"/>
      <c r="AQ70" s="276"/>
      <c r="AR70" s="276"/>
      <c r="AS70" s="272"/>
      <c r="AT70" s="202"/>
      <c r="AU70" s="207"/>
      <c r="AV70" s="203"/>
      <c r="AW70" s="190"/>
      <c r="AX70" s="191"/>
      <c r="AY70" s="190"/>
      <c r="AZ70" s="191"/>
      <c r="BA70" s="202"/>
      <c r="BB70" s="203"/>
      <c r="BC70" s="271"/>
      <c r="BD70" s="272"/>
      <c r="BE70" s="202"/>
      <c r="BF70" s="203"/>
      <c r="BG70" s="202"/>
      <c r="BH70" s="207"/>
      <c r="BI70" s="203"/>
      <c r="BJ70" s="257"/>
      <c r="BK70" s="258"/>
      <c r="BL70" s="259"/>
      <c r="BM70" s="1"/>
      <c r="BN70" s="2"/>
    </row>
    <row r="71" spans="2:66" ht="15" customHeight="1" thickBot="1">
      <c r="B71" s="347"/>
      <c r="C71" s="348"/>
      <c r="D71" s="348"/>
      <c r="E71" s="348"/>
      <c r="F71" s="348"/>
      <c r="G71" s="348"/>
      <c r="H71" s="348"/>
      <c r="I71" s="348"/>
      <c r="J71" s="348"/>
      <c r="K71" s="348"/>
      <c r="L71" s="349"/>
      <c r="M71" s="374"/>
      <c r="N71" s="375"/>
      <c r="O71" s="375"/>
      <c r="P71" s="376"/>
      <c r="Q71" s="374"/>
      <c r="R71" s="375"/>
      <c r="S71" s="375"/>
      <c r="T71" s="376"/>
      <c r="U71" s="374"/>
      <c r="V71" s="375"/>
      <c r="W71" s="375"/>
      <c r="X71" s="376"/>
      <c r="Y71" s="374"/>
      <c r="Z71" s="375"/>
      <c r="AA71" s="375"/>
      <c r="AB71" s="376"/>
      <c r="AC71" s="192"/>
      <c r="AD71" s="243"/>
      <c r="AE71" s="243"/>
      <c r="AF71" s="193"/>
      <c r="AG71" s="329"/>
      <c r="AH71" s="330"/>
      <c r="AI71" s="330"/>
      <c r="AJ71" s="330"/>
      <c r="AK71" s="330"/>
      <c r="AL71" s="330"/>
      <c r="AM71" s="330"/>
      <c r="AN71" s="330"/>
      <c r="AO71" s="331"/>
      <c r="AP71" s="273"/>
      <c r="AQ71" s="277"/>
      <c r="AR71" s="277"/>
      <c r="AS71" s="274"/>
      <c r="AT71" s="204"/>
      <c r="AU71" s="208"/>
      <c r="AV71" s="205"/>
      <c r="AW71" s="192"/>
      <c r="AX71" s="193"/>
      <c r="AY71" s="192"/>
      <c r="AZ71" s="193"/>
      <c r="BA71" s="204"/>
      <c r="BB71" s="205"/>
      <c r="BC71" s="273"/>
      <c r="BD71" s="274"/>
      <c r="BE71" s="204"/>
      <c r="BF71" s="205"/>
      <c r="BG71" s="204"/>
      <c r="BH71" s="208"/>
      <c r="BI71" s="205"/>
      <c r="BJ71" s="260"/>
      <c r="BK71" s="261"/>
      <c r="BL71" s="262"/>
      <c r="BM71" s="1"/>
      <c r="BN71" s="2"/>
    </row>
    <row r="72" spans="2:66" ht="15" customHeight="1" thickTop="1">
      <c r="B72" s="209" t="s">
        <v>253</v>
      </c>
      <c r="C72" s="210"/>
      <c r="D72" s="210"/>
      <c r="E72" s="210"/>
      <c r="F72" s="210"/>
      <c r="G72" s="210"/>
      <c r="H72" s="210"/>
      <c r="I72" s="210"/>
      <c r="J72" s="210"/>
      <c r="K72" s="210"/>
      <c r="L72" s="211"/>
      <c r="M72" s="194">
        <v>15</v>
      </c>
      <c r="N72" s="219"/>
      <c r="O72" s="219"/>
      <c r="P72" s="195"/>
      <c r="Q72" s="194">
        <v>15</v>
      </c>
      <c r="R72" s="219"/>
      <c r="S72" s="219"/>
      <c r="T72" s="195"/>
      <c r="U72" s="194">
        <v>15</v>
      </c>
      <c r="V72" s="219"/>
      <c r="W72" s="219"/>
      <c r="X72" s="195"/>
      <c r="Y72" s="194">
        <v>15</v>
      </c>
      <c r="Z72" s="219"/>
      <c r="AA72" s="219"/>
      <c r="AB72" s="195"/>
      <c r="AC72" s="188" t="s">
        <v>129</v>
      </c>
      <c r="AD72" s="241"/>
      <c r="AE72" s="241"/>
      <c r="AF72" s="189"/>
      <c r="AG72" s="323" t="s">
        <v>163</v>
      </c>
      <c r="AH72" s="324"/>
      <c r="AI72" s="324"/>
      <c r="AJ72" s="324"/>
      <c r="AK72" s="324"/>
      <c r="AL72" s="324"/>
      <c r="AM72" s="324"/>
      <c r="AN72" s="324"/>
      <c r="AO72" s="325"/>
      <c r="AP72" s="269" t="s">
        <v>128</v>
      </c>
      <c r="AQ72" s="275"/>
      <c r="AR72" s="275"/>
      <c r="AS72" s="270"/>
      <c r="AT72" s="200">
        <f>AW72+AY72</f>
        <v>6</v>
      </c>
      <c r="AU72" s="206"/>
      <c r="AV72" s="201"/>
      <c r="AW72" s="188">
        <v>6</v>
      </c>
      <c r="AX72" s="189"/>
      <c r="AY72" s="188"/>
      <c r="AZ72" s="189"/>
      <c r="BA72" s="200"/>
      <c r="BB72" s="201"/>
      <c r="BC72" s="269">
        <f>BA72</f>
        <v>0</v>
      </c>
      <c r="BD72" s="270"/>
      <c r="BE72" s="200">
        <f>BA72</f>
        <v>0</v>
      </c>
      <c r="BF72" s="201"/>
      <c r="BG72" s="200">
        <f>AT72-BE72</f>
        <v>6</v>
      </c>
      <c r="BH72" s="206"/>
      <c r="BI72" s="201"/>
      <c r="BJ72" s="254">
        <f>((LEFT(AP72,FIND(" ",AP72)-1)*BC72)/$S$279)</f>
        <v>0</v>
      </c>
      <c r="BK72" s="255"/>
      <c r="BL72" s="256"/>
      <c r="BM72" s="1"/>
      <c r="BN72" s="2"/>
    </row>
    <row r="73" spans="2:66" ht="15" customHeight="1">
      <c r="B73" s="212"/>
      <c r="C73" s="213"/>
      <c r="D73" s="213"/>
      <c r="E73" s="213"/>
      <c r="F73" s="213"/>
      <c r="G73" s="213"/>
      <c r="H73" s="213"/>
      <c r="I73" s="213"/>
      <c r="J73" s="213"/>
      <c r="K73" s="213"/>
      <c r="L73" s="214"/>
      <c r="M73" s="196"/>
      <c r="N73" s="220"/>
      <c r="O73" s="220"/>
      <c r="P73" s="197"/>
      <c r="Q73" s="196"/>
      <c r="R73" s="220"/>
      <c r="S73" s="220"/>
      <c r="T73" s="197"/>
      <c r="U73" s="196"/>
      <c r="V73" s="220"/>
      <c r="W73" s="220"/>
      <c r="X73" s="197"/>
      <c r="Y73" s="196"/>
      <c r="Z73" s="220"/>
      <c r="AA73" s="220"/>
      <c r="AB73" s="197"/>
      <c r="AC73" s="190"/>
      <c r="AD73" s="242"/>
      <c r="AE73" s="242"/>
      <c r="AF73" s="191"/>
      <c r="AG73" s="326"/>
      <c r="AH73" s="327"/>
      <c r="AI73" s="327"/>
      <c r="AJ73" s="327"/>
      <c r="AK73" s="327"/>
      <c r="AL73" s="327"/>
      <c r="AM73" s="327"/>
      <c r="AN73" s="327"/>
      <c r="AO73" s="328"/>
      <c r="AP73" s="271"/>
      <c r="AQ73" s="276"/>
      <c r="AR73" s="276"/>
      <c r="AS73" s="272"/>
      <c r="AT73" s="202"/>
      <c r="AU73" s="207"/>
      <c r="AV73" s="203"/>
      <c r="AW73" s="190"/>
      <c r="AX73" s="191"/>
      <c r="AY73" s="190"/>
      <c r="AZ73" s="191"/>
      <c r="BA73" s="202"/>
      <c r="BB73" s="203"/>
      <c r="BC73" s="271"/>
      <c r="BD73" s="272"/>
      <c r="BE73" s="202"/>
      <c r="BF73" s="203"/>
      <c r="BG73" s="202"/>
      <c r="BH73" s="207"/>
      <c r="BI73" s="203"/>
      <c r="BJ73" s="257"/>
      <c r="BK73" s="258"/>
      <c r="BL73" s="259"/>
      <c r="BM73" s="1"/>
      <c r="BN73" s="2"/>
    </row>
    <row r="74" spans="2:66" ht="19.5" customHeight="1" thickBot="1">
      <c r="B74" s="215"/>
      <c r="C74" s="216"/>
      <c r="D74" s="216"/>
      <c r="E74" s="216"/>
      <c r="F74" s="216"/>
      <c r="G74" s="216"/>
      <c r="H74" s="216"/>
      <c r="I74" s="216"/>
      <c r="J74" s="216"/>
      <c r="K74" s="216"/>
      <c r="L74" s="217"/>
      <c r="M74" s="198"/>
      <c r="N74" s="221"/>
      <c r="O74" s="221"/>
      <c r="P74" s="199"/>
      <c r="Q74" s="198"/>
      <c r="R74" s="221"/>
      <c r="S74" s="221"/>
      <c r="T74" s="199"/>
      <c r="U74" s="198"/>
      <c r="V74" s="221"/>
      <c r="W74" s="221"/>
      <c r="X74" s="199"/>
      <c r="Y74" s="198"/>
      <c r="Z74" s="221"/>
      <c r="AA74" s="221"/>
      <c r="AB74" s="199"/>
      <c r="AC74" s="192"/>
      <c r="AD74" s="243"/>
      <c r="AE74" s="243"/>
      <c r="AF74" s="193"/>
      <c r="AG74" s="329"/>
      <c r="AH74" s="330"/>
      <c r="AI74" s="330"/>
      <c r="AJ74" s="330"/>
      <c r="AK74" s="330"/>
      <c r="AL74" s="330"/>
      <c r="AM74" s="330"/>
      <c r="AN74" s="330"/>
      <c r="AO74" s="331"/>
      <c r="AP74" s="273"/>
      <c r="AQ74" s="277"/>
      <c r="AR74" s="277"/>
      <c r="AS74" s="274"/>
      <c r="AT74" s="204"/>
      <c r="AU74" s="208"/>
      <c r="AV74" s="205"/>
      <c r="AW74" s="192"/>
      <c r="AX74" s="193"/>
      <c r="AY74" s="192"/>
      <c r="AZ74" s="193"/>
      <c r="BA74" s="204"/>
      <c r="BB74" s="205"/>
      <c r="BC74" s="273"/>
      <c r="BD74" s="274"/>
      <c r="BE74" s="204"/>
      <c r="BF74" s="205"/>
      <c r="BG74" s="204"/>
      <c r="BH74" s="208"/>
      <c r="BI74" s="205"/>
      <c r="BJ74" s="260"/>
      <c r="BK74" s="261"/>
      <c r="BL74" s="262"/>
      <c r="BM74" s="1"/>
      <c r="BN74" s="2"/>
    </row>
    <row r="75" spans="2:66" ht="15" customHeight="1" thickTop="1">
      <c r="B75" s="341" t="s">
        <v>252</v>
      </c>
      <c r="C75" s="342"/>
      <c r="D75" s="342"/>
      <c r="E75" s="342"/>
      <c r="F75" s="342"/>
      <c r="G75" s="342"/>
      <c r="H75" s="342"/>
      <c r="I75" s="342"/>
      <c r="J75" s="342"/>
      <c r="K75" s="342"/>
      <c r="L75" s="343"/>
      <c r="M75" s="350">
        <v>1.08</v>
      </c>
      <c r="N75" s="351"/>
      <c r="O75" s="351"/>
      <c r="P75" s="352"/>
      <c r="Q75" s="350">
        <v>1.08</v>
      </c>
      <c r="R75" s="351"/>
      <c r="S75" s="351"/>
      <c r="T75" s="352"/>
      <c r="U75" s="350">
        <v>1.08</v>
      </c>
      <c r="V75" s="351"/>
      <c r="W75" s="351"/>
      <c r="X75" s="352"/>
      <c r="Y75" s="350">
        <v>1.08</v>
      </c>
      <c r="Z75" s="351"/>
      <c r="AA75" s="351"/>
      <c r="AB75" s="352"/>
      <c r="AC75" s="359" t="s">
        <v>267</v>
      </c>
      <c r="AD75" s="360"/>
      <c r="AE75" s="360"/>
      <c r="AF75" s="361"/>
      <c r="AG75" s="323" t="s">
        <v>51</v>
      </c>
      <c r="AH75" s="324"/>
      <c r="AI75" s="324"/>
      <c r="AJ75" s="324"/>
      <c r="AK75" s="324"/>
      <c r="AL75" s="324"/>
      <c r="AM75" s="324"/>
      <c r="AN75" s="324"/>
      <c r="AO75" s="325"/>
      <c r="AP75" s="269" t="s">
        <v>52</v>
      </c>
      <c r="AQ75" s="275"/>
      <c r="AR75" s="275"/>
      <c r="AS75" s="270"/>
      <c r="AT75" s="200">
        <f>AW75+AY75</f>
        <v>21</v>
      </c>
      <c r="AU75" s="206"/>
      <c r="AV75" s="201"/>
      <c r="AW75" s="188">
        <v>21</v>
      </c>
      <c r="AX75" s="189"/>
      <c r="AY75" s="188"/>
      <c r="AZ75" s="189"/>
      <c r="BA75" s="200"/>
      <c r="BB75" s="201"/>
      <c r="BC75" s="269">
        <f>BA75</f>
        <v>0</v>
      </c>
      <c r="BD75" s="270"/>
      <c r="BE75" s="200">
        <f>BA75</f>
        <v>0</v>
      </c>
      <c r="BF75" s="201"/>
      <c r="BG75" s="200">
        <f>AT75-BE75</f>
        <v>21</v>
      </c>
      <c r="BH75" s="206"/>
      <c r="BI75" s="201"/>
      <c r="BJ75" s="254">
        <f>((LEFT(AP75,FIND(" ",AP75)-1)*BC75)/$S$279)</f>
        <v>0</v>
      </c>
      <c r="BK75" s="255"/>
      <c r="BL75" s="256"/>
      <c r="BM75" s="1"/>
      <c r="BN75" s="2"/>
    </row>
    <row r="76" spans="2:66" ht="15" customHeight="1">
      <c r="B76" s="344"/>
      <c r="C76" s="345"/>
      <c r="D76" s="345"/>
      <c r="E76" s="345"/>
      <c r="F76" s="345"/>
      <c r="G76" s="345"/>
      <c r="H76" s="345"/>
      <c r="I76" s="345"/>
      <c r="J76" s="345"/>
      <c r="K76" s="345"/>
      <c r="L76" s="346"/>
      <c r="M76" s="353"/>
      <c r="N76" s="354"/>
      <c r="O76" s="354"/>
      <c r="P76" s="355"/>
      <c r="Q76" s="353"/>
      <c r="R76" s="354"/>
      <c r="S76" s="354"/>
      <c r="T76" s="355"/>
      <c r="U76" s="353"/>
      <c r="V76" s="354"/>
      <c r="W76" s="354"/>
      <c r="X76" s="355"/>
      <c r="Y76" s="353"/>
      <c r="Z76" s="354"/>
      <c r="AA76" s="354"/>
      <c r="AB76" s="355"/>
      <c r="AC76" s="362"/>
      <c r="AD76" s="363"/>
      <c r="AE76" s="363"/>
      <c r="AF76" s="364"/>
      <c r="AG76" s="326"/>
      <c r="AH76" s="327"/>
      <c r="AI76" s="327"/>
      <c r="AJ76" s="327"/>
      <c r="AK76" s="327"/>
      <c r="AL76" s="327"/>
      <c r="AM76" s="327"/>
      <c r="AN76" s="327"/>
      <c r="AO76" s="328"/>
      <c r="AP76" s="271"/>
      <c r="AQ76" s="276"/>
      <c r="AR76" s="276"/>
      <c r="AS76" s="272"/>
      <c r="AT76" s="202"/>
      <c r="AU76" s="207"/>
      <c r="AV76" s="203"/>
      <c r="AW76" s="190"/>
      <c r="AX76" s="191"/>
      <c r="AY76" s="190"/>
      <c r="AZ76" s="191"/>
      <c r="BA76" s="202"/>
      <c r="BB76" s="203"/>
      <c r="BC76" s="271"/>
      <c r="BD76" s="272"/>
      <c r="BE76" s="202"/>
      <c r="BF76" s="203"/>
      <c r="BG76" s="202"/>
      <c r="BH76" s="207"/>
      <c r="BI76" s="203"/>
      <c r="BJ76" s="257"/>
      <c r="BK76" s="258"/>
      <c r="BL76" s="259"/>
      <c r="BM76" s="1"/>
      <c r="BN76" s="2"/>
    </row>
    <row r="77" spans="2:66" ht="15" customHeight="1" thickBot="1">
      <c r="B77" s="347"/>
      <c r="C77" s="348"/>
      <c r="D77" s="348"/>
      <c r="E77" s="348"/>
      <c r="F77" s="348"/>
      <c r="G77" s="348"/>
      <c r="H77" s="348"/>
      <c r="I77" s="348"/>
      <c r="J77" s="348"/>
      <c r="K77" s="348"/>
      <c r="L77" s="349"/>
      <c r="M77" s="356"/>
      <c r="N77" s="357"/>
      <c r="O77" s="357"/>
      <c r="P77" s="358"/>
      <c r="Q77" s="356"/>
      <c r="R77" s="357"/>
      <c r="S77" s="357"/>
      <c r="T77" s="358"/>
      <c r="U77" s="356"/>
      <c r="V77" s="357"/>
      <c r="W77" s="357"/>
      <c r="X77" s="358"/>
      <c r="Y77" s="356"/>
      <c r="Z77" s="357"/>
      <c r="AA77" s="357"/>
      <c r="AB77" s="358"/>
      <c r="AC77" s="365"/>
      <c r="AD77" s="366"/>
      <c r="AE77" s="366"/>
      <c r="AF77" s="367"/>
      <c r="AG77" s="329"/>
      <c r="AH77" s="330"/>
      <c r="AI77" s="330"/>
      <c r="AJ77" s="330"/>
      <c r="AK77" s="330"/>
      <c r="AL77" s="330"/>
      <c r="AM77" s="330"/>
      <c r="AN77" s="330"/>
      <c r="AO77" s="331"/>
      <c r="AP77" s="273"/>
      <c r="AQ77" s="277"/>
      <c r="AR77" s="277"/>
      <c r="AS77" s="274"/>
      <c r="AT77" s="204"/>
      <c r="AU77" s="208"/>
      <c r="AV77" s="205"/>
      <c r="AW77" s="192"/>
      <c r="AX77" s="193"/>
      <c r="AY77" s="192"/>
      <c r="AZ77" s="193"/>
      <c r="BA77" s="204"/>
      <c r="BB77" s="205"/>
      <c r="BC77" s="273"/>
      <c r="BD77" s="274"/>
      <c r="BE77" s="204"/>
      <c r="BF77" s="205"/>
      <c r="BG77" s="204"/>
      <c r="BH77" s="208"/>
      <c r="BI77" s="205"/>
      <c r="BJ77" s="260"/>
      <c r="BK77" s="261"/>
      <c r="BL77" s="262"/>
      <c r="BM77" s="1"/>
      <c r="BN77" s="2"/>
    </row>
    <row r="78" spans="2:66" ht="15" customHeight="1" thickTop="1">
      <c r="B78" s="209" t="s">
        <v>251</v>
      </c>
      <c r="C78" s="210"/>
      <c r="D78" s="210"/>
      <c r="E78" s="210"/>
      <c r="F78" s="210"/>
      <c r="G78" s="210"/>
      <c r="H78" s="210"/>
      <c r="I78" s="210"/>
      <c r="J78" s="210"/>
      <c r="K78" s="210"/>
      <c r="L78" s="211"/>
      <c r="M78" s="194">
        <v>160</v>
      </c>
      <c r="N78" s="219"/>
      <c r="O78" s="219"/>
      <c r="P78" s="195"/>
      <c r="Q78" s="194">
        <v>160</v>
      </c>
      <c r="R78" s="219"/>
      <c r="S78" s="219"/>
      <c r="T78" s="195"/>
      <c r="U78" s="194">
        <v>160</v>
      </c>
      <c r="V78" s="219"/>
      <c r="W78" s="219"/>
      <c r="X78" s="195"/>
      <c r="Y78" s="194">
        <v>160</v>
      </c>
      <c r="Z78" s="219"/>
      <c r="AA78" s="219"/>
      <c r="AB78" s="195"/>
      <c r="AC78" s="49" t="s">
        <v>170</v>
      </c>
      <c r="AD78" s="50"/>
      <c r="AE78" s="50"/>
      <c r="AF78" s="51"/>
      <c r="AG78" s="323" t="s">
        <v>250</v>
      </c>
      <c r="AH78" s="324"/>
      <c r="AI78" s="324"/>
      <c r="AJ78" s="324"/>
      <c r="AK78" s="324"/>
      <c r="AL78" s="324"/>
      <c r="AM78" s="324"/>
      <c r="AN78" s="324"/>
      <c r="AO78" s="325"/>
      <c r="AP78" s="269" t="s">
        <v>143</v>
      </c>
      <c r="AQ78" s="275"/>
      <c r="AR78" s="275"/>
      <c r="AS78" s="270"/>
      <c r="AT78" s="200">
        <f>AW78+AY78</f>
        <v>0</v>
      </c>
      <c r="AU78" s="206"/>
      <c r="AV78" s="201"/>
      <c r="AW78" s="188">
        <v>0</v>
      </c>
      <c r="AX78" s="189"/>
      <c r="AY78" s="188"/>
      <c r="AZ78" s="189"/>
      <c r="BA78" s="200"/>
      <c r="BB78" s="201"/>
      <c r="BC78" s="269">
        <f>BA78</f>
        <v>0</v>
      </c>
      <c r="BD78" s="270"/>
      <c r="BE78" s="200">
        <f>BA78</f>
        <v>0</v>
      </c>
      <c r="BF78" s="201"/>
      <c r="BG78" s="200">
        <f>AT78-BE78</f>
        <v>0</v>
      </c>
      <c r="BH78" s="206"/>
      <c r="BI78" s="201"/>
      <c r="BJ78" s="254">
        <f>((LEFT(AP78,FIND(" ",AP78)-1)*BC78)/$S$279)</f>
        <v>0</v>
      </c>
      <c r="BK78" s="255"/>
      <c r="BL78" s="256"/>
      <c r="BM78" s="1"/>
      <c r="BN78" s="2"/>
    </row>
    <row r="79" spans="2:66" ht="15" customHeight="1">
      <c r="B79" s="212"/>
      <c r="C79" s="213"/>
      <c r="D79" s="213"/>
      <c r="E79" s="213"/>
      <c r="F79" s="213"/>
      <c r="G79" s="213"/>
      <c r="H79" s="213"/>
      <c r="I79" s="213"/>
      <c r="J79" s="213"/>
      <c r="K79" s="213"/>
      <c r="L79" s="214"/>
      <c r="M79" s="196"/>
      <c r="N79" s="220"/>
      <c r="O79" s="220"/>
      <c r="P79" s="197"/>
      <c r="Q79" s="196"/>
      <c r="R79" s="220"/>
      <c r="S79" s="220"/>
      <c r="T79" s="197"/>
      <c r="U79" s="196"/>
      <c r="V79" s="220"/>
      <c r="W79" s="220"/>
      <c r="X79" s="197"/>
      <c r="Y79" s="196"/>
      <c r="Z79" s="220"/>
      <c r="AA79" s="220"/>
      <c r="AB79" s="197"/>
      <c r="AC79" s="52"/>
      <c r="AD79" s="53"/>
      <c r="AE79" s="53"/>
      <c r="AF79" s="54"/>
      <c r="AG79" s="326"/>
      <c r="AH79" s="327"/>
      <c r="AI79" s="327"/>
      <c r="AJ79" s="327"/>
      <c r="AK79" s="327"/>
      <c r="AL79" s="327"/>
      <c r="AM79" s="327"/>
      <c r="AN79" s="327"/>
      <c r="AO79" s="328"/>
      <c r="AP79" s="271"/>
      <c r="AQ79" s="276"/>
      <c r="AR79" s="276"/>
      <c r="AS79" s="272"/>
      <c r="AT79" s="202"/>
      <c r="AU79" s="207"/>
      <c r="AV79" s="203"/>
      <c r="AW79" s="190"/>
      <c r="AX79" s="191"/>
      <c r="AY79" s="190"/>
      <c r="AZ79" s="191"/>
      <c r="BA79" s="202"/>
      <c r="BB79" s="203"/>
      <c r="BC79" s="271"/>
      <c r="BD79" s="272"/>
      <c r="BE79" s="202"/>
      <c r="BF79" s="203"/>
      <c r="BG79" s="202"/>
      <c r="BH79" s="207"/>
      <c r="BI79" s="203"/>
      <c r="BJ79" s="257"/>
      <c r="BK79" s="258"/>
      <c r="BL79" s="259"/>
      <c r="BM79" s="1"/>
      <c r="BN79" s="2"/>
    </row>
    <row r="80" spans="2:66" ht="15" customHeight="1" thickBot="1">
      <c r="B80" s="215"/>
      <c r="C80" s="216"/>
      <c r="D80" s="216"/>
      <c r="E80" s="216"/>
      <c r="F80" s="216"/>
      <c r="G80" s="216"/>
      <c r="H80" s="216"/>
      <c r="I80" s="216"/>
      <c r="J80" s="216"/>
      <c r="K80" s="216"/>
      <c r="L80" s="217"/>
      <c r="M80" s="198"/>
      <c r="N80" s="221"/>
      <c r="O80" s="221"/>
      <c r="P80" s="199"/>
      <c r="Q80" s="198"/>
      <c r="R80" s="221"/>
      <c r="S80" s="221"/>
      <c r="T80" s="199"/>
      <c r="U80" s="198"/>
      <c r="V80" s="221"/>
      <c r="W80" s="221"/>
      <c r="X80" s="199"/>
      <c r="Y80" s="198"/>
      <c r="Z80" s="221"/>
      <c r="AA80" s="221"/>
      <c r="AB80" s="199"/>
      <c r="AC80" s="55"/>
      <c r="AD80" s="56"/>
      <c r="AE80" s="56"/>
      <c r="AF80" s="57"/>
      <c r="AG80" s="329"/>
      <c r="AH80" s="330"/>
      <c r="AI80" s="330"/>
      <c r="AJ80" s="330"/>
      <c r="AK80" s="330"/>
      <c r="AL80" s="330"/>
      <c r="AM80" s="330"/>
      <c r="AN80" s="330"/>
      <c r="AO80" s="331"/>
      <c r="AP80" s="273"/>
      <c r="AQ80" s="277"/>
      <c r="AR80" s="277"/>
      <c r="AS80" s="274"/>
      <c r="AT80" s="204"/>
      <c r="AU80" s="208"/>
      <c r="AV80" s="205"/>
      <c r="AW80" s="192"/>
      <c r="AX80" s="193"/>
      <c r="AY80" s="192"/>
      <c r="AZ80" s="193"/>
      <c r="BA80" s="204"/>
      <c r="BB80" s="205"/>
      <c r="BC80" s="273"/>
      <c r="BD80" s="274"/>
      <c r="BE80" s="204"/>
      <c r="BF80" s="205"/>
      <c r="BG80" s="204"/>
      <c r="BH80" s="208"/>
      <c r="BI80" s="205"/>
      <c r="BJ80" s="260"/>
      <c r="BK80" s="261"/>
      <c r="BL80" s="262"/>
      <c r="BM80" s="1"/>
      <c r="BN80" s="2"/>
    </row>
    <row r="81" spans="2:66" ht="15" customHeight="1" thickTop="1">
      <c r="B81" s="209" t="s">
        <v>54</v>
      </c>
      <c r="C81" s="210"/>
      <c r="D81" s="210"/>
      <c r="E81" s="210"/>
      <c r="F81" s="210"/>
      <c r="G81" s="210"/>
      <c r="H81" s="210"/>
      <c r="I81" s="210"/>
      <c r="J81" s="210"/>
      <c r="K81" s="210"/>
      <c r="L81" s="211"/>
      <c r="M81" s="188"/>
      <c r="N81" s="241"/>
      <c r="O81" s="241"/>
      <c r="P81" s="189"/>
      <c r="Q81" s="188"/>
      <c r="R81" s="241"/>
      <c r="S81" s="241"/>
      <c r="T81" s="189"/>
      <c r="U81" s="188"/>
      <c r="V81" s="241"/>
      <c r="W81" s="241"/>
      <c r="X81" s="189"/>
      <c r="Y81" s="188"/>
      <c r="Z81" s="241"/>
      <c r="AA81" s="241"/>
      <c r="AB81" s="189"/>
      <c r="AC81" s="188"/>
      <c r="AD81" s="241"/>
      <c r="AE81" s="241"/>
      <c r="AF81" s="189"/>
      <c r="AG81" s="323" t="s">
        <v>124</v>
      </c>
      <c r="AH81" s="324"/>
      <c r="AI81" s="324"/>
      <c r="AJ81" s="324"/>
      <c r="AK81" s="324"/>
      <c r="AL81" s="324"/>
      <c r="AM81" s="324"/>
      <c r="AN81" s="324"/>
      <c r="AO81" s="325"/>
      <c r="AP81" s="269" t="s">
        <v>128</v>
      </c>
      <c r="AQ81" s="275"/>
      <c r="AR81" s="275"/>
      <c r="AS81" s="270"/>
      <c r="AT81" s="200">
        <f>AW81+AY81</f>
        <v>2</v>
      </c>
      <c r="AU81" s="206"/>
      <c r="AV81" s="201"/>
      <c r="AW81" s="188">
        <v>2</v>
      </c>
      <c r="AX81" s="189"/>
      <c r="AY81" s="188"/>
      <c r="AZ81" s="189"/>
      <c r="BA81" s="200"/>
      <c r="BB81" s="201"/>
      <c r="BC81" s="269">
        <f>BA81</f>
        <v>0</v>
      </c>
      <c r="BD81" s="270"/>
      <c r="BE81" s="200">
        <f>BA81</f>
        <v>0</v>
      </c>
      <c r="BF81" s="201"/>
      <c r="BG81" s="200">
        <f>AT81-BE81</f>
        <v>2</v>
      </c>
      <c r="BH81" s="206"/>
      <c r="BI81" s="201"/>
      <c r="BJ81" s="254">
        <f>((LEFT(AP81,FIND(" ",AP81)-1)*BC81)/$S$279)</f>
        <v>0</v>
      </c>
      <c r="BK81" s="255"/>
      <c r="BL81" s="256"/>
      <c r="BM81" s="1"/>
      <c r="BN81" s="2"/>
    </row>
    <row r="82" spans="2:66" ht="4.5" customHeight="1">
      <c r="B82" s="212"/>
      <c r="C82" s="213"/>
      <c r="D82" s="213"/>
      <c r="E82" s="213"/>
      <c r="F82" s="213"/>
      <c r="G82" s="213"/>
      <c r="H82" s="213"/>
      <c r="I82" s="213"/>
      <c r="J82" s="213"/>
      <c r="K82" s="213"/>
      <c r="L82" s="214"/>
      <c r="M82" s="190"/>
      <c r="N82" s="242"/>
      <c r="O82" s="242"/>
      <c r="P82" s="191"/>
      <c r="Q82" s="190"/>
      <c r="R82" s="242"/>
      <c r="S82" s="242"/>
      <c r="T82" s="191"/>
      <c r="U82" s="190"/>
      <c r="V82" s="242"/>
      <c r="W82" s="242"/>
      <c r="X82" s="191"/>
      <c r="Y82" s="190"/>
      <c r="Z82" s="242"/>
      <c r="AA82" s="242"/>
      <c r="AB82" s="191"/>
      <c r="AC82" s="190"/>
      <c r="AD82" s="242"/>
      <c r="AE82" s="242"/>
      <c r="AF82" s="191"/>
      <c r="AG82" s="326"/>
      <c r="AH82" s="327"/>
      <c r="AI82" s="327"/>
      <c r="AJ82" s="327"/>
      <c r="AK82" s="327"/>
      <c r="AL82" s="327"/>
      <c r="AM82" s="327"/>
      <c r="AN82" s="327"/>
      <c r="AO82" s="328"/>
      <c r="AP82" s="271"/>
      <c r="AQ82" s="276"/>
      <c r="AR82" s="276"/>
      <c r="AS82" s="272"/>
      <c r="AT82" s="202"/>
      <c r="AU82" s="207"/>
      <c r="AV82" s="203"/>
      <c r="AW82" s="190"/>
      <c r="AX82" s="191"/>
      <c r="AY82" s="190"/>
      <c r="AZ82" s="191"/>
      <c r="BA82" s="202"/>
      <c r="BB82" s="203"/>
      <c r="BC82" s="271"/>
      <c r="BD82" s="272"/>
      <c r="BE82" s="202"/>
      <c r="BF82" s="203"/>
      <c r="BG82" s="202"/>
      <c r="BH82" s="207"/>
      <c r="BI82" s="203"/>
      <c r="BJ82" s="257"/>
      <c r="BK82" s="258"/>
      <c r="BL82" s="259"/>
      <c r="BM82" s="1"/>
      <c r="BN82" s="2"/>
    </row>
    <row r="83" spans="2:66" ht="24.75" customHeight="1" thickBot="1">
      <c r="B83" s="215"/>
      <c r="C83" s="216"/>
      <c r="D83" s="216"/>
      <c r="E83" s="216"/>
      <c r="F83" s="216"/>
      <c r="G83" s="216"/>
      <c r="H83" s="216"/>
      <c r="I83" s="216"/>
      <c r="J83" s="216"/>
      <c r="K83" s="216"/>
      <c r="L83" s="217"/>
      <c r="M83" s="192"/>
      <c r="N83" s="243"/>
      <c r="O83" s="243"/>
      <c r="P83" s="193"/>
      <c r="Q83" s="192"/>
      <c r="R83" s="243"/>
      <c r="S83" s="243"/>
      <c r="T83" s="193"/>
      <c r="U83" s="192"/>
      <c r="V83" s="243"/>
      <c r="W83" s="243"/>
      <c r="X83" s="193"/>
      <c r="Y83" s="192"/>
      <c r="Z83" s="243"/>
      <c r="AA83" s="243"/>
      <c r="AB83" s="193"/>
      <c r="AC83" s="192"/>
      <c r="AD83" s="243"/>
      <c r="AE83" s="243"/>
      <c r="AF83" s="193"/>
      <c r="AG83" s="329"/>
      <c r="AH83" s="330"/>
      <c r="AI83" s="330"/>
      <c r="AJ83" s="330"/>
      <c r="AK83" s="330"/>
      <c r="AL83" s="330"/>
      <c r="AM83" s="330"/>
      <c r="AN83" s="330"/>
      <c r="AO83" s="331"/>
      <c r="AP83" s="273"/>
      <c r="AQ83" s="277"/>
      <c r="AR83" s="277"/>
      <c r="AS83" s="274"/>
      <c r="AT83" s="204"/>
      <c r="AU83" s="208"/>
      <c r="AV83" s="205"/>
      <c r="AW83" s="192"/>
      <c r="AX83" s="193"/>
      <c r="AY83" s="192"/>
      <c r="AZ83" s="193"/>
      <c r="BA83" s="204"/>
      <c r="BB83" s="205"/>
      <c r="BC83" s="273"/>
      <c r="BD83" s="274"/>
      <c r="BE83" s="204"/>
      <c r="BF83" s="205"/>
      <c r="BG83" s="204"/>
      <c r="BH83" s="208"/>
      <c r="BI83" s="205"/>
      <c r="BJ83" s="260"/>
      <c r="BK83" s="261"/>
      <c r="BL83" s="262"/>
      <c r="BM83" s="1"/>
      <c r="BN83" s="2"/>
    </row>
    <row r="84" spans="2:66" ht="15" customHeight="1" thickTop="1">
      <c r="B84" s="209" t="s">
        <v>55</v>
      </c>
      <c r="C84" s="210"/>
      <c r="D84" s="210"/>
      <c r="E84" s="210"/>
      <c r="F84" s="210"/>
      <c r="G84" s="210"/>
      <c r="H84" s="210"/>
      <c r="I84" s="210"/>
      <c r="J84" s="210"/>
      <c r="K84" s="210"/>
      <c r="L84" s="211"/>
      <c r="M84" s="188"/>
      <c r="N84" s="241"/>
      <c r="O84" s="241"/>
      <c r="P84" s="189"/>
      <c r="Q84" s="188"/>
      <c r="R84" s="241"/>
      <c r="S84" s="241"/>
      <c r="T84" s="189"/>
      <c r="U84" s="188"/>
      <c r="V84" s="241"/>
      <c r="W84" s="241"/>
      <c r="X84" s="189"/>
      <c r="Y84" s="188"/>
      <c r="Z84" s="241"/>
      <c r="AA84" s="241"/>
      <c r="AB84" s="189"/>
      <c r="AC84" s="188"/>
      <c r="AD84" s="241"/>
      <c r="AE84" s="241"/>
      <c r="AF84" s="189"/>
      <c r="AG84" s="323" t="s">
        <v>139</v>
      </c>
      <c r="AH84" s="324"/>
      <c r="AI84" s="324"/>
      <c r="AJ84" s="324"/>
      <c r="AK84" s="324"/>
      <c r="AL84" s="324"/>
      <c r="AM84" s="324"/>
      <c r="AN84" s="324"/>
      <c r="AO84" s="325"/>
      <c r="AP84" s="269" t="s">
        <v>52</v>
      </c>
      <c r="AQ84" s="275"/>
      <c r="AR84" s="275"/>
      <c r="AS84" s="270"/>
      <c r="AT84" s="200">
        <f>AW84+AY84</f>
        <v>19</v>
      </c>
      <c r="AU84" s="206"/>
      <c r="AV84" s="201"/>
      <c r="AW84" s="188">
        <v>19</v>
      </c>
      <c r="AX84" s="189"/>
      <c r="AY84" s="188"/>
      <c r="AZ84" s="189"/>
      <c r="BA84" s="200">
        <v>1</v>
      </c>
      <c r="BB84" s="201"/>
      <c r="BC84" s="269">
        <f>BA84</f>
        <v>1</v>
      </c>
      <c r="BD84" s="270"/>
      <c r="BE84" s="200">
        <f>BA84</f>
        <v>1</v>
      </c>
      <c r="BF84" s="201"/>
      <c r="BG84" s="200">
        <f>AT84-BE84</f>
        <v>18</v>
      </c>
      <c r="BH84" s="206"/>
      <c r="BI84" s="201"/>
      <c r="BJ84" s="254">
        <f>((LEFT(AP84,FIND(" ",AP84)-1)*BC84)/$S$279)</f>
        <v>0.7142857142857143</v>
      </c>
      <c r="BK84" s="255"/>
      <c r="BL84" s="256"/>
      <c r="BM84" s="1"/>
      <c r="BN84" s="2"/>
    </row>
    <row r="85" spans="2:66" ht="15" customHeight="1">
      <c r="B85" s="212"/>
      <c r="C85" s="213"/>
      <c r="D85" s="213"/>
      <c r="E85" s="213"/>
      <c r="F85" s="213"/>
      <c r="G85" s="213"/>
      <c r="H85" s="213"/>
      <c r="I85" s="213"/>
      <c r="J85" s="213"/>
      <c r="K85" s="213"/>
      <c r="L85" s="214"/>
      <c r="M85" s="190"/>
      <c r="N85" s="242"/>
      <c r="O85" s="242"/>
      <c r="P85" s="191"/>
      <c r="Q85" s="190"/>
      <c r="R85" s="242"/>
      <c r="S85" s="242"/>
      <c r="T85" s="191"/>
      <c r="U85" s="190"/>
      <c r="V85" s="242"/>
      <c r="W85" s="242"/>
      <c r="X85" s="191"/>
      <c r="Y85" s="190"/>
      <c r="Z85" s="242"/>
      <c r="AA85" s="242"/>
      <c r="AB85" s="191"/>
      <c r="AC85" s="190"/>
      <c r="AD85" s="242"/>
      <c r="AE85" s="242"/>
      <c r="AF85" s="191"/>
      <c r="AG85" s="326"/>
      <c r="AH85" s="327"/>
      <c r="AI85" s="327"/>
      <c r="AJ85" s="327"/>
      <c r="AK85" s="327"/>
      <c r="AL85" s="327"/>
      <c r="AM85" s="327"/>
      <c r="AN85" s="327"/>
      <c r="AO85" s="328"/>
      <c r="AP85" s="271"/>
      <c r="AQ85" s="276"/>
      <c r="AR85" s="276"/>
      <c r="AS85" s="272"/>
      <c r="AT85" s="202"/>
      <c r="AU85" s="207"/>
      <c r="AV85" s="203"/>
      <c r="AW85" s="190"/>
      <c r="AX85" s="191"/>
      <c r="AY85" s="190"/>
      <c r="AZ85" s="191"/>
      <c r="BA85" s="202"/>
      <c r="BB85" s="203"/>
      <c r="BC85" s="271"/>
      <c r="BD85" s="272"/>
      <c r="BE85" s="202"/>
      <c r="BF85" s="203"/>
      <c r="BG85" s="202"/>
      <c r="BH85" s="207"/>
      <c r="BI85" s="203"/>
      <c r="BJ85" s="257"/>
      <c r="BK85" s="258"/>
      <c r="BL85" s="259"/>
      <c r="BM85" s="1"/>
      <c r="BN85" s="2"/>
    </row>
    <row r="86" spans="2:66" ht="15" customHeight="1" thickBot="1">
      <c r="B86" s="215"/>
      <c r="C86" s="216"/>
      <c r="D86" s="216"/>
      <c r="E86" s="216"/>
      <c r="F86" s="216"/>
      <c r="G86" s="216"/>
      <c r="H86" s="216"/>
      <c r="I86" s="216"/>
      <c r="J86" s="216"/>
      <c r="K86" s="216"/>
      <c r="L86" s="217"/>
      <c r="M86" s="192"/>
      <c r="N86" s="243"/>
      <c r="O86" s="243"/>
      <c r="P86" s="193"/>
      <c r="Q86" s="192"/>
      <c r="R86" s="243"/>
      <c r="S86" s="243"/>
      <c r="T86" s="193"/>
      <c r="U86" s="192"/>
      <c r="V86" s="243"/>
      <c r="W86" s="243"/>
      <c r="X86" s="193"/>
      <c r="Y86" s="192"/>
      <c r="Z86" s="243"/>
      <c r="AA86" s="243"/>
      <c r="AB86" s="193"/>
      <c r="AC86" s="192"/>
      <c r="AD86" s="243"/>
      <c r="AE86" s="243"/>
      <c r="AF86" s="193"/>
      <c r="AG86" s="329"/>
      <c r="AH86" s="330"/>
      <c r="AI86" s="330"/>
      <c r="AJ86" s="330"/>
      <c r="AK86" s="330"/>
      <c r="AL86" s="330"/>
      <c r="AM86" s="330"/>
      <c r="AN86" s="330"/>
      <c r="AO86" s="331"/>
      <c r="AP86" s="273"/>
      <c r="AQ86" s="277"/>
      <c r="AR86" s="277"/>
      <c r="AS86" s="274"/>
      <c r="AT86" s="204"/>
      <c r="AU86" s="208"/>
      <c r="AV86" s="205"/>
      <c r="AW86" s="192"/>
      <c r="AX86" s="193"/>
      <c r="AY86" s="192"/>
      <c r="AZ86" s="193"/>
      <c r="BA86" s="204"/>
      <c r="BB86" s="205"/>
      <c r="BC86" s="273"/>
      <c r="BD86" s="274"/>
      <c r="BE86" s="204"/>
      <c r="BF86" s="205"/>
      <c r="BG86" s="204"/>
      <c r="BH86" s="208"/>
      <c r="BI86" s="205"/>
      <c r="BJ86" s="260"/>
      <c r="BK86" s="261"/>
      <c r="BL86" s="262"/>
      <c r="BM86" s="1"/>
      <c r="BN86" s="2"/>
    </row>
    <row r="87" spans="2:66" ht="15" customHeight="1" thickTop="1">
      <c r="B87" s="209" t="s">
        <v>56</v>
      </c>
      <c r="C87" s="210"/>
      <c r="D87" s="210"/>
      <c r="E87" s="210"/>
      <c r="F87" s="210"/>
      <c r="G87" s="210"/>
      <c r="H87" s="210"/>
      <c r="I87" s="210"/>
      <c r="J87" s="210"/>
      <c r="K87" s="210"/>
      <c r="L87" s="211"/>
      <c r="M87" s="188"/>
      <c r="N87" s="241"/>
      <c r="O87" s="241"/>
      <c r="P87" s="189"/>
      <c r="Q87" s="188"/>
      <c r="R87" s="241"/>
      <c r="S87" s="241"/>
      <c r="T87" s="189"/>
      <c r="U87" s="188"/>
      <c r="V87" s="241"/>
      <c r="W87" s="241"/>
      <c r="X87" s="189"/>
      <c r="Y87" s="188"/>
      <c r="Z87" s="241"/>
      <c r="AA87" s="241"/>
      <c r="AB87" s="189"/>
      <c r="AC87" s="332"/>
      <c r="AD87" s="333"/>
      <c r="AE87" s="333"/>
      <c r="AF87" s="334"/>
      <c r="AG87" s="323" t="s">
        <v>249</v>
      </c>
      <c r="AH87" s="324"/>
      <c r="AI87" s="324"/>
      <c r="AJ87" s="324"/>
      <c r="AK87" s="324"/>
      <c r="AL87" s="324"/>
      <c r="AM87" s="324"/>
      <c r="AN87" s="324"/>
      <c r="AO87" s="325"/>
      <c r="AP87" s="269" t="s">
        <v>52</v>
      </c>
      <c r="AQ87" s="275"/>
      <c r="AR87" s="275"/>
      <c r="AS87" s="270"/>
      <c r="AT87" s="200">
        <f>AW87+AY87</f>
        <v>82</v>
      </c>
      <c r="AU87" s="206"/>
      <c r="AV87" s="201"/>
      <c r="AW87" s="188">
        <v>82</v>
      </c>
      <c r="AX87" s="189"/>
      <c r="AY87" s="188"/>
      <c r="AZ87" s="189"/>
      <c r="BA87" s="200"/>
      <c r="BB87" s="201"/>
      <c r="BC87" s="269">
        <f>BA87</f>
        <v>0</v>
      </c>
      <c r="BD87" s="270"/>
      <c r="BE87" s="200">
        <f>BA87</f>
        <v>0</v>
      </c>
      <c r="BF87" s="201"/>
      <c r="BG87" s="200">
        <f>AT87-BE87</f>
        <v>82</v>
      </c>
      <c r="BH87" s="206"/>
      <c r="BI87" s="201"/>
      <c r="BJ87" s="254">
        <f>((LEFT(AP87,FIND(" ",AP87)-1)*BC87)/$S$279)</f>
        <v>0</v>
      </c>
      <c r="BK87" s="255"/>
      <c r="BL87" s="256"/>
      <c r="BM87" s="1"/>
      <c r="BN87" s="2"/>
    </row>
    <row r="88" spans="2:66" ht="15" customHeight="1">
      <c r="B88" s="212"/>
      <c r="C88" s="213"/>
      <c r="D88" s="213"/>
      <c r="E88" s="213"/>
      <c r="F88" s="213"/>
      <c r="G88" s="213"/>
      <c r="H88" s="213"/>
      <c r="I88" s="213"/>
      <c r="J88" s="213"/>
      <c r="K88" s="213"/>
      <c r="L88" s="214"/>
      <c r="M88" s="190"/>
      <c r="N88" s="242"/>
      <c r="O88" s="242"/>
      <c r="P88" s="191"/>
      <c r="Q88" s="190"/>
      <c r="R88" s="242"/>
      <c r="S88" s="242"/>
      <c r="T88" s="191"/>
      <c r="U88" s="190"/>
      <c r="V88" s="242"/>
      <c r="W88" s="242"/>
      <c r="X88" s="191"/>
      <c r="Y88" s="190"/>
      <c r="Z88" s="242"/>
      <c r="AA88" s="242"/>
      <c r="AB88" s="191"/>
      <c r="AC88" s="335"/>
      <c r="AD88" s="336"/>
      <c r="AE88" s="336"/>
      <c r="AF88" s="337"/>
      <c r="AG88" s="326"/>
      <c r="AH88" s="327"/>
      <c r="AI88" s="327"/>
      <c r="AJ88" s="327"/>
      <c r="AK88" s="327"/>
      <c r="AL88" s="327"/>
      <c r="AM88" s="327"/>
      <c r="AN88" s="327"/>
      <c r="AO88" s="328"/>
      <c r="AP88" s="271"/>
      <c r="AQ88" s="276"/>
      <c r="AR88" s="276"/>
      <c r="AS88" s="272"/>
      <c r="AT88" s="202"/>
      <c r="AU88" s="207"/>
      <c r="AV88" s="203"/>
      <c r="AW88" s="190"/>
      <c r="AX88" s="191"/>
      <c r="AY88" s="190"/>
      <c r="AZ88" s="191"/>
      <c r="BA88" s="202"/>
      <c r="BB88" s="203"/>
      <c r="BC88" s="271"/>
      <c r="BD88" s="272"/>
      <c r="BE88" s="202"/>
      <c r="BF88" s="203"/>
      <c r="BG88" s="202"/>
      <c r="BH88" s="207"/>
      <c r="BI88" s="203"/>
      <c r="BJ88" s="257"/>
      <c r="BK88" s="258"/>
      <c r="BL88" s="259"/>
      <c r="BM88" s="1"/>
      <c r="BN88" s="2"/>
    </row>
    <row r="89" spans="2:66" ht="15" customHeight="1" thickBot="1">
      <c r="B89" s="215"/>
      <c r="C89" s="216"/>
      <c r="D89" s="216"/>
      <c r="E89" s="216"/>
      <c r="F89" s="216"/>
      <c r="G89" s="216"/>
      <c r="H89" s="216"/>
      <c r="I89" s="216"/>
      <c r="J89" s="216"/>
      <c r="K89" s="216"/>
      <c r="L89" s="217"/>
      <c r="M89" s="192"/>
      <c r="N89" s="243"/>
      <c r="O89" s="243"/>
      <c r="P89" s="193"/>
      <c r="Q89" s="192"/>
      <c r="R89" s="243"/>
      <c r="S89" s="243"/>
      <c r="T89" s="193"/>
      <c r="U89" s="192"/>
      <c r="V89" s="243"/>
      <c r="W89" s="243"/>
      <c r="X89" s="193"/>
      <c r="Y89" s="192"/>
      <c r="Z89" s="243"/>
      <c r="AA89" s="243"/>
      <c r="AB89" s="193"/>
      <c r="AC89" s="338"/>
      <c r="AD89" s="339"/>
      <c r="AE89" s="339"/>
      <c r="AF89" s="340"/>
      <c r="AG89" s="329"/>
      <c r="AH89" s="330"/>
      <c r="AI89" s="330"/>
      <c r="AJ89" s="330"/>
      <c r="AK89" s="330"/>
      <c r="AL89" s="330"/>
      <c r="AM89" s="330"/>
      <c r="AN89" s="330"/>
      <c r="AO89" s="331"/>
      <c r="AP89" s="273"/>
      <c r="AQ89" s="277"/>
      <c r="AR89" s="277"/>
      <c r="AS89" s="274"/>
      <c r="AT89" s="204"/>
      <c r="AU89" s="208"/>
      <c r="AV89" s="205"/>
      <c r="AW89" s="192"/>
      <c r="AX89" s="193"/>
      <c r="AY89" s="192"/>
      <c r="AZ89" s="193"/>
      <c r="BA89" s="204"/>
      <c r="BB89" s="205"/>
      <c r="BC89" s="273"/>
      <c r="BD89" s="274"/>
      <c r="BE89" s="204"/>
      <c r="BF89" s="205"/>
      <c r="BG89" s="204"/>
      <c r="BH89" s="208"/>
      <c r="BI89" s="205"/>
      <c r="BJ89" s="260"/>
      <c r="BK89" s="261"/>
      <c r="BL89" s="262"/>
      <c r="BM89" s="1"/>
      <c r="BN89" s="2"/>
    </row>
    <row r="90" spans="2:66" ht="15" customHeight="1" thickTop="1">
      <c r="B90" s="209" t="s">
        <v>57</v>
      </c>
      <c r="C90" s="210"/>
      <c r="D90" s="210"/>
      <c r="E90" s="210"/>
      <c r="F90" s="210"/>
      <c r="G90" s="210"/>
      <c r="H90" s="210"/>
      <c r="I90" s="210"/>
      <c r="J90" s="210"/>
      <c r="K90" s="210"/>
      <c r="L90" s="211"/>
      <c r="M90" s="188"/>
      <c r="N90" s="241"/>
      <c r="O90" s="241"/>
      <c r="P90" s="189"/>
      <c r="Q90" s="188"/>
      <c r="R90" s="241"/>
      <c r="S90" s="241"/>
      <c r="T90" s="189"/>
      <c r="U90" s="188"/>
      <c r="V90" s="241"/>
      <c r="W90" s="241"/>
      <c r="X90" s="189"/>
      <c r="Y90" s="188"/>
      <c r="Z90" s="241"/>
      <c r="AA90" s="241"/>
      <c r="AB90" s="189"/>
      <c r="AC90" s="188"/>
      <c r="AD90" s="241"/>
      <c r="AE90" s="241"/>
      <c r="AF90" s="189"/>
      <c r="AG90" s="323" t="s">
        <v>248</v>
      </c>
      <c r="AH90" s="324"/>
      <c r="AI90" s="324"/>
      <c r="AJ90" s="324"/>
      <c r="AK90" s="324"/>
      <c r="AL90" s="324"/>
      <c r="AM90" s="324"/>
      <c r="AN90" s="324"/>
      <c r="AO90" s="325"/>
      <c r="AP90" s="188" t="s">
        <v>52</v>
      </c>
      <c r="AQ90" s="241"/>
      <c r="AR90" s="241"/>
      <c r="AS90" s="189"/>
      <c r="AT90" s="200">
        <f>AW90+AY90</f>
        <v>0</v>
      </c>
      <c r="AU90" s="206"/>
      <c r="AV90" s="201"/>
      <c r="AW90" s="188">
        <v>0</v>
      </c>
      <c r="AX90" s="189"/>
      <c r="AY90" s="188"/>
      <c r="AZ90" s="189"/>
      <c r="BA90" s="200"/>
      <c r="BB90" s="201"/>
      <c r="BC90" s="269">
        <f>BA90</f>
        <v>0</v>
      </c>
      <c r="BD90" s="270"/>
      <c r="BE90" s="200">
        <f>BA90</f>
        <v>0</v>
      </c>
      <c r="BF90" s="201"/>
      <c r="BG90" s="200">
        <f>AT90-BE90</f>
        <v>0</v>
      </c>
      <c r="BH90" s="206"/>
      <c r="BI90" s="201"/>
      <c r="BJ90" s="254">
        <f>((LEFT(AP90,FIND(" ",AP90)-1)*BC90)/$S$279)</f>
        <v>0</v>
      </c>
      <c r="BK90" s="255"/>
      <c r="BL90" s="256"/>
      <c r="BM90" s="1"/>
      <c r="BN90" s="2"/>
    </row>
    <row r="91" spans="2:66" ht="15" customHeight="1">
      <c r="B91" s="212"/>
      <c r="C91" s="213"/>
      <c r="D91" s="213"/>
      <c r="E91" s="213"/>
      <c r="F91" s="213"/>
      <c r="G91" s="213"/>
      <c r="H91" s="213"/>
      <c r="I91" s="213"/>
      <c r="J91" s="213"/>
      <c r="K91" s="213"/>
      <c r="L91" s="214"/>
      <c r="M91" s="190"/>
      <c r="N91" s="242"/>
      <c r="O91" s="242"/>
      <c r="P91" s="191"/>
      <c r="Q91" s="190"/>
      <c r="R91" s="242"/>
      <c r="S91" s="242"/>
      <c r="T91" s="191"/>
      <c r="U91" s="190"/>
      <c r="V91" s="242"/>
      <c r="W91" s="242"/>
      <c r="X91" s="191"/>
      <c r="Y91" s="190"/>
      <c r="Z91" s="242"/>
      <c r="AA91" s="242"/>
      <c r="AB91" s="191"/>
      <c r="AC91" s="190"/>
      <c r="AD91" s="242"/>
      <c r="AE91" s="242"/>
      <c r="AF91" s="191"/>
      <c r="AG91" s="326"/>
      <c r="AH91" s="327"/>
      <c r="AI91" s="327"/>
      <c r="AJ91" s="327"/>
      <c r="AK91" s="327"/>
      <c r="AL91" s="327"/>
      <c r="AM91" s="327"/>
      <c r="AN91" s="327"/>
      <c r="AO91" s="328"/>
      <c r="AP91" s="190"/>
      <c r="AQ91" s="242"/>
      <c r="AR91" s="242"/>
      <c r="AS91" s="191"/>
      <c r="AT91" s="202"/>
      <c r="AU91" s="207"/>
      <c r="AV91" s="203"/>
      <c r="AW91" s="190"/>
      <c r="AX91" s="191"/>
      <c r="AY91" s="190"/>
      <c r="AZ91" s="191"/>
      <c r="BA91" s="202"/>
      <c r="BB91" s="203"/>
      <c r="BC91" s="271"/>
      <c r="BD91" s="272"/>
      <c r="BE91" s="202"/>
      <c r="BF91" s="203"/>
      <c r="BG91" s="202"/>
      <c r="BH91" s="207"/>
      <c r="BI91" s="203"/>
      <c r="BJ91" s="257"/>
      <c r="BK91" s="258"/>
      <c r="BL91" s="259"/>
      <c r="BM91" s="1"/>
      <c r="BN91" s="2"/>
    </row>
    <row r="92" spans="2:66" ht="15" customHeight="1" thickBot="1">
      <c r="B92" s="215"/>
      <c r="C92" s="216"/>
      <c r="D92" s="216"/>
      <c r="E92" s="216"/>
      <c r="F92" s="216"/>
      <c r="G92" s="216"/>
      <c r="H92" s="216"/>
      <c r="I92" s="216"/>
      <c r="J92" s="216"/>
      <c r="K92" s="216"/>
      <c r="L92" s="217"/>
      <c r="M92" s="192"/>
      <c r="N92" s="243"/>
      <c r="O92" s="243"/>
      <c r="P92" s="193"/>
      <c r="Q92" s="192"/>
      <c r="R92" s="243"/>
      <c r="S92" s="243"/>
      <c r="T92" s="193"/>
      <c r="U92" s="192"/>
      <c r="V92" s="243"/>
      <c r="W92" s="243"/>
      <c r="X92" s="193"/>
      <c r="Y92" s="192"/>
      <c r="Z92" s="243"/>
      <c r="AA92" s="243"/>
      <c r="AB92" s="193"/>
      <c r="AC92" s="192"/>
      <c r="AD92" s="243"/>
      <c r="AE92" s="243"/>
      <c r="AF92" s="193"/>
      <c r="AG92" s="329"/>
      <c r="AH92" s="330"/>
      <c r="AI92" s="330"/>
      <c r="AJ92" s="330"/>
      <c r="AK92" s="330"/>
      <c r="AL92" s="330"/>
      <c r="AM92" s="330"/>
      <c r="AN92" s="330"/>
      <c r="AO92" s="331"/>
      <c r="AP92" s="192"/>
      <c r="AQ92" s="243"/>
      <c r="AR92" s="243"/>
      <c r="AS92" s="193"/>
      <c r="AT92" s="204"/>
      <c r="AU92" s="208"/>
      <c r="AV92" s="205"/>
      <c r="AW92" s="192"/>
      <c r="AX92" s="193"/>
      <c r="AY92" s="192"/>
      <c r="AZ92" s="193"/>
      <c r="BA92" s="204"/>
      <c r="BB92" s="205"/>
      <c r="BC92" s="273"/>
      <c r="BD92" s="274"/>
      <c r="BE92" s="204"/>
      <c r="BF92" s="205"/>
      <c r="BG92" s="204"/>
      <c r="BH92" s="208"/>
      <c r="BI92" s="205"/>
      <c r="BJ92" s="260"/>
      <c r="BK92" s="261"/>
      <c r="BL92" s="262"/>
      <c r="BM92" s="1"/>
      <c r="BN92" s="2"/>
    </row>
    <row r="93" spans="2:66" ht="15" customHeight="1" thickTop="1">
      <c r="B93" s="209" t="s">
        <v>58</v>
      </c>
      <c r="C93" s="210"/>
      <c r="D93" s="210"/>
      <c r="E93" s="210"/>
      <c r="F93" s="210"/>
      <c r="G93" s="210"/>
      <c r="H93" s="210"/>
      <c r="I93" s="210"/>
      <c r="J93" s="210"/>
      <c r="K93" s="210"/>
      <c r="L93" s="211"/>
      <c r="M93" s="188"/>
      <c r="N93" s="241"/>
      <c r="O93" s="241"/>
      <c r="P93" s="189"/>
      <c r="Q93" s="188"/>
      <c r="R93" s="241"/>
      <c r="S93" s="241"/>
      <c r="T93" s="189"/>
      <c r="U93" s="188"/>
      <c r="V93" s="241"/>
      <c r="W93" s="241"/>
      <c r="X93" s="189"/>
      <c r="Y93" s="188"/>
      <c r="Z93" s="241"/>
      <c r="AA93" s="241"/>
      <c r="AB93" s="189"/>
      <c r="AC93" s="188"/>
      <c r="AD93" s="241"/>
      <c r="AE93" s="241"/>
      <c r="AF93" s="189"/>
      <c r="AG93" s="323" t="s">
        <v>247</v>
      </c>
      <c r="AH93" s="324"/>
      <c r="AI93" s="324"/>
      <c r="AJ93" s="324"/>
      <c r="AK93" s="324"/>
      <c r="AL93" s="324"/>
      <c r="AM93" s="324"/>
      <c r="AN93" s="324"/>
      <c r="AO93" s="325"/>
      <c r="AP93" s="269" t="s">
        <v>52</v>
      </c>
      <c r="AQ93" s="275"/>
      <c r="AR93" s="275"/>
      <c r="AS93" s="270"/>
      <c r="AT93" s="200">
        <f>AW93+AY93</f>
        <v>67</v>
      </c>
      <c r="AU93" s="206"/>
      <c r="AV93" s="201"/>
      <c r="AW93" s="188">
        <v>67</v>
      </c>
      <c r="AX93" s="189"/>
      <c r="AY93" s="188"/>
      <c r="AZ93" s="189"/>
      <c r="BA93" s="200"/>
      <c r="BB93" s="201"/>
      <c r="BC93" s="269">
        <f>BA93</f>
        <v>0</v>
      </c>
      <c r="BD93" s="270"/>
      <c r="BE93" s="200">
        <f>BA93</f>
        <v>0</v>
      </c>
      <c r="BF93" s="201"/>
      <c r="BG93" s="200">
        <f>AT93-BE93</f>
        <v>67</v>
      </c>
      <c r="BH93" s="206"/>
      <c r="BI93" s="201"/>
      <c r="BJ93" s="254">
        <f>((LEFT(AP93,FIND(" ",AP93)-1)*BC93)/$S$279)</f>
        <v>0</v>
      </c>
      <c r="BK93" s="255"/>
      <c r="BL93" s="256"/>
      <c r="BM93" s="1"/>
      <c r="BN93" s="2"/>
    </row>
    <row r="94" spans="2:66" ht="15" customHeight="1">
      <c r="B94" s="212"/>
      <c r="C94" s="213"/>
      <c r="D94" s="213"/>
      <c r="E94" s="213"/>
      <c r="F94" s="213"/>
      <c r="G94" s="213"/>
      <c r="H94" s="213"/>
      <c r="I94" s="213"/>
      <c r="J94" s="213"/>
      <c r="K94" s="213"/>
      <c r="L94" s="214"/>
      <c r="M94" s="190"/>
      <c r="N94" s="242"/>
      <c r="O94" s="242"/>
      <c r="P94" s="191"/>
      <c r="Q94" s="190"/>
      <c r="R94" s="242"/>
      <c r="S94" s="242"/>
      <c r="T94" s="191"/>
      <c r="U94" s="190"/>
      <c r="V94" s="242"/>
      <c r="W94" s="242"/>
      <c r="X94" s="191"/>
      <c r="Y94" s="190"/>
      <c r="Z94" s="242"/>
      <c r="AA94" s="242"/>
      <c r="AB94" s="191"/>
      <c r="AC94" s="190"/>
      <c r="AD94" s="242"/>
      <c r="AE94" s="242"/>
      <c r="AF94" s="191"/>
      <c r="AG94" s="326"/>
      <c r="AH94" s="327"/>
      <c r="AI94" s="327"/>
      <c r="AJ94" s="327"/>
      <c r="AK94" s="327"/>
      <c r="AL94" s="327"/>
      <c r="AM94" s="327"/>
      <c r="AN94" s="327"/>
      <c r="AO94" s="328"/>
      <c r="AP94" s="271"/>
      <c r="AQ94" s="276"/>
      <c r="AR94" s="276"/>
      <c r="AS94" s="272"/>
      <c r="AT94" s="202"/>
      <c r="AU94" s="207"/>
      <c r="AV94" s="203"/>
      <c r="AW94" s="190"/>
      <c r="AX94" s="191"/>
      <c r="AY94" s="190"/>
      <c r="AZ94" s="191"/>
      <c r="BA94" s="202"/>
      <c r="BB94" s="203"/>
      <c r="BC94" s="271"/>
      <c r="BD94" s="272"/>
      <c r="BE94" s="202"/>
      <c r="BF94" s="203"/>
      <c r="BG94" s="202"/>
      <c r="BH94" s="207"/>
      <c r="BI94" s="203"/>
      <c r="BJ94" s="257"/>
      <c r="BK94" s="258"/>
      <c r="BL94" s="259"/>
      <c r="BM94" s="1"/>
      <c r="BN94" s="2"/>
    </row>
    <row r="95" spans="2:66" ht="15" customHeight="1" thickBot="1">
      <c r="B95" s="215"/>
      <c r="C95" s="216"/>
      <c r="D95" s="216"/>
      <c r="E95" s="216"/>
      <c r="F95" s="216"/>
      <c r="G95" s="216"/>
      <c r="H95" s="216"/>
      <c r="I95" s="216"/>
      <c r="J95" s="216"/>
      <c r="K95" s="216"/>
      <c r="L95" s="217"/>
      <c r="M95" s="192"/>
      <c r="N95" s="243"/>
      <c r="O95" s="243"/>
      <c r="P95" s="193"/>
      <c r="Q95" s="192"/>
      <c r="R95" s="243"/>
      <c r="S95" s="243"/>
      <c r="T95" s="193"/>
      <c r="U95" s="192"/>
      <c r="V95" s="243"/>
      <c r="W95" s="243"/>
      <c r="X95" s="193"/>
      <c r="Y95" s="192"/>
      <c r="Z95" s="243"/>
      <c r="AA95" s="243"/>
      <c r="AB95" s="193"/>
      <c r="AC95" s="192"/>
      <c r="AD95" s="243"/>
      <c r="AE95" s="243"/>
      <c r="AF95" s="193"/>
      <c r="AG95" s="329"/>
      <c r="AH95" s="330"/>
      <c r="AI95" s="330"/>
      <c r="AJ95" s="330"/>
      <c r="AK95" s="330"/>
      <c r="AL95" s="330"/>
      <c r="AM95" s="330"/>
      <c r="AN95" s="330"/>
      <c r="AO95" s="331"/>
      <c r="AP95" s="273"/>
      <c r="AQ95" s="277"/>
      <c r="AR95" s="277"/>
      <c r="AS95" s="274"/>
      <c r="AT95" s="204"/>
      <c r="AU95" s="208"/>
      <c r="AV95" s="205"/>
      <c r="AW95" s="192"/>
      <c r="AX95" s="193"/>
      <c r="AY95" s="192"/>
      <c r="AZ95" s="193"/>
      <c r="BA95" s="204"/>
      <c r="BB95" s="205"/>
      <c r="BC95" s="273"/>
      <c r="BD95" s="274"/>
      <c r="BE95" s="204"/>
      <c r="BF95" s="205"/>
      <c r="BG95" s="204"/>
      <c r="BH95" s="208"/>
      <c r="BI95" s="205"/>
      <c r="BJ95" s="260"/>
      <c r="BK95" s="261"/>
      <c r="BL95" s="262"/>
      <c r="BM95" s="1"/>
      <c r="BN95" s="2"/>
    </row>
    <row r="96" spans="2:66" ht="15" customHeight="1" thickTop="1">
      <c r="B96" s="209" t="s">
        <v>59</v>
      </c>
      <c r="C96" s="210"/>
      <c r="D96" s="210"/>
      <c r="E96" s="210"/>
      <c r="F96" s="210"/>
      <c r="G96" s="210"/>
      <c r="H96" s="210"/>
      <c r="I96" s="210"/>
      <c r="J96" s="210"/>
      <c r="K96" s="210"/>
      <c r="L96" s="211"/>
      <c r="M96" s="188"/>
      <c r="N96" s="241"/>
      <c r="O96" s="241"/>
      <c r="P96" s="189"/>
      <c r="Q96" s="188"/>
      <c r="R96" s="241"/>
      <c r="S96" s="241"/>
      <c r="T96" s="189"/>
      <c r="U96" s="188"/>
      <c r="V96" s="241"/>
      <c r="W96" s="241"/>
      <c r="X96" s="189"/>
      <c r="Y96" s="188"/>
      <c r="Z96" s="241"/>
      <c r="AA96" s="241"/>
      <c r="AB96" s="189"/>
      <c r="AC96" s="188"/>
      <c r="AD96" s="241"/>
      <c r="AE96" s="241"/>
      <c r="AF96" s="189"/>
      <c r="AG96" s="323" t="s">
        <v>246</v>
      </c>
      <c r="AH96" s="324"/>
      <c r="AI96" s="324"/>
      <c r="AJ96" s="324"/>
      <c r="AK96" s="324"/>
      <c r="AL96" s="324"/>
      <c r="AM96" s="324"/>
      <c r="AN96" s="324"/>
      <c r="AO96" s="325"/>
      <c r="AP96" s="269" t="s">
        <v>142</v>
      </c>
      <c r="AQ96" s="275"/>
      <c r="AR96" s="275"/>
      <c r="AS96" s="270"/>
      <c r="AT96" s="200">
        <f>AW96+AY96</f>
        <v>65</v>
      </c>
      <c r="AU96" s="206"/>
      <c r="AV96" s="201"/>
      <c r="AW96" s="188">
        <v>65</v>
      </c>
      <c r="AX96" s="189"/>
      <c r="AY96" s="188"/>
      <c r="AZ96" s="189"/>
      <c r="BA96" s="200"/>
      <c r="BB96" s="201"/>
      <c r="BC96" s="269">
        <f>BA96</f>
        <v>0</v>
      </c>
      <c r="BD96" s="270"/>
      <c r="BE96" s="200">
        <f>BA96</f>
        <v>0</v>
      </c>
      <c r="BF96" s="201"/>
      <c r="BG96" s="200">
        <f>AT96-BE96</f>
        <v>65</v>
      </c>
      <c r="BH96" s="206"/>
      <c r="BI96" s="201"/>
      <c r="BJ96" s="254">
        <f>((LEFT(AP96,FIND(" ",AP96)-1)*BC96)/$S$279)</f>
        <v>0</v>
      </c>
      <c r="BK96" s="255"/>
      <c r="BL96" s="256"/>
      <c r="BM96" s="1"/>
      <c r="BN96" s="2"/>
    </row>
    <row r="97" spans="2:66" ht="15" customHeight="1">
      <c r="B97" s="212"/>
      <c r="C97" s="213"/>
      <c r="D97" s="213"/>
      <c r="E97" s="213"/>
      <c r="F97" s="213"/>
      <c r="G97" s="213"/>
      <c r="H97" s="213"/>
      <c r="I97" s="213"/>
      <c r="J97" s="213"/>
      <c r="K97" s="213"/>
      <c r="L97" s="214"/>
      <c r="M97" s="190"/>
      <c r="N97" s="242"/>
      <c r="O97" s="242"/>
      <c r="P97" s="191"/>
      <c r="Q97" s="190"/>
      <c r="R97" s="242"/>
      <c r="S97" s="242"/>
      <c r="T97" s="191"/>
      <c r="U97" s="190"/>
      <c r="V97" s="242"/>
      <c r="W97" s="242"/>
      <c r="X97" s="191"/>
      <c r="Y97" s="190"/>
      <c r="Z97" s="242"/>
      <c r="AA97" s="242"/>
      <c r="AB97" s="191"/>
      <c r="AC97" s="190"/>
      <c r="AD97" s="242"/>
      <c r="AE97" s="242"/>
      <c r="AF97" s="191"/>
      <c r="AG97" s="326"/>
      <c r="AH97" s="327"/>
      <c r="AI97" s="327"/>
      <c r="AJ97" s="327"/>
      <c r="AK97" s="327"/>
      <c r="AL97" s="327"/>
      <c r="AM97" s="327"/>
      <c r="AN97" s="327"/>
      <c r="AO97" s="328"/>
      <c r="AP97" s="271"/>
      <c r="AQ97" s="276"/>
      <c r="AR97" s="276"/>
      <c r="AS97" s="272"/>
      <c r="AT97" s="202"/>
      <c r="AU97" s="207"/>
      <c r="AV97" s="203"/>
      <c r="AW97" s="190"/>
      <c r="AX97" s="191"/>
      <c r="AY97" s="190"/>
      <c r="AZ97" s="191"/>
      <c r="BA97" s="202"/>
      <c r="BB97" s="203"/>
      <c r="BC97" s="271"/>
      <c r="BD97" s="272"/>
      <c r="BE97" s="202"/>
      <c r="BF97" s="203"/>
      <c r="BG97" s="202"/>
      <c r="BH97" s="207"/>
      <c r="BI97" s="203"/>
      <c r="BJ97" s="257"/>
      <c r="BK97" s="258"/>
      <c r="BL97" s="259"/>
      <c r="BM97" s="1"/>
      <c r="BN97" s="2"/>
    </row>
    <row r="98" spans="2:66" ht="15" customHeight="1" thickBot="1">
      <c r="B98" s="215"/>
      <c r="C98" s="216"/>
      <c r="D98" s="216"/>
      <c r="E98" s="216"/>
      <c r="F98" s="216"/>
      <c r="G98" s="216"/>
      <c r="H98" s="216"/>
      <c r="I98" s="216"/>
      <c r="J98" s="216"/>
      <c r="K98" s="216"/>
      <c r="L98" s="217"/>
      <c r="M98" s="192"/>
      <c r="N98" s="243"/>
      <c r="O98" s="243"/>
      <c r="P98" s="193"/>
      <c r="Q98" s="192"/>
      <c r="R98" s="243"/>
      <c r="S98" s="243"/>
      <c r="T98" s="193"/>
      <c r="U98" s="192"/>
      <c r="V98" s="243"/>
      <c r="W98" s="243"/>
      <c r="X98" s="193"/>
      <c r="Y98" s="192"/>
      <c r="Z98" s="243"/>
      <c r="AA98" s="243"/>
      <c r="AB98" s="193"/>
      <c r="AC98" s="192"/>
      <c r="AD98" s="243"/>
      <c r="AE98" s="243"/>
      <c r="AF98" s="193"/>
      <c r="AG98" s="329"/>
      <c r="AH98" s="330"/>
      <c r="AI98" s="330"/>
      <c r="AJ98" s="330"/>
      <c r="AK98" s="330"/>
      <c r="AL98" s="330"/>
      <c r="AM98" s="330"/>
      <c r="AN98" s="330"/>
      <c r="AO98" s="331"/>
      <c r="AP98" s="273"/>
      <c r="AQ98" s="277"/>
      <c r="AR98" s="277"/>
      <c r="AS98" s="274"/>
      <c r="AT98" s="204"/>
      <c r="AU98" s="208"/>
      <c r="AV98" s="205"/>
      <c r="AW98" s="192"/>
      <c r="AX98" s="193"/>
      <c r="AY98" s="192"/>
      <c r="AZ98" s="193"/>
      <c r="BA98" s="204"/>
      <c r="BB98" s="205"/>
      <c r="BC98" s="273"/>
      <c r="BD98" s="274"/>
      <c r="BE98" s="204"/>
      <c r="BF98" s="205"/>
      <c r="BG98" s="204"/>
      <c r="BH98" s="208"/>
      <c r="BI98" s="205"/>
      <c r="BJ98" s="260"/>
      <c r="BK98" s="261"/>
      <c r="BL98" s="262"/>
      <c r="BM98" s="1"/>
      <c r="BN98" s="2"/>
    </row>
    <row r="99" spans="2:66" ht="15" customHeight="1" thickTop="1">
      <c r="B99" s="209" t="s">
        <v>245</v>
      </c>
      <c r="C99" s="210"/>
      <c r="D99" s="210"/>
      <c r="E99" s="210"/>
      <c r="F99" s="210"/>
      <c r="G99" s="210"/>
      <c r="H99" s="210"/>
      <c r="I99" s="210"/>
      <c r="J99" s="210"/>
      <c r="K99" s="210"/>
      <c r="L99" s="211"/>
      <c r="M99" s="188"/>
      <c r="N99" s="241"/>
      <c r="O99" s="241"/>
      <c r="P99" s="189"/>
      <c r="Q99" s="188"/>
      <c r="R99" s="241"/>
      <c r="S99" s="241"/>
      <c r="T99" s="189"/>
      <c r="U99" s="188"/>
      <c r="V99" s="241"/>
      <c r="W99" s="241"/>
      <c r="X99" s="189"/>
      <c r="Y99" s="188"/>
      <c r="Z99" s="241"/>
      <c r="AA99" s="241"/>
      <c r="AB99" s="189"/>
      <c r="AC99" s="296"/>
      <c r="AD99" s="297"/>
      <c r="AE99" s="297"/>
      <c r="AF99" s="298"/>
      <c r="AG99" s="323" t="s">
        <v>60</v>
      </c>
      <c r="AH99" s="324"/>
      <c r="AI99" s="324"/>
      <c r="AJ99" s="324"/>
      <c r="AK99" s="324"/>
      <c r="AL99" s="324"/>
      <c r="AM99" s="324"/>
      <c r="AN99" s="324"/>
      <c r="AO99" s="325"/>
      <c r="AP99" s="269" t="s">
        <v>128</v>
      </c>
      <c r="AQ99" s="275"/>
      <c r="AR99" s="275"/>
      <c r="AS99" s="270"/>
      <c r="AT99" s="200">
        <f>AW99+AY99</f>
        <v>2</v>
      </c>
      <c r="AU99" s="206"/>
      <c r="AV99" s="201"/>
      <c r="AW99" s="188">
        <v>2</v>
      </c>
      <c r="AX99" s="189"/>
      <c r="AY99" s="188"/>
      <c r="AZ99" s="189"/>
      <c r="BA99" s="200"/>
      <c r="BB99" s="201"/>
      <c r="BC99" s="269">
        <f>BA99</f>
        <v>0</v>
      </c>
      <c r="BD99" s="270"/>
      <c r="BE99" s="200">
        <f>BA99</f>
        <v>0</v>
      </c>
      <c r="BF99" s="201"/>
      <c r="BG99" s="200">
        <f>AT99-BE99</f>
        <v>2</v>
      </c>
      <c r="BH99" s="206"/>
      <c r="BI99" s="201"/>
      <c r="BJ99" s="254">
        <f>((LEFT(AP99,FIND(" ",AP99)-1)*BC99)/$S$279)</f>
        <v>0</v>
      </c>
      <c r="BK99" s="255"/>
      <c r="BL99" s="256"/>
      <c r="BM99" s="1"/>
      <c r="BN99" s="2"/>
    </row>
    <row r="100" spans="2:66" ht="15" customHeight="1">
      <c r="B100" s="212"/>
      <c r="C100" s="213"/>
      <c r="D100" s="213"/>
      <c r="E100" s="213"/>
      <c r="F100" s="213"/>
      <c r="G100" s="213"/>
      <c r="H100" s="213"/>
      <c r="I100" s="213"/>
      <c r="J100" s="213"/>
      <c r="K100" s="213"/>
      <c r="L100" s="214"/>
      <c r="M100" s="190"/>
      <c r="N100" s="242"/>
      <c r="O100" s="242"/>
      <c r="P100" s="191"/>
      <c r="Q100" s="190"/>
      <c r="R100" s="242"/>
      <c r="S100" s="242"/>
      <c r="T100" s="191"/>
      <c r="U100" s="190"/>
      <c r="V100" s="242"/>
      <c r="W100" s="242"/>
      <c r="X100" s="191"/>
      <c r="Y100" s="190"/>
      <c r="Z100" s="242"/>
      <c r="AA100" s="242"/>
      <c r="AB100" s="191"/>
      <c r="AC100" s="299"/>
      <c r="AD100" s="300"/>
      <c r="AE100" s="300"/>
      <c r="AF100" s="301"/>
      <c r="AG100" s="326"/>
      <c r="AH100" s="327"/>
      <c r="AI100" s="327"/>
      <c r="AJ100" s="327"/>
      <c r="AK100" s="327"/>
      <c r="AL100" s="327"/>
      <c r="AM100" s="327"/>
      <c r="AN100" s="327"/>
      <c r="AO100" s="328"/>
      <c r="AP100" s="271"/>
      <c r="AQ100" s="276"/>
      <c r="AR100" s="276"/>
      <c r="AS100" s="272"/>
      <c r="AT100" s="202"/>
      <c r="AU100" s="207"/>
      <c r="AV100" s="203"/>
      <c r="AW100" s="190"/>
      <c r="AX100" s="191"/>
      <c r="AY100" s="190"/>
      <c r="AZ100" s="191"/>
      <c r="BA100" s="202"/>
      <c r="BB100" s="203"/>
      <c r="BC100" s="271"/>
      <c r="BD100" s="272"/>
      <c r="BE100" s="202"/>
      <c r="BF100" s="203"/>
      <c r="BG100" s="202"/>
      <c r="BH100" s="207"/>
      <c r="BI100" s="203"/>
      <c r="BJ100" s="257"/>
      <c r="BK100" s="258"/>
      <c r="BL100" s="259"/>
      <c r="BM100" s="1"/>
      <c r="BN100" s="2"/>
    </row>
    <row r="101" spans="2:66" ht="15" customHeight="1" thickBot="1">
      <c r="B101" s="215"/>
      <c r="C101" s="216"/>
      <c r="D101" s="216"/>
      <c r="E101" s="216"/>
      <c r="F101" s="216"/>
      <c r="G101" s="216"/>
      <c r="H101" s="216"/>
      <c r="I101" s="216"/>
      <c r="J101" s="216"/>
      <c r="K101" s="216"/>
      <c r="L101" s="217"/>
      <c r="M101" s="192"/>
      <c r="N101" s="243"/>
      <c r="O101" s="243"/>
      <c r="P101" s="193"/>
      <c r="Q101" s="192"/>
      <c r="R101" s="243"/>
      <c r="S101" s="243"/>
      <c r="T101" s="193"/>
      <c r="U101" s="192"/>
      <c r="V101" s="243"/>
      <c r="W101" s="243"/>
      <c r="X101" s="193"/>
      <c r="Y101" s="192"/>
      <c r="Z101" s="243"/>
      <c r="AA101" s="243"/>
      <c r="AB101" s="193"/>
      <c r="AC101" s="302"/>
      <c r="AD101" s="303"/>
      <c r="AE101" s="303"/>
      <c r="AF101" s="304"/>
      <c r="AG101" s="329"/>
      <c r="AH101" s="330"/>
      <c r="AI101" s="330"/>
      <c r="AJ101" s="330"/>
      <c r="AK101" s="330"/>
      <c r="AL101" s="330"/>
      <c r="AM101" s="330"/>
      <c r="AN101" s="330"/>
      <c r="AO101" s="331"/>
      <c r="AP101" s="273"/>
      <c r="AQ101" s="277"/>
      <c r="AR101" s="277"/>
      <c r="AS101" s="274"/>
      <c r="AT101" s="204"/>
      <c r="AU101" s="208"/>
      <c r="AV101" s="205"/>
      <c r="AW101" s="192"/>
      <c r="AX101" s="193"/>
      <c r="AY101" s="192"/>
      <c r="AZ101" s="193"/>
      <c r="BA101" s="204"/>
      <c r="BB101" s="205"/>
      <c r="BC101" s="273"/>
      <c r="BD101" s="274"/>
      <c r="BE101" s="204"/>
      <c r="BF101" s="205"/>
      <c r="BG101" s="204"/>
      <c r="BH101" s="208"/>
      <c r="BI101" s="205"/>
      <c r="BJ101" s="260"/>
      <c r="BK101" s="261"/>
      <c r="BL101" s="262"/>
      <c r="BM101" s="1"/>
      <c r="BN101" s="2"/>
    </row>
    <row r="102" spans="2:66" ht="15" customHeight="1" thickTop="1">
      <c r="B102" s="209" t="s">
        <v>244</v>
      </c>
      <c r="C102" s="210"/>
      <c r="D102" s="210"/>
      <c r="E102" s="210"/>
      <c r="F102" s="210"/>
      <c r="G102" s="210"/>
      <c r="H102" s="210"/>
      <c r="I102" s="210"/>
      <c r="J102" s="210"/>
      <c r="K102" s="210"/>
      <c r="L102" s="211"/>
      <c r="M102" s="188"/>
      <c r="N102" s="241"/>
      <c r="O102" s="241"/>
      <c r="P102" s="189"/>
      <c r="Q102" s="188"/>
      <c r="R102" s="241"/>
      <c r="S102" s="241"/>
      <c r="T102" s="189"/>
      <c r="U102" s="188"/>
      <c r="V102" s="241"/>
      <c r="W102" s="241"/>
      <c r="X102" s="189"/>
      <c r="Y102" s="188"/>
      <c r="Z102" s="241"/>
      <c r="AA102" s="241"/>
      <c r="AB102" s="189"/>
      <c r="AC102" s="296"/>
      <c r="AD102" s="297"/>
      <c r="AE102" s="297"/>
      <c r="AF102" s="298"/>
      <c r="AG102" s="323" t="s">
        <v>243</v>
      </c>
      <c r="AH102" s="324"/>
      <c r="AI102" s="324"/>
      <c r="AJ102" s="324"/>
      <c r="AK102" s="324"/>
      <c r="AL102" s="324"/>
      <c r="AM102" s="324"/>
      <c r="AN102" s="324"/>
      <c r="AO102" s="325"/>
      <c r="AP102" s="269" t="s">
        <v>52</v>
      </c>
      <c r="AQ102" s="275"/>
      <c r="AR102" s="275"/>
      <c r="AS102" s="270"/>
      <c r="AT102" s="200">
        <f>AW102+AY102</f>
        <v>24</v>
      </c>
      <c r="AU102" s="206"/>
      <c r="AV102" s="201"/>
      <c r="AW102" s="188">
        <v>24</v>
      </c>
      <c r="AX102" s="189"/>
      <c r="AY102" s="188"/>
      <c r="AZ102" s="189"/>
      <c r="BA102" s="200"/>
      <c r="BB102" s="201"/>
      <c r="BC102" s="269">
        <f>BA102</f>
        <v>0</v>
      </c>
      <c r="BD102" s="270"/>
      <c r="BE102" s="200">
        <f>BA102</f>
        <v>0</v>
      </c>
      <c r="BF102" s="201"/>
      <c r="BG102" s="200">
        <f>AT102-BE102</f>
        <v>24</v>
      </c>
      <c r="BH102" s="206"/>
      <c r="BI102" s="201"/>
      <c r="BJ102" s="254">
        <f>((LEFT(AP102,FIND(" ",AP102)-1)*BC102)/$S$279)</f>
        <v>0</v>
      </c>
      <c r="BK102" s="255"/>
      <c r="BL102" s="256"/>
      <c r="BM102" s="1"/>
      <c r="BN102" s="2"/>
    </row>
    <row r="103" spans="2:66" ht="15" customHeight="1">
      <c r="B103" s="212"/>
      <c r="C103" s="213"/>
      <c r="D103" s="213"/>
      <c r="E103" s="213"/>
      <c r="F103" s="213"/>
      <c r="G103" s="213"/>
      <c r="H103" s="213"/>
      <c r="I103" s="213"/>
      <c r="J103" s="213"/>
      <c r="K103" s="213"/>
      <c r="L103" s="214"/>
      <c r="M103" s="190"/>
      <c r="N103" s="242"/>
      <c r="O103" s="242"/>
      <c r="P103" s="191"/>
      <c r="Q103" s="190"/>
      <c r="R103" s="242"/>
      <c r="S103" s="242"/>
      <c r="T103" s="191"/>
      <c r="U103" s="190"/>
      <c r="V103" s="242"/>
      <c r="W103" s="242"/>
      <c r="X103" s="191"/>
      <c r="Y103" s="190"/>
      <c r="Z103" s="242"/>
      <c r="AA103" s="242"/>
      <c r="AB103" s="191"/>
      <c r="AC103" s="299"/>
      <c r="AD103" s="300"/>
      <c r="AE103" s="300"/>
      <c r="AF103" s="301"/>
      <c r="AG103" s="326"/>
      <c r="AH103" s="327"/>
      <c r="AI103" s="327"/>
      <c r="AJ103" s="327"/>
      <c r="AK103" s="327"/>
      <c r="AL103" s="327"/>
      <c r="AM103" s="327"/>
      <c r="AN103" s="327"/>
      <c r="AO103" s="328"/>
      <c r="AP103" s="271"/>
      <c r="AQ103" s="276"/>
      <c r="AR103" s="276"/>
      <c r="AS103" s="272"/>
      <c r="AT103" s="202"/>
      <c r="AU103" s="207"/>
      <c r="AV103" s="203"/>
      <c r="AW103" s="190"/>
      <c r="AX103" s="191"/>
      <c r="AY103" s="190"/>
      <c r="AZ103" s="191"/>
      <c r="BA103" s="202"/>
      <c r="BB103" s="203"/>
      <c r="BC103" s="271"/>
      <c r="BD103" s="272"/>
      <c r="BE103" s="202"/>
      <c r="BF103" s="203"/>
      <c r="BG103" s="202"/>
      <c r="BH103" s="207"/>
      <c r="BI103" s="203"/>
      <c r="BJ103" s="257"/>
      <c r="BK103" s="258"/>
      <c r="BL103" s="259"/>
      <c r="BM103" s="1"/>
      <c r="BN103" s="2"/>
    </row>
    <row r="104" spans="2:66" ht="15" customHeight="1" thickBot="1">
      <c r="B104" s="215"/>
      <c r="C104" s="216"/>
      <c r="D104" s="216"/>
      <c r="E104" s="216"/>
      <c r="F104" s="216"/>
      <c r="G104" s="216"/>
      <c r="H104" s="216"/>
      <c r="I104" s="216"/>
      <c r="J104" s="216"/>
      <c r="K104" s="216"/>
      <c r="L104" s="217"/>
      <c r="M104" s="192"/>
      <c r="N104" s="243"/>
      <c r="O104" s="243"/>
      <c r="P104" s="193"/>
      <c r="Q104" s="192"/>
      <c r="R104" s="243"/>
      <c r="S104" s="243"/>
      <c r="T104" s="193"/>
      <c r="U104" s="192"/>
      <c r="V104" s="243"/>
      <c r="W104" s="243"/>
      <c r="X104" s="193"/>
      <c r="Y104" s="192"/>
      <c r="Z104" s="243"/>
      <c r="AA104" s="243"/>
      <c r="AB104" s="193"/>
      <c r="AC104" s="302"/>
      <c r="AD104" s="303"/>
      <c r="AE104" s="303"/>
      <c r="AF104" s="304"/>
      <c r="AG104" s="329"/>
      <c r="AH104" s="330"/>
      <c r="AI104" s="330"/>
      <c r="AJ104" s="330"/>
      <c r="AK104" s="330"/>
      <c r="AL104" s="330"/>
      <c r="AM104" s="330"/>
      <c r="AN104" s="330"/>
      <c r="AO104" s="331"/>
      <c r="AP104" s="273"/>
      <c r="AQ104" s="277"/>
      <c r="AR104" s="277"/>
      <c r="AS104" s="274"/>
      <c r="AT104" s="204"/>
      <c r="AU104" s="208"/>
      <c r="AV104" s="205"/>
      <c r="AW104" s="192"/>
      <c r="AX104" s="193"/>
      <c r="AY104" s="192"/>
      <c r="AZ104" s="193"/>
      <c r="BA104" s="204"/>
      <c r="BB104" s="205"/>
      <c r="BC104" s="273"/>
      <c r="BD104" s="274"/>
      <c r="BE104" s="204"/>
      <c r="BF104" s="205"/>
      <c r="BG104" s="204"/>
      <c r="BH104" s="208"/>
      <c r="BI104" s="205"/>
      <c r="BJ104" s="260"/>
      <c r="BK104" s="261"/>
      <c r="BL104" s="262"/>
      <c r="BM104" s="1"/>
      <c r="BN104" s="2"/>
    </row>
    <row r="105" spans="2:66" ht="15" customHeight="1" thickTop="1">
      <c r="B105" s="209" t="s">
        <v>242</v>
      </c>
      <c r="C105" s="210"/>
      <c r="D105" s="210"/>
      <c r="E105" s="210"/>
      <c r="F105" s="210"/>
      <c r="G105" s="210"/>
      <c r="H105" s="210"/>
      <c r="I105" s="210"/>
      <c r="J105" s="210"/>
      <c r="K105" s="210"/>
      <c r="L105" s="211"/>
      <c r="M105" s="188"/>
      <c r="N105" s="241"/>
      <c r="O105" s="241"/>
      <c r="P105" s="189"/>
      <c r="Q105" s="188"/>
      <c r="R105" s="241"/>
      <c r="S105" s="241"/>
      <c r="T105" s="189"/>
      <c r="U105" s="188"/>
      <c r="V105" s="241"/>
      <c r="W105" s="241"/>
      <c r="X105" s="189"/>
      <c r="Y105" s="188"/>
      <c r="Z105" s="241"/>
      <c r="AA105" s="241"/>
      <c r="AB105" s="189"/>
      <c r="AC105" s="296"/>
      <c r="AD105" s="297"/>
      <c r="AE105" s="297"/>
      <c r="AF105" s="298"/>
      <c r="AG105" s="222" t="s">
        <v>241</v>
      </c>
      <c r="AH105" s="223"/>
      <c r="AI105" s="223"/>
      <c r="AJ105" s="223"/>
      <c r="AK105" s="223"/>
      <c r="AL105" s="223"/>
      <c r="AM105" s="223"/>
      <c r="AN105" s="223"/>
      <c r="AO105" s="224"/>
      <c r="AP105" s="269" t="s">
        <v>61</v>
      </c>
      <c r="AQ105" s="275"/>
      <c r="AR105" s="275"/>
      <c r="AS105" s="270"/>
      <c r="AT105" s="200">
        <f>AW105+AY105</f>
        <v>1</v>
      </c>
      <c r="AU105" s="206"/>
      <c r="AV105" s="201"/>
      <c r="AW105" s="188">
        <v>1</v>
      </c>
      <c r="AX105" s="189"/>
      <c r="AY105" s="188"/>
      <c r="AZ105" s="189"/>
      <c r="BA105" s="200"/>
      <c r="BB105" s="201"/>
      <c r="BC105" s="269">
        <f>BA105</f>
        <v>0</v>
      </c>
      <c r="BD105" s="270"/>
      <c r="BE105" s="200">
        <f>BA105</f>
        <v>0</v>
      </c>
      <c r="BF105" s="201"/>
      <c r="BG105" s="200">
        <f>AT105-BE105</f>
        <v>1</v>
      </c>
      <c r="BH105" s="206"/>
      <c r="BI105" s="201"/>
      <c r="BJ105" s="254">
        <f>((LEFT(AP105,FIND(" ",AP105)-1)*BC105)/$S$279)</f>
        <v>0</v>
      </c>
      <c r="BK105" s="255"/>
      <c r="BL105" s="256"/>
      <c r="BM105" s="1"/>
      <c r="BN105" s="2"/>
    </row>
    <row r="106" spans="2:66" ht="15" customHeight="1">
      <c r="B106" s="212"/>
      <c r="C106" s="213"/>
      <c r="D106" s="213"/>
      <c r="E106" s="213"/>
      <c r="F106" s="213"/>
      <c r="G106" s="213"/>
      <c r="H106" s="213"/>
      <c r="I106" s="213"/>
      <c r="J106" s="213"/>
      <c r="K106" s="213"/>
      <c r="L106" s="214"/>
      <c r="M106" s="190"/>
      <c r="N106" s="242"/>
      <c r="O106" s="242"/>
      <c r="P106" s="191"/>
      <c r="Q106" s="190"/>
      <c r="R106" s="242"/>
      <c r="S106" s="242"/>
      <c r="T106" s="191"/>
      <c r="U106" s="190"/>
      <c r="V106" s="242"/>
      <c r="W106" s="242"/>
      <c r="X106" s="191"/>
      <c r="Y106" s="190"/>
      <c r="Z106" s="242"/>
      <c r="AA106" s="242"/>
      <c r="AB106" s="191"/>
      <c r="AC106" s="299"/>
      <c r="AD106" s="300"/>
      <c r="AE106" s="300"/>
      <c r="AF106" s="301"/>
      <c r="AG106" s="225"/>
      <c r="AH106" s="226"/>
      <c r="AI106" s="226"/>
      <c r="AJ106" s="226"/>
      <c r="AK106" s="226"/>
      <c r="AL106" s="226"/>
      <c r="AM106" s="226"/>
      <c r="AN106" s="226"/>
      <c r="AO106" s="227"/>
      <c r="AP106" s="271"/>
      <c r="AQ106" s="276"/>
      <c r="AR106" s="276"/>
      <c r="AS106" s="272"/>
      <c r="AT106" s="202"/>
      <c r="AU106" s="207"/>
      <c r="AV106" s="203"/>
      <c r="AW106" s="190"/>
      <c r="AX106" s="191"/>
      <c r="AY106" s="190"/>
      <c r="AZ106" s="191"/>
      <c r="BA106" s="202"/>
      <c r="BB106" s="203"/>
      <c r="BC106" s="271"/>
      <c r="BD106" s="272"/>
      <c r="BE106" s="202"/>
      <c r="BF106" s="203"/>
      <c r="BG106" s="202"/>
      <c r="BH106" s="207"/>
      <c r="BI106" s="203"/>
      <c r="BJ106" s="257"/>
      <c r="BK106" s="258"/>
      <c r="BL106" s="259"/>
      <c r="BM106" s="1"/>
      <c r="BN106" s="2"/>
    </row>
    <row r="107" spans="2:66" ht="15" customHeight="1" thickBot="1">
      <c r="B107" s="215"/>
      <c r="C107" s="216"/>
      <c r="D107" s="216"/>
      <c r="E107" s="216"/>
      <c r="F107" s="216"/>
      <c r="G107" s="216"/>
      <c r="H107" s="216"/>
      <c r="I107" s="216"/>
      <c r="J107" s="216"/>
      <c r="K107" s="216"/>
      <c r="L107" s="217"/>
      <c r="M107" s="192"/>
      <c r="N107" s="243"/>
      <c r="O107" s="243"/>
      <c r="P107" s="193"/>
      <c r="Q107" s="192"/>
      <c r="R107" s="243"/>
      <c r="S107" s="243"/>
      <c r="T107" s="193"/>
      <c r="U107" s="192"/>
      <c r="V107" s="243"/>
      <c r="W107" s="243"/>
      <c r="X107" s="193"/>
      <c r="Y107" s="192"/>
      <c r="Z107" s="243"/>
      <c r="AA107" s="243"/>
      <c r="AB107" s="193"/>
      <c r="AC107" s="302"/>
      <c r="AD107" s="303"/>
      <c r="AE107" s="303"/>
      <c r="AF107" s="304"/>
      <c r="AG107" s="228"/>
      <c r="AH107" s="229"/>
      <c r="AI107" s="229"/>
      <c r="AJ107" s="229"/>
      <c r="AK107" s="229"/>
      <c r="AL107" s="229"/>
      <c r="AM107" s="229"/>
      <c r="AN107" s="229"/>
      <c r="AO107" s="230"/>
      <c r="AP107" s="273"/>
      <c r="AQ107" s="277"/>
      <c r="AR107" s="277"/>
      <c r="AS107" s="274"/>
      <c r="AT107" s="204"/>
      <c r="AU107" s="208"/>
      <c r="AV107" s="205"/>
      <c r="AW107" s="192"/>
      <c r="AX107" s="193"/>
      <c r="AY107" s="192"/>
      <c r="AZ107" s="193"/>
      <c r="BA107" s="204"/>
      <c r="BB107" s="205"/>
      <c r="BC107" s="273"/>
      <c r="BD107" s="274"/>
      <c r="BE107" s="204"/>
      <c r="BF107" s="205"/>
      <c r="BG107" s="204"/>
      <c r="BH107" s="208"/>
      <c r="BI107" s="205"/>
      <c r="BJ107" s="260"/>
      <c r="BK107" s="261"/>
      <c r="BL107" s="262"/>
      <c r="BM107" s="1"/>
      <c r="BN107" s="2"/>
    </row>
    <row r="108" spans="2:66" ht="15" customHeight="1" thickTop="1">
      <c r="B108" s="209" t="s">
        <v>240</v>
      </c>
      <c r="C108" s="210"/>
      <c r="D108" s="210"/>
      <c r="E108" s="210"/>
      <c r="F108" s="210"/>
      <c r="G108" s="210"/>
      <c r="H108" s="210"/>
      <c r="I108" s="210"/>
      <c r="J108" s="210"/>
      <c r="K108" s="210"/>
      <c r="L108" s="211"/>
      <c r="M108" s="188"/>
      <c r="N108" s="241"/>
      <c r="O108" s="241"/>
      <c r="P108" s="189"/>
      <c r="Q108" s="188"/>
      <c r="R108" s="241"/>
      <c r="S108" s="241"/>
      <c r="T108" s="189"/>
      <c r="U108" s="188"/>
      <c r="V108" s="241"/>
      <c r="W108" s="241"/>
      <c r="X108" s="189"/>
      <c r="Y108" s="188"/>
      <c r="Z108" s="241"/>
      <c r="AA108" s="241"/>
      <c r="AB108" s="189"/>
      <c r="AC108" s="305"/>
      <c r="AD108" s="306"/>
      <c r="AE108" s="306"/>
      <c r="AF108" s="307"/>
      <c r="AG108" s="323" t="s">
        <v>239</v>
      </c>
      <c r="AH108" s="324"/>
      <c r="AI108" s="324"/>
      <c r="AJ108" s="324"/>
      <c r="AK108" s="324"/>
      <c r="AL108" s="324"/>
      <c r="AM108" s="324"/>
      <c r="AN108" s="324"/>
      <c r="AO108" s="325"/>
      <c r="AP108" s="269" t="s">
        <v>143</v>
      </c>
      <c r="AQ108" s="275"/>
      <c r="AR108" s="275"/>
      <c r="AS108" s="270"/>
      <c r="AT108" s="200">
        <f>AW108+AY108</f>
        <v>1</v>
      </c>
      <c r="AU108" s="206"/>
      <c r="AV108" s="201"/>
      <c r="AW108" s="188">
        <v>1</v>
      </c>
      <c r="AX108" s="189"/>
      <c r="AY108" s="188"/>
      <c r="AZ108" s="189"/>
      <c r="BA108" s="200"/>
      <c r="BB108" s="201"/>
      <c r="BC108" s="269">
        <f>BA108</f>
        <v>0</v>
      </c>
      <c r="BD108" s="270"/>
      <c r="BE108" s="200">
        <f>BA108</f>
        <v>0</v>
      </c>
      <c r="BF108" s="201"/>
      <c r="BG108" s="200">
        <f>AT108-BE108</f>
        <v>1</v>
      </c>
      <c r="BH108" s="206"/>
      <c r="BI108" s="201"/>
      <c r="BJ108" s="254">
        <f>((LEFT(AP108,FIND(" ",AP108)-1)*BC108)/$S$279)</f>
        <v>0</v>
      </c>
      <c r="BK108" s="255"/>
      <c r="BL108" s="256"/>
      <c r="BM108" s="1"/>
      <c r="BN108" s="2"/>
    </row>
    <row r="109" spans="2:66" ht="15" customHeight="1">
      <c r="B109" s="212"/>
      <c r="C109" s="213"/>
      <c r="D109" s="213"/>
      <c r="E109" s="213"/>
      <c r="F109" s="213"/>
      <c r="G109" s="213"/>
      <c r="H109" s="213"/>
      <c r="I109" s="213"/>
      <c r="J109" s="213"/>
      <c r="K109" s="213"/>
      <c r="L109" s="214"/>
      <c r="M109" s="190"/>
      <c r="N109" s="242"/>
      <c r="O109" s="242"/>
      <c r="P109" s="191"/>
      <c r="Q109" s="190"/>
      <c r="R109" s="242"/>
      <c r="S109" s="242"/>
      <c r="T109" s="191"/>
      <c r="U109" s="190"/>
      <c r="V109" s="242"/>
      <c r="W109" s="242"/>
      <c r="X109" s="191"/>
      <c r="Y109" s="190"/>
      <c r="Z109" s="242"/>
      <c r="AA109" s="242"/>
      <c r="AB109" s="191"/>
      <c r="AC109" s="308"/>
      <c r="AD109" s="309"/>
      <c r="AE109" s="309"/>
      <c r="AF109" s="310"/>
      <c r="AG109" s="326"/>
      <c r="AH109" s="327"/>
      <c r="AI109" s="327"/>
      <c r="AJ109" s="327"/>
      <c r="AK109" s="327"/>
      <c r="AL109" s="327"/>
      <c r="AM109" s="327"/>
      <c r="AN109" s="327"/>
      <c r="AO109" s="328"/>
      <c r="AP109" s="271"/>
      <c r="AQ109" s="276"/>
      <c r="AR109" s="276"/>
      <c r="AS109" s="272"/>
      <c r="AT109" s="202"/>
      <c r="AU109" s="207"/>
      <c r="AV109" s="203"/>
      <c r="AW109" s="190"/>
      <c r="AX109" s="191"/>
      <c r="AY109" s="190"/>
      <c r="AZ109" s="191"/>
      <c r="BA109" s="202"/>
      <c r="BB109" s="203"/>
      <c r="BC109" s="271"/>
      <c r="BD109" s="272"/>
      <c r="BE109" s="202"/>
      <c r="BF109" s="203"/>
      <c r="BG109" s="202"/>
      <c r="BH109" s="207"/>
      <c r="BI109" s="203"/>
      <c r="BJ109" s="257"/>
      <c r="BK109" s="258"/>
      <c r="BL109" s="259"/>
      <c r="BM109" s="1"/>
      <c r="BN109" s="2"/>
    </row>
    <row r="110" spans="2:66" ht="15" customHeight="1" thickBot="1">
      <c r="B110" s="215"/>
      <c r="C110" s="216"/>
      <c r="D110" s="216"/>
      <c r="E110" s="216"/>
      <c r="F110" s="216"/>
      <c r="G110" s="216"/>
      <c r="H110" s="216"/>
      <c r="I110" s="216"/>
      <c r="J110" s="216"/>
      <c r="K110" s="216"/>
      <c r="L110" s="217"/>
      <c r="M110" s="192"/>
      <c r="N110" s="243"/>
      <c r="O110" s="243"/>
      <c r="P110" s="193"/>
      <c r="Q110" s="192"/>
      <c r="R110" s="243"/>
      <c r="S110" s="243"/>
      <c r="T110" s="193"/>
      <c r="U110" s="192"/>
      <c r="V110" s="243"/>
      <c r="W110" s="243"/>
      <c r="X110" s="193"/>
      <c r="Y110" s="192"/>
      <c r="Z110" s="243"/>
      <c r="AA110" s="243"/>
      <c r="AB110" s="193"/>
      <c r="AC110" s="311"/>
      <c r="AD110" s="312"/>
      <c r="AE110" s="312"/>
      <c r="AF110" s="313"/>
      <c r="AG110" s="329"/>
      <c r="AH110" s="330"/>
      <c r="AI110" s="330"/>
      <c r="AJ110" s="330"/>
      <c r="AK110" s="330"/>
      <c r="AL110" s="330"/>
      <c r="AM110" s="330"/>
      <c r="AN110" s="330"/>
      <c r="AO110" s="331"/>
      <c r="AP110" s="273"/>
      <c r="AQ110" s="277"/>
      <c r="AR110" s="277"/>
      <c r="AS110" s="274"/>
      <c r="AT110" s="204"/>
      <c r="AU110" s="208"/>
      <c r="AV110" s="205"/>
      <c r="AW110" s="192"/>
      <c r="AX110" s="193"/>
      <c r="AY110" s="192"/>
      <c r="AZ110" s="193"/>
      <c r="BA110" s="204"/>
      <c r="BB110" s="205"/>
      <c r="BC110" s="273"/>
      <c r="BD110" s="274"/>
      <c r="BE110" s="204"/>
      <c r="BF110" s="205"/>
      <c r="BG110" s="204"/>
      <c r="BH110" s="208"/>
      <c r="BI110" s="205"/>
      <c r="BJ110" s="260"/>
      <c r="BK110" s="261"/>
      <c r="BL110" s="262"/>
      <c r="BM110" s="1"/>
      <c r="BN110" s="2"/>
    </row>
    <row r="111" spans="2:66" ht="15" customHeight="1" thickTop="1">
      <c r="B111" s="209" t="s">
        <v>238</v>
      </c>
      <c r="C111" s="210"/>
      <c r="D111" s="210"/>
      <c r="E111" s="210"/>
      <c r="F111" s="210"/>
      <c r="G111" s="210"/>
      <c r="H111" s="210"/>
      <c r="I111" s="210"/>
      <c r="J111" s="210"/>
      <c r="K111" s="210"/>
      <c r="L111" s="211"/>
      <c r="M111" s="188"/>
      <c r="N111" s="241"/>
      <c r="O111" s="241"/>
      <c r="P111" s="189"/>
      <c r="Q111" s="188"/>
      <c r="R111" s="241"/>
      <c r="S111" s="241"/>
      <c r="T111" s="189"/>
      <c r="U111" s="188"/>
      <c r="V111" s="241"/>
      <c r="W111" s="241"/>
      <c r="X111" s="189"/>
      <c r="Y111" s="188"/>
      <c r="Z111" s="241"/>
      <c r="AA111" s="241"/>
      <c r="AB111" s="189"/>
      <c r="AC111" s="305"/>
      <c r="AD111" s="306"/>
      <c r="AE111" s="306"/>
      <c r="AF111" s="307"/>
      <c r="AG111" s="323" t="s">
        <v>208</v>
      </c>
      <c r="AH111" s="324"/>
      <c r="AI111" s="324"/>
      <c r="AJ111" s="324"/>
      <c r="AK111" s="324"/>
      <c r="AL111" s="324"/>
      <c r="AM111" s="324"/>
      <c r="AN111" s="324"/>
      <c r="AO111" s="325"/>
      <c r="AP111" s="269" t="s">
        <v>237</v>
      </c>
      <c r="AQ111" s="275"/>
      <c r="AR111" s="275"/>
      <c r="AS111" s="270"/>
      <c r="AT111" s="200">
        <f>AW111+AY111</f>
        <v>4</v>
      </c>
      <c r="AU111" s="206"/>
      <c r="AV111" s="201"/>
      <c r="AW111" s="188">
        <v>4</v>
      </c>
      <c r="AX111" s="189"/>
      <c r="AY111" s="188"/>
      <c r="AZ111" s="189"/>
      <c r="BA111" s="200"/>
      <c r="BB111" s="201"/>
      <c r="BC111" s="269">
        <f>BA111</f>
        <v>0</v>
      </c>
      <c r="BD111" s="270"/>
      <c r="BE111" s="200">
        <f>BA111</f>
        <v>0</v>
      </c>
      <c r="BF111" s="201"/>
      <c r="BG111" s="200">
        <f>AT111-BE111</f>
        <v>4</v>
      </c>
      <c r="BH111" s="206"/>
      <c r="BI111" s="201"/>
      <c r="BJ111" s="254">
        <f>((LEFT(AP111,FIND(" ",AP111)-1)*BC111)/$S$279)</f>
        <v>0</v>
      </c>
      <c r="BK111" s="255"/>
      <c r="BL111" s="256"/>
      <c r="BM111" s="1"/>
      <c r="BN111" s="2"/>
    </row>
    <row r="112" spans="2:66" ht="15" customHeight="1">
      <c r="B112" s="212"/>
      <c r="C112" s="213"/>
      <c r="D112" s="213"/>
      <c r="E112" s="213"/>
      <c r="F112" s="213"/>
      <c r="G112" s="213"/>
      <c r="H112" s="213"/>
      <c r="I112" s="213"/>
      <c r="J112" s="213"/>
      <c r="K112" s="213"/>
      <c r="L112" s="214"/>
      <c r="M112" s="190"/>
      <c r="N112" s="242"/>
      <c r="O112" s="242"/>
      <c r="P112" s="191"/>
      <c r="Q112" s="190"/>
      <c r="R112" s="242"/>
      <c r="S112" s="242"/>
      <c r="T112" s="191"/>
      <c r="U112" s="190"/>
      <c r="V112" s="242"/>
      <c r="W112" s="242"/>
      <c r="X112" s="191"/>
      <c r="Y112" s="190"/>
      <c r="Z112" s="242"/>
      <c r="AA112" s="242"/>
      <c r="AB112" s="191"/>
      <c r="AC112" s="308"/>
      <c r="AD112" s="309"/>
      <c r="AE112" s="309"/>
      <c r="AF112" s="310"/>
      <c r="AG112" s="326"/>
      <c r="AH112" s="327"/>
      <c r="AI112" s="327"/>
      <c r="AJ112" s="327"/>
      <c r="AK112" s="327"/>
      <c r="AL112" s="327"/>
      <c r="AM112" s="327"/>
      <c r="AN112" s="327"/>
      <c r="AO112" s="328"/>
      <c r="AP112" s="271"/>
      <c r="AQ112" s="276"/>
      <c r="AR112" s="276"/>
      <c r="AS112" s="272"/>
      <c r="AT112" s="202"/>
      <c r="AU112" s="207"/>
      <c r="AV112" s="203"/>
      <c r="AW112" s="190"/>
      <c r="AX112" s="191"/>
      <c r="AY112" s="190"/>
      <c r="AZ112" s="191"/>
      <c r="BA112" s="202"/>
      <c r="BB112" s="203"/>
      <c r="BC112" s="271"/>
      <c r="BD112" s="272"/>
      <c r="BE112" s="202"/>
      <c r="BF112" s="203"/>
      <c r="BG112" s="202"/>
      <c r="BH112" s="207"/>
      <c r="BI112" s="203"/>
      <c r="BJ112" s="257"/>
      <c r="BK112" s="258"/>
      <c r="BL112" s="259"/>
      <c r="BM112" s="1"/>
      <c r="BN112" s="2"/>
    </row>
    <row r="113" spans="2:66" ht="15" customHeight="1" thickBot="1">
      <c r="B113" s="215"/>
      <c r="C113" s="216"/>
      <c r="D113" s="216"/>
      <c r="E113" s="216"/>
      <c r="F113" s="216"/>
      <c r="G113" s="216"/>
      <c r="H113" s="216"/>
      <c r="I113" s="216"/>
      <c r="J113" s="216"/>
      <c r="K113" s="216"/>
      <c r="L113" s="217"/>
      <c r="M113" s="192"/>
      <c r="N113" s="243"/>
      <c r="O113" s="243"/>
      <c r="P113" s="193"/>
      <c r="Q113" s="192"/>
      <c r="R113" s="243"/>
      <c r="S113" s="243"/>
      <c r="T113" s="193"/>
      <c r="U113" s="192"/>
      <c r="V113" s="243"/>
      <c r="W113" s="243"/>
      <c r="X113" s="193"/>
      <c r="Y113" s="192"/>
      <c r="Z113" s="243"/>
      <c r="AA113" s="243"/>
      <c r="AB113" s="193"/>
      <c r="AC113" s="311"/>
      <c r="AD113" s="312"/>
      <c r="AE113" s="312"/>
      <c r="AF113" s="313"/>
      <c r="AG113" s="329"/>
      <c r="AH113" s="330"/>
      <c r="AI113" s="330"/>
      <c r="AJ113" s="330"/>
      <c r="AK113" s="330"/>
      <c r="AL113" s="330"/>
      <c r="AM113" s="330"/>
      <c r="AN113" s="330"/>
      <c r="AO113" s="331"/>
      <c r="AP113" s="273"/>
      <c r="AQ113" s="277"/>
      <c r="AR113" s="277"/>
      <c r="AS113" s="274"/>
      <c r="AT113" s="204"/>
      <c r="AU113" s="208"/>
      <c r="AV113" s="205"/>
      <c r="AW113" s="192"/>
      <c r="AX113" s="193"/>
      <c r="AY113" s="192"/>
      <c r="AZ113" s="193"/>
      <c r="BA113" s="204"/>
      <c r="BB113" s="205"/>
      <c r="BC113" s="273"/>
      <c r="BD113" s="274"/>
      <c r="BE113" s="204"/>
      <c r="BF113" s="205"/>
      <c r="BG113" s="204"/>
      <c r="BH113" s="208"/>
      <c r="BI113" s="205"/>
      <c r="BJ113" s="260"/>
      <c r="BK113" s="261"/>
      <c r="BL113" s="262"/>
      <c r="BM113" s="1"/>
      <c r="BN113" s="2"/>
    </row>
    <row r="114" spans="2:66" ht="15" customHeight="1" thickTop="1" thickBot="1">
      <c r="B114" s="209" t="s">
        <v>236</v>
      </c>
      <c r="C114" s="210"/>
      <c r="D114" s="210"/>
      <c r="E114" s="210"/>
      <c r="F114" s="210"/>
      <c r="G114" s="210"/>
      <c r="H114" s="210"/>
      <c r="I114" s="210"/>
      <c r="J114" s="210"/>
      <c r="K114" s="210"/>
      <c r="L114" s="211"/>
      <c r="M114" s="188"/>
      <c r="N114" s="241"/>
      <c r="O114" s="241"/>
      <c r="P114" s="189"/>
      <c r="Q114" s="188"/>
      <c r="R114" s="241"/>
      <c r="S114" s="241"/>
      <c r="T114" s="189"/>
      <c r="U114" s="188"/>
      <c r="V114" s="241"/>
      <c r="W114" s="241"/>
      <c r="X114" s="189"/>
      <c r="Y114" s="188"/>
      <c r="Z114" s="241"/>
      <c r="AA114" s="241"/>
      <c r="AB114" s="189"/>
      <c r="AC114" s="305"/>
      <c r="AD114" s="306"/>
      <c r="AE114" s="306"/>
      <c r="AF114" s="307"/>
      <c r="AG114" s="323" t="s">
        <v>235</v>
      </c>
      <c r="AH114" s="324"/>
      <c r="AI114" s="324"/>
      <c r="AJ114" s="324"/>
      <c r="AK114" s="324"/>
      <c r="AL114" s="324"/>
      <c r="AM114" s="324"/>
      <c r="AN114" s="324"/>
      <c r="AO114" s="325"/>
      <c r="AP114" s="186" t="s">
        <v>165</v>
      </c>
      <c r="AQ114" s="186"/>
      <c r="AR114" s="186"/>
      <c r="AS114" s="186"/>
      <c r="AT114" s="200">
        <f>AW114+AY114</f>
        <v>0</v>
      </c>
      <c r="AU114" s="206"/>
      <c r="AV114" s="201"/>
      <c r="AW114" s="188">
        <v>0</v>
      </c>
      <c r="AX114" s="189"/>
      <c r="AY114" s="188"/>
      <c r="AZ114" s="189"/>
      <c r="BA114" s="200"/>
      <c r="BB114" s="201"/>
      <c r="BC114" s="269">
        <f>BA114</f>
        <v>0</v>
      </c>
      <c r="BD114" s="270"/>
      <c r="BE114" s="200">
        <f>BA114</f>
        <v>0</v>
      </c>
      <c r="BF114" s="201"/>
      <c r="BG114" s="200">
        <f>AT114-BE114</f>
        <v>0</v>
      </c>
      <c r="BH114" s="206"/>
      <c r="BI114" s="201"/>
      <c r="BJ114" s="254">
        <f>((LEFT(AP114,FIND(" ",AP114)-1)*BC114)/$S$279)</f>
        <v>0</v>
      </c>
      <c r="BK114" s="255"/>
      <c r="BL114" s="256"/>
      <c r="BM114" s="1"/>
      <c r="BN114" s="2"/>
    </row>
    <row r="115" spans="2:66" ht="15" customHeight="1" thickTop="1" thickBot="1">
      <c r="B115" s="212"/>
      <c r="C115" s="213"/>
      <c r="D115" s="213"/>
      <c r="E115" s="213"/>
      <c r="F115" s="213"/>
      <c r="G115" s="213"/>
      <c r="H115" s="213"/>
      <c r="I115" s="213"/>
      <c r="J115" s="213"/>
      <c r="K115" s="213"/>
      <c r="L115" s="214"/>
      <c r="M115" s="190"/>
      <c r="N115" s="242"/>
      <c r="O115" s="242"/>
      <c r="P115" s="191"/>
      <c r="Q115" s="190"/>
      <c r="R115" s="242"/>
      <c r="S115" s="242"/>
      <c r="T115" s="191"/>
      <c r="U115" s="190"/>
      <c r="V115" s="242"/>
      <c r="W115" s="242"/>
      <c r="X115" s="191"/>
      <c r="Y115" s="190"/>
      <c r="Z115" s="242"/>
      <c r="AA115" s="242"/>
      <c r="AB115" s="191"/>
      <c r="AC115" s="308"/>
      <c r="AD115" s="309"/>
      <c r="AE115" s="309"/>
      <c r="AF115" s="310"/>
      <c r="AG115" s="326"/>
      <c r="AH115" s="327"/>
      <c r="AI115" s="327"/>
      <c r="AJ115" s="327"/>
      <c r="AK115" s="327"/>
      <c r="AL115" s="327"/>
      <c r="AM115" s="327"/>
      <c r="AN115" s="327"/>
      <c r="AO115" s="328"/>
      <c r="AP115" s="186"/>
      <c r="AQ115" s="186"/>
      <c r="AR115" s="186"/>
      <c r="AS115" s="186"/>
      <c r="AT115" s="202"/>
      <c r="AU115" s="207"/>
      <c r="AV115" s="203"/>
      <c r="AW115" s="190"/>
      <c r="AX115" s="191"/>
      <c r="AY115" s="190"/>
      <c r="AZ115" s="191"/>
      <c r="BA115" s="202"/>
      <c r="BB115" s="203"/>
      <c r="BC115" s="271"/>
      <c r="BD115" s="272"/>
      <c r="BE115" s="202"/>
      <c r="BF115" s="203"/>
      <c r="BG115" s="202"/>
      <c r="BH115" s="207"/>
      <c r="BI115" s="203"/>
      <c r="BJ115" s="257"/>
      <c r="BK115" s="258"/>
      <c r="BL115" s="259"/>
      <c r="BM115" s="1"/>
      <c r="BN115" s="2"/>
    </row>
    <row r="116" spans="2:66" ht="15" customHeight="1" thickTop="1" thickBot="1">
      <c r="B116" s="215"/>
      <c r="C116" s="216"/>
      <c r="D116" s="216"/>
      <c r="E116" s="216"/>
      <c r="F116" s="216"/>
      <c r="G116" s="216"/>
      <c r="H116" s="216"/>
      <c r="I116" s="216"/>
      <c r="J116" s="216"/>
      <c r="K116" s="216"/>
      <c r="L116" s="217"/>
      <c r="M116" s="192"/>
      <c r="N116" s="243"/>
      <c r="O116" s="243"/>
      <c r="P116" s="193"/>
      <c r="Q116" s="192"/>
      <c r="R116" s="243"/>
      <c r="S116" s="243"/>
      <c r="T116" s="193"/>
      <c r="U116" s="192"/>
      <c r="V116" s="243"/>
      <c r="W116" s="243"/>
      <c r="X116" s="193"/>
      <c r="Y116" s="192"/>
      <c r="Z116" s="243"/>
      <c r="AA116" s="243"/>
      <c r="AB116" s="193"/>
      <c r="AC116" s="311"/>
      <c r="AD116" s="312"/>
      <c r="AE116" s="312"/>
      <c r="AF116" s="313"/>
      <c r="AG116" s="329"/>
      <c r="AH116" s="330"/>
      <c r="AI116" s="330"/>
      <c r="AJ116" s="330"/>
      <c r="AK116" s="330"/>
      <c r="AL116" s="330"/>
      <c r="AM116" s="330"/>
      <c r="AN116" s="330"/>
      <c r="AO116" s="331"/>
      <c r="AP116" s="186"/>
      <c r="AQ116" s="186"/>
      <c r="AR116" s="186"/>
      <c r="AS116" s="186"/>
      <c r="AT116" s="204"/>
      <c r="AU116" s="208"/>
      <c r="AV116" s="205"/>
      <c r="AW116" s="192"/>
      <c r="AX116" s="193"/>
      <c r="AY116" s="192"/>
      <c r="AZ116" s="193"/>
      <c r="BA116" s="204"/>
      <c r="BB116" s="205"/>
      <c r="BC116" s="273"/>
      <c r="BD116" s="274"/>
      <c r="BE116" s="204"/>
      <c r="BF116" s="205"/>
      <c r="BG116" s="204"/>
      <c r="BH116" s="208"/>
      <c r="BI116" s="205"/>
      <c r="BJ116" s="260"/>
      <c r="BK116" s="261"/>
      <c r="BL116" s="262"/>
      <c r="BM116" s="1"/>
      <c r="BN116" s="2"/>
    </row>
    <row r="117" spans="2:66" ht="15" customHeight="1" thickTop="1">
      <c r="B117" s="209" t="s">
        <v>234</v>
      </c>
      <c r="C117" s="210"/>
      <c r="D117" s="210"/>
      <c r="E117" s="210"/>
      <c r="F117" s="210"/>
      <c r="G117" s="210"/>
      <c r="H117" s="210"/>
      <c r="I117" s="210"/>
      <c r="J117" s="210"/>
      <c r="K117" s="210"/>
      <c r="L117" s="211"/>
      <c r="M117" s="188"/>
      <c r="N117" s="241"/>
      <c r="O117" s="241"/>
      <c r="P117" s="189"/>
      <c r="Q117" s="188"/>
      <c r="R117" s="241"/>
      <c r="S117" s="241"/>
      <c r="T117" s="189"/>
      <c r="U117" s="188"/>
      <c r="V117" s="241"/>
      <c r="W117" s="241"/>
      <c r="X117" s="189"/>
      <c r="Y117" s="188"/>
      <c r="Z117" s="241"/>
      <c r="AA117" s="241"/>
      <c r="AB117" s="189"/>
      <c r="AC117" s="296"/>
      <c r="AD117" s="297"/>
      <c r="AE117" s="297"/>
      <c r="AF117" s="298"/>
      <c r="AG117" s="323" t="s">
        <v>233</v>
      </c>
      <c r="AH117" s="324"/>
      <c r="AI117" s="324"/>
      <c r="AJ117" s="324"/>
      <c r="AK117" s="324"/>
      <c r="AL117" s="324"/>
      <c r="AM117" s="324"/>
      <c r="AN117" s="324"/>
      <c r="AO117" s="325"/>
      <c r="AP117" s="269" t="s">
        <v>52</v>
      </c>
      <c r="AQ117" s="275"/>
      <c r="AR117" s="275"/>
      <c r="AS117" s="270"/>
      <c r="AT117" s="200">
        <f>AW117+AY117</f>
        <v>0</v>
      </c>
      <c r="AU117" s="206"/>
      <c r="AV117" s="201"/>
      <c r="AW117" s="188">
        <v>0</v>
      </c>
      <c r="AX117" s="189"/>
      <c r="AY117" s="188"/>
      <c r="AZ117" s="189"/>
      <c r="BA117" s="200"/>
      <c r="BB117" s="201"/>
      <c r="BC117" s="269">
        <f>BA117</f>
        <v>0</v>
      </c>
      <c r="BD117" s="270"/>
      <c r="BE117" s="200">
        <f>BA117</f>
        <v>0</v>
      </c>
      <c r="BF117" s="201"/>
      <c r="BG117" s="200">
        <f>AT117-BE117</f>
        <v>0</v>
      </c>
      <c r="BH117" s="206"/>
      <c r="BI117" s="201"/>
      <c r="BJ117" s="254">
        <f>((LEFT(AP117,FIND(" ",AP117)-1)*BC117)/$S$279)</f>
        <v>0</v>
      </c>
      <c r="BK117" s="255"/>
      <c r="BL117" s="256"/>
      <c r="BM117" s="1"/>
      <c r="BN117" s="2"/>
    </row>
    <row r="118" spans="2:66" ht="15" customHeight="1">
      <c r="B118" s="212"/>
      <c r="C118" s="213"/>
      <c r="D118" s="213"/>
      <c r="E118" s="213"/>
      <c r="F118" s="213"/>
      <c r="G118" s="213"/>
      <c r="H118" s="213"/>
      <c r="I118" s="213"/>
      <c r="J118" s="213"/>
      <c r="K118" s="213"/>
      <c r="L118" s="214"/>
      <c r="M118" s="190"/>
      <c r="N118" s="242"/>
      <c r="O118" s="242"/>
      <c r="P118" s="191"/>
      <c r="Q118" s="190"/>
      <c r="R118" s="242"/>
      <c r="S118" s="242"/>
      <c r="T118" s="191"/>
      <c r="U118" s="190"/>
      <c r="V118" s="242"/>
      <c r="W118" s="242"/>
      <c r="X118" s="191"/>
      <c r="Y118" s="190"/>
      <c r="Z118" s="242"/>
      <c r="AA118" s="242"/>
      <c r="AB118" s="191"/>
      <c r="AC118" s="299"/>
      <c r="AD118" s="300"/>
      <c r="AE118" s="300"/>
      <c r="AF118" s="301"/>
      <c r="AG118" s="326"/>
      <c r="AH118" s="327"/>
      <c r="AI118" s="327"/>
      <c r="AJ118" s="327"/>
      <c r="AK118" s="327"/>
      <c r="AL118" s="327"/>
      <c r="AM118" s="327"/>
      <c r="AN118" s="327"/>
      <c r="AO118" s="328"/>
      <c r="AP118" s="271"/>
      <c r="AQ118" s="276"/>
      <c r="AR118" s="276"/>
      <c r="AS118" s="272"/>
      <c r="AT118" s="202"/>
      <c r="AU118" s="207"/>
      <c r="AV118" s="203"/>
      <c r="AW118" s="190"/>
      <c r="AX118" s="191"/>
      <c r="AY118" s="190"/>
      <c r="AZ118" s="191"/>
      <c r="BA118" s="202"/>
      <c r="BB118" s="203"/>
      <c r="BC118" s="271"/>
      <c r="BD118" s="272"/>
      <c r="BE118" s="202"/>
      <c r="BF118" s="203"/>
      <c r="BG118" s="202"/>
      <c r="BH118" s="207"/>
      <c r="BI118" s="203"/>
      <c r="BJ118" s="257"/>
      <c r="BK118" s="258"/>
      <c r="BL118" s="259"/>
      <c r="BM118" s="1"/>
      <c r="BN118" s="2"/>
    </row>
    <row r="119" spans="2:66" ht="15" customHeight="1" thickBot="1">
      <c r="B119" s="215"/>
      <c r="C119" s="216"/>
      <c r="D119" s="216"/>
      <c r="E119" s="216"/>
      <c r="F119" s="216"/>
      <c r="G119" s="216"/>
      <c r="H119" s="216"/>
      <c r="I119" s="216"/>
      <c r="J119" s="216"/>
      <c r="K119" s="216"/>
      <c r="L119" s="217"/>
      <c r="M119" s="192"/>
      <c r="N119" s="243"/>
      <c r="O119" s="243"/>
      <c r="P119" s="193"/>
      <c r="Q119" s="192"/>
      <c r="R119" s="243"/>
      <c r="S119" s="243"/>
      <c r="T119" s="193"/>
      <c r="U119" s="192"/>
      <c r="V119" s="243"/>
      <c r="W119" s="243"/>
      <c r="X119" s="193"/>
      <c r="Y119" s="192"/>
      <c r="Z119" s="243"/>
      <c r="AA119" s="243"/>
      <c r="AB119" s="193"/>
      <c r="AC119" s="302"/>
      <c r="AD119" s="303"/>
      <c r="AE119" s="303"/>
      <c r="AF119" s="304"/>
      <c r="AG119" s="329"/>
      <c r="AH119" s="330"/>
      <c r="AI119" s="330"/>
      <c r="AJ119" s="330"/>
      <c r="AK119" s="330"/>
      <c r="AL119" s="330"/>
      <c r="AM119" s="330"/>
      <c r="AN119" s="330"/>
      <c r="AO119" s="331"/>
      <c r="AP119" s="273"/>
      <c r="AQ119" s="277"/>
      <c r="AR119" s="277"/>
      <c r="AS119" s="274"/>
      <c r="AT119" s="204"/>
      <c r="AU119" s="208"/>
      <c r="AV119" s="205"/>
      <c r="AW119" s="192"/>
      <c r="AX119" s="193"/>
      <c r="AY119" s="192"/>
      <c r="AZ119" s="193"/>
      <c r="BA119" s="204"/>
      <c r="BB119" s="205"/>
      <c r="BC119" s="273"/>
      <c r="BD119" s="274"/>
      <c r="BE119" s="204"/>
      <c r="BF119" s="205"/>
      <c r="BG119" s="204"/>
      <c r="BH119" s="208"/>
      <c r="BI119" s="205"/>
      <c r="BJ119" s="260"/>
      <c r="BK119" s="261"/>
      <c r="BL119" s="262"/>
      <c r="BM119" s="1"/>
      <c r="BN119" s="2"/>
    </row>
    <row r="120" spans="2:66" ht="15" customHeight="1" thickTop="1">
      <c r="B120" s="209" t="s">
        <v>232</v>
      </c>
      <c r="C120" s="210"/>
      <c r="D120" s="210"/>
      <c r="E120" s="210"/>
      <c r="F120" s="210"/>
      <c r="G120" s="210"/>
      <c r="H120" s="210"/>
      <c r="I120" s="210"/>
      <c r="J120" s="210"/>
      <c r="K120" s="210"/>
      <c r="L120" s="211"/>
      <c r="M120" s="188"/>
      <c r="N120" s="241"/>
      <c r="O120" s="241"/>
      <c r="P120" s="189"/>
      <c r="Q120" s="188"/>
      <c r="R120" s="241"/>
      <c r="S120" s="241"/>
      <c r="T120" s="189"/>
      <c r="U120" s="188"/>
      <c r="V120" s="241"/>
      <c r="W120" s="241"/>
      <c r="X120" s="189"/>
      <c r="Y120" s="188"/>
      <c r="Z120" s="241"/>
      <c r="AA120" s="241"/>
      <c r="AB120" s="189"/>
      <c r="AC120" s="188"/>
      <c r="AD120" s="241"/>
      <c r="AE120" s="241"/>
      <c r="AF120" s="189"/>
      <c r="AG120" s="222" t="s">
        <v>231</v>
      </c>
      <c r="AH120" s="223"/>
      <c r="AI120" s="223"/>
      <c r="AJ120" s="223"/>
      <c r="AK120" s="223"/>
      <c r="AL120" s="223"/>
      <c r="AM120" s="223"/>
      <c r="AN120" s="223"/>
      <c r="AO120" s="224"/>
      <c r="AP120" s="269" t="s">
        <v>142</v>
      </c>
      <c r="AQ120" s="275"/>
      <c r="AR120" s="275"/>
      <c r="AS120" s="270"/>
      <c r="AT120" s="200">
        <f>AW120+AY120</f>
        <v>70</v>
      </c>
      <c r="AU120" s="206"/>
      <c r="AV120" s="201"/>
      <c r="AW120" s="188">
        <v>70</v>
      </c>
      <c r="AX120" s="189"/>
      <c r="AY120" s="188"/>
      <c r="AZ120" s="189"/>
      <c r="BA120" s="200"/>
      <c r="BB120" s="201"/>
      <c r="BC120" s="269">
        <f>BA120</f>
        <v>0</v>
      </c>
      <c r="BD120" s="270"/>
      <c r="BE120" s="200">
        <f>BA120</f>
        <v>0</v>
      </c>
      <c r="BF120" s="201"/>
      <c r="BG120" s="200">
        <f>AT120-BE120</f>
        <v>70</v>
      </c>
      <c r="BH120" s="206"/>
      <c r="BI120" s="201"/>
      <c r="BJ120" s="254">
        <f>((LEFT(AP120,FIND(" ",AP120)-1)*BC120)/$S$279)</f>
        <v>0</v>
      </c>
      <c r="BK120" s="255"/>
      <c r="BL120" s="256"/>
      <c r="BM120" s="1"/>
      <c r="BN120" s="2"/>
    </row>
    <row r="121" spans="2:66" ht="15" customHeight="1">
      <c r="B121" s="212"/>
      <c r="C121" s="213"/>
      <c r="D121" s="213"/>
      <c r="E121" s="213"/>
      <c r="F121" s="213"/>
      <c r="G121" s="213"/>
      <c r="H121" s="213"/>
      <c r="I121" s="213"/>
      <c r="J121" s="213"/>
      <c r="K121" s="213"/>
      <c r="L121" s="214"/>
      <c r="M121" s="190"/>
      <c r="N121" s="242"/>
      <c r="O121" s="242"/>
      <c r="P121" s="191"/>
      <c r="Q121" s="190"/>
      <c r="R121" s="242"/>
      <c r="S121" s="242"/>
      <c r="T121" s="191"/>
      <c r="U121" s="190"/>
      <c r="V121" s="242"/>
      <c r="W121" s="242"/>
      <c r="X121" s="191"/>
      <c r="Y121" s="190"/>
      <c r="Z121" s="242"/>
      <c r="AA121" s="242"/>
      <c r="AB121" s="191"/>
      <c r="AC121" s="190"/>
      <c r="AD121" s="242"/>
      <c r="AE121" s="242"/>
      <c r="AF121" s="191"/>
      <c r="AG121" s="225"/>
      <c r="AH121" s="226"/>
      <c r="AI121" s="226"/>
      <c r="AJ121" s="226"/>
      <c r="AK121" s="226"/>
      <c r="AL121" s="226"/>
      <c r="AM121" s="226"/>
      <c r="AN121" s="226"/>
      <c r="AO121" s="227"/>
      <c r="AP121" s="271"/>
      <c r="AQ121" s="276"/>
      <c r="AR121" s="276"/>
      <c r="AS121" s="272"/>
      <c r="AT121" s="202"/>
      <c r="AU121" s="207"/>
      <c r="AV121" s="203"/>
      <c r="AW121" s="190"/>
      <c r="AX121" s="191"/>
      <c r="AY121" s="190"/>
      <c r="AZ121" s="191"/>
      <c r="BA121" s="202"/>
      <c r="BB121" s="203"/>
      <c r="BC121" s="271"/>
      <c r="BD121" s="272"/>
      <c r="BE121" s="202"/>
      <c r="BF121" s="203"/>
      <c r="BG121" s="202"/>
      <c r="BH121" s="207"/>
      <c r="BI121" s="203"/>
      <c r="BJ121" s="257"/>
      <c r="BK121" s="258"/>
      <c r="BL121" s="259"/>
      <c r="BM121" s="1"/>
      <c r="BN121" s="2"/>
    </row>
    <row r="122" spans="2:66" ht="15" customHeight="1" thickBot="1">
      <c r="B122" s="215"/>
      <c r="C122" s="216"/>
      <c r="D122" s="216"/>
      <c r="E122" s="216"/>
      <c r="F122" s="216"/>
      <c r="G122" s="216"/>
      <c r="H122" s="216"/>
      <c r="I122" s="216"/>
      <c r="J122" s="216"/>
      <c r="K122" s="216"/>
      <c r="L122" s="217"/>
      <c r="M122" s="192"/>
      <c r="N122" s="243"/>
      <c r="O122" s="243"/>
      <c r="P122" s="193"/>
      <c r="Q122" s="192"/>
      <c r="R122" s="243"/>
      <c r="S122" s="243"/>
      <c r="T122" s="193"/>
      <c r="U122" s="192"/>
      <c r="V122" s="243"/>
      <c r="W122" s="243"/>
      <c r="X122" s="193"/>
      <c r="Y122" s="192"/>
      <c r="Z122" s="243"/>
      <c r="AA122" s="243"/>
      <c r="AB122" s="193"/>
      <c r="AC122" s="192"/>
      <c r="AD122" s="243"/>
      <c r="AE122" s="243"/>
      <c r="AF122" s="193"/>
      <c r="AG122" s="228"/>
      <c r="AH122" s="229"/>
      <c r="AI122" s="229"/>
      <c r="AJ122" s="229"/>
      <c r="AK122" s="229"/>
      <c r="AL122" s="229"/>
      <c r="AM122" s="229"/>
      <c r="AN122" s="229"/>
      <c r="AO122" s="230"/>
      <c r="AP122" s="273"/>
      <c r="AQ122" s="277"/>
      <c r="AR122" s="277"/>
      <c r="AS122" s="274"/>
      <c r="AT122" s="204"/>
      <c r="AU122" s="208"/>
      <c r="AV122" s="205"/>
      <c r="AW122" s="192"/>
      <c r="AX122" s="193"/>
      <c r="AY122" s="192"/>
      <c r="AZ122" s="193"/>
      <c r="BA122" s="204"/>
      <c r="BB122" s="205"/>
      <c r="BC122" s="273"/>
      <c r="BD122" s="274"/>
      <c r="BE122" s="204"/>
      <c r="BF122" s="205"/>
      <c r="BG122" s="204"/>
      <c r="BH122" s="208"/>
      <c r="BI122" s="205"/>
      <c r="BJ122" s="260"/>
      <c r="BK122" s="261"/>
      <c r="BL122" s="262"/>
      <c r="BM122" s="1"/>
      <c r="BN122" s="2"/>
    </row>
    <row r="123" spans="2:66" ht="15" customHeight="1" thickTop="1">
      <c r="B123" s="314" t="s">
        <v>230</v>
      </c>
      <c r="C123" s="315"/>
      <c r="D123" s="315"/>
      <c r="E123" s="315"/>
      <c r="F123" s="315"/>
      <c r="G123" s="315"/>
      <c r="H123" s="315"/>
      <c r="I123" s="315"/>
      <c r="J123" s="315"/>
      <c r="K123" s="315"/>
      <c r="L123" s="316"/>
      <c r="M123" s="188"/>
      <c r="N123" s="241"/>
      <c r="O123" s="241"/>
      <c r="P123" s="189"/>
      <c r="Q123" s="188"/>
      <c r="R123" s="241"/>
      <c r="S123" s="241"/>
      <c r="T123" s="189"/>
      <c r="U123" s="188"/>
      <c r="V123" s="241"/>
      <c r="W123" s="241"/>
      <c r="X123" s="189"/>
      <c r="Y123" s="188"/>
      <c r="Z123" s="241"/>
      <c r="AA123" s="241"/>
      <c r="AB123" s="189"/>
      <c r="AC123" s="305"/>
      <c r="AD123" s="306"/>
      <c r="AE123" s="306"/>
      <c r="AF123" s="307"/>
      <c r="AG123" s="323" t="s">
        <v>130</v>
      </c>
      <c r="AH123" s="324"/>
      <c r="AI123" s="324"/>
      <c r="AJ123" s="324"/>
      <c r="AK123" s="324"/>
      <c r="AL123" s="324"/>
      <c r="AM123" s="324"/>
      <c r="AN123" s="324"/>
      <c r="AO123" s="325"/>
      <c r="AP123" s="269" t="s">
        <v>128</v>
      </c>
      <c r="AQ123" s="275"/>
      <c r="AR123" s="275"/>
      <c r="AS123" s="270"/>
      <c r="AT123" s="200">
        <f>AW123+AY123</f>
        <v>0</v>
      </c>
      <c r="AU123" s="206"/>
      <c r="AV123" s="201"/>
      <c r="AW123" s="188">
        <v>0</v>
      </c>
      <c r="AX123" s="189"/>
      <c r="AY123" s="188"/>
      <c r="AZ123" s="189"/>
      <c r="BA123" s="200"/>
      <c r="BB123" s="201"/>
      <c r="BC123" s="269">
        <f>BA123</f>
        <v>0</v>
      </c>
      <c r="BD123" s="270"/>
      <c r="BE123" s="200">
        <f>BA123</f>
        <v>0</v>
      </c>
      <c r="BF123" s="201"/>
      <c r="BG123" s="200">
        <f>AT123-BE123</f>
        <v>0</v>
      </c>
      <c r="BH123" s="206"/>
      <c r="BI123" s="201"/>
      <c r="BJ123" s="254">
        <f>((LEFT(AP123,FIND(" ",AP123)-1)*BC123)/$S$279)</f>
        <v>0</v>
      </c>
      <c r="BK123" s="255"/>
      <c r="BL123" s="256"/>
      <c r="BM123" s="1"/>
      <c r="BN123" s="2"/>
    </row>
    <row r="124" spans="2:66" ht="15" customHeight="1">
      <c r="B124" s="317"/>
      <c r="C124" s="318"/>
      <c r="D124" s="318"/>
      <c r="E124" s="318"/>
      <c r="F124" s="318"/>
      <c r="G124" s="318"/>
      <c r="H124" s="318"/>
      <c r="I124" s="318"/>
      <c r="J124" s="318"/>
      <c r="K124" s="318"/>
      <c r="L124" s="319"/>
      <c r="M124" s="190"/>
      <c r="N124" s="242"/>
      <c r="O124" s="242"/>
      <c r="P124" s="191"/>
      <c r="Q124" s="190"/>
      <c r="R124" s="242"/>
      <c r="S124" s="242"/>
      <c r="T124" s="191"/>
      <c r="U124" s="190"/>
      <c r="V124" s="242"/>
      <c r="W124" s="242"/>
      <c r="X124" s="191"/>
      <c r="Y124" s="190"/>
      <c r="Z124" s="242"/>
      <c r="AA124" s="242"/>
      <c r="AB124" s="191"/>
      <c r="AC124" s="308"/>
      <c r="AD124" s="309"/>
      <c r="AE124" s="309"/>
      <c r="AF124" s="310"/>
      <c r="AG124" s="326"/>
      <c r="AH124" s="327"/>
      <c r="AI124" s="327"/>
      <c r="AJ124" s="327"/>
      <c r="AK124" s="327"/>
      <c r="AL124" s="327"/>
      <c r="AM124" s="327"/>
      <c r="AN124" s="327"/>
      <c r="AO124" s="328"/>
      <c r="AP124" s="271"/>
      <c r="AQ124" s="276"/>
      <c r="AR124" s="276"/>
      <c r="AS124" s="272"/>
      <c r="AT124" s="202"/>
      <c r="AU124" s="207"/>
      <c r="AV124" s="203"/>
      <c r="AW124" s="190"/>
      <c r="AX124" s="191"/>
      <c r="AY124" s="190"/>
      <c r="AZ124" s="191"/>
      <c r="BA124" s="202"/>
      <c r="BB124" s="203"/>
      <c r="BC124" s="271"/>
      <c r="BD124" s="272"/>
      <c r="BE124" s="202"/>
      <c r="BF124" s="203"/>
      <c r="BG124" s="202"/>
      <c r="BH124" s="207"/>
      <c r="BI124" s="203"/>
      <c r="BJ124" s="257"/>
      <c r="BK124" s="258"/>
      <c r="BL124" s="259"/>
      <c r="BM124" s="1"/>
      <c r="BN124" s="2"/>
    </row>
    <row r="125" spans="2:66" ht="15" customHeight="1" thickBot="1">
      <c r="B125" s="320"/>
      <c r="C125" s="321"/>
      <c r="D125" s="321"/>
      <c r="E125" s="321"/>
      <c r="F125" s="321"/>
      <c r="G125" s="321"/>
      <c r="H125" s="321"/>
      <c r="I125" s="321"/>
      <c r="J125" s="321"/>
      <c r="K125" s="321"/>
      <c r="L125" s="322"/>
      <c r="M125" s="192"/>
      <c r="N125" s="243"/>
      <c r="O125" s="243"/>
      <c r="P125" s="193"/>
      <c r="Q125" s="192"/>
      <c r="R125" s="243"/>
      <c r="S125" s="243"/>
      <c r="T125" s="193"/>
      <c r="U125" s="192"/>
      <c r="V125" s="243"/>
      <c r="W125" s="243"/>
      <c r="X125" s="193"/>
      <c r="Y125" s="192"/>
      <c r="Z125" s="243"/>
      <c r="AA125" s="243"/>
      <c r="AB125" s="193"/>
      <c r="AC125" s="311"/>
      <c r="AD125" s="312"/>
      <c r="AE125" s="312"/>
      <c r="AF125" s="313"/>
      <c r="AG125" s="329"/>
      <c r="AH125" s="330"/>
      <c r="AI125" s="330"/>
      <c r="AJ125" s="330"/>
      <c r="AK125" s="330"/>
      <c r="AL125" s="330"/>
      <c r="AM125" s="330"/>
      <c r="AN125" s="330"/>
      <c r="AO125" s="331"/>
      <c r="AP125" s="273"/>
      <c r="AQ125" s="277"/>
      <c r="AR125" s="277"/>
      <c r="AS125" s="274"/>
      <c r="AT125" s="204"/>
      <c r="AU125" s="208"/>
      <c r="AV125" s="205"/>
      <c r="AW125" s="192"/>
      <c r="AX125" s="193"/>
      <c r="AY125" s="192"/>
      <c r="AZ125" s="193"/>
      <c r="BA125" s="204"/>
      <c r="BB125" s="205"/>
      <c r="BC125" s="273"/>
      <c r="BD125" s="274"/>
      <c r="BE125" s="204"/>
      <c r="BF125" s="205"/>
      <c r="BG125" s="204"/>
      <c r="BH125" s="208"/>
      <c r="BI125" s="205"/>
      <c r="BJ125" s="260"/>
      <c r="BK125" s="261"/>
      <c r="BL125" s="262"/>
      <c r="BM125" s="1"/>
      <c r="BN125" s="2"/>
    </row>
    <row r="126" spans="2:66" ht="15" customHeight="1" thickTop="1">
      <c r="B126" s="314" t="s">
        <v>62</v>
      </c>
      <c r="C126" s="315"/>
      <c r="D126" s="315"/>
      <c r="E126" s="315"/>
      <c r="F126" s="315"/>
      <c r="G126" s="315"/>
      <c r="H126" s="315"/>
      <c r="I126" s="315"/>
      <c r="J126" s="315"/>
      <c r="K126" s="315"/>
      <c r="L126" s="316"/>
      <c r="M126" s="194">
        <v>8</v>
      </c>
      <c r="N126" s="219"/>
      <c r="O126" s="219"/>
      <c r="P126" s="195"/>
      <c r="Q126" s="194">
        <v>8</v>
      </c>
      <c r="R126" s="219"/>
      <c r="S126" s="219"/>
      <c r="T126" s="195"/>
      <c r="U126" s="194">
        <v>8</v>
      </c>
      <c r="V126" s="219"/>
      <c r="W126" s="219"/>
      <c r="X126" s="195"/>
      <c r="Y126" s="194">
        <v>8</v>
      </c>
      <c r="Z126" s="219"/>
      <c r="AA126" s="219"/>
      <c r="AB126" s="195"/>
      <c r="AC126" s="305" t="s">
        <v>312</v>
      </c>
      <c r="AD126" s="306"/>
      <c r="AE126" s="306"/>
      <c r="AF126" s="307"/>
      <c r="AG126" s="323" t="s">
        <v>229</v>
      </c>
      <c r="AH126" s="324"/>
      <c r="AI126" s="324"/>
      <c r="AJ126" s="324"/>
      <c r="AK126" s="324"/>
      <c r="AL126" s="324"/>
      <c r="AM126" s="324"/>
      <c r="AN126" s="324"/>
      <c r="AO126" s="325"/>
      <c r="AP126" s="269" t="s">
        <v>52</v>
      </c>
      <c r="AQ126" s="275"/>
      <c r="AR126" s="275"/>
      <c r="AS126" s="270"/>
      <c r="AT126" s="200">
        <f>AW126+AY126</f>
        <v>78</v>
      </c>
      <c r="AU126" s="206"/>
      <c r="AV126" s="201"/>
      <c r="AW126" s="188">
        <v>78</v>
      </c>
      <c r="AX126" s="189"/>
      <c r="AY126" s="188"/>
      <c r="AZ126" s="189"/>
      <c r="BA126" s="200"/>
      <c r="BB126" s="201"/>
      <c r="BC126" s="269">
        <f>BA126</f>
        <v>0</v>
      </c>
      <c r="BD126" s="270"/>
      <c r="BE126" s="200">
        <f>BA126</f>
        <v>0</v>
      </c>
      <c r="BF126" s="201"/>
      <c r="BG126" s="200">
        <f>AT126-BE126</f>
        <v>78</v>
      </c>
      <c r="BH126" s="206"/>
      <c r="BI126" s="201"/>
      <c r="BJ126" s="254">
        <f>((LEFT(AP126,FIND(" ",AP126)-1)*BC126)/$S$279)</f>
        <v>0</v>
      </c>
      <c r="BK126" s="255"/>
      <c r="BL126" s="256"/>
      <c r="BM126" s="1"/>
      <c r="BN126" s="2"/>
    </row>
    <row r="127" spans="2:66" ht="15" customHeight="1">
      <c r="B127" s="317"/>
      <c r="C127" s="318"/>
      <c r="D127" s="318"/>
      <c r="E127" s="318"/>
      <c r="F127" s="318"/>
      <c r="G127" s="318"/>
      <c r="H127" s="318"/>
      <c r="I127" s="318"/>
      <c r="J127" s="318"/>
      <c r="K127" s="318"/>
      <c r="L127" s="319"/>
      <c r="M127" s="196"/>
      <c r="N127" s="220"/>
      <c r="O127" s="220"/>
      <c r="P127" s="197"/>
      <c r="Q127" s="196"/>
      <c r="R127" s="220"/>
      <c r="S127" s="220"/>
      <c r="T127" s="197"/>
      <c r="U127" s="196"/>
      <c r="V127" s="220"/>
      <c r="W127" s="220"/>
      <c r="X127" s="197"/>
      <c r="Y127" s="196"/>
      <c r="Z127" s="220"/>
      <c r="AA127" s="220"/>
      <c r="AB127" s="197"/>
      <c r="AC127" s="308"/>
      <c r="AD127" s="309"/>
      <c r="AE127" s="309"/>
      <c r="AF127" s="310"/>
      <c r="AG127" s="326"/>
      <c r="AH127" s="327"/>
      <c r="AI127" s="327"/>
      <c r="AJ127" s="327"/>
      <c r="AK127" s="327"/>
      <c r="AL127" s="327"/>
      <c r="AM127" s="327"/>
      <c r="AN127" s="327"/>
      <c r="AO127" s="328"/>
      <c r="AP127" s="271"/>
      <c r="AQ127" s="276"/>
      <c r="AR127" s="276"/>
      <c r="AS127" s="272"/>
      <c r="AT127" s="202"/>
      <c r="AU127" s="207"/>
      <c r="AV127" s="203"/>
      <c r="AW127" s="190"/>
      <c r="AX127" s="191"/>
      <c r="AY127" s="190"/>
      <c r="AZ127" s="191"/>
      <c r="BA127" s="202"/>
      <c r="BB127" s="203"/>
      <c r="BC127" s="271"/>
      <c r="BD127" s="272"/>
      <c r="BE127" s="202"/>
      <c r="BF127" s="203"/>
      <c r="BG127" s="202"/>
      <c r="BH127" s="207"/>
      <c r="BI127" s="203"/>
      <c r="BJ127" s="257"/>
      <c r="BK127" s="258"/>
      <c r="BL127" s="259"/>
      <c r="BM127" s="1"/>
      <c r="BN127" s="2"/>
    </row>
    <row r="128" spans="2:66" ht="15" customHeight="1" thickBot="1">
      <c r="B128" s="320"/>
      <c r="C128" s="321"/>
      <c r="D128" s="321"/>
      <c r="E128" s="321"/>
      <c r="F128" s="321"/>
      <c r="G128" s="321"/>
      <c r="H128" s="321"/>
      <c r="I128" s="321"/>
      <c r="J128" s="321"/>
      <c r="K128" s="321"/>
      <c r="L128" s="322"/>
      <c r="M128" s="198"/>
      <c r="N128" s="221"/>
      <c r="O128" s="221"/>
      <c r="P128" s="199"/>
      <c r="Q128" s="198"/>
      <c r="R128" s="221"/>
      <c r="S128" s="221"/>
      <c r="T128" s="199"/>
      <c r="U128" s="198"/>
      <c r="V128" s="221"/>
      <c r="W128" s="221"/>
      <c r="X128" s="199"/>
      <c r="Y128" s="198"/>
      <c r="Z128" s="221"/>
      <c r="AA128" s="221"/>
      <c r="AB128" s="199"/>
      <c r="AC128" s="311"/>
      <c r="AD128" s="312"/>
      <c r="AE128" s="312"/>
      <c r="AF128" s="313"/>
      <c r="AG128" s="329"/>
      <c r="AH128" s="330"/>
      <c r="AI128" s="330"/>
      <c r="AJ128" s="330"/>
      <c r="AK128" s="330"/>
      <c r="AL128" s="330"/>
      <c r="AM128" s="330"/>
      <c r="AN128" s="330"/>
      <c r="AO128" s="331"/>
      <c r="AP128" s="273"/>
      <c r="AQ128" s="277"/>
      <c r="AR128" s="277"/>
      <c r="AS128" s="274"/>
      <c r="AT128" s="204"/>
      <c r="AU128" s="208"/>
      <c r="AV128" s="205"/>
      <c r="AW128" s="192"/>
      <c r="AX128" s="193"/>
      <c r="AY128" s="192"/>
      <c r="AZ128" s="193"/>
      <c r="BA128" s="204"/>
      <c r="BB128" s="205"/>
      <c r="BC128" s="273"/>
      <c r="BD128" s="274"/>
      <c r="BE128" s="204"/>
      <c r="BF128" s="205"/>
      <c r="BG128" s="204"/>
      <c r="BH128" s="208"/>
      <c r="BI128" s="205"/>
      <c r="BJ128" s="260"/>
      <c r="BK128" s="261"/>
      <c r="BL128" s="262"/>
      <c r="BM128" s="1"/>
      <c r="BN128" s="2"/>
    </row>
    <row r="129" spans="2:66" ht="15" customHeight="1" thickTop="1">
      <c r="B129" s="209" t="s">
        <v>228</v>
      </c>
      <c r="C129" s="210"/>
      <c r="D129" s="210"/>
      <c r="E129" s="210"/>
      <c r="F129" s="210"/>
      <c r="G129" s="210"/>
      <c r="H129" s="210"/>
      <c r="I129" s="210"/>
      <c r="J129" s="210"/>
      <c r="K129" s="210"/>
      <c r="L129" s="211"/>
      <c r="M129" s="188"/>
      <c r="N129" s="241"/>
      <c r="O129" s="241"/>
      <c r="P129" s="189"/>
      <c r="Q129" s="188"/>
      <c r="R129" s="241"/>
      <c r="S129" s="241"/>
      <c r="T129" s="189"/>
      <c r="U129" s="188"/>
      <c r="V129" s="241"/>
      <c r="W129" s="241"/>
      <c r="X129" s="189"/>
      <c r="Y129" s="188"/>
      <c r="Z129" s="241"/>
      <c r="AA129" s="241"/>
      <c r="AB129" s="189"/>
      <c r="AC129" s="278"/>
      <c r="AD129" s="279"/>
      <c r="AE129" s="279"/>
      <c r="AF129" s="280"/>
      <c r="AG129" s="323" t="s">
        <v>227</v>
      </c>
      <c r="AH129" s="324"/>
      <c r="AI129" s="324"/>
      <c r="AJ129" s="324"/>
      <c r="AK129" s="324"/>
      <c r="AL129" s="324"/>
      <c r="AM129" s="324"/>
      <c r="AN129" s="324"/>
      <c r="AO129" s="325"/>
      <c r="AP129" s="269" t="s">
        <v>52</v>
      </c>
      <c r="AQ129" s="275"/>
      <c r="AR129" s="275"/>
      <c r="AS129" s="270"/>
      <c r="AT129" s="200">
        <f>AW129+AY129</f>
        <v>11</v>
      </c>
      <c r="AU129" s="206"/>
      <c r="AV129" s="201"/>
      <c r="AW129" s="188">
        <v>11</v>
      </c>
      <c r="AX129" s="189"/>
      <c r="AY129" s="188"/>
      <c r="AZ129" s="189"/>
      <c r="BA129" s="200"/>
      <c r="BB129" s="201"/>
      <c r="BC129" s="269">
        <f>BA129</f>
        <v>0</v>
      </c>
      <c r="BD129" s="270"/>
      <c r="BE129" s="200">
        <f>BA129</f>
        <v>0</v>
      </c>
      <c r="BF129" s="201"/>
      <c r="BG129" s="200">
        <f>AT129-BE129</f>
        <v>11</v>
      </c>
      <c r="BH129" s="206"/>
      <c r="BI129" s="201"/>
      <c r="BJ129" s="254">
        <f>((LEFT(AP129,FIND(" ",AP129)-1)*BC129)/$S$279)</f>
        <v>0</v>
      </c>
      <c r="BK129" s="255"/>
      <c r="BL129" s="256"/>
      <c r="BM129" s="1"/>
      <c r="BN129" s="2"/>
    </row>
    <row r="130" spans="2:66" ht="15" customHeight="1">
      <c r="B130" s="212"/>
      <c r="C130" s="213"/>
      <c r="D130" s="213"/>
      <c r="E130" s="213"/>
      <c r="F130" s="213"/>
      <c r="G130" s="213"/>
      <c r="H130" s="213"/>
      <c r="I130" s="213"/>
      <c r="J130" s="213"/>
      <c r="K130" s="213"/>
      <c r="L130" s="214"/>
      <c r="M130" s="190"/>
      <c r="N130" s="242"/>
      <c r="O130" s="242"/>
      <c r="P130" s="191"/>
      <c r="Q130" s="190"/>
      <c r="R130" s="242"/>
      <c r="S130" s="242"/>
      <c r="T130" s="191"/>
      <c r="U130" s="190"/>
      <c r="V130" s="242"/>
      <c r="W130" s="242"/>
      <c r="X130" s="191"/>
      <c r="Y130" s="190"/>
      <c r="Z130" s="242"/>
      <c r="AA130" s="242"/>
      <c r="AB130" s="191"/>
      <c r="AC130" s="281"/>
      <c r="AD130" s="282"/>
      <c r="AE130" s="282"/>
      <c r="AF130" s="283"/>
      <c r="AG130" s="326"/>
      <c r="AH130" s="327"/>
      <c r="AI130" s="327"/>
      <c r="AJ130" s="327"/>
      <c r="AK130" s="327"/>
      <c r="AL130" s="327"/>
      <c r="AM130" s="327"/>
      <c r="AN130" s="327"/>
      <c r="AO130" s="328"/>
      <c r="AP130" s="271"/>
      <c r="AQ130" s="276"/>
      <c r="AR130" s="276"/>
      <c r="AS130" s="272"/>
      <c r="AT130" s="202"/>
      <c r="AU130" s="207"/>
      <c r="AV130" s="203"/>
      <c r="AW130" s="190"/>
      <c r="AX130" s="191"/>
      <c r="AY130" s="190"/>
      <c r="AZ130" s="191"/>
      <c r="BA130" s="202"/>
      <c r="BB130" s="203"/>
      <c r="BC130" s="271"/>
      <c r="BD130" s="272"/>
      <c r="BE130" s="202"/>
      <c r="BF130" s="203"/>
      <c r="BG130" s="202"/>
      <c r="BH130" s="207"/>
      <c r="BI130" s="203"/>
      <c r="BJ130" s="257"/>
      <c r="BK130" s="258"/>
      <c r="BL130" s="259"/>
      <c r="BM130" s="1"/>
      <c r="BN130" s="2"/>
    </row>
    <row r="131" spans="2:66" ht="15" customHeight="1" thickBot="1">
      <c r="B131" s="215"/>
      <c r="C131" s="216"/>
      <c r="D131" s="216"/>
      <c r="E131" s="216"/>
      <c r="F131" s="216"/>
      <c r="G131" s="216"/>
      <c r="H131" s="216"/>
      <c r="I131" s="216"/>
      <c r="J131" s="216"/>
      <c r="K131" s="216"/>
      <c r="L131" s="217"/>
      <c r="M131" s="192"/>
      <c r="N131" s="243"/>
      <c r="O131" s="243"/>
      <c r="P131" s="193"/>
      <c r="Q131" s="192"/>
      <c r="R131" s="243"/>
      <c r="S131" s="243"/>
      <c r="T131" s="193"/>
      <c r="U131" s="192"/>
      <c r="V131" s="243"/>
      <c r="W131" s="243"/>
      <c r="X131" s="193"/>
      <c r="Y131" s="192"/>
      <c r="Z131" s="243"/>
      <c r="AA131" s="243"/>
      <c r="AB131" s="193"/>
      <c r="AC131" s="284"/>
      <c r="AD131" s="285"/>
      <c r="AE131" s="285"/>
      <c r="AF131" s="286"/>
      <c r="AG131" s="329"/>
      <c r="AH131" s="330"/>
      <c r="AI131" s="330"/>
      <c r="AJ131" s="330"/>
      <c r="AK131" s="330"/>
      <c r="AL131" s="330"/>
      <c r="AM131" s="330"/>
      <c r="AN131" s="330"/>
      <c r="AO131" s="331"/>
      <c r="AP131" s="273"/>
      <c r="AQ131" s="277"/>
      <c r="AR131" s="277"/>
      <c r="AS131" s="274"/>
      <c r="AT131" s="204"/>
      <c r="AU131" s="208"/>
      <c r="AV131" s="205"/>
      <c r="AW131" s="192"/>
      <c r="AX131" s="193"/>
      <c r="AY131" s="192"/>
      <c r="AZ131" s="193"/>
      <c r="BA131" s="204"/>
      <c r="BB131" s="205"/>
      <c r="BC131" s="273"/>
      <c r="BD131" s="274"/>
      <c r="BE131" s="204"/>
      <c r="BF131" s="205"/>
      <c r="BG131" s="204"/>
      <c r="BH131" s="208"/>
      <c r="BI131" s="205"/>
      <c r="BJ131" s="260"/>
      <c r="BK131" s="261"/>
      <c r="BL131" s="262"/>
      <c r="BM131" s="1"/>
      <c r="BN131" s="2"/>
    </row>
    <row r="132" spans="2:66" ht="15" customHeight="1" thickTop="1">
      <c r="B132" s="209" t="s">
        <v>226</v>
      </c>
      <c r="C132" s="210"/>
      <c r="D132" s="210"/>
      <c r="E132" s="210"/>
      <c r="F132" s="210"/>
      <c r="G132" s="210"/>
      <c r="H132" s="210"/>
      <c r="I132" s="210"/>
      <c r="J132" s="210"/>
      <c r="K132" s="210"/>
      <c r="L132" s="211"/>
      <c r="M132" s="188"/>
      <c r="N132" s="241"/>
      <c r="O132" s="241"/>
      <c r="P132" s="189"/>
      <c r="Q132" s="188"/>
      <c r="R132" s="241"/>
      <c r="S132" s="241"/>
      <c r="T132" s="189"/>
      <c r="U132" s="188"/>
      <c r="V132" s="241"/>
      <c r="W132" s="241"/>
      <c r="X132" s="189"/>
      <c r="Y132" s="188"/>
      <c r="Z132" s="241"/>
      <c r="AA132" s="241"/>
      <c r="AB132" s="189"/>
      <c r="AC132" s="188"/>
      <c r="AD132" s="241"/>
      <c r="AE132" s="241"/>
      <c r="AF132" s="189"/>
      <c r="AG132" s="222" t="s">
        <v>225</v>
      </c>
      <c r="AH132" s="223"/>
      <c r="AI132" s="223"/>
      <c r="AJ132" s="223"/>
      <c r="AK132" s="223"/>
      <c r="AL132" s="223"/>
      <c r="AM132" s="223"/>
      <c r="AN132" s="223"/>
      <c r="AO132" s="224"/>
      <c r="AP132" s="269" t="s">
        <v>141</v>
      </c>
      <c r="AQ132" s="275"/>
      <c r="AR132" s="275"/>
      <c r="AS132" s="270"/>
      <c r="AT132" s="200">
        <f>AW132+AY132</f>
        <v>2</v>
      </c>
      <c r="AU132" s="206"/>
      <c r="AV132" s="201"/>
      <c r="AW132" s="188">
        <v>2</v>
      </c>
      <c r="AX132" s="189"/>
      <c r="AY132" s="188"/>
      <c r="AZ132" s="189"/>
      <c r="BA132" s="200"/>
      <c r="BB132" s="201"/>
      <c r="BC132" s="269">
        <f>BA132</f>
        <v>0</v>
      </c>
      <c r="BD132" s="270"/>
      <c r="BE132" s="200">
        <f>BA132</f>
        <v>0</v>
      </c>
      <c r="BF132" s="201"/>
      <c r="BG132" s="200">
        <f>AT132-BE132</f>
        <v>2</v>
      </c>
      <c r="BH132" s="206"/>
      <c r="BI132" s="201"/>
      <c r="BJ132" s="254">
        <f>((LEFT(AP132,FIND(" ",AP132)-1)*BC132)/$S$279)</f>
        <v>0</v>
      </c>
      <c r="BK132" s="255"/>
      <c r="BL132" s="256"/>
      <c r="BM132" s="1"/>
      <c r="BN132" s="2"/>
    </row>
    <row r="133" spans="2:66" ht="15" customHeight="1">
      <c r="B133" s="212"/>
      <c r="C133" s="213"/>
      <c r="D133" s="213"/>
      <c r="E133" s="213"/>
      <c r="F133" s="213"/>
      <c r="G133" s="213"/>
      <c r="H133" s="213"/>
      <c r="I133" s="213"/>
      <c r="J133" s="213"/>
      <c r="K133" s="213"/>
      <c r="L133" s="214"/>
      <c r="M133" s="190"/>
      <c r="N133" s="242"/>
      <c r="O133" s="242"/>
      <c r="P133" s="191"/>
      <c r="Q133" s="190"/>
      <c r="R133" s="242"/>
      <c r="S133" s="242"/>
      <c r="T133" s="191"/>
      <c r="U133" s="190"/>
      <c r="V133" s="242"/>
      <c r="W133" s="242"/>
      <c r="X133" s="191"/>
      <c r="Y133" s="190"/>
      <c r="Z133" s="242"/>
      <c r="AA133" s="242"/>
      <c r="AB133" s="191"/>
      <c r="AC133" s="190"/>
      <c r="AD133" s="242"/>
      <c r="AE133" s="242"/>
      <c r="AF133" s="191"/>
      <c r="AG133" s="225"/>
      <c r="AH133" s="226"/>
      <c r="AI133" s="226"/>
      <c r="AJ133" s="226"/>
      <c r="AK133" s="226"/>
      <c r="AL133" s="226"/>
      <c r="AM133" s="226"/>
      <c r="AN133" s="226"/>
      <c r="AO133" s="227"/>
      <c r="AP133" s="271"/>
      <c r="AQ133" s="276"/>
      <c r="AR133" s="276"/>
      <c r="AS133" s="272"/>
      <c r="AT133" s="202"/>
      <c r="AU133" s="207"/>
      <c r="AV133" s="203"/>
      <c r="AW133" s="190"/>
      <c r="AX133" s="191"/>
      <c r="AY133" s="190"/>
      <c r="AZ133" s="191"/>
      <c r="BA133" s="202"/>
      <c r="BB133" s="203"/>
      <c r="BC133" s="271"/>
      <c r="BD133" s="272"/>
      <c r="BE133" s="202"/>
      <c r="BF133" s="203"/>
      <c r="BG133" s="202"/>
      <c r="BH133" s="207"/>
      <c r="BI133" s="203"/>
      <c r="BJ133" s="257"/>
      <c r="BK133" s="258"/>
      <c r="BL133" s="259"/>
      <c r="BM133" s="1"/>
      <c r="BN133" s="2"/>
    </row>
    <row r="134" spans="2:66" ht="15" customHeight="1" thickBot="1">
      <c r="B134" s="215"/>
      <c r="C134" s="216"/>
      <c r="D134" s="216"/>
      <c r="E134" s="216"/>
      <c r="F134" s="216"/>
      <c r="G134" s="216"/>
      <c r="H134" s="216"/>
      <c r="I134" s="216"/>
      <c r="J134" s="216"/>
      <c r="K134" s="216"/>
      <c r="L134" s="217"/>
      <c r="M134" s="192"/>
      <c r="N134" s="243"/>
      <c r="O134" s="243"/>
      <c r="P134" s="193"/>
      <c r="Q134" s="192"/>
      <c r="R134" s="243"/>
      <c r="S134" s="243"/>
      <c r="T134" s="193"/>
      <c r="U134" s="192"/>
      <c r="V134" s="243"/>
      <c r="W134" s="243"/>
      <c r="X134" s="193"/>
      <c r="Y134" s="192"/>
      <c r="Z134" s="243"/>
      <c r="AA134" s="243"/>
      <c r="AB134" s="193"/>
      <c r="AC134" s="192"/>
      <c r="AD134" s="243"/>
      <c r="AE134" s="243"/>
      <c r="AF134" s="193"/>
      <c r="AG134" s="228"/>
      <c r="AH134" s="229"/>
      <c r="AI134" s="229"/>
      <c r="AJ134" s="229"/>
      <c r="AK134" s="229"/>
      <c r="AL134" s="229"/>
      <c r="AM134" s="229"/>
      <c r="AN134" s="229"/>
      <c r="AO134" s="230"/>
      <c r="AP134" s="273"/>
      <c r="AQ134" s="277"/>
      <c r="AR134" s="277"/>
      <c r="AS134" s="274"/>
      <c r="AT134" s="204"/>
      <c r="AU134" s="208"/>
      <c r="AV134" s="205"/>
      <c r="AW134" s="192"/>
      <c r="AX134" s="193"/>
      <c r="AY134" s="192"/>
      <c r="AZ134" s="193"/>
      <c r="BA134" s="204"/>
      <c r="BB134" s="205"/>
      <c r="BC134" s="273"/>
      <c r="BD134" s="274"/>
      <c r="BE134" s="204"/>
      <c r="BF134" s="205"/>
      <c r="BG134" s="204"/>
      <c r="BH134" s="208"/>
      <c r="BI134" s="205"/>
      <c r="BJ134" s="260"/>
      <c r="BK134" s="261"/>
      <c r="BL134" s="262"/>
      <c r="BM134" s="1"/>
      <c r="BN134" s="2"/>
    </row>
    <row r="135" spans="2:66" ht="15" customHeight="1" thickTop="1">
      <c r="B135" s="314" t="s">
        <v>224</v>
      </c>
      <c r="C135" s="315"/>
      <c r="D135" s="315"/>
      <c r="E135" s="315"/>
      <c r="F135" s="315"/>
      <c r="G135" s="315"/>
      <c r="H135" s="315"/>
      <c r="I135" s="315"/>
      <c r="J135" s="315"/>
      <c r="K135" s="315"/>
      <c r="L135" s="316"/>
      <c r="M135" s="188"/>
      <c r="N135" s="241"/>
      <c r="O135" s="241"/>
      <c r="P135" s="189"/>
      <c r="Q135" s="188"/>
      <c r="R135" s="241"/>
      <c r="S135" s="241"/>
      <c r="T135" s="189"/>
      <c r="U135" s="188"/>
      <c r="V135" s="241"/>
      <c r="W135" s="241"/>
      <c r="X135" s="189"/>
      <c r="Y135" s="188"/>
      <c r="Z135" s="241"/>
      <c r="AA135" s="241"/>
      <c r="AB135" s="189"/>
      <c r="AC135" s="188"/>
      <c r="AD135" s="241"/>
      <c r="AE135" s="241"/>
      <c r="AF135" s="189"/>
      <c r="AG135" s="323" t="s">
        <v>140</v>
      </c>
      <c r="AH135" s="324"/>
      <c r="AI135" s="324"/>
      <c r="AJ135" s="324"/>
      <c r="AK135" s="324"/>
      <c r="AL135" s="324"/>
      <c r="AM135" s="324"/>
      <c r="AN135" s="324"/>
      <c r="AO135" s="325"/>
      <c r="AP135" s="269" t="s">
        <v>159</v>
      </c>
      <c r="AQ135" s="275"/>
      <c r="AR135" s="275"/>
      <c r="AS135" s="270"/>
      <c r="AT135" s="200">
        <f>AW135+AY135</f>
        <v>12</v>
      </c>
      <c r="AU135" s="206"/>
      <c r="AV135" s="201"/>
      <c r="AW135" s="188">
        <v>12</v>
      </c>
      <c r="AX135" s="189"/>
      <c r="AY135" s="188"/>
      <c r="AZ135" s="189"/>
      <c r="BA135" s="200"/>
      <c r="BB135" s="201"/>
      <c r="BC135" s="269">
        <f>BA135</f>
        <v>0</v>
      </c>
      <c r="BD135" s="270"/>
      <c r="BE135" s="200">
        <f>BA135</f>
        <v>0</v>
      </c>
      <c r="BF135" s="201"/>
      <c r="BG135" s="200">
        <f>AT135-BE135</f>
        <v>12</v>
      </c>
      <c r="BH135" s="206"/>
      <c r="BI135" s="201"/>
      <c r="BJ135" s="254">
        <f>((LEFT(AP135,FIND(" ",AP135)-1)*BC135)/$S$279)</f>
        <v>0</v>
      </c>
      <c r="BK135" s="255"/>
      <c r="BL135" s="256"/>
      <c r="BM135" s="1"/>
      <c r="BN135" s="2"/>
    </row>
    <row r="136" spans="2:66" ht="15" customHeight="1">
      <c r="B136" s="317"/>
      <c r="C136" s="318"/>
      <c r="D136" s="318"/>
      <c r="E136" s="318"/>
      <c r="F136" s="318"/>
      <c r="G136" s="318"/>
      <c r="H136" s="318"/>
      <c r="I136" s="318"/>
      <c r="J136" s="318"/>
      <c r="K136" s="318"/>
      <c r="L136" s="319"/>
      <c r="M136" s="190"/>
      <c r="N136" s="242"/>
      <c r="O136" s="242"/>
      <c r="P136" s="191"/>
      <c r="Q136" s="190"/>
      <c r="R136" s="242"/>
      <c r="S136" s="242"/>
      <c r="T136" s="191"/>
      <c r="U136" s="190"/>
      <c r="V136" s="242"/>
      <c r="W136" s="242"/>
      <c r="X136" s="191"/>
      <c r="Y136" s="190"/>
      <c r="Z136" s="242"/>
      <c r="AA136" s="242"/>
      <c r="AB136" s="191"/>
      <c r="AC136" s="190"/>
      <c r="AD136" s="242"/>
      <c r="AE136" s="242"/>
      <c r="AF136" s="191"/>
      <c r="AG136" s="326"/>
      <c r="AH136" s="327"/>
      <c r="AI136" s="327"/>
      <c r="AJ136" s="327"/>
      <c r="AK136" s="327"/>
      <c r="AL136" s="327"/>
      <c r="AM136" s="327"/>
      <c r="AN136" s="327"/>
      <c r="AO136" s="328"/>
      <c r="AP136" s="271"/>
      <c r="AQ136" s="276"/>
      <c r="AR136" s="276"/>
      <c r="AS136" s="272"/>
      <c r="AT136" s="202"/>
      <c r="AU136" s="207"/>
      <c r="AV136" s="203"/>
      <c r="AW136" s="190"/>
      <c r="AX136" s="191"/>
      <c r="AY136" s="190"/>
      <c r="AZ136" s="191"/>
      <c r="BA136" s="202"/>
      <c r="BB136" s="203"/>
      <c r="BC136" s="271"/>
      <c r="BD136" s="272"/>
      <c r="BE136" s="202"/>
      <c r="BF136" s="203"/>
      <c r="BG136" s="202"/>
      <c r="BH136" s="207"/>
      <c r="BI136" s="203"/>
      <c r="BJ136" s="257"/>
      <c r="BK136" s="258"/>
      <c r="BL136" s="259"/>
      <c r="BM136" s="1"/>
      <c r="BN136" s="2"/>
    </row>
    <row r="137" spans="2:66" ht="15" customHeight="1" thickBot="1">
      <c r="B137" s="320"/>
      <c r="C137" s="321"/>
      <c r="D137" s="321"/>
      <c r="E137" s="321"/>
      <c r="F137" s="321"/>
      <c r="G137" s="321"/>
      <c r="H137" s="321"/>
      <c r="I137" s="321"/>
      <c r="J137" s="321"/>
      <c r="K137" s="321"/>
      <c r="L137" s="322"/>
      <c r="M137" s="192"/>
      <c r="N137" s="243"/>
      <c r="O137" s="243"/>
      <c r="P137" s="193"/>
      <c r="Q137" s="192"/>
      <c r="R137" s="243"/>
      <c r="S137" s="243"/>
      <c r="T137" s="193"/>
      <c r="U137" s="192"/>
      <c r="V137" s="243"/>
      <c r="W137" s="243"/>
      <c r="X137" s="193"/>
      <c r="Y137" s="192"/>
      <c r="Z137" s="243"/>
      <c r="AA137" s="243"/>
      <c r="AB137" s="193"/>
      <c r="AC137" s="192"/>
      <c r="AD137" s="243"/>
      <c r="AE137" s="243"/>
      <c r="AF137" s="193"/>
      <c r="AG137" s="329"/>
      <c r="AH137" s="330"/>
      <c r="AI137" s="330"/>
      <c r="AJ137" s="330"/>
      <c r="AK137" s="330"/>
      <c r="AL137" s="330"/>
      <c r="AM137" s="330"/>
      <c r="AN137" s="330"/>
      <c r="AO137" s="331"/>
      <c r="AP137" s="273"/>
      <c r="AQ137" s="277"/>
      <c r="AR137" s="277"/>
      <c r="AS137" s="274"/>
      <c r="AT137" s="204"/>
      <c r="AU137" s="208"/>
      <c r="AV137" s="205"/>
      <c r="AW137" s="192"/>
      <c r="AX137" s="193"/>
      <c r="AY137" s="192"/>
      <c r="AZ137" s="193"/>
      <c r="BA137" s="204"/>
      <c r="BB137" s="205"/>
      <c r="BC137" s="273"/>
      <c r="BD137" s="274"/>
      <c r="BE137" s="204"/>
      <c r="BF137" s="205"/>
      <c r="BG137" s="204"/>
      <c r="BH137" s="208"/>
      <c r="BI137" s="205"/>
      <c r="BJ137" s="260"/>
      <c r="BK137" s="261"/>
      <c r="BL137" s="262"/>
      <c r="BM137" s="1"/>
      <c r="BN137" s="2"/>
    </row>
    <row r="138" spans="2:66" ht="15" customHeight="1" thickTop="1">
      <c r="B138" s="209" t="s">
        <v>223</v>
      </c>
      <c r="C138" s="210"/>
      <c r="D138" s="210"/>
      <c r="E138" s="210"/>
      <c r="F138" s="210"/>
      <c r="G138" s="210"/>
      <c r="H138" s="210"/>
      <c r="I138" s="210"/>
      <c r="J138" s="210"/>
      <c r="K138" s="210"/>
      <c r="L138" s="211"/>
      <c r="M138" s="194">
        <v>160</v>
      </c>
      <c r="N138" s="219"/>
      <c r="O138" s="219"/>
      <c r="P138" s="195"/>
      <c r="Q138" s="194">
        <v>160</v>
      </c>
      <c r="R138" s="219"/>
      <c r="S138" s="219"/>
      <c r="T138" s="195"/>
      <c r="U138" s="194">
        <v>160</v>
      </c>
      <c r="V138" s="219"/>
      <c r="W138" s="219"/>
      <c r="X138" s="195"/>
      <c r="Y138" s="194">
        <v>160</v>
      </c>
      <c r="Z138" s="219"/>
      <c r="AA138" s="219"/>
      <c r="AB138" s="195"/>
      <c r="AC138" s="296" t="s">
        <v>311</v>
      </c>
      <c r="AD138" s="297"/>
      <c r="AE138" s="297"/>
      <c r="AF138" s="298"/>
      <c r="AG138" s="222" t="s">
        <v>134</v>
      </c>
      <c r="AH138" s="223"/>
      <c r="AI138" s="223"/>
      <c r="AJ138" s="223"/>
      <c r="AK138" s="223"/>
      <c r="AL138" s="223"/>
      <c r="AM138" s="223"/>
      <c r="AN138" s="223"/>
      <c r="AO138" s="224"/>
      <c r="AP138" s="269" t="s">
        <v>52</v>
      </c>
      <c r="AQ138" s="275"/>
      <c r="AR138" s="275"/>
      <c r="AS138" s="270"/>
      <c r="AT138" s="200">
        <f>AW138+AY138</f>
        <v>11</v>
      </c>
      <c r="AU138" s="206"/>
      <c r="AV138" s="201"/>
      <c r="AW138" s="188">
        <v>11</v>
      </c>
      <c r="AX138" s="189"/>
      <c r="AY138" s="188"/>
      <c r="AZ138" s="189"/>
      <c r="BA138" s="200"/>
      <c r="BB138" s="201"/>
      <c r="BC138" s="269">
        <f>BA138</f>
        <v>0</v>
      </c>
      <c r="BD138" s="270"/>
      <c r="BE138" s="200">
        <f>BA138</f>
        <v>0</v>
      </c>
      <c r="BF138" s="201"/>
      <c r="BG138" s="200">
        <f>AT138-BE138</f>
        <v>11</v>
      </c>
      <c r="BH138" s="206"/>
      <c r="BI138" s="201"/>
      <c r="BJ138" s="254">
        <f>((LEFT(AP138,FIND(" ",AP138)-1)*BC138)/$S$279)</f>
        <v>0</v>
      </c>
      <c r="BK138" s="255"/>
      <c r="BL138" s="256"/>
      <c r="BM138" s="1"/>
      <c r="BN138" s="2"/>
    </row>
    <row r="139" spans="2:66" ht="15" customHeight="1">
      <c r="B139" s="212"/>
      <c r="C139" s="213"/>
      <c r="D139" s="213"/>
      <c r="E139" s="213"/>
      <c r="F139" s="213"/>
      <c r="G139" s="213"/>
      <c r="H139" s="213"/>
      <c r="I139" s="213"/>
      <c r="J139" s="213"/>
      <c r="K139" s="213"/>
      <c r="L139" s="214"/>
      <c r="M139" s="196"/>
      <c r="N139" s="220"/>
      <c r="O139" s="220"/>
      <c r="P139" s="197"/>
      <c r="Q139" s="196"/>
      <c r="R139" s="220"/>
      <c r="S139" s="220"/>
      <c r="T139" s="197"/>
      <c r="U139" s="196"/>
      <c r="V139" s="220"/>
      <c r="W139" s="220"/>
      <c r="X139" s="197"/>
      <c r="Y139" s="196"/>
      <c r="Z139" s="220"/>
      <c r="AA139" s="220"/>
      <c r="AB139" s="197"/>
      <c r="AC139" s="299"/>
      <c r="AD139" s="300"/>
      <c r="AE139" s="300"/>
      <c r="AF139" s="301"/>
      <c r="AG139" s="225"/>
      <c r="AH139" s="226"/>
      <c r="AI139" s="226"/>
      <c r="AJ139" s="226"/>
      <c r="AK139" s="226"/>
      <c r="AL139" s="226"/>
      <c r="AM139" s="226"/>
      <c r="AN139" s="226"/>
      <c r="AO139" s="227"/>
      <c r="AP139" s="271"/>
      <c r="AQ139" s="276"/>
      <c r="AR139" s="276"/>
      <c r="AS139" s="272"/>
      <c r="AT139" s="202"/>
      <c r="AU139" s="207"/>
      <c r="AV139" s="203"/>
      <c r="AW139" s="190"/>
      <c r="AX139" s="191"/>
      <c r="AY139" s="190"/>
      <c r="AZ139" s="191"/>
      <c r="BA139" s="202"/>
      <c r="BB139" s="203"/>
      <c r="BC139" s="271"/>
      <c r="BD139" s="272"/>
      <c r="BE139" s="202"/>
      <c r="BF139" s="203"/>
      <c r="BG139" s="202"/>
      <c r="BH139" s="207"/>
      <c r="BI139" s="203"/>
      <c r="BJ139" s="257"/>
      <c r="BK139" s="258"/>
      <c r="BL139" s="259"/>
      <c r="BM139" s="1"/>
      <c r="BN139" s="2"/>
    </row>
    <row r="140" spans="2:66" ht="15" customHeight="1" thickBot="1">
      <c r="B140" s="215"/>
      <c r="C140" s="216"/>
      <c r="D140" s="216"/>
      <c r="E140" s="216"/>
      <c r="F140" s="216"/>
      <c r="G140" s="216"/>
      <c r="H140" s="216"/>
      <c r="I140" s="216"/>
      <c r="J140" s="216"/>
      <c r="K140" s="216"/>
      <c r="L140" s="217"/>
      <c r="M140" s="198"/>
      <c r="N140" s="221"/>
      <c r="O140" s="221"/>
      <c r="P140" s="199"/>
      <c r="Q140" s="198"/>
      <c r="R140" s="221"/>
      <c r="S140" s="221"/>
      <c r="T140" s="199"/>
      <c r="U140" s="198"/>
      <c r="V140" s="221"/>
      <c r="W140" s="221"/>
      <c r="X140" s="199"/>
      <c r="Y140" s="198"/>
      <c r="Z140" s="221"/>
      <c r="AA140" s="221"/>
      <c r="AB140" s="199"/>
      <c r="AC140" s="302"/>
      <c r="AD140" s="303"/>
      <c r="AE140" s="303"/>
      <c r="AF140" s="304"/>
      <c r="AG140" s="228"/>
      <c r="AH140" s="229"/>
      <c r="AI140" s="229"/>
      <c r="AJ140" s="229"/>
      <c r="AK140" s="229"/>
      <c r="AL140" s="229"/>
      <c r="AM140" s="229"/>
      <c r="AN140" s="229"/>
      <c r="AO140" s="230"/>
      <c r="AP140" s="273"/>
      <c r="AQ140" s="277"/>
      <c r="AR140" s="277"/>
      <c r="AS140" s="274"/>
      <c r="AT140" s="204"/>
      <c r="AU140" s="208"/>
      <c r="AV140" s="205"/>
      <c r="AW140" s="192"/>
      <c r="AX140" s="193"/>
      <c r="AY140" s="192"/>
      <c r="AZ140" s="193"/>
      <c r="BA140" s="204"/>
      <c r="BB140" s="205"/>
      <c r="BC140" s="273"/>
      <c r="BD140" s="274"/>
      <c r="BE140" s="204"/>
      <c r="BF140" s="205"/>
      <c r="BG140" s="204"/>
      <c r="BH140" s="208"/>
      <c r="BI140" s="205"/>
      <c r="BJ140" s="260"/>
      <c r="BK140" s="261"/>
      <c r="BL140" s="262"/>
      <c r="BM140" s="1"/>
      <c r="BN140" s="2"/>
    </row>
    <row r="141" spans="2:66" ht="15" customHeight="1" thickTop="1">
      <c r="B141" s="209" t="s">
        <v>222</v>
      </c>
      <c r="C141" s="210"/>
      <c r="D141" s="210"/>
      <c r="E141" s="210"/>
      <c r="F141" s="210"/>
      <c r="G141" s="210"/>
      <c r="H141" s="210"/>
      <c r="I141" s="210"/>
      <c r="J141" s="210"/>
      <c r="K141" s="210"/>
      <c r="L141" s="211"/>
      <c r="M141" s="188"/>
      <c r="N141" s="241"/>
      <c r="O141" s="241"/>
      <c r="P141" s="189"/>
      <c r="Q141" s="188"/>
      <c r="R141" s="241"/>
      <c r="S141" s="241"/>
      <c r="T141" s="189"/>
      <c r="U141" s="188"/>
      <c r="V141" s="241"/>
      <c r="W141" s="241"/>
      <c r="X141" s="189"/>
      <c r="Y141" s="188"/>
      <c r="Z141" s="241"/>
      <c r="AA141" s="241"/>
      <c r="AB141" s="189"/>
      <c r="AC141" s="296"/>
      <c r="AD141" s="297"/>
      <c r="AE141" s="297"/>
      <c r="AF141" s="298"/>
      <c r="AG141" s="323" t="s">
        <v>221</v>
      </c>
      <c r="AH141" s="324"/>
      <c r="AI141" s="324"/>
      <c r="AJ141" s="324"/>
      <c r="AK141" s="324"/>
      <c r="AL141" s="324"/>
      <c r="AM141" s="324"/>
      <c r="AN141" s="324"/>
      <c r="AO141" s="325"/>
      <c r="AP141" s="269" t="s">
        <v>52</v>
      </c>
      <c r="AQ141" s="275"/>
      <c r="AR141" s="275"/>
      <c r="AS141" s="270"/>
      <c r="AT141" s="200">
        <f>AW141+AY141</f>
        <v>20</v>
      </c>
      <c r="AU141" s="206"/>
      <c r="AV141" s="201"/>
      <c r="AW141" s="188">
        <v>20</v>
      </c>
      <c r="AX141" s="189"/>
      <c r="AY141" s="188"/>
      <c r="AZ141" s="189"/>
      <c r="BA141" s="200"/>
      <c r="BB141" s="201"/>
      <c r="BC141" s="269">
        <f>BA141</f>
        <v>0</v>
      </c>
      <c r="BD141" s="270"/>
      <c r="BE141" s="200">
        <f>BA141</f>
        <v>0</v>
      </c>
      <c r="BF141" s="201"/>
      <c r="BG141" s="200">
        <f>AT141-BE141</f>
        <v>20</v>
      </c>
      <c r="BH141" s="206"/>
      <c r="BI141" s="201"/>
      <c r="BJ141" s="254">
        <f>((LEFT(AP141,FIND(" ",AP141)-1)*BC141)/$S$279)</f>
        <v>0</v>
      </c>
      <c r="BK141" s="255"/>
      <c r="BL141" s="256"/>
      <c r="BM141" s="1"/>
      <c r="BN141" s="2"/>
    </row>
    <row r="142" spans="2:66" ht="15" customHeight="1">
      <c r="B142" s="212"/>
      <c r="C142" s="213"/>
      <c r="D142" s="213"/>
      <c r="E142" s="213"/>
      <c r="F142" s="213"/>
      <c r="G142" s="213"/>
      <c r="H142" s="213"/>
      <c r="I142" s="213"/>
      <c r="J142" s="213"/>
      <c r="K142" s="213"/>
      <c r="L142" s="214"/>
      <c r="M142" s="190"/>
      <c r="N142" s="242"/>
      <c r="O142" s="242"/>
      <c r="P142" s="191"/>
      <c r="Q142" s="190"/>
      <c r="R142" s="242"/>
      <c r="S142" s="242"/>
      <c r="T142" s="191"/>
      <c r="U142" s="190"/>
      <c r="V142" s="242"/>
      <c r="W142" s="242"/>
      <c r="X142" s="191"/>
      <c r="Y142" s="190"/>
      <c r="Z142" s="242"/>
      <c r="AA142" s="242"/>
      <c r="AB142" s="191"/>
      <c r="AC142" s="299"/>
      <c r="AD142" s="300"/>
      <c r="AE142" s="300"/>
      <c r="AF142" s="301"/>
      <c r="AG142" s="326"/>
      <c r="AH142" s="327"/>
      <c r="AI142" s="327"/>
      <c r="AJ142" s="327"/>
      <c r="AK142" s="327"/>
      <c r="AL142" s="327"/>
      <c r="AM142" s="327"/>
      <c r="AN142" s="327"/>
      <c r="AO142" s="328"/>
      <c r="AP142" s="271"/>
      <c r="AQ142" s="276"/>
      <c r="AR142" s="276"/>
      <c r="AS142" s="272"/>
      <c r="AT142" s="202"/>
      <c r="AU142" s="207"/>
      <c r="AV142" s="203"/>
      <c r="AW142" s="190"/>
      <c r="AX142" s="191"/>
      <c r="AY142" s="190"/>
      <c r="AZ142" s="191"/>
      <c r="BA142" s="202"/>
      <c r="BB142" s="203"/>
      <c r="BC142" s="271"/>
      <c r="BD142" s="272"/>
      <c r="BE142" s="202"/>
      <c r="BF142" s="203"/>
      <c r="BG142" s="202"/>
      <c r="BH142" s="207"/>
      <c r="BI142" s="203"/>
      <c r="BJ142" s="257"/>
      <c r="BK142" s="258"/>
      <c r="BL142" s="259"/>
      <c r="BM142" s="1"/>
      <c r="BN142" s="2"/>
    </row>
    <row r="143" spans="2:66" ht="15" customHeight="1" thickBot="1">
      <c r="B143" s="215"/>
      <c r="C143" s="216"/>
      <c r="D143" s="216"/>
      <c r="E143" s="216"/>
      <c r="F143" s="216"/>
      <c r="G143" s="216"/>
      <c r="H143" s="216"/>
      <c r="I143" s="216"/>
      <c r="J143" s="216"/>
      <c r="K143" s="216"/>
      <c r="L143" s="217"/>
      <c r="M143" s="192"/>
      <c r="N143" s="243"/>
      <c r="O143" s="243"/>
      <c r="P143" s="193"/>
      <c r="Q143" s="192"/>
      <c r="R143" s="243"/>
      <c r="S143" s="243"/>
      <c r="T143" s="193"/>
      <c r="U143" s="192"/>
      <c r="V143" s="243"/>
      <c r="W143" s="243"/>
      <c r="X143" s="193"/>
      <c r="Y143" s="192"/>
      <c r="Z143" s="243"/>
      <c r="AA143" s="243"/>
      <c r="AB143" s="193"/>
      <c r="AC143" s="302"/>
      <c r="AD143" s="303"/>
      <c r="AE143" s="303"/>
      <c r="AF143" s="304"/>
      <c r="AG143" s="329"/>
      <c r="AH143" s="330"/>
      <c r="AI143" s="330"/>
      <c r="AJ143" s="330"/>
      <c r="AK143" s="330"/>
      <c r="AL143" s="330"/>
      <c r="AM143" s="330"/>
      <c r="AN143" s="330"/>
      <c r="AO143" s="331"/>
      <c r="AP143" s="273"/>
      <c r="AQ143" s="277"/>
      <c r="AR143" s="277"/>
      <c r="AS143" s="274"/>
      <c r="AT143" s="204"/>
      <c r="AU143" s="208"/>
      <c r="AV143" s="205"/>
      <c r="AW143" s="192"/>
      <c r="AX143" s="193"/>
      <c r="AY143" s="192"/>
      <c r="AZ143" s="193"/>
      <c r="BA143" s="204"/>
      <c r="BB143" s="205"/>
      <c r="BC143" s="273"/>
      <c r="BD143" s="274"/>
      <c r="BE143" s="204"/>
      <c r="BF143" s="205"/>
      <c r="BG143" s="204"/>
      <c r="BH143" s="208"/>
      <c r="BI143" s="205"/>
      <c r="BJ143" s="260"/>
      <c r="BK143" s="261"/>
      <c r="BL143" s="262"/>
      <c r="BM143" s="1"/>
      <c r="BN143" s="2"/>
    </row>
    <row r="144" spans="2:66" ht="15" customHeight="1" thickTop="1">
      <c r="B144" s="314" t="s">
        <v>220</v>
      </c>
      <c r="C144" s="315"/>
      <c r="D144" s="315"/>
      <c r="E144" s="315"/>
      <c r="F144" s="315"/>
      <c r="G144" s="315"/>
      <c r="H144" s="315"/>
      <c r="I144" s="315"/>
      <c r="J144" s="315"/>
      <c r="K144" s="315"/>
      <c r="L144" s="316"/>
      <c r="M144" s="188"/>
      <c r="N144" s="241"/>
      <c r="O144" s="241"/>
      <c r="P144" s="189"/>
      <c r="Q144" s="188"/>
      <c r="R144" s="241"/>
      <c r="S144" s="241"/>
      <c r="T144" s="189"/>
      <c r="U144" s="188"/>
      <c r="V144" s="241"/>
      <c r="W144" s="241"/>
      <c r="X144" s="189"/>
      <c r="Y144" s="188"/>
      <c r="Z144" s="241"/>
      <c r="AA144" s="241"/>
      <c r="AB144" s="189"/>
      <c r="AC144" s="305"/>
      <c r="AD144" s="306"/>
      <c r="AE144" s="306"/>
      <c r="AF144" s="307"/>
      <c r="AG144" s="222" t="s">
        <v>135</v>
      </c>
      <c r="AH144" s="223"/>
      <c r="AI144" s="223"/>
      <c r="AJ144" s="223"/>
      <c r="AK144" s="223"/>
      <c r="AL144" s="223"/>
      <c r="AM144" s="223"/>
      <c r="AN144" s="223"/>
      <c r="AO144" s="224"/>
      <c r="AP144" s="269" t="s">
        <v>61</v>
      </c>
      <c r="AQ144" s="275"/>
      <c r="AR144" s="275"/>
      <c r="AS144" s="270"/>
      <c r="AT144" s="200">
        <f>AW144+AY144</f>
        <v>6</v>
      </c>
      <c r="AU144" s="206"/>
      <c r="AV144" s="201"/>
      <c r="AW144" s="188">
        <v>6</v>
      </c>
      <c r="AX144" s="189"/>
      <c r="AY144" s="188"/>
      <c r="AZ144" s="189"/>
      <c r="BA144" s="200"/>
      <c r="BB144" s="201"/>
      <c r="BC144" s="269">
        <f>BA144</f>
        <v>0</v>
      </c>
      <c r="BD144" s="270"/>
      <c r="BE144" s="200">
        <f>BA144</f>
        <v>0</v>
      </c>
      <c r="BF144" s="201"/>
      <c r="BG144" s="200">
        <f>AT144-BE144</f>
        <v>6</v>
      </c>
      <c r="BH144" s="206"/>
      <c r="BI144" s="201"/>
      <c r="BJ144" s="254">
        <f>((LEFT(AP144,FIND(" ",AP144)-1)*BC144)/$S$279)</f>
        <v>0</v>
      </c>
      <c r="BK144" s="255"/>
      <c r="BL144" s="256"/>
      <c r="BM144" s="1"/>
      <c r="BN144" s="2"/>
    </row>
    <row r="145" spans="2:66" ht="15" customHeight="1">
      <c r="B145" s="317"/>
      <c r="C145" s="318"/>
      <c r="D145" s="318"/>
      <c r="E145" s="318"/>
      <c r="F145" s="318"/>
      <c r="G145" s="318"/>
      <c r="H145" s="318"/>
      <c r="I145" s="318"/>
      <c r="J145" s="318"/>
      <c r="K145" s="318"/>
      <c r="L145" s="319"/>
      <c r="M145" s="190"/>
      <c r="N145" s="242"/>
      <c r="O145" s="242"/>
      <c r="P145" s="191"/>
      <c r="Q145" s="190"/>
      <c r="R145" s="242"/>
      <c r="S145" s="242"/>
      <c r="T145" s="191"/>
      <c r="U145" s="190"/>
      <c r="V145" s="242"/>
      <c r="W145" s="242"/>
      <c r="X145" s="191"/>
      <c r="Y145" s="190"/>
      <c r="Z145" s="242"/>
      <c r="AA145" s="242"/>
      <c r="AB145" s="191"/>
      <c r="AC145" s="308"/>
      <c r="AD145" s="309"/>
      <c r="AE145" s="309"/>
      <c r="AF145" s="310"/>
      <c r="AG145" s="225"/>
      <c r="AH145" s="226"/>
      <c r="AI145" s="226"/>
      <c r="AJ145" s="226"/>
      <c r="AK145" s="226"/>
      <c r="AL145" s="226"/>
      <c r="AM145" s="226"/>
      <c r="AN145" s="226"/>
      <c r="AO145" s="227"/>
      <c r="AP145" s="271"/>
      <c r="AQ145" s="276"/>
      <c r="AR145" s="276"/>
      <c r="AS145" s="272"/>
      <c r="AT145" s="202"/>
      <c r="AU145" s="207"/>
      <c r="AV145" s="203"/>
      <c r="AW145" s="190"/>
      <c r="AX145" s="191"/>
      <c r="AY145" s="190"/>
      <c r="AZ145" s="191"/>
      <c r="BA145" s="202"/>
      <c r="BB145" s="203"/>
      <c r="BC145" s="271"/>
      <c r="BD145" s="272"/>
      <c r="BE145" s="202"/>
      <c r="BF145" s="203"/>
      <c r="BG145" s="202"/>
      <c r="BH145" s="207"/>
      <c r="BI145" s="203"/>
      <c r="BJ145" s="257"/>
      <c r="BK145" s="258"/>
      <c r="BL145" s="259"/>
      <c r="BM145" s="1"/>
      <c r="BN145" s="2"/>
    </row>
    <row r="146" spans="2:66" ht="15" customHeight="1" thickBot="1">
      <c r="B146" s="320"/>
      <c r="C146" s="321"/>
      <c r="D146" s="321"/>
      <c r="E146" s="321"/>
      <c r="F146" s="321"/>
      <c r="G146" s="321"/>
      <c r="H146" s="321"/>
      <c r="I146" s="321"/>
      <c r="J146" s="321"/>
      <c r="K146" s="321"/>
      <c r="L146" s="322"/>
      <c r="M146" s="192"/>
      <c r="N146" s="243"/>
      <c r="O146" s="243"/>
      <c r="P146" s="193"/>
      <c r="Q146" s="192"/>
      <c r="R146" s="243"/>
      <c r="S146" s="243"/>
      <c r="T146" s="193"/>
      <c r="U146" s="192"/>
      <c r="V146" s="243"/>
      <c r="W146" s="243"/>
      <c r="X146" s="193"/>
      <c r="Y146" s="192"/>
      <c r="Z146" s="243"/>
      <c r="AA146" s="243"/>
      <c r="AB146" s="193"/>
      <c r="AC146" s="311"/>
      <c r="AD146" s="312"/>
      <c r="AE146" s="312"/>
      <c r="AF146" s="313"/>
      <c r="AG146" s="228"/>
      <c r="AH146" s="229"/>
      <c r="AI146" s="229"/>
      <c r="AJ146" s="229"/>
      <c r="AK146" s="229"/>
      <c r="AL146" s="229"/>
      <c r="AM146" s="229"/>
      <c r="AN146" s="229"/>
      <c r="AO146" s="230"/>
      <c r="AP146" s="273"/>
      <c r="AQ146" s="277"/>
      <c r="AR146" s="277"/>
      <c r="AS146" s="274"/>
      <c r="AT146" s="204"/>
      <c r="AU146" s="208"/>
      <c r="AV146" s="205"/>
      <c r="AW146" s="192"/>
      <c r="AX146" s="193"/>
      <c r="AY146" s="192"/>
      <c r="AZ146" s="193"/>
      <c r="BA146" s="204"/>
      <c r="BB146" s="205"/>
      <c r="BC146" s="273"/>
      <c r="BD146" s="274"/>
      <c r="BE146" s="204"/>
      <c r="BF146" s="205"/>
      <c r="BG146" s="204"/>
      <c r="BH146" s="208"/>
      <c r="BI146" s="205"/>
      <c r="BJ146" s="260"/>
      <c r="BK146" s="261"/>
      <c r="BL146" s="262"/>
      <c r="BM146" s="1"/>
      <c r="BN146" s="2"/>
    </row>
    <row r="147" spans="2:66" ht="15" customHeight="1" thickTop="1">
      <c r="B147" s="209" t="s">
        <v>219</v>
      </c>
      <c r="C147" s="210"/>
      <c r="D147" s="210"/>
      <c r="E147" s="210"/>
      <c r="F147" s="210"/>
      <c r="G147" s="210"/>
      <c r="H147" s="210"/>
      <c r="I147" s="210"/>
      <c r="J147" s="210"/>
      <c r="K147" s="210"/>
      <c r="L147" s="211"/>
      <c r="M147" s="188"/>
      <c r="N147" s="241"/>
      <c r="O147" s="241"/>
      <c r="P147" s="189"/>
      <c r="Q147" s="188"/>
      <c r="R147" s="241"/>
      <c r="S147" s="241"/>
      <c r="T147" s="189"/>
      <c r="U147" s="188"/>
      <c r="V147" s="241"/>
      <c r="W147" s="241"/>
      <c r="X147" s="189"/>
      <c r="Y147" s="188"/>
      <c r="Z147" s="241"/>
      <c r="AA147" s="241"/>
      <c r="AB147" s="189"/>
      <c r="AC147" s="305"/>
      <c r="AD147" s="306"/>
      <c r="AE147" s="306"/>
      <c r="AF147" s="307"/>
      <c r="AG147" s="222" t="s">
        <v>218</v>
      </c>
      <c r="AH147" s="223"/>
      <c r="AI147" s="223"/>
      <c r="AJ147" s="223"/>
      <c r="AK147" s="223"/>
      <c r="AL147" s="223"/>
      <c r="AM147" s="223"/>
      <c r="AN147" s="223"/>
      <c r="AO147" s="224"/>
      <c r="AP147" s="269" t="s">
        <v>217</v>
      </c>
      <c r="AQ147" s="275"/>
      <c r="AR147" s="275"/>
      <c r="AS147" s="270"/>
      <c r="AT147" s="200">
        <f>AW147+AY147</f>
        <v>2</v>
      </c>
      <c r="AU147" s="206"/>
      <c r="AV147" s="201"/>
      <c r="AW147" s="188">
        <v>2</v>
      </c>
      <c r="AX147" s="189"/>
      <c r="AY147" s="188"/>
      <c r="AZ147" s="189"/>
      <c r="BA147" s="200"/>
      <c r="BB147" s="201"/>
      <c r="BC147" s="269">
        <f>BA147</f>
        <v>0</v>
      </c>
      <c r="BD147" s="270"/>
      <c r="BE147" s="200">
        <f>BA147</f>
        <v>0</v>
      </c>
      <c r="BF147" s="201"/>
      <c r="BG147" s="200">
        <f>AT147-BE147</f>
        <v>2</v>
      </c>
      <c r="BH147" s="206"/>
      <c r="BI147" s="201"/>
      <c r="BJ147" s="254">
        <f>((LEFT(AP147,FIND(" ",AP147)-1)*BC147)/$S$279)</f>
        <v>0</v>
      </c>
      <c r="BK147" s="255"/>
      <c r="BL147" s="256"/>
      <c r="BM147" s="1"/>
      <c r="BN147" s="2"/>
    </row>
    <row r="148" spans="2:66" ht="15" customHeight="1">
      <c r="B148" s="212"/>
      <c r="C148" s="213"/>
      <c r="D148" s="213"/>
      <c r="E148" s="213"/>
      <c r="F148" s="213"/>
      <c r="G148" s="213"/>
      <c r="H148" s="213"/>
      <c r="I148" s="213"/>
      <c r="J148" s="213"/>
      <c r="K148" s="213"/>
      <c r="L148" s="214"/>
      <c r="M148" s="190"/>
      <c r="N148" s="242"/>
      <c r="O148" s="242"/>
      <c r="P148" s="191"/>
      <c r="Q148" s="190"/>
      <c r="R148" s="242"/>
      <c r="S148" s="242"/>
      <c r="T148" s="191"/>
      <c r="U148" s="190"/>
      <c r="V148" s="242"/>
      <c r="W148" s="242"/>
      <c r="X148" s="191"/>
      <c r="Y148" s="190"/>
      <c r="Z148" s="242"/>
      <c r="AA148" s="242"/>
      <c r="AB148" s="191"/>
      <c r="AC148" s="308"/>
      <c r="AD148" s="309"/>
      <c r="AE148" s="309"/>
      <c r="AF148" s="310"/>
      <c r="AG148" s="225"/>
      <c r="AH148" s="226"/>
      <c r="AI148" s="226"/>
      <c r="AJ148" s="226"/>
      <c r="AK148" s="226"/>
      <c r="AL148" s="226"/>
      <c r="AM148" s="226"/>
      <c r="AN148" s="226"/>
      <c r="AO148" s="227"/>
      <c r="AP148" s="271"/>
      <c r="AQ148" s="276"/>
      <c r="AR148" s="276"/>
      <c r="AS148" s="272"/>
      <c r="AT148" s="202"/>
      <c r="AU148" s="207"/>
      <c r="AV148" s="203"/>
      <c r="AW148" s="190"/>
      <c r="AX148" s="191"/>
      <c r="AY148" s="190"/>
      <c r="AZ148" s="191"/>
      <c r="BA148" s="202"/>
      <c r="BB148" s="203"/>
      <c r="BC148" s="271"/>
      <c r="BD148" s="272"/>
      <c r="BE148" s="202"/>
      <c r="BF148" s="203"/>
      <c r="BG148" s="202"/>
      <c r="BH148" s="207"/>
      <c r="BI148" s="203"/>
      <c r="BJ148" s="257"/>
      <c r="BK148" s="258"/>
      <c r="BL148" s="259"/>
      <c r="BM148" s="1"/>
      <c r="BN148" s="2"/>
    </row>
    <row r="149" spans="2:66" ht="15" customHeight="1" thickBot="1">
      <c r="B149" s="215"/>
      <c r="C149" s="216"/>
      <c r="D149" s="216"/>
      <c r="E149" s="216"/>
      <c r="F149" s="216"/>
      <c r="G149" s="216"/>
      <c r="H149" s="216"/>
      <c r="I149" s="216"/>
      <c r="J149" s="216"/>
      <c r="K149" s="216"/>
      <c r="L149" s="217"/>
      <c r="M149" s="192"/>
      <c r="N149" s="243"/>
      <c r="O149" s="243"/>
      <c r="P149" s="193"/>
      <c r="Q149" s="192"/>
      <c r="R149" s="243"/>
      <c r="S149" s="243"/>
      <c r="T149" s="193"/>
      <c r="U149" s="192"/>
      <c r="V149" s="243"/>
      <c r="W149" s="243"/>
      <c r="X149" s="193"/>
      <c r="Y149" s="192"/>
      <c r="Z149" s="243"/>
      <c r="AA149" s="243"/>
      <c r="AB149" s="193"/>
      <c r="AC149" s="311"/>
      <c r="AD149" s="312"/>
      <c r="AE149" s="312"/>
      <c r="AF149" s="313"/>
      <c r="AG149" s="228"/>
      <c r="AH149" s="229"/>
      <c r="AI149" s="229"/>
      <c r="AJ149" s="229"/>
      <c r="AK149" s="229"/>
      <c r="AL149" s="229"/>
      <c r="AM149" s="229"/>
      <c r="AN149" s="229"/>
      <c r="AO149" s="230"/>
      <c r="AP149" s="273"/>
      <c r="AQ149" s="277"/>
      <c r="AR149" s="277"/>
      <c r="AS149" s="274"/>
      <c r="AT149" s="204"/>
      <c r="AU149" s="208"/>
      <c r="AV149" s="205"/>
      <c r="AW149" s="192"/>
      <c r="AX149" s="193"/>
      <c r="AY149" s="192"/>
      <c r="AZ149" s="193"/>
      <c r="BA149" s="204"/>
      <c r="BB149" s="205"/>
      <c r="BC149" s="273"/>
      <c r="BD149" s="274"/>
      <c r="BE149" s="204"/>
      <c r="BF149" s="205"/>
      <c r="BG149" s="204"/>
      <c r="BH149" s="208"/>
      <c r="BI149" s="205"/>
      <c r="BJ149" s="260"/>
      <c r="BK149" s="261"/>
      <c r="BL149" s="262"/>
      <c r="BM149" s="1"/>
      <c r="BN149" s="2"/>
    </row>
    <row r="150" spans="2:66" ht="15" customHeight="1" thickTop="1">
      <c r="B150" s="209" t="s">
        <v>298</v>
      </c>
      <c r="C150" s="210"/>
      <c r="D150" s="210"/>
      <c r="E150" s="210"/>
      <c r="F150" s="210"/>
      <c r="G150" s="210"/>
      <c r="H150" s="210"/>
      <c r="I150" s="210"/>
      <c r="J150" s="210"/>
      <c r="K150" s="210"/>
      <c r="L150" s="211"/>
      <c r="M150" s="287"/>
      <c r="N150" s="288"/>
      <c r="O150" s="288"/>
      <c r="P150" s="289"/>
      <c r="Q150" s="287"/>
      <c r="R150" s="288"/>
      <c r="S150" s="288"/>
      <c r="T150" s="289"/>
      <c r="U150" s="287"/>
      <c r="V150" s="288"/>
      <c r="W150" s="288"/>
      <c r="X150" s="289"/>
      <c r="Y150" s="287"/>
      <c r="Z150" s="288"/>
      <c r="AA150" s="288"/>
      <c r="AB150" s="289"/>
      <c r="AC150" s="296"/>
      <c r="AD150" s="297"/>
      <c r="AE150" s="297"/>
      <c r="AF150" s="298"/>
      <c r="AG150" s="222" t="s">
        <v>216</v>
      </c>
      <c r="AH150" s="223"/>
      <c r="AI150" s="223"/>
      <c r="AJ150" s="223"/>
      <c r="AK150" s="223"/>
      <c r="AL150" s="223"/>
      <c r="AM150" s="223"/>
      <c r="AN150" s="223"/>
      <c r="AO150" s="224"/>
      <c r="AP150" s="269" t="s">
        <v>159</v>
      </c>
      <c r="AQ150" s="275"/>
      <c r="AR150" s="275"/>
      <c r="AS150" s="270"/>
      <c r="AT150" s="200">
        <f>AW150+AY150</f>
        <v>7</v>
      </c>
      <c r="AU150" s="206"/>
      <c r="AV150" s="201"/>
      <c r="AW150" s="188">
        <v>7</v>
      </c>
      <c r="AX150" s="189"/>
      <c r="AY150" s="188"/>
      <c r="AZ150" s="189"/>
      <c r="BA150" s="200"/>
      <c r="BB150" s="201"/>
      <c r="BC150" s="269">
        <f>BA150</f>
        <v>0</v>
      </c>
      <c r="BD150" s="270"/>
      <c r="BE150" s="200">
        <f>BA150</f>
        <v>0</v>
      </c>
      <c r="BF150" s="201"/>
      <c r="BG150" s="200">
        <f>AT150-BE150</f>
        <v>7</v>
      </c>
      <c r="BH150" s="206"/>
      <c r="BI150" s="201"/>
      <c r="BJ150" s="254">
        <f>((LEFT(AP150,FIND(" ",AP150)-1)*BC150)/$S$279)</f>
        <v>0</v>
      </c>
      <c r="BK150" s="255"/>
      <c r="BL150" s="256"/>
      <c r="BM150" s="1"/>
      <c r="BN150" s="2"/>
    </row>
    <row r="151" spans="2:66" ht="15" customHeight="1">
      <c r="B151" s="212"/>
      <c r="C151" s="213"/>
      <c r="D151" s="213"/>
      <c r="E151" s="213"/>
      <c r="F151" s="213"/>
      <c r="G151" s="213"/>
      <c r="H151" s="213"/>
      <c r="I151" s="213"/>
      <c r="J151" s="213"/>
      <c r="K151" s="213"/>
      <c r="L151" s="214"/>
      <c r="M151" s="290"/>
      <c r="N151" s="291"/>
      <c r="O151" s="291"/>
      <c r="P151" s="292"/>
      <c r="Q151" s="290"/>
      <c r="R151" s="291"/>
      <c r="S151" s="291"/>
      <c r="T151" s="292"/>
      <c r="U151" s="290"/>
      <c r="V151" s="291"/>
      <c r="W151" s="291"/>
      <c r="X151" s="292"/>
      <c r="Y151" s="290"/>
      <c r="Z151" s="291"/>
      <c r="AA151" s="291"/>
      <c r="AB151" s="292"/>
      <c r="AC151" s="299"/>
      <c r="AD151" s="300"/>
      <c r="AE151" s="300"/>
      <c r="AF151" s="301"/>
      <c r="AG151" s="225"/>
      <c r="AH151" s="226"/>
      <c r="AI151" s="226"/>
      <c r="AJ151" s="226"/>
      <c r="AK151" s="226"/>
      <c r="AL151" s="226"/>
      <c r="AM151" s="226"/>
      <c r="AN151" s="226"/>
      <c r="AO151" s="227"/>
      <c r="AP151" s="271"/>
      <c r="AQ151" s="276"/>
      <c r="AR151" s="276"/>
      <c r="AS151" s="272"/>
      <c r="AT151" s="202"/>
      <c r="AU151" s="207"/>
      <c r="AV151" s="203"/>
      <c r="AW151" s="190"/>
      <c r="AX151" s="191"/>
      <c r="AY151" s="190"/>
      <c r="AZ151" s="191"/>
      <c r="BA151" s="202"/>
      <c r="BB151" s="203"/>
      <c r="BC151" s="271"/>
      <c r="BD151" s="272"/>
      <c r="BE151" s="202"/>
      <c r="BF151" s="203"/>
      <c r="BG151" s="202"/>
      <c r="BH151" s="207"/>
      <c r="BI151" s="203"/>
      <c r="BJ151" s="257"/>
      <c r="BK151" s="258"/>
      <c r="BL151" s="259"/>
      <c r="BM151" s="1"/>
      <c r="BN151" s="2"/>
    </row>
    <row r="152" spans="2:66" ht="15" customHeight="1" thickBot="1">
      <c r="B152" s="215"/>
      <c r="C152" s="216"/>
      <c r="D152" s="216"/>
      <c r="E152" s="216"/>
      <c r="F152" s="216"/>
      <c r="G152" s="216"/>
      <c r="H152" s="216"/>
      <c r="I152" s="216"/>
      <c r="J152" s="216"/>
      <c r="K152" s="216"/>
      <c r="L152" s="217"/>
      <c r="M152" s="293"/>
      <c r="N152" s="294"/>
      <c r="O152" s="294"/>
      <c r="P152" s="295"/>
      <c r="Q152" s="293"/>
      <c r="R152" s="294"/>
      <c r="S152" s="294"/>
      <c r="T152" s="295"/>
      <c r="U152" s="293"/>
      <c r="V152" s="294"/>
      <c r="W152" s="294"/>
      <c r="X152" s="295"/>
      <c r="Y152" s="293"/>
      <c r="Z152" s="294"/>
      <c r="AA152" s="294"/>
      <c r="AB152" s="295"/>
      <c r="AC152" s="302"/>
      <c r="AD152" s="303"/>
      <c r="AE152" s="303"/>
      <c r="AF152" s="304"/>
      <c r="AG152" s="228"/>
      <c r="AH152" s="229"/>
      <c r="AI152" s="229"/>
      <c r="AJ152" s="229"/>
      <c r="AK152" s="229"/>
      <c r="AL152" s="229"/>
      <c r="AM152" s="229"/>
      <c r="AN152" s="229"/>
      <c r="AO152" s="230"/>
      <c r="AP152" s="273"/>
      <c r="AQ152" s="277"/>
      <c r="AR152" s="277"/>
      <c r="AS152" s="274"/>
      <c r="AT152" s="204"/>
      <c r="AU152" s="208"/>
      <c r="AV152" s="205"/>
      <c r="AW152" s="192"/>
      <c r="AX152" s="193"/>
      <c r="AY152" s="192"/>
      <c r="AZ152" s="193"/>
      <c r="BA152" s="204"/>
      <c r="BB152" s="205"/>
      <c r="BC152" s="273"/>
      <c r="BD152" s="274"/>
      <c r="BE152" s="204"/>
      <c r="BF152" s="205"/>
      <c r="BG152" s="204"/>
      <c r="BH152" s="208"/>
      <c r="BI152" s="205"/>
      <c r="BJ152" s="260"/>
      <c r="BK152" s="261"/>
      <c r="BL152" s="262"/>
      <c r="BM152" s="1"/>
      <c r="BN152" s="2"/>
    </row>
    <row r="153" spans="2:66" ht="15" customHeight="1" thickTop="1">
      <c r="B153" s="209"/>
      <c r="C153" s="210"/>
      <c r="D153" s="210"/>
      <c r="E153" s="210"/>
      <c r="F153" s="210"/>
      <c r="G153" s="210"/>
      <c r="H153" s="210"/>
      <c r="I153" s="210"/>
      <c r="J153" s="210"/>
      <c r="K153" s="210"/>
      <c r="L153" s="211"/>
      <c r="M153" s="188"/>
      <c r="N153" s="241"/>
      <c r="O153" s="241"/>
      <c r="P153" s="189"/>
      <c r="Q153" s="188"/>
      <c r="R153" s="241"/>
      <c r="S153" s="241"/>
      <c r="T153" s="189"/>
      <c r="U153" s="188"/>
      <c r="V153" s="241"/>
      <c r="W153" s="241"/>
      <c r="X153" s="189"/>
      <c r="Y153" s="188"/>
      <c r="Z153" s="241"/>
      <c r="AA153" s="241"/>
      <c r="AB153" s="189"/>
      <c r="AC153" s="278"/>
      <c r="AD153" s="279"/>
      <c r="AE153" s="279"/>
      <c r="AF153" s="280"/>
      <c r="AG153" s="222"/>
      <c r="AH153" s="223"/>
      <c r="AI153" s="223"/>
      <c r="AJ153" s="223"/>
      <c r="AK153" s="223"/>
      <c r="AL153" s="223"/>
      <c r="AM153" s="223"/>
      <c r="AN153" s="223"/>
      <c r="AO153" s="224"/>
      <c r="AP153" s="269"/>
      <c r="AQ153" s="275"/>
      <c r="AR153" s="275"/>
      <c r="AS153" s="270"/>
      <c r="AT153" s="200">
        <f>AW153+AY153</f>
        <v>0</v>
      </c>
      <c r="AU153" s="206"/>
      <c r="AV153" s="201"/>
      <c r="AW153" s="188">
        <v>0</v>
      </c>
      <c r="AX153" s="189"/>
      <c r="AY153" s="188"/>
      <c r="AZ153" s="189"/>
      <c r="BA153" s="200"/>
      <c r="BB153" s="201"/>
      <c r="BC153" s="269">
        <f>BA153</f>
        <v>0</v>
      </c>
      <c r="BD153" s="270"/>
      <c r="BE153" s="200">
        <f>BA153</f>
        <v>0</v>
      </c>
      <c r="BF153" s="201"/>
      <c r="BG153" s="200">
        <f>AT153-BE153</f>
        <v>0</v>
      </c>
      <c r="BH153" s="206"/>
      <c r="BI153" s="201"/>
      <c r="BJ153" s="254"/>
      <c r="BK153" s="255"/>
      <c r="BL153" s="256"/>
      <c r="BM153" s="1"/>
      <c r="BN153" s="2"/>
    </row>
    <row r="154" spans="2:66" ht="15" customHeight="1">
      <c r="B154" s="212"/>
      <c r="C154" s="213"/>
      <c r="D154" s="213"/>
      <c r="E154" s="213"/>
      <c r="F154" s="213"/>
      <c r="G154" s="213"/>
      <c r="H154" s="213"/>
      <c r="I154" s="213"/>
      <c r="J154" s="213"/>
      <c r="K154" s="213"/>
      <c r="L154" s="214"/>
      <c r="M154" s="190"/>
      <c r="N154" s="242"/>
      <c r="O154" s="242"/>
      <c r="P154" s="191"/>
      <c r="Q154" s="190"/>
      <c r="R154" s="242"/>
      <c r="S154" s="242"/>
      <c r="T154" s="191"/>
      <c r="U154" s="190"/>
      <c r="V154" s="242"/>
      <c r="W154" s="242"/>
      <c r="X154" s="191"/>
      <c r="Y154" s="190"/>
      <c r="Z154" s="242"/>
      <c r="AA154" s="242"/>
      <c r="AB154" s="191"/>
      <c r="AC154" s="281"/>
      <c r="AD154" s="282"/>
      <c r="AE154" s="282"/>
      <c r="AF154" s="283"/>
      <c r="AG154" s="225"/>
      <c r="AH154" s="226"/>
      <c r="AI154" s="226"/>
      <c r="AJ154" s="226"/>
      <c r="AK154" s="226"/>
      <c r="AL154" s="226"/>
      <c r="AM154" s="226"/>
      <c r="AN154" s="226"/>
      <c r="AO154" s="227"/>
      <c r="AP154" s="271"/>
      <c r="AQ154" s="276"/>
      <c r="AR154" s="276"/>
      <c r="AS154" s="272"/>
      <c r="AT154" s="202"/>
      <c r="AU154" s="207"/>
      <c r="AV154" s="203"/>
      <c r="AW154" s="190"/>
      <c r="AX154" s="191"/>
      <c r="AY154" s="190"/>
      <c r="AZ154" s="191"/>
      <c r="BA154" s="202"/>
      <c r="BB154" s="203"/>
      <c r="BC154" s="271"/>
      <c r="BD154" s="272"/>
      <c r="BE154" s="202"/>
      <c r="BF154" s="203"/>
      <c r="BG154" s="202"/>
      <c r="BH154" s="207"/>
      <c r="BI154" s="203"/>
      <c r="BJ154" s="257"/>
      <c r="BK154" s="258"/>
      <c r="BL154" s="259"/>
      <c r="BM154" s="1"/>
      <c r="BN154" s="2"/>
    </row>
    <row r="155" spans="2:66" ht="15" customHeight="1" thickBot="1">
      <c r="B155" s="215"/>
      <c r="C155" s="216"/>
      <c r="D155" s="216"/>
      <c r="E155" s="216"/>
      <c r="F155" s="216"/>
      <c r="G155" s="216"/>
      <c r="H155" s="216"/>
      <c r="I155" s="216"/>
      <c r="J155" s="216"/>
      <c r="K155" s="216"/>
      <c r="L155" s="217"/>
      <c r="M155" s="192"/>
      <c r="N155" s="243"/>
      <c r="O155" s="243"/>
      <c r="P155" s="193"/>
      <c r="Q155" s="192"/>
      <c r="R155" s="243"/>
      <c r="S155" s="243"/>
      <c r="T155" s="193"/>
      <c r="U155" s="192"/>
      <c r="V155" s="243"/>
      <c r="W155" s="243"/>
      <c r="X155" s="193"/>
      <c r="Y155" s="192"/>
      <c r="Z155" s="243"/>
      <c r="AA155" s="243"/>
      <c r="AB155" s="193"/>
      <c r="AC155" s="284"/>
      <c r="AD155" s="285"/>
      <c r="AE155" s="285"/>
      <c r="AF155" s="286"/>
      <c r="AG155" s="228"/>
      <c r="AH155" s="229"/>
      <c r="AI155" s="229"/>
      <c r="AJ155" s="229"/>
      <c r="AK155" s="229"/>
      <c r="AL155" s="229"/>
      <c r="AM155" s="229"/>
      <c r="AN155" s="229"/>
      <c r="AO155" s="230"/>
      <c r="AP155" s="273"/>
      <c r="AQ155" s="277"/>
      <c r="AR155" s="277"/>
      <c r="AS155" s="274"/>
      <c r="AT155" s="204"/>
      <c r="AU155" s="208"/>
      <c r="AV155" s="205"/>
      <c r="AW155" s="192"/>
      <c r="AX155" s="193"/>
      <c r="AY155" s="192"/>
      <c r="AZ155" s="193"/>
      <c r="BA155" s="204"/>
      <c r="BB155" s="205"/>
      <c r="BC155" s="273"/>
      <c r="BD155" s="274"/>
      <c r="BE155" s="204"/>
      <c r="BF155" s="205"/>
      <c r="BG155" s="204"/>
      <c r="BH155" s="208"/>
      <c r="BI155" s="205"/>
      <c r="BJ155" s="260"/>
      <c r="BK155" s="261"/>
      <c r="BL155" s="262"/>
      <c r="BM155" s="1"/>
      <c r="BN155" s="2"/>
    </row>
    <row r="156" spans="2:66" ht="15" customHeight="1" thickTop="1">
      <c r="B156" s="209"/>
      <c r="C156" s="210"/>
      <c r="D156" s="210"/>
      <c r="E156" s="210"/>
      <c r="F156" s="210"/>
      <c r="G156" s="210"/>
      <c r="H156" s="210"/>
      <c r="I156" s="210"/>
      <c r="J156" s="210"/>
      <c r="K156" s="210"/>
      <c r="L156" s="211"/>
      <c r="M156" s="194"/>
      <c r="N156" s="219"/>
      <c r="O156" s="219"/>
      <c r="P156" s="195"/>
      <c r="Q156" s="194"/>
      <c r="R156" s="219"/>
      <c r="S156" s="219"/>
      <c r="T156" s="195"/>
      <c r="U156" s="194"/>
      <c r="V156" s="219"/>
      <c r="W156" s="219"/>
      <c r="X156" s="195"/>
      <c r="Y156" s="194"/>
      <c r="Z156" s="219"/>
      <c r="AA156" s="219"/>
      <c r="AB156" s="195"/>
      <c r="AC156" s="188"/>
      <c r="AD156" s="241"/>
      <c r="AE156" s="241"/>
      <c r="AF156" s="189"/>
      <c r="AG156" s="222" t="s">
        <v>215</v>
      </c>
      <c r="AH156" s="223"/>
      <c r="AI156" s="223"/>
      <c r="AJ156" s="223"/>
      <c r="AK156" s="223"/>
      <c r="AL156" s="223"/>
      <c r="AM156" s="223"/>
      <c r="AN156" s="223"/>
      <c r="AO156" s="224"/>
      <c r="AP156" s="269" t="s">
        <v>61</v>
      </c>
      <c r="AQ156" s="275"/>
      <c r="AR156" s="275"/>
      <c r="AS156" s="270"/>
      <c r="AT156" s="200">
        <f>AW156+AY156</f>
        <v>37</v>
      </c>
      <c r="AU156" s="206"/>
      <c r="AV156" s="201"/>
      <c r="AW156" s="188">
        <v>37</v>
      </c>
      <c r="AX156" s="189"/>
      <c r="AY156" s="188"/>
      <c r="AZ156" s="189"/>
      <c r="BA156" s="200"/>
      <c r="BB156" s="201"/>
      <c r="BC156" s="269">
        <f>BA156</f>
        <v>0</v>
      </c>
      <c r="BD156" s="270"/>
      <c r="BE156" s="200">
        <f>BA156</f>
        <v>0</v>
      </c>
      <c r="BF156" s="201"/>
      <c r="BG156" s="200">
        <f>AT156-BE156</f>
        <v>37</v>
      </c>
      <c r="BH156" s="206"/>
      <c r="BI156" s="201"/>
      <c r="BJ156" s="254">
        <f>((LEFT(AP156,FIND(" ",AP156)-1)*BC156)/$S$279)</f>
        <v>0</v>
      </c>
      <c r="BK156" s="255"/>
      <c r="BL156" s="256"/>
      <c r="BM156" s="1"/>
      <c r="BN156" s="2"/>
    </row>
    <row r="157" spans="2:66" ht="15" customHeight="1">
      <c r="B157" s="212"/>
      <c r="C157" s="213"/>
      <c r="D157" s="213"/>
      <c r="E157" s="213"/>
      <c r="F157" s="213"/>
      <c r="G157" s="213"/>
      <c r="H157" s="213"/>
      <c r="I157" s="213"/>
      <c r="J157" s="213"/>
      <c r="K157" s="213"/>
      <c r="L157" s="214"/>
      <c r="M157" s="196"/>
      <c r="N157" s="220"/>
      <c r="O157" s="220"/>
      <c r="P157" s="197"/>
      <c r="Q157" s="196"/>
      <c r="R157" s="220"/>
      <c r="S157" s="220"/>
      <c r="T157" s="197"/>
      <c r="U157" s="196"/>
      <c r="V157" s="220"/>
      <c r="W157" s="220"/>
      <c r="X157" s="197"/>
      <c r="Y157" s="196"/>
      <c r="Z157" s="220"/>
      <c r="AA157" s="220"/>
      <c r="AB157" s="197"/>
      <c r="AC157" s="190"/>
      <c r="AD157" s="242"/>
      <c r="AE157" s="242"/>
      <c r="AF157" s="191"/>
      <c r="AG157" s="225"/>
      <c r="AH157" s="226"/>
      <c r="AI157" s="226"/>
      <c r="AJ157" s="226"/>
      <c r="AK157" s="226"/>
      <c r="AL157" s="226"/>
      <c r="AM157" s="226"/>
      <c r="AN157" s="226"/>
      <c r="AO157" s="227"/>
      <c r="AP157" s="271"/>
      <c r="AQ157" s="276"/>
      <c r="AR157" s="276"/>
      <c r="AS157" s="272"/>
      <c r="AT157" s="202"/>
      <c r="AU157" s="207"/>
      <c r="AV157" s="203"/>
      <c r="AW157" s="190"/>
      <c r="AX157" s="191"/>
      <c r="AY157" s="190"/>
      <c r="AZ157" s="191"/>
      <c r="BA157" s="202"/>
      <c r="BB157" s="203"/>
      <c r="BC157" s="271"/>
      <c r="BD157" s="272"/>
      <c r="BE157" s="202"/>
      <c r="BF157" s="203"/>
      <c r="BG157" s="202"/>
      <c r="BH157" s="207"/>
      <c r="BI157" s="203"/>
      <c r="BJ157" s="257"/>
      <c r="BK157" s="258"/>
      <c r="BL157" s="259"/>
      <c r="BM157" s="1"/>
      <c r="BN157" s="2"/>
    </row>
    <row r="158" spans="2:66" ht="15" customHeight="1" thickBot="1">
      <c r="B158" s="215"/>
      <c r="C158" s="216"/>
      <c r="D158" s="216"/>
      <c r="E158" s="216"/>
      <c r="F158" s="216"/>
      <c r="G158" s="216"/>
      <c r="H158" s="216"/>
      <c r="I158" s="216"/>
      <c r="J158" s="216"/>
      <c r="K158" s="216"/>
      <c r="L158" s="217"/>
      <c r="M158" s="198"/>
      <c r="N158" s="221"/>
      <c r="O158" s="221"/>
      <c r="P158" s="199"/>
      <c r="Q158" s="198"/>
      <c r="R158" s="221"/>
      <c r="S158" s="221"/>
      <c r="T158" s="199"/>
      <c r="U158" s="198"/>
      <c r="V158" s="221"/>
      <c r="W158" s="221"/>
      <c r="X158" s="199"/>
      <c r="Y158" s="198"/>
      <c r="Z158" s="221"/>
      <c r="AA158" s="221"/>
      <c r="AB158" s="199"/>
      <c r="AC158" s="192"/>
      <c r="AD158" s="243"/>
      <c r="AE158" s="243"/>
      <c r="AF158" s="193"/>
      <c r="AG158" s="228"/>
      <c r="AH158" s="229"/>
      <c r="AI158" s="229"/>
      <c r="AJ158" s="229"/>
      <c r="AK158" s="229"/>
      <c r="AL158" s="229"/>
      <c r="AM158" s="229"/>
      <c r="AN158" s="229"/>
      <c r="AO158" s="230"/>
      <c r="AP158" s="273"/>
      <c r="AQ158" s="277"/>
      <c r="AR158" s="277"/>
      <c r="AS158" s="274"/>
      <c r="AT158" s="204"/>
      <c r="AU158" s="208"/>
      <c r="AV158" s="205"/>
      <c r="AW158" s="192"/>
      <c r="AX158" s="193"/>
      <c r="AY158" s="192"/>
      <c r="AZ158" s="193"/>
      <c r="BA158" s="204"/>
      <c r="BB158" s="205"/>
      <c r="BC158" s="273"/>
      <c r="BD158" s="274"/>
      <c r="BE158" s="204"/>
      <c r="BF158" s="205"/>
      <c r="BG158" s="204"/>
      <c r="BH158" s="208"/>
      <c r="BI158" s="205"/>
      <c r="BJ158" s="260"/>
      <c r="BK158" s="261"/>
      <c r="BL158" s="262"/>
      <c r="BM158" s="1"/>
      <c r="BN158" s="2"/>
    </row>
    <row r="159" spans="2:66" ht="15" customHeight="1" thickTop="1" thickBot="1">
      <c r="B159" s="209"/>
      <c r="C159" s="210"/>
      <c r="D159" s="210"/>
      <c r="E159" s="210"/>
      <c r="F159" s="210"/>
      <c r="G159" s="210"/>
      <c r="H159" s="210"/>
      <c r="I159" s="210"/>
      <c r="J159" s="210"/>
      <c r="K159" s="210"/>
      <c r="L159" s="211"/>
      <c r="M159" s="218"/>
      <c r="N159" s="218"/>
      <c r="O159" s="218"/>
      <c r="P159" s="218"/>
      <c r="Q159" s="218"/>
      <c r="R159" s="218"/>
      <c r="S159" s="218"/>
      <c r="T159" s="218"/>
      <c r="U159" s="218"/>
      <c r="V159" s="218"/>
      <c r="W159" s="218"/>
      <c r="X159" s="218"/>
      <c r="Y159" s="218"/>
      <c r="Z159" s="218"/>
      <c r="AA159" s="218"/>
      <c r="AB159" s="218"/>
      <c r="AC159" s="182"/>
      <c r="AD159" s="182"/>
      <c r="AE159" s="182"/>
      <c r="AF159" s="182"/>
      <c r="AG159" s="222" t="s">
        <v>301</v>
      </c>
      <c r="AH159" s="223"/>
      <c r="AI159" s="223"/>
      <c r="AJ159" s="223"/>
      <c r="AK159" s="223"/>
      <c r="AL159" s="223"/>
      <c r="AM159" s="223"/>
      <c r="AN159" s="223"/>
      <c r="AO159" s="224"/>
      <c r="AP159" s="269" t="s">
        <v>52</v>
      </c>
      <c r="AQ159" s="275"/>
      <c r="AR159" s="275"/>
      <c r="AS159" s="270"/>
      <c r="AT159" s="200">
        <f>AW159+AY159</f>
        <v>10</v>
      </c>
      <c r="AU159" s="206"/>
      <c r="AV159" s="201"/>
      <c r="AW159" s="188">
        <v>10</v>
      </c>
      <c r="AX159" s="189"/>
      <c r="AY159" s="188"/>
      <c r="AZ159" s="189"/>
      <c r="BA159" s="200"/>
      <c r="BB159" s="201"/>
      <c r="BC159" s="269">
        <f>BA159</f>
        <v>0</v>
      </c>
      <c r="BD159" s="270"/>
      <c r="BE159" s="200">
        <f>BA159</f>
        <v>0</v>
      </c>
      <c r="BF159" s="201"/>
      <c r="BG159" s="200">
        <f>AT159-BE159</f>
        <v>10</v>
      </c>
      <c r="BH159" s="206"/>
      <c r="BI159" s="201"/>
      <c r="BJ159" s="254">
        <f>((LEFT(AP159,FIND(" ",AP159)-1)*BC159)/$S$279)</f>
        <v>0</v>
      </c>
      <c r="BK159" s="255"/>
      <c r="BL159" s="256"/>
      <c r="BM159" s="1"/>
      <c r="BN159" s="2"/>
    </row>
    <row r="160" spans="2:66" ht="15" customHeight="1" thickTop="1" thickBot="1">
      <c r="B160" s="212"/>
      <c r="C160" s="213"/>
      <c r="D160" s="213"/>
      <c r="E160" s="213"/>
      <c r="F160" s="213"/>
      <c r="G160" s="213"/>
      <c r="H160" s="213"/>
      <c r="I160" s="213"/>
      <c r="J160" s="213"/>
      <c r="K160" s="213"/>
      <c r="L160" s="214"/>
      <c r="M160" s="218"/>
      <c r="N160" s="218"/>
      <c r="O160" s="218"/>
      <c r="P160" s="218"/>
      <c r="Q160" s="218"/>
      <c r="R160" s="218"/>
      <c r="S160" s="218"/>
      <c r="T160" s="218"/>
      <c r="U160" s="218"/>
      <c r="V160" s="218"/>
      <c r="W160" s="218"/>
      <c r="X160" s="218"/>
      <c r="Y160" s="218"/>
      <c r="Z160" s="218"/>
      <c r="AA160" s="218"/>
      <c r="AB160" s="218"/>
      <c r="AC160" s="182"/>
      <c r="AD160" s="182"/>
      <c r="AE160" s="182"/>
      <c r="AF160" s="182"/>
      <c r="AG160" s="225"/>
      <c r="AH160" s="226"/>
      <c r="AI160" s="226"/>
      <c r="AJ160" s="226"/>
      <c r="AK160" s="226"/>
      <c r="AL160" s="226"/>
      <c r="AM160" s="226"/>
      <c r="AN160" s="226"/>
      <c r="AO160" s="227"/>
      <c r="AP160" s="271"/>
      <c r="AQ160" s="276"/>
      <c r="AR160" s="276"/>
      <c r="AS160" s="272"/>
      <c r="AT160" s="202"/>
      <c r="AU160" s="207"/>
      <c r="AV160" s="203"/>
      <c r="AW160" s="190"/>
      <c r="AX160" s="191"/>
      <c r="AY160" s="190"/>
      <c r="AZ160" s="191"/>
      <c r="BA160" s="202"/>
      <c r="BB160" s="203"/>
      <c r="BC160" s="271"/>
      <c r="BD160" s="272"/>
      <c r="BE160" s="202"/>
      <c r="BF160" s="203"/>
      <c r="BG160" s="202"/>
      <c r="BH160" s="207"/>
      <c r="BI160" s="203"/>
      <c r="BJ160" s="257"/>
      <c r="BK160" s="258"/>
      <c r="BL160" s="259"/>
      <c r="BM160" s="1"/>
      <c r="BN160" s="2"/>
    </row>
    <row r="161" spans="2:67" ht="15" customHeight="1" thickTop="1" thickBot="1">
      <c r="B161" s="215"/>
      <c r="C161" s="216"/>
      <c r="D161" s="216"/>
      <c r="E161" s="216"/>
      <c r="F161" s="216"/>
      <c r="G161" s="216"/>
      <c r="H161" s="216"/>
      <c r="I161" s="216"/>
      <c r="J161" s="216"/>
      <c r="K161" s="216"/>
      <c r="L161" s="217"/>
      <c r="M161" s="218"/>
      <c r="N161" s="218"/>
      <c r="O161" s="218"/>
      <c r="P161" s="218"/>
      <c r="Q161" s="218"/>
      <c r="R161" s="218"/>
      <c r="S161" s="218"/>
      <c r="T161" s="218"/>
      <c r="U161" s="218"/>
      <c r="V161" s="218"/>
      <c r="W161" s="218"/>
      <c r="X161" s="218"/>
      <c r="Y161" s="218"/>
      <c r="Z161" s="218"/>
      <c r="AA161" s="218"/>
      <c r="AB161" s="218"/>
      <c r="AC161" s="182"/>
      <c r="AD161" s="182"/>
      <c r="AE161" s="182"/>
      <c r="AF161" s="182"/>
      <c r="AG161" s="228"/>
      <c r="AH161" s="229"/>
      <c r="AI161" s="229"/>
      <c r="AJ161" s="229"/>
      <c r="AK161" s="229"/>
      <c r="AL161" s="229"/>
      <c r="AM161" s="229"/>
      <c r="AN161" s="229"/>
      <c r="AO161" s="230"/>
      <c r="AP161" s="273"/>
      <c r="AQ161" s="277"/>
      <c r="AR161" s="277"/>
      <c r="AS161" s="274"/>
      <c r="AT161" s="204"/>
      <c r="AU161" s="208"/>
      <c r="AV161" s="205"/>
      <c r="AW161" s="192"/>
      <c r="AX161" s="193"/>
      <c r="AY161" s="192"/>
      <c r="AZ161" s="193"/>
      <c r="BA161" s="204"/>
      <c r="BB161" s="205"/>
      <c r="BC161" s="273"/>
      <c r="BD161" s="274"/>
      <c r="BE161" s="204"/>
      <c r="BF161" s="205"/>
      <c r="BG161" s="204"/>
      <c r="BH161" s="208"/>
      <c r="BI161" s="205"/>
      <c r="BJ161" s="260"/>
      <c r="BK161" s="261"/>
      <c r="BL161" s="262"/>
      <c r="BM161" s="1"/>
      <c r="BN161" s="2"/>
    </row>
    <row r="162" spans="2:67" ht="15" customHeight="1" thickTop="1" thickBot="1">
      <c r="B162" s="209"/>
      <c r="C162" s="210"/>
      <c r="D162" s="210"/>
      <c r="E162" s="210"/>
      <c r="F162" s="210"/>
      <c r="G162" s="210"/>
      <c r="H162" s="210"/>
      <c r="I162" s="210"/>
      <c r="J162" s="210"/>
      <c r="K162" s="210"/>
      <c r="L162" s="211"/>
      <c r="M162" s="218"/>
      <c r="N162" s="218"/>
      <c r="O162" s="218"/>
      <c r="P162" s="218"/>
      <c r="Q162" s="218"/>
      <c r="R162" s="218"/>
      <c r="S162" s="218"/>
      <c r="T162" s="218"/>
      <c r="U162" s="218"/>
      <c r="V162" s="218"/>
      <c r="W162" s="218"/>
      <c r="X162" s="218"/>
      <c r="Y162" s="218"/>
      <c r="Z162" s="218"/>
      <c r="AA162" s="218"/>
      <c r="AB162" s="218"/>
      <c r="AC162" s="182"/>
      <c r="AD162" s="182"/>
      <c r="AE162" s="182"/>
      <c r="AF162" s="182"/>
      <c r="AG162" s="222" t="s">
        <v>164</v>
      </c>
      <c r="AH162" s="223"/>
      <c r="AI162" s="223"/>
      <c r="AJ162" s="223"/>
      <c r="AK162" s="223"/>
      <c r="AL162" s="223"/>
      <c r="AM162" s="223"/>
      <c r="AN162" s="223"/>
      <c r="AO162" s="224"/>
      <c r="AP162" s="269" t="s">
        <v>52</v>
      </c>
      <c r="AQ162" s="275"/>
      <c r="AR162" s="275"/>
      <c r="AS162" s="270"/>
      <c r="AT162" s="200">
        <f>AW162+AY162</f>
        <v>0</v>
      </c>
      <c r="AU162" s="206"/>
      <c r="AV162" s="201"/>
      <c r="AW162" s="188">
        <v>0</v>
      </c>
      <c r="AX162" s="189"/>
      <c r="AY162" s="188"/>
      <c r="AZ162" s="189"/>
      <c r="BA162" s="200"/>
      <c r="BB162" s="201"/>
      <c r="BC162" s="269">
        <f>BA162</f>
        <v>0</v>
      </c>
      <c r="BD162" s="270"/>
      <c r="BE162" s="200">
        <f>BA162</f>
        <v>0</v>
      </c>
      <c r="BF162" s="201"/>
      <c r="BG162" s="200">
        <f>AT162-BE162</f>
        <v>0</v>
      </c>
      <c r="BH162" s="206"/>
      <c r="BI162" s="201"/>
      <c r="BJ162" s="254">
        <f>((LEFT(AP162,FIND(" ",AP162)-1)*BC162)/$S$279)</f>
        <v>0</v>
      </c>
      <c r="BK162" s="255"/>
      <c r="BL162" s="256"/>
      <c r="BM162" s="1"/>
      <c r="BN162" s="2"/>
    </row>
    <row r="163" spans="2:67" ht="15" customHeight="1" thickTop="1" thickBot="1">
      <c r="B163" s="212"/>
      <c r="C163" s="213"/>
      <c r="D163" s="213"/>
      <c r="E163" s="213"/>
      <c r="F163" s="213"/>
      <c r="G163" s="213"/>
      <c r="H163" s="213"/>
      <c r="I163" s="213"/>
      <c r="J163" s="213"/>
      <c r="K163" s="213"/>
      <c r="L163" s="214"/>
      <c r="M163" s="218"/>
      <c r="N163" s="218"/>
      <c r="O163" s="218"/>
      <c r="P163" s="218"/>
      <c r="Q163" s="218"/>
      <c r="R163" s="218"/>
      <c r="S163" s="218"/>
      <c r="T163" s="218"/>
      <c r="U163" s="218"/>
      <c r="V163" s="218"/>
      <c r="W163" s="218"/>
      <c r="X163" s="218"/>
      <c r="Y163" s="218"/>
      <c r="Z163" s="218"/>
      <c r="AA163" s="218"/>
      <c r="AB163" s="218"/>
      <c r="AC163" s="182"/>
      <c r="AD163" s="182"/>
      <c r="AE163" s="182"/>
      <c r="AF163" s="182"/>
      <c r="AG163" s="225"/>
      <c r="AH163" s="226"/>
      <c r="AI163" s="226"/>
      <c r="AJ163" s="226"/>
      <c r="AK163" s="226"/>
      <c r="AL163" s="226"/>
      <c r="AM163" s="226"/>
      <c r="AN163" s="226"/>
      <c r="AO163" s="227"/>
      <c r="AP163" s="271"/>
      <c r="AQ163" s="276"/>
      <c r="AR163" s="276"/>
      <c r="AS163" s="272"/>
      <c r="AT163" s="202"/>
      <c r="AU163" s="207"/>
      <c r="AV163" s="203"/>
      <c r="AW163" s="190"/>
      <c r="AX163" s="191"/>
      <c r="AY163" s="190"/>
      <c r="AZ163" s="191"/>
      <c r="BA163" s="202"/>
      <c r="BB163" s="203"/>
      <c r="BC163" s="271"/>
      <c r="BD163" s="272"/>
      <c r="BE163" s="202"/>
      <c r="BF163" s="203"/>
      <c r="BG163" s="202"/>
      <c r="BH163" s="207"/>
      <c r="BI163" s="203"/>
      <c r="BJ163" s="257"/>
      <c r="BK163" s="258"/>
      <c r="BL163" s="259"/>
      <c r="BM163" s="1"/>
      <c r="BN163" s="2"/>
    </row>
    <row r="164" spans="2:67" ht="15" customHeight="1" thickTop="1" thickBot="1">
      <c r="B164" s="215"/>
      <c r="C164" s="216"/>
      <c r="D164" s="216"/>
      <c r="E164" s="216"/>
      <c r="F164" s="216"/>
      <c r="G164" s="216"/>
      <c r="H164" s="216"/>
      <c r="I164" s="216"/>
      <c r="J164" s="216"/>
      <c r="K164" s="216"/>
      <c r="L164" s="217"/>
      <c r="M164" s="218"/>
      <c r="N164" s="218"/>
      <c r="O164" s="218"/>
      <c r="P164" s="218"/>
      <c r="Q164" s="218"/>
      <c r="R164" s="218"/>
      <c r="S164" s="218"/>
      <c r="T164" s="218"/>
      <c r="U164" s="218"/>
      <c r="V164" s="218"/>
      <c r="W164" s="218"/>
      <c r="X164" s="218"/>
      <c r="Y164" s="218"/>
      <c r="Z164" s="218"/>
      <c r="AA164" s="218"/>
      <c r="AB164" s="218"/>
      <c r="AC164" s="182"/>
      <c r="AD164" s="182"/>
      <c r="AE164" s="182"/>
      <c r="AF164" s="182"/>
      <c r="AG164" s="228"/>
      <c r="AH164" s="229"/>
      <c r="AI164" s="229"/>
      <c r="AJ164" s="229"/>
      <c r="AK164" s="229"/>
      <c r="AL164" s="229"/>
      <c r="AM164" s="229"/>
      <c r="AN164" s="229"/>
      <c r="AO164" s="230"/>
      <c r="AP164" s="273"/>
      <c r="AQ164" s="277"/>
      <c r="AR164" s="277"/>
      <c r="AS164" s="274"/>
      <c r="AT164" s="204"/>
      <c r="AU164" s="208"/>
      <c r="AV164" s="205"/>
      <c r="AW164" s="192"/>
      <c r="AX164" s="193"/>
      <c r="AY164" s="192"/>
      <c r="AZ164" s="193"/>
      <c r="BA164" s="204"/>
      <c r="BB164" s="205"/>
      <c r="BC164" s="273"/>
      <c r="BD164" s="274"/>
      <c r="BE164" s="204"/>
      <c r="BF164" s="205"/>
      <c r="BG164" s="204"/>
      <c r="BH164" s="208"/>
      <c r="BI164" s="205"/>
      <c r="BJ164" s="260"/>
      <c r="BK164" s="261"/>
      <c r="BL164" s="262"/>
      <c r="BM164" s="1"/>
      <c r="BN164" s="2"/>
    </row>
    <row r="165" spans="2:67" ht="15" customHeight="1" thickTop="1" thickBot="1">
      <c r="B165" s="209"/>
      <c r="C165" s="210"/>
      <c r="D165" s="210"/>
      <c r="E165" s="210"/>
      <c r="F165" s="210"/>
      <c r="G165" s="210"/>
      <c r="H165" s="210"/>
      <c r="I165" s="210"/>
      <c r="J165" s="210"/>
      <c r="K165" s="210"/>
      <c r="L165" s="211"/>
      <c r="M165" s="218"/>
      <c r="N165" s="218"/>
      <c r="O165" s="218"/>
      <c r="P165" s="218"/>
      <c r="Q165" s="218"/>
      <c r="R165" s="218"/>
      <c r="S165" s="218"/>
      <c r="T165" s="218"/>
      <c r="U165" s="218"/>
      <c r="V165" s="218"/>
      <c r="W165" s="218"/>
      <c r="X165" s="218"/>
      <c r="Y165" s="218"/>
      <c r="Z165" s="218"/>
      <c r="AA165" s="218"/>
      <c r="AB165" s="218"/>
      <c r="AC165" s="182"/>
      <c r="AD165" s="182"/>
      <c r="AE165" s="182"/>
      <c r="AF165" s="182"/>
      <c r="AG165" s="265" t="s">
        <v>63</v>
      </c>
      <c r="AH165" s="265"/>
      <c r="AI165" s="265"/>
      <c r="AJ165" s="265"/>
      <c r="AK165" s="265"/>
      <c r="AL165" s="265"/>
      <c r="AM165" s="265"/>
      <c r="AN165" s="265"/>
      <c r="AO165" s="265"/>
      <c r="AP165" s="265"/>
      <c r="AQ165" s="265"/>
      <c r="AR165" s="265"/>
      <c r="AS165" s="265"/>
      <c r="AT165" s="265"/>
      <c r="AU165" s="265"/>
      <c r="AV165" s="265"/>
      <c r="AW165" s="265"/>
      <c r="AX165" s="265"/>
      <c r="AY165" s="265"/>
      <c r="AZ165" s="265"/>
      <c r="BA165" s="265"/>
      <c r="BB165" s="265"/>
      <c r="BC165" s="265"/>
      <c r="BD165" s="265"/>
      <c r="BE165" s="265"/>
      <c r="BF165" s="265"/>
      <c r="BG165" s="265"/>
      <c r="BH165" s="265"/>
      <c r="BI165" s="266"/>
      <c r="BJ165" s="254">
        <f>SUM(BG66:BI164)</f>
        <v>591</v>
      </c>
      <c r="BK165" s="255"/>
      <c r="BL165" s="256"/>
      <c r="BM165" s="263" t="s">
        <v>263</v>
      </c>
      <c r="BN165" s="264"/>
      <c r="BO165" s="264"/>
    </row>
    <row r="166" spans="2:67" ht="15" customHeight="1" thickTop="1" thickBot="1">
      <c r="B166" s="212"/>
      <c r="C166" s="213"/>
      <c r="D166" s="213"/>
      <c r="E166" s="213"/>
      <c r="F166" s="213"/>
      <c r="G166" s="213"/>
      <c r="H166" s="213"/>
      <c r="I166" s="213"/>
      <c r="J166" s="213"/>
      <c r="K166" s="213"/>
      <c r="L166" s="214"/>
      <c r="M166" s="218"/>
      <c r="N166" s="218"/>
      <c r="O166" s="218"/>
      <c r="P166" s="218"/>
      <c r="Q166" s="218"/>
      <c r="R166" s="218"/>
      <c r="S166" s="218"/>
      <c r="T166" s="218"/>
      <c r="U166" s="218"/>
      <c r="V166" s="218"/>
      <c r="W166" s="218"/>
      <c r="X166" s="218"/>
      <c r="Y166" s="218"/>
      <c r="Z166" s="218"/>
      <c r="AA166" s="218"/>
      <c r="AB166" s="218"/>
      <c r="AC166" s="182"/>
      <c r="AD166" s="182"/>
      <c r="AE166" s="182"/>
      <c r="AF166" s="182"/>
      <c r="AG166" s="267"/>
      <c r="AH166" s="267"/>
      <c r="AI166" s="267"/>
      <c r="AJ166" s="267"/>
      <c r="AK166" s="267"/>
      <c r="AL166" s="267"/>
      <c r="AM166" s="267"/>
      <c r="AN166" s="267"/>
      <c r="AO166" s="267"/>
      <c r="AP166" s="267"/>
      <c r="AQ166" s="267"/>
      <c r="AR166" s="267"/>
      <c r="AS166" s="267"/>
      <c r="AT166" s="267"/>
      <c r="AU166" s="267"/>
      <c r="AV166" s="267"/>
      <c r="AW166" s="267"/>
      <c r="AX166" s="267"/>
      <c r="AY166" s="267"/>
      <c r="AZ166" s="267"/>
      <c r="BA166" s="267"/>
      <c r="BB166" s="267"/>
      <c r="BC166" s="267"/>
      <c r="BD166" s="267"/>
      <c r="BE166" s="267"/>
      <c r="BF166" s="267"/>
      <c r="BG166" s="267"/>
      <c r="BH166" s="267"/>
      <c r="BI166" s="268"/>
      <c r="BJ166" s="257"/>
      <c r="BK166" s="258"/>
      <c r="BL166" s="259"/>
      <c r="BM166" s="263"/>
      <c r="BN166" s="264"/>
      <c r="BO166" s="264"/>
    </row>
    <row r="167" spans="2:67" ht="15" customHeight="1" thickTop="1" thickBot="1">
      <c r="B167" s="215"/>
      <c r="C167" s="216"/>
      <c r="D167" s="216"/>
      <c r="E167" s="216"/>
      <c r="F167" s="216"/>
      <c r="G167" s="216"/>
      <c r="H167" s="216"/>
      <c r="I167" s="216"/>
      <c r="J167" s="216"/>
      <c r="K167" s="216"/>
      <c r="L167" s="217"/>
      <c r="M167" s="218"/>
      <c r="N167" s="218"/>
      <c r="O167" s="218"/>
      <c r="P167" s="218"/>
      <c r="Q167" s="218"/>
      <c r="R167" s="218"/>
      <c r="S167" s="218"/>
      <c r="T167" s="218"/>
      <c r="U167" s="218"/>
      <c r="V167" s="218"/>
      <c r="W167" s="218"/>
      <c r="X167" s="218"/>
      <c r="Y167" s="218"/>
      <c r="Z167" s="218"/>
      <c r="AA167" s="218"/>
      <c r="AB167" s="218"/>
      <c r="AC167" s="182"/>
      <c r="AD167" s="182"/>
      <c r="AE167" s="182"/>
      <c r="AF167" s="182"/>
      <c r="AG167" s="267"/>
      <c r="AH167" s="267"/>
      <c r="AI167" s="267"/>
      <c r="AJ167" s="267"/>
      <c r="AK167" s="267"/>
      <c r="AL167" s="267"/>
      <c r="AM167" s="267"/>
      <c r="AN167" s="267"/>
      <c r="AO167" s="267"/>
      <c r="AP167" s="267"/>
      <c r="AQ167" s="267"/>
      <c r="AR167" s="267"/>
      <c r="AS167" s="267"/>
      <c r="AT167" s="267"/>
      <c r="AU167" s="267"/>
      <c r="AV167" s="267"/>
      <c r="AW167" s="267"/>
      <c r="AX167" s="267"/>
      <c r="AY167" s="267"/>
      <c r="AZ167" s="267"/>
      <c r="BA167" s="267"/>
      <c r="BB167" s="267"/>
      <c r="BC167" s="267"/>
      <c r="BD167" s="267"/>
      <c r="BE167" s="267"/>
      <c r="BF167" s="267"/>
      <c r="BG167" s="267"/>
      <c r="BH167" s="267"/>
      <c r="BI167" s="268"/>
      <c r="BJ167" s="260"/>
      <c r="BK167" s="261"/>
      <c r="BL167" s="262"/>
      <c r="BM167" s="263"/>
      <c r="BN167" s="264"/>
      <c r="BO167" s="264"/>
    </row>
    <row r="168" spans="2:67" ht="15" customHeight="1" thickTop="1" thickBot="1">
      <c r="B168" s="209"/>
      <c r="C168" s="210"/>
      <c r="D168" s="210"/>
      <c r="E168" s="210"/>
      <c r="F168" s="210"/>
      <c r="G168" s="210"/>
      <c r="H168" s="210"/>
      <c r="I168" s="210"/>
      <c r="J168" s="210"/>
      <c r="K168" s="210"/>
      <c r="L168" s="211"/>
      <c r="M168" s="218"/>
      <c r="N168" s="218"/>
      <c r="O168" s="218"/>
      <c r="P168" s="218"/>
      <c r="Q168" s="218"/>
      <c r="R168" s="218"/>
      <c r="S168" s="218"/>
      <c r="T168" s="218"/>
      <c r="U168" s="218"/>
      <c r="V168" s="218"/>
      <c r="W168" s="218"/>
      <c r="X168" s="218"/>
      <c r="Y168" s="218"/>
      <c r="Z168" s="218"/>
      <c r="AA168" s="218"/>
      <c r="AB168" s="218"/>
      <c r="AC168" s="182"/>
      <c r="AD168" s="182"/>
      <c r="AE168" s="182"/>
      <c r="AF168" s="182"/>
      <c r="AG168" s="246" t="s">
        <v>40</v>
      </c>
      <c r="AH168" s="246"/>
      <c r="AI168" s="246"/>
      <c r="AJ168" s="246"/>
      <c r="AK168" s="246"/>
      <c r="AL168" s="246"/>
      <c r="AM168" s="246"/>
      <c r="AN168" s="246"/>
      <c r="AO168" s="246"/>
      <c r="AP168" s="246" t="s">
        <v>41</v>
      </c>
      <c r="AQ168" s="246"/>
      <c r="AR168" s="246"/>
      <c r="AS168" s="246"/>
      <c r="AT168" s="247" t="s">
        <v>42</v>
      </c>
      <c r="AU168" s="247"/>
      <c r="AV168" s="247"/>
      <c r="AW168" s="246" t="s">
        <v>43</v>
      </c>
      <c r="AX168" s="246"/>
      <c r="AY168" s="246"/>
      <c r="AZ168" s="246"/>
      <c r="BA168" s="246"/>
      <c r="BB168" s="246"/>
      <c r="BC168" s="248" t="s">
        <v>44</v>
      </c>
      <c r="BD168" s="249"/>
      <c r="BE168" s="248" t="s">
        <v>45</v>
      </c>
      <c r="BF168" s="249"/>
      <c r="BG168" s="246" t="s">
        <v>46</v>
      </c>
      <c r="BH168" s="246"/>
      <c r="BI168" s="246"/>
      <c r="BJ168" s="254">
        <f>SUM(BG174:BI209)</f>
        <v>14</v>
      </c>
      <c r="BK168" s="255"/>
      <c r="BL168" s="256"/>
      <c r="BM168" s="263" t="s">
        <v>264</v>
      </c>
      <c r="BN168" s="264"/>
      <c r="BO168" s="264"/>
    </row>
    <row r="169" spans="2:67" ht="15" customHeight="1" thickTop="1" thickBot="1">
      <c r="B169" s="212"/>
      <c r="C169" s="213"/>
      <c r="D169" s="213"/>
      <c r="E169" s="213"/>
      <c r="F169" s="213"/>
      <c r="G169" s="213"/>
      <c r="H169" s="213"/>
      <c r="I169" s="213"/>
      <c r="J169" s="213"/>
      <c r="K169" s="213"/>
      <c r="L169" s="214"/>
      <c r="M169" s="218"/>
      <c r="N169" s="218"/>
      <c r="O169" s="218"/>
      <c r="P169" s="218"/>
      <c r="Q169" s="218"/>
      <c r="R169" s="218"/>
      <c r="S169" s="218"/>
      <c r="T169" s="218"/>
      <c r="U169" s="218"/>
      <c r="V169" s="218"/>
      <c r="W169" s="218"/>
      <c r="X169" s="218"/>
      <c r="Y169" s="218"/>
      <c r="Z169" s="218"/>
      <c r="AA169" s="218"/>
      <c r="AB169" s="218"/>
      <c r="AC169" s="182"/>
      <c r="AD169" s="182"/>
      <c r="AE169" s="182"/>
      <c r="AF169" s="182"/>
      <c r="AG169" s="246"/>
      <c r="AH169" s="246"/>
      <c r="AI169" s="246"/>
      <c r="AJ169" s="246"/>
      <c r="AK169" s="246"/>
      <c r="AL169" s="246"/>
      <c r="AM169" s="246"/>
      <c r="AN169" s="246"/>
      <c r="AO169" s="246"/>
      <c r="AP169" s="246"/>
      <c r="AQ169" s="246"/>
      <c r="AR169" s="246"/>
      <c r="AS169" s="246"/>
      <c r="AT169" s="247"/>
      <c r="AU169" s="247"/>
      <c r="AV169" s="247"/>
      <c r="AW169" s="246"/>
      <c r="AX169" s="246"/>
      <c r="AY169" s="246"/>
      <c r="AZ169" s="246"/>
      <c r="BA169" s="246"/>
      <c r="BB169" s="246"/>
      <c r="BC169" s="250"/>
      <c r="BD169" s="251"/>
      <c r="BE169" s="250"/>
      <c r="BF169" s="251"/>
      <c r="BG169" s="246"/>
      <c r="BH169" s="246"/>
      <c r="BI169" s="246"/>
      <c r="BJ169" s="257"/>
      <c r="BK169" s="258"/>
      <c r="BL169" s="259"/>
      <c r="BM169" s="263"/>
      <c r="BN169" s="264"/>
      <c r="BO169" s="264"/>
    </row>
    <row r="170" spans="2:67" ht="15" customHeight="1" thickTop="1" thickBot="1">
      <c r="B170" s="215"/>
      <c r="C170" s="216"/>
      <c r="D170" s="216"/>
      <c r="E170" s="216"/>
      <c r="F170" s="216"/>
      <c r="G170" s="216"/>
      <c r="H170" s="216"/>
      <c r="I170" s="216"/>
      <c r="J170" s="216"/>
      <c r="K170" s="216"/>
      <c r="L170" s="217"/>
      <c r="M170" s="218"/>
      <c r="N170" s="218"/>
      <c r="O170" s="218"/>
      <c r="P170" s="218"/>
      <c r="Q170" s="218"/>
      <c r="R170" s="218"/>
      <c r="S170" s="218"/>
      <c r="T170" s="218"/>
      <c r="U170" s="218"/>
      <c r="V170" s="218"/>
      <c r="W170" s="218"/>
      <c r="X170" s="218"/>
      <c r="Y170" s="218"/>
      <c r="Z170" s="218"/>
      <c r="AA170" s="218"/>
      <c r="AB170" s="218"/>
      <c r="AC170" s="182"/>
      <c r="AD170" s="182"/>
      <c r="AE170" s="182"/>
      <c r="AF170" s="182"/>
      <c r="AG170" s="246"/>
      <c r="AH170" s="246"/>
      <c r="AI170" s="246"/>
      <c r="AJ170" s="246"/>
      <c r="AK170" s="246"/>
      <c r="AL170" s="246"/>
      <c r="AM170" s="246"/>
      <c r="AN170" s="246"/>
      <c r="AO170" s="246"/>
      <c r="AP170" s="246"/>
      <c r="AQ170" s="246"/>
      <c r="AR170" s="246"/>
      <c r="AS170" s="246"/>
      <c r="AT170" s="247"/>
      <c r="AU170" s="247"/>
      <c r="AV170" s="247"/>
      <c r="AW170" s="246"/>
      <c r="AX170" s="246"/>
      <c r="AY170" s="246"/>
      <c r="AZ170" s="246"/>
      <c r="BA170" s="246"/>
      <c r="BB170" s="246"/>
      <c r="BC170" s="250"/>
      <c r="BD170" s="251"/>
      <c r="BE170" s="250"/>
      <c r="BF170" s="251"/>
      <c r="BG170" s="246"/>
      <c r="BH170" s="246"/>
      <c r="BI170" s="246"/>
      <c r="BJ170" s="260"/>
      <c r="BK170" s="261"/>
      <c r="BL170" s="262"/>
      <c r="BM170" s="263"/>
      <c r="BN170" s="264"/>
      <c r="BO170" s="264"/>
    </row>
    <row r="171" spans="2:67" ht="15" customHeight="1" thickTop="1" thickBot="1">
      <c r="B171" s="209"/>
      <c r="C171" s="210"/>
      <c r="D171" s="210"/>
      <c r="E171" s="210"/>
      <c r="F171" s="210"/>
      <c r="G171" s="210"/>
      <c r="H171" s="210"/>
      <c r="I171" s="210"/>
      <c r="J171" s="210"/>
      <c r="K171" s="210"/>
      <c r="L171" s="211"/>
      <c r="M171" s="218"/>
      <c r="N171" s="218"/>
      <c r="O171" s="218"/>
      <c r="P171" s="218"/>
      <c r="Q171" s="218"/>
      <c r="R171" s="218"/>
      <c r="S171" s="218"/>
      <c r="T171" s="218"/>
      <c r="U171" s="218"/>
      <c r="V171" s="218"/>
      <c r="W171" s="218"/>
      <c r="X171" s="218"/>
      <c r="Y171" s="218"/>
      <c r="Z171" s="218"/>
      <c r="AA171" s="218"/>
      <c r="AB171" s="218"/>
      <c r="AC171" s="182"/>
      <c r="AD171" s="182"/>
      <c r="AE171" s="182"/>
      <c r="AF171" s="182"/>
      <c r="AG171" s="246"/>
      <c r="AH171" s="246"/>
      <c r="AI171" s="246"/>
      <c r="AJ171" s="246"/>
      <c r="AK171" s="246"/>
      <c r="AL171" s="246"/>
      <c r="AM171" s="246"/>
      <c r="AN171" s="246"/>
      <c r="AO171" s="246"/>
      <c r="AP171" s="246"/>
      <c r="AQ171" s="246"/>
      <c r="AR171" s="246"/>
      <c r="AS171" s="246"/>
      <c r="AT171" s="247"/>
      <c r="AU171" s="247"/>
      <c r="AV171" s="247"/>
      <c r="AW171" s="246" t="s">
        <v>48</v>
      </c>
      <c r="AX171" s="246"/>
      <c r="AY171" s="246" t="s">
        <v>49</v>
      </c>
      <c r="AZ171" s="246"/>
      <c r="BA171" s="246" t="s">
        <v>50</v>
      </c>
      <c r="BB171" s="246"/>
      <c r="BC171" s="250"/>
      <c r="BD171" s="251"/>
      <c r="BE171" s="250"/>
      <c r="BF171" s="251"/>
      <c r="BG171" s="246"/>
      <c r="BH171" s="246"/>
      <c r="BI171" s="246"/>
      <c r="BJ171" s="254">
        <f>BJ165+BJ168</f>
        <v>605</v>
      </c>
      <c r="BK171" s="255"/>
      <c r="BL171" s="256"/>
      <c r="BM171" s="263" t="s">
        <v>265</v>
      </c>
      <c r="BN171" s="264"/>
      <c r="BO171" s="264"/>
    </row>
    <row r="172" spans="2:67" ht="15" customHeight="1" thickTop="1" thickBot="1">
      <c r="B172" s="212"/>
      <c r="C172" s="213"/>
      <c r="D172" s="213"/>
      <c r="E172" s="213"/>
      <c r="F172" s="213"/>
      <c r="G172" s="213"/>
      <c r="H172" s="213"/>
      <c r="I172" s="213"/>
      <c r="J172" s="213"/>
      <c r="K172" s="213"/>
      <c r="L172" s="214"/>
      <c r="M172" s="218"/>
      <c r="N172" s="218"/>
      <c r="O172" s="218"/>
      <c r="P172" s="218"/>
      <c r="Q172" s="218"/>
      <c r="R172" s="218"/>
      <c r="S172" s="218"/>
      <c r="T172" s="218"/>
      <c r="U172" s="218"/>
      <c r="V172" s="218"/>
      <c r="W172" s="218"/>
      <c r="X172" s="218"/>
      <c r="Y172" s="218"/>
      <c r="Z172" s="218"/>
      <c r="AA172" s="218"/>
      <c r="AB172" s="218"/>
      <c r="AC172" s="182"/>
      <c r="AD172" s="182"/>
      <c r="AE172" s="182"/>
      <c r="AF172" s="182"/>
      <c r="AG172" s="246"/>
      <c r="AH172" s="246"/>
      <c r="AI172" s="246"/>
      <c r="AJ172" s="246"/>
      <c r="AK172" s="246"/>
      <c r="AL172" s="246"/>
      <c r="AM172" s="246"/>
      <c r="AN172" s="246"/>
      <c r="AO172" s="246"/>
      <c r="AP172" s="246"/>
      <c r="AQ172" s="246"/>
      <c r="AR172" s="246"/>
      <c r="AS172" s="246"/>
      <c r="AT172" s="247"/>
      <c r="AU172" s="247"/>
      <c r="AV172" s="247"/>
      <c r="AW172" s="246"/>
      <c r="AX172" s="246"/>
      <c r="AY172" s="246"/>
      <c r="AZ172" s="246"/>
      <c r="BA172" s="246"/>
      <c r="BB172" s="246"/>
      <c r="BC172" s="250"/>
      <c r="BD172" s="251"/>
      <c r="BE172" s="250"/>
      <c r="BF172" s="251"/>
      <c r="BG172" s="246"/>
      <c r="BH172" s="246"/>
      <c r="BI172" s="246"/>
      <c r="BJ172" s="257"/>
      <c r="BK172" s="258"/>
      <c r="BL172" s="259"/>
      <c r="BM172" s="263"/>
      <c r="BN172" s="264"/>
      <c r="BO172" s="264"/>
    </row>
    <row r="173" spans="2:67" ht="15" customHeight="1" thickTop="1" thickBot="1">
      <c r="B173" s="215"/>
      <c r="C173" s="216"/>
      <c r="D173" s="216"/>
      <c r="E173" s="216"/>
      <c r="F173" s="216"/>
      <c r="G173" s="216"/>
      <c r="H173" s="216"/>
      <c r="I173" s="216"/>
      <c r="J173" s="216"/>
      <c r="K173" s="216"/>
      <c r="L173" s="217"/>
      <c r="M173" s="218"/>
      <c r="N173" s="218"/>
      <c r="O173" s="218"/>
      <c r="P173" s="218"/>
      <c r="Q173" s="218"/>
      <c r="R173" s="218"/>
      <c r="S173" s="218"/>
      <c r="T173" s="218"/>
      <c r="U173" s="218"/>
      <c r="V173" s="218"/>
      <c r="W173" s="218"/>
      <c r="X173" s="218"/>
      <c r="Y173" s="218"/>
      <c r="Z173" s="218"/>
      <c r="AA173" s="218"/>
      <c r="AB173" s="218"/>
      <c r="AC173" s="182"/>
      <c r="AD173" s="182"/>
      <c r="AE173" s="182"/>
      <c r="AF173" s="182"/>
      <c r="AG173" s="246"/>
      <c r="AH173" s="246"/>
      <c r="AI173" s="246"/>
      <c r="AJ173" s="246"/>
      <c r="AK173" s="246"/>
      <c r="AL173" s="246"/>
      <c r="AM173" s="246"/>
      <c r="AN173" s="246"/>
      <c r="AO173" s="246"/>
      <c r="AP173" s="246"/>
      <c r="AQ173" s="246"/>
      <c r="AR173" s="246"/>
      <c r="AS173" s="246"/>
      <c r="AT173" s="247"/>
      <c r="AU173" s="247"/>
      <c r="AV173" s="247"/>
      <c r="AW173" s="246"/>
      <c r="AX173" s="246"/>
      <c r="AY173" s="246"/>
      <c r="AZ173" s="246"/>
      <c r="BA173" s="246"/>
      <c r="BB173" s="246"/>
      <c r="BC173" s="252"/>
      <c r="BD173" s="253"/>
      <c r="BE173" s="252"/>
      <c r="BF173" s="253"/>
      <c r="BG173" s="246"/>
      <c r="BH173" s="246"/>
      <c r="BI173" s="246"/>
      <c r="BJ173" s="260"/>
      <c r="BK173" s="261"/>
      <c r="BL173" s="262"/>
      <c r="BM173" s="263"/>
      <c r="BN173" s="264"/>
      <c r="BO173" s="264"/>
    </row>
    <row r="174" spans="2:67" ht="15.75" customHeight="1" thickTop="1" thickBot="1">
      <c r="B174" s="209"/>
      <c r="C174" s="210"/>
      <c r="D174" s="210"/>
      <c r="E174" s="210"/>
      <c r="F174" s="210"/>
      <c r="G174" s="210"/>
      <c r="H174" s="210"/>
      <c r="I174" s="210"/>
      <c r="J174" s="210"/>
      <c r="K174" s="210"/>
      <c r="L174" s="211"/>
      <c r="M174" s="218"/>
      <c r="N174" s="218"/>
      <c r="O174" s="218"/>
      <c r="P174" s="218"/>
      <c r="Q174" s="218"/>
      <c r="R174" s="218"/>
      <c r="S174" s="218"/>
      <c r="T174" s="218"/>
      <c r="U174" s="218"/>
      <c r="V174" s="218"/>
      <c r="W174" s="218"/>
      <c r="X174" s="218"/>
      <c r="Y174" s="218"/>
      <c r="Z174" s="218"/>
      <c r="AA174" s="218"/>
      <c r="AB174" s="218"/>
      <c r="AC174" s="182"/>
      <c r="AD174" s="182"/>
      <c r="AE174" s="182"/>
      <c r="AF174" s="182"/>
      <c r="AG174" s="222" t="s">
        <v>144</v>
      </c>
      <c r="AH174" s="223"/>
      <c r="AI174" s="223"/>
      <c r="AJ174" s="223"/>
      <c r="AK174" s="223"/>
      <c r="AL174" s="223"/>
      <c r="AM174" s="223"/>
      <c r="AN174" s="223"/>
      <c r="AO174" s="224"/>
      <c r="AP174" s="231" t="s">
        <v>184</v>
      </c>
      <c r="AQ174" s="231"/>
      <c r="AR174" s="231"/>
      <c r="AS174" s="231"/>
      <c r="AT174" s="200">
        <v>2</v>
      </c>
      <c r="AU174" s="206"/>
      <c r="AV174" s="201"/>
      <c r="AW174" s="188">
        <f>AT174</f>
        <v>2</v>
      </c>
      <c r="AX174" s="189"/>
      <c r="AY174" s="194"/>
      <c r="AZ174" s="195"/>
      <c r="BA174" s="188">
        <v>1</v>
      </c>
      <c r="BB174" s="189"/>
      <c r="BC174" s="200">
        <f>BA174</f>
        <v>1</v>
      </c>
      <c r="BD174" s="201"/>
      <c r="BE174" s="200">
        <f>BA174</f>
        <v>1</v>
      </c>
      <c r="BF174" s="201"/>
      <c r="BG174" s="200">
        <f>AW174+AY174-BA174</f>
        <v>1</v>
      </c>
      <c r="BH174" s="206"/>
      <c r="BI174" s="201"/>
      <c r="BJ174" s="254">
        <f>IF(AG45&gt;0,(AG36/1000)^2*AG45*0.7854*1.1,0)</f>
        <v>0</v>
      </c>
      <c r="BK174" s="255"/>
      <c r="BL174" s="256"/>
      <c r="BM174" s="263" t="s">
        <v>279</v>
      </c>
      <c r="BN174" s="264"/>
      <c r="BO174" s="264"/>
    </row>
    <row r="175" spans="2:67" ht="15" customHeight="1" thickTop="1" thickBot="1">
      <c r="B175" s="212"/>
      <c r="C175" s="213"/>
      <c r="D175" s="213"/>
      <c r="E175" s="213"/>
      <c r="F175" s="213"/>
      <c r="G175" s="213"/>
      <c r="H175" s="213"/>
      <c r="I175" s="213"/>
      <c r="J175" s="213"/>
      <c r="K175" s="213"/>
      <c r="L175" s="214"/>
      <c r="M175" s="218"/>
      <c r="N175" s="218"/>
      <c r="O175" s="218"/>
      <c r="P175" s="218"/>
      <c r="Q175" s="218"/>
      <c r="R175" s="218"/>
      <c r="S175" s="218"/>
      <c r="T175" s="218"/>
      <c r="U175" s="218"/>
      <c r="V175" s="218"/>
      <c r="W175" s="218"/>
      <c r="X175" s="218"/>
      <c r="Y175" s="218"/>
      <c r="Z175" s="218"/>
      <c r="AA175" s="218"/>
      <c r="AB175" s="218"/>
      <c r="AC175" s="182"/>
      <c r="AD175" s="182"/>
      <c r="AE175" s="182"/>
      <c r="AF175" s="182"/>
      <c r="AG175" s="225"/>
      <c r="AH175" s="226"/>
      <c r="AI175" s="226"/>
      <c r="AJ175" s="226"/>
      <c r="AK175" s="226"/>
      <c r="AL175" s="226"/>
      <c r="AM175" s="226"/>
      <c r="AN175" s="226"/>
      <c r="AO175" s="227"/>
      <c r="AP175" s="231"/>
      <c r="AQ175" s="231"/>
      <c r="AR175" s="231"/>
      <c r="AS175" s="231"/>
      <c r="AT175" s="202"/>
      <c r="AU175" s="207"/>
      <c r="AV175" s="203"/>
      <c r="AW175" s="190"/>
      <c r="AX175" s="191"/>
      <c r="AY175" s="196"/>
      <c r="AZ175" s="197"/>
      <c r="BA175" s="190"/>
      <c r="BB175" s="191"/>
      <c r="BC175" s="202"/>
      <c r="BD175" s="203"/>
      <c r="BE175" s="202"/>
      <c r="BF175" s="203"/>
      <c r="BG175" s="202"/>
      <c r="BH175" s="207"/>
      <c r="BI175" s="203"/>
      <c r="BJ175" s="257"/>
      <c r="BK175" s="258"/>
      <c r="BL175" s="259"/>
      <c r="BM175" s="263"/>
      <c r="BN175" s="264"/>
      <c r="BO175" s="264"/>
    </row>
    <row r="176" spans="2:67" ht="15" customHeight="1" thickTop="1" thickBot="1">
      <c r="B176" s="215"/>
      <c r="C176" s="216"/>
      <c r="D176" s="216"/>
      <c r="E176" s="216"/>
      <c r="F176" s="216"/>
      <c r="G176" s="216"/>
      <c r="H176" s="216"/>
      <c r="I176" s="216"/>
      <c r="J176" s="216"/>
      <c r="K176" s="216"/>
      <c r="L176" s="217"/>
      <c r="M176" s="218"/>
      <c r="N176" s="218"/>
      <c r="O176" s="218"/>
      <c r="P176" s="218"/>
      <c r="Q176" s="218"/>
      <c r="R176" s="218"/>
      <c r="S176" s="218"/>
      <c r="T176" s="218"/>
      <c r="U176" s="218"/>
      <c r="V176" s="218"/>
      <c r="W176" s="218"/>
      <c r="X176" s="218"/>
      <c r="Y176" s="218"/>
      <c r="Z176" s="218"/>
      <c r="AA176" s="218"/>
      <c r="AB176" s="218"/>
      <c r="AC176" s="182"/>
      <c r="AD176" s="182"/>
      <c r="AE176" s="182"/>
      <c r="AF176" s="182"/>
      <c r="AG176" s="228"/>
      <c r="AH176" s="229"/>
      <c r="AI176" s="229"/>
      <c r="AJ176" s="229"/>
      <c r="AK176" s="229"/>
      <c r="AL176" s="229"/>
      <c r="AM176" s="229"/>
      <c r="AN176" s="229"/>
      <c r="AO176" s="230"/>
      <c r="AP176" s="231"/>
      <c r="AQ176" s="231"/>
      <c r="AR176" s="231"/>
      <c r="AS176" s="231"/>
      <c r="AT176" s="204"/>
      <c r="AU176" s="208"/>
      <c r="AV176" s="205"/>
      <c r="AW176" s="192"/>
      <c r="AX176" s="193"/>
      <c r="AY176" s="198"/>
      <c r="AZ176" s="199"/>
      <c r="BA176" s="192"/>
      <c r="BB176" s="193"/>
      <c r="BC176" s="204"/>
      <c r="BD176" s="205"/>
      <c r="BE176" s="204"/>
      <c r="BF176" s="205"/>
      <c r="BG176" s="204"/>
      <c r="BH176" s="208"/>
      <c r="BI176" s="205"/>
      <c r="BJ176" s="260"/>
      <c r="BK176" s="261"/>
      <c r="BL176" s="262"/>
      <c r="BM176" s="263"/>
      <c r="BN176" s="264"/>
      <c r="BO176" s="264"/>
    </row>
    <row r="177" spans="2:61" ht="15" customHeight="1" thickTop="1" thickBot="1">
      <c r="B177" s="209"/>
      <c r="C177" s="210"/>
      <c r="D177" s="210"/>
      <c r="E177" s="210"/>
      <c r="F177" s="210"/>
      <c r="G177" s="210"/>
      <c r="H177" s="210"/>
      <c r="I177" s="210"/>
      <c r="J177" s="210"/>
      <c r="K177" s="210"/>
      <c r="L177" s="211"/>
      <c r="M177" s="182"/>
      <c r="N177" s="182"/>
      <c r="O177" s="182"/>
      <c r="P177" s="182"/>
      <c r="Q177" s="218"/>
      <c r="R177" s="218"/>
      <c r="S177" s="218"/>
      <c r="T177" s="218"/>
      <c r="U177" s="218"/>
      <c r="V177" s="218"/>
      <c r="W177" s="218"/>
      <c r="X177" s="218"/>
      <c r="Y177" s="218"/>
      <c r="Z177" s="218"/>
      <c r="AA177" s="218"/>
      <c r="AB177" s="218"/>
      <c r="AC177" s="218"/>
      <c r="AD177" s="218"/>
      <c r="AE177" s="218"/>
      <c r="AF177" s="218"/>
      <c r="AG177" s="222" t="s">
        <v>145</v>
      </c>
      <c r="AH177" s="223"/>
      <c r="AI177" s="223"/>
      <c r="AJ177" s="223"/>
      <c r="AK177" s="223"/>
      <c r="AL177" s="223"/>
      <c r="AM177" s="223"/>
      <c r="AN177" s="223"/>
      <c r="AO177" s="224"/>
      <c r="AP177" s="231" t="s">
        <v>184</v>
      </c>
      <c r="AQ177" s="231"/>
      <c r="AR177" s="231"/>
      <c r="AS177" s="231"/>
      <c r="AT177" s="200">
        <v>0</v>
      </c>
      <c r="AU177" s="206"/>
      <c r="AV177" s="201"/>
      <c r="AW177" s="188">
        <f>AT177</f>
        <v>0</v>
      </c>
      <c r="AX177" s="189"/>
      <c r="AY177" s="194"/>
      <c r="AZ177" s="195"/>
      <c r="BA177" s="188"/>
      <c r="BB177" s="189"/>
      <c r="BC177" s="200">
        <f>BA177</f>
        <v>0</v>
      </c>
      <c r="BD177" s="201"/>
      <c r="BE177" s="200">
        <f>BA177</f>
        <v>0</v>
      </c>
      <c r="BF177" s="201"/>
      <c r="BG177" s="200">
        <f>AW177+AY177-BA177</f>
        <v>0</v>
      </c>
      <c r="BH177" s="206"/>
      <c r="BI177" s="201"/>
    </row>
    <row r="178" spans="2:61" ht="15.75" customHeight="1" thickTop="1" thickBot="1">
      <c r="B178" s="212"/>
      <c r="C178" s="213"/>
      <c r="D178" s="213"/>
      <c r="E178" s="213"/>
      <c r="F178" s="213"/>
      <c r="G178" s="213"/>
      <c r="H178" s="213"/>
      <c r="I178" s="213"/>
      <c r="J178" s="213"/>
      <c r="K178" s="213"/>
      <c r="L178" s="214"/>
      <c r="M178" s="182"/>
      <c r="N178" s="182"/>
      <c r="O178" s="182"/>
      <c r="P178" s="182"/>
      <c r="Q178" s="218"/>
      <c r="R178" s="218"/>
      <c r="S178" s="218"/>
      <c r="T178" s="218"/>
      <c r="U178" s="218"/>
      <c r="V178" s="218"/>
      <c r="W178" s="218"/>
      <c r="X178" s="218"/>
      <c r="Y178" s="218"/>
      <c r="Z178" s="218"/>
      <c r="AA178" s="218"/>
      <c r="AB178" s="218"/>
      <c r="AC178" s="218"/>
      <c r="AD178" s="218"/>
      <c r="AE178" s="218"/>
      <c r="AF178" s="218"/>
      <c r="AG178" s="225"/>
      <c r="AH178" s="226"/>
      <c r="AI178" s="226"/>
      <c r="AJ178" s="226"/>
      <c r="AK178" s="226"/>
      <c r="AL178" s="226"/>
      <c r="AM178" s="226"/>
      <c r="AN178" s="226"/>
      <c r="AO178" s="227"/>
      <c r="AP178" s="231"/>
      <c r="AQ178" s="231"/>
      <c r="AR178" s="231"/>
      <c r="AS178" s="231"/>
      <c r="AT178" s="202"/>
      <c r="AU178" s="207"/>
      <c r="AV178" s="203"/>
      <c r="AW178" s="190"/>
      <c r="AX178" s="191"/>
      <c r="AY178" s="196"/>
      <c r="AZ178" s="197"/>
      <c r="BA178" s="190"/>
      <c r="BB178" s="191"/>
      <c r="BC178" s="202"/>
      <c r="BD178" s="203"/>
      <c r="BE178" s="202"/>
      <c r="BF178" s="203"/>
      <c r="BG178" s="202"/>
      <c r="BH178" s="207"/>
      <c r="BI178" s="203"/>
    </row>
    <row r="179" spans="2:61" ht="15.75" customHeight="1" thickTop="1" thickBot="1">
      <c r="B179" s="215"/>
      <c r="C179" s="216"/>
      <c r="D179" s="216"/>
      <c r="E179" s="216"/>
      <c r="F179" s="216"/>
      <c r="G179" s="216"/>
      <c r="H179" s="216"/>
      <c r="I179" s="216"/>
      <c r="J179" s="216"/>
      <c r="K179" s="216"/>
      <c r="L179" s="217"/>
      <c r="M179" s="182"/>
      <c r="N179" s="182"/>
      <c r="O179" s="182"/>
      <c r="P179" s="182"/>
      <c r="Q179" s="218"/>
      <c r="R179" s="218"/>
      <c r="S179" s="218"/>
      <c r="T179" s="218"/>
      <c r="U179" s="218"/>
      <c r="V179" s="218"/>
      <c r="W179" s="218"/>
      <c r="X179" s="218"/>
      <c r="Y179" s="218"/>
      <c r="Z179" s="218"/>
      <c r="AA179" s="218"/>
      <c r="AB179" s="218"/>
      <c r="AC179" s="218"/>
      <c r="AD179" s="218"/>
      <c r="AE179" s="218"/>
      <c r="AF179" s="218"/>
      <c r="AG179" s="228"/>
      <c r="AH179" s="229"/>
      <c r="AI179" s="229"/>
      <c r="AJ179" s="229"/>
      <c r="AK179" s="229"/>
      <c r="AL179" s="229"/>
      <c r="AM179" s="229"/>
      <c r="AN179" s="229"/>
      <c r="AO179" s="230"/>
      <c r="AP179" s="231"/>
      <c r="AQ179" s="231"/>
      <c r="AR179" s="231"/>
      <c r="AS179" s="231"/>
      <c r="AT179" s="204"/>
      <c r="AU179" s="208"/>
      <c r="AV179" s="205"/>
      <c r="AW179" s="192"/>
      <c r="AX179" s="193"/>
      <c r="AY179" s="198"/>
      <c r="AZ179" s="199"/>
      <c r="BA179" s="192"/>
      <c r="BB179" s="193"/>
      <c r="BC179" s="204"/>
      <c r="BD179" s="205"/>
      <c r="BE179" s="204"/>
      <c r="BF179" s="205"/>
      <c r="BG179" s="204"/>
      <c r="BH179" s="208"/>
      <c r="BI179" s="205"/>
    </row>
    <row r="180" spans="2:61" ht="15.75" customHeight="1" thickTop="1" thickBot="1">
      <c r="B180" s="209"/>
      <c r="C180" s="210"/>
      <c r="D180" s="210"/>
      <c r="E180" s="210"/>
      <c r="F180" s="210"/>
      <c r="G180" s="210"/>
      <c r="H180" s="210"/>
      <c r="I180" s="210"/>
      <c r="J180" s="210"/>
      <c r="K180" s="210"/>
      <c r="L180" s="211"/>
      <c r="M180" s="244"/>
      <c r="N180" s="244"/>
      <c r="O180" s="244"/>
      <c r="P180" s="244"/>
      <c r="Q180" s="245"/>
      <c r="R180" s="245"/>
      <c r="S180" s="245"/>
      <c r="T180" s="245"/>
      <c r="U180" s="245"/>
      <c r="V180" s="245"/>
      <c r="W180" s="245"/>
      <c r="X180" s="245"/>
      <c r="Y180" s="245"/>
      <c r="Z180" s="245"/>
      <c r="AA180" s="245"/>
      <c r="AB180" s="245"/>
      <c r="AC180" s="218"/>
      <c r="AD180" s="218"/>
      <c r="AE180" s="218"/>
      <c r="AF180" s="218"/>
      <c r="AG180" s="222" t="s">
        <v>147</v>
      </c>
      <c r="AH180" s="223"/>
      <c r="AI180" s="223"/>
      <c r="AJ180" s="223"/>
      <c r="AK180" s="223"/>
      <c r="AL180" s="223"/>
      <c r="AM180" s="223"/>
      <c r="AN180" s="223"/>
      <c r="AO180" s="224"/>
      <c r="AP180" s="231" t="s">
        <v>184</v>
      </c>
      <c r="AQ180" s="231"/>
      <c r="AR180" s="231"/>
      <c r="AS180" s="231"/>
      <c r="AT180" s="200">
        <v>2</v>
      </c>
      <c r="AU180" s="206"/>
      <c r="AV180" s="201"/>
      <c r="AW180" s="188">
        <f>AT180</f>
        <v>2</v>
      </c>
      <c r="AX180" s="189"/>
      <c r="AY180" s="194"/>
      <c r="AZ180" s="195"/>
      <c r="BA180" s="188">
        <v>2</v>
      </c>
      <c r="BB180" s="189"/>
      <c r="BC180" s="200">
        <f>BA180</f>
        <v>2</v>
      </c>
      <c r="BD180" s="201"/>
      <c r="BE180" s="200">
        <f>BA180</f>
        <v>2</v>
      </c>
      <c r="BF180" s="201"/>
      <c r="BG180" s="200">
        <f>AW180+AY180-BA180</f>
        <v>0</v>
      </c>
      <c r="BH180" s="206"/>
      <c r="BI180" s="201"/>
    </row>
    <row r="181" spans="2:61" ht="15.75" customHeight="1" thickTop="1" thickBot="1">
      <c r="B181" s="212"/>
      <c r="C181" s="213"/>
      <c r="D181" s="213"/>
      <c r="E181" s="213"/>
      <c r="F181" s="213"/>
      <c r="G181" s="213"/>
      <c r="H181" s="213"/>
      <c r="I181" s="213"/>
      <c r="J181" s="213"/>
      <c r="K181" s="213"/>
      <c r="L181" s="214"/>
      <c r="M181" s="244"/>
      <c r="N181" s="244"/>
      <c r="O181" s="244"/>
      <c r="P181" s="244"/>
      <c r="Q181" s="245"/>
      <c r="R181" s="245"/>
      <c r="S181" s="245"/>
      <c r="T181" s="245"/>
      <c r="U181" s="245"/>
      <c r="V181" s="245"/>
      <c r="W181" s="245"/>
      <c r="X181" s="245"/>
      <c r="Y181" s="245"/>
      <c r="Z181" s="245"/>
      <c r="AA181" s="245"/>
      <c r="AB181" s="245"/>
      <c r="AC181" s="218"/>
      <c r="AD181" s="218"/>
      <c r="AE181" s="218"/>
      <c r="AF181" s="218"/>
      <c r="AG181" s="225"/>
      <c r="AH181" s="226"/>
      <c r="AI181" s="226"/>
      <c r="AJ181" s="226"/>
      <c r="AK181" s="226"/>
      <c r="AL181" s="226"/>
      <c r="AM181" s="226"/>
      <c r="AN181" s="226"/>
      <c r="AO181" s="227"/>
      <c r="AP181" s="231"/>
      <c r="AQ181" s="231"/>
      <c r="AR181" s="231"/>
      <c r="AS181" s="231"/>
      <c r="AT181" s="202"/>
      <c r="AU181" s="207"/>
      <c r="AV181" s="203"/>
      <c r="AW181" s="190"/>
      <c r="AX181" s="191"/>
      <c r="AY181" s="196"/>
      <c r="AZ181" s="197"/>
      <c r="BA181" s="190"/>
      <c r="BB181" s="191"/>
      <c r="BC181" s="202"/>
      <c r="BD181" s="203"/>
      <c r="BE181" s="202"/>
      <c r="BF181" s="203"/>
      <c r="BG181" s="202"/>
      <c r="BH181" s="207"/>
      <c r="BI181" s="203"/>
    </row>
    <row r="182" spans="2:61" ht="15.75" customHeight="1" thickTop="1" thickBot="1">
      <c r="B182" s="215"/>
      <c r="C182" s="216"/>
      <c r="D182" s="216"/>
      <c r="E182" s="216"/>
      <c r="F182" s="216"/>
      <c r="G182" s="216"/>
      <c r="H182" s="216"/>
      <c r="I182" s="216"/>
      <c r="J182" s="216"/>
      <c r="K182" s="216"/>
      <c r="L182" s="217"/>
      <c r="M182" s="244"/>
      <c r="N182" s="244"/>
      <c r="O182" s="244"/>
      <c r="P182" s="244"/>
      <c r="Q182" s="245"/>
      <c r="R182" s="245"/>
      <c r="S182" s="245"/>
      <c r="T182" s="245"/>
      <c r="U182" s="245"/>
      <c r="V182" s="245"/>
      <c r="W182" s="245"/>
      <c r="X182" s="245"/>
      <c r="Y182" s="245"/>
      <c r="Z182" s="245"/>
      <c r="AA182" s="245"/>
      <c r="AB182" s="245"/>
      <c r="AC182" s="218"/>
      <c r="AD182" s="218"/>
      <c r="AE182" s="218"/>
      <c r="AF182" s="218"/>
      <c r="AG182" s="228"/>
      <c r="AH182" s="229"/>
      <c r="AI182" s="229"/>
      <c r="AJ182" s="229"/>
      <c r="AK182" s="229"/>
      <c r="AL182" s="229"/>
      <c r="AM182" s="229"/>
      <c r="AN182" s="229"/>
      <c r="AO182" s="230"/>
      <c r="AP182" s="231"/>
      <c r="AQ182" s="231"/>
      <c r="AR182" s="231"/>
      <c r="AS182" s="231"/>
      <c r="AT182" s="204"/>
      <c r="AU182" s="208"/>
      <c r="AV182" s="205"/>
      <c r="AW182" s="192"/>
      <c r="AX182" s="193"/>
      <c r="AY182" s="198"/>
      <c r="AZ182" s="199"/>
      <c r="BA182" s="192"/>
      <c r="BB182" s="193"/>
      <c r="BC182" s="204"/>
      <c r="BD182" s="205"/>
      <c r="BE182" s="204"/>
      <c r="BF182" s="205"/>
      <c r="BG182" s="204"/>
      <c r="BH182" s="208"/>
      <c r="BI182" s="205"/>
    </row>
    <row r="183" spans="2:61" ht="15.75" customHeight="1" thickTop="1" thickBot="1">
      <c r="B183" s="209"/>
      <c r="C183" s="210"/>
      <c r="D183" s="210"/>
      <c r="E183" s="210"/>
      <c r="F183" s="210"/>
      <c r="G183" s="210"/>
      <c r="H183" s="210"/>
      <c r="I183" s="210"/>
      <c r="J183" s="210"/>
      <c r="K183" s="210"/>
      <c r="L183" s="211"/>
      <c r="M183" s="188"/>
      <c r="N183" s="241"/>
      <c r="O183" s="241"/>
      <c r="P183" s="189"/>
      <c r="Q183" s="188"/>
      <c r="R183" s="241"/>
      <c r="S183" s="241"/>
      <c r="T183" s="189"/>
      <c r="U183" s="188"/>
      <c r="V183" s="241"/>
      <c r="W183" s="241"/>
      <c r="X183" s="189"/>
      <c r="Y183" s="188"/>
      <c r="Z183" s="241"/>
      <c r="AA183" s="241"/>
      <c r="AB183" s="189"/>
      <c r="AC183" s="194"/>
      <c r="AD183" s="219"/>
      <c r="AE183" s="219"/>
      <c r="AF183" s="195"/>
      <c r="AG183" s="222" t="s">
        <v>148</v>
      </c>
      <c r="AH183" s="223"/>
      <c r="AI183" s="223"/>
      <c r="AJ183" s="223"/>
      <c r="AK183" s="223"/>
      <c r="AL183" s="223"/>
      <c r="AM183" s="223"/>
      <c r="AN183" s="223"/>
      <c r="AO183" s="224"/>
      <c r="AP183" s="231" t="s">
        <v>184</v>
      </c>
      <c r="AQ183" s="231"/>
      <c r="AR183" s="231"/>
      <c r="AS183" s="231"/>
      <c r="AT183" s="200">
        <v>4</v>
      </c>
      <c r="AU183" s="206"/>
      <c r="AV183" s="201"/>
      <c r="AW183" s="188">
        <f>AT183</f>
        <v>4</v>
      </c>
      <c r="AX183" s="189"/>
      <c r="AY183" s="194"/>
      <c r="AZ183" s="195"/>
      <c r="BA183" s="188"/>
      <c r="BB183" s="189"/>
      <c r="BC183" s="200">
        <f>BA183</f>
        <v>0</v>
      </c>
      <c r="BD183" s="201"/>
      <c r="BE183" s="200">
        <f>BA183</f>
        <v>0</v>
      </c>
      <c r="BF183" s="201"/>
      <c r="BG183" s="200">
        <f>AW183+AY183-BA183</f>
        <v>4</v>
      </c>
      <c r="BH183" s="206"/>
      <c r="BI183" s="201"/>
    </row>
    <row r="184" spans="2:61" ht="15.75" customHeight="1" thickTop="1" thickBot="1">
      <c r="B184" s="212"/>
      <c r="C184" s="213"/>
      <c r="D184" s="213"/>
      <c r="E184" s="213"/>
      <c r="F184" s="213"/>
      <c r="G184" s="213"/>
      <c r="H184" s="213"/>
      <c r="I184" s="213"/>
      <c r="J184" s="213"/>
      <c r="K184" s="213"/>
      <c r="L184" s="214"/>
      <c r="M184" s="190"/>
      <c r="N184" s="242"/>
      <c r="O184" s="242"/>
      <c r="P184" s="191"/>
      <c r="Q184" s="190"/>
      <c r="R184" s="242"/>
      <c r="S184" s="242"/>
      <c r="T184" s="191"/>
      <c r="U184" s="190"/>
      <c r="V184" s="242"/>
      <c r="W184" s="242"/>
      <c r="X184" s="191"/>
      <c r="Y184" s="190"/>
      <c r="Z184" s="242"/>
      <c r="AA184" s="242"/>
      <c r="AB184" s="191"/>
      <c r="AC184" s="196"/>
      <c r="AD184" s="220"/>
      <c r="AE184" s="220"/>
      <c r="AF184" s="197"/>
      <c r="AG184" s="225"/>
      <c r="AH184" s="226"/>
      <c r="AI184" s="226"/>
      <c r="AJ184" s="226"/>
      <c r="AK184" s="226"/>
      <c r="AL184" s="226"/>
      <c r="AM184" s="226"/>
      <c r="AN184" s="226"/>
      <c r="AO184" s="227"/>
      <c r="AP184" s="231"/>
      <c r="AQ184" s="231"/>
      <c r="AR184" s="231"/>
      <c r="AS184" s="231"/>
      <c r="AT184" s="202"/>
      <c r="AU184" s="207"/>
      <c r="AV184" s="203"/>
      <c r="AW184" s="190"/>
      <c r="AX184" s="191"/>
      <c r="AY184" s="196"/>
      <c r="AZ184" s="197"/>
      <c r="BA184" s="190"/>
      <c r="BB184" s="191"/>
      <c r="BC184" s="202"/>
      <c r="BD184" s="203"/>
      <c r="BE184" s="202"/>
      <c r="BF184" s="203"/>
      <c r="BG184" s="202"/>
      <c r="BH184" s="207"/>
      <c r="BI184" s="203"/>
    </row>
    <row r="185" spans="2:61" ht="15.75" customHeight="1" thickTop="1" thickBot="1">
      <c r="B185" s="215"/>
      <c r="C185" s="216"/>
      <c r="D185" s="216"/>
      <c r="E185" s="216"/>
      <c r="F185" s="216"/>
      <c r="G185" s="216"/>
      <c r="H185" s="216"/>
      <c r="I185" s="216"/>
      <c r="J185" s="216"/>
      <c r="K185" s="216"/>
      <c r="L185" s="217"/>
      <c r="M185" s="192"/>
      <c r="N185" s="243"/>
      <c r="O185" s="243"/>
      <c r="P185" s="193"/>
      <c r="Q185" s="192"/>
      <c r="R185" s="243"/>
      <c r="S185" s="243"/>
      <c r="T185" s="193"/>
      <c r="U185" s="192"/>
      <c r="V185" s="243"/>
      <c r="W185" s="243"/>
      <c r="X185" s="193"/>
      <c r="Y185" s="192"/>
      <c r="Z185" s="243"/>
      <c r="AA185" s="243"/>
      <c r="AB185" s="193"/>
      <c r="AC185" s="198"/>
      <c r="AD185" s="221"/>
      <c r="AE185" s="221"/>
      <c r="AF185" s="199"/>
      <c r="AG185" s="228"/>
      <c r="AH185" s="229"/>
      <c r="AI185" s="229"/>
      <c r="AJ185" s="229"/>
      <c r="AK185" s="229"/>
      <c r="AL185" s="229"/>
      <c r="AM185" s="229"/>
      <c r="AN185" s="229"/>
      <c r="AO185" s="230"/>
      <c r="AP185" s="231"/>
      <c r="AQ185" s="231"/>
      <c r="AR185" s="231"/>
      <c r="AS185" s="231"/>
      <c r="AT185" s="204"/>
      <c r="AU185" s="208"/>
      <c r="AV185" s="205"/>
      <c r="AW185" s="192"/>
      <c r="AX185" s="193"/>
      <c r="AY185" s="198"/>
      <c r="AZ185" s="199"/>
      <c r="BA185" s="192"/>
      <c r="BB185" s="193"/>
      <c r="BC185" s="204"/>
      <c r="BD185" s="205"/>
      <c r="BE185" s="204"/>
      <c r="BF185" s="205"/>
      <c r="BG185" s="204"/>
      <c r="BH185" s="208"/>
      <c r="BI185" s="205"/>
    </row>
    <row r="186" spans="2:61" ht="15.75" customHeight="1" thickTop="1" thickBot="1">
      <c r="B186" s="209"/>
      <c r="C186" s="210"/>
      <c r="D186" s="210"/>
      <c r="E186" s="210"/>
      <c r="F186" s="210"/>
      <c r="G186" s="210"/>
      <c r="H186" s="210"/>
      <c r="I186" s="210"/>
      <c r="J186" s="210"/>
      <c r="K186" s="210"/>
      <c r="L186" s="211"/>
      <c r="M186" s="188"/>
      <c r="N186" s="241"/>
      <c r="O186" s="241"/>
      <c r="P186" s="189"/>
      <c r="Q186" s="188"/>
      <c r="R186" s="241"/>
      <c r="S186" s="241"/>
      <c r="T186" s="189"/>
      <c r="U186" s="188"/>
      <c r="V186" s="241"/>
      <c r="W186" s="241"/>
      <c r="X186" s="189"/>
      <c r="Y186" s="188"/>
      <c r="Z186" s="241"/>
      <c r="AA186" s="241"/>
      <c r="AB186" s="189"/>
      <c r="AC186" s="194"/>
      <c r="AD186" s="219"/>
      <c r="AE186" s="219"/>
      <c r="AF186" s="195"/>
      <c r="AG186" s="222" t="s">
        <v>149</v>
      </c>
      <c r="AH186" s="223"/>
      <c r="AI186" s="223"/>
      <c r="AJ186" s="223"/>
      <c r="AK186" s="223"/>
      <c r="AL186" s="223"/>
      <c r="AM186" s="223"/>
      <c r="AN186" s="223"/>
      <c r="AO186" s="224"/>
      <c r="AP186" s="231" t="s">
        <v>184</v>
      </c>
      <c r="AQ186" s="231"/>
      <c r="AR186" s="231"/>
      <c r="AS186" s="231"/>
      <c r="AT186" s="200">
        <v>2</v>
      </c>
      <c r="AU186" s="206"/>
      <c r="AV186" s="201"/>
      <c r="AW186" s="188">
        <f>AT186</f>
        <v>2</v>
      </c>
      <c r="AX186" s="189"/>
      <c r="AY186" s="194"/>
      <c r="AZ186" s="195"/>
      <c r="BA186" s="188"/>
      <c r="BB186" s="189"/>
      <c r="BC186" s="200">
        <f>BA186</f>
        <v>0</v>
      </c>
      <c r="BD186" s="201"/>
      <c r="BE186" s="200">
        <f>BA186</f>
        <v>0</v>
      </c>
      <c r="BF186" s="201"/>
      <c r="BG186" s="200">
        <f>AW186+AY186-BA186</f>
        <v>2</v>
      </c>
      <c r="BH186" s="206"/>
      <c r="BI186" s="201"/>
    </row>
    <row r="187" spans="2:61" ht="15.75" customHeight="1" thickTop="1" thickBot="1">
      <c r="B187" s="212"/>
      <c r="C187" s="213"/>
      <c r="D187" s="213"/>
      <c r="E187" s="213"/>
      <c r="F187" s="213"/>
      <c r="G187" s="213"/>
      <c r="H187" s="213"/>
      <c r="I187" s="213"/>
      <c r="J187" s="213"/>
      <c r="K187" s="213"/>
      <c r="L187" s="214"/>
      <c r="M187" s="190"/>
      <c r="N187" s="242"/>
      <c r="O187" s="242"/>
      <c r="P187" s="191"/>
      <c r="Q187" s="190"/>
      <c r="R187" s="242"/>
      <c r="S187" s="242"/>
      <c r="T187" s="191"/>
      <c r="U187" s="190"/>
      <c r="V187" s="242"/>
      <c r="W187" s="242"/>
      <c r="X187" s="191"/>
      <c r="Y187" s="190"/>
      <c r="Z187" s="242"/>
      <c r="AA187" s="242"/>
      <c r="AB187" s="191"/>
      <c r="AC187" s="196"/>
      <c r="AD187" s="220"/>
      <c r="AE187" s="220"/>
      <c r="AF187" s="197"/>
      <c r="AG187" s="225"/>
      <c r="AH187" s="226"/>
      <c r="AI187" s="226"/>
      <c r="AJ187" s="226"/>
      <c r="AK187" s="226"/>
      <c r="AL187" s="226"/>
      <c r="AM187" s="226"/>
      <c r="AN187" s="226"/>
      <c r="AO187" s="227"/>
      <c r="AP187" s="231"/>
      <c r="AQ187" s="231"/>
      <c r="AR187" s="231"/>
      <c r="AS187" s="231"/>
      <c r="AT187" s="202"/>
      <c r="AU187" s="207"/>
      <c r="AV187" s="203"/>
      <c r="AW187" s="190"/>
      <c r="AX187" s="191"/>
      <c r="AY187" s="196"/>
      <c r="AZ187" s="197"/>
      <c r="BA187" s="190"/>
      <c r="BB187" s="191"/>
      <c r="BC187" s="202"/>
      <c r="BD187" s="203"/>
      <c r="BE187" s="202"/>
      <c r="BF187" s="203"/>
      <c r="BG187" s="202"/>
      <c r="BH187" s="207"/>
      <c r="BI187" s="203"/>
    </row>
    <row r="188" spans="2:61" ht="15.75" customHeight="1" thickTop="1" thickBot="1">
      <c r="B188" s="215"/>
      <c r="C188" s="216"/>
      <c r="D188" s="216"/>
      <c r="E188" s="216"/>
      <c r="F188" s="216"/>
      <c r="G188" s="216"/>
      <c r="H188" s="216"/>
      <c r="I188" s="216"/>
      <c r="J188" s="216"/>
      <c r="K188" s="216"/>
      <c r="L188" s="217"/>
      <c r="M188" s="192"/>
      <c r="N188" s="243"/>
      <c r="O188" s="243"/>
      <c r="P188" s="193"/>
      <c r="Q188" s="192"/>
      <c r="R188" s="243"/>
      <c r="S188" s="243"/>
      <c r="T188" s="193"/>
      <c r="U188" s="192"/>
      <c r="V188" s="243"/>
      <c r="W188" s="243"/>
      <c r="X188" s="193"/>
      <c r="Y188" s="192"/>
      <c r="Z188" s="243"/>
      <c r="AA188" s="243"/>
      <c r="AB188" s="193"/>
      <c r="AC188" s="198"/>
      <c r="AD188" s="221"/>
      <c r="AE188" s="221"/>
      <c r="AF188" s="199"/>
      <c r="AG188" s="228"/>
      <c r="AH188" s="229"/>
      <c r="AI188" s="229"/>
      <c r="AJ188" s="229"/>
      <c r="AK188" s="229"/>
      <c r="AL188" s="229"/>
      <c r="AM188" s="229"/>
      <c r="AN188" s="229"/>
      <c r="AO188" s="230"/>
      <c r="AP188" s="231"/>
      <c r="AQ188" s="231"/>
      <c r="AR188" s="231"/>
      <c r="AS188" s="231"/>
      <c r="AT188" s="204"/>
      <c r="AU188" s="208"/>
      <c r="AV188" s="205"/>
      <c r="AW188" s="192"/>
      <c r="AX188" s="193"/>
      <c r="AY188" s="198"/>
      <c r="AZ188" s="199"/>
      <c r="BA188" s="192"/>
      <c r="BB188" s="193"/>
      <c r="BC188" s="204"/>
      <c r="BD188" s="205"/>
      <c r="BE188" s="204"/>
      <c r="BF188" s="205"/>
      <c r="BG188" s="204"/>
      <c r="BH188" s="208"/>
      <c r="BI188" s="205"/>
    </row>
    <row r="189" spans="2:61" ht="15.75" customHeight="1" thickTop="1" thickBot="1">
      <c r="B189" s="209"/>
      <c r="C189" s="210"/>
      <c r="D189" s="210"/>
      <c r="E189" s="210"/>
      <c r="F189" s="210"/>
      <c r="G189" s="210"/>
      <c r="H189" s="210"/>
      <c r="I189" s="210"/>
      <c r="J189" s="210"/>
      <c r="K189" s="210"/>
      <c r="L189" s="211"/>
      <c r="M189" s="188"/>
      <c r="N189" s="241"/>
      <c r="O189" s="241"/>
      <c r="P189" s="189"/>
      <c r="Q189" s="188"/>
      <c r="R189" s="241"/>
      <c r="S189" s="241"/>
      <c r="T189" s="189"/>
      <c r="U189" s="188"/>
      <c r="V189" s="241"/>
      <c r="W189" s="241"/>
      <c r="X189" s="189"/>
      <c r="Y189" s="188"/>
      <c r="Z189" s="241"/>
      <c r="AA189" s="241"/>
      <c r="AB189" s="189"/>
      <c r="AC189" s="194"/>
      <c r="AD189" s="219"/>
      <c r="AE189" s="219"/>
      <c r="AF189" s="195"/>
      <c r="AG189" s="222" t="s">
        <v>150</v>
      </c>
      <c r="AH189" s="223"/>
      <c r="AI189" s="223"/>
      <c r="AJ189" s="223"/>
      <c r="AK189" s="223"/>
      <c r="AL189" s="223"/>
      <c r="AM189" s="223"/>
      <c r="AN189" s="223"/>
      <c r="AO189" s="224"/>
      <c r="AP189" s="231" t="s">
        <v>184</v>
      </c>
      <c r="AQ189" s="231"/>
      <c r="AR189" s="231"/>
      <c r="AS189" s="231"/>
      <c r="AT189" s="200">
        <v>0</v>
      </c>
      <c r="AU189" s="206"/>
      <c r="AV189" s="201"/>
      <c r="AW189" s="188">
        <f>AT189</f>
        <v>0</v>
      </c>
      <c r="AX189" s="189"/>
      <c r="AY189" s="194"/>
      <c r="AZ189" s="195"/>
      <c r="BA189" s="188"/>
      <c r="BB189" s="189"/>
      <c r="BC189" s="200">
        <f>BA189</f>
        <v>0</v>
      </c>
      <c r="BD189" s="201"/>
      <c r="BE189" s="200">
        <f>BA189</f>
        <v>0</v>
      </c>
      <c r="BF189" s="201"/>
      <c r="BG189" s="200">
        <f>AW189+AY189-BA189</f>
        <v>0</v>
      </c>
      <c r="BH189" s="206"/>
      <c r="BI189" s="201"/>
    </row>
    <row r="190" spans="2:61" ht="15.75" customHeight="1" thickTop="1" thickBot="1">
      <c r="B190" s="212"/>
      <c r="C190" s="213"/>
      <c r="D190" s="213"/>
      <c r="E190" s="213"/>
      <c r="F190" s="213"/>
      <c r="G190" s="213"/>
      <c r="H190" s="213"/>
      <c r="I190" s="213"/>
      <c r="J190" s="213"/>
      <c r="K190" s="213"/>
      <c r="L190" s="214"/>
      <c r="M190" s="190"/>
      <c r="N190" s="242"/>
      <c r="O190" s="242"/>
      <c r="P190" s="191"/>
      <c r="Q190" s="190"/>
      <c r="R190" s="242"/>
      <c r="S190" s="242"/>
      <c r="T190" s="191"/>
      <c r="U190" s="190"/>
      <c r="V190" s="242"/>
      <c r="W190" s="242"/>
      <c r="X190" s="191"/>
      <c r="Y190" s="190"/>
      <c r="Z190" s="242"/>
      <c r="AA190" s="242"/>
      <c r="AB190" s="191"/>
      <c r="AC190" s="196"/>
      <c r="AD190" s="220"/>
      <c r="AE190" s="220"/>
      <c r="AF190" s="197"/>
      <c r="AG190" s="225"/>
      <c r="AH190" s="226"/>
      <c r="AI190" s="226"/>
      <c r="AJ190" s="226"/>
      <c r="AK190" s="226"/>
      <c r="AL190" s="226"/>
      <c r="AM190" s="226"/>
      <c r="AN190" s="226"/>
      <c r="AO190" s="227"/>
      <c r="AP190" s="231"/>
      <c r="AQ190" s="231"/>
      <c r="AR190" s="231"/>
      <c r="AS190" s="231"/>
      <c r="AT190" s="202"/>
      <c r="AU190" s="207"/>
      <c r="AV190" s="203"/>
      <c r="AW190" s="190"/>
      <c r="AX190" s="191"/>
      <c r="AY190" s="196"/>
      <c r="AZ190" s="197"/>
      <c r="BA190" s="190"/>
      <c r="BB190" s="191"/>
      <c r="BC190" s="202"/>
      <c r="BD190" s="203"/>
      <c r="BE190" s="202"/>
      <c r="BF190" s="203"/>
      <c r="BG190" s="202"/>
      <c r="BH190" s="207"/>
      <c r="BI190" s="203"/>
    </row>
    <row r="191" spans="2:61" ht="15.75" customHeight="1" thickTop="1" thickBot="1">
      <c r="B191" s="215"/>
      <c r="C191" s="216"/>
      <c r="D191" s="216"/>
      <c r="E191" s="216"/>
      <c r="F191" s="216"/>
      <c r="G191" s="216"/>
      <c r="H191" s="216"/>
      <c r="I191" s="216"/>
      <c r="J191" s="216"/>
      <c r="K191" s="216"/>
      <c r="L191" s="217"/>
      <c r="M191" s="192"/>
      <c r="N191" s="243"/>
      <c r="O191" s="243"/>
      <c r="P191" s="193"/>
      <c r="Q191" s="192"/>
      <c r="R191" s="243"/>
      <c r="S191" s="243"/>
      <c r="T191" s="193"/>
      <c r="U191" s="192"/>
      <c r="V191" s="243"/>
      <c r="W191" s="243"/>
      <c r="X191" s="193"/>
      <c r="Y191" s="192"/>
      <c r="Z191" s="243"/>
      <c r="AA191" s="243"/>
      <c r="AB191" s="193"/>
      <c r="AC191" s="198"/>
      <c r="AD191" s="221"/>
      <c r="AE191" s="221"/>
      <c r="AF191" s="199"/>
      <c r="AG191" s="228"/>
      <c r="AH191" s="229"/>
      <c r="AI191" s="229"/>
      <c r="AJ191" s="229"/>
      <c r="AK191" s="229"/>
      <c r="AL191" s="229"/>
      <c r="AM191" s="229"/>
      <c r="AN191" s="229"/>
      <c r="AO191" s="230"/>
      <c r="AP191" s="231"/>
      <c r="AQ191" s="231"/>
      <c r="AR191" s="231"/>
      <c r="AS191" s="231"/>
      <c r="AT191" s="204"/>
      <c r="AU191" s="208"/>
      <c r="AV191" s="205"/>
      <c r="AW191" s="192"/>
      <c r="AX191" s="193"/>
      <c r="AY191" s="198"/>
      <c r="AZ191" s="199"/>
      <c r="BA191" s="192"/>
      <c r="BB191" s="193"/>
      <c r="BC191" s="204"/>
      <c r="BD191" s="205"/>
      <c r="BE191" s="204"/>
      <c r="BF191" s="205"/>
      <c r="BG191" s="204"/>
      <c r="BH191" s="208"/>
      <c r="BI191" s="205"/>
    </row>
    <row r="192" spans="2:61" ht="15.75" customHeight="1" thickTop="1" thickBot="1">
      <c r="B192" s="209"/>
      <c r="C192" s="210"/>
      <c r="D192" s="210"/>
      <c r="E192" s="210"/>
      <c r="F192" s="210"/>
      <c r="G192" s="210"/>
      <c r="H192" s="210"/>
      <c r="I192" s="210"/>
      <c r="J192" s="210"/>
      <c r="K192" s="210"/>
      <c r="L192" s="211"/>
      <c r="M192" s="188"/>
      <c r="N192" s="241"/>
      <c r="O192" s="241"/>
      <c r="P192" s="189"/>
      <c r="Q192" s="182"/>
      <c r="R192" s="182"/>
      <c r="S192" s="182"/>
      <c r="T192" s="182"/>
      <c r="U192" s="182"/>
      <c r="V192" s="182"/>
      <c r="W192" s="182"/>
      <c r="X192" s="182"/>
      <c r="Y192" s="182"/>
      <c r="Z192" s="182"/>
      <c r="AA192" s="182"/>
      <c r="AB192" s="182"/>
      <c r="AC192" s="218"/>
      <c r="AD192" s="218"/>
      <c r="AE192" s="218"/>
      <c r="AF192" s="218"/>
      <c r="AG192" s="222" t="s">
        <v>151</v>
      </c>
      <c r="AH192" s="223"/>
      <c r="AI192" s="223"/>
      <c r="AJ192" s="223"/>
      <c r="AK192" s="223"/>
      <c r="AL192" s="223"/>
      <c r="AM192" s="223"/>
      <c r="AN192" s="223"/>
      <c r="AO192" s="224"/>
      <c r="AP192" s="231" t="s">
        <v>184</v>
      </c>
      <c r="AQ192" s="231"/>
      <c r="AR192" s="231"/>
      <c r="AS192" s="231"/>
      <c r="AT192" s="200">
        <v>0</v>
      </c>
      <c r="AU192" s="206"/>
      <c r="AV192" s="201"/>
      <c r="AW192" s="188">
        <f>AT192</f>
        <v>0</v>
      </c>
      <c r="AX192" s="189"/>
      <c r="AY192" s="194"/>
      <c r="AZ192" s="195"/>
      <c r="BA192" s="188"/>
      <c r="BB192" s="189"/>
      <c r="BC192" s="200">
        <f>BA192</f>
        <v>0</v>
      </c>
      <c r="BD192" s="201"/>
      <c r="BE192" s="200">
        <f>BA192</f>
        <v>0</v>
      </c>
      <c r="BF192" s="201"/>
      <c r="BG192" s="200">
        <f>AW192+AY192-BA192</f>
        <v>0</v>
      </c>
      <c r="BH192" s="206"/>
      <c r="BI192" s="201"/>
    </row>
    <row r="193" spans="2:61" ht="15.75" customHeight="1" thickTop="1" thickBot="1">
      <c r="B193" s="212"/>
      <c r="C193" s="213"/>
      <c r="D193" s="213"/>
      <c r="E193" s="213"/>
      <c r="F193" s="213"/>
      <c r="G193" s="213"/>
      <c r="H193" s="213"/>
      <c r="I193" s="213"/>
      <c r="J193" s="213"/>
      <c r="K193" s="213"/>
      <c r="L193" s="214"/>
      <c r="M193" s="190"/>
      <c r="N193" s="242"/>
      <c r="O193" s="242"/>
      <c r="P193" s="191"/>
      <c r="Q193" s="182"/>
      <c r="R193" s="182"/>
      <c r="S193" s="182"/>
      <c r="T193" s="182"/>
      <c r="U193" s="182"/>
      <c r="V193" s="182"/>
      <c r="W193" s="182"/>
      <c r="X193" s="182"/>
      <c r="Y193" s="182"/>
      <c r="Z193" s="182"/>
      <c r="AA193" s="182"/>
      <c r="AB193" s="182"/>
      <c r="AC193" s="218"/>
      <c r="AD193" s="218"/>
      <c r="AE193" s="218"/>
      <c r="AF193" s="218"/>
      <c r="AG193" s="225"/>
      <c r="AH193" s="226"/>
      <c r="AI193" s="226"/>
      <c r="AJ193" s="226"/>
      <c r="AK193" s="226"/>
      <c r="AL193" s="226"/>
      <c r="AM193" s="226"/>
      <c r="AN193" s="226"/>
      <c r="AO193" s="227"/>
      <c r="AP193" s="231"/>
      <c r="AQ193" s="231"/>
      <c r="AR193" s="231"/>
      <c r="AS193" s="231"/>
      <c r="AT193" s="202"/>
      <c r="AU193" s="207"/>
      <c r="AV193" s="203"/>
      <c r="AW193" s="190"/>
      <c r="AX193" s="191"/>
      <c r="AY193" s="196"/>
      <c r="AZ193" s="197"/>
      <c r="BA193" s="190"/>
      <c r="BB193" s="191"/>
      <c r="BC193" s="202"/>
      <c r="BD193" s="203"/>
      <c r="BE193" s="202"/>
      <c r="BF193" s="203"/>
      <c r="BG193" s="202"/>
      <c r="BH193" s="207"/>
      <c r="BI193" s="203"/>
    </row>
    <row r="194" spans="2:61" ht="15.75" customHeight="1" thickTop="1" thickBot="1">
      <c r="B194" s="215"/>
      <c r="C194" s="216"/>
      <c r="D194" s="216"/>
      <c r="E194" s="216"/>
      <c r="F194" s="216"/>
      <c r="G194" s="216"/>
      <c r="H194" s="216"/>
      <c r="I194" s="216"/>
      <c r="J194" s="216"/>
      <c r="K194" s="216"/>
      <c r="L194" s="217"/>
      <c r="M194" s="192"/>
      <c r="N194" s="243"/>
      <c r="O194" s="243"/>
      <c r="P194" s="193"/>
      <c r="Q194" s="182"/>
      <c r="R194" s="182"/>
      <c r="S194" s="182"/>
      <c r="T194" s="182"/>
      <c r="U194" s="182"/>
      <c r="V194" s="182"/>
      <c r="W194" s="182"/>
      <c r="X194" s="182"/>
      <c r="Y194" s="182"/>
      <c r="Z194" s="182"/>
      <c r="AA194" s="182"/>
      <c r="AB194" s="182"/>
      <c r="AC194" s="218"/>
      <c r="AD194" s="218"/>
      <c r="AE194" s="218"/>
      <c r="AF194" s="218"/>
      <c r="AG194" s="228"/>
      <c r="AH194" s="229"/>
      <c r="AI194" s="229"/>
      <c r="AJ194" s="229"/>
      <c r="AK194" s="229"/>
      <c r="AL194" s="229"/>
      <c r="AM194" s="229"/>
      <c r="AN194" s="229"/>
      <c r="AO194" s="230"/>
      <c r="AP194" s="231"/>
      <c r="AQ194" s="231"/>
      <c r="AR194" s="231"/>
      <c r="AS194" s="231"/>
      <c r="AT194" s="204"/>
      <c r="AU194" s="208"/>
      <c r="AV194" s="205"/>
      <c r="AW194" s="192"/>
      <c r="AX194" s="193"/>
      <c r="AY194" s="198"/>
      <c r="AZ194" s="199"/>
      <c r="BA194" s="192"/>
      <c r="BB194" s="193"/>
      <c r="BC194" s="204"/>
      <c r="BD194" s="205"/>
      <c r="BE194" s="204"/>
      <c r="BF194" s="205"/>
      <c r="BG194" s="204"/>
      <c r="BH194" s="208"/>
      <c r="BI194" s="205"/>
    </row>
    <row r="195" spans="2:61" ht="15.75" customHeight="1" thickTop="1" thickBot="1">
      <c r="B195" s="209"/>
      <c r="C195" s="210"/>
      <c r="D195" s="210"/>
      <c r="E195" s="210"/>
      <c r="F195" s="210"/>
      <c r="G195" s="210"/>
      <c r="H195" s="210"/>
      <c r="I195" s="210"/>
      <c r="J195" s="210"/>
      <c r="K195" s="210"/>
      <c r="L195" s="211"/>
      <c r="M195" s="194"/>
      <c r="N195" s="219"/>
      <c r="O195" s="219"/>
      <c r="P195" s="195"/>
      <c r="Q195" s="218"/>
      <c r="R195" s="218"/>
      <c r="S195" s="218"/>
      <c r="T195" s="218"/>
      <c r="U195" s="218"/>
      <c r="V195" s="218"/>
      <c r="W195" s="218"/>
      <c r="X195" s="218"/>
      <c r="Y195" s="218"/>
      <c r="Z195" s="218"/>
      <c r="AA195" s="218"/>
      <c r="AB195" s="218"/>
      <c r="AC195" s="218"/>
      <c r="AD195" s="218"/>
      <c r="AE195" s="218"/>
      <c r="AF195" s="218"/>
      <c r="AG195" s="222" t="s">
        <v>152</v>
      </c>
      <c r="AH195" s="223"/>
      <c r="AI195" s="223"/>
      <c r="AJ195" s="223"/>
      <c r="AK195" s="223"/>
      <c r="AL195" s="223"/>
      <c r="AM195" s="223"/>
      <c r="AN195" s="223"/>
      <c r="AO195" s="224"/>
      <c r="AP195" s="231" t="s">
        <v>184</v>
      </c>
      <c r="AQ195" s="231"/>
      <c r="AR195" s="231"/>
      <c r="AS195" s="231"/>
      <c r="AT195" s="200">
        <v>3</v>
      </c>
      <c r="AU195" s="206"/>
      <c r="AV195" s="201"/>
      <c r="AW195" s="188">
        <f>AT195</f>
        <v>3</v>
      </c>
      <c r="AX195" s="189"/>
      <c r="AY195" s="194"/>
      <c r="AZ195" s="195"/>
      <c r="BA195" s="188"/>
      <c r="BB195" s="189"/>
      <c r="BC195" s="200">
        <f>BA195</f>
        <v>0</v>
      </c>
      <c r="BD195" s="201"/>
      <c r="BE195" s="200">
        <f>BA195</f>
        <v>0</v>
      </c>
      <c r="BF195" s="201"/>
      <c r="BG195" s="200">
        <f>AW195+AY195-BA195</f>
        <v>3</v>
      </c>
      <c r="BH195" s="206"/>
      <c r="BI195" s="201"/>
    </row>
    <row r="196" spans="2:61" ht="15.75" customHeight="1" thickTop="1" thickBot="1">
      <c r="B196" s="212"/>
      <c r="C196" s="213"/>
      <c r="D196" s="213"/>
      <c r="E196" s="213"/>
      <c r="F196" s="213"/>
      <c r="G196" s="213"/>
      <c r="H196" s="213"/>
      <c r="I196" s="213"/>
      <c r="J196" s="213"/>
      <c r="K196" s="213"/>
      <c r="L196" s="214"/>
      <c r="M196" s="196"/>
      <c r="N196" s="220"/>
      <c r="O196" s="220"/>
      <c r="P196" s="197"/>
      <c r="Q196" s="218"/>
      <c r="R196" s="218"/>
      <c r="S196" s="218"/>
      <c r="T196" s="218"/>
      <c r="U196" s="218"/>
      <c r="V196" s="218"/>
      <c r="W196" s="218"/>
      <c r="X196" s="218"/>
      <c r="Y196" s="218"/>
      <c r="Z196" s="218"/>
      <c r="AA196" s="218"/>
      <c r="AB196" s="218"/>
      <c r="AC196" s="218"/>
      <c r="AD196" s="218"/>
      <c r="AE196" s="218"/>
      <c r="AF196" s="218"/>
      <c r="AG196" s="225"/>
      <c r="AH196" s="226"/>
      <c r="AI196" s="226"/>
      <c r="AJ196" s="226"/>
      <c r="AK196" s="226"/>
      <c r="AL196" s="226"/>
      <c r="AM196" s="226"/>
      <c r="AN196" s="226"/>
      <c r="AO196" s="227"/>
      <c r="AP196" s="231"/>
      <c r="AQ196" s="231"/>
      <c r="AR196" s="231"/>
      <c r="AS196" s="231"/>
      <c r="AT196" s="202"/>
      <c r="AU196" s="207"/>
      <c r="AV196" s="203"/>
      <c r="AW196" s="190"/>
      <c r="AX196" s="191"/>
      <c r="AY196" s="196"/>
      <c r="AZ196" s="197"/>
      <c r="BA196" s="190"/>
      <c r="BB196" s="191"/>
      <c r="BC196" s="202"/>
      <c r="BD196" s="203"/>
      <c r="BE196" s="202"/>
      <c r="BF196" s="203"/>
      <c r="BG196" s="202"/>
      <c r="BH196" s="207"/>
      <c r="BI196" s="203"/>
    </row>
    <row r="197" spans="2:61" ht="15.75" customHeight="1" thickTop="1" thickBot="1">
      <c r="B197" s="215"/>
      <c r="C197" s="216"/>
      <c r="D197" s="216"/>
      <c r="E197" s="216"/>
      <c r="F197" s="216"/>
      <c r="G197" s="216"/>
      <c r="H197" s="216"/>
      <c r="I197" s="216"/>
      <c r="J197" s="216"/>
      <c r="K197" s="216"/>
      <c r="L197" s="217"/>
      <c r="M197" s="198"/>
      <c r="N197" s="221"/>
      <c r="O197" s="221"/>
      <c r="P197" s="199"/>
      <c r="Q197" s="218"/>
      <c r="R197" s="218"/>
      <c r="S197" s="218"/>
      <c r="T197" s="218"/>
      <c r="U197" s="218"/>
      <c r="V197" s="218"/>
      <c r="W197" s="218"/>
      <c r="X197" s="218"/>
      <c r="Y197" s="218"/>
      <c r="Z197" s="218"/>
      <c r="AA197" s="218"/>
      <c r="AB197" s="218"/>
      <c r="AC197" s="218"/>
      <c r="AD197" s="218"/>
      <c r="AE197" s="218"/>
      <c r="AF197" s="218"/>
      <c r="AG197" s="228"/>
      <c r="AH197" s="229"/>
      <c r="AI197" s="229"/>
      <c r="AJ197" s="229"/>
      <c r="AK197" s="229"/>
      <c r="AL197" s="229"/>
      <c r="AM197" s="229"/>
      <c r="AN197" s="229"/>
      <c r="AO197" s="230"/>
      <c r="AP197" s="231"/>
      <c r="AQ197" s="231"/>
      <c r="AR197" s="231"/>
      <c r="AS197" s="231"/>
      <c r="AT197" s="204"/>
      <c r="AU197" s="208"/>
      <c r="AV197" s="205"/>
      <c r="AW197" s="192"/>
      <c r="AX197" s="193"/>
      <c r="AY197" s="198"/>
      <c r="AZ197" s="199"/>
      <c r="BA197" s="192"/>
      <c r="BB197" s="193"/>
      <c r="BC197" s="204"/>
      <c r="BD197" s="205"/>
      <c r="BE197" s="204"/>
      <c r="BF197" s="205"/>
      <c r="BG197" s="204"/>
      <c r="BH197" s="208"/>
      <c r="BI197" s="205"/>
    </row>
    <row r="198" spans="2:61" ht="15.75" customHeight="1" thickTop="1" thickBot="1">
      <c r="B198" s="209"/>
      <c r="C198" s="210"/>
      <c r="D198" s="210"/>
      <c r="E198" s="210"/>
      <c r="F198" s="210"/>
      <c r="G198" s="210"/>
      <c r="H198" s="210"/>
      <c r="I198" s="210"/>
      <c r="J198" s="210"/>
      <c r="K198" s="210"/>
      <c r="L198" s="211"/>
      <c r="M198" s="218"/>
      <c r="N198" s="218"/>
      <c r="O198" s="218"/>
      <c r="P198" s="218"/>
      <c r="Q198" s="218"/>
      <c r="R198" s="218"/>
      <c r="S198" s="218"/>
      <c r="T198" s="218"/>
      <c r="U198" s="232"/>
      <c r="V198" s="233"/>
      <c r="W198" s="233"/>
      <c r="X198" s="234"/>
      <c r="Y198" s="232"/>
      <c r="Z198" s="233"/>
      <c r="AA198" s="233"/>
      <c r="AB198" s="234"/>
      <c r="AC198" s="218"/>
      <c r="AD198" s="218"/>
      <c r="AE198" s="218"/>
      <c r="AF198" s="218"/>
      <c r="AG198" s="222" t="s">
        <v>153</v>
      </c>
      <c r="AH198" s="223"/>
      <c r="AI198" s="223"/>
      <c r="AJ198" s="223"/>
      <c r="AK198" s="223"/>
      <c r="AL198" s="223"/>
      <c r="AM198" s="223"/>
      <c r="AN198" s="223"/>
      <c r="AO198" s="224"/>
      <c r="AP198" s="231" t="s">
        <v>184</v>
      </c>
      <c r="AQ198" s="231"/>
      <c r="AR198" s="231"/>
      <c r="AS198" s="231"/>
      <c r="AT198" s="200">
        <v>4</v>
      </c>
      <c r="AU198" s="206"/>
      <c r="AV198" s="201"/>
      <c r="AW198" s="188">
        <f>AT198</f>
        <v>4</v>
      </c>
      <c r="AX198" s="189"/>
      <c r="AY198" s="194"/>
      <c r="AZ198" s="195"/>
      <c r="BA198" s="188"/>
      <c r="BB198" s="189"/>
      <c r="BC198" s="200">
        <f>BA198</f>
        <v>0</v>
      </c>
      <c r="BD198" s="201"/>
      <c r="BE198" s="200">
        <f>BA198</f>
        <v>0</v>
      </c>
      <c r="BF198" s="201"/>
      <c r="BG198" s="200">
        <f>AW198+AY198-BA198</f>
        <v>4</v>
      </c>
      <c r="BH198" s="206"/>
      <c r="BI198" s="201"/>
    </row>
    <row r="199" spans="2:61" ht="15.75" customHeight="1" thickTop="1" thickBot="1">
      <c r="B199" s="212"/>
      <c r="C199" s="213"/>
      <c r="D199" s="213"/>
      <c r="E199" s="213"/>
      <c r="F199" s="213"/>
      <c r="G199" s="213"/>
      <c r="H199" s="213"/>
      <c r="I199" s="213"/>
      <c r="J199" s="213"/>
      <c r="K199" s="213"/>
      <c r="L199" s="214"/>
      <c r="M199" s="218"/>
      <c r="N199" s="218"/>
      <c r="O199" s="218"/>
      <c r="P199" s="218"/>
      <c r="Q199" s="218"/>
      <c r="R199" s="218"/>
      <c r="S199" s="218"/>
      <c r="T199" s="218"/>
      <c r="U199" s="235"/>
      <c r="V199" s="236"/>
      <c r="W199" s="236"/>
      <c r="X199" s="237"/>
      <c r="Y199" s="235"/>
      <c r="Z199" s="236"/>
      <c r="AA199" s="236"/>
      <c r="AB199" s="237"/>
      <c r="AC199" s="218"/>
      <c r="AD199" s="218"/>
      <c r="AE199" s="218"/>
      <c r="AF199" s="218"/>
      <c r="AG199" s="225"/>
      <c r="AH199" s="226"/>
      <c r="AI199" s="226"/>
      <c r="AJ199" s="226"/>
      <c r="AK199" s="226"/>
      <c r="AL199" s="226"/>
      <c r="AM199" s="226"/>
      <c r="AN199" s="226"/>
      <c r="AO199" s="227"/>
      <c r="AP199" s="231"/>
      <c r="AQ199" s="231"/>
      <c r="AR199" s="231"/>
      <c r="AS199" s="231"/>
      <c r="AT199" s="202"/>
      <c r="AU199" s="207"/>
      <c r="AV199" s="203"/>
      <c r="AW199" s="190"/>
      <c r="AX199" s="191"/>
      <c r="AY199" s="196"/>
      <c r="AZ199" s="197"/>
      <c r="BA199" s="190"/>
      <c r="BB199" s="191"/>
      <c r="BC199" s="202"/>
      <c r="BD199" s="203"/>
      <c r="BE199" s="202"/>
      <c r="BF199" s="203"/>
      <c r="BG199" s="202"/>
      <c r="BH199" s="207"/>
      <c r="BI199" s="203"/>
    </row>
    <row r="200" spans="2:61" ht="15.75" customHeight="1" thickTop="1" thickBot="1">
      <c r="B200" s="215"/>
      <c r="C200" s="216"/>
      <c r="D200" s="216"/>
      <c r="E200" s="216"/>
      <c r="F200" s="216"/>
      <c r="G200" s="216"/>
      <c r="H200" s="216"/>
      <c r="I200" s="216"/>
      <c r="J200" s="216"/>
      <c r="K200" s="216"/>
      <c r="L200" s="217"/>
      <c r="M200" s="218"/>
      <c r="N200" s="218"/>
      <c r="O200" s="218"/>
      <c r="P200" s="218"/>
      <c r="Q200" s="218"/>
      <c r="R200" s="218"/>
      <c r="S200" s="218"/>
      <c r="T200" s="218"/>
      <c r="U200" s="238"/>
      <c r="V200" s="239"/>
      <c r="W200" s="239"/>
      <c r="X200" s="240"/>
      <c r="Y200" s="238"/>
      <c r="Z200" s="239"/>
      <c r="AA200" s="239"/>
      <c r="AB200" s="240"/>
      <c r="AC200" s="218"/>
      <c r="AD200" s="218"/>
      <c r="AE200" s="218"/>
      <c r="AF200" s="218"/>
      <c r="AG200" s="228"/>
      <c r="AH200" s="229"/>
      <c r="AI200" s="229"/>
      <c r="AJ200" s="229"/>
      <c r="AK200" s="229"/>
      <c r="AL200" s="229"/>
      <c r="AM200" s="229"/>
      <c r="AN200" s="229"/>
      <c r="AO200" s="230"/>
      <c r="AP200" s="231"/>
      <c r="AQ200" s="231"/>
      <c r="AR200" s="231"/>
      <c r="AS200" s="231"/>
      <c r="AT200" s="204"/>
      <c r="AU200" s="208"/>
      <c r="AV200" s="205"/>
      <c r="AW200" s="192"/>
      <c r="AX200" s="193"/>
      <c r="AY200" s="198"/>
      <c r="AZ200" s="199"/>
      <c r="BA200" s="192"/>
      <c r="BB200" s="193"/>
      <c r="BC200" s="204"/>
      <c r="BD200" s="205"/>
      <c r="BE200" s="204"/>
      <c r="BF200" s="205"/>
      <c r="BG200" s="204"/>
      <c r="BH200" s="208"/>
      <c r="BI200" s="205"/>
    </row>
    <row r="201" spans="2:61" ht="15.75" customHeight="1" thickTop="1" thickBot="1">
      <c r="B201" s="209"/>
      <c r="C201" s="210"/>
      <c r="D201" s="210"/>
      <c r="E201" s="210"/>
      <c r="F201" s="210"/>
      <c r="G201" s="210"/>
      <c r="H201" s="210"/>
      <c r="I201" s="210"/>
      <c r="J201" s="210"/>
      <c r="K201" s="210"/>
      <c r="L201" s="211"/>
      <c r="M201" s="182"/>
      <c r="N201" s="182"/>
      <c r="O201" s="182"/>
      <c r="P201" s="182"/>
      <c r="Q201" s="218"/>
      <c r="R201" s="218"/>
      <c r="S201" s="218"/>
      <c r="T201" s="218"/>
      <c r="U201" s="194"/>
      <c r="V201" s="219"/>
      <c r="W201" s="219"/>
      <c r="X201" s="195"/>
      <c r="Y201" s="182"/>
      <c r="Z201" s="182"/>
      <c r="AA201" s="182"/>
      <c r="AB201" s="182"/>
      <c r="AC201" s="218"/>
      <c r="AD201" s="218"/>
      <c r="AE201" s="218"/>
      <c r="AF201" s="218"/>
      <c r="AG201" s="222" t="s">
        <v>154</v>
      </c>
      <c r="AH201" s="223"/>
      <c r="AI201" s="223"/>
      <c r="AJ201" s="223"/>
      <c r="AK201" s="223"/>
      <c r="AL201" s="223"/>
      <c r="AM201" s="223"/>
      <c r="AN201" s="223"/>
      <c r="AO201" s="224"/>
      <c r="AP201" s="231" t="s">
        <v>184</v>
      </c>
      <c r="AQ201" s="231"/>
      <c r="AR201" s="231"/>
      <c r="AS201" s="231"/>
      <c r="AT201" s="200">
        <v>0</v>
      </c>
      <c r="AU201" s="206"/>
      <c r="AV201" s="201"/>
      <c r="AW201" s="188">
        <f>AT201</f>
        <v>0</v>
      </c>
      <c r="AX201" s="189"/>
      <c r="AY201" s="194"/>
      <c r="AZ201" s="195"/>
      <c r="BA201" s="188"/>
      <c r="BB201" s="189"/>
      <c r="BC201" s="200">
        <f>BA201</f>
        <v>0</v>
      </c>
      <c r="BD201" s="201"/>
      <c r="BE201" s="200">
        <f>BA201</f>
        <v>0</v>
      </c>
      <c r="BF201" s="201"/>
      <c r="BG201" s="200">
        <f>AW201+AY201-BA201</f>
        <v>0</v>
      </c>
      <c r="BH201" s="206"/>
      <c r="BI201" s="201"/>
    </row>
    <row r="202" spans="2:61" ht="15.75" customHeight="1" thickTop="1" thickBot="1">
      <c r="B202" s="212"/>
      <c r="C202" s="213"/>
      <c r="D202" s="213"/>
      <c r="E202" s="213"/>
      <c r="F202" s="213"/>
      <c r="G202" s="213"/>
      <c r="H202" s="213"/>
      <c r="I202" s="213"/>
      <c r="J202" s="213"/>
      <c r="K202" s="213"/>
      <c r="L202" s="214"/>
      <c r="M202" s="182"/>
      <c r="N202" s="182"/>
      <c r="O202" s="182"/>
      <c r="P202" s="182"/>
      <c r="Q202" s="218"/>
      <c r="R202" s="218"/>
      <c r="S202" s="218"/>
      <c r="T202" s="218"/>
      <c r="U202" s="196"/>
      <c r="V202" s="220"/>
      <c r="W202" s="220"/>
      <c r="X202" s="197"/>
      <c r="Y202" s="182"/>
      <c r="Z202" s="182"/>
      <c r="AA202" s="182"/>
      <c r="AB202" s="182"/>
      <c r="AC202" s="218"/>
      <c r="AD202" s="218"/>
      <c r="AE202" s="218"/>
      <c r="AF202" s="218"/>
      <c r="AG202" s="225"/>
      <c r="AH202" s="226"/>
      <c r="AI202" s="226"/>
      <c r="AJ202" s="226"/>
      <c r="AK202" s="226"/>
      <c r="AL202" s="226"/>
      <c r="AM202" s="226"/>
      <c r="AN202" s="226"/>
      <c r="AO202" s="227"/>
      <c r="AP202" s="231"/>
      <c r="AQ202" s="231"/>
      <c r="AR202" s="231"/>
      <c r="AS202" s="231"/>
      <c r="AT202" s="202"/>
      <c r="AU202" s="207"/>
      <c r="AV202" s="203"/>
      <c r="AW202" s="190"/>
      <c r="AX202" s="191"/>
      <c r="AY202" s="196"/>
      <c r="AZ202" s="197"/>
      <c r="BA202" s="190"/>
      <c r="BB202" s="191"/>
      <c r="BC202" s="202"/>
      <c r="BD202" s="203"/>
      <c r="BE202" s="202"/>
      <c r="BF202" s="203"/>
      <c r="BG202" s="202"/>
      <c r="BH202" s="207"/>
      <c r="BI202" s="203"/>
    </row>
    <row r="203" spans="2:61" ht="15.75" customHeight="1" thickTop="1" thickBot="1">
      <c r="B203" s="215"/>
      <c r="C203" s="216"/>
      <c r="D203" s="216"/>
      <c r="E203" s="216"/>
      <c r="F203" s="216"/>
      <c r="G203" s="216"/>
      <c r="H203" s="216"/>
      <c r="I203" s="216"/>
      <c r="J203" s="216"/>
      <c r="K203" s="216"/>
      <c r="L203" s="217"/>
      <c r="M203" s="182"/>
      <c r="N203" s="182"/>
      <c r="O203" s="182"/>
      <c r="P203" s="182"/>
      <c r="Q203" s="218"/>
      <c r="R203" s="218"/>
      <c r="S203" s="218"/>
      <c r="T203" s="218"/>
      <c r="U203" s="198"/>
      <c r="V203" s="221"/>
      <c r="W203" s="221"/>
      <c r="X203" s="199"/>
      <c r="Y203" s="182"/>
      <c r="Z203" s="182"/>
      <c r="AA203" s="182"/>
      <c r="AB203" s="182"/>
      <c r="AC203" s="218"/>
      <c r="AD203" s="218"/>
      <c r="AE203" s="218"/>
      <c r="AF203" s="218"/>
      <c r="AG203" s="228"/>
      <c r="AH203" s="229"/>
      <c r="AI203" s="229"/>
      <c r="AJ203" s="229"/>
      <c r="AK203" s="229"/>
      <c r="AL203" s="229"/>
      <c r="AM203" s="229"/>
      <c r="AN203" s="229"/>
      <c r="AO203" s="230"/>
      <c r="AP203" s="231"/>
      <c r="AQ203" s="231"/>
      <c r="AR203" s="231"/>
      <c r="AS203" s="231"/>
      <c r="AT203" s="204"/>
      <c r="AU203" s="208"/>
      <c r="AV203" s="205"/>
      <c r="AW203" s="192"/>
      <c r="AX203" s="193"/>
      <c r="AY203" s="198"/>
      <c r="AZ203" s="199"/>
      <c r="BA203" s="192"/>
      <c r="BB203" s="193"/>
      <c r="BC203" s="204"/>
      <c r="BD203" s="205"/>
      <c r="BE203" s="204"/>
      <c r="BF203" s="205"/>
      <c r="BG203" s="204"/>
      <c r="BH203" s="208"/>
      <c r="BI203" s="205"/>
    </row>
    <row r="204" spans="2:61" ht="15.75" customHeight="1" thickTop="1" thickBot="1">
      <c r="B204" s="209"/>
      <c r="C204" s="210"/>
      <c r="D204" s="210"/>
      <c r="E204" s="210"/>
      <c r="F204" s="210"/>
      <c r="G204" s="210"/>
      <c r="H204" s="210"/>
      <c r="I204" s="210"/>
      <c r="J204" s="210"/>
      <c r="K204" s="210"/>
      <c r="L204" s="211"/>
      <c r="M204" s="218"/>
      <c r="N204" s="218"/>
      <c r="O204" s="218"/>
      <c r="P204" s="218"/>
      <c r="Q204" s="218"/>
      <c r="R204" s="218"/>
      <c r="S204" s="218"/>
      <c r="T204" s="218"/>
      <c r="U204" s="194"/>
      <c r="V204" s="219"/>
      <c r="W204" s="219"/>
      <c r="X204" s="195"/>
      <c r="Y204" s="218"/>
      <c r="Z204" s="218"/>
      <c r="AA204" s="218"/>
      <c r="AB204" s="218"/>
      <c r="AC204" s="218"/>
      <c r="AD204" s="218"/>
      <c r="AE204" s="218"/>
      <c r="AF204" s="218"/>
      <c r="AG204" s="222" t="s">
        <v>146</v>
      </c>
      <c r="AH204" s="223"/>
      <c r="AI204" s="223"/>
      <c r="AJ204" s="223"/>
      <c r="AK204" s="223"/>
      <c r="AL204" s="223"/>
      <c r="AM204" s="223"/>
      <c r="AN204" s="223"/>
      <c r="AO204" s="224"/>
      <c r="AP204" s="231" t="s">
        <v>184</v>
      </c>
      <c r="AQ204" s="231"/>
      <c r="AR204" s="231"/>
      <c r="AS204" s="231"/>
      <c r="AT204" s="200">
        <v>0</v>
      </c>
      <c r="AU204" s="206"/>
      <c r="AV204" s="201"/>
      <c r="AW204" s="188">
        <f>AT204</f>
        <v>0</v>
      </c>
      <c r="AX204" s="189"/>
      <c r="AY204" s="194"/>
      <c r="AZ204" s="195"/>
      <c r="BA204" s="188"/>
      <c r="BB204" s="189"/>
      <c r="BC204" s="200">
        <f>BA204</f>
        <v>0</v>
      </c>
      <c r="BD204" s="201"/>
      <c r="BE204" s="200">
        <f>BA204</f>
        <v>0</v>
      </c>
      <c r="BF204" s="201"/>
      <c r="BG204" s="200">
        <f>AW204+AY204-BA204</f>
        <v>0</v>
      </c>
      <c r="BH204" s="206"/>
      <c r="BI204" s="201"/>
    </row>
    <row r="205" spans="2:61" ht="15.75" customHeight="1" thickTop="1" thickBot="1">
      <c r="B205" s="212"/>
      <c r="C205" s="213"/>
      <c r="D205" s="213"/>
      <c r="E205" s="213"/>
      <c r="F205" s="213"/>
      <c r="G205" s="213"/>
      <c r="H205" s="213"/>
      <c r="I205" s="213"/>
      <c r="J205" s="213"/>
      <c r="K205" s="213"/>
      <c r="L205" s="214"/>
      <c r="M205" s="218"/>
      <c r="N205" s="218"/>
      <c r="O205" s="218"/>
      <c r="P205" s="218"/>
      <c r="Q205" s="218"/>
      <c r="R205" s="218"/>
      <c r="S205" s="218"/>
      <c r="T205" s="218"/>
      <c r="U205" s="196"/>
      <c r="V205" s="220"/>
      <c r="W205" s="220"/>
      <c r="X205" s="197"/>
      <c r="Y205" s="218"/>
      <c r="Z205" s="218"/>
      <c r="AA205" s="218"/>
      <c r="AB205" s="218"/>
      <c r="AC205" s="218"/>
      <c r="AD205" s="218"/>
      <c r="AE205" s="218"/>
      <c r="AF205" s="218"/>
      <c r="AG205" s="225"/>
      <c r="AH205" s="226"/>
      <c r="AI205" s="226"/>
      <c r="AJ205" s="226"/>
      <c r="AK205" s="226"/>
      <c r="AL205" s="226"/>
      <c r="AM205" s="226"/>
      <c r="AN205" s="226"/>
      <c r="AO205" s="227"/>
      <c r="AP205" s="231"/>
      <c r="AQ205" s="231"/>
      <c r="AR205" s="231"/>
      <c r="AS205" s="231"/>
      <c r="AT205" s="202"/>
      <c r="AU205" s="207"/>
      <c r="AV205" s="203"/>
      <c r="AW205" s="190"/>
      <c r="AX205" s="191"/>
      <c r="AY205" s="196"/>
      <c r="AZ205" s="197"/>
      <c r="BA205" s="190"/>
      <c r="BB205" s="191"/>
      <c r="BC205" s="202"/>
      <c r="BD205" s="203"/>
      <c r="BE205" s="202"/>
      <c r="BF205" s="203"/>
      <c r="BG205" s="202"/>
      <c r="BH205" s="207"/>
      <c r="BI205" s="203"/>
    </row>
    <row r="206" spans="2:61" ht="15.75" customHeight="1" thickTop="1" thickBot="1">
      <c r="B206" s="215"/>
      <c r="C206" s="216"/>
      <c r="D206" s="216"/>
      <c r="E206" s="216"/>
      <c r="F206" s="216"/>
      <c r="G206" s="216"/>
      <c r="H206" s="216"/>
      <c r="I206" s="216"/>
      <c r="J206" s="216"/>
      <c r="K206" s="216"/>
      <c r="L206" s="217"/>
      <c r="M206" s="218"/>
      <c r="N206" s="218"/>
      <c r="O206" s="218"/>
      <c r="P206" s="218"/>
      <c r="Q206" s="218"/>
      <c r="R206" s="218"/>
      <c r="S206" s="218"/>
      <c r="T206" s="218"/>
      <c r="U206" s="198"/>
      <c r="V206" s="221"/>
      <c r="W206" s="221"/>
      <c r="X206" s="199"/>
      <c r="Y206" s="218"/>
      <c r="Z206" s="218"/>
      <c r="AA206" s="218"/>
      <c r="AB206" s="218"/>
      <c r="AC206" s="218"/>
      <c r="AD206" s="218"/>
      <c r="AE206" s="218"/>
      <c r="AF206" s="218"/>
      <c r="AG206" s="228"/>
      <c r="AH206" s="229"/>
      <c r="AI206" s="229"/>
      <c r="AJ206" s="229"/>
      <c r="AK206" s="229"/>
      <c r="AL206" s="229"/>
      <c r="AM206" s="229"/>
      <c r="AN206" s="229"/>
      <c r="AO206" s="230"/>
      <c r="AP206" s="231"/>
      <c r="AQ206" s="231"/>
      <c r="AR206" s="231"/>
      <c r="AS206" s="231"/>
      <c r="AT206" s="204"/>
      <c r="AU206" s="208"/>
      <c r="AV206" s="205"/>
      <c r="AW206" s="192"/>
      <c r="AX206" s="193"/>
      <c r="AY206" s="198"/>
      <c r="AZ206" s="199"/>
      <c r="BA206" s="192"/>
      <c r="BB206" s="193"/>
      <c r="BC206" s="204"/>
      <c r="BD206" s="205"/>
      <c r="BE206" s="204"/>
      <c r="BF206" s="205"/>
      <c r="BG206" s="204"/>
      <c r="BH206" s="208"/>
      <c r="BI206" s="205"/>
    </row>
    <row r="207" spans="2:61" ht="15.75" customHeight="1" thickTop="1" thickBot="1">
      <c r="B207" s="209"/>
      <c r="C207" s="210"/>
      <c r="D207" s="210"/>
      <c r="E207" s="210"/>
      <c r="F207" s="210"/>
      <c r="G207" s="210"/>
      <c r="H207" s="210"/>
      <c r="I207" s="210"/>
      <c r="J207" s="210"/>
      <c r="K207" s="210"/>
      <c r="L207" s="211"/>
      <c r="M207" s="218"/>
      <c r="N207" s="218"/>
      <c r="O207" s="218"/>
      <c r="P207" s="218"/>
      <c r="Q207" s="218"/>
      <c r="R207" s="218"/>
      <c r="S207" s="218"/>
      <c r="T207" s="218"/>
      <c r="U207" s="194"/>
      <c r="V207" s="219"/>
      <c r="W207" s="219"/>
      <c r="X207" s="195"/>
      <c r="Y207" s="218"/>
      <c r="Z207" s="218"/>
      <c r="AA207" s="218"/>
      <c r="AB207" s="218"/>
      <c r="AC207" s="218"/>
      <c r="AD207" s="218"/>
      <c r="AE207" s="218"/>
      <c r="AF207" s="218"/>
      <c r="AG207" s="222" t="s">
        <v>155</v>
      </c>
      <c r="AH207" s="223"/>
      <c r="AI207" s="223"/>
      <c r="AJ207" s="223"/>
      <c r="AK207" s="223"/>
      <c r="AL207" s="223"/>
      <c r="AM207" s="223"/>
      <c r="AN207" s="223"/>
      <c r="AO207" s="224"/>
      <c r="AP207" s="231"/>
      <c r="AQ207" s="231"/>
      <c r="AR207" s="231"/>
      <c r="AS207" s="231"/>
      <c r="AT207" s="200">
        <v>0</v>
      </c>
      <c r="AU207" s="206"/>
      <c r="AV207" s="201"/>
      <c r="AW207" s="188">
        <f>AT207</f>
        <v>0</v>
      </c>
      <c r="AX207" s="189"/>
      <c r="AY207" s="194"/>
      <c r="AZ207" s="195"/>
      <c r="BA207" s="188"/>
      <c r="BB207" s="189"/>
      <c r="BC207" s="200">
        <f>BA207</f>
        <v>0</v>
      </c>
      <c r="BD207" s="201"/>
      <c r="BE207" s="200">
        <f>BA207</f>
        <v>0</v>
      </c>
      <c r="BF207" s="201"/>
      <c r="BG207" s="200">
        <f>AW207+AY207-BA207</f>
        <v>0</v>
      </c>
      <c r="BH207" s="206"/>
      <c r="BI207" s="201"/>
    </row>
    <row r="208" spans="2:61" ht="15.75" customHeight="1" thickTop="1" thickBot="1">
      <c r="B208" s="212"/>
      <c r="C208" s="213"/>
      <c r="D208" s="213"/>
      <c r="E208" s="213"/>
      <c r="F208" s="213"/>
      <c r="G208" s="213"/>
      <c r="H208" s="213"/>
      <c r="I208" s="213"/>
      <c r="J208" s="213"/>
      <c r="K208" s="213"/>
      <c r="L208" s="214"/>
      <c r="M208" s="218"/>
      <c r="N208" s="218"/>
      <c r="O208" s="218"/>
      <c r="P208" s="218"/>
      <c r="Q208" s="218"/>
      <c r="R208" s="218"/>
      <c r="S208" s="218"/>
      <c r="T208" s="218"/>
      <c r="U208" s="196"/>
      <c r="V208" s="220"/>
      <c r="W208" s="220"/>
      <c r="X208" s="197"/>
      <c r="Y208" s="218"/>
      <c r="Z208" s="218"/>
      <c r="AA208" s="218"/>
      <c r="AB208" s="218"/>
      <c r="AC208" s="218"/>
      <c r="AD208" s="218"/>
      <c r="AE208" s="218"/>
      <c r="AF208" s="218"/>
      <c r="AG208" s="225"/>
      <c r="AH208" s="226"/>
      <c r="AI208" s="226"/>
      <c r="AJ208" s="226"/>
      <c r="AK208" s="226"/>
      <c r="AL208" s="226"/>
      <c r="AM208" s="226"/>
      <c r="AN208" s="226"/>
      <c r="AO208" s="227"/>
      <c r="AP208" s="231"/>
      <c r="AQ208" s="231"/>
      <c r="AR208" s="231"/>
      <c r="AS208" s="231"/>
      <c r="AT208" s="202"/>
      <c r="AU208" s="207"/>
      <c r="AV208" s="203"/>
      <c r="AW208" s="190"/>
      <c r="AX208" s="191"/>
      <c r="AY208" s="196"/>
      <c r="AZ208" s="197"/>
      <c r="BA208" s="190"/>
      <c r="BB208" s="191"/>
      <c r="BC208" s="202"/>
      <c r="BD208" s="203"/>
      <c r="BE208" s="202"/>
      <c r="BF208" s="203"/>
      <c r="BG208" s="202"/>
      <c r="BH208" s="207"/>
      <c r="BI208" s="203"/>
    </row>
    <row r="209" spans="2:61" ht="15.75" customHeight="1" thickTop="1" thickBot="1">
      <c r="B209" s="215"/>
      <c r="C209" s="216"/>
      <c r="D209" s="216"/>
      <c r="E209" s="216"/>
      <c r="F209" s="216"/>
      <c r="G209" s="216"/>
      <c r="H209" s="216"/>
      <c r="I209" s="216"/>
      <c r="J209" s="216"/>
      <c r="K209" s="216"/>
      <c r="L209" s="217"/>
      <c r="M209" s="218"/>
      <c r="N209" s="218"/>
      <c r="O209" s="218"/>
      <c r="P209" s="218"/>
      <c r="Q209" s="218"/>
      <c r="R209" s="218"/>
      <c r="S209" s="218"/>
      <c r="T209" s="218"/>
      <c r="U209" s="198"/>
      <c r="V209" s="221"/>
      <c r="W209" s="221"/>
      <c r="X209" s="199"/>
      <c r="Y209" s="218"/>
      <c r="Z209" s="218"/>
      <c r="AA209" s="218"/>
      <c r="AB209" s="218"/>
      <c r="AC209" s="218"/>
      <c r="AD209" s="218"/>
      <c r="AE209" s="218"/>
      <c r="AF209" s="218"/>
      <c r="AG209" s="228"/>
      <c r="AH209" s="229"/>
      <c r="AI209" s="229"/>
      <c r="AJ209" s="229"/>
      <c r="AK209" s="229"/>
      <c r="AL209" s="229"/>
      <c r="AM209" s="229"/>
      <c r="AN209" s="229"/>
      <c r="AO209" s="230"/>
      <c r="AP209" s="231"/>
      <c r="AQ209" s="231"/>
      <c r="AR209" s="231"/>
      <c r="AS209" s="231"/>
      <c r="AT209" s="204"/>
      <c r="AU209" s="208"/>
      <c r="AV209" s="205"/>
      <c r="AW209" s="192"/>
      <c r="AX209" s="193"/>
      <c r="AY209" s="198"/>
      <c r="AZ209" s="199"/>
      <c r="BA209" s="192"/>
      <c r="BB209" s="193"/>
      <c r="BC209" s="204"/>
      <c r="BD209" s="205"/>
      <c r="BE209" s="204"/>
      <c r="BF209" s="205"/>
      <c r="BG209" s="204"/>
      <c r="BH209" s="208"/>
      <c r="BI209" s="205"/>
    </row>
    <row r="210" spans="2:61" ht="16.5" customHeight="1" thickTop="1" thickBot="1">
      <c r="B210" s="183" t="s">
        <v>64</v>
      </c>
      <c r="C210" s="183"/>
      <c r="D210" s="183"/>
      <c r="E210" s="183"/>
      <c r="F210" s="183"/>
      <c r="G210" s="183"/>
      <c r="H210" s="183"/>
      <c r="I210" s="183"/>
      <c r="J210" s="183"/>
      <c r="K210" s="183"/>
      <c r="L210" s="183"/>
      <c r="M210" s="183"/>
      <c r="N210" s="183"/>
      <c r="O210" s="183"/>
      <c r="P210" s="183"/>
      <c r="Q210" s="183"/>
      <c r="R210" s="183"/>
      <c r="S210" s="183"/>
      <c r="T210" s="183"/>
      <c r="U210" s="183"/>
      <c r="V210" s="183"/>
      <c r="W210" s="183"/>
      <c r="X210" s="183"/>
      <c r="Y210" s="183"/>
      <c r="Z210" s="183"/>
      <c r="AA210" s="183"/>
      <c r="AB210" s="183"/>
      <c r="AC210" s="183"/>
      <c r="AD210" s="183"/>
      <c r="AE210" s="183"/>
      <c r="AF210" s="183"/>
      <c r="AG210" s="183"/>
      <c r="AH210" s="183"/>
      <c r="AI210" s="183"/>
      <c r="AJ210" s="183"/>
      <c r="AK210" s="183"/>
      <c r="AL210" s="183"/>
      <c r="AM210" s="183"/>
      <c r="AN210" s="183"/>
      <c r="AO210" s="183"/>
      <c r="AP210" s="183"/>
      <c r="AQ210" s="183"/>
      <c r="AR210" s="183"/>
      <c r="AS210" s="183"/>
      <c r="AT210" s="183"/>
      <c r="AU210" s="183"/>
      <c r="AV210" s="183"/>
      <c r="AW210" s="183"/>
      <c r="AX210" s="183"/>
      <c r="AY210" s="183"/>
      <c r="AZ210" s="183"/>
      <c r="BA210" s="183"/>
      <c r="BB210" s="183"/>
      <c r="BC210" s="183"/>
      <c r="BD210" s="183"/>
      <c r="BE210" s="183"/>
      <c r="BF210" s="183"/>
      <c r="BG210" s="183"/>
      <c r="BH210" s="183"/>
      <c r="BI210" s="183"/>
    </row>
    <row r="211" spans="2:61" ht="16.5" customHeight="1" thickTop="1" thickBot="1">
      <c r="B211" s="183"/>
      <c r="C211" s="183"/>
      <c r="D211" s="183"/>
      <c r="E211" s="183"/>
      <c r="F211" s="183"/>
      <c r="G211" s="183"/>
      <c r="H211" s="183"/>
      <c r="I211" s="183"/>
      <c r="J211" s="183"/>
      <c r="K211" s="183"/>
      <c r="L211" s="183"/>
      <c r="M211" s="183"/>
      <c r="N211" s="183"/>
      <c r="O211" s="183"/>
      <c r="P211" s="183"/>
      <c r="Q211" s="183"/>
      <c r="R211" s="183"/>
      <c r="S211" s="183"/>
      <c r="T211" s="183"/>
      <c r="U211" s="183"/>
      <c r="V211" s="183"/>
      <c r="W211" s="183"/>
      <c r="X211" s="183"/>
      <c r="Y211" s="183"/>
      <c r="Z211" s="183"/>
      <c r="AA211" s="183"/>
      <c r="AB211" s="183"/>
      <c r="AC211" s="183"/>
      <c r="AD211" s="183"/>
      <c r="AE211" s="183"/>
      <c r="AF211" s="183"/>
      <c r="AG211" s="183"/>
      <c r="AH211" s="183"/>
      <c r="AI211" s="183"/>
      <c r="AJ211" s="183"/>
      <c r="AK211" s="183"/>
      <c r="AL211" s="183"/>
      <c r="AM211" s="183"/>
      <c r="AN211" s="183"/>
      <c r="AO211" s="183"/>
      <c r="AP211" s="183"/>
      <c r="AQ211" s="183"/>
      <c r="AR211" s="183"/>
      <c r="AS211" s="183"/>
      <c r="AT211" s="183"/>
      <c r="AU211" s="183"/>
      <c r="AV211" s="183"/>
      <c r="AW211" s="183"/>
      <c r="AX211" s="183"/>
      <c r="AY211" s="183"/>
      <c r="AZ211" s="183"/>
      <c r="BA211" s="183"/>
      <c r="BB211" s="183"/>
      <c r="BC211" s="183"/>
      <c r="BD211" s="183"/>
      <c r="BE211" s="183"/>
      <c r="BF211" s="183"/>
      <c r="BG211" s="183"/>
      <c r="BH211" s="183"/>
      <c r="BI211" s="183"/>
    </row>
    <row r="212" spans="2:61" ht="16.5" customHeight="1" thickTop="1" thickBot="1">
      <c r="B212" s="183"/>
      <c r="C212" s="183"/>
      <c r="D212" s="183"/>
      <c r="E212" s="183"/>
      <c r="F212" s="183"/>
      <c r="G212" s="183"/>
      <c r="H212" s="183"/>
      <c r="I212" s="183"/>
      <c r="J212" s="183"/>
      <c r="K212" s="183"/>
      <c r="L212" s="183"/>
      <c r="M212" s="183"/>
      <c r="N212" s="183"/>
      <c r="O212" s="183"/>
      <c r="P212" s="183"/>
      <c r="Q212" s="183"/>
      <c r="R212" s="183"/>
      <c r="S212" s="183"/>
      <c r="T212" s="183"/>
      <c r="U212" s="183"/>
      <c r="V212" s="183"/>
      <c r="W212" s="183"/>
      <c r="X212" s="183"/>
      <c r="Y212" s="183"/>
      <c r="Z212" s="183"/>
      <c r="AA212" s="183"/>
      <c r="AB212" s="183"/>
      <c r="AC212" s="183"/>
      <c r="AD212" s="183"/>
      <c r="AE212" s="183"/>
      <c r="AF212" s="183"/>
      <c r="AG212" s="183"/>
      <c r="AH212" s="183"/>
      <c r="AI212" s="183"/>
      <c r="AJ212" s="183"/>
      <c r="AK212" s="183"/>
      <c r="AL212" s="183"/>
      <c r="AM212" s="183"/>
      <c r="AN212" s="183"/>
      <c r="AO212" s="183"/>
      <c r="AP212" s="183"/>
      <c r="AQ212" s="183"/>
      <c r="AR212" s="183"/>
      <c r="AS212" s="183"/>
      <c r="AT212" s="183"/>
      <c r="AU212" s="183"/>
      <c r="AV212" s="183"/>
      <c r="AW212" s="183"/>
      <c r="AX212" s="183"/>
      <c r="AY212" s="183"/>
      <c r="AZ212" s="183"/>
      <c r="BA212" s="183"/>
      <c r="BB212" s="183"/>
      <c r="BC212" s="183"/>
      <c r="BD212" s="183"/>
      <c r="BE212" s="183"/>
      <c r="BF212" s="183"/>
      <c r="BG212" s="183"/>
      <c r="BH212" s="183"/>
      <c r="BI212" s="183"/>
    </row>
    <row r="213" spans="2:61" ht="16.5" customHeight="1" thickTop="1" thickBot="1">
      <c r="B213" s="183"/>
      <c r="C213" s="183"/>
      <c r="D213" s="183"/>
      <c r="E213" s="183"/>
      <c r="F213" s="183"/>
      <c r="G213" s="183"/>
      <c r="H213" s="183"/>
      <c r="I213" s="183"/>
      <c r="J213" s="183"/>
      <c r="K213" s="183"/>
      <c r="L213" s="183"/>
      <c r="M213" s="183"/>
      <c r="N213" s="183"/>
      <c r="O213" s="183"/>
      <c r="P213" s="183"/>
      <c r="Q213" s="183"/>
      <c r="R213" s="183"/>
      <c r="S213" s="183"/>
      <c r="T213" s="183"/>
      <c r="U213" s="183"/>
      <c r="V213" s="183"/>
      <c r="W213" s="183"/>
      <c r="X213" s="183"/>
      <c r="Y213" s="183"/>
      <c r="Z213" s="183"/>
      <c r="AA213" s="183"/>
      <c r="AB213" s="183"/>
      <c r="AC213" s="183"/>
      <c r="AD213" s="183"/>
      <c r="AE213" s="183"/>
      <c r="AF213" s="183"/>
      <c r="AG213" s="183"/>
      <c r="AH213" s="183"/>
      <c r="AI213" s="183"/>
      <c r="AJ213" s="183"/>
      <c r="AK213" s="183"/>
      <c r="AL213" s="183"/>
      <c r="AM213" s="183"/>
      <c r="AN213" s="183"/>
      <c r="AO213" s="183"/>
      <c r="AP213" s="183"/>
      <c r="AQ213" s="183"/>
      <c r="AR213" s="183"/>
      <c r="AS213" s="183"/>
      <c r="AT213" s="183"/>
      <c r="AU213" s="183"/>
      <c r="AV213" s="183"/>
      <c r="AW213" s="183"/>
      <c r="AX213" s="183"/>
      <c r="AY213" s="183"/>
      <c r="AZ213" s="183"/>
      <c r="BA213" s="183"/>
      <c r="BB213" s="183"/>
      <c r="BC213" s="183"/>
      <c r="BD213" s="183"/>
      <c r="BE213" s="183"/>
      <c r="BF213" s="183"/>
      <c r="BG213" s="183"/>
      <c r="BH213" s="183"/>
      <c r="BI213" s="183"/>
    </row>
    <row r="214" spans="2:61" ht="16.5" customHeight="1" thickTop="1" thickBot="1">
      <c r="B214" s="146"/>
      <c r="C214" s="146"/>
      <c r="D214" s="146"/>
      <c r="E214" s="146"/>
      <c r="F214" s="146"/>
      <c r="G214" s="146"/>
      <c r="H214" s="146"/>
      <c r="I214" s="146"/>
      <c r="J214" s="146"/>
      <c r="K214" s="146"/>
      <c r="L214" s="146"/>
      <c r="M214" s="146"/>
      <c r="N214" s="146"/>
      <c r="O214" s="146"/>
      <c r="P214" s="146"/>
      <c r="Q214" s="146"/>
      <c r="R214" s="146"/>
      <c r="S214" s="146"/>
      <c r="T214" s="146"/>
      <c r="U214" s="146"/>
      <c r="V214" s="146"/>
      <c r="W214" s="146"/>
      <c r="X214" s="146"/>
      <c r="Y214" s="146"/>
      <c r="Z214" s="146"/>
      <c r="AA214" s="146"/>
      <c r="AB214" s="146"/>
      <c r="AC214" s="146"/>
      <c r="AD214" s="146"/>
      <c r="AE214" s="146"/>
      <c r="AF214" s="146"/>
      <c r="AG214" s="146"/>
      <c r="AH214" s="146"/>
      <c r="AI214" s="146"/>
      <c r="AJ214" s="146"/>
      <c r="AK214" s="146"/>
      <c r="AL214" s="146"/>
      <c r="AM214" s="146"/>
      <c r="AN214" s="146"/>
      <c r="AO214" s="146"/>
      <c r="AP214" s="146"/>
      <c r="AQ214" s="146"/>
      <c r="AR214" s="146"/>
      <c r="AS214" s="146"/>
      <c r="AT214" s="146"/>
      <c r="AU214" s="146"/>
      <c r="AV214" s="146"/>
      <c r="AW214" s="146"/>
      <c r="AX214" s="146"/>
      <c r="AY214" s="146"/>
      <c r="AZ214" s="146"/>
      <c r="BA214" s="146"/>
      <c r="BB214" s="146"/>
      <c r="BC214" s="146"/>
      <c r="BD214" s="146"/>
      <c r="BE214" s="146"/>
      <c r="BF214" s="146"/>
      <c r="BG214" s="146"/>
      <c r="BH214" s="146"/>
      <c r="BI214" s="146"/>
    </row>
    <row r="215" spans="2:61" ht="16.5" customHeight="1" thickTop="1" thickBot="1">
      <c r="B215" s="146"/>
      <c r="C215" s="146"/>
      <c r="D215" s="146"/>
      <c r="E215" s="146"/>
      <c r="F215" s="146"/>
      <c r="G215" s="146"/>
      <c r="H215" s="146"/>
      <c r="I215" s="146"/>
      <c r="J215" s="146"/>
      <c r="K215" s="146"/>
      <c r="L215" s="146"/>
      <c r="M215" s="146"/>
      <c r="N215" s="146"/>
      <c r="O215" s="146"/>
      <c r="P215" s="146"/>
      <c r="Q215" s="146"/>
      <c r="R215" s="146"/>
      <c r="S215" s="146"/>
      <c r="T215" s="146"/>
      <c r="U215" s="146"/>
      <c r="V215" s="146"/>
      <c r="W215" s="146"/>
      <c r="X215" s="146"/>
      <c r="Y215" s="146"/>
      <c r="Z215" s="146"/>
      <c r="AA215" s="146"/>
      <c r="AB215" s="146"/>
      <c r="AC215" s="146"/>
      <c r="AD215" s="146"/>
      <c r="AE215" s="146"/>
      <c r="AF215" s="146"/>
      <c r="AG215" s="146"/>
      <c r="AH215" s="146"/>
      <c r="AI215" s="146"/>
      <c r="AJ215" s="146"/>
      <c r="AK215" s="146"/>
      <c r="AL215" s="146"/>
      <c r="AM215" s="146"/>
      <c r="AN215" s="146"/>
      <c r="AO215" s="146"/>
      <c r="AP215" s="146"/>
      <c r="AQ215" s="146"/>
      <c r="AR215" s="146"/>
      <c r="AS215" s="146"/>
      <c r="AT215" s="146"/>
      <c r="AU215" s="146"/>
      <c r="AV215" s="146"/>
      <c r="AW215" s="146"/>
      <c r="AX215" s="146"/>
      <c r="AY215" s="146"/>
      <c r="AZ215" s="146"/>
      <c r="BA215" s="146"/>
      <c r="BB215" s="146"/>
      <c r="BC215" s="146"/>
      <c r="BD215" s="146"/>
      <c r="BE215" s="146"/>
      <c r="BF215" s="146"/>
      <c r="BG215" s="146"/>
      <c r="BH215" s="146"/>
      <c r="BI215" s="146"/>
    </row>
    <row r="216" spans="2:61" ht="15" customHeight="1" thickTop="1" thickBot="1">
      <c r="B216" s="186" t="s">
        <v>65</v>
      </c>
      <c r="C216" s="186"/>
      <c r="D216" s="186"/>
      <c r="E216" s="186"/>
      <c r="F216" s="186"/>
      <c r="G216" s="186"/>
      <c r="H216" s="186" t="s">
        <v>66</v>
      </c>
      <c r="I216" s="186"/>
      <c r="J216" s="186"/>
      <c r="K216" s="186"/>
      <c r="L216" s="186"/>
      <c r="M216" s="186"/>
      <c r="N216" s="186" t="s">
        <v>67</v>
      </c>
      <c r="O216" s="186"/>
      <c r="P216" s="186"/>
      <c r="Q216" s="186"/>
      <c r="R216" s="186"/>
      <c r="S216" s="186"/>
      <c r="T216" s="186" t="s">
        <v>68</v>
      </c>
      <c r="U216" s="186"/>
      <c r="V216" s="186"/>
      <c r="W216" s="186"/>
      <c r="X216" s="186"/>
      <c r="Y216" s="186"/>
      <c r="Z216" s="186"/>
      <c r="AA216" s="186"/>
      <c r="AB216" s="186"/>
      <c r="AC216" s="186"/>
      <c r="AD216" s="186"/>
      <c r="AE216" s="186"/>
      <c r="AF216" s="186"/>
      <c r="AG216" s="186" t="s">
        <v>69</v>
      </c>
      <c r="AH216" s="186"/>
      <c r="AI216" s="186"/>
      <c r="AJ216" s="186"/>
      <c r="AK216" s="186"/>
      <c r="AL216" s="186"/>
      <c r="AM216" s="186"/>
      <c r="AN216" s="186"/>
      <c r="AO216" s="186"/>
      <c r="AP216" s="186" t="s">
        <v>70</v>
      </c>
      <c r="AQ216" s="186"/>
      <c r="AR216" s="186"/>
      <c r="AS216" s="186"/>
      <c r="AT216" s="186"/>
      <c r="AU216" s="186"/>
      <c r="AV216" s="186"/>
      <c r="AW216" s="186"/>
      <c r="AX216" s="186"/>
      <c r="AY216" s="186"/>
      <c r="AZ216" s="187" t="s">
        <v>71</v>
      </c>
      <c r="BA216" s="187"/>
      <c r="BB216" s="187"/>
      <c r="BC216" s="187"/>
      <c r="BD216" s="187"/>
      <c r="BE216" s="187"/>
      <c r="BF216" s="187"/>
      <c r="BG216" s="187"/>
      <c r="BH216" s="187"/>
      <c r="BI216" s="187"/>
    </row>
    <row r="217" spans="2:61" ht="15" customHeight="1" thickTop="1" thickBot="1">
      <c r="B217" s="186"/>
      <c r="C217" s="186"/>
      <c r="D217" s="186"/>
      <c r="E217" s="186"/>
      <c r="F217" s="186"/>
      <c r="G217" s="186"/>
      <c r="H217" s="186"/>
      <c r="I217" s="186"/>
      <c r="J217" s="186"/>
      <c r="K217" s="186"/>
      <c r="L217" s="186"/>
      <c r="M217" s="186"/>
      <c r="N217" s="186"/>
      <c r="O217" s="186"/>
      <c r="P217" s="186"/>
      <c r="Q217" s="186"/>
      <c r="R217" s="186"/>
      <c r="S217" s="186"/>
      <c r="T217" s="186"/>
      <c r="U217" s="186"/>
      <c r="V217" s="186"/>
      <c r="W217" s="186"/>
      <c r="X217" s="186"/>
      <c r="Y217" s="186"/>
      <c r="Z217" s="186"/>
      <c r="AA217" s="186"/>
      <c r="AB217" s="186"/>
      <c r="AC217" s="186"/>
      <c r="AD217" s="186"/>
      <c r="AE217" s="186"/>
      <c r="AF217" s="186"/>
      <c r="AG217" s="186"/>
      <c r="AH217" s="186"/>
      <c r="AI217" s="186"/>
      <c r="AJ217" s="186"/>
      <c r="AK217" s="186"/>
      <c r="AL217" s="186"/>
      <c r="AM217" s="186"/>
      <c r="AN217" s="186"/>
      <c r="AO217" s="186"/>
      <c r="AP217" s="186"/>
      <c r="AQ217" s="186"/>
      <c r="AR217" s="186"/>
      <c r="AS217" s="186"/>
      <c r="AT217" s="186"/>
      <c r="AU217" s="186"/>
      <c r="AV217" s="186"/>
      <c r="AW217" s="186"/>
      <c r="AX217" s="186"/>
      <c r="AY217" s="186"/>
      <c r="AZ217" s="187"/>
      <c r="BA217" s="187"/>
      <c r="BB217" s="187"/>
      <c r="BC217" s="187"/>
      <c r="BD217" s="187"/>
      <c r="BE217" s="187"/>
      <c r="BF217" s="187"/>
      <c r="BG217" s="187"/>
      <c r="BH217" s="187"/>
      <c r="BI217" s="187"/>
    </row>
    <row r="218" spans="2:61" ht="15" customHeight="1" thickTop="1" thickBot="1">
      <c r="B218" s="186"/>
      <c r="C218" s="186"/>
      <c r="D218" s="186"/>
      <c r="E218" s="186"/>
      <c r="F218" s="186"/>
      <c r="G218" s="186"/>
      <c r="H218" s="186"/>
      <c r="I218" s="186"/>
      <c r="J218" s="186"/>
      <c r="K218" s="186"/>
      <c r="L218" s="186"/>
      <c r="M218" s="186"/>
      <c r="N218" s="186"/>
      <c r="O218" s="186"/>
      <c r="P218" s="186"/>
      <c r="Q218" s="186"/>
      <c r="R218" s="186"/>
      <c r="S218" s="186"/>
      <c r="T218" s="186"/>
      <c r="U218" s="186"/>
      <c r="V218" s="186"/>
      <c r="W218" s="186"/>
      <c r="X218" s="186"/>
      <c r="Y218" s="186"/>
      <c r="Z218" s="186"/>
      <c r="AA218" s="186"/>
      <c r="AB218" s="186"/>
      <c r="AC218" s="186"/>
      <c r="AD218" s="186"/>
      <c r="AE218" s="186"/>
      <c r="AF218" s="186"/>
      <c r="AG218" s="186"/>
      <c r="AH218" s="186"/>
      <c r="AI218" s="186"/>
      <c r="AJ218" s="186"/>
      <c r="AK218" s="186"/>
      <c r="AL218" s="186"/>
      <c r="AM218" s="186"/>
      <c r="AN218" s="186"/>
      <c r="AO218" s="186"/>
      <c r="AP218" s="186"/>
      <c r="AQ218" s="186"/>
      <c r="AR218" s="186"/>
      <c r="AS218" s="186"/>
      <c r="AT218" s="186"/>
      <c r="AU218" s="186"/>
      <c r="AV218" s="186"/>
      <c r="AW218" s="186"/>
      <c r="AX218" s="186"/>
      <c r="AY218" s="186"/>
      <c r="AZ218" s="187"/>
      <c r="BA218" s="187"/>
      <c r="BB218" s="187"/>
      <c r="BC218" s="187"/>
      <c r="BD218" s="187"/>
      <c r="BE218" s="187"/>
      <c r="BF218" s="187"/>
      <c r="BG218" s="187"/>
      <c r="BH218" s="187"/>
      <c r="BI218" s="187"/>
    </row>
    <row r="219" spans="2:61" ht="16.5" customHeight="1" thickTop="1" thickBot="1">
      <c r="B219" s="182" t="s">
        <v>129</v>
      </c>
      <c r="C219" s="182"/>
      <c r="D219" s="182"/>
      <c r="E219" s="182"/>
      <c r="F219" s="182"/>
      <c r="G219" s="182"/>
      <c r="H219" s="185" t="s">
        <v>129</v>
      </c>
      <c r="I219" s="185"/>
      <c r="J219" s="185"/>
      <c r="K219" s="185"/>
      <c r="L219" s="185"/>
      <c r="M219" s="185"/>
      <c r="N219" s="182" t="s">
        <v>129</v>
      </c>
      <c r="O219" s="182"/>
      <c r="P219" s="182"/>
      <c r="Q219" s="182"/>
      <c r="R219" s="182"/>
      <c r="S219" s="182"/>
      <c r="T219" s="182" t="s">
        <v>129</v>
      </c>
      <c r="U219" s="182"/>
      <c r="V219" s="182"/>
      <c r="W219" s="182"/>
      <c r="X219" s="182"/>
      <c r="Y219" s="182"/>
      <c r="Z219" s="182"/>
      <c r="AA219" s="182"/>
      <c r="AB219" s="182"/>
      <c r="AC219" s="182"/>
      <c r="AD219" s="182"/>
      <c r="AE219" s="182"/>
      <c r="AF219" s="182"/>
      <c r="AG219" s="182" t="s">
        <v>129</v>
      </c>
      <c r="AH219" s="182"/>
      <c r="AI219" s="182"/>
      <c r="AJ219" s="182"/>
      <c r="AK219" s="182"/>
      <c r="AL219" s="182"/>
      <c r="AM219" s="182"/>
      <c r="AN219" s="182"/>
      <c r="AO219" s="182"/>
      <c r="AP219" s="186" t="s">
        <v>129</v>
      </c>
      <c r="AQ219" s="186"/>
      <c r="AR219" s="186"/>
      <c r="AS219" s="186"/>
      <c r="AT219" s="186"/>
      <c r="AU219" s="186"/>
      <c r="AV219" s="186"/>
      <c r="AW219" s="186"/>
      <c r="AX219" s="186"/>
      <c r="AY219" s="186"/>
      <c r="AZ219" s="182" t="s">
        <v>129</v>
      </c>
      <c r="BA219" s="182"/>
      <c r="BB219" s="182"/>
      <c r="BC219" s="182"/>
      <c r="BD219" s="182"/>
      <c r="BE219" s="182"/>
      <c r="BF219" s="182"/>
      <c r="BG219" s="182"/>
      <c r="BH219" s="182"/>
      <c r="BI219" s="182"/>
    </row>
    <row r="220" spans="2:61" ht="16.5" customHeight="1" thickTop="1" thickBot="1">
      <c r="B220" s="182"/>
      <c r="C220" s="182"/>
      <c r="D220" s="182"/>
      <c r="E220" s="182"/>
      <c r="F220" s="182"/>
      <c r="G220" s="182"/>
      <c r="H220" s="185"/>
      <c r="I220" s="185"/>
      <c r="J220" s="185"/>
      <c r="K220" s="185"/>
      <c r="L220" s="185"/>
      <c r="M220" s="185"/>
      <c r="N220" s="182"/>
      <c r="O220" s="182"/>
      <c r="P220" s="182"/>
      <c r="Q220" s="182"/>
      <c r="R220" s="182"/>
      <c r="S220" s="182"/>
      <c r="T220" s="182"/>
      <c r="U220" s="182"/>
      <c r="V220" s="182"/>
      <c r="W220" s="182"/>
      <c r="X220" s="182"/>
      <c r="Y220" s="182"/>
      <c r="Z220" s="182"/>
      <c r="AA220" s="182"/>
      <c r="AB220" s="182"/>
      <c r="AC220" s="182"/>
      <c r="AD220" s="182"/>
      <c r="AE220" s="182"/>
      <c r="AF220" s="182"/>
      <c r="AG220" s="182"/>
      <c r="AH220" s="182"/>
      <c r="AI220" s="182"/>
      <c r="AJ220" s="182"/>
      <c r="AK220" s="182"/>
      <c r="AL220" s="182"/>
      <c r="AM220" s="182"/>
      <c r="AN220" s="182"/>
      <c r="AO220" s="182"/>
      <c r="AP220" s="186"/>
      <c r="AQ220" s="186"/>
      <c r="AR220" s="186"/>
      <c r="AS220" s="186"/>
      <c r="AT220" s="186"/>
      <c r="AU220" s="186"/>
      <c r="AV220" s="186"/>
      <c r="AW220" s="186"/>
      <c r="AX220" s="186"/>
      <c r="AY220" s="186"/>
      <c r="AZ220" s="182"/>
      <c r="BA220" s="182"/>
      <c r="BB220" s="182"/>
      <c r="BC220" s="182"/>
      <c r="BD220" s="182"/>
      <c r="BE220" s="182"/>
      <c r="BF220" s="182"/>
      <c r="BG220" s="182"/>
      <c r="BH220" s="182"/>
      <c r="BI220" s="182"/>
    </row>
    <row r="221" spans="2:61" ht="16.5" customHeight="1" thickTop="1" thickBot="1">
      <c r="B221" s="182"/>
      <c r="C221" s="182"/>
      <c r="D221" s="182"/>
      <c r="E221" s="182"/>
      <c r="F221" s="182"/>
      <c r="G221" s="182"/>
      <c r="H221" s="185"/>
      <c r="I221" s="185"/>
      <c r="J221" s="185"/>
      <c r="K221" s="185"/>
      <c r="L221" s="185"/>
      <c r="M221" s="185"/>
      <c r="N221" s="182"/>
      <c r="O221" s="182"/>
      <c r="P221" s="182"/>
      <c r="Q221" s="182"/>
      <c r="R221" s="182"/>
      <c r="S221" s="182"/>
      <c r="T221" s="182"/>
      <c r="U221" s="182"/>
      <c r="V221" s="182"/>
      <c r="W221" s="182"/>
      <c r="X221" s="182"/>
      <c r="Y221" s="182"/>
      <c r="Z221" s="182"/>
      <c r="AA221" s="182"/>
      <c r="AB221" s="182"/>
      <c r="AC221" s="182"/>
      <c r="AD221" s="182"/>
      <c r="AE221" s="182"/>
      <c r="AF221" s="182"/>
      <c r="AG221" s="182"/>
      <c r="AH221" s="182"/>
      <c r="AI221" s="182"/>
      <c r="AJ221" s="182"/>
      <c r="AK221" s="182"/>
      <c r="AL221" s="182"/>
      <c r="AM221" s="182"/>
      <c r="AN221" s="182"/>
      <c r="AO221" s="182"/>
      <c r="AP221" s="186"/>
      <c r="AQ221" s="186"/>
      <c r="AR221" s="186"/>
      <c r="AS221" s="186"/>
      <c r="AT221" s="186"/>
      <c r="AU221" s="186"/>
      <c r="AV221" s="186"/>
      <c r="AW221" s="186"/>
      <c r="AX221" s="186"/>
      <c r="AY221" s="186"/>
      <c r="AZ221" s="182"/>
      <c r="BA221" s="182"/>
      <c r="BB221" s="182"/>
      <c r="BC221" s="182"/>
      <c r="BD221" s="182"/>
      <c r="BE221" s="182"/>
      <c r="BF221" s="182"/>
      <c r="BG221" s="182"/>
      <c r="BH221" s="182"/>
      <c r="BI221" s="182"/>
    </row>
    <row r="222" spans="2:61" ht="15.75" customHeight="1" thickTop="1" thickBot="1">
      <c r="B222" s="183" t="s">
        <v>72</v>
      </c>
      <c r="C222" s="183"/>
      <c r="D222" s="183"/>
      <c r="E222" s="183"/>
      <c r="F222" s="183"/>
      <c r="G222" s="183"/>
      <c r="H222" s="183"/>
      <c r="I222" s="183"/>
      <c r="J222" s="183"/>
      <c r="K222" s="183"/>
      <c r="L222" s="183"/>
      <c r="M222" s="183"/>
      <c r="N222" s="183"/>
      <c r="O222" s="183"/>
      <c r="P222" s="183"/>
      <c r="Q222" s="183"/>
      <c r="R222" s="183"/>
      <c r="S222" s="183"/>
      <c r="T222" s="183"/>
      <c r="U222" s="183"/>
      <c r="V222" s="183"/>
      <c r="W222" s="183"/>
      <c r="X222" s="183"/>
      <c r="Y222" s="183"/>
      <c r="Z222" s="183"/>
      <c r="AA222" s="183"/>
      <c r="AB222" s="183"/>
      <c r="AC222" s="183"/>
      <c r="AD222" s="183"/>
      <c r="AE222" s="183"/>
      <c r="AF222" s="183"/>
      <c r="AG222" s="183"/>
      <c r="AH222" s="183"/>
      <c r="AI222" s="183"/>
      <c r="AJ222" s="183"/>
      <c r="AK222" s="183"/>
      <c r="AL222" s="183"/>
      <c r="AM222" s="183"/>
      <c r="AN222" s="183"/>
      <c r="AO222" s="183"/>
      <c r="AP222" s="183"/>
      <c r="AQ222" s="183"/>
      <c r="AR222" s="183"/>
      <c r="AS222" s="183"/>
      <c r="AT222" s="183"/>
      <c r="AU222" s="183"/>
      <c r="AV222" s="183"/>
      <c r="AW222" s="183"/>
      <c r="AX222" s="183"/>
      <c r="AY222" s="183"/>
      <c r="AZ222" s="183"/>
      <c r="BA222" s="183"/>
      <c r="BB222" s="183"/>
      <c r="BC222" s="183"/>
      <c r="BD222" s="183"/>
      <c r="BE222" s="183"/>
      <c r="BF222" s="183"/>
      <c r="BG222" s="183"/>
      <c r="BH222" s="183"/>
      <c r="BI222" s="183"/>
    </row>
    <row r="223" spans="2:61" ht="15" customHeight="1" thickTop="1" thickBot="1">
      <c r="B223" s="183"/>
      <c r="C223" s="183"/>
      <c r="D223" s="183"/>
      <c r="E223" s="183"/>
      <c r="F223" s="183"/>
      <c r="G223" s="183"/>
      <c r="H223" s="183"/>
      <c r="I223" s="183"/>
      <c r="J223" s="183"/>
      <c r="K223" s="183"/>
      <c r="L223" s="183"/>
      <c r="M223" s="183"/>
      <c r="N223" s="183"/>
      <c r="O223" s="183"/>
      <c r="P223" s="183"/>
      <c r="Q223" s="183"/>
      <c r="R223" s="183"/>
      <c r="S223" s="183"/>
      <c r="T223" s="183"/>
      <c r="U223" s="183"/>
      <c r="V223" s="183"/>
      <c r="W223" s="183"/>
      <c r="X223" s="183"/>
      <c r="Y223" s="183"/>
      <c r="Z223" s="183"/>
      <c r="AA223" s="183"/>
      <c r="AB223" s="183"/>
      <c r="AC223" s="183"/>
      <c r="AD223" s="183"/>
      <c r="AE223" s="183"/>
      <c r="AF223" s="183"/>
      <c r="AG223" s="183"/>
      <c r="AH223" s="183"/>
      <c r="AI223" s="183"/>
      <c r="AJ223" s="183"/>
      <c r="AK223" s="183"/>
      <c r="AL223" s="183"/>
      <c r="AM223" s="183"/>
      <c r="AN223" s="183"/>
      <c r="AO223" s="183"/>
      <c r="AP223" s="183"/>
      <c r="AQ223" s="183"/>
      <c r="AR223" s="183"/>
      <c r="AS223" s="183"/>
      <c r="AT223" s="183"/>
      <c r="AU223" s="183"/>
      <c r="AV223" s="183"/>
      <c r="AW223" s="183"/>
      <c r="AX223" s="183"/>
      <c r="AY223" s="183"/>
      <c r="AZ223" s="183"/>
      <c r="BA223" s="183"/>
      <c r="BB223" s="183"/>
      <c r="BC223" s="183"/>
      <c r="BD223" s="183"/>
      <c r="BE223" s="183"/>
      <c r="BF223" s="183"/>
      <c r="BG223" s="183"/>
      <c r="BH223" s="183"/>
      <c r="BI223" s="183"/>
    </row>
    <row r="224" spans="2:61" ht="15" customHeight="1" thickTop="1" thickBot="1">
      <c r="B224" s="183"/>
      <c r="C224" s="183"/>
      <c r="D224" s="183"/>
      <c r="E224" s="183"/>
      <c r="F224" s="183"/>
      <c r="G224" s="183"/>
      <c r="H224" s="183"/>
      <c r="I224" s="183"/>
      <c r="J224" s="183"/>
      <c r="K224" s="183"/>
      <c r="L224" s="183"/>
      <c r="M224" s="183"/>
      <c r="N224" s="183"/>
      <c r="O224" s="183"/>
      <c r="P224" s="183"/>
      <c r="Q224" s="183"/>
      <c r="R224" s="183"/>
      <c r="S224" s="183"/>
      <c r="T224" s="183"/>
      <c r="U224" s="183"/>
      <c r="V224" s="183"/>
      <c r="W224" s="183"/>
      <c r="X224" s="183"/>
      <c r="Y224" s="183"/>
      <c r="Z224" s="183"/>
      <c r="AA224" s="183"/>
      <c r="AB224" s="183"/>
      <c r="AC224" s="183"/>
      <c r="AD224" s="183"/>
      <c r="AE224" s="183"/>
      <c r="AF224" s="183"/>
      <c r="AG224" s="183"/>
      <c r="AH224" s="183"/>
      <c r="AI224" s="183"/>
      <c r="AJ224" s="183"/>
      <c r="AK224" s="183"/>
      <c r="AL224" s="183"/>
      <c r="AM224" s="183"/>
      <c r="AN224" s="183"/>
      <c r="AO224" s="183"/>
      <c r="AP224" s="183"/>
      <c r="AQ224" s="183"/>
      <c r="AR224" s="183"/>
      <c r="AS224" s="183"/>
      <c r="AT224" s="183"/>
      <c r="AU224" s="183"/>
      <c r="AV224" s="183"/>
      <c r="AW224" s="183"/>
      <c r="AX224" s="183"/>
      <c r="AY224" s="183"/>
      <c r="AZ224" s="183"/>
      <c r="BA224" s="183"/>
      <c r="BB224" s="183"/>
      <c r="BC224" s="183"/>
      <c r="BD224" s="183"/>
      <c r="BE224" s="183"/>
      <c r="BF224" s="183"/>
      <c r="BG224" s="183"/>
      <c r="BH224" s="183"/>
      <c r="BI224" s="183"/>
    </row>
    <row r="225" spans="1:63" ht="15.75" customHeight="1" thickTop="1" thickBot="1">
      <c r="B225" s="183"/>
      <c r="C225" s="183"/>
      <c r="D225" s="183"/>
      <c r="E225" s="183"/>
      <c r="F225" s="183"/>
      <c r="G225" s="183"/>
      <c r="H225" s="183"/>
      <c r="I225" s="183"/>
      <c r="J225" s="183"/>
      <c r="K225" s="183"/>
      <c r="L225" s="183"/>
      <c r="M225" s="183"/>
      <c r="N225" s="183"/>
      <c r="O225" s="183"/>
      <c r="P225" s="183"/>
      <c r="Q225" s="183"/>
      <c r="R225" s="183"/>
      <c r="S225" s="183"/>
      <c r="T225" s="183"/>
      <c r="U225" s="183"/>
      <c r="V225" s="183"/>
      <c r="W225" s="183"/>
      <c r="X225" s="183"/>
      <c r="Y225" s="183"/>
      <c r="Z225" s="183"/>
      <c r="AA225" s="183"/>
      <c r="AB225" s="183"/>
      <c r="AC225" s="183"/>
      <c r="AD225" s="183"/>
      <c r="AE225" s="183"/>
      <c r="AF225" s="183"/>
      <c r="AG225" s="183"/>
      <c r="AH225" s="183"/>
      <c r="AI225" s="183"/>
      <c r="AJ225" s="183"/>
      <c r="AK225" s="183"/>
      <c r="AL225" s="183"/>
      <c r="AM225" s="183"/>
      <c r="AN225" s="183"/>
      <c r="AO225" s="183"/>
      <c r="AP225" s="183"/>
      <c r="AQ225" s="183"/>
      <c r="AR225" s="183"/>
      <c r="AS225" s="183"/>
      <c r="AT225" s="183"/>
      <c r="AU225" s="183"/>
      <c r="AV225" s="183"/>
      <c r="AW225" s="183"/>
      <c r="AX225" s="183"/>
      <c r="AY225" s="183"/>
      <c r="AZ225" s="183"/>
      <c r="BA225" s="183"/>
      <c r="BB225" s="183"/>
      <c r="BC225" s="183"/>
      <c r="BD225" s="183"/>
      <c r="BE225" s="183"/>
      <c r="BF225" s="183"/>
      <c r="BG225" s="183"/>
      <c r="BH225" s="183"/>
      <c r="BI225" s="183"/>
    </row>
    <row r="226" spans="1:63" ht="15.75" customHeight="1" thickTop="1" thickBot="1">
      <c r="B226" s="146"/>
      <c r="C226" s="146"/>
      <c r="D226" s="146"/>
      <c r="E226" s="146"/>
      <c r="F226" s="146"/>
      <c r="G226" s="146"/>
      <c r="H226" s="146"/>
      <c r="I226" s="146"/>
      <c r="J226" s="146"/>
      <c r="K226" s="146"/>
      <c r="L226" s="146"/>
      <c r="M226" s="146"/>
      <c r="N226" s="146"/>
      <c r="O226" s="146"/>
      <c r="P226" s="146"/>
      <c r="Q226" s="146"/>
      <c r="R226" s="146"/>
      <c r="S226" s="146"/>
      <c r="T226" s="146"/>
      <c r="U226" s="146"/>
      <c r="V226" s="146"/>
      <c r="W226" s="146"/>
      <c r="X226" s="146"/>
      <c r="Y226" s="146"/>
      <c r="Z226" s="146"/>
      <c r="AA226" s="146"/>
      <c r="AB226" s="146"/>
      <c r="AC226" s="146"/>
      <c r="AD226" s="146"/>
      <c r="AE226" s="146"/>
      <c r="AF226" s="146"/>
      <c r="AG226" s="146"/>
      <c r="AH226" s="146"/>
      <c r="AI226" s="146"/>
      <c r="AJ226" s="146"/>
      <c r="AK226" s="146"/>
      <c r="AL226" s="146"/>
      <c r="AM226" s="146"/>
      <c r="AN226" s="146"/>
      <c r="AO226" s="146"/>
      <c r="AP226" s="146"/>
      <c r="AQ226" s="146"/>
      <c r="AR226" s="146"/>
      <c r="AS226" s="146"/>
      <c r="AT226" s="146"/>
      <c r="AU226" s="146"/>
      <c r="AV226" s="146"/>
      <c r="AW226" s="146"/>
      <c r="AX226" s="146"/>
      <c r="AY226" s="146"/>
      <c r="AZ226" s="146"/>
      <c r="BA226" s="146"/>
      <c r="BB226" s="146"/>
      <c r="BC226" s="146"/>
      <c r="BD226" s="146"/>
      <c r="BE226" s="146"/>
      <c r="BF226" s="146"/>
      <c r="BG226" s="146"/>
      <c r="BH226" s="146"/>
      <c r="BI226" s="146"/>
    </row>
    <row r="227" spans="1:63" ht="15" customHeight="1" thickTop="1" thickBot="1">
      <c r="B227" s="146"/>
      <c r="C227" s="146"/>
      <c r="D227" s="146"/>
      <c r="E227" s="146"/>
      <c r="F227" s="146"/>
      <c r="G227" s="146"/>
      <c r="H227" s="146"/>
      <c r="I227" s="146"/>
      <c r="J227" s="146"/>
      <c r="K227" s="146"/>
      <c r="L227" s="146"/>
      <c r="M227" s="146"/>
      <c r="N227" s="146"/>
      <c r="O227" s="146"/>
      <c r="P227" s="146"/>
      <c r="Q227" s="146"/>
      <c r="R227" s="146"/>
      <c r="S227" s="146"/>
      <c r="T227" s="146"/>
      <c r="U227" s="146"/>
      <c r="V227" s="146"/>
      <c r="W227" s="146"/>
      <c r="X227" s="146"/>
      <c r="Y227" s="146"/>
      <c r="Z227" s="146"/>
      <c r="AA227" s="146"/>
      <c r="AB227" s="146"/>
      <c r="AC227" s="146"/>
      <c r="AD227" s="146"/>
      <c r="AE227" s="146"/>
      <c r="AF227" s="146"/>
      <c r="AG227" s="146"/>
      <c r="AH227" s="146"/>
      <c r="AI227" s="146"/>
      <c r="AJ227" s="146"/>
      <c r="AK227" s="146"/>
      <c r="AL227" s="146"/>
      <c r="AM227" s="146"/>
      <c r="AN227" s="146"/>
      <c r="AO227" s="146"/>
      <c r="AP227" s="146"/>
      <c r="AQ227" s="146"/>
      <c r="AR227" s="146"/>
      <c r="AS227" s="146"/>
      <c r="AT227" s="146"/>
      <c r="AU227" s="146"/>
      <c r="AV227" s="146"/>
      <c r="AW227" s="146"/>
      <c r="AX227" s="146"/>
      <c r="AY227" s="146"/>
      <c r="AZ227" s="146"/>
      <c r="BA227" s="146"/>
      <c r="BB227" s="146"/>
      <c r="BC227" s="146"/>
      <c r="BD227" s="146"/>
      <c r="BE227" s="146"/>
      <c r="BF227" s="146"/>
      <c r="BG227" s="146"/>
      <c r="BH227" s="146"/>
      <c r="BI227" s="146"/>
    </row>
    <row r="228" spans="1:63" ht="15" customHeight="1" thickTop="1" thickBot="1">
      <c r="B228" s="124" t="s">
        <v>73</v>
      </c>
      <c r="C228" s="124"/>
      <c r="D228" s="124"/>
      <c r="E228" s="124"/>
      <c r="F228" s="124"/>
      <c r="G228" s="124"/>
      <c r="H228" s="184" t="s">
        <v>74</v>
      </c>
      <c r="I228" s="184"/>
      <c r="J228" s="184"/>
      <c r="K228" s="184"/>
      <c r="L228" s="184"/>
      <c r="M228" s="184"/>
      <c r="N228" s="124" t="s">
        <v>75</v>
      </c>
      <c r="O228" s="124"/>
      <c r="P228" s="124"/>
      <c r="Q228" s="124"/>
      <c r="R228" s="124"/>
      <c r="S228" s="124"/>
      <c r="T228" s="124" t="s">
        <v>76</v>
      </c>
      <c r="U228" s="124"/>
      <c r="V228" s="124"/>
      <c r="W228" s="124"/>
      <c r="X228" s="124"/>
      <c r="Y228" s="124"/>
      <c r="Z228" s="124"/>
      <c r="AA228" s="124"/>
      <c r="AB228" s="124"/>
      <c r="AC228" s="124"/>
      <c r="AD228" s="124" t="s">
        <v>77</v>
      </c>
      <c r="AE228" s="124"/>
      <c r="AF228" s="124"/>
      <c r="AG228" s="124"/>
      <c r="AH228" s="124"/>
      <c r="AI228" s="124"/>
      <c r="AJ228" s="124" t="s">
        <v>160</v>
      </c>
      <c r="AK228" s="124"/>
      <c r="AL228" s="124"/>
      <c r="AM228" s="124"/>
      <c r="AN228" s="124"/>
      <c r="AO228" s="124"/>
      <c r="AP228" s="124" t="s">
        <v>78</v>
      </c>
      <c r="AQ228" s="124"/>
      <c r="AR228" s="124"/>
      <c r="AS228" s="124"/>
      <c r="AT228" s="124"/>
      <c r="AU228" s="124"/>
      <c r="AV228" s="124" t="s">
        <v>79</v>
      </c>
      <c r="AW228" s="124"/>
      <c r="AX228" s="124"/>
      <c r="AY228" s="124"/>
      <c r="AZ228" s="124"/>
      <c r="BA228" s="124"/>
      <c r="BB228" s="125" t="s">
        <v>80</v>
      </c>
      <c r="BC228" s="125"/>
      <c r="BD228" s="125"/>
      <c r="BE228" s="125"/>
      <c r="BF228" s="125"/>
      <c r="BG228" s="125"/>
      <c r="BH228" s="125"/>
      <c r="BI228" s="125"/>
    </row>
    <row r="229" spans="1:63" ht="15" customHeight="1" thickTop="1" thickBot="1">
      <c r="B229" s="124"/>
      <c r="C229" s="124"/>
      <c r="D229" s="124"/>
      <c r="E229" s="124"/>
      <c r="F229" s="124"/>
      <c r="G229" s="124"/>
      <c r="H229" s="184"/>
      <c r="I229" s="184"/>
      <c r="J229" s="184"/>
      <c r="K229" s="184"/>
      <c r="L229" s="184"/>
      <c r="M229" s="184"/>
      <c r="N229" s="124"/>
      <c r="O229" s="124"/>
      <c r="P229" s="124"/>
      <c r="Q229" s="124"/>
      <c r="R229" s="124"/>
      <c r="S229" s="124"/>
      <c r="T229" s="124"/>
      <c r="U229" s="124"/>
      <c r="V229" s="124"/>
      <c r="W229" s="124"/>
      <c r="X229" s="124"/>
      <c r="Y229" s="124"/>
      <c r="Z229" s="124"/>
      <c r="AA229" s="124"/>
      <c r="AB229" s="124"/>
      <c r="AC229" s="124"/>
      <c r="AD229" s="124"/>
      <c r="AE229" s="124"/>
      <c r="AF229" s="124"/>
      <c r="AG229" s="124"/>
      <c r="AH229" s="124"/>
      <c r="AI229" s="124"/>
      <c r="AJ229" s="124"/>
      <c r="AK229" s="124"/>
      <c r="AL229" s="124"/>
      <c r="AM229" s="124"/>
      <c r="AN229" s="124"/>
      <c r="AO229" s="124"/>
      <c r="AP229" s="124"/>
      <c r="AQ229" s="124"/>
      <c r="AR229" s="124"/>
      <c r="AS229" s="124"/>
      <c r="AT229" s="124"/>
      <c r="AU229" s="124"/>
      <c r="AV229" s="124"/>
      <c r="AW229" s="124"/>
      <c r="AX229" s="124"/>
      <c r="AY229" s="124"/>
      <c r="AZ229" s="124"/>
      <c r="BA229" s="124"/>
      <c r="BB229" s="125"/>
      <c r="BC229" s="125"/>
      <c r="BD229" s="125"/>
      <c r="BE229" s="125"/>
      <c r="BF229" s="125"/>
      <c r="BG229" s="125"/>
      <c r="BH229" s="125"/>
      <c r="BI229" s="125"/>
    </row>
    <row r="230" spans="1:63" ht="15" customHeight="1" thickTop="1" thickBot="1">
      <c r="B230" s="124"/>
      <c r="C230" s="124"/>
      <c r="D230" s="124"/>
      <c r="E230" s="124"/>
      <c r="F230" s="124"/>
      <c r="G230" s="124"/>
      <c r="H230" s="184"/>
      <c r="I230" s="184"/>
      <c r="J230" s="184"/>
      <c r="K230" s="184"/>
      <c r="L230" s="184"/>
      <c r="M230" s="184"/>
      <c r="N230" s="124"/>
      <c r="O230" s="124"/>
      <c r="P230" s="124"/>
      <c r="Q230" s="124"/>
      <c r="R230" s="124"/>
      <c r="S230" s="124"/>
      <c r="T230" s="124"/>
      <c r="U230" s="124"/>
      <c r="V230" s="124"/>
      <c r="W230" s="124"/>
      <c r="X230" s="124"/>
      <c r="Y230" s="124"/>
      <c r="Z230" s="124"/>
      <c r="AA230" s="124"/>
      <c r="AB230" s="124"/>
      <c r="AC230" s="124"/>
      <c r="AD230" s="124"/>
      <c r="AE230" s="124"/>
      <c r="AF230" s="124"/>
      <c r="AG230" s="124"/>
      <c r="AH230" s="124"/>
      <c r="AI230" s="124"/>
      <c r="AJ230" s="124"/>
      <c r="AK230" s="124"/>
      <c r="AL230" s="124"/>
      <c r="AM230" s="124"/>
      <c r="AN230" s="124"/>
      <c r="AO230" s="124"/>
      <c r="AP230" s="124"/>
      <c r="AQ230" s="124"/>
      <c r="AR230" s="124"/>
      <c r="AS230" s="124"/>
      <c r="AT230" s="124"/>
      <c r="AU230" s="124"/>
      <c r="AV230" s="124"/>
      <c r="AW230" s="124"/>
      <c r="AX230" s="124"/>
      <c r="AY230" s="124"/>
      <c r="AZ230" s="124"/>
      <c r="BA230" s="124"/>
      <c r="BB230" s="125"/>
      <c r="BC230" s="125"/>
      <c r="BD230" s="125"/>
      <c r="BE230" s="125"/>
      <c r="BF230" s="125"/>
      <c r="BG230" s="125"/>
      <c r="BH230" s="125"/>
      <c r="BI230" s="125"/>
    </row>
    <row r="231" spans="1:63" ht="15" customHeight="1" thickTop="1" thickBot="1">
      <c r="B231" s="174" t="s">
        <v>129</v>
      </c>
      <c r="C231" s="174"/>
      <c r="D231" s="174"/>
      <c r="E231" s="174"/>
      <c r="F231" s="174"/>
      <c r="G231" s="174"/>
      <c r="H231" s="170" t="s">
        <v>129</v>
      </c>
      <c r="I231" s="170"/>
      <c r="J231" s="170"/>
      <c r="K231" s="170"/>
      <c r="L231" s="170"/>
      <c r="M231" s="170"/>
      <c r="N231" s="174" t="s">
        <v>129</v>
      </c>
      <c r="O231" s="174"/>
      <c r="P231" s="174"/>
      <c r="Q231" s="174"/>
      <c r="R231" s="174"/>
      <c r="S231" s="174"/>
      <c r="T231" s="181" t="s">
        <v>129</v>
      </c>
      <c r="U231" s="181"/>
      <c r="V231" s="181"/>
      <c r="W231" s="181"/>
      <c r="X231" s="181"/>
      <c r="Y231" s="181"/>
      <c r="Z231" s="181"/>
      <c r="AA231" s="181"/>
      <c r="AB231" s="181"/>
      <c r="AC231" s="181"/>
      <c r="AD231" s="170">
        <v>160</v>
      </c>
      <c r="AE231" s="170"/>
      <c r="AF231" s="170"/>
      <c r="AG231" s="170"/>
      <c r="AH231" s="170"/>
      <c r="AI231" s="170"/>
      <c r="AJ231" s="181" t="s">
        <v>129</v>
      </c>
      <c r="AK231" s="181"/>
      <c r="AL231" s="181"/>
      <c r="AM231" s="181"/>
      <c r="AN231" s="181"/>
      <c r="AO231" s="181"/>
      <c r="AP231" s="170" t="s">
        <v>129</v>
      </c>
      <c r="AQ231" s="170"/>
      <c r="AR231" s="170"/>
      <c r="AS231" s="170"/>
      <c r="AT231" s="170"/>
      <c r="AU231" s="170"/>
      <c r="AV231" s="170" t="s">
        <v>129</v>
      </c>
      <c r="AW231" s="170"/>
      <c r="AX231" s="170"/>
      <c r="AY231" s="170"/>
      <c r="AZ231" s="170"/>
      <c r="BA231" s="170"/>
      <c r="BB231" s="170" t="s">
        <v>129</v>
      </c>
      <c r="BC231" s="170"/>
      <c r="BD231" s="170"/>
      <c r="BE231" s="170"/>
      <c r="BF231" s="170"/>
      <c r="BG231" s="170"/>
      <c r="BH231" s="170"/>
      <c r="BI231" s="170"/>
    </row>
    <row r="232" spans="1:63" ht="15" customHeight="1" thickTop="1" thickBot="1">
      <c r="B232" s="174"/>
      <c r="C232" s="174"/>
      <c r="D232" s="174"/>
      <c r="E232" s="174"/>
      <c r="F232" s="174"/>
      <c r="G232" s="174"/>
      <c r="H232" s="170"/>
      <c r="I232" s="170"/>
      <c r="J232" s="170"/>
      <c r="K232" s="170"/>
      <c r="L232" s="170"/>
      <c r="M232" s="170"/>
      <c r="N232" s="174"/>
      <c r="O232" s="174"/>
      <c r="P232" s="174"/>
      <c r="Q232" s="174"/>
      <c r="R232" s="174"/>
      <c r="S232" s="174"/>
      <c r="T232" s="181"/>
      <c r="U232" s="181"/>
      <c r="V232" s="181"/>
      <c r="W232" s="181"/>
      <c r="X232" s="181"/>
      <c r="Y232" s="181"/>
      <c r="Z232" s="181"/>
      <c r="AA232" s="181"/>
      <c r="AB232" s="181"/>
      <c r="AC232" s="181"/>
      <c r="AD232" s="170"/>
      <c r="AE232" s="170"/>
      <c r="AF232" s="170"/>
      <c r="AG232" s="170"/>
      <c r="AH232" s="170"/>
      <c r="AI232" s="170"/>
      <c r="AJ232" s="181"/>
      <c r="AK232" s="181"/>
      <c r="AL232" s="181"/>
      <c r="AM232" s="181"/>
      <c r="AN232" s="181"/>
      <c r="AO232" s="181"/>
      <c r="AP232" s="170"/>
      <c r="AQ232" s="170"/>
      <c r="AR232" s="170"/>
      <c r="AS232" s="170"/>
      <c r="AT232" s="170"/>
      <c r="AU232" s="170"/>
      <c r="AV232" s="170"/>
      <c r="AW232" s="170"/>
      <c r="AX232" s="170"/>
      <c r="AY232" s="170"/>
      <c r="AZ232" s="170"/>
      <c r="BA232" s="170"/>
      <c r="BB232" s="170"/>
      <c r="BC232" s="170"/>
      <c r="BD232" s="170"/>
      <c r="BE232" s="170"/>
      <c r="BF232" s="170"/>
      <c r="BG232" s="170"/>
      <c r="BH232" s="170"/>
      <c r="BI232" s="170"/>
    </row>
    <row r="233" spans="1:63" ht="15.75" customHeight="1" thickTop="1" thickBot="1">
      <c r="B233" s="174"/>
      <c r="C233" s="174"/>
      <c r="D233" s="174"/>
      <c r="E233" s="174"/>
      <c r="F233" s="174"/>
      <c r="G233" s="174"/>
      <c r="H233" s="170"/>
      <c r="I233" s="170"/>
      <c r="J233" s="170"/>
      <c r="K233" s="170"/>
      <c r="L233" s="170"/>
      <c r="M233" s="170"/>
      <c r="N233" s="174"/>
      <c r="O233" s="174"/>
      <c r="P233" s="174"/>
      <c r="Q233" s="174"/>
      <c r="R233" s="174"/>
      <c r="S233" s="174"/>
      <c r="T233" s="181"/>
      <c r="U233" s="181"/>
      <c r="V233" s="181"/>
      <c r="W233" s="181"/>
      <c r="X233" s="181"/>
      <c r="Y233" s="181"/>
      <c r="Z233" s="181"/>
      <c r="AA233" s="181"/>
      <c r="AB233" s="181"/>
      <c r="AC233" s="181"/>
      <c r="AD233" s="170"/>
      <c r="AE233" s="170"/>
      <c r="AF233" s="170"/>
      <c r="AG233" s="170"/>
      <c r="AH233" s="170"/>
      <c r="AI233" s="170"/>
      <c r="AJ233" s="181"/>
      <c r="AK233" s="181"/>
      <c r="AL233" s="181"/>
      <c r="AM233" s="181"/>
      <c r="AN233" s="181"/>
      <c r="AO233" s="181"/>
      <c r="AP233" s="170"/>
      <c r="AQ233" s="170"/>
      <c r="AR233" s="170"/>
      <c r="AS233" s="170"/>
      <c r="AT233" s="170"/>
      <c r="AU233" s="170"/>
      <c r="AV233" s="170"/>
      <c r="AW233" s="170"/>
      <c r="AX233" s="170"/>
      <c r="AY233" s="170"/>
      <c r="AZ233" s="170"/>
      <c r="BA233" s="170"/>
      <c r="BB233" s="170"/>
      <c r="BC233" s="170"/>
      <c r="BD233" s="170"/>
      <c r="BE233" s="170"/>
      <c r="BF233" s="170"/>
      <c r="BG233" s="170"/>
      <c r="BH233" s="170"/>
      <c r="BI233" s="170"/>
      <c r="BJ233" s="3"/>
      <c r="BK233" s="3"/>
    </row>
    <row r="234" spans="1:63" ht="15.75" customHeight="1" thickTop="1" thickBot="1">
      <c r="A234" s="3"/>
      <c r="B234" s="179"/>
      <c r="C234" s="179"/>
      <c r="D234" s="179"/>
      <c r="E234" s="179"/>
      <c r="F234" s="179"/>
      <c r="G234" s="179"/>
      <c r="H234" s="179"/>
      <c r="I234" s="179"/>
      <c r="J234" s="179"/>
      <c r="K234" s="179"/>
      <c r="L234" s="179"/>
      <c r="M234" s="179"/>
      <c r="N234" s="179"/>
      <c r="O234" s="179"/>
      <c r="P234" s="179"/>
      <c r="Q234" s="179"/>
      <c r="R234" s="179"/>
      <c r="S234" s="179"/>
      <c r="T234" s="179"/>
      <c r="U234" s="179"/>
      <c r="V234" s="179"/>
      <c r="W234" s="179"/>
      <c r="X234" s="179"/>
      <c r="Y234" s="179"/>
      <c r="Z234" s="179"/>
      <c r="AA234" s="179"/>
      <c r="AB234" s="179"/>
      <c r="AC234" s="179"/>
      <c r="AD234" s="179"/>
      <c r="AE234" s="179"/>
      <c r="AF234" s="179"/>
      <c r="AG234" s="179"/>
      <c r="AH234" s="179"/>
      <c r="AI234" s="179"/>
      <c r="AJ234" s="179"/>
      <c r="AK234" s="179"/>
      <c r="AL234" s="179"/>
      <c r="AM234" s="179"/>
      <c r="AN234" s="179"/>
      <c r="AO234" s="179"/>
      <c r="AP234" s="179"/>
      <c r="AQ234" s="179"/>
      <c r="AR234" s="179"/>
      <c r="AS234" s="179"/>
      <c r="AT234" s="179"/>
      <c r="AU234" s="179"/>
      <c r="AV234" s="179"/>
      <c r="AW234" s="179"/>
      <c r="AX234" s="179"/>
      <c r="AY234" s="179"/>
      <c r="AZ234" s="179"/>
      <c r="BA234" s="179"/>
      <c r="BB234" s="179"/>
      <c r="BC234" s="179"/>
      <c r="BD234" s="179"/>
      <c r="BE234" s="179"/>
      <c r="BF234" s="179"/>
      <c r="BG234" s="179"/>
      <c r="BH234" s="179"/>
      <c r="BI234" s="179"/>
      <c r="BJ234" s="3"/>
      <c r="BK234" s="3"/>
    </row>
    <row r="235" spans="1:63" ht="15" customHeight="1" thickTop="1" thickBot="1">
      <c r="A235" s="3"/>
      <c r="B235" s="179"/>
      <c r="C235" s="179"/>
      <c r="D235" s="179"/>
      <c r="E235" s="179"/>
      <c r="F235" s="179"/>
      <c r="G235" s="179"/>
      <c r="H235" s="179"/>
      <c r="I235" s="179"/>
      <c r="J235" s="179"/>
      <c r="K235" s="179"/>
      <c r="L235" s="179"/>
      <c r="M235" s="179"/>
      <c r="N235" s="179"/>
      <c r="O235" s="179"/>
      <c r="P235" s="179"/>
      <c r="Q235" s="179"/>
      <c r="R235" s="179"/>
      <c r="S235" s="179"/>
      <c r="T235" s="179"/>
      <c r="U235" s="179"/>
      <c r="V235" s="179"/>
      <c r="W235" s="179"/>
      <c r="X235" s="179"/>
      <c r="Y235" s="179"/>
      <c r="Z235" s="179"/>
      <c r="AA235" s="179"/>
      <c r="AB235" s="179"/>
      <c r="AC235" s="179"/>
      <c r="AD235" s="179"/>
      <c r="AE235" s="179"/>
      <c r="AF235" s="179"/>
      <c r="AG235" s="179"/>
      <c r="AH235" s="179"/>
      <c r="AI235" s="179"/>
      <c r="AJ235" s="179"/>
      <c r="AK235" s="179"/>
      <c r="AL235" s="179"/>
      <c r="AM235" s="179"/>
      <c r="AN235" s="179"/>
      <c r="AO235" s="179"/>
      <c r="AP235" s="179"/>
      <c r="AQ235" s="179"/>
      <c r="AR235" s="179"/>
      <c r="AS235" s="179"/>
      <c r="AT235" s="179"/>
      <c r="AU235" s="179"/>
      <c r="AV235" s="179"/>
      <c r="AW235" s="179"/>
      <c r="AX235" s="179"/>
      <c r="AY235" s="179"/>
      <c r="AZ235" s="179"/>
      <c r="BA235" s="179"/>
      <c r="BB235" s="179"/>
      <c r="BC235" s="179"/>
      <c r="BD235" s="179"/>
      <c r="BE235" s="179"/>
      <c r="BF235" s="179"/>
      <c r="BG235" s="179"/>
      <c r="BH235" s="179"/>
      <c r="BI235" s="179"/>
      <c r="BJ235" s="3"/>
      <c r="BK235" s="3"/>
    </row>
    <row r="236" spans="1:63" ht="15" customHeight="1" thickTop="1" thickBot="1">
      <c r="A236" s="3"/>
      <c r="B236" s="157" t="s">
        <v>81</v>
      </c>
      <c r="C236" s="158"/>
      <c r="D236" s="158"/>
      <c r="E236" s="158"/>
      <c r="F236" s="158"/>
      <c r="G236" s="158"/>
      <c r="H236" s="158"/>
      <c r="I236" s="158"/>
      <c r="J236" s="158"/>
      <c r="K236" s="158"/>
      <c r="L236" s="158"/>
      <c r="M236" s="158"/>
      <c r="N236" s="158"/>
      <c r="O236" s="158"/>
      <c r="P236" s="158"/>
      <c r="Q236" s="158"/>
      <c r="R236" s="158"/>
      <c r="S236" s="158"/>
      <c r="T236" s="158"/>
      <c r="U236" s="158"/>
      <c r="V236" s="159"/>
      <c r="W236" s="180" t="s">
        <v>82</v>
      </c>
      <c r="X236" s="180"/>
      <c r="Y236" s="180"/>
      <c r="Z236" s="180"/>
      <c r="AA236" s="180"/>
      <c r="AB236" s="180"/>
      <c r="AC236" s="180"/>
      <c r="AD236" s="180"/>
      <c r="AE236" s="180"/>
      <c r="AF236" s="180"/>
      <c r="AG236" s="180"/>
      <c r="AH236" s="180"/>
      <c r="AI236" s="180"/>
      <c r="AJ236" s="180"/>
      <c r="AK236" s="180"/>
      <c r="AL236" s="180"/>
      <c r="AM236" s="180"/>
      <c r="AN236" s="180"/>
      <c r="AO236" s="180"/>
      <c r="AP236" s="180"/>
      <c r="AQ236" s="180"/>
      <c r="AR236" s="180" t="s">
        <v>83</v>
      </c>
      <c r="AS236" s="180"/>
      <c r="AT236" s="180"/>
      <c r="AU236" s="180"/>
      <c r="AV236" s="180"/>
      <c r="AW236" s="180"/>
      <c r="AX236" s="180"/>
      <c r="AY236" s="180"/>
      <c r="AZ236" s="180"/>
      <c r="BA236" s="180"/>
      <c r="BB236" s="180"/>
      <c r="BC236" s="180"/>
      <c r="BD236" s="180"/>
      <c r="BE236" s="180"/>
      <c r="BF236" s="180"/>
      <c r="BG236" s="180"/>
      <c r="BH236" s="180"/>
      <c r="BI236" s="180"/>
      <c r="BJ236" s="3"/>
      <c r="BK236" s="3"/>
    </row>
    <row r="237" spans="1:63" ht="15.75" customHeight="1" thickTop="1" thickBot="1">
      <c r="A237" s="3"/>
      <c r="B237" s="163"/>
      <c r="C237" s="164"/>
      <c r="D237" s="164"/>
      <c r="E237" s="164"/>
      <c r="F237" s="164"/>
      <c r="G237" s="164"/>
      <c r="H237" s="164"/>
      <c r="I237" s="164"/>
      <c r="J237" s="164"/>
      <c r="K237" s="164"/>
      <c r="L237" s="164"/>
      <c r="M237" s="164"/>
      <c r="N237" s="164"/>
      <c r="O237" s="164"/>
      <c r="P237" s="164"/>
      <c r="Q237" s="164"/>
      <c r="R237" s="164"/>
      <c r="S237" s="164"/>
      <c r="T237" s="164"/>
      <c r="U237" s="164"/>
      <c r="V237" s="165"/>
      <c r="W237" s="180"/>
      <c r="X237" s="180"/>
      <c r="Y237" s="180"/>
      <c r="Z237" s="180"/>
      <c r="AA237" s="180"/>
      <c r="AB237" s="180"/>
      <c r="AC237" s="180"/>
      <c r="AD237" s="180"/>
      <c r="AE237" s="180"/>
      <c r="AF237" s="180"/>
      <c r="AG237" s="180"/>
      <c r="AH237" s="180"/>
      <c r="AI237" s="180"/>
      <c r="AJ237" s="180"/>
      <c r="AK237" s="180"/>
      <c r="AL237" s="180"/>
      <c r="AM237" s="180"/>
      <c r="AN237" s="180"/>
      <c r="AO237" s="180"/>
      <c r="AP237" s="180"/>
      <c r="AQ237" s="180"/>
      <c r="AR237" s="180"/>
      <c r="AS237" s="180"/>
      <c r="AT237" s="180"/>
      <c r="AU237" s="180"/>
      <c r="AV237" s="180"/>
      <c r="AW237" s="180"/>
      <c r="AX237" s="180"/>
      <c r="AY237" s="180"/>
      <c r="AZ237" s="180"/>
      <c r="BA237" s="180"/>
      <c r="BB237" s="180"/>
      <c r="BC237" s="180"/>
      <c r="BD237" s="180"/>
      <c r="BE237" s="180"/>
      <c r="BF237" s="180"/>
      <c r="BG237" s="180"/>
      <c r="BH237" s="180"/>
      <c r="BI237" s="180"/>
      <c r="BJ237" s="3"/>
      <c r="BK237" s="3"/>
    </row>
    <row r="238" spans="1:63" ht="16.5" customHeight="1" thickTop="1" thickBot="1">
      <c r="A238" s="3"/>
      <c r="B238" s="146"/>
      <c r="C238" s="146"/>
      <c r="D238" s="146"/>
      <c r="E238" s="146"/>
      <c r="F238" s="146"/>
      <c r="G238" s="146"/>
      <c r="H238" s="146"/>
      <c r="I238" s="146"/>
      <c r="J238" s="146"/>
      <c r="K238" s="146"/>
      <c r="L238" s="146"/>
      <c r="M238" s="146"/>
      <c r="N238" s="146"/>
      <c r="O238" s="146"/>
      <c r="P238" s="146"/>
      <c r="Q238" s="146"/>
      <c r="R238" s="146"/>
      <c r="S238" s="146"/>
      <c r="T238" s="146"/>
      <c r="U238" s="146"/>
      <c r="V238" s="146"/>
      <c r="W238" s="146"/>
      <c r="X238" s="146"/>
      <c r="Y238" s="146"/>
      <c r="Z238" s="146"/>
      <c r="AA238" s="146"/>
      <c r="AB238" s="146"/>
      <c r="AC238" s="146"/>
      <c r="AD238" s="146"/>
      <c r="AE238" s="146"/>
      <c r="AF238" s="146"/>
      <c r="AG238" s="146"/>
      <c r="AH238" s="146"/>
      <c r="AI238" s="146"/>
      <c r="AJ238" s="146"/>
      <c r="AK238" s="146"/>
      <c r="AL238" s="146"/>
      <c r="AM238" s="146"/>
      <c r="AN238" s="146"/>
      <c r="AO238" s="146"/>
      <c r="AP238" s="146"/>
      <c r="AQ238" s="146"/>
      <c r="AR238" s="146"/>
      <c r="AS238" s="146"/>
      <c r="AT238" s="146"/>
      <c r="AU238" s="146"/>
      <c r="AV238" s="146"/>
      <c r="AW238" s="146"/>
      <c r="AX238" s="146"/>
      <c r="AY238" s="146"/>
      <c r="AZ238" s="146"/>
      <c r="BA238" s="146"/>
      <c r="BB238" s="146"/>
      <c r="BC238" s="146"/>
      <c r="BD238" s="146"/>
      <c r="BE238" s="146"/>
      <c r="BF238" s="146"/>
      <c r="BG238" s="146"/>
      <c r="BH238" s="146"/>
      <c r="BI238" s="146"/>
      <c r="BJ238" s="3"/>
      <c r="BK238" s="3"/>
    </row>
    <row r="239" spans="1:63" ht="16.5" customHeight="1" thickTop="1" thickBot="1">
      <c r="A239" s="3"/>
      <c r="B239" s="146"/>
      <c r="C239" s="146"/>
      <c r="D239" s="146"/>
      <c r="E239" s="146"/>
      <c r="F239" s="146"/>
      <c r="G239" s="146"/>
      <c r="H239" s="146"/>
      <c r="I239" s="146"/>
      <c r="J239" s="146"/>
      <c r="K239" s="146"/>
      <c r="L239" s="146"/>
      <c r="M239" s="146"/>
      <c r="N239" s="146"/>
      <c r="O239" s="146"/>
      <c r="P239" s="146"/>
      <c r="Q239" s="146"/>
      <c r="R239" s="146"/>
      <c r="S239" s="146"/>
      <c r="T239" s="146"/>
      <c r="U239" s="146"/>
      <c r="V239" s="146"/>
      <c r="W239" s="146"/>
      <c r="X239" s="146"/>
      <c r="Y239" s="146"/>
      <c r="Z239" s="146"/>
      <c r="AA239" s="146"/>
      <c r="AB239" s="146"/>
      <c r="AC239" s="146"/>
      <c r="AD239" s="146"/>
      <c r="AE239" s="146"/>
      <c r="AF239" s="146"/>
      <c r="AG239" s="146"/>
      <c r="AH239" s="146"/>
      <c r="AI239" s="146"/>
      <c r="AJ239" s="146"/>
      <c r="AK239" s="146"/>
      <c r="AL239" s="146"/>
      <c r="AM239" s="146"/>
      <c r="AN239" s="146"/>
      <c r="AO239" s="146"/>
      <c r="AP239" s="146"/>
      <c r="AQ239" s="146"/>
      <c r="AR239" s="146"/>
      <c r="AS239" s="146"/>
      <c r="AT239" s="146"/>
      <c r="AU239" s="146"/>
      <c r="AV239" s="146"/>
      <c r="AW239" s="146"/>
      <c r="AX239" s="146"/>
      <c r="AY239" s="146"/>
      <c r="AZ239" s="146"/>
      <c r="BA239" s="146"/>
      <c r="BB239" s="146"/>
      <c r="BC239" s="146"/>
      <c r="BD239" s="146"/>
      <c r="BE239" s="146"/>
      <c r="BF239" s="146"/>
      <c r="BG239" s="146"/>
      <c r="BH239" s="146"/>
      <c r="BI239" s="146"/>
      <c r="BJ239" s="3"/>
      <c r="BK239" s="3"/>
    </row>
    <row r="240" spans="1:63" ht="51.75" customHeight="1" thickTop="1" thickBot="1">
      <c r="A240" s="3"/>
      <c r="B240" s="155" t="s">
        <v>84</v>
      </c>
      <c r="C240" s="155"/>
      <c r="D240" s="155"/>
      <c r="E240" s="155"/>
      <c r="F240" s="155"/>
      <c r="G240" s="155"/>
      <c r="H240" s="155" t="s">
        <v>85</v>
      </c>
      <c r="I240" s="155"/>
      <c r="J240" s="155"/>
      <c r="K240" s="155" t="s">
        <v>86</v>
      </c>
      <c r="L240" s="155"/>
      <c r="M240" s="155"/>
      <c r="N240" s="155" t="s">
        <v>86</v>
      </c>
      <c r="O240" s="155"/>
      <c r="P240" s="155"/>
      <c r="Q240" s="155" t="s">
        <v>86</v>
      </c>
      <c r="R240" s="155"/>
      <c r="S240" s="155"/>
      <c r="T240" s="155" t="s">
        <v>86</v>
      </c>
      <c r="U240" s="155"/>
      <c r="V240" s="155"/>
      <c r="W240" s="155" t="s">
        <v>84</v>
      </c>
      <c r="X240" s="155"/>
      <c r="Y240" s="155"/>
      <c r="Z240" s="155"/>
      <c r="AA240" s="155"/>
      <c r="AB240" s="155" t="s">
        <v>85</v>
      </c>
      <c r="AC240" s="155"/>
      <c r="AD240" s="155"/>
      <c r="AE240" s="156" t="s">
        <v>87</v>
      </c>
      <c r="AF240" s="156"/>
      <c r="AG240" s="156"/>
      <c r="AH240" s="156"/>
      <c r="AI240" s="156" t="s">
        <v>88</v>
      </c>
      <c r="AJ240" s="156"/>
      <c r="AK240" s="156"/>
      <c r="AL240" s="156" t="s">
        <v>185</v>
      </c>
      <c r="AM240" s="156"/>
      <c r="AN240" s="156"/>
      <c r="AO240" s="156" t="s">
        <v>186</v>
      </c>
      <c r="AP240" s="156"/>
      <c r="AQ240" s="156"/>
      <c r="AR240" s="156" t="s">
        <v>84</v>
      </c>
      <c r="AS240" s="156"/>
      <c r="AT240" s="156"/>
      <c r="AU240" s="156"/>
      <c r="AV240" s="156"/>
      <c r="AW240" s="156" t="s">
        <v>85</v>
      </c>
      <c r="AX240" s="156"/>
      <c r="AY240" s="156"/>
      <c r="AZ240" s="156" t="s">
        <v>89</v>
      </c>
      <c r="BA240" s="156"/>
      <c r="BB240" s="156"/>
      <c r="BC240" s="175" t="s">
        <v>185</v>
      </c>
      <c r="BD240" s="176"/>
      <c r="BE240" s="176"/>
      <c r="BF240" s="177"/>
      <c r="BG240" s="156" t="s">
        <v>186</v>
      </c>
      <c r="BH240" s="156"/>
      <c r="BI240" s="156"/>
      <c r="BJ240" s="3"/>
      <c r="BK240" s="3"/>
    </row>
    <row r="241" spans="1:63" ht="15" customHeight="1" thickTop="1" thickBot="1">
      <c r="A241" s="3"/>
      <c r="B241" s="87" t="s">
        <v>126</v>
      </c>
      <c r="C241" s="88"/>
      <c r="D241" s="88"/>
      <c r="E241" s="88"/>
      <c r="F241" s="88"/>
      <c r="G241" s="89"/>
      <c r="H241" s="178">
        <f>B260+E260+Q260+Z260+W260</f>
        <v>0</v>
      </c>
      <c r="I241" s="178"/>
      <c r="J241" s="178"/>
      <c r="K241" s="87">
        <v>60</v>
      </c>
      <c r="L241" s="88"/>
      <c r="M241" s="89"/>
      <c r="N241" s="87">
        <v>35</v>
      </c>
      <c r="O241" s="88"/>
      <c r="P241" s="89"/>
      <c r="Q241" s="87">
        <v>35</v>
      </c>
      <c r="R241" s="88"/>
      <c r="S241" s="89"/>
      <c r="T241" s="87" t="s">
        <v>129</v>
      </c>
      <c r="U241" s="88"/>
      <c r="V241" s="89"/>
      <c r="W241" s="124" t="s">
        <v>90</v>
      </c>
      <c r="X241" s="124"/>
      <c r="Y241" s="124"/>
      <c r="Z241" s="124"/>
      <c r="AA241" s="124"/>
      <c r="AB241" s="173">
        <f>H241</f>
        <v>0</v>
      </c>
      <c r="AC241" s="173"/>
      <c r="AD241" s="173"/>
      <c r="AE241" s="174"/>
      <c r="AF241" s="174"/>
      <c r="AG241" s="174"/>
      <c r="AH241" s="174"/>
      <c r="AI241" s="170"/>
      <c r="AJ241" s="170"/>
      <c r="AK241" s="170"/>
      <c r="AL241" s="145"/>
      <c r="AM241" s="170"/>
      <c r="AN241" s="170"/>
      <c r="AO241" s="170"/>
      <c r="AP241" s="170"/>
      <c r="AQ241" s="170"/>
      <c r="AR241" s="124" t="s">
        <v>136</v>
      </c>
      <c r="AS241" s="124"/>
      <c r="AT241" s="124"/>
      <c r="AU241" s="124"/>
      <c r="AV241" s="124"/>
      <c r="AW241" s="169" t="s">
        <v>129</v>
      </c>
      <c r="AX241" s="124"/>
      <c r="AY241" s="124"/>
      <c r="AZ241" s="172" t="s">
        <v>129</v>
      </c>
      <c r="BA241" s="172"/>
      <c r="BB241" s="172"/>
      <c r="BC241" s="171" t="s">
        <v>129</v>
      </c>
      <c r="BD241" s="171"/>
      <c r="BE241" s="171"/>
      <c r="BF241" s="171"/>
      <c r="BG241" s="172" t="s">
        <v>129</v>
      </c>
      <c r="BH241" s="172"/>
      <c r="BI241" s="172"/>
      <c r="BJ241" s="3"/>
      <c r="BK241" s="3"/>
    </row>
    <row r="242" spans="1:63" ht="15" customHeight="1" thickTop="1" thickBot="1">
      <c r="A242" s="3"/>
      <c r="B242" s="90"/>
      <c r="C242" s="91"/>
      <c r="D242" s="91"/>
      <c r="E242" s="91"/>
      <c r="F242" s="91"/>
      <c r="G242" s="92"/>
      <c r="H242" s="178"/>
      <c r="I242" s="178"/>
      <c r="J242" s="178"/>
      <c r="K242" s="90"/>
      <c r="L242" s="91"/>
      <c r="M242" s="92"/>
      <c r="N242" s="90"/>
      <c r="O242" s="91"/>
      <c r="P242" s="92"/>
      <c r="Q242" s="90"/>
      <c r="R242" s="91"/>
      <c r="S242" s="92"/>
      <c r="T242" s="90"/>
      <c r="U242" s="91"/>
      <c r="V242" s="92"/>
      <c r="W242" s="124"/>
      <c r="X242" s="124"/>
      <c r="Y242" s="124"/>
      <c r="Z242" s="124"/>
      <c r="AA242" s="124"/>
      <c r="AB242" s="173"/>
      <c r="AC242" s="173"/>
      <c r="AD242" s="173"/>
      <c r="AE242" s="174"/>
      <c r="AF242" s="174"/>
      <c r="AG242" s="174"/>
      <c r="AH242" s="174"/>
      <c r="AI242" s="170"/>
      <c r="AJ242" s="170"/>
      <c r="AK242" s="170"/>
      <c r="AL242" s="170"/>
      <c r="AM242" s="170"/>
      <c r="AN242" s="170"/>
      <c r="AO242" s="170"/>
      <c r="AP242" s="170"/>
      <c r="AQ242" s="170"/>
      <c r="AR242" s="124"/>
      <c r="AS242" s="124"/>
      <c r="AT242" s="124"/>
      <c r="AU242" s="124"/>
      <c r="AV242" s="124"/>
      <c r="AW242" s="124"/>
      <c r="AX242" s="124"/>
      <c r="AY242" s="124"/>
      <c r="AZ242" s="172"/>
      <c r="BA242" s="172"/>
      <c r="BB242" s="172"/>
      <c r="BC242" s="171"/>
      <c r="BD242" s="171"/>
      <c r="BE242" s="171"/>
      <c r="BF242" s="171"/>
      <c r="BG242" s="172"/>
      <c r="BH242" s="172"/>
      <c r="BI242" s="172"/>
      <c r="BJ242" s="3"/>
      <c r="BK242" s="3"/>
    </row>
    <row r="243" spans="1:63" ht="15" customHeight="1" thickTop="1" thickBot="1">
      <c r="A243" s="3"/>
      <c r="B243" s="90"/>
      <c r="C243" s="91"/>
      <c r="D243" s="91"/>
      <c r="E243" s="91"/>
      <c r="F243" s="91"/>
      <c r="G243" s="92"/>
      <c r="H243" s="178"/>
      <c r="I243" s="178"/>
      <c r="J243" s="178"/>
      <c r="K243" s="90"/>
      <c r="L243" s="91"/>
      <c r="M243" s="92"/>
      <c r="N243" s="90"/>
      <c r="O243" s="91"/>
      <c r="P243" s="92"/>
      <c r="Q243" s="90"/>
      <c r="R243" s="91"/>
      <c r="S243" s="92"/>
      <c r="T243" s="90"/>
      <c r="U243" s="91"/>
      <c r="V243" s="92"/>
      <c r="W243" s="124"/>
      <c r="X243" s="124"/>
      <c r="Y243" s="124"/>
      <c r="Z243" s="124"/>
      <c r="AA243" s="124"/>
      <c r="AB243" s="173"/>
      <c r="AC243" s="173"/>
      <c r="AD243" s="173"/>
      <c r="AE243" s="174"/>
      <c r="AF243" s="174"/>
      <c r="AG243" s="174"/>
      <c r="AH243" s="174"/>
      <c r="AI243" s="170"/>
      <c r="AJ243" s="170"/>
      <c r="AK243" s="170"/>
      <c r="AL243" s="170"/>
      <c r="AM243" s="170"/>
      <c r="AN243" s="170"/>
      <c r="AO243" s="170"/>
      <c r="AP243" s="170"/>
      <c r="AQ243" s="170"/>
      <c r="AR243" s="124"/>
      <c r="AS243" s="124"/>
      <c r="AT243" s="124"/>
      <c r="AU243" s="124"/>
      <c r="AV243" s="124"/>
      <c r="AW243" s="124"/>
      <c r="AX243" s="124"/>
      <c r="AY243" s="124"/>
      <c r="AZ243" s="172"/>
      <c r="BA243" s="172"/>
      <c r="BB243" s="172"/>
      <c r="BC243" s="171"/>
      <c r="BD243" s="171"/>
      <c r="BE243" s="171"/>
      <c r="BF243" s="171"/>
      <c r="BG243" s="172"/>
      <c r="BH243" s="172"/>
      <c r="BI243" s="172"/>
      <c r="BJ243" s="3"/>
      <c r="BK243" s="3"/>
    </row>
    <row r="244" spans="1:63" ht="15" customHeight="1" thickTop="1" thickBot="1">
      <c r="A244" s="3"/>
      <c r="B244" s="93"/>
      <c r="C244" s="94"/>
      <c r="D244" s="94"/>
      <c r="E244" s="94"/>
      <c r="F244" s="94"/>
      <c r="G244" s="95"/>
      <c r="H244" s="178"/>
      <c r="I244" s="178"/>
      <c r="J244" s="178"/>
      <c r="K244" s="93"/>
      <c r="L244" s="94"/>
      <c r="M244" s="95"/>
      <c r="N244" s="93"/>
      <c r="O244" s="94"/>
      <c r="P244" s="95"/>
      <c r="Q244" s="93"/>
      <c r="R244" s="94"/>
      <c r="S244" s="95"/>
      <c r="T244" s="93"/>
      <c r="U244" s="94"/>
      <c r="V244" s="95"/>
      <c r="W244" s="124"/>
      <c r="X244" s="124"/>
      <c r="Y244" s="124"/>
      <c r="Z244" s="124"/>
      <c r="AA244" s="124"/>
      <c r="AB244" s="173"/>
      <c r="AC244" s="173"/>
      <c r="AD244" s="173"/>
      <c r="AE244" s="174"/>
      <c r="AF244" s="174"/>
      <c r="AG244" s="174"/>
      <c r="AH244" s="174"/>
      <c r="AI244" s="170"/>
      <c r="AJ244" s="170"/>
      <c r="AK244" s="170"/>
      <c r="AL244" s="170"/>
      <c r="AM244" s="170"/>
      <c r="AN244" s="170"/>
      <c r="AO244" s="170"/>
      <c r="AP244" s="170"/>
      <c r="AQ244" s="170"/>
      <c r="AR244" s="124"/>
      <c r="AS244" s="124"/>
      <c r="AT244" s="124"/>
      <c r="AU244" s="124"/>
      <c r="AV244" s="124"/>
      <c r="AW244" s="124"/>
      <c r="AX244" s="124"/>
      <c r="AY244" s="124"/>
      <c r="AZ244" s="172"/>
      <c r="BA244" s="172"/>
      <c r="BB244" s="172"/>
      <c r="BC244" s="171"/>
      <c r="BD244" s="171"/>
      <c r="BE244" s="171"/>
      <c r="BF244" s="171"/>
      <c r="BG244" s="172"/>
      <c r="BH244" s="172"/>
      <c r="BI244" s="172"/>
      <c r="BJ244" s="3"/>
      <c r="BK244" s="3"/>
    </row>
    <row r="245" spans="1:63" ht="15" customHeight="1" thickTop="1" thickBot="1">
      <c r="A245" s="3"/>
      <c r="B245" s="87" t="s">
        <v>126</v>
      </c>
      <c r="C245" s="88"/>
      <c r="D245" s="88"/>
      <c r="E245" s="88"/>
      <c r="F245" s="88"/>
      <c r="G245" s="89"/>
      <c r="H245" s="178">
        <f>H241</f>
        <v>0</v>
      </c>
      <c r="I245" s="178"/>
      <c r="J245" s="178"/>
      <c r="K245" s="87">
        <v>60</v>
      </c>
      <c r="L245" s="88"/>
      <c r="M245" s="89"/>
      <c r="N245" s="87">
        <v>35</v>
      </c>
      <c r="O245" s="88"/>
      <c r="P245" s="89"/>
      <c r="Q245" s="87">
        <v>35</v>
      </c>
      <c r="R245" s="88"/>
      <c r="S245" s="89"/>
      <c r="T245" s="87" t="s">
        <v>129</v>
      </c>
      <c r="U245" s="88"/>
      <c r="V245" s="89"/>
      <c r="W245" s="124" t="s">
        <v>91</v>
      </c>
      <c r="X245" s="124"/>
      <c r="Y245" s="124"/>
      <c r="Z245" s="124"/>
      <c r="AA245" s="124"/>
      <c r="AB245" s="173">
        <f>H241</f>
        <v>0</v>
      </c>
      <c r="AC245" s="173"/>
      <c r="AD245" s="173"/>
      <c r="AE245" s="174"/>
      <c r="AF245" s="174"/>
      <c r="AG245" s="174"/>
      <c r="AH245" s="174"/>
      <c r="AI245" s="170"/>
      <c r="AJ245" s="170"/>
      <c r="AK245" s="170"/>
      <c r="AL245" s="145"/>
      <c r="AM245" s="170"/>
      <c r="AN245" s="170"/>
      <c r="AO245" s="170"/>
      <c r="AP245" s="170"/>
      <c r="AQ245" s="170"/>
      <c r="AR245" s="124" t="s">
        <v>136</v>
      </c>
      <c r="AS245" s="124"/>
      <c r="AT245" s="124"/>
      <c r="AU245" s="124"/>
      <c r="AV245" s="124"/>
      <c r="AW245" s="169" t="s">
        <v>129</v>
      </c>
      <c r="AX245" s="124"/>
      <c r="AY245" s="124"/>
      <c r="AZ245" s="170" t="s">
        <v>129</v>
      </c>
      <c r="BA245" s="170"/>
      <c r="BB245" s="170"/>
      <c r="BC245" s="171" t="s">
        <v>129</v>
      </c>
      <c r="BD245" s="171"/>
      <c r="BE245" s="171"/>
      <c r="BF245" s="171"/>
      <c r="BG245" s="172" t="s">
        <v>129</v>
      </c>
      <c r="BH245" s="172"/>
      <c r="BI245" s="172"/>
      <c r="BJ245" s="3"/>
      <c r="BK245" s="3"/>
    </row>
    <row r="246" spans="1:63" ht="15" customHeight="1" thickTop="1" thickBot="1">
      <c r="A246" s="3"/>
      <c r="B246" s="90"/>
      <c r="C246" s="91"/>
      <c r="D246" s="91"/>
      <c r="E246" s="91"/>
      <c r="F246" s="91"/>
      <c r="G246" s="92"/>
      <c r="H246" s="178"/>
      <c r="I246" s="178"/>
      <c r="J246" s="178"/>
      <c r="K246" s="90"/>
      <c r="L246" s="91"/>
      <c r="M246" s="92"/>
      <c r="N246" s="90"/>
      <c r="O246" s="91"/>
      <c r="P246" s="92"/>
      <c r="Q246" s="90"/>
      <c r="R246" s="91"/>
      <c r="S246" s="92"/>
      <c r="T246" s="90"/>
      <c r="U246" s="91"/>
      <c r="V246" s="92"/>
      <c r="W246" s="124"/>
      <c r="X246" s="124"/>
      <c r="Y246" s="124"/>
      <c r="Z246" s="124"/>
      <c r="AA246" s="124"/>
      <c r="AB246" s="173"/>
      <c r="AC246" s="173"/>
      <c r="AD246" s="173"/>
      <c r="AE246" s="174"/>
      <c r="AF246" s="174"/>
      <c r="AG246" s="174"/>
      <c r="AH246" s="174"/>
      <c r="AI246" s="170"/>
      <c r="AJ246" s="170"/>
      <c r="AK246" s="170"/>
      <c r="AL246" s="170"/>
      <c r="AM246" s="170"/>
      <c r="AN246" s="170"/>
      <c r="AO246" s="170"/>
      <c r="AP246" s="170"/>
      <c r="AQ246" s="170"/>
      <c r="AR246" s="124"/>
      <c r="AS246" s="124"/>
      <c r="AT246" s="124"/>
      <c r="AU246" s="124"/>
      <c r="AV246" s="124"/>
      <c r="AW246" s="124"/>
      <c r="AX246" s="124"/>
      <c r="AY246" s="124"/>
      <c r="AZ246" s="170"/>
      <c r="BA246" s="170"/>
      <c r="BB246" s="170"/>
      <c r="BC246" s="171"/>
      <c r="BD246" s="171"/>
      <c r="BE246" s="171"/>
      <c r="BF246" s="171"/>
      <c r="BG246" s="172"/>
      <c r="BH246" s="172"/>
      <c r="BI246" s="172"/>
      <c r="BJ246" s="3"/>
      <c r="BK246" s="3"/>
    </row>
    <row r="247" spans="1:63" ht="15" customHeight="1" thickTop="1" thickBot="1">
      <c r="A247" s="3"/>
      <c r="B247" s="90"/>
      <c r="C247" s="91"/>
      <c r="D247" s="91"/>
      <c r="E247" s="91"/>
      <c r="F247" s="91"/>
      <c r="G247" s="92"/>
      <c r="H247" s="178"/>
      <c r="I247" s="178"/>
      <c r="J247" s="178"/>
      <c r="K247" s="90"/>
      <c r="L247" s="91"/>
      <c r="M247" s="92"/>
      <c r="N247" s="90"/>
      <c r="O247" s="91"/>
      <c r="P247" s="92"/>
      <c r="Q247" s="90"/>
      <c r="R247" s="91"/>
      <c r="S247" s="92"/>
      <c r="T247" s="90"/>
      <c r="U247" s="91"/>
      <c r="V247" s="92"/>
      <c r="W247" s="124"/>
      <c r="X247" s="124"/>
      <c r="Y247" s="124"/>
      <c r="Z247" s="124"/>
      <c r="AA247" s="124"/>
      <c r="AB247" s="173"/>
      <c r="AC247" s="173"/>
      <c r="AD247" s="173"/>
      <c r="AE247" s="174"/>
      <c r="AF247" s="174"/>
      <c r="AG247" s="174"/>
      <c r="AH247" s="174"/>
      <c r="AI247" s="170"/>
      <c r="AJ247" s="170"/>
      <c r="AK247" s="170"/>
      <c r="AL247" s="170"/>
      <c r="AM247" s="170"/>
      <c r="AN247" s="170"/>
      <c r="AO247" s="170"/>
      <c r="AP247" s="170"/>
      <c r="AQ247" s="170"/>
      <c r="AR247" s="124"/>
      <c r="AS247" s="124"/>
      <c r="AT247" s="124"/>
      <c r="AU247" s="124"/>
      <c r="AV247" s="124"/>
      <c r="AW247" s="124"/>
      <c r="AX247" s="124"/>
      <c r="AY247" s="124"/>
      <c r="AZ247" s="170"/>
      <c r="BA247" s="170"/>
      <c r="BB247" s="170"/>
      <c r="BC247" s="171"/>
      <c r="BD247" s="171"/>
      <c r="BE247" s="171"/>
      <c r="BF247" s="171"/>
      <c r="BG247" s="172"/>
      <c r="BH247" s="172"/>
      <c r="BI247" s="172"/>
      <c r="BJ247" s="3"/>
      <c r="BK247" s="3"/>
    </row>
    <row r="248" spans="1:63" ht="15" customHeight="1" thickTop="1" thickBot="1">
      <c r="A248" s="3"/>
      <c r="B248" s="93"/>
      <c r="C248" s="94"/>
      <c r="D248" s="94"/>
      <c r="E248" s="94"/>
      <c r="F248" s="94"/>
      <c r="G248" s="95"/>
      <c r="H248" s="178"/>
      <c r="I248" s="178"/>
      <c r="J248" s="178"/>
      <c r="K248" s="93"/>
      <c r="L248" s="94"/>
      <c r="M248" s="95"/>
      <c r="N248" s="93"/>
      <c r="O248" s="94"/>
      <c r="P248" s="95"/>
      <c r="Q248" s="93"/>
      <c r="R248" s="94"/>
      <c r="S248" s="95"/>
      <c r="T248" s="93"/>
      <c r="U248" s="94"/>
      <c r="V248" s="95"/>
      <c r="W248" s="124"/>
      <c r="X248" s="124"/>
      <c r="Y248" s="124"/>
      <c r="Z248" s="124"/>
      <c r="AA248" s="124"/>
      <c r="AB248" s="173"/>
      <c r="AC248" s="173"/>
      <c r="AD248" s="173"/>
      <c r="AE248" s="174"/>
      <c r="AF248" s="174"/>
      <c r="AG248" s="174"/>
      <c r="AH248" s="174"/>
      <c r="AI248" s="170"/>
      <c r="AJ248" s="170"/>
      <c r="AK248" s="170"/>
      <c r="AL248" s="170"/>
      <c r="AM248" s="170"/>
      <c r="AN248" s="170"/>
      <c r="AO248" s="170"/>
      <c r="AP248" s="170"/>
      <c r="AQ248" s="170"/>
      <c r="AR248" s="124"/>
      <c r="AS248" s="124"/>
      <c r="AT248" s="124"/>
      <c r="AU248" s="124"/>
      <c r="AV248" s="124"/>
      <c r="AW248" s="124"/>
      <c r="AX248" s="124"/>
      <c r="AY248" s="124"/>
      <c r="AZ248" s="170"/>
      <c r="BA248" s="170"/>
      <c r="BB248" s="170"/>
      <c r="BC248" s="171"/>
      <c r="BD248" s="171"/>
      <c r="BE248" s="171"/>
      <c r="BF248" s="171"/>
      <c r="BG248" s="172"/>
      <c r="BH248" s="172"/>
      <c r="BI248" s="172"/>
      <c r="BJ248" s="3"/>
      <c r="BK248" s="3"/>
    </row>
    <row r="249" spans="1:63" ht="15" customHeight="1" thickTop="1" thickBot="1">
      <c r="A249" s="3"/>
      <c r="B249" s="87" t="s">
        <v>126</v>
      </c>
      <c r="C249" s="88"/>
      <c r="D249" s="88"/>
      <c r="E249" s="88"/>
      <c r="F249" s="88"/>
      <c r="G249" s="89"/>
      <c r="H249" s="178">
        <f>H241</f>
        <v>0</v>
      </c>
      <c r="I249" s="178"/>
      <c r="J249" s="178"/>
      <c r="K249" s="87">
        <v>60</v>
      </c>
      <c r="L249" s="88"/>
      <c r="M249" s="89"/>
      <c r="N249" s="87">
        <v>35</v>
      </c>
      <c r="O249" s="88"/>
      <c r="P249" s="89"/>
      <c r="Q249" s="87">
        <v>35</v>
      </c>
      <c r="R249" s="88"/>
      <c r="S249" s="89"/>
      <c r="T249" s="87" t="s">
        <v>129</v>
      </c>
      <c r="U249" s="88"/>
      <c r="V249" s="89"/>
      <c r="W249" s="124" t="s">
        <v>304</v>
      </c>
      <c r="X249" s="124"/>
      <c r="Y249" s="124"/>
      <c r="Z249" s="124"/>
      <c r="AA249" s="124"/>
      <c r="AB249" s="145"/>
      <c r="AC249" s="145"/>
      <c r="AD249" s="145"/>
      <c r="AE249" s="124"/>
      <c r="AF249" s="124"/>
      <c r="AG249" s="124"/>
      <c r="AH249" s="124"/>
      <c r="AI249" s="124"/>
      <c r="AJ249" s="124"/>
      <c r="AK249" s="124"/>
      <c r="AL249" s="124"/>
      <c r="AM249" s="124"/>
      <c r="AN249" s="124"/>
      <c r="AO249" s="124"/>
      <c r="AP249" s="124"/>
      <c r="AQ249" s="124"/>
      <c r="AR249" s="76"/>
      <c r="AS249" s="76"/>
      <c r="AT249" s="76"/>
      <c r="AU249" s="76"/>
      <c r="AV249" s="76"/>
      <c r="AW249" s="76"/>
      <c r="AX249" s="76"/>
      <c r="AY249" s="76"/>
      <c r="AZ249" s="76"/>
      <c r="BA249" s="76"/>
      <c r="BB249" s="76"/>
      <c r="BC249" s="114"/>
      <c r="BD249" s="78"/>
      <c r="BE249" s="78"/>
      <c r="BF249" s="79"/>
      <c r="BG249" s="76"/>
      <c r="BH249" s="76"/>
      <c r="BI249" s="76"/>
      <c r="BJ249" s="3"/>
      <c r="BK249" s="3"/>
    </row>
    <row r="250" spans="1:63" ht="15" customHeight="1" thickTop="1" thickBot="1">
      <c r="A250" s="3"/>
      <c r="B250" s="90"/>
      <c r="C250" s="91"/>
      <c r="D250" s="91"/>
      <c r="E250" s="91"/>
      <c r="F250" s="91"/>
      <c r="G250" s="92"/>
      <c r="H250" s="178"/>
      <c r="I250" s="178"/>
      <c r="J250" s="178"/>
      <c r="K250" s="90"/>
      <c r="L250" s="91"/>
      <c r="M250" s="92"/>
      <c r="N250" s="90"/>
      <c r="O250" s="91"/>
      <c r="P250" s="92"/>
      <c r="Q250" s="90"/>
      <c r="R250" s="91"/>
      <c r="S250" s="92"/>
      <c r="T250" s="90"/>
      <c r="U250" s="91"/>
      <c r="V250" s="92"/>
      <c r="W250" s="124"/>
      <c r="X250" s="124"/>
      <c r="Y250" s="124"/>
      <c r="Z250" s="124"/>
      <c r="AA250" s="124"/>
      <c r="AB250" s="145"/>
      <c r="AC250" s="145"/>
      <c r="AD250" s="145"/>
      <c r="AE250" s="124"/>
      <c r="AF250" s="124"/>
      <c r="AG250" s="124"/>
      <c r="AH250" s="124"/>
      <c r="AI250" s="124"/>
      <c r="AJ250" s="124"/>
      <c r="AK250" s="124"/>
      <c r="AL250" s="124"/>
      <c r="AM250" s="124"/>
      <c r="AN250" s="124"/>
      <c r="AO250" s="124"/>
      <c r="AP250" s="124"/>
      <c r="AQ250" s="124"/>
      <c r="AR250" s="76"/>
      <c r="AS250" s="76"/>
      <c r="AT250" s="76"/>
      <c r="AU250" s="76"/>
      <c r="AV250" s="76"/>
      <c r="AW250" s="76"/>
      <c r="AX250" s="76"/>
      <c r="AY250" s="76"/>
      <c r="AZ250" s="76"/>
      <c r="BA250" s="76"/>
      <c r="BB250" s="76"/>
      <c r="BC250" s="80"/>
      <c r="BD250" s="81"/>
      <c r="BE250" s="81"/>
      <c r="BF250" s="82"/>
      <c r="BG250" s="76"/>
      <c r="BH250" s="76"/>
      <c r="BI250" s="76"/>
      <c r="BJ250" s="3"/>
      <c r="BK250" s="3"/>
    </row>
    <row r="251" spans="1:63" ht="15" customHeight="1" thickTop="1" thickBot="1">
      <c r="A251" s="3"/>
      <c r="B251" s="90"/>
      <c r="C251" s="91"/>
      <c r="D251" s="91"/>
      <c r="E251" s="91"/>
      <c r="F251" s="91"/>
      <c r="G251" s="92"/>
      <c r="H251" s="178"/>
      <c r="I251" s="178"/>
      <c r="J251" s="178"/>
      <c r="K251" s="90"/>
      <c r="L251" s="91"/>
      <c r="M251" s="92"/>
      <c r="N251" s="90"/>
      <c r="O251" s="91"/>
      <c r="P251" s="92"/>
      <c r="Q251" s="90"/>
      <c r="R251" s="91"/>
      <c r="S251" s="92"/>
      <c r="T251" s="90"/>
      <c r="U251" s="91"/>
      <c r="V251" s="92"/>
      <c r="W251" s="124"/>
      <c r="X251" s="124"/>
      <c r="Y251" s="124"/>
      <c r="Z251" s="124"/>
      <c r="AA251" s="124"/>
      <c r="AB251" s="145"/>
      <c r="AC251" s="145"/>
      <c r="AD251" s="145"/>
      <c r="AE251" s="124"/>
      <c r="AF251" s="124"/>
      <c r="AG251" s="124"/>
      <c r="AH251" s="124"/>
      <c r="AI251" s="124"/>
      <c r="AJ251" s="124"/>
      <c r="AK251" s="124"/>
      <c r="AL251" s="124"/>
      <c r="AM251" s="124"/>
      <c r="AN251" s="124"/>
      <c r="AO251" s="124"/>
      <c r="AP251" s="124"/>
      <c r="AQ251" s="124"/>
      <c r="AR251" s="76"/>
      <c r="AS251" s="76"/>
      <c r="AT251" s="76"/>
      <c r="AU251" s="76"/>
      <c r="AV251" s="76"/>
      <c r="AW251" s="76"/>
      <c r="AX251" s="76"/>
      <c r="AY251" s="76"/>
      <c r="AZ251" s="76"/>
      <c r="BA251" s="76"/>
      <c r="BB251" s="76"/>
      <c r="BC251" s="80"/>
      <c r="BD251" s="81"/>
      <c r="BE251" s="81"/>
      <c r="BF251" s="82"/>
      <c r="BG251" s="76"/>
      <c r="BH251" s="76"/>
      <c r="BI251" s="76"/>
      <c r="BJ251" s="3"/>
      <c r="BK251" s="3"/>
    </row>
    <row r="252" spans="1:63" ht="15" customHeight="1" thickTop="1" thickBot="1">
      <c r="A252" s="3"/>
      <c r="B252" s="93"/>
      <c r="C252" s="94"/>
      <c r="D252" s="94"/>
      <c r="E252" s="94"/>
      <c r="F252" s="94"/>
      <c r="G252" s="95"/>
      <c r="H252" s="178"/>
      <c r="I252" s="178"/>
      <c r="J252" s="178"/>
      <c r="K252" s="93"/>
      <c r="L252" s="94"/>
      <c r="M252" s="95"/>
      <c r="N252" s="93"/>
      <c r="O252" s="94"/>
      <c r="P252" s="95"/>
      <c r="Q252" s="93"/>
      <c r="R252" s="94"/>
      <c r="S252" s="95"/>
      <c r="T252" s="93"/>
      <c r="U252" s="94"/>
      <c r="V252" s="95"/>
      <c r="W252" s="124"/>
      <c r="X252" s="124"/>
      <c r="Y252" s="124"/>
      <c r="Z252" s="124"/>
      <c r="AA252" s="124"/>
      <c r="AB252" s="145"/>
      <c r="AC252" s="145"/>
      <c r="AD252" s="145"/>
      <c r="AE252" s="124"/>
      <c r="AF252" s="124"/>
      <c r="AG252" s="124"/>
      <c r="AH252" s="124"/>
      <c r="AI252" s="124"/>
      <c r="AJ252" s="124"/>
      <c r="AK252" s="124"/>
      <c r="AL252" s="124"/>
      <c r="AM252" s="124"/>
      <c r="AN252" s="124"/>
      <c r="AO252" s="124"/>
      <c r="AP252" s="124"/>
      <c r="AQ252" s="124"/>
      <c r="AR252" s="76"/>
      <c r="AS252" s="76"/>
      <c r="AT252" s="76"/>
      <c r="AU252" s="76"/>
      <c r="AV252" s="76"/>
      <c r="AW252" s="76"/>
      <c r="AX252" s="76"/>
      <c r="AY252" s="76"/>
      <c r="AZ252" s="76"/>
      <c r="BA252" s="76"/>
      <c r="BB252" s="76"/>
      <c r="BC252" s="83"/>
      <c r="BD252" s="84"/>
      <c r="BE252" s="84"/>
      <c r="BF252" s="85"/>
      <c r="BG252" s="76"/>
      <c r="BH252" s="76"/>
      <c r="BI252" s="76"/>
      <c r="BJ252" s="3"/>
      <c r="BK252" s="3"/>
    </row>
    <row r="253" spans="1:63" ht="15" customHeight="1" thickTop="1">
      <c r="A253" s="3"/>
      <c r="B253" s="157"/>
      <c r="C253" s="158"/>
      <c r="D253" s="158"/>
      <c r="E253" s="158"/>
      <c r="F253" s="158"/>
      <c r="G253" s="158"/>
      <c r="H253" s="158"/>
      <c r="I253" s="158"/>
      <c r="J253" s="158"/>
      <c r="K253" s="158"/>
      <c r="L253" s="158"/>
      <c r="M253" s="158"/>
      <c r="N253" s="158"/>
      <c r="O253" s="158"/>
      <c r="P253" s="158"/>
      <c r="Q253" s="158"/>
      <c r="R253" s="158"/>
      <c r="S253" s="158"/>
      <c r="T253" s="158"/>
      <c r="U253" s="158"/>
      <c r="V253" s="158"/>
      <c r="W253" s="158"/>
      <c r="X253" s="158"/>
      <c r="Y253" s="158"/>
      <c r="Z253" s="158"/>
      <c r="AA253" s="158"/>
      <c r="AB253" s="158"/>
      <c r="AC253" s="158"/>
      <c r="AD253" s="158"/>
      <c r="AE253" s="158"/>
      <c r="AF253" s="158"/>
      <c r="AG253" s="158"/>
      <c r="AH253" s="158"/>
      <c r="AI253" s="158"/>
      <c r="AJ253" s="158"/>
      <c r="AK253" s="158"/>
      <c r="AL253" s="158"/>
      <c r="AM253" s="158"/>
      <c r="AN253" s="158"/>
      <c r="AO253" s="158"/>
      <c r="AP253" s="158"/>
      <c r="AQ253" s="158"/>
      <c r="AR253" s="158"/>
      <c r="AS253" s="158"/>
      <c r="AT253" s="158"/>
      <c r="AU253" s="158"/>
      <c r="AV253" s="158"/>
      <c r="AW253" s="158"/>
      <c r="AX253" s="158"/>
      <c r="AY253" s="158"/>
      <c r="AZ253" s="158"/>
      <c r="BA253" s="158"/>
      <c r="BB253" s="158"/>
      <c r="BC253" s="158"/>
      <c r="BD253" s="158"/>
      <c r="BE253" s="158"/>
      <c r="BF253" s="158"/>
      <c r="BG253" s="158"/>
      <c r="BH253" s="158"/>
      <c r="BI253" s="159"/>
      <c r="BJ253" s="3"/>
      <c r="BK253" s="3"/>
    </row>
    <row r="254" spans="1:63" ht="15" customHeight="1">
      <c r="A254" s="3"/>
      <c r="B254" s="160"/>
      <c r="C254" s="161"/>
      <c r="D254" s="161"/>
      <c r="E254" s="161"/>
      <c r="F254" s="161"/>
      <c r="G254" s="161"/>
      <c r="H254" s="161"/>
      <c r="I254" s="161"/>
      <c r="J254" s="161"/>
      <c r="K254" s="161"/>
      <c r="L254" s="161"/>
      <c r="M254" s="161"/>
      <c r="N254" s="161"/>
      <c r="O254" s="161"/>
      <c r="P254" s="161"/>
      <c r="Q254" s="161"/>
      <c r="R254" s="161"/>
      <c r="S254" s="161"/>
      <c r="T254" s="161"/>
      <c r="U254" s="161"/>
      <c r="V254" s="161"/>
      <c r="W254" s="161"/>
      <c r="X254" s="161"/>
      <c r="Y254" s="161"/>
      <c r="Z254" s="161"/>
      <c r="AA254" s="161"/>
      <c r="AB254" s="161"/>
      <c r="AC254" s="161"/>
      <c r="AD254" s="161"/>
      <c r="AE254" s="161"/>
      <c r="AF254" s="161"/>
      <c r="AG254" s="161"/>
      <c r="AH254" s="161"/>
      <c r="AI254" s="161"/>
      <c r="AJ254" s="161"/>
      <c r="AK254" s="161"/>
      <c r="AL254" s="161"/>
      <c r="AM254" s="161"/>
      <c r="AN254" s="161"/>
      <c r="AO254" s="161"/>
      <c r="AP254" s="161"/>
      <c r="AQ254" s="161"/>
      <c r="AR254" s="161"/>
      <c r="AS254" s="161"/>
      <c r="AT254" s="161"/>
      <c r="AU254" s="161"/>
      <c r="AV254" s="161"/>
      <c r="AW254" s="161"/>
      <c r="AX254" s="161"/>
      <c r="AY254" s="161"/>
      <c r="AZ254" s="161"/>
      <c r="BA254" s="161"/>
      <c r="BB254" s="161"/>
      <c r="BC254" s="161"/>
      <c r="BD254" s="161"/>
      <c r="BE254" s="161"/>
      <c r="BF254" s="161"/>
      <c r="BG254" s="161"/>
      <c r="BH254" s="161"/>
      <c r="BI254" s="162"/>
      <c r="BJ254" s="3"/>
      <c r="BK254" s="3"/>
    </row>
    <row r="255" spans="1:63" ht="15" customHeight="1">
      <c r="A255" s="3"/>
      <c r="B255" s="160"/>
      <c r="C255" s="161"/>
      <c r="D255" s="161"/>
      <c r="E255" s="161"/>
      <c r="F255" s="161"/>
      <c r="G255" s="161"/>
      <c r="H255" s="161"/>
      <c r="I255" s="161"/>
      <c r="J255" s="161"/>
      <c r="K255" s="161"/>
      <c r="L255" s="161"/>
      <c r="M255" s="161"/>
      <c r="N255" s="161"/>
      <c r="O255" s="161"/>
      <c r="P255" s="161"/>
      <c r="Q255" s="161"/>
      <c r="R255" s="161"/>
      <c r="S255" s="161"/>
      <c r="T255" s="161"/>
      <c r="U255" s="161"/>
      <c r="V255" s="161"/>
      <c r="W255" s="161"/>
      <c r="X255" s="161"/>
      <c r="Y255" s="161"/>
      <c r="Z255" s="161"/>
      <c r="AA255" s="161"/>
      <c r="AB255" s="161"/>
      <c r="AC255" s="161"/>
      <c r="AD255" s="161"/>
      <c r="AE255" s="161"/>
      <c r="AF255" s="161"/>
      <c r="AG255" s="161"/>
      <c r="AH255" s="161"/>
      <c r="AI255" s="161"/>
      <c r="AJ255" s="161"/>
      <c r="AK255" s="161"/>
      <c r="AL255" s="161"/>
      <c r="AM255" s="161"/>
      <c r="AN255" s="161"/>
      <c r="AO255" s="161"/>
      <c r="AP255" s="161"/>
      <c r="AQ255" s="161"/>
      <c r="AR255" s="161"/>
      <c r="AS255" s="161"/>
      <c r="AT255" s="161"/>
      <c r="AU255" s="161"/>
      <c r="AV255" s="161"/>
      <c r="AW255" s="161"/>
      <c r="AX255" s="161"/>
      <c r="AY255" s="161"/>
      <c r="AZ255" s="161"/>
      <c r="BA255" s="161"/>
      <c r="BB255" s="161"/>
      <c r="BC255" s="161"/>
      <c r="BD255" s="161"/>
      <c r="BE255" s="161"/>
      <c r="BF255" s="161"/>
      <c r="BG255" s="161"/>
      <c r="BH255" s="161"/>
      <c r="BI255" s="162"/>
      <c r="BJ255" s="3"/>
      <c r="BK255" s="3"/>
    </row>
    <row r="256" spans="1:63" ht="15.75" customHeight="1" thickBot="1">
      <c r="A256" s="3"/>
      <c r="B256" s="163"/>
      <c r="C256" s="164"/>
      <c r="D256" s="164"/>
      <c r="E256" s="164"/>
      <c r="F256" s="164"/>
      <c r="G256" s="164"/>
      <c r="H256" s="164"/>
      <c r="I256" s="164"/>
      <c r="J256" s="164"/>
      <c r="K256" s="164"/>
      <c r="L256" s="164"/>
      <c r="M256" s="164"/>
      <c r="N256" s="164"/>
      <c r="O256" s="164"/>
      <c r="P256" s="164"/>
      <c r="Q256" s="164"/>
      <c r="R256" s="164"/>
      <c r="S256" s="164"/>
      <c r="T256" s="164"/>
      <c r="U256" s="164"/>
      <c r="V256" s="164"/>
      <c r="W256" s="164"/>
      <c r="X256" s="164"/>
      <c r="Y256" s="164"/>
      <c r="Z256" s="164"/>
      <c r="AA256" s="164"/>
      <c r="AB256" s="164"/>
      <c r="AC256" s="164"/>
      <c r="AD256" s="164"/>
      <c r="AE256" s="164"/>
      <c r="AF256" s="164"/>
      <c r="AG256" s="164"/>
      <c r="AH256" s="164"/>
      <c r="AI256" s="164"/>
      <c r="AJ256" s="164"/>
      <c r="AK256" s="164"/>
      <c r="AL256" s="164"/>
      <c r="AM256" s="164"/>
      <c r="AN256" s="164"/>
      <c r="AO256" s="164"/>
      <c r="AP256" s="164"/>
      <c r="AQ256" s="164"/>
      <c r="AR256" s="164"/>
      <c r="AS256" s="164"/>
      <c r="AT256" s="164"/>
      <c r="AU256" s="164"/>
      <c r="AV256" s="164"/>
      <c r="AW256" s="164"/>
      <c r="AX256" s="164"/>
      <c r="AY256" s="164"/>
      <c r="AZ256" s="164"/>
      <c r="BA256" s="164"/>
      <c r="BB256" s="164"/>
      <c r="BC256" s="164"/>
      <c r="BD256" s="164"/>
      <c r="BE256" s="164"/>
      <c r="BF256" s="164"/>
      <c r="BG256" s="164"/>
      <c r="BH256" s="164"/>
      <c r="BI256" s="165"/>
      <c r="BJ256" s="3"/>
      <c r="BK256" s="3"/>
    </row>
    <row r="257" spans="1:65" ht="16.5" customHeight="1" thickTop="1" thickBot="1">
      <c r="A257" s="3"/>
      <c r="B257" s="146"/>
      <c r="C257" s="146"/>
      <c r="D257" s="146"/>
      <c r="E257" s="146"/>
      <c r="F257" s="146"/>
      <c r="G257" s="146"/>
      <c r="H257" s="146"/>
      <c r="I257" s="146"/>
      <c r="J257" s="146"/>
      <c r="K257" s="146"/>
      <c r="L257" s="146"/>
      <c r="M257" s="146"/>
      <c r="N257" s="146"/>
      <c r="O257" s="146"/>
      <c r="P257" s="146"/>
      <c r="Q257" s="146"/>
      <c r="R257" s="146"/>
      <c r="S257" s="146"/>
      <c r="T257" s="146"/>
      <c r="U257" s="146"/>
      <c r="V257" s="146"/>
      <c r="W257" s="146"/>
      <c r="X257" s="146"/>
      <c r="Y257" s="146"/>
      <c r="Z257" s="146"/>
      <c r="AA257" s="146"/>
      <c r="AB257" s="146"/>
      <c r="AC257" s="146"/>
      <c r="AD257" s="146"/>
      <c r="AE257" s="146"/>
      <c r="AF257" s="146"/>
      <c r="AG257" s="146"/>
      <c r="AH257" s="146"/>
      <c r="AI257" s="146"/>
      <c r="AJ257" s="146"/>
      <c r="AK257" s="146"/>
      <c r="AL257" s="146"/>
      <c r="AM257" s="146"/>
      <c r="AN257" s="146"/>
      <c r="AO257" s="146"/>
      <c r="AP257" s="146"/>
      <c r="AQ257" s="146"/>
      <c r="AR257" s="146"/>
      <c r="AS257" s="146"/>
      <c r="AT257" s="146"/>
      <c r="AU257" s="146"/>
      <c r="AV257" s="146"/>
      <c r="AW257" s="146"/>
      <c r="AX257" s="146"/>
      <c r="AY257" s="146"/>
      <c r="AZ257" s="146"/>
      <c r="BA257" s="146"/>
      <c r="BB257" s="146"/>
      <c r="BC257" s="146"/>
      <c r="BD257" s="146"/>
      <c r="BE257" s="146"/>
      <c r="BF257" s="146"/>
      <c r="BG257" s="146"/>
      <c r="BH257" s="146"/>
      <c r="BI257" s="146"/>
      <c r="BJ257" s="3"/>
      <c r="BK257" s="3"/>
    </row>
    <row r="258" spans="1:65" ht="16.5" customHeight="1" thickTop="1" thickBot="1">
      <c r="A258" s="3"/>
      <c r="B258" s="146"/>
      <c r="C258" s="146"/>
      <c r="D258" s="146"/>
      <c r="E258" s="146"/>
      <c r="F258" s="146"/>
      <c r="G258" s="146"/>
      <c r="H258" s="146"/>
      <c r="I258" s="146"/>
      <c r="J258" s="146"/>
      <c r="K258" s="146"/>
      <c r="L258" s="146"/>
      <c r="M258" s="146"/>
      <c r="N258" s="146"/>
      <c r="O258" s="146"/>
      <c r="P258" s="146"/>
      <c r="Q258" s="146"/>
      <c r="R258" s="146"/>
      <c r="S258" s="146"/>
      <c r="T258" s="146"/>
      <c r="U258" s="146"/>
      <c r="V258" s="146"/>
      <c r="W258" s="146"/>
      <c r="X258" s="146"/>
      <c r="Y258" s="146"/>
      <c r="Z258" s="146"/>
      <c r="AA258" s="146"/>
      <c r="AB258" s="146"/>
      <c r="AC258" s="146"/>
      <c r="AD258" s="146"/>
      <c r="AE258" s="146"/>
      <c r="AF258" s="146"/>
      <c r="AG258" s="146"/>
      <c r="AH258" s="146"/>
      <c r="AI258" s="146"/>
      <c r="AJ258" s="146"/>
      <c r="AK258" s="146"/>
      <c r="AL258" s="146"/>
      <c r="AM258" s="146"/>
      <c r="AN258" s="146"/>
      <c r="AO258" s="146"/>
      <c r="AP258" s="146"/>
      <c r="AQ258" s="146"/>
      <c r="AR258" s="146"/>
      <c r="AS258" s="146"/>
      <c r="AT258" s="146"/>
      <c r="AU258" s="146"/>
      <c r="AV258" s="146"/>
      <c r="AW258" s="146"/>
      <c r="AX258" s="146"/>
      <c r="AY258" s="146"/>
      <c r="AZ258" s="146"/>
      <c r="BA258" s="146"/>
      <c r="BB258" s="146"/>
      <c r="BC258" s="146"/>
      <c r="BD258" s="146"/>
      <c r="BE258" s="146"/>
      <c r="BF258" s="146"/>
      <c r="BG258" s="146"/>
      <c r="BH258" s="146"/>
      <c r="BI258" s="146"/>
      <c r="BJ258" s="3"/>
      <c r="BK258" s="3"/>
    </row>
    <row r="259" spans="1:65" ht="51.75" customHeight="1" thickTop="1" thickBot="1">
      <c r="A259" s="3"/>
      <c r="B259" s="166" t="s">
        <v>188</v>
      </c>
      <c r="C259" s="167"/>
      <c r="D259" s="168"/>
      <c r="E259" s="166" t="s">
        <v>189</v>
      </c>
      <c r="F259" s="167"/>
      <c r="G259" s="168"/>
      <c r="H259" s="166" t="s">
        <v>167</v>
      </c>
      <c r="I259" s="167"/>
      <c r="J259" s="168"/>
      <c r="K259" s="166" t="s">
        <v>190</v>
      </c>
      <c r="L259" s="167"/>
      <c r="M259" s="168"/>
      <c r="N259" s="166" t="s">
        <v>94</v>
      </c>
      <c r="O259" s="167"/>
      <c r="P259" s="168"/>
      <c r="Q259" s="155" t="s">
        <v>92</v>
      </c>
      <c r="R259" s="155"/>
      <c r="S259" s="155"/>
      <c r="T259" s="155" t="s">
        <v>93</v>
      </c>
      <c r="U259" s="155"/>
      <c r="V259" s="155"/>
      <c r="W259" s="155" t="s">
        <v>191</v>
      </c>
      <c r="X259" s="155"/>
      <c r="Y259" s="155"/>
      <c r="Z259" s="155" t="s">
        <v>192</v>
      </c>
      <c r="AA259" s="155"/>
      <c r="AB259" s="155"/>
      <c r="AC259" s="155" t="s">
        <v>64</v>
      </c>
      <c r="AD259" s="155"/>
      <c r="AE259" s="155"/>
      <c r="AF259" s="155" t="s">
        <v>157</v>
      </c>
      <c r="AG259" s="155"/>
      <c r="AH259" s="155"/>
      <c r="AI259" s="155" t="s">
        <v>193</v>
      </c>
      <c r="AJ259" s="155"/>
      <c r="AK259" s="155"/>
      <c r="AL259" s="155" t="s">
        <v>166</v>
      </c>
      <c r="AM259" s="155"/>
      <c r="AN259" s="155"/>
      <c r="AO259" s="155" t="s">
        <v>194</v>
      </c>
      <c r="AP259" s="155"/>
      <c r="AQ259" s="155"/>
      <c r="AR259" s="155" t="s">
        <v>132</v>
      </c>
      <c r="AS259" s="155"/>
      <c r="AT259" s="155"/>
      <c r="AU259" s="155" t="s">
        <v>195</v>
      </c>
      <c r="AV259" s="155"/>
      <c r="AW259" s="155"/>
      <c r="AX259" s="155" t="s">
        <v>125</v>
      </c>
      <c r="AY259" s="155"/>
      <c r="AZ259" s="155"/>
      <c r="BA259" s="155" t="s">
        <v>306</v>
      </c>
      <c r="BB259" s="155"/>
      <c r="BC259" s="155"/>
      <c r="BD259" s="155" t="s">
        <v>196</v>
      </c>
      <c r="BE259" s="155"/>
      <c r="BF259" s="155"/>
      <c r="BG259" s="156" t="s">
        <v>197</v>
      </c>
      <c r="BH259" s="156"/>
      <c r="BI259" s="156"/>
      <c r="BJ259" s="3"/>
      <c r="BK259" s="3"/>
    </row>
    <row r="260" spans="1:65" ht="15" customHeight="1" thickTop="1" thickBot="1">
      <c r="A260" s="4"/>
      <c r="B260" s="145"/>
      <c r="C260" s="145"/>
      <c r="D260" s="145"/>
      <c r="E260" s="145"/>
      <c r="F260" s="145"/>
      <c r="G260" s="145"/>
      <c r="H260" s="145"/>
      <c r="I260" s="145"/>
      <c r="J260" s="145"/>
      <c r="K260" s="145"/>
      <c r="L260" s="145"/>
      <c r="M260" s="145"/>
      <c r="N260" s="145">
        <v>5</v>
      </c>
      <c r="O260" s="145"/>
      <c r="P260" s="145"/>
      <c r="Q260" s="145"/>
      <c r="R260" s="145"/>
      <c r="S260" s="145"/>
      <c r="T260" s="145"/>
      <c r="U260" s="145"/>
      <c r="V260" s="145"/>
      <c r="W260" s="145"/>
      <c r="X260" s="145"/>
      <c r="Y260" s="145"/>
      <c r="Z260" s="145"/>
      <c r="AA260" s="145"/>
      <c r="AB260" s="145"/>
      <c r="AC260" s="145"/>
      <c r="AD260" s="145"/>
      <c r="AE260" s="145"/>
      <c r="AF260" s="145"/>
      <c r="AG260" s="145"/>
      <c r="AH260" s="145"/>
      <c r="AI260" s="145"/>
      <c r="AJ260" s="145"/>
      <c r="AK260" s="145"/>
      <c r="AL260" s="145"/>
      <c r="AM260" s="145"/>
      <c r="AN260" s="145"/>
      <c r="AO260" s="145"/>
      <c r="AP260" s="145"/>
      <c r="AQ260" s="145"/>
      <c r="AR260" s="145"/>
      <c r="AS260" s="145"/>
      <c r="AT260" s="145"/>
      <c r="AU260" s="145"/>
      <c r="AV260" s="145"/>
      <c r="AW260" s="145"/>
      <c r="AX260" s="145"/>
      <c r="AY260" s="145"/>
      <c r="AZ260" s="145"/>
      <c r="BA260" s="86">
        <v>13</v>
      </c>
      <c r="BB260" s="147"/>
      <c r="BC260" s="148"/>
      <c r="BD260" s="145">
        <v>6</v>
      </c>
      <c r="BE260" s="145"/>
      <c r="BF260" s="145"/>
      <c r="BG260" s="145">
        <f>SUM(B260:BF263)</f>
        <v>24</v>
      </c>
      <c r="BH260" s="145"/>
      <c r="BI260" s="145"/>
      <c r="BJ260" s="3"/>
      <c r="BK260" s="3"/>
    </row>
    <row r="261" spans="1:65" ht="15" customHeight="1" thickTop="1" thickBot="1">
      <c r="A261" s="4"/>
      <c r="B261" s="145"/>
      <c r="C261" s="145"/>
      <c r="D261" s="145"/>
      <c r="E261" s="145"/>
      <c r="F261" s="145"/>
      <c r="G261" s="145"/>
      <c r="H261" s="145"/>
      <c r="I261" s="145"/>
      <c r="J261" s="145"/>
      <c r="K261" s="145"/>
      <c r="L261" s="145"/>
      <c r="M261" s="145"/>
      <c r="N261" s="145"/>
      <c r="O261" s="145"/>
      <c r="P261" s="145"/>
      <c r="Q261" s="145"/>
      <c r="R261" s="145"/>
      <c r="S261" s="145"/>
      <c r="T261" s="145"/>
      <c r="U261" s="145"/>
      <c r="V261" s="145"/>
      <c r="W261" s="145"/>
      <c r="X261" s="145"/>
      <c r="Y261" s="145"/>
      <c r="Z261" s="145"/>
      <c r="AA261" s="145"/>
      <c r="AB261" s="145"/>
      <c r="AC261" s="145"/>
      <c r="AD261" s="145"/>
      <c r="AE261" s="145"/>
      <c r="AF261" s="145"/>
      <c r="AG261" s="145"/>
      <c r="AH261" s="145"/>
      <c r="AI261" s="145"/>
      <c r="AJ261" s="145"/>
      <c r="AK261" s="145"/>
      <c r="AL261" s="145"/>
      <c r="AM261" s="145"/>
      <c r="AN261" s="145"/>
      <c r="AO261" s="145"/>
      <c r="AP261" s="145"/>
      <c r="AQ261" s="145"/>
      <c r="AR261" s="145"/>
      <c r="AS261" s="145"/>
      <c r="AT261" s="145"/>
      <c r="AU261" s="145"/>
      <c r="AV261" s="145"/>
      <c r="AW261" s="145"/>
      <c r="AX261" s="145"/>
      <c r="AY261" s="145"/>
      <c r="AZ261" s="145"/>
      <c r="BA261" s="149"/>
      <c r="BB261" s="150"/>
      <c r="BC261" s="151"/>
      <c r="BD261" s="145"/>
      <c r="BE261" s="145"/>
      <c r="BF261" s="145"/>
      <c r="BG261" s="145"/>
      <c r="BH261" s="145"/>
      <c r="BI261" s="145"/>
      <c r="BJ261" s="3"/>
      <c r="BK261" s="3"/>
    </row>
    <row r="262" spans="1:65" ht="15" customHeight="1" thickTop="1" thickBot="1">
      <c r="A262" s="4"/>
      <c r="B262" s="145"/>
      <c r="C262" s="145"/>
      <c r="D262" s="145"/>
      <c r="E262" s="145"/>
      <c r="F262" s="145"/>
      <c r="G262" s="145"/>
      <c r="H262" s="145"/>
      <c r="I262" s="145"/>
      <c r="J262" s="145"/>
      <c r="K262" s="145"/>
      <c r="L262" s="145"/>
      <c r="M262" s="145"/>
      <c r="N262" s="145"/>
      <c r="O262" s="145"/>
      <c r="P262" s="145"/>
      <c r="Q262" s="145"/>
      <c r="R262" s="145"/>
      <c r="S262" s="145"/>
      <c r="T262" s="145"/>
      <c r="U262" s="145"/>
      <c r="V262" s="145"/>
      <c r="W262" s="145"/>
      <c r="X262" s="145"/>
      <c r="Y262" s="145"/>
      <c r="Z262" s="145"/>
      <c r="AA262" s="145"/>
      <c r="AB262" s="145"/>
      <c r="AC262" s="145"/>
      <c r="AD262" s="145"/>
      <c r="AE262" s="145"/>
      <c r="AF262" s="145"/>
      <c r="AG262" s="145"/>
      <c r="AH262" s="145"/>
      <c r="AI262" s="145"/>
      <c r="AJ262" s="145"/>
      <c r="AK262" s="145"/>
      <c r="AL262" s="145"/>
      <c r="AM262" s="145"/>
      <c r="AN262" s="145"/>
      <c r="AO262" s="145"/>
      <c r="AP262" s="145"/>
      <c r="AQ262" s="145"/>
      <c r="AR262" s="145"/>
      <c r="AS262" s="145"/>
      <c r="AT262" s="145"/>
      <c r="AU262" s="145"/>
      <c r="AV262" s="145"/>
      <c r="AW262" s="145"/>
      <c r="AX262" s="145"/>
      <c r="AY262" s="145"/>
      <c r="AZ262" s="145"/>
      <c r="BA262" s="149"/>
      <c r="BB262" s="150"/>
      <c r="BC262" s="151"/>
      <c r="BD262" s="145"/>
      <c r="BE262" s="145"/>
      <c r="BF262" s="145"/>
      <c r="BG262" s="145"/>
      <c r="BH262" s="145"/>
      <c r="BI262" s="145"/>
      <c r="BJ262" s="3"/>
      <c r="BK262" s="3"/>
    </row>
    <row r="263" spans="1:65" ht="15" customHeight="1" thickTop="1" thickBot="1">
      <c r="A263" s="4"/>
      <c r="B263" s="145"/>
      <c r="C263" s="145"/>
      <c r="D263" s="145"/>
      <c r="E263" s="145"/>
      <c r="F263" s="145"/>
      <c r="G263" s="145"/>
      <c r="H263" s="145"/>
      <c r="I263" s="145"/>
      <c r="J263" s="145"/>
      <c r="K263" s="145"/>
      <c r="L263" s="145"/>
      <c r="M263" s="145"/>
      <c r="N263" s="145"/>
      <c r="O263" s="145"/>
      <c r="P263" s="145"/>
      <c r="Q263" s="145"/>
      <c r="R263" s="145"/>
      <c r="S263" s="145"/>
      <c r="T263" s="145"/>
      <c r="U263" s="145"/>
      <c r="V263" s="145"/>
      <c r="W263" s="145"/>
      <c r="X263" s="145"/>
      <c r="Y263" s="145"/>
      <c r="Z263" s="145"/>
      <c r="AA263" s="145"/>
      <c r="AB263" s="145"/>
      <c r="AC263" s="145"/>
      <c r="AD263" s="145"/>
      <c r="AE263" s="145"/>
      <c r="AF263" s="145"/>
      <c r="AG263" s="145"/>
      <c r="AH263" s="145"/>
      <c r="AI263" s="145"/>
      <c r="AJ263" s="145"/>
      <c r="AK263" s="145"/>
      <c r="AL263" s="145"/>
      <c r="AM263" s="145"/>
      <c r="AN263" s="145"/>
      <c r="AO263" s="145"/>
      <c r="AP263" s="145"/>
      <c r="AQ263" s="145"/>
      <c r="AR263" s="145"/>
      <c r="AS263" s="145"/>
      <c r="AT263" s="145"/>
      <c r="AU263" s="145"/>
      <c r="AV263" s="145"/>
      <c r="AW263" s="145"/>
      <c r="AX263" s="145"/>
      <c r="AY263" s="145"/>
      <c r="AZ263" s="145"/>
      <c r="BA263" s="152"/>
      <c r="BB263" s="153"/>
      <c r="BC263" s="154"/>
      <c r="BD263" s="145"/>
      <c r="BE263" s="145"/>
      <c r="BF263" s="145"/>
      <c r="BG263" s="145"/>
      <c r="BH263" s="145"/>
      <c r="BI263" s="145"/>
      <c r="BJ263" s="3"/>
      <c r="BK263" s="3"/>
      <c r="BM263" t="s">
        <v>198</v>
      </c>
    </row>
    <row r="264" spans="1:65" ht="15.75" customHeight="1" thickTop="1" thickBot="1">
      <c r="B264" s="25"/>
      <c r="C264" s="26"/>
      <c r="D264" s="26"/>
      <c r="E264" s="26"/>
      <c r="F264" s="26"/>
      <c r="G264" s="26"/>
      <c r="H264" s="26"/>
      <c r="I264" s="26"/>
      <c r="J264" s="26"/>
      <c r="K264" s="26"/>
      <c r="L264" s="26"/>
      <c r="M264" s="26"/>
      <c r="N264" s="26"/>
      <c r="O264" s="26"/>
      <c r="P264" s="26"/>
      <c r="Q264" s="26"/>
      <c r="R264" s="26"/>
      <c r="S264" s="26"/>
      <c r="T264" s="26"/>
      <c r="U264" s="26"/>
      <c r="V264" s="26"/>
      <c r="W264" s="26"/>
      <c r="X264" s="26"/>
      <c r="Y264" s="26"/>
      <c r="Z264" s="26"/>
      <c r="AA264" s="26"/>
      <c r="AB264" s="31"/>
      <c r="AC264" s="18" t="s">
        <v>95</v>
      </c>
      <c r="AD264" s="18"/>
      <c r="AE264" s="18"/>
      <c r="AF264" s="18"/>
      <c r="AG264" s="18"/>
      <c r="AH264" s="18"/>
      <c r="AI264" s="18"/>
      <c r="AJ264" s="18"/>
      <c r="AK264" s="18"/>
      <c r="AL264" s="18"/>
      <c r="AM264" s="18"/>
      <c r="AN264" s="18"/>
      <c r="AO264" s="18"/>
      <c r="AP264" s="18"/>
      <c r="AQ264" s="18"/>
      <c r="AR264" s="18"/>
      <c r="AS264" s="18"/>
      <c r="AT264" s="18" t="s">
        <v>96</v>
      </c>
      <c r="AU264" s="18"/>
      <c r="AV264" s="18"/>
      <c r="AW264" s="18"/>
      <c r="AX264" s="18"/>
      <c r="AY264" s="18"/>
      <c r="AZ264" s="18"/>
      <c r="BA264" s="18"/>
      <c r="BB264" s="18"/>
      <c r="BC264" s="18"/>
      <c r="BD264" s="18"/>
      <c r="BE264" s="18"/>
      <c r="BF264" s="18"/>
      <c r="BG264" s="18"/>
      <c r="BH264" s="18"/>
      <c r="BI264" s="18"/>
    </row>
    <row r="265" spans="1:65" ht="15" customHeight="1" thickTop="1" thickBot="1">
      <c r="B265" s="27"/>
      <c r="C265" s="28"/>
      <c r="D265" s="28"/>
      <c r="E265" s="28"/>
      <c r="F265" s="28"/>
      <c r="G265" s="28"/>
      <c r="H265" s="28"/>
      <c r="I265" s="28"/>
      <c r="J265" s="28"/>
      <c r="K265" s="28"/>
      <c r="L265" s="28"/>
      <c r="M265" s="28"/>
      <c r="N265" s="28"/>
      <c r="O265" s="28"/>
      <c r="P265" s="28"/>
      <c r="Q265" s="28"/>
      <c r="R265" s="28"/>
      <c r="S265" s="28"/>
      <c r="T265" s="28"/>
      <c r="U265" s="28"/>
      <c r="V265" s="28"/>
      <c r="W265" s="28"/>
      <c r="X265" s="28"/>
      <c r="Y265" s="28"/>
      <c r="Z265" s="28"/>
      <c r="AA265" s="28"/>
      <c r="AB265" s="32"/>
      <c r="AC265" s="36"/>
      <c r="AD265" s="36"/>
      <c r="AE265" s="36"/>
      <c r="AF265" s="36"/>
      <c r="AG265" s="36"/>
      <c r="AH265" s="36"/>
      <c r="AI265" s="36"/>
      <c r="AJ265" s="36"/>
      <c r="AK265" s="36"/>
      <c r="AL265" s="36"/>
      <c r="AM265" s="36"/>
      <c r="AN265" s="36"/>
      <c r="AO265" s="36"/>
      <c r="AP265" s="36"/>
      <c r="AQ265" s="36"/>
      <c r="AR265" s="36"/>
      <c r="AS265" s="36"/>
      <c r="AT265" s="36"/>
      <c r="AU265" s="36"/>
      <c r="AV265" s="36"/>
      <c r="AW265" s="36"/>
      <c r="AX265" s="36"/>
      <c r="AY265" s="36"/>
      <c r="AZ265" s="36"/>
      <c r="BA265" s="36"/>
      <c r="BB265" s="36"/>
      <c r="BC265" s="36"/>
      <c r="BD265" s="36"/>
      <c r="BE265" s="36"/>
      <c r="BF265" s="36"/>
      <c r="BG265" s="36"/>
      <c r="BH265" s="36"/>
      <c r="BI265" s="36"/>
    </row>
    <row r="266" spans="1:65" ht="15" customHeight="1" thickTop="1" thickBot="1">
      <c r="B266" s="27"/>
      <c r="C266" s="28"/>
      <c r="D266" s="28"/>
      <c r="E266" s="28"/>
      <c r="F266" s="28"/>
      <c r="G266" s="28"/>
      <c r="H266" s="28"/>
      <c r="I266" s="28"/>
      <c r="J266" s="28"/>
      <c r="K266" s="28"/>
      <c r="L266" s="28"/>
      <c r="M266" s="28"/>
      <c r="N266" s="28"/>
      <c r="O266" s="28"/>
      <c r="P266" s="28"/>
      <c r="Q266" s="28"/>
      <c r="R266" s="28"/>
      <c r="S266" s="28"/>
      <c r="T266" s="28"/>
      <c r="U266" s="28"/>
      <c r="V266" s="28"/>
      <c r="W266" s="28"/>
      <c r="X266" s="28"/>
      <c r="Y266" s="28"/>
      <c r="Z266" s="28"/>
      <c r="AA266" s="28"/>
      <c r="AB266" s="32"/>
      <c r="AC266" s="36"/>
      <c r="AD266" s="36"/>
      <c r="AE266" s="36"/>
      <c r="AF266" s="36"/>
      <c r="AG266" s="36"/>
      <c r="AH266" s="36"/>
      <c r="AI266" s="36"/>
      <c r="AJ266" s="36"/>
      <c r="AK266" s="36"/>
      <c r="AL266" s="36"/>
      <c r="AM266" s="36"/>
      <c r="AN266" s="36"/>
      <c r="AO266" s="36"/>
      <c r="AP266" s="36"/>
      <c r="AQ266" s="36"/>
      <c r="AR266" s="36"/>
      <c r="AS266" s="36"/>
      <c r="AT266" s="36"/>
      <c r="AU266" s="36"/>
      <c r="AV266" s="36"/>
      <c r="AW266" s="36"/>
      <c r="AX266" s="36"/>
      <c r="AY266" s="36"/>
      <c r="AZ266" s="36"/>
      <c r="BA266" s="36"/>
      <c r="BB266" s="36"/>
      <c r="BC266" s="36"/>
      <c r="BD266" s="36"/>
      <c r="BE266" s="36"/>
      <c r="BF266" s="36"/>
      <c r="BG266" s="36"/>
      <c r="BH266" s="36"/>
      <c r="BI266" s="36"/>
    </row>
    <row r="267" spans="1:65" ht="15.75" customHeight="1" thickTop="1" thickBot="1">
      <c r="B267" s="29"/>
      <c r="C267" s="30"/>
      <c r="D267" s="30"/>
      <c r="E267" s="30"/>
      <c r="F267" s="30"/>
      <c r="G267" s="30"/>
      <c r="H267" s="30"/>
      <c r="I267" s="30"/>
      <c r="J267" s="30"/>
      <c r="K267" s="30"/>
      <c r="L267" s="30"/>
      <c r="M267" s="30"/>
      <c r="N267" s="30"/>
      <c r="O267" s="30"/>
      <c r="P267" s="30"/>
      <c r="Q267" s="30"/>
      <c r="R267" s="30"/>
      <c r="S267" s="30"/>
      <c r="T267" s="30"/>
      <c r="U267" s="30"/>
      <c r="V267" s="30"/>
      <c r="W267" s="30"/>
      <c r="X267" s="30"/>
      <c r="Y267" s="30"/>
      <c r="Z267" s="30"/>
      <c r="AA267" s="30"/>
      <c r="AB267" s="33"/>
      <c r="AC267" s="36"/>
      <c r="AD267" s="36"/>
      <c r="AE267" s="36"/>
      <c r="AF267" s="36"/>
      <c r="AG267" s="36"/>
      <c r="AH267" s="36"/>
      <c r="AI267" s="36"/>
      <c r="AJ267" s="36"/>
      <c r="AK267" s="36"/>
      <c r="AL267" s="36"/>
      <c r="AM267" s="36"/>
      <c r="AN267" s="36"/>
      <c r="AO267" s="36"/>
      <c r="AP267" s="36"/>
      <c r="AQ267" s="36"/>
      <c r="AR267" s="36"/>
      <c r="AS267" s="36"/>
      <c r="AT267" s="36"/>
      <c r="AU267" s="36"/>
      <c r="AV267" s="36"/>
      <c r="AW267" s="36"/>
      <c r="AX267" s="36"/>
      <c r="AY267" s="36"/>
      <c r="AZ267" s="36"/>
      <c r="BA267" s="36"/>
      <c r="BB267" s="36"/>
      <c r="BC267" s="36"/>
      <c r="BD267" s="36"/>
      <c r="BE267" s="36"/>
      <c r="BF267" s="36"/>
      <c r="BG267" s="36"/>
      <c r="BH267" s="36"/>
      <c r="BI267" s="36"/>
    </row>
    <row r="268" spans="1:65" ht="16.5" customHeight="1" thickTop="1" thickBot="1">
      <c r="B268" s="146"/>
      <c r="C268" s="146"/>
      <c r="D268" s="146"/>
      <c r="E268" s="146"/>
      <c r="F268" s="146"/>
      <c r="G268" s="146"/>
      <c r="H268" s="146"/>
      <c r="I268" s="146"/>
      <c r="J268" s="146"/>
      <c r="K268" s="146"/>
      <c r="L268" s="146"/>
      <c r="M268" s="146"/>
      <c r="N268" s="146"/>
      <c r="O268" s="146"/>
      <c r="P268" s="146"/>
      <c r="Q268" s="146"/>
      <c r="R268" s="146"/>
      <c r="S268" s="146"/>
      <c r="T268" s="146"/>
      <c r="U268" s="146"/>
      <c r="V268" s="146"/>
      <c r="W268" s="146"/>
      <c r="X268" s="146"/>
      <c r="Y268" s="146"/>
      <c r="Z268" s="146"/>
      <c r="AA268" s="146"/>
      <c r="AB268" s="146"/>
      <c r="AC268" s="146"/>
      <c r="AD268" s="146"/>
      <c r="AE268" s="146"/>
      <c r="AF268" s="146"/>
      <c r="AG268" s="146"/>
      <c r="AH268" s="146"/>
      <c r="AI268" s="146"/>
      <c r="AJ268" s="146"/>
      <c r="AK268" s="146"/>
      <c r="AL268" s="146"/>
      <c r="AM268" s="146"/>
      <c r="AN268" s="146"/>
      <c r="AO268" s="146"/>
      <c r="AP268" s="146"/>
      <c r="AQ268" s="146"/>
      <c r="AR268" s="146"/>
      <c r="AS268" s="146"/>
      <c r="AT268" s="146"/>
      <c r="AU268" s="146"/>
      <c r="AV268" s="146"/>
      <c r="AW268" s="146"/>
      <c r="AX268" s="146"/>
      <c r="AY268" s="146"/>
      <c r="AZ268" s="146"/>
      <c r="BA268" s="146"/>
      <c r="BB268" s="146"/>
      <c r="BC268" s="146"/>
      <c r="BD268" s="146"/>
      <c r="BE268" s="146"/>
      <c r="BF268" s="146"/>
      <c r="BG268" s="146"/>
      <c r="BH268" s="146"/>
      <c r="BI268" s="146"/>
    </row>
    <row r="269" spans="1:65" ht="16.5" customHeight="1" thickTop="1" thickBot="1">
      <c r="B269" s="146"/>
      <c r="C269" s="146"/>
      <c r="D269" s="146"/>
      <c r="E269" s="146"/>
      <c r="F269" s="146"/>
      <c r="G269" s="146"/>
      <c r="H269" s="146"/>
      <c r="I269" s="146"/>
      <c r="J269" s="146"/>
      <c r="K269" s="146"/>
      <c r="L269" s="146"/>
      <c r="M269" s="146"/>
      <c r="N269" s="146"/>
      <c r="O269" s="146"/>
      <c r="P269" s="146"/>
      <c r="Q269" s="146"/>
      <c r="R269" s="146"/>
      <c r="S269" s="146"/>
      <c r="T269" s="146"/>
      <c r="U269" s="146"/>
      <c r="V269" s="146"/>
      <c r="W269" s="146"/>
      <c r="X269" s="146"/>
      <c r="Y269" s="146"/>
      <c r="Z269" s="146"/>
      <c r="AA269" s="146"/>
      <c r="AB269" s="146"/>
      <c r="AC269" s="146"/>
      <c r="AD269" s="146"/>
      <c r="AE269" s="146"/>
      <c r="AF269" s="146"/>
      <c r="AG269" s="146"/>
      <c r="AH269" s="146"/>
      <c r="AI269" s="146"/>
      <c r="AJ269" s="146"/>
      <c r="AK269" s="146"/>
      <c r="AL269" s="146"/>
      <c r="AM269" s="146"/>
      <c r="AN269" s="146"/>
      <c r="AO269" s="146"/>
      <c r="AP269" s="146"/>
      <c r="AQ269" s="146"/>
      <c r="AR269" s="146"/>
      <c r="AS269" s="146"/>
      <c r="AT269" s="146"/>
      <c r="AU269" s="146"/>
      <c r="AV269" s="146"/>
      <c r="AW269" s="146"/>
      <c r="AX269" s="146"/>
      <c r="AY269" s="146"/>
      <c r="AZ269" s="146"/>
      <c r="BA269" s="146"/>
      <c r="BB269" s="146"/>
      <c r="BC269" s="146"/>
      <c r="BD269" s="146"/>
      <c r="BE269" s="146"/>
      <c r="BF269" s="146"/>
      <c r="BG269" s="146"/>
      <c r="BH269" s="146"/>
      <c r="BI269" s="146"/>
    </row>
    <row r="270" spans="1:65" ht="15" customHeight="1" thickTop="1" thickBot="1">
      <c r="B270" s="125" t="s">
        <v>97</v>
      </c>
      <c r="C270" s="125"/>
      <c r="D270" s="125"/>
      <c r="E270" s="125" t="s">
        <v>98</v>
      </c>
      <c r="F270" s="125"/>
      <c r="G270" s="125"/>
      <c r="H270" s="125" t="s">
        <v>99</v>
      </c>
      <c r="I270" s="125"/>
      <c r="J270" s="125"/>
      <c r="K270" s="125" t="s">
        <v>100</v>
      </c>
      <c r="L270" s="125"/>
      <c r="M270" s="125"/>
      <c r="N270" s="125"/>
      <c r="O270" s="125"/>
      <c r="P270" s="125"/>
      <c r="Q270" s="125" t="s">
        <v>101</v>
      </c>
      <c r="R270" s="125"/>
      <c r="S270" s="125"/>
      <c r="T270" s="125"/>
      <c r="U270" s="125"/>
      <c r="V270" s="125"/>
      <c r="W270" s="125"/>
      <c r="X270" s="125"/>
      <c r="Y270" s="125"/>
      <c r="Z270" s="136" t="s">
        <v>102</v>
      </c>
      <c r="AA270" s="137"/>
      <c r="AB270" s="138"/>
      <c r="AC270" s="127" t="s">
        <v>103</v>
      </c>
      <c r="AD270" s="128"/>
      <c r="AE270" s="128"/>
      <c r="AF270" s="128"/>
      <c r="AG270" s="129"/>
      <c r="AH270" s="125" t="s">
        <v>104</v>
      </c>
      <c r="AI270" s="125"/>
      <c r="AJ270" s="125"/>
      <c r="AK270" s="125" t="s">
        <v>169</v>
      </c>
      <c r="AL270" s="125"/>
      <c r="AM270" s="125"/>
      <c r="AN270" s="125" t="s">
        <v>105</v>
      </c>
      <c r="AO270" s="125"/>
      <c r="AP270" s="125"/>
      <c r="AQ270" s="125" t="s">
        <v>106</v>
      </c>
      <c r="AR270" s="125"/>
      <c r="AS270" s="125"/>
      <c r="AT270" s="126" t="s">
        <v>107</v>
      </c>
      <c r="AU270" s="126"/>
      <c r="AV270" s="126"/>
      <c r="AW270" s="125" t="s">
        <v>108</v>
      </c>
      <c r="AX270" s="125"/>
      <c r="AY270" s="125"/>
      <c r="AZ270" s="125" t="s">
        <v>199</v>
      </c>
      <c r="BA270" s="125"/>
      <c r="BB270" s="125"/>
      <c r="BC270" s="125"/>
      <c r="BD270" s="125"/>
      <c r="BE270" s="125"/>
      <c r="BF270" s="126" t="s">
        <v>200</v>
      </c>
      <c r="BG270" s="126"/>
      <c r="BH270" s="126"/>
      <c r="BI270" s="126"/>
    </row>
    <row r="271" spans="1:65" ht="15" customHeight="1" thickTop="1" thickBot="1">
      <c r="B271" s="125"/>
      <c r="C271" s="125"/>
      <c r="D271" s="125"/>
      <c r="E271" s="125"/>
      <c r="F271" s="125"/>
      <c r="G271" s="125"/>
      <c r="H271" s="125"/>
      <c r="I271" s="125"/>
      <c r="J271" s="125"/>
      <c r="K271" s="125"/>
      <c r="L271" s="125"/>
      <c r="M271" s="125"/>
      <c r="N271" s="125"/>
      <c r="O271" s="125"/>
      <c r="P271" s="125"/>
      <c r="Q271" s="125"/>
      <c r="R271" s="125"/>
      <c r="S271" s="125"/>
      <c r="T271" s="125"/>
      <c r="U271" s="125"/>
      <c r="V271" s="125"/>
      <c r="W271" s="125"/>
      <c r="X271" s="125"/>
      <c r="Y271" s="125"/>
      <c r="Z271" s="139"/>
      <c r="AA271" s="140"/>
      <c r="AB271" s="141"/>
      <c r="AC271" s="130"/>
      <c r="AD271" s="131"/>
      <c r="AE271" s="131"/>
      <c r="AF271" s="131"/>
      <c r="AG271" s="132"/>
      <c r="AH271" s="125"/>
      <c r="AI271" s="125"/>
      <c r="AJ271" s="125"/>
      <c r="AK271" s="125"/>
      <c r="AL271" s="125"/>
      <c r="AM271" s="125"/>
      <c r="AN271" s="125"/>
      <c r="AO271" s="125"/>
      <c r="AP271" s="125"/>
      <c r="AQ271" s="125"/>
      <c r="AR271" s="125"/>
      <c r="AS271" s="125"/>
      <c r="AT271" s="126"/>
      <c r="AU271" s="126"/>
      <c r="AV271" s="126"/>
      <c r="AW271" s="125"/>
      <c r="AX271" s="125"/>
      <c r="AY271" s="125"/>
      <c r="AZ271" s="125"/>
      <c r="BA271" s="125"/>
      <c r="BB271" s="125"/>
      <c r="BC271" s="125"/>
      <c r="BD271" s="125"/>
      <c r="BE271" s="125"/>
      <c r="BF271" s="126"/>
      <c r="BG271" s="126"/>
      <c r="BH271" s="126"/>
      <c r="BI271" s="126"/>
    </row>
    <row r="272" spans="1:65" ht="15" customHeight="1" thickTop="1" thickBot="1">
      <c r="B272" s="125"/>
      <c r="C272" s="125"/>
      <c r="D272" s="125"/>
      <c r="E272" s="125"/>
      <c r="F272" s="125"/>
      <c r="G272" s="125"/>
      <c r="H272" s="125"/>
      <c r="I272" s="125"/>
      <c r="J272" s="125"/>
      <c r="K272" s="125"/>
      <c r="L272" s="125"/>
      <c r="M272" s="125"/>
      <c r="N272" s="125"/>
      <c r="O272" s="125"/>
      <c r="P272" s="125"/>
      <c r="Q272" s="125"/>
      <c r="R272" s="125"/>
      <c r="S272" s="125"/>
      <c r="T272" s="125"/>
      <c r="U272" s="125"/>
      <c r="V272" s="125"/>
      <c r="W272" s="125"/>
      <c r="X272" s="125"/>
      <c r="Y272" s="125"/>
      <c r="Z272" s="139"/>
      <c r="AA272" s="140"/>
      <c r="AB272" s="141"/>
      <c r="AC272" s="130"/>
      <c r="AD272" s="131"/>
      <c r="AE272" s="131"/>
      <c r="AF272" s="131"/>
      <c r="AG272" s="132"/>
      <c r="AH272" s="125"/>
      <c r="AI272" s="125"/>
      <c r="AJ272" s="125"/>
      <c r="AK272" s="125"/>
      <c r="AL272" s="125"/>
      <c r="AM272" s="125"/>
      <c r="AN272" s="125"/>
      <c r="AO272" s="125"/>
      <c r="AP272" s="125"/>
      <c r="AQ272" s="125"/>
      <c r="AR272" s="125"/>
      <c r="AS272" s="125"/>
      <c r="AT272" s="126"/>
      <c r="AU272" s="126"/>
      <c r="AV272" s="126"/>
      <c r="AW272" s="125"/>
      <c r="AX272" s="125"/>
      <c r="AY272" s="125"/>
      <c r="AZ272" s="125"/>
      <c r="BA272" s="125"/>
      <c r="BB272" s="125"/>
      <c r="BC272" s="125"/>
      <c r="BD272" s="125"/>
      <c r="BE272" s="125"/>
      <c r="BF272" s="126"/>
      <c r="BG272" s="126"/>
      <c r="BH272" s="126"/>
      <c r="BI272" s="126"/>
    </row>
    <row r="273" spans="2:61" ht="15" customHeight="1" thickTop="1" thickBot="1">
      <c r="B273" s="125"/>
      <c r="C273" s="125"/>
      <c r="D273" s="125"/>
      <c r="E273" s="125"/>
      <c r="F273" s="125"/>
      <c r="G273" s="125"/>
      <c r="H273" s="125"/>
      <c r="I273" s="125"/>
      <c r="J273" s="125"/>
      <c r="K273" s="125"/>
      <c r="L273" s="125"/>
      <c r="M273" s="125"/>
      <c r="N273" s="125"/>
      <c r="O273" s="125"/>
      <c r="P273" s="125"/>
      <c r="Q273" s="125" t="s">
        <v>109</v>
      </c>
      <c r="R273" s="125"/>
      <c r="S273" s="125" t="s">
        <v>110</v>
      </c>
      <c r="T273" s="125"/>
      <c r="U273" s="125"/>
      <c r="V273" s="125"/>
      <c r="W273" s="125" t="s">
        <v>111</v>
      </c>
      <c r="X273" s="125"/>
      <c r="Y273" s="125"/>
      <c r="Z273" s="139"/>
      <c r="AA273" s="140"/>
      <c r="AB273" s="141"/>
      <c r="AC273" s="130"/>
      <c r="AD273" s="131"/>
      <c r="AE273" s="131"/>
      <c r="AF273" s="131"/>
      <c r="AG273" s="132"/>
      <c r="AH273" s="125"/>
      <c r="AI273" s="125"/>
      <c r="AJ273" s="125"/>
      <c r="AK273" s="125"/>
      <c r="AL273" s="125"/>
      <c r="AM273" s="125"/>
      <c r="AN273" s="125"/>
      <c r="AO273" s="125"/>
      <c r="AP273" s="125"/>
      <c r="AQ273" s="125"/>
      <c r="AR273" s="125"/>
      <c r="AS273" s="125"/>
      <c r="AT273" s="126"/>
      <c r="AU273" s="126"/>
      <c r="AV273" s="126"/>
      <c r="AW273" s="125"/>
      <c r="AX273" s="125"/>
      <c r="AY273" s="125"/>
      <c r="AZ273" s="125"/>
      <c r="BA273" s="125"/>
      <c r="BB273" s="125"/>
      <c r="BC273" s="125"/>
      <c r="BD273" s="125"/>
      <c r="BE273" s="125"/>
      <c r="BF273" s="126"/>
      <c r="BG273" s="126"/>
      <c r="BH273" s="126"/>
      <c r="BI273" s="126"/>
    </row>
    <row r="274" spans="2:61" ht="15" customHeight="1" thickTop="1" thickBot="1">
      <c r="B274" s="125"/>
      <c r="C274" s="125"/>
      <c r="D274" s="125"/>
      <c r="E274" s="125"/>
      <c r="F274" s="125"/>
      <c r="G274" s="125"/>
      <c r="H274" s="125"/>
      <c r="I274" s="125"/>
      <c r="J274" s="125"/>
      <c r="K274" s="125"/>
      <c r="L274" s="125"/>
      <c r="M274" s="125"/>
      <c r="N274" s="125"/>
      <c r="O274" s="125"/>
      <c r="P274" s="125"/>
      <c r="Q274" s="125"/>
      <c r="R274" s="125"/>
      <c r="S274" s="125"/>
      <c r="T274" s="125"/>
      <c r="U274" s="125"/>
      <c r="V274" s="125"/>
      <c r="W274" s="125"/>
      <c r="X274" s="125"/>
      <c r="Y274" s="125"/>
      <c r="Z274" s="142"/>
      <c r="AA274" s="143"/>
      <c r="AB274" s="144"/>
      <c r="AC274" s="133"/>
      <c r="AD274" s="134"/>
      <c r="AE274" s="134"/>
      <c r="AF274" s="134"/>
      <c r="AG274" s="135"/>
      <c r="AH274" s="125"/>
      <c r="AI274" s="125"/>
      <c r="AJ274" s="125"/>
      <c r="AK274" s="125"/>
      <c r="AL274" s="125"/>
      <c r="AM274" s="125"/>
      <c r="AN274" s="125"/>
      <c r="AO274" s="125"/>
      <c r="AP274" s="125"/>
      <c r="AQ274" s="125"/>
      <c r="AR274" s="125"/>
      <c r="AS274" s="125"/>
      <c r="AT274" s="126"/>
      <c r="AU274" s="126"/>
      <c r="AV274" s="126"/>
      <c r="AW274" s="125"/>
      <c r="AX274" s="125"/>
      <c r="AY274" s="125"/>
      <c r="AZ274" s="125"/>
      <c r="BA274" s="125"/>
      <c r="BB274" s="125"/>
      <c r="BC274" s="125"/>
      <c r="BD274" s="125"/>
      <c r="BE274" s="125"/>
      <c r="BF274" s="126"/>
      <c r="BG274" s="126"/>
      <c r="BH274" s="126"/>
      <c r="BI274" s="126"/>
    </row>
    <row r="275" spans="2:61" ht="15" customHeight="1" thickTop="1" thickBot="1">
      <c r="B275" s="87" t="s">
        <v>112</v>
      </c>
      <c r="C275" s="88"/>
      <c r="D275" s="89"/>
      <c r="E275" s="87" t="s">
        <v>112</v>
      </c>
      <c r="F275" s="88"/>
      <c r="G275" s="89"/>
      <c r="H275" s="87" t="s">
        <v>112</v>
      </c>
      <c r="I275" s="88"/>
      <c r="J275" s="89"/>
      <c r="K275" s="87" t="s">
        <v>113</v>
      </c>
      <c r="L275" s="88"/>
      <c r="M275" s="89"/>
      <c r="N275" s="87" t="s">
        <v>114</v>
      </c>
      <c r="O275" s="88"/>
      <c r="P275" s="89"/>
      <c r="Q275" s="87" t="s">
        <v>112</v>
      </c>
      <c r="R275" s="89"/>
      <c r="S275" s="87" t="s">
        <v>201</v>
      </c>
      <c r="T275" s="88"/>
      <c r="U275" s="88"/>
      <c r="V275" s="89"/>
      <c r="W275" s="87" t="s">
        <v>112</v>
      </c>
      <c r="X275" s="88"/>
      <c r="Y275" s="89"/>
      <c r="Z275" s="87" t="s">
        <v>112</v>
      </c>
      <c r="AA275" s="88"/>
      <c r="AB275" s="89"/>
      <c r="AC275" s="87" t="s">
        <v>43</v>
      </c>
      <c r="AD275" s="88"/>
      <c r="AE275" s="88"/>
      <c r="AF275" s="88"/>
      <c r="AG275" s="89"/>
      <c r="AH275" s="49"/>
      <c r="AI275" s="50"/>
      <c r="AJ275" s="51"/>
      <c r="AK275" s="49"/>
      <c r="AL275" s="50"/>
      <c r="AM275" s="51"/>
      <c r="AN275" s="114"/>
      <c r="AO275" s="78"/>
      <c r="AP275" s="79"/>
      <c r="AQ275" s="115">
        <f>AK275+AN275+AH275</f>
        <v>0</v>
      </c>
      <c r="AR275" s="116"/>
      <c r="AS275" s="117"/>
      <c r="AT275" s="124"/>
      <c r="AU275" s="124"/>
      <c r="AV275" s="124"/>
      <c r="AW275" s="124"/>
      <c r="AX275" s="124"/>
      <c r="AY275" s="124"/>
      <c r="AZ275" s="124"/>
      <c r="BA275" s="124"/>
      <c r="BB275" s="124"/>
      <c r="BC275" s="124"/>
      <c r="BD275" s="124"/>
      <c r="BE275" s="124"/>
      <c r="BF275" s="124"/>
      <c r="BG275" s="124"/>
      <c r="BH275" s="124"/>
      <c r="BI275" s="124"/>
    </row>
    <row r="276" spans="2:61" ht="15" customHeight="1" thickTop="1" thickBot="1">
      <c r="B276" s="90"/>
      <c r="C276" s="91"/>
      <c r="D276" s="92"/>
      <c r="E276" s="90"/>
      <c r="F276" s="91"/>
      <c r="G276" s="92"/>
      <c r="H276" s="90"/>
      <c r="I276" s="91"/>
      <c r="J276" s="92"/>
      <c r="K276" s="90"/>
      <c r="L276" s="91"/>
      <c r="M276" s="92"/>
      <c r="N276" s="90"/>
      <c r="O276" s="91"/>
      <c r="P276" s="92"/>
      <c r="Q276" s="90"/>
      <c r="R276" s="92"/>
      <c r="S276" s="90"/>
      <c r="T276" s="91"/>
      <c r="U276" s="91"/>
      <c r="V276" s="92"/>
      <c r="W276" s="90"/>
      <c r="X276" s="91"/>
      <c r="Y276" s="92"/>
      <c r="Z276" s="90"/>
      <c r="AA276" s="91"/>
      <c r="AB276" s="92"/>
      <c r="AC276" s="90"/>
      <c r="AD276" s="91"/>
      <c r="AE276" s="91"/>
      <c r="AF276" s="91"/>
      <c r="AG276" s="92"/>
      <c r="AH276" s="52"/>
      <c r="AI276" s="53"/>
      <c r="AJ276" s="54"/>
      <c r="AK276" s="52"/>
      <c r="AL276" s="53"/>
      <c r="AM276" s="54"/>
      <c r="AN276" s="80"/>
      <c r="AO276" s="81"/>
      <c r="AP276" s="82"/>
      <c r="AQ276" s="118"/>
      <c r="AR276" s="119"/>
      <c r="AS276" s="120"/>
      <c r="AT276" s="124"/>
      <c r="AU276" s="124"/>
      <c r="AV276" s="124"/>
      <c r="AW276" s="124"/>
      <c r="AX276" s="124"/>
      <c r="AY276" s="124"/>
      <c r="AZ276" s="124"/>
      <c r="BA276" s="124"/>
      <c r="BB276" s="124"/>
      <c r="BC276" s="124"/>
      <c r="BD276" s="124"/>
      <c r="BE276" s="124"/>
      <c r="BF276" s="124"/>
      <c r="BG276" s="124"/>
      <c r="BH276" s="124"/>
      <c r="BI276" s="124"/>
    </row>
    <row r="277" spans="2:61" ht="15" customHeight="1" thickTop="1" thickBot="1">
      <c r="B277" s="90"/>
      <c r="C277" s="91"/>
      <c r="D277" s="92"/>
      <c r="E277" s="90"/>
      <c r="F277" s="91"/>
      <c r="G277" s="92"/>
      <c r="H277" s="90"/>
      <c r="I277" s="91"/>
      <c r="J277" s="92"/>
      <c r="K277" s="90"/>
      <c r="L277" s="91"/>
      <c r="M277" s="92"/>
      <c r="N277" s="90"/>
      <c r="O277" s="91"/>
      <c r="P277" s="92"/>
      <c r="Q277" s="90"/>
      <c r="R277" s="92"/>
      <c r="S277" s="90"/>
      <c r="T277" s="91"/>
      <c r="U277" s="91"/>
      <c r="V277" s="92"/>
      <c r="W277" s="90"/>
      <c r="X277" s="91"/>
      <c r="Y277" s="92"/>
      <c r="Z277" s="90"/>
      <c r="AA277" s="91"/>
      <c r="AB277" s="92"/>
      <c r="AC277" s="90"/>
      <c r="AD277" s="91"/>
      <c r="AE277" s="91"/>
      <c r="AF277" s="91"/>
      <c r="AG277" s="92"/>
      <c r="AH277" s="52"/>
      <c r="AI277" s="53"/>
      <c r="AJ277" s="54"/>
      <c r="AK277" s="52"/>
      <c r="AL277" s="53"/>
      <c r="AM277" s="54"/>
      <c r="AN277" s="80"/>
      <c r="AO277" s="81"/>
      <c r="AP277" s="82"/>
      <c r="AQ277" s="118"/>
      <c r="AR277" s="119"/>
      <c r="AS277" s="120"/>
      <c r="AT277" s="124"/>
      <c r="AU277" s="124"/>
      <c r="AV277" s="124"/>
      <c r="AW277" s="124"/>
      <c r="AX277" s="124"/>
      <c r="AY277" s="124"/>
      <c r="AZ277" s="124"/>
      <c r="BA277" s="124"/>
      <c r="BB277" s="124"/>
      <c r="BC277" s="124"/>
      <c r="BD277" s="124"/>
      <c r="BE277" s="124"/>
      <c r="BF277" s="124"/>
      <c r="BG277" s="124"/>
      <c r="BH277" s="124"/>
      <c r="BI277" s="124"/>
    </row>
    <row r="278" spans="2:61" ht="15" customHeight="1" thickTop="1" thickBot="1">
      <c r="B278" s="93"/>
      <c r="C278" s="94"/>
      <c r="D278" s="95"/>
      <c r="E278" s="93"/>
      <c r="F278" s="94"/>
      <c r="G278" s="95"/>
      <c r="H278" s="93"/>
      <c r="I278" s="94"/>
      <c r="J278" s="95"/>
      <c r="K278" s="93"/>
      <c r="L278" s="94"/>
      <c r="M278" s="95"/>
      <c r="N278" s="93"/>
      <c r="O278" s="94"/>
      <c r="P278" s="95"/>
      <c r="Q278" s="93"/>
      <c r="R278" s="95"/>
      <c r="S278" s="93"/>
      <c r="T278" s="94"/>
      <c r="U278" s="94"/>
      <c r="V278" s="95"/>
      <c r="W278" s="93"/>
      <c r="X278" s="94"/>
      <c r="Y278" s="95"/>
      <c r="Z278" s="93"/>
      <c r="AA278" s="94"/>
      <c r="AB278" s="95"/>
      <c r="AC278" s="93"/>
      <c r="AD278" s="94"/>
      <c r="AE278" s="94"/>
      <c r="AF278" s="94"/>
      <c r="AG278" s="95"/>
      <c r="AH278" s="55"/>
      <c r="AI278" s="56"/>
      <c r="AJ278" s="57"/>
      <c r="AK278" s="55"/>
      <c r="AL278" s="56"/>
      <c r="AM278" s="57"/>
      <c r="AN278" s="83"/>
      <c r="AO278" s="84"/>
      <c r="AP278" s="85"/>
      <c r="AQ278" s="121"/>
      <c r="AR278" s="122"/>
      <c r="AS278" s="123"/>
      <c r="AT278" s="124"/>
      <c r="AU278" s="124"/>
      <c r="AV278" s="124"/>
      <c r="AW278" s="124"/>
      <c r="AX278" s="124"/>
      <c r="AY278" s="124"/>
      <c r="AZ278" s="124"/>
      <c r="BA278" s="124"/>
      <c r="BB278" s="124"/>
      <c r="BC278" s="124"/>
      <c r="BD278" s="124"/>
      <c r="BE278" s="124"/>
      <c r="BF278" s="124"/>
      <c r="BG278" s="124"/>
      <c r="BH278" s="124"/>
      <c r="BI278" s="124"/>
    </row>
    <row r="279" spans="2:61" ht="15" customHeight="1" thickTop="1" thickBot="1">
      <c r="B279" s="105">
        <v>35</v>
      </c>
      <c r="C279" s="106"/>
      <c r="D279" s="107"/>
      <c r="E279" s="105">
        <v>0</v>
      </c>
      <c r="F279" s="106"/>
      <c r="G279" s="107"/>
      <c r="H279" s="49">
        <v>60</v>
      </c>
      <c r="I279" s="50"/>
      <c r="J279" s="51"/>
      <c r="K279" s="49"/>
      <c r="L279" s="50"/>
      <c r="M279" s="51"/>
      <c r="N279" s="49"/>
      <c r="O279" s="50"/>
      <c r="P279" s="51"/>
      <c r="Q279" s="87">
        <v>35</v>
      </c>
      <c r="R279" s="89"/>
      <c r="S279" s="77">
        <f>Q279</f>
        <v>35</v>
      </c>
      <c r="T279" s="78"/>
      <c r="U279" s="78"/>
      <c r="V279" s="79"/>
      <c r="W279" s="86">
        <f>Q279</f>
        <v>35</v>
      </c>
      <c r="X279" s="50"/>
      <c r="Y279" s="51"/>
      <c r="Z279" s="49">
        <f>B279+H279</f>
        <v>95</v>
      </c>
      <c r="AA279" s="50"/>
      <c r="AB279" s="51"/>
      <c r="AC279" s="87" t="s">
        <v>202</v>
      </c>
      <c r="AD279" s="88"/>
      <c r="AE279" s="88"/>
      <c r="AF279" s="88"/>
      <c r="AG279" s="89"/>
      <c r="AH279" s="96">
        <f>AH275</f>
        <v>0</v>
      </c>
      <c r="AI279" s="97"/>
      <c r="AJ279" s="98"/>
      <c r="AK279" s="96">
        <f>AK275</f>
        <v>0</v>
      </c>
      <c r="AL279" s="97"/>
      <c r="AM279" s="98"/>
      <c r="AN279" s="58">
        <f>AN275</f>
        <v>0</v>
      </c>
      <c r="AO279" s="59"/>
      <c r="AP279" s="60"/>
      <c r="AQ279" s="67">
        <f>AH279+AK279+AN279</f>
        <v>0</v>
      </c>
      <c r="AR279" s="68"/>
      <c r="AS279" s="69"/>
      <c r="AT279" s="76"/>
      <c r="AU279" s="76"/>
      <c r="AV279" s="76"/>
      <c r="AW279" s="76"/>
      <c r="AX279" s="76"/>
      <c r="AY279" s="76"/>
      <c r="AZ279" s="76"/>
      <c r="BA279" s="76"/>
      <c r="BB279" s="76"/>
      <c r="BC279" s="76"/>
      <c r="BD279" s="76"/>
      <c r="BE279" s="76"/>
      <c r="BF279" s="76"/>
      <c r="BG279" s="76"/>
      <c r="BH279" s="76"/>
      <c r="BI279" s="76"/>
    </row>
    <row r="280" spans="2:61" ht="15" customHeight="1" thickTop="1" thickBot="1">
      <c r="B280" s="108"/>
      <c r="C280" s="109"/>
      <c r="D280" s="110"/>
      <c r="E280" s="108"/>
      <c r="F280" s="109"/>
      <c r="G280" s="110"/>
      <c r="H280" s="52"/>
      <c r="I280" s="53"/>
      <c r="J280" s="54"/>
      <c r="K280" s="52"/>
      <c r="L280" s="53"/>
      <c r="M280" s="54"/>
      <c r="N280" s="52"/>
      <c r="O280" s="53"/>
      <c r="P280" s="54"/>
      <c r="Q280" s="90"/>
      <c r="R280" s="92"/>
      <c r="S280" s="80"/>
      <c r="T280" s="81"/>
      <c r="U280" s="81"/>
      <c r="V280" s="82"/>
      <c r="W280" s="52"/>
      <c r="X280" s="53"/>
      <c r="Y280" s="54"/>
      <c r="Z280" s="52"/>
      <c r="AA280" s="53"/>
      <c r="AB280" s="54"/>
      <c r="AC280" s="90"/>
      <c r="AD280" s="91"/>
      <c r="AE280" s="91"/>
      <c r="AF280" s="91"/>
      <c r="AG280" s="92"/>
      <c r="AH280" s="99"/>
      <c r="AI280" s="100"/>
      <c r="AJ280" s="101"/>
      <c r="AK280" s="99"/>
      <c r="AL280" s="100"/>
      <c r="AM280" s="101"/>
      <c r="AN280" s="61"/>
      <c r="AO280" s="62"/>
      <c r="AP280" s="63"/>
      <c r="AQ280" s="70"/>
      <c r="AR280" s="71"/>
      <c r="AS280" s="72"/>
      <c r="AT280" s="76"/>
      <c r="AU280" s="76"/>
      <c r="AV280" s="76"/>
      <c r="AW280" s="76"/>
      <c r="AX280" s="76"/>
      <c r="AY280" s="76"/>
      <c r="AZ280" s="76"/>
      <c r="BA280" s="76"/>
      <c r="BB280" s="76"/>
      <c r="BC280" s="76"/>
      <c r="BD280" s="76"/>
      <c r="BE280" s="76"/>
      <c r="BF280" s="76"/>
      <c r="BG280" s="76"/>
      <c r="BH280" s="76"/>
      <c r="BI280" s="76"/>
    </row>
    <row r="281" spans="2:61" ht="15" customHeight="1" thickTop="1" thickBot="1">
      <c r="B281" s="108"/>
      <c r="C281" s="109"/>
      <c r="D281" s="110"/>
      <c r="E281" s="108"/>
      <c r="F281" s="109"/>
      <c r="G281" s="110"/>
      <c r="H281" s="52"/>
      <c r="I281" s="53"/>
      <c r="J281" s="54"/>
      <c r="K281" s="52"/>
      <c r="L281" s="53"/>
      <c r="M281" s="54"/>
      <c r="N281" s="52"/>
      <c r="O281" s="53"/>
      <c r="P281" s="54"/>
      <c r="Q281" s="90"/>
      <c r="R281" s="92"/>
      <c r="S281" s="80"/>
      <c r="T281" s="81"/>
      <c r="U281" s="81"/>
      <c r="V281" s="82"/>
      <c r="W281" s="52"/>
      <c r="X281" s="53"/>
      <c r="Y281" s="54"/>
      <c r="Z281" s="52"/>
      <c r="AA281" s="53"/>
      <c r="AB281" s="54"/>
      <c r="AC281" s="90"/>
      <c r="AD281" s="91"/>
      <c r="AE281" s="91"/>
      <c r="AF281" s="91"/>
      <c r="AG281" s="92"/>
      <c r="AH281" s="99"/>
      <c r="AI281" s="100"/>
      <c r="AJ281" s="101"/>
      <c r="AK281" s="99"/>
      <c r="AL281" s="100"/>
      <c r="AM281" s="101"/>
      <c r="AN281" s="61"/>
      <c r="AO281" s="62"/>
      <c r="AP281" s="63"/>
      <c r="AQ281" s="70"/>
      <c r="AR281" s="71"/>
      <c r="AS281" s="72"/>
      <c r="AT281" s="76"/>
      <c r="AU281" s="76"/>
      <c r="AV281" s="76"/>
      <c r="AW281" s="76"/>
      <c r="AX281" s="76"/>
      <c r="AY281" s="76"/>
      <c r="AZ281" s="76"/>
      <c r="BA281" s="76"/>
      <c r="BB281" s="76"/>
      <c r="BC281" s="76"/>
      <c r="BD281" s="76"/>
      <c r="BE281" s="76"/>
      <c r="BF281" s="76"/>
      <c r="BG281" s="76"/>
      <c r="BH281" s="76"/>
      <c r="BI281" s="76"/>
    </row>
    <row r="282" spans="2:61" ht="15" customHeight="1" thickTop="1" thickBot="1">
      <c r="B282" s="111"/>
      <c r="C282" s="112"/>
      <c r="D282" s="113"/>
      <c r="E282" s="111"/>
      <c r="F282" s="112"/>
      <c r="G282" s="113"/>
      <c r="H282" s="55"/>
      <c r="I282" s="56"/>
      <c r="J282" s="57"/>
      <c r="K282" s="55"/>
      <c r="L282" s="56"/>
      <c r="M282" s="57"/>
      <c r="N282" s="55"/>
      <c r="O282" s="56"/>
      <c r="P282" s="57"/>
      <c r="Q282" s="93"/>
      <c r="R282" s="95"/>
      <c r="S282" s="83"/>
      <c r="T282" s="84"/>
      <c r="U282" s="84"/>
      <c r="V282" s="85"/>
      <c r="W282" s="55"/>
      <c r="X282" s="56"/>
      <c r="Y282" s="57"/>
      <c r="Z282" s="55"/>
      <c r="AA282" s="56"/>
      <c r="AB282" s="57"/>
      <c r="AC282" s="93"/>
      <c r="AD282" s="94"/>
      <c r="AE282" s="94"/>
      <c r="AF282" s="94"/>
      <c r="AG282" s="95"/>
      <c r="AH282" s="102"/>
      <c r="AI282" s="103"/>
      <c r="AJ282" s="104"/>
      <c r="AK282" s="102"/>
      <c r="AL282" s="103"/>
      <c r="AM282" s="104"/>
      <c r="AN282" s="64"/>
      <c r="AO282" s="65"/>
      <c r="AP282" s="66"/>
      <c r="AQ282" s="73"/>
      <c r="AR282" s="74"/>
      <c r="AS282" s="75"/>
      <c r="AT282" s="76"/>
      <c r="AU282" s="76"/>
      <c r="AV282" s="76"/>
      <c r="AW282" s="76"/>
      <c r="AX282" s="76"/>
      <c r="AY282" s="76"/>
      <c r="AZ282" s="76"/>
      <c r="BA282" s="76"/>
      <c r="BB282" s="76"/>
      <c r="BC282" s="76"/>
      <c r="BD282" s="76"/>
      <c r="BE282" s="76"/>
      <c r="BF282" s="76"/>
      <c r="BG282" s="76"/>
      <c r="BH282" s="76"/>
      <c r="BI282" s="76"/>
    </row>
    <row r="283" spans="2:61" ht="15.75" customHeight="1" thickTop="1">
      <c r="B283" s="34"/>
      <c r="C283" s="34"/>
      <c r="D283" s="34"/>
      <c r="E283" s="34"/>
      <c r="F283" s="34"/>
      <c r="G283" s="34"/>
      <c r="H283" s="34"/>
      <c r="I283" s="34"/>
      <c r="J283" s="34"/>
      <c r="K283" s="34"/>
      <c r="L283" s="34"/>
      <c r="M283" s="34"/>
      <c r="N283" s="34"/>
      <c r="O283" s="34"/>
      <c r="P283" s="34"/>
      <c r="Q283" s="34"/>
      <c r="R283" s="34"/>
      <c r="S283" s="34"/>
      <c r="T283" s="34"/>
      <c r="U283" s="34"/>
      <c r="V283" s="34"/>
      <c r="W283" s="34"/>
      <c r="X283" s="34"/>
      <c r="Y283" s="34"/>
      <c r="Z283" s="34"/>
      <c r="AA283" s="34"/>
      <c r="AB283" s="34"/>
      <c r="AC283" s="34"/>
      <c r="AD283" s="34"/>
      <c r="AE283" s="34"/>
      <c r="AF283" s="34"/>
      <c r="AG283" s="34"/>
      <c r="AH283" s="34"/>
      <c r="AI283" s="34"/>
      <c r="AJ283" s="34"/>
      <c r="AK283" s="34"/>
      <c r="AL283" s="34"/>
      <c r="AM283" s="34"/>
      <c r="AN283" s="34"/>
      <c r="AO283" s="34"/>
      <c r="AP283" s="34"/>
      <c r="AQ283" s="34"/>
      <c r="AR283" s="34"/>
      <c r="AS283" s="34"/>
      <c r="AT283" s="34"/>
      <c r="AU283" s="34"/>
      <c r="AV283" s="34"/>
      <c r="AW283" s="34"/>
      <c r="AX283" s="34"/>
      <c r="AY283" s="34"/>
      <c r="AZ283" s="34"/>
      <c r="BA283" s="34"/>
      <c r="BB283" s="34"/>
      <c r="BC283" s="34"/>
      <c r="BD283" s="34"/>
      <c r="BE283" s="34"/>
      <c r="BF283" s="34"/>
      <c r="BG283" s="34"/>
      <c r="BH283" s="34"/>
      <c r="BI283" s="34"/>
    </row>
    <row r="284" spans="2:61" ht="15.75" customHeight="1" thickBot="1">
      <c r="B284" s="35"/>
      <c r="C284" s="35"/>
      <c r="D284" s="35"/>
      <c r="E284" s="35"/>
      <c r="F284" s="35"/>
      <c r="G284" s="35"/>
      <c r="H284" s="35"/>
      <c r="I284" s="35"/>
      <c r="J284" s="35"/>
      <c r="K284" s="35"/>
      <c r="L284" s="35"/>
      <c r="M284" s="35"/>
      <c r="N284" s="35"/>
      <c r="O284" s="35"/>
      <c r="P284" s="35"/>
      <c r="Q284" s="35"/>
      <c r="R284" s="35"/>
      <c r="S284" s="35"/>
      <c r="T284" s="35"/>
      <c r="U284" s="35"/>
      <c r="V284" s="35"/>
      <c r="W284" s="35"/>
      <c r="X284" s="35"/>
      <c r="Y284" s="35"/>
      <c r="Z284" s="35"/>
      <c r="AA284" s="35"/>
      <c r="AB284" s="35"/>
      <c r="AC284" s="35"/>
      <c r="AD284" s="35"/>
      <c r="AE284" s="35"/>
      <c r="AF284" s="35"/>
      <c r="AG284" s="35"/>
      <c r="AH284" s="35"/>
      <c r="AI284" s="35"/>
      <c r="AJ284" s="35"/>
      <c r="AK284" s="35"/>
      <c r="AL284" s="35"/>
      <c r="AM284" s="35"/>
      <c r="AN284" s="35"/>
      <c r="AO284" s="35"/>
      <c r="AP284" s="35"/>
      <c r="AQ284" s="35"/>
      <c r="AR284" s="35"/>
      <c r="AS284" s="35"/>
      <c r="AT284" s="35"/>
      <c r="AU284" s="35"/>
      <c r="AV284" s="35"/>
      <c r="AW284" s="35"/>
      <c r="AX284" s="35"/>
      <c r="AY284" s="35"/>
      <c r="AZ284" s="35"/>
      <c r="BA284" s="35"/>
      <c r="BB284" s="35"/>
      <c r="BC284" s="35"/>
      <c r="BD284" s="35"/>
      <c r="BE284" s="35"/>
      <c r="BF284" s="35"/>
      <c r="BG284" s="35"/>
      <c r="BH284" s="35"/>
      <c r="BI284" s="35"/>
    </row>
    <row r="285" spans="2:61" ht="15.75" customHeight="1" thickTop="1" thickBot="1">
      <c r="B285" s="36" t="s">
        <v>115</v>
      </c>
      <c r="C285" s="36"/>
      <c r="D285" s="36"/>
      <c r="E285" s="36"/>
      <c r="F285" s="36"/>
      <c r="G285" s="37" t="s">
        <v>116</v>
      </c>
      <c r="H285" s="38"/>
      <c r="I285" s="38"/>
      <c r="J285" s="38"/>
      <c r="K285" s="38"/>
      <c r="L285" s="38"/>
      <c r="M285" s="38"/>
      <c r="N285" s="38"/>
      <c r="O285" s="38"/>
      <c r="P285" s="38"/>
      <c r="Q285" s="38"/>
      <c r="R285" s="38"/>
      <c r="S285" s="38"/>
      <c r="T285" s="38"/>
      <c r="U285" s="38"/>
      <c r="V285" s="38"/>
      <c r="W285" s="38"/>
      <c r="X285" s="38"/>
      <c r="Y285" s="38"/>
      <c r="Z285" s="38"/>
      <c r="AA285" s="38"/>
      <c r="AB285" s="38"/>
      <c r="AC285" s="38"/>
      <c r="AD285" s="38"/>
      <c r="AE285" s="38"/>
      <c r="AF285" s="38"/>
      <c r="AG285" s="38"/>
      <c r="AH285" s="38"/>
      <c r="AI285" s="38"/>
      <c r="AJ285" s="38"/>
      <c r="AK285" s="38"/>
      <c r="AL285" s="38"/>
      <c r="AM285" s="38"/>
      <c r="AN285" s="38"/>
      <c r="AO285" s="38"/>
      <c r="AP285" s="38"/>
      <c r="AQ285" s="38"/>
      <c r="AR285" s="38"/>
      <c r="AS285" s="38"/>
      <c r="AT285" s="38"/>
      <c r="AU285" s="38"/>
      <c r="AV285" s="38"/>
      <c r="AW285" s="38"/>
      <c r="AX285" s="38"/>
      <c r="AY285" s="38"/>
      <c r="AZ285" s="38"/>
      <c r="BA285" s="38"/>
      <c r="BB285" s="38"/>
      <c r="BC285" s="38"/>
      <c r="BD285" s="38"/>
      <c r="BE285" s="38"/>
      <c r="BF285" s="38"/>
      <c r="BG285" s="38"/>
      <c r="BH285" s="38"/>
      <c r="BI285" s="39"/>
    </row>
    <row r="286" spans="2:61" ht="15" customHeight="1" thickTop="1" thickBot="1">
      <c r="B286" s="36"/>
      <c r="C286" s="36"/>
      <c r="D286" s="36"/>
      <c r="E286" s="36"/>
      <c r="F286" s="36"/>
      <c r="G286" s="40"/>
      <c r="H286" s="41"/>
      <c r="I286" s="41"/>
      <c r="J286" s="41"/>
      <c r="K286" s="41"/>
      <c r="L286" s="41"/>
      <c r="M286" s="41"/>
      <c r="N286" s="41"/>
      <c r="O286" s="41"/>
      <c r="P286" s="41"/>
      <c r="Q286" s="41"/>
      <c r="R286" s="41"/>
      <c r="S286" s="41"/>
      <c r="T286" s="41"/>
      <c r="U286" s="41"/>
      <c r="V286" s="41"/>
      <c r="W286" s="41"/>
      <c r="X286" s="41"/>
      <c r="Y286" s="41"/>
      <c r="Z286" s="41"/>
      <c r="AA286" s="41"/>
      <c r="AB286" s="41"/>
      <c r="AC286" s="41"/>
      <c r="AD286" s="41"/>
      <c r="AE286" s="41"/>
      <c r="AF286" s="41"/>
      <c r="AG286" s="41"/>
      <c r="AH286" s="41"/>
      <c r="AI286" s="41"/>
      <c r="AJ286" s="41"/>
      <c r="AK286" s="41"/>
      <c r="AL286" s="41"/>
      <c r="AM286" s="41"/>
      <c r="AN286" s="41"/>
      <c r="AO286" s="41"/>
      <c r="AP286" s="41"/>
      <c r="AQ286" s="41"/>
      <c r="AR286" s="41"/>
      <c r="AS286" s="41"/>
      <c r="AT286" s="41"/>
      <c r="AU286" s="41"/>
      <c r="AV286" s="41"/>
      <c r="AW286" s="41"/>
      <c r="AX286" s="41"/>
      <c r="AY286" s="41"/>
      <c r="AZ286" s="41"/>
      <c r="BA286" s="41"/>
      <c r="BB286" s="41"/>
      <c r="BC286" s="41"/>
      <c r="BD286" s="41"/>
      <c r="BE286" s="41"/>
      <c r="BF286" s="41"/>
      <c r="BG286" s="41"/>
      <c r="BH286" s="41"/>
      <c r="BI286" s="42"/>
    </row>
    <row r="287" spans="2:61" ht="15" customHeight="1" thickTop="1" thickBot="1">
      <c r="B287" s="36"/>
      <c r="C287" s="36"/>
      <c r="D287" s="36"/>
      <c r="E287" s="36"/>
      <c r="F287" s="36"/>
      <c r="G287" s="40"/>
      <c r="H287" s="41"/>
      <c r="I287" s="41"/>
      <c r="J287" s="41"/>
      <c r="K287" s="41"/>
      <c r="L287" s="41"/>
      <c r="M287" s="41"/>
      <c r="N287" s="41"/>
      <c r="O287" s="41"/>
      <c r="P287" s="41"/>
      <c r="Q287" s="41"/>
      <c r="R287" s="41"/>
      <c r="S287" s="41"/>
      <c r="T287" s="41"/>
      <c r="U287" s="41"/>
      <c r="V287" s="41"/>
      <c r="W287" s="41"/>
      <c r="X287" s="41"/>
      <c r="Y287" s="41"/>
      <c r="Z287" s="41"/>
      <c r="AA287" s="41"/>
      <c r="AB287" s="41"/>
      <c r="AC287" s="41"/>
      <c r="AD287" s="41"/>
      <c r="AE287" s="41"/>
      <c r="AF287" s="41"/>
      <c r="AG287" s="41"/>
      <c r="AH287" s="41"/>
      <c r="AI287" s="41"/>
      <c r="AJ287" s="41"/>
      <c r="AK287" s="41"/>
      <c r="AL287" s="41"/>
      <c r="AM287" s="41"/>
      <c r="AN287" s="41"/>
      <c r="AO287" s="41"/>
      <c r="AP287" s="41"/>
      <c r="AQ287" s="41"/>
      <c r="AR287" s="41"/>
      <c r="AS287" s="41"/>
      <c r="AT287" s="41"/>
      <c r="AU287" s="41"/>
      <c r="AV287" s="41"/>
      <c r="AW287" s="41"/>
      <c r="AX287" s="41"/>
      <c r="AY287" s="41"/>
      <c r="AZ287" s="41"/>
      <c r="BA287" s="41"/>
      <c r="BB287" s="41"/>
      <c r="BC287" s="41"/>
      <c r="BD287" s="41"/>
      <c r="BE287" s="41"/>
      <c r="BF287" s="41"/>
      <c r="BG287" s="41"/>
      <c r="BH287" s="41"/>
      <c r="BI287" s="42"/>
    </row>
    <row r="288" spans="2:61" ht="15.75" customHeight="1" thickTop="1" thickBot="1">
      <c r="B288" s="36"/>
      <c r="C288" s="36"/>
      <c r="D288" s="36"/>
      <c r="E288" s="36"/>
      <c r="F288" s="36"/>
      <c r="G288" s="43"/>
      <c r="H288" s="44"/>
      <c r="I288" s="44"/>
      <c r="J288" s="44"/>
      <c r="K288" s="44"/>
      <c r="L288" s="44"/>
      <c r="M288" s="44"/>
      <c r="N288" s="44"/>
      <c r="O288" s="44"/>
      <c r="P288" s="44"/>
      <c r="Q288" s="44"/>
      <c r="R288" s="44"/>
      <c r="S288" s="44"/>
      <c r="T288" s="44"/>
      <c r="U288" s="44"/>
      <c r="V288" s="44"/>
      <c r="W288" s="44"/>
      <c r="X288" s="44"/>
      <c r="Y288" s="44"/>
      <c r="Z288" s="44"/>
      <c r="AA288" s="44"/>
      <c r="AB288" s="44"/>
      <c r="AC288" s="44"/>
      <c r="AD288" s="44"/>
      <c r="AE288" s="44"/>
      <c r="AF288" s="44"/>
      <c r="AG288" s="44"/>
      <c r="AH288" s="44"/>
      <c r="AI288" s="44"/>
      <c r="AJ288" s="44"/>
      <c r="AK288" s="44"/>
      <c r="AL288" s="44"/>
      <c r="AM288" s="44"/>
      <c r="AN288" s="44"/>
      <c r="AO288" s="44"/>
      <c r="AP288" s="44"/>
      <c r="AQ288" s="44"/>
      <c r="AR288" s="44"/>
      <c r="AS288" s="44"/>
      <c r="AT288" s="44"/>
      <c r="AU288" s="44"/>
      <c r="AV288" s="44"/>
      <c r="AW288" s="44"/>
      <c r="AX288" s="44"/>
      <c r="AY288" s="44"/>
      <c r="AZ288" s="44"/>
      <c r="BA288" s="44"/>
      <c r="BB288" s="44"/>
      <c r="BC288" s="44"/>
      <c r="BD288" s="44"/>
      <c r="BE288" s="44"/>
      <c r="BF288" s="44"/>
      <c r="BG288" s="44"/>
      <c r="BH288" s="44"/>
      <c r="BI288" s="45"/>
    </row>
    <row r="289" spans="2:61" ht="84.75" customHeight="1" thickTop="1" thickBot="1">
      <c r="B289" s="36" t="s">
        <v>117</v>
      </c>
      <c r="C289" s="36"/>
      <c r="D289" s="36"/>
      <c r="E289" s="36"/>
      <c r="F289" s="36"/>
      <c r="G289" s="46" t="s">
        <v>313</v>
      </c>
      <c r="H289" s="46"/>
      <c r="I289" s="46"/>
      <c r="J289" s="46"/>
      <c r="K289" s="46"/>
      <c r="L289" s="46"/>
      <c r="M289" s="46"/>
      <c r="N289" s="46"/>
      <c r="O289" s="46"/>
      <c r="P289" s="46"/>
      <c r="Q289" s="46"/>
      <c r="R289" s="46"/>
      <c r="S289" s="46"/>
      <c r="T289" s="46"/>
      <c r="U289" s="46"/>
      <c r="V289" s="46"/>
      <c r="W289" s="46"/>
      <c r="X289" s="46"/>
      <c r="Y289" s="46"/>
      <c r="Z289" s="46"/>
      <c r="AA289" s="46"/>
      <c r="AB289" s="46"/>
      <c r="AC289" s="46"/>
      <c r="AD289" s="46"/>
      <c r="AE289" s="46"/>
      <c r="AF289" s="46"/>
      <c r="AG289" s="46"/>
      <c r="AH289" s="49" t="s">
        <v>305</v>
      </c>
      <c r="AI289" s="50"/>
      <c r="AJ289" s="50"/>
      <c r="AK289" s="50"/>
      <c r="AL289" s="50"/>
      <c r="AM289" s="50"/>
      <c r="AN289" s="50"/>
      <c r="AO289" s="50"/>
      <c r="AP289" s="50"/>
      <c r="AQ289" s="50"/>
      <c r="AR289" s="50"/>
      <c r="AS289" s="50"/>
      <c r="AT289" s="50"/>
      <c r="AU289" s="50"/>
      <c r="AV289" s="50"/>
      <c r="AW289" s="50"/>
      <c r="AX289" s="50"/>
      <c r="AY289" s="50"/>
      <c r="AZ289" s="50"/>
      <c r="BA289" s="50"/>
      <c r="BB289" s="50"/>
      <c r="BC289" s="50"/>
      <c r="BD289" s="50"/>
      <c r="BE289" s="50"/>
      <c r="BF289" s="50"/>
      <c r="BG289" s="50"/>
      <c r="BH289" s="50"/>
      <c r="BI289" s="51"/>
    </row>
    <row r="290" spans="2:61" ht="45" customHeight="1" thickTop="1" thickBot="1">
      <c r="B290" s="36"/>
      <c r="C290" s="36"/>
      <c r="D290" s="36"/>
      <c r="E290" s="36"/>
      <c r="F290" s="36"/>
      <c r="G290" s="47"/>
      <c r="H290" s="47"/>
      <c r="I290" s="47"/>
      <c r="J290" s="47"/>
      <c r="K290" s="47"/>
      <c r="L290" s="47"/>
      <c r="M290" s="47"/>
      <c r="N290" s="47"/>
      <c r="O290" s="47"/>
      <c r="P290" s="47"/>
      <c r="Q290" s="47"/>
      <c r="R290" s="47"/>
      <c r="S290" s="47"/>
      <c r="T290" s="47"/>
      <c r="U290" s="47"/>
      <c r="V290" s="47"/>
      <c r="W290" s="47"/>
      <c r="X290" s="47"/>
      <c r="Y290" s="47"/>
      <c r="Z290" s="47"/>
      <c r="AA290" s="47"/>
      <c r="AB290" s="47"/>
      <c r="AC290" s="47"/>
      <c r="AD290" s="47"/>
      <c r="AE290" s="47"/>
      <c r="AF290" s="47"/>
      <c r="AG290" s="47"/>
      <c r="AH290" s="52"/>
      <c r="AI290" s="53"/>
      <c r="AJ290" s="53"/>
      <c r="AK290" s="53"/>
      <c r="AL290" s="53"/>
      <c r="AM290" s="53"/>
      <c r="AN290" s="53"/>
      <c r="AO290" s="53"/>
      <c r="AP290" s="53"/>
      <c r="AQ290" s="53"/>
      <c r="AR290" s="53"/>
      <c r="AS290" s="53"/>
      <c r="AT290" s="53"/>
      <c r="AU290" s="53"/>
      <c r="AV290" s="53"/>
      <c r="AW290" s="53"/>
      <c r="AX290" s="53"/>
      <c r="AY290" s="53"/>
      <c r="AZ290" s="53"/>
      <c r="BA290" s="53"/>
      <c r="BB290" s="53"/>
      <c r="BC290" s="53"/>
      <c r="BD290" s="53"/>
      <c r="BE290" s="53"/>
      <c r="BF290" s="53"/>
      <c r="BG290" s="53"/>
      <c r="BH290" s="53"/>
      <c r="BI290" s="54"/>
    </row>
    <row r="291" spans="2:61" ht="45" customHeight="1" thickTop="1" thickBot="1">
      <c r="B291" s="36"/>
      <c r="C291" s="36"/>
      <c r="D291" s="36"/>
      <c r="E291" s="36"/>
      <c r="F291" s="36"/>
      <c r="G291" s="47"/>
      <c r="H291" s="47"/>
      <c r="I291" s="47"/>
      <c r="J291" s="47"/>
      <c r="K291" s="47"/>
      <c r="L291" s="47"/>
      <c r="M291" s="47"/>
      <c r="N291" s="47"/>
      <c r="O291" s="47"/>
      <c r="P291" s="47"/>
      <c r="Q291" s="47"/>
      <c r="R291" s="47"/>
      <c r="S291" s="47"/>
      <c r="T291" s="47"/>
      <c r="U291" s="47"/>
      <c r="V291" s="47"/>
      <c r="W291" s="47"/>
      <c r="X291" s="47"/>
      <c r="Y291" s="47"/>
      <c r="Z291" s="47"/>
      <c r="AA291" s="47"/>
      <c r="AB291" s="47"/>
      <c r="AC291" s="47"/>
      <c r="AD291" s="47"/>
      <c r="AE291" s="47"/>
      <c r="AF291" s="47"/>
      <c r="AG291" s="47"/>
      <c r="AH291" s="52"/>
      <c r="AI291" s="53"/>
      <c r="AJ291" s="53"/>
      <c r="AK291" s="53"/>
      <c r="AL291" s="53"/>
      <c r="AM291" s="53"/>
      <c r="AN291" s="53"/>
      <c r="AO291" s="53"/>
      <c r="AP291" s="53"/>
      <c r="AQ291" s="53"/>
      <c r="AR291" s="53"/>
      <c r="AS291" s="53"/>
      <c r="AT291" s="53"/>
      <c r="AU291" s="53"/>
      <c r="AV291" s="53"/>
      <c r="AW291" s="53"/>
      <c r="AX291" s="53"/>
      <c r="AY291" s="53"/>
      <c r="AZ291" s="53"/>
      <c r="BA291" s="53"/>
      <c r="BB291" s="53"/>
      <c r="BC291" s="53"/>
      <c r="BD291" s="53"/>
      <c r="BE291" s="53"/>
      <c r="BF291" s="53"/>
      <c r="BG291" s="53"/>
      <c r="BH291" s="53"/>
      <c r="BI291" s="54"/>
    </row>
    <row r="292" spans="2:61" ht="45" customHeight="1" thickTop="1" thickBot="1">
      <c r="B292" s="36"/>
      <c r="C292" s="36"/>
      <c r="D292" s="36"/>
      <c r="E292" s="36"/>
      <c r="F292" s="36"/>
      <c r="G292" s="48"/>
      <c r="H292" s="48"/>
      <c r="I292" s="48"/>
      <c r="J292" s="48"/>
      <c r="K292" s="48"/>
      <c r="L292" s="48"/>
      <c r="M292" s="48"/>
      <c r="N292" s="48"/>
      <c r="O292" s="48"/>
      <c r="P292" s="48"/>
      <c r="Q292" s="48"/>
      <c r="R292" s="48"/>
      <c r="S292" s="48"/>
      <c r="T292" s="48"/>
      <c r="U292" s="48"/>
      <c r="V292" s="48"/>
      <c r="W292" s="48"/>
      <c r="X292" s="48"/>
      <c r="Y292" s="48"/>
      <c r="Z292" s="48"/>
      <c r="AA292" s="48"/>
      <c r="AB292" s="48"/>
      <c r="AC292" s="48"/>
      <c r="AD292" s="48"/>
      <c r="AE292" s="48"/>
      <c r="AF292" s="48"/>
      <c r="AG292" s="48"/>
      <c r="AH292" s="55"/>
      <c r="AI292" s="56"/>
      <c r="AJ292" s="56"/>
      <c r="AK292" s="56"/>
      <c r="AL292" s="56"/>
      <c r="AM292" s="56"/>
      <c r="AN292" s="56"/>
      <c r="AO292" s="56"/>
      <c r="AP292" s="56"/>
      <c r="AQ292" s="56"/>
      <c r="AR292" s="56"/>
      <c r="AS292" s="56"/>
      <c r="AT292" s="56"/>
      <c r="AU292" s="56"/>
      <c r="AV292" s="56"/>
      <c r="AW292" s="56"/>
      <c r="AX292" s="56"/>
      <c r="AY292" s="56"/>
      <c r="AZ292" s="56"/>
      <c r="BA292" s="56"/>
      <c r="BB292" s="56"/>
      <c r="BC292" s="56"/>
      <c r="BD292" s="56"/>
      <c r="BE292" s="56"/>
      <c r="BF292" s="56"/>
      <c r="BG292" s="56"/>
      <c r="BH292" s="56"/>
      <c r="BI292" s="57"/>
    </row>
    <row r="293" spans="2:61" ht="15" customHeight="1" thickTop="1">
      <c r="B293" s="14"/>
      <c r="C293" s="14"/>
      <c r="D293" s="14"/>
      <c r="E293" s="14"/>
      <c r="F293" s="14"/>
      <c r="G293" s="14"/>
      <c r="H293" s="14"/>
      <c r="I293" s="14"/>
      <c r="J293" s="14"/>
      <c r="K293" s="14"/>
      <c r="L293" s="14"/>
      <c r="M293" s="14"/>
      <c r="N293" s="14"/>
      <c r="O293" s="14"/>
      <c r="P293" s="14"/>
      <c r="Q293" s="14"/>
      <c r="R293" s="14"/>
      <c r="S293" s="14"/>
      <c r="T293" s="14"/>
      <c r="U293" s="14"/>
      <c r="V293" s="14"/>
      <c r="W293" s="14"/>
      <c r="X293" s="14"/>
      <c r="Y293" s="14"/>
      <c r="Z293" s="14"/>
      <c r="AA293" s="14"/>
      <c r="AB293" s="14"/>
      <c r="AC293" s="14"/>
      <c r="AD293" s="14"/>
      <c r="AE293" s="14"/>
      <c r="AF293" s="14"/>
      <c r="AG293" s="14"/>
      <c r="AH293" s="14"/>
      <c r="AI293" s="14"/>
      <c r="AJ293" s="14"/>
      <c r="AK293" s="14"/>
      <c r="AL293" s="14"/>
      <c r="AM293" s="14"/>
      <c r="AN293" s="14"/>
      <c r="AO293" s="14"/>
      <c r="AP293" s="14"/>
      <c r="AQ293" s="14"/>
      <c r="AR293" s="14"/>
      <c r="AS293" s="14"/>
      <c r="AT293" s="14"/>
      <c r="AU293" s="14"/>
      <c r="AV293" s="14"/>
      <c r="AW293" s="14"/>
      <c r="AX293" s="14"/>
      <c r="AY293" s="14"/>
      <c r="AZ293" s="14"/>
      <c r="BA293" s="14"/>
      <c r="BB293" s="14"/>
      <c r="BC293" s="14"/>
      <c r="BD293" s="14"/>
      <c r="BE293" s="14"/>
      <c r="BF293" s="14"/>
      <c r="BG293" s="14"/>
      <c r="BH293" s="14"/>
      <c r="BI293" s="14"/>
    </row>
    <row r="294" spans="2:61" ht="15" customHeight="1" thickBot="1">
      <c r="B294" s="15"/>
      <c r="C294" s="15"/>
      <c r="D294" s="15"/>
      <c r="E294" s="15"/>
      <c r="F294" s="15"/>
      <c r="G294" s="15"/>
      <c r="H294" s="15"/>
      <c r="I294" s="15"/>
      <c r="J294" s="15"/>
      <c r="K294" s="15"/>
      <c r="L294" s="15"/>
      <c r="M294" s="15"/>
      <c r="N294" s="15"/>
      <c r="O294" s="15"/>
      <c r="P294" s="15"/>
      <c r="Q294" s="15"/>
      <c r="R294" s="15"/>
      <c r="S294" s="15"/>
      <c r="T294" s="15"/>
      <c r="U294" s="15"/>
      <c r="V294" s="15"/>
      <c r="W294" s="15"/>
      <c r="X294" s="15"/>
      <c r="Y294" s="15"/>
      <c r="Z294" s="15"/>
      <c r="AA294" s="15"/>
      <c r="AB294" s="15"/>
      <c r="AC294" s="15"/>
      <c r="AD294" s="15"/>
      <c r="AE294" s="15"/>
      <c r="AF294" s="15"/>
      <c r="AG294" s="15"/>
      <c r="AH294" s="15"/>
      <c r="AI294" s="15"/>
      <c r="AJ294" s="15"/>
      <c r="AK294" s="15"/>
      <c r="AL294" s="15"/>
      <c r="AM294" s="15"/>
      <c r="AN294" s="15"/>
      <c r="AO294" s="15"/>
      <c r="AP294" s="15"/>
      <c r="AQ294" s="15"/>
      <c r="AR294" s="15"/>
      <c r="AS294" s="15"/>
      <c r="AT294" s="15"/>
      <c r="AU294" s="15"/>
      <c r="AV294" s="15"/>
      <c r="AW294" s="15"/>
      <c r="AX294" s="15"/>
      <c r="AY294" s="15"/>
      <c r="AZ294" s="15"/>
      <c r="BA294" s="15"/>
      <c r="BB294" s="15"/>
      <c r="BC294" s="15"/>
      <c r="BD294" s="15"/>
      <c r="BE294" s="15"/>
      <c r="BF294" s="15"/>
      <c r="BG294" s="15"/>
      <c r="BH294" s="15"/>
      <c r="BI294" s="15"/>
    </row>
    <row r="295" spans="2:61" ht="15" customHeight="1" thickTop="1">
      <c r="B295" s="25" t="s">
        <v>118</v>
      </c>
      <c r="C295" s="26"/>
      <c r="D295" s="26"/>
      <c r="E295" s="26"/>
      <c r="F295" s="31"/>
      <c r="G295" s="25" t="s">
        <v>119</v>
      </c>
      <c r="H295" s="26"/>
      <c r="I295" s="26"/>
      <c r="J295" s="26"/>
      <c r="K295" s="31"/>
      <c r="L295" s="5"/>
      <c r="M295" s="6"/>
      <c r="N295" s="6"/>
      <c r="O295" s="6"/>
      <c r="P295" s="6"/>
      <c r="Q295" s="7"/>
      <c r="R295" s="25" t="s">
        <v>120</v>
      </c>
      <c r="S295" s="26"/>
      <c r="T295" s="26"/>
      <c r="U295" s="26"/>
      <c r="V295" s="31"/>
      <c r="W295" s="25" t="s">
        <v>119</v>
      </c>
      <c r="X295" s="26"/>
      <c r="Y295" s="26"/>
      <c r="Z295" s="26"/>
      <c r="AA295" s="31"/>
      <c r="AB295" s="5"/>
      <c r="AC295" s="6"/>
      <c r="AD295" s="6"/>
      <c r="AE295" s="6"/>
      <c r="AF295" s="6"/>
      <c r="AG295" s="7"/>
      <c r="AH295" s="25" t="s">
        <v>121</v>
      </c>
      <c r="AI295" s="26"/>
      <c r="AJ295" s="26"/>
      <c r="AK295" s="26"/>
      <c r="AL295" s="31"/>
      <c r="AM295" s="25" t="s">
        <v>119</v>
      </c>
      <c r="AN295" s="26"/>
      <c r="AO295" s="26"/>
      <c r="AP295" s="26"/>
      <c r="AQ295" s="31"/>
      <c r="AR295" s="5"/>
      <c r="AS295" s="6"/>
      <c r="AT295" s="6"/>
      <c r="AU295" s="6"/>
      <c r="AV295" s="6"/>
      <c r="AW295" s="7"/>
      <c r="AX295" s="25" t="s">
        <v>122</v>
      </c>
      <c r="AY295" s="26"/>
      <c r="AZ295" s="26"/>
      <c r="BA295" s="25" t="s">
        <v>119</v>
      </c>
      <c r="BB295" s="26"/>
      <c r="BC295" s="31"/>
      <c r="BD295" s="5"/>
      <c r="BE295" s="6"/>
      <c r="BF295" s="6"/>
      <c r="BG295" s="6"/>
      <c r="BH295" s="6"/>
      <c r="BI295" s="7"/>
    </row>
    <row r="296" spans="2:61" ht="15" customHeight="1">
      <c r="B296" s="27"/>
      <c r="C296" s="28"/>
      <c r="D296" s="28"/>
      <c r="E296" s="28"/>
      <c r="F296" s="32"/>
      <c r="G296" s="27"/>
      <c r="H296" s="28"/>
      <c r="I296" s="28"/>
      <c r="J296" s="28"/>
      <c r="K296" s="32"/>
      <c r="L296" s="8"/>
      <c r="M296" s="9"/>
      <c r="N296" s="9"/>
      <c r="O296" s="9"/>
      <c r="P296" s="9"/>
      <c r="Q296" s="10"/>
      <c r="R296" s="27"/>
      <c r="S296" s="28"/>
      <c r="T296" s="28"/>
      <c r="U296" s="28"/>
      <c r="V296" s="32"/>
      <c r="W296" s="27"/>
      <c r="X296" s="28"/>
      <c r="Y296" s="28"/>
      <c r="Z296" s="28"/>
      <c r="AA296" s="32"/>
      <c r="AB296" s="8"/>
      <c r="AC296" s="9"/>
      <c r="AD296" s="9"/>
      <c r="AE296" s="9"/>
      <c r="AF296" s="9"/>
      <c r="AG296" s="10"/>
      <c r="AH296" s="27"/>
      <c r="AI296" s="28"/>
      <c r="AJ296" s="28"/>
      <c r="AK296" s="28"/>
      <c r="AL296" s="32"/>
      <c r="AM296" s="27"/>
      <c r="AN296" s="28"/>
      <c r="AO296" s="28"/>
      <c r="AP296" s="28"/>
      <c r="AQ296" s="32"/>
      <c r="AR296" s="8"/>
      <c r="AS296" s="9"/>
      <c r="AT296" s="9"/>
      <c r="AU296" s="9"/>
      <c r="AV296" s="9"/>
      <c r="AW296" s="10"/>
      <c r="AX296" s="27"/>
      <c r="AY296" s="28"/>
      <c r="AZ296" s="28"/>
      <c r="BA296" s="27"/>
      <c r="BB296" s="28"/>
      <c r="BC296" s="32"/>
      <c r="BD296" s="8"/>
      <c r="BE296" s="9"/>
      <c r="BF296" s="9"/>
      <c r="BG296" s="9"/>
      <c r="BH296" s="9"/>
      <c r="BI296" s="10"/>
    </row>
    <row r="297" spans="2:61" ht="15" customHeight="1" thickBot="1">
      <c r="B297" s="27"/>
      <c r="C297" s="28"/>
      <c r="D297" s="28"/>
      <c r="E297" s="28"/>
      <c r="F297" s="32"/>
      <c r="G297" s="29"/>
      <c r="H297" s="30"/>
      <c r="I297" s="30"/>
      <c r="J297" s="30"/>
      <c r="K297" s="33"/>
      <c r="L297" s="11"/>
      <c r="M297" s="12"/>
      <c r="N297" s="12"/>
      <c r="O297" s="12"/>
      <c r="P297" s="12"/>
      <c r="Q297" s="13"/>
      <c r="R297" s="27"/>
      <c r="S297" s="28"/>
      <c r="T297" s="28"/>
      <c r="U297" s="28"/>
      <c r="V297" s="32"/>
      <c r="W297" s="29"/>
      <c r="X297" s="30"/>
      <c r="Y297" s="30"/>
      <c r="Z297" s="30"/>
      <c r="AA297" s="33"/>
      <c r="AB297" s="11"/>
      <c r="AC297" s="12"/>
      <c r="AD297" s="12"/>
      <c r="AE297" s="12"/>
      <c r="AF297" s="12"/>
      <c r="AG297" s="13"/>
      <c r="AH297" s="27"/>
      <c r="AI297" s="28"/>
      <c r="AJ297" s="28"/>
      <c r="AK297" s="28"/>
      <c r="AL297" s="32"/>
      <c r="AM297" s="29"/>
      <c r="AN297" s="30"/>
      <c r="AO297" s="30"/>
      <c r="AP297" s="30"/>
      <c r="AQ297" s="33"/>
      <c r="AR297" s="11"/>
      <c r="AS297" s="12"/>
      <c r="AT297" s="12"/>
      <c r="AU297" s="12"/>
      <c r="AV297" s="12"/>
      <c r="AW297" s="13"/>
      <c r="AX297" s="27"/>
      <c r="AY297" s="28"/>
      <c r="AZ297" s="28"/>
      <c r="BA297" s="29"/>
      <c r="BB297" s="30"/>
      <c r="BC297" s="33"/>
      <c r="BD297" s="11"/>
      <c r="BE297" s="12"/>
      <c r="BF297" s="12"/>
      <c r="BG297" s="12"/>
      <c r="BH297" s="12"/>
      <c r="BI297" s="13"/>
    </row>
    <row r="298" spans="2:61" ht="15" customHeight="1" thickTop="1">
      <c r="B298" s="27"/>
      <c r="C298" s="28"/>
      <c r="D298" s="28"/>
      <c r="E298" s="28"/>
      <c r="F298" s="32"/>
      <c r="G298" s="25" t="s">
        <v>17</v>
      </c>
      <c r="H298" s="26"/>
      <c r="I298" s="26"/>
      <c r="J298" s="26"/>
      <c r="K298" s="31"/>
      <c r="L298" s="5"/>
      <c r="M298" s="6"/>
      <c r="N298" s="6"/>
      <c r="O298" s="6"/>
      <c r="P298" s="6"/>
      <c r="Q298" s="7"/>
      <c r="R298" s="27"/>
      <c r="S298" s="28"/>
      <c r="T298" s="28"/>
      <c r="U298" s="28"/>
      <c r="V298" s="32"/>
      <c r="W298" s="25" t="s">
        <v>17</v>
      </c>
      <c r="X298" s="26"/>
      <c r="Y298" s="26"/>
      <c r="Z298" s="26"/>
      <c r="AA298" s="31"/>
      <c r="AB298" s="5"/>
      <c r="AC298" s="6"/>
      <c r="AD298" s="6"/>
      <c r="AE298" s="6"/>
      <c r="AF298" s="6"/>
      <c r="AG298" s="7"/>
      <c r="AH298" s="27"/>
      <c r="AI298" s="28"/>
      <c r="AJ298" s="28"/>
      <c r="AK298" s="28"/>
      <c r="AL298" s="32"/>
      <c r="AM298" s="25" t="s">
        <v>17</v>
      </c>
      <c r="AN298" s="26"/>
      <c r="AO298" s="26"/>
      <c r="AP298" s="26"/>
      <c r="AQ298" s="31"/>
      <c r="AR298" s="5"/>
      <c r="AS298" s="6"/>
      <c r="AT298" s="6"/>
      <c r="AU298" s="6"/>
      <c r="AV298" s="6"/>
      <c r="AW298" s="7"/>
      <c r="AX298" s="27"/>
      <c r="AY298" s="28"/>
      <c r="AZ298" s="28"/>
      <c r="BA298" s="25" t="s">
        <v>17</v>
      </c>
      <c r="BB298" s="26"/>
      <c r="BC298" s="31"/>
      <c r="BD298" s="5"/>
      <c r="BE298" s="6"/>
      <c r="BF298" s="6"/>
      <c r="BG298" s="6"/>
      <c r="BH298" s="6"/>
      <c r="BI298" s="7"/>
    </row>
    <row r="299" spans="2:61" ht="15" customHeight="1">
      <c r="B299" s="27"/>
      <c r="C299" s="28"/>
      <c r="D299" s="28"/>
      <c r="E299" s="28"/>
      <c r="F299" s="32"/>
      <c r="G299" s="27"/>
      <c r="H299" s="28"/>
      <c r="I299" s="28"/>
      <c r="J299" s="28"/>
      <c r="K299" s="32"/>
      <c r="L299" s="8"/>
      <c r="M299" s="9"/>
      <c r="N299" s="9"/>
      <c r="O299" s="9"/>
      <c r="P299" s="9"/>
      <c r="Q299" s="10"/>
      <c r="R299" s="27"/>
      <c r="S299" s="28"/>
      <c r="T299" s="28"/>
      <c r="U299" s="28"/>
      <c r="V299" s="32"/>
      <c r="W299" s="27"/>
      <c r="X299" s="28"/>
      <c r="Y299" s="28"/>
      <c r="Z299" s="28"/>
      <c r="AA299" s="32"/>
      <c r="AB299" s="8"/>
      <c r="AC299" s="9"/>
      <c r="AD299" s="9"/>
      <c r="AE299" s="9"/>
      <c r="AF299" s="9"/>
      <c r="AG299" s="10"/>
      <c r="AH299" s="27"/>
      <c r="AI299" s="28"/>
      <c r="AJ299" s="28"/>
      <c r="AK299" s="28"/>
      <c r="AL299" s="32"/>
      <c r="AM299" s="27"/>
      <c r="AN299" s="28"/>
      <c r="AO299" s="28"/>
      <c r="AP299" s="28"/>
      <c r="AQ299" s="32"/>
      <c r="AR299" s="8"/>
      <c r="AS299" s="9"/>
      <c r="AT299" s="9"/>
      <c r="AU299" s="9"/>
      <c r="AV299" s="9"/>
      <c r="AW299" s="10"/>
      <c r="AX299" s="27"/>
      <c r="AY299" s="28"/>
      <c r="AZ299" s="28"/>
      <c r="BA299" s="27"/>
      <c r="BB299" s="28"/>
      <c r="BC299" s="32"/>
      <c r="BD299" s="8"/>
      <c r="BE299" s="9"/>
      <c r="BF299" s="9"/>
      <c r="BG299" s="9"/>
      <c r="BH299" s="9"/>
      <c r="BI299" s="10"/>
    </row>
    <row r="300" spans="2:61" ht="15" customHeight="1" thickBot="1">
      <c r="B300" s="29"/>
      <c r="C300" s="30"/>
      <c r="D300" s="30"/>
      <c r="E300" s="30"/>
      <c r="F300" s="33"/>
      <c r="G300" s="29"/>
      <c r="H300" s="30"/>
      <c r="I300" s="30"/>
      <c r="J300" s="30"/>
      <c r="K300" s="33"/>
      <c r="L300" s="11"/>
      <c r="M300" s="12"/>
      <c r="N300" s="12"/>
      <c r="O300" s="12"/>
      <c r="P300" s="12"/>
      <c r="Q300" s="13"/>
      <c r="R300" s="29"/>
      <c r="S300" s="30"/>
      <c r="T300" s="30"/>
      <c r="U300" s="30"/>
      <c r="V300" s="33"/>
      <c r="W300" s="29"/>
      <c r="X300" s="30"/>
      <c r="Y300" s="30"/>
      <c r="Z300" s="30"/>
      <c r="AA300" s="33"/>
      <c r="AB300" s="11"/>
      <c r="AC300" s="12"/>
      <c r="AD300" s="12"/>
      <c r="AE300" s="12"/>
      <c r="AF300" s="12"/>
      <c r="AG300" s="13"/>
      <c r="AH300" s="29"/>
      <c r="AI300" s="30"/>
      <c r="AJ300" s="30"/>
      <c r="AK300" s="30"/>
      <c r="AL300" s="33"/>
      <c r="AM300" s="29"/>
      <c r="AN300" s="30"/>
      <c r="AO300" s="30"/>
      <c r="AP300" s="30"/>
      <c r="AQ300" s="33"/>
      <c r="AR300" s="11"/>
      <c r="AS300" s="12"/>
      <c r="AT300" s="12"/>
      <c r="AU300" s="12"/>
      <c r="AV300" s="12"/>
      <c r="AW300" s="13"/>
      <c r="AX300" s="29"/>
      <c r="AY300" s="30"/>
      <c r="AZ300" s="30"/>
      <c r="BA300" s="29"/>
      <c r="BB300" s="30"/>
      <c r="BC300" s="33"/>
      <c r="BD300" s="11"/>
      <c r="BE300" s="12"/>
      <c r="BF300" s="12"/>
      <c r="BG300" s="12"/>
      <c r="BH300" s="12"/>
      <c r="BI300" s="13"/>
    </row>
    <row r="301" spans="2:61" ht="15" customHeight="1" thickTop="1">
      <c r="B301" s="14"/>
      <c r="C301" s="14"/>
      <c r="D301" s="14"/>
      <c r="E301" s="14"/>
      <c r="F301" s="14"/>
      <c r="G301" s="14"/>
      <c r="H301" s="14"/>
      <c r="I301" s="14"/>
      <c r="J301" s="14"/>
      <c r="K301" s="14"/>
      <c r="L301" s="14"/>
      <c r="M301" s="14"/>
      <c r="N301" s="14"/>
      <c r="O301" s="14"/>
      <c r="P301" s="14"/>
      <c r="Q301" s="14"/>
      <c r="R301" s="14"/>
      <c r="S301" s="14"/>
      <c r="T301" s="14"/>
      <c r="U301" s="14"/>
      <c r="V301" s="14"/>
      <c r="W301" s="14"/>
      <c r="X301" s="14"/>
      <c r="Y301" s="14"/>
      <c r="Z301" s="14"/>
      <c r="AA301" s="14"/>
      <c r="AB301" s="14"/>
      <c r="AC301" s="14"/>
      <c r="AD301" s="14"/>
      <c r="AE301" s="14"/>
      <c r="AF301" s="14"/>
      <c r="AG301" s="14"/>
      <c r="AH301" s="14"/>
      <c r="AI301" s="14"/>
      <c r="AJ301" s="14"/>
      <c r="AK301" s="14"/>
      <c r="AL301" s="14"/>
      <c r="AM301" s="14"/>
      <c r="AN301" s="14"/>
      <c r="AO301" s="14"/>
      <c r="AP301" s="14"/>
      <c r="AQ301" s="14"/>
      <c r="AR301" s="14"/>
      <c r="AS301" s="14"/>
      <c r="AT301" s="14"/>
      <c r="AU301" s="14"/>
      <c r="AV301" s="14"/>
      <c r="AW301" s="14"/>
      <c r="AX301" s="14"/>
      <c r="AY301" s="14"/>
      <c r="AZ301" s="14"/>
      <c r="BA301" s="14"/>
      <c r="BB301" s="14"/>
      <c r="BC301" s="14"/>
      <c r="BD301" s="14"/>
      <c r="BE301" s="14"/>
      <c r="BF301" s="14"/>
      <c r="BG301" s="14"/>
      <c r="BH301" s="14"/>
      <c r="BI301" s="14"/>
    </row>
    <row r="302" spans="2:61" ht="15" customHeight="1" thickBot="1">
      <c r="B302" s="15"/>
      <c r="C302" s="15"/>
      <c r="D302" s="15"/>
      <c r="E302" s="15"/>
      <c r="F302" s="15"/>
      <c r="G302" s="15"/>
      <c r="H302" s="15"/>
      <c r="I302" s="15"/>
      <c r="J302" s="15"/>
      <c r="K302" s="15"/>
      <c r="L302" s="15"/>
      <c r="M302" s="15"/>
      <c r="N302" s="15"/>
      <c r="O302" s="15"/>
      <c r="P302" s="15"/>
      <c r="Q302" s="15"/>
      <c r="R302" s="15"/>
      <c r="S302" s="15"/>
      <c r="T302" s="15"/>
      <c r="U302" s="15"/>
      <c r="V302" s="15"/>
      <c r="W302" s="15"/>
      <c r="X302" s="15"/>
      <c r="Y302" s="15"/>
      <c r="Z302" s="15"/>
      <c r="AA302" s="15"/>
      <c r="AB302" s="15"/>
      <c r="AC302" s="15"/>
      <c r="AD302" s="15"/>
      <c r="AE302" s="15"/>
      <c r="AF302" s="15"/>
      <c r="AG302" s="15"/>
      <c r="AH302" s="15"/>
      <c r="AI302" s="15"/>
      <c r="AJ302" s="15"/>
      <c r="AK302" s="15"/>
      <c r="AL302" s="15"/>
      <c r="AM302" s="15"/>
      <c r="AN302" s="15"/>
      <c r="AO302" s="15"/>
      <c r="AP302" s="15"/>
      <c r="AQ302" s="15"/>
      <c r="AR302" s="15"/>
      <c r="AS302" s="15"/>
      <c r="AT302" s="15"/>
      <c r="AU302" s="15"/>
      <c r="AV302" s="15"/>
      <c r="AW302" s="15"/>
      <c r="AX302" s="15"/>
      <c r="AY302" s="15"/>
      <c r="AZ302" s="15"/>
      <c r="BA302" s="15"/>
      <c r="BB302" s="15"/>
      <c r="BC302" s="15"/>
      <c r="BD302" s="15"/>
      <c r="BE302" s="15"/>
      <c r="BF302" s="15"/>
      <c r="BG302" s="15"/>
      <c r="BH302" s="15"/>
      <c r="BI302" s="15"/>
    </row>
    <row r="303" spans="2:61" ht="15" customHeight="1" thickTop="1">
      <c r="B303" s="16" t="s">
        <v>19</v>
      </c>
      <c r="C303" s="16"/>
      <c r="D303" s="16"/>
      <c r="E303" s="16"/>
      <c r="F303" s="16"/>
      <c r="G303" s="16"/>
      <c r="H303" s="16"/>
      <c r="I303" s="16"/>
      <c r="J303" s="16"/>
      <c r="K303" s="19" t="str">
        <f>K33</f>
        <v>Илюхин А.В. / Лесковский А.В.</v>
      </c>
      <c r="L303" s="19"/>
      <c r="M303" s="19"/>
      <c r="N303" s="19"/>
      <c r="O303" s="19"/>
      <c r="P303" s="19"/>
      <c r="Q303" s="19"/>
      <c r="R303" s="19"/>
      <c r="S303" s="19"/>
      <c r="T303" s="22" t="s">
        <v>123</v>
      </c>
      <c r="U303" s="22"/>
      <c r="V303" s="22"/>
      <c r="W303" s="22"/>
      <c r="X303" s="22"/>
      <c r="Y303" s="22"/>
      <c r="Z303" s="22"/>
      <c r="AA303" s="22"/>
      <c r="AB303" s="22"/>
      <c r="AC303" s="22"/>
      <c r="AD303" s="22"/>
      <c r="AE303" s="22"/>
      <c r="AF303" s="22"/>
      <c r="AG303" s="16" t="s">
        <v>203</v>
      </c>
      <c r="AH303" s="16"/>
      <c r="AI303" s="16"/>
      <c r="AJ303" s="16"/>
      <c r="AK303" s="16"/>
      <c r="AL303" s="16"/>
      <c r="AM303" s="16"/>
      <c r="AN303" s="16"/>
      <c r="AO303" s="16"/>
      <c r="AP303" s="19" t="str">
        <f>K39</f>
        <v>Шамсиев Р.Р.</v>
      </c>
      <c r="AQ303" s="19"/>
      <c r="AR303" s="19"/>
      <c r="AS303" s="19"/>
      <c r="AT303" s="19"/>
      <c r="AU303" s="19"/>
      <c r="AV303" s="19"/>
      <c r="AW303" s="19"/>
      <c r="AX303" s="19"/>
      <c r="AY303" s="22" t="s">
        <v>123</v>
      </c>
      <c r="AZ303" s="22"/>
      <c r="BA303" s="22"/>
      <c r="BB303" s="22"/>
      <c r="BC303" s="22"/>
      <c r="BD303" s="22"/>
      <c r="BE303" s="22"/>
      <c r="BF303" s="22"/>
      <c r="BG303" s="22"/>
      <c r="BH303" s="22"/>
      <c r="BI303" s="22"/>
    </row>
    <row r="304" spans="2:61" ht="15" customHeight="1">
      <c r="B304" s="17"/>
      <c r="C304" s="17"/>
      <c r="D304" s="17"/>
      <c r="E304" s="17"/>
      <c r="F304" s="17"/>
      <c r="G304" s="17"/>
      <c r="H304" s="17"/>
      <c r="I304" s="17"/>
      <c r="J304" s="17"/>
      <c r="K304" s="20"/>
      <c r="L304" s="20"/>
      <c r="M304" s="20"/>
      <c r="N304" s="20"/>
      <c r="O304" s="20"/>
      <c r="P304" s="20"/>
      <c r="Q304" s="20"/>
      <c r="R304" s="20"/>
      <c r="S304" s="20"/>
      <c r="T304" s="23"/>
      <c r="U304" s="23"/>
      <c r="V304" s="23"/>
      <c r="W304" s="23"/>
      <c r="X304" s="23"/>
      <c r="Y304" s="23"/>
      <c r="Z304" s="23"/>
      <c r="AA304" s="23"/>
      <c r="AB304" s="23"/>
      <c r="AC304" s="23"/>
      <c r="AD304" s="23"/>
      <c r="AE304" s="23"/>
      <c r="AF304" s="23"/>
      <c r="AG304" s="17"/>
      <c r="AH304" s="17"/>
      <c r="AI304" s="17"/>
      <c r="AJ304" s="17"/>
      <c r="AK304" s="17"/>
      <c r="AL304" s="17"/>
      <c r="AM304" s="17"/>
      <c r="AN304" s="17"/>
      <c r="AO304" s="17"/>
      <c r="AP304" s="20"/>
      <c r="AQ304" s="20"/>
      <c r="AR304" s="20"/>
      <c r="AS304" s="20"/>
      <c r="AT304" s="20"/>
      <c r="AU304" s="20"/>
      <c r="AV304" s="20"/>
      <c r="AW304" s="20"/>
      <c r="AX304" s="20"/>
      <c r="AY304" s="23"/>
      <c r="AZ304" s="23"/>
      <c r="BA304" s="23"/>
      <c r="BB304" s="23"/>
      <c r="BC304" s="23"/>
      <c r="BD304" s="23"/>
      <c r="BE304" s="23"/>
      <c r="BF304" s="23"/>
      <c r="BG304" s="23"/>
      <c r="BH304" s="23"/>
      <c r="BI304" s="23"/>
    </row>
    <row r="305" spans="2:61" ht="15" customHeight="1">
      <c r="B305" s="17"/>
      <c r="C305" s="17"/>
      <c r="D305" s="17"/>
      <c r="E305" s="17"/>
      <c r="F305" s="17"/>
      <c r="G305" s="17"/>
      <c r="H305" s="17"/>
      <c r="I305" s="17"/>
      <c r="J305" s="17"/>
      <c r="K305" s="20"/>
      <c r="L305" s="20"/>
      <c r="M305" s="20"/>
      <c r="N305" s="20"/>
      <c r="O305" s="20"/>
      <c r="P305" s="20"/>
      <c r="Q305" s="20"/>
      <c r="R305" s="20"/>
      <c r="S305" s="20"/>
      <c r="T305" s="23"/>
      <c r="U305" s="23"/>
      <c r="V305" s="23"/>
      <c r="W305" s="23"/>
      <c r="X305" s="23"/>
      <c r="Y305" s="23"/>
      <c r="Z305" s="23"/>
      <c r="AA305" s="23"/>
      <c r="AB305" s="23"/>
      <c r="AC305" s="23"/>
      <c r="AD305" s="23"/>
      <c r="AE305" s="23"/>
      <c r="AF305" s="23"/>
      <c r="AG305" s="17"/>
      <c r="AH305" s="17"/>
      <c r="AI305" s="17"/>
      <c r="AJ305" s="17"/>
      <c r="AK305" s="17"/>
      <c r="AL305" s="17"/>
      <c r="AM305" s="17"/>
      <c r="AN305" s="17"/>
      <c r="AO305" s="17"/>
      <c r="AP305" s="20"/>
      <c r="AQ305" s="20"/>
      <c r="AR305" s="20"/>
      <c r="AS305" s="20"/>
      <c r="AT305" s="20"/>
      <c r="AU305" s="20"/>
      <c r="AV305" s="20"/>
      <c r="AW305" s="20"/>
      <c r="AX305" s="20"/>
      <c r="AY305" s="23"/>
      <c r="AZ305" s="23"/>
      <c r="BA305" s="23"/>
      <c r="BB305" s="23"/>
      <c r="BC305" s="23"/>
      <c r="BD305" s="23"/>
      <c r="BE305" s="23"/>
      <c r="BF305" s="23"/>
      <c r="BG305" s="23"/>
      <c r="BH305" s="23"/>
      <c r="BI305" s="23"/>
    </row>
    <row r="306" spans="2:61" ht="15" customHeight="1">
      <c r="B306" s="17"/>
      <c r="C306" s="17"/>
      <c r="D306" s="17"/>
      <c r="E306" s="17"/>
      <c r="F306" s="17"/>
      <c r="G306" s="17"/>
      <c r="H306" s="17"/>
      <c r="I306" s="17"/>
      <c r="J306" s="17"/>
      <c r="K306" s="20"/>
      <c r="L306" s="20"/>
      <c r="M306" s="20"/>
      <c r="N306" s="20"/>
      <c r="O306" s="20"/>
      <c r="P306" s="20"/>
      <c r="Q306" s="20"/>
      <c r="R306" s="20"/>
      <c r="S306" s="20"/>
      <c r="T306" s="23"/>
      <c r="U306" s="23"/>
      <c r="V306" s="23"/>
      <c r="W306" s="23"/>
      <c r="X306" s="23"/>
      <c r="Y306" s="23"/>
      <c r="Z306" s="23"/>
      <c r="AA306" s="23"/>
      <c r="AB306" s="23"/>
      <c r="AC306" s="23"/>
      <c r="AD306" s="23"/>
      <c r="AE306" s="23"/>
      <c r="AF306" s="23"/>
      <c r="AG306" s="17"/>
      <c r="AH306" s="17"/>
      <c r="AI306" s="17"/>
      <c r="AJ306" s="17"/>
      <c r="AK306" s="17"/>
      <c r="AL306" s="17"/>
      <c r="AM306" s="17"/>
      <c r="AN306" s="17"/>
      <c r="AO306" s="17"/>
      <c r="AP306" s="20"/>
      <c r="AQ306" s="20"/>
      <c r="AR306" s="20"/>
      <c r="AS306" s="20"/>
      <c r="AT306" s="20"/>
      <c r="AU306" s="20"/>
      <c r="AV306" s="20"/>
      <c r="AW306" s="20"/>
      <c r="AX306" s="20"/>
      <c r="AY306" s="23"/>
      <c r="AZ306" s="23"/>
      <c r="BA306" s="23"/>
      <c r="BB306" s="23"/>
      <c r="BC306" s="23"/>
      <c r="BD306" s="23"/>
      <c r="BE306" s="23"/>
      <c r="BF306" s="23"/>
      <c r="BG306" s="23"/>
      <c r="BH306" s="23"/>
      <c r="BI306" s="23"/>
    </row>
    <row r="307" spans="2:61" ht="56.25" customHeight="1" thickBot="1">
      <c r="B307" s="18"/>
      <c r="C307" s="18"/>
      <c r="D307" s="18"/>
      <c r="E307" s="18"/>
      <c r="F307" s="18"/>
      <c r="G307" s="18"/>
      <c r="H307" s="18"/>
      <c r="I307" s="18"/>
      <c r="J307" s="18"/>
      <c r="K307" s="21"/>
      <c r="L307" s="21"/>
      <c r="M307" s="21"/>
      <c r="N307" s="21"/>
      <c r="O307" s="21"/>
      <c r="P307" s="21"/>
      <c r="Q307" s="21"/>
      <c r="R307" s="21"/>
      <c r="S307" s="21"/>
      <c r="T307" s="24"/>
      <c r="U307" s="24"/>
      <c r="V307" s="24"/>
      <c r="W307" s="24"/>
      <c r="X307" s="24"/>
      <c r="Y307" s="24"/>
      <c r="Z307" s="24"/>
      <c r="AA307" s="24"/>
      <c r="AB307" s="24"/>
      <c r="AC307" s="24"/>
      <c r="AD307" s="24"/>
      <c r="AE307" s="24"/>
      <c r="AF307" s="24"/>
      <c r="AG307" s="18"/>
      <c r="AH307" s="18"/>
      <c r="AI307" s="18"/>
      <c r="AJ307" s="18"/>
      <c r="AK307" s="18"/>
      <c r="AL307" s="18"/>
      <c r="AM307" s="18"/>
      <c r="AN307" s="18"/>
      <c r="AO307" s="18"/>
      <c r="AP307" s="21"/>
      <c r="AQ307" s="21"/>
      <c r="AR307" s="21"/>
      <c r="AS307" s="21"/>
      <c r="AT307" s="21"/>
      <c r="AU307" s="21"/>
      <c r="AV307" s="21"/>
      <c r="AW307" s="21"/>
      <c r="AX307" s="21"/>
      <c r="AY307" s="24"/>
      <c r="AZ307" s="24"/>
      <c r="BA307" s="24"/>
      <c r="BB307" s="24"/>
      <c r="BC307" s="24"/>
      <c r="BD307" s="24"/>
      <c r="BE307" s="24"/>
      <c r="BF307" s="24"/>
      <c r="BG307" s="24"/>
      <c r="BH307" s="24"/>
      <c r="BI307" s="24"/>
    </row>
    <row r="308" spans="2:61" ht="15.75" thickTop="1"/>
  </sheetData>
  <mergeCells count="1126">
    <mergeCell ref="B2:AO11"/>
    <mergeCell ref="AP2:AY11"/>
    <mergeCell ref="AZ2:BI11"/>
    <mergeCell ref="B12:BI15"/>
    <mergeCell ref="B16:BI17"/>
    <mergeCell ref="B18:J20"/>
    <mergeCell ref="K18:S20"/>
    <mergeCell ref="T18:AF20"/>
    <mergeCell ref="AG18:AO20"/>
    <mergeCell ref="AP18:BI20"/>
    <mergeCell ref="AY24:AZ26"/>
    <mergeCell ref="BA24:BB26"/>
    <mergeCell ref="BC24:BE26"/>
    <mergeCell ref="BF24:BI26"/>
    <mergeCell ref="B27:J29"/>
    <mergeCell ref="K27:S29"/>
    <mergeCell ref="T27:AF29"/>
    <mergeCell ref="AG27:AO29"/>
    <mergeCell ref="AP27:AU29"/>
    <mergeCell ref="AV27:AX29"/>
    <mergeCell ref="AY21:AZ23"/>
    <mergeCell ref="BA21:BB23"/>
    <mergeCell ref="BC21:BE23"/>
    <mergeCell ref="BF21:BI23"/>
    <mergeCell ref="B24:J26"/>
    <mergeCell ref="K24:S26"/>
    <mergeCell ref="T24:AF26"/>
    <mergeCell ref="AG24:AO26"/>
    <mergeCell ref="AP24:AU26"/>
    <mergeCell ref="AV24:AX26"/>
    <mergeCell ref="B21:J23"/>
    <mergeCell ref="K21:S23"/>
    <mergeCell ref="T21:AF23"/>
    <mergeCell ref="AG21:AO23"/>
    <mergeCell ref="AP21:AU23"/>
    <mergeCell ref="AV21:AX23"/>
    <mergeCell ref="AY30:AZ32"/>
    <mergeCell ref="BA30:BB32"/>
    <mergeCell ref="BC30:BE32"/>
    <mergeCell ref="BF30:BI32"/>
    <mergeCell ref="B33:J35"/>
    <mergeCell ref="K33:S35"/>
    <mergeCell ref="T33:AF35"/>
    <mergeCell ref="AG33:AO35"/>
    <mergeCell ref="AP33:AU35"/>
    <mergeCell ref="AV33:AX35"/>
    <mergeCell ref="AY27:AZ29"/>
    <mergeCell ref="BA27:BB29"/>
    <mergeCell ref="BC27:BE29"/>
    <mergeCell ref="BF27:BI29"/>
    <mergeCell ref="B30:J32"/>
    <mergeCell ref="K30:S32"/>
    <mergeCell ref="T30:AF32"/>
    <mergeCell ref="AG30:AO32"/>
    <mergeCell ref="AP30:AU32"/>
    <mergeCell ref="AV30:AX32"/>
    <mergeCell ref="AY36:AZ38"/>
    <mergeCell ref="BA36:BB38"/>
    <mergeCell ref="BC36:BE38"/>
    <mergeCell ref="BF36:BI38"/>
    <mergeCell ref="B39:J41"/>
    <mergeCell ref="K39:S41"/>
    <mergeCell ref="T39:AF41"/>
    <mergeCell ref="AG39:AO41"/>
    <mergeCell ref="AP39:AY41"/>
    <mergeCell ref="AZ39:BI41"/>
    <mergeCell ref="AY33:AZ35"/>
    <mergeCell ref="BA33:BB35"/>
    <mergeCell ref="BC33:BE35"/>
    <mergeCell ref="BF33:BI35"/>
    <mergeCell ref="B36:J38"/>
    <mergeCell ref="K36:S38"/>
    <mergeCell ref="T36:AF38"/>
    <mergeCell ref="AG36:AO38"/>
    <mergeCell ref="AP36:AU38"/>
    <mergeCell ref="AV36:AX38"/>
    <mergeCell ref="BF45:BG47"/>
    <mergeCell ref="BH45:BI47"/>
    <mergeCell ref="B48:J50"/>
    <mergeCell ref="K48:S50"/>
    <mergeCell ref="T48:AF50"/>
    <mergeCell ref="AG48:AO50"/>
    <mergeCell ref="AP48:AV50"/>
    <mergeCell ref="AW48:AY50"/>
    <mergeCell ref="AZ48:BE50"/>
    <mergeCell ref="BF48:BG50"/>
    <mergeCell ref="AZ42:BE44"/>
    <mergeCell ref="BF42:BG44"/>
    <mergeCell ref="BH42:BI44"/>
    <mergeCell ref="B45:J47"/>
    <mergeCell ref="K45:S47"/>
    <mergeCell ref="T45:AF47"/>
    <mergeCell ref="AG45:AO47"/>
    <mergeCell ref="AP45:AV47"/>
    <mergeCell ref="AW45:AY47"/>
    <mergeCell ref="AZ45:BE47"/>
    <mergeCell ref="B42:J44"/>
    <mergeCell ref="K42:S44"/>
    <mergeCell ref="T42:AF44"/>
    <mergeCell ref="AG42:AO44"/>
    <mergeCell ref="AP42:AV44"/>
    <mergeCell ref="AW42:AY44"/>
    <mergeCell ref="B54:AF57"/>
    <mergeCell ref="AG54:BI57"/>
    <mergeCell ref="B58:BI59"/>
    <mergeCell ref="B60:L62"/>
    <mergeCell ref="M60:P62"/>
    <mergeCell ref="Q60:T62"/>
    <mergeCell ref="U60:X62"/>
    <mergeCell ref="Y60:AB62"/>
    <mergeCell ref="AC60:AF62"/>
    <mergeCell ref="AG60:AO65"/>
    <mergeCell ref="BH48:BI50"/>
    <mergeCell ref="B51:J53"/>
    <mergeCell ref="K51:S53"/>
    <mergeCell ref="T51:AF53"/>
    <mergeCell ref="AG51:AO53"/>
    <mergeCell ref="AP51:AV53"/>
    <mergeCell ref="AW51:AY53"/>
    <mergeCell ref="AZ51:BE53"/>
    <mergeCell ref="BF51:BG53"/>
    <mergeCell ref="BH51:BI53"/>
    <mergeCell ref="B66:L68"/>
    <mergeCell ref="M66:P68"/>
    <mergeCell ref="Q66:T68"/>
    <mergeCell ref="U66:X68"/>
    <mergeCell ref="Y66:AB68"/>
    <mergeCell ref="AC66:AF68"/>
    <mergeCell ref="BJ60:BL65"/>
    <mergeCell ref="B63:L65"/>
    <mergeCell ref="M63:P65"/>
    <mergeCell ref="Q63:T65"/>
    <mergeCell ref="U63:X65"/>
    <mergeCell ref="Y63:AB65"/>
    <mergeCell ref="AC63:AF65"/>
    <mergeCell ref="AW63:AX65"/>
    <mergeCell ref="AY63:AZ65"/>
    <mergeCell ref="BA63:BB65"/>
    <mergeCell ref="AP60:AS65"/>
    <mergeCell ref="AT60:AV65"/>
    <mergeCell ref="AW60:BB62"/>
    <mergeCell ref="BC60:BD65"/>
    <mergeCell ref="BE60:BF65"/>
    <mergeCell ref="BG60:BI65"/>
    <mergeCell ref="BC69:BD71"/>
    <mergeCell ref="BE69:BF71"/>
    <mergeCell ref="BG69:BI71"/>
    <mergeCell ref="BJ69:BL71"/>
    <mergeCell ref="B72:L74"/>
    <mergeCell ref="M72:P74"/>
    <mergeCell ref="Q72:T74"/>
    <mergeCell ref="U72:X74"/>
    <mergeCell ref="Y72:AB74"/>
    <mergeCell ref="AC72:AF74"/>
    <mergeCell ref="AG69:AO71"/>
    <mergeCell ref="AP69:AS71"/>
    <mergeCell ref="AT69:AV71"/>
    <mergeCell ref="AW69:AX71"/>
    <mergeCell ref="AY69:AZ71"/>
    <mergeCell ref="BA69:BB71"/>
    <mergeCell ref="BC66:BD68"/>
    <mergeCell ref="BE66:BF68"/>
    <mergeCell ref="BG66:BI68"/>
    <mergeCell ref="BJ66:BL68"/>
    <mergeCell ref="B69:L71"/>
    <mergeCell ref="M69:P71"/>
    <mergeCell ref="Q69:T71"/>
    <mergeCell ref="U69:X71"/>
    <mergeCell ref="Y69:AB71"/>
    <mergeCell ref="AC69:AF71"/>
    <mergeCell ref="AG66:AO68"/>
    <mergeCell ref="AP66:AS68"/>
    <mergeCell ref="AT66:AV68"/>
    <mergeCell ref="AW66:AX68"/>
    <mergeCell ref="AY66:AZ68"/>
    <mergeCell ref="BA66:BB68"/>
    <mergeCell ref="BC75:BD77"/>
    <mergeCell ref="BE75:BF77"/>
    <mergeCell ref="BG75:BI77"/>
    <mergeCell ref="BJ75:BL77"/>
    <mergeCell ref="B78:L80"/>
    <mergeCell ref="M78:P80"/>
    <mergeCell ref="Q78:T80"/>
    <mergeCell ref="U78:X80"/>
    <mergeCell ref="Y78:AB80"/>
    <mergeCell ref="AC78:AF80"/>
    <mergeCell ref="AG75:AO77"/>
    <mergeCell ref="AP75:AS77"/>
    <mergeCell ref="AT75:AV77"/>
    <mergeCell ref="AW75:AX77"/>
    <mergeCell ref="AY75:AZ77"/>
    <mergeCell ref="BA75:BB77"/>
    <mergeCell ref="BC72:BD74"/>
    <mergeCell ref="BE72:BF74"/>
    <mergeCell ref="BG72:BI74"/>
    <mergeCell ref="BJ72:BL74"/>
    <mergeCell ref="B75:L77"/>
    <mergeCell ref="M75:P77"/>
    <mergeCell ref="Q75:T77"/>
    <mergeCell ref="U75:X77"/>
    <mergeCell ref="Y75:AB77"/>
    <mergeCell ref="AC75:AF77"/>
    <mergeCell ref="AG72:AO74"/>
    <mergeCell ref="AP72:AS74"/>
    <mergeCell ref="AT72:AV74"/>
    <mergeCell ref="AW72:AX74"/>
    <mergeCell ref="AY72:AZ74"/>
    <mergeCell ref="BA72:BB74"/>
    <mergeCell ref="BC81:BD83"/>
    <mergeCell ref="BE81:BF83"/>
    <mergeCell ref="BG81:BI83"/>
    <mergeCell ref="BJ81:BL83"/>
    <mergeCell ref="B84:L86"/>
    <mergeCell ref="M84:P86"/>
    <mergeCell ref="Q84:T86"/>
    <mergeCell ref="U84:X86"/>
    <mergeCell ref="Y84:AB86"/>
    <mergeCell ref="AC84:AF86"/>
    <mergeCell ref="AG81:AO83"/>
    <mergeCell ref="AP81:AS83"/>
    <mergeCell ref="AT81:AV83"/>
    <mergeCell ref="AW81:AX83"/>
    <mergeCell ref="AY81:AZ83"/>
    <mergeCell ref="BA81:BB83"/>
    <mergeCell ref="BC78:BD80"/>
    <mergeCell ref="BE78:BF80"/>
    <mergeCell ref="BG78:BI80"/>
    <mergeCell ref="BJ78:BL80"/>
    <mergeCell ref="B81:L83"/>
    <mergeCell ref="M81:P83"/>
    <mergeCell ref="Q81:T83"/>
    <mergeCell ref="U81:X83"/>
    <mergeCell ref="Y81:AB83"/>
    <mergeCell ref="AC81:AF83"/>
    <mergeCell ref="AG78:AO80"/>
    <mergeCell ref="AP78:AS80"/>
    <mergeCell ref="AT78:AV80"/>
    <mergeCell ref="AW78:AX80"/>
    <mergeCell ref="AY78:AZ80"/>
    <mergeCell ref="BA78:BB80"/>
    <mergeCell ref="BC87:BD89"/>
    <mergeCell ref="BE87:BF89"/>
    <mergeCell ref="BG87:BI89"/>
    <mergeCell ref="BJ87:BL89"/>
    <mergeCell ref="B90:L92"/>
    <mergeCell ref="M90:P92"/>
    <mergeCell ref="Q90:T92"/>
    <mergeCell ref="U90:X92"/>
    <mergeCell ref="Y90:AB92"/>
    <mergeCell ref="AC90:AF92"/>
    <mergeCell ref="AG87:AO89"/>
    <mergeCell ref="AP87:AS89"/>
    <mergeCell ref="AT87:AV89"/>
    <mergeCell ref="AW87:AX89"/>
    <mergeCell ref="AY87:AZ89"/>
    <mergeCell ref="BA87:BB89"/>
    <mergeCell ref="BC84:BD86"/>
    <mergeCell ref="BE84:BF86"/>
    <mergeCell ref="BG84:BI86"/>
    <mergeCell ref="BJ84:BL86"/>
    <mergeCell ref="B87:L89"/>
    <mergeCell ref="M87:P89"/>
    <mergeCell ref="Q87:T89"/>
    <mergeCell ref="U87:X89"/>
    <mergeCell ref="Y87:AB89"/>
    <mergeCell ref="AC87:AF89"/>
    <mergeCell ref="AG84:AO86"/>
    <mergeCell ref="AP84:AS86"/>
    <mergeCell ref="AT84:AV86"/>
    <mergeCell ref="AW84:AX86"/>
    <mergeCell ref="AY84:AZ86"/>
    <mergeCell ref="BA84:BB86"/>
    <mergeCell ref="BC93:BD95"/>
    <mergeCell ref="BE93:BF95"/>
    <mergeCell ref="BG93:BI95"/>
    <mergeCell ref="BJ93:BL95"/>
    <mergeCell ref="B96:L98"/>
    <mergeCell ref="M96:P98"/>
    <mergeCell ref="Q96:T98"/>
    <mergeCell ref="U96:X98"/>
    <mergeCell ref="Y96:AB98"/>
    <mergeCell ref="AC96:AF98"/>
    <mergeCell ref="AG93:AO95"/>
    <mergeCell ref="AP93:AS95"/>
    <mergeCell ref="AT93:AV95"/>
    <mergeCell ref="AW93:AX95"/>
    <mergeCell ref="AY93:AZ95"/>
    <mergeCell ref="BA93:BB95"/>
    <mergeCell ref="BC90:BD92"/>
    <mergeCell ref="BE90:BF92"/>
    <mergeCell ref="BG90:BI92"/>
    <mergeCell ref="BJ90:BL92"/>
    <mergeCell ref="B93:L95"/>
    <mergeCell ref="M93:P95"/>
    <mergeCell ref="Q93:T95"/>
    <mergeCell ref="U93:X95"/>
    <mergeCell ref="Y93:AB95"/>
    <mergeCell ref="AC93:AF95"/>
    <mergeCell ref="AG90:AO92"/>
    <mergeCell ref="AP90:AS92"/>
    <mergeCell ref="AT90:AV92"/>
    <mergeCell ref="AW90:AX92"/>
    <mergeCell ref="AY90:AZ92"/>
    <mergeCell ref="BA90:BB92"/>
    <mergeCell ref="BC99:BD101"/>
    <mergeCell ref="BE99:BF101"/>
    <mergeCell ref="BG99:BI101"/>
    <mergeCell ref="BJ99:BL101"/>
    <mergeCell ref="B102:L104"/>
    <mergeCell ref="M102:P104"/>
    <mergeCell ref="Q102:T104"/>
    <mergeCell ref="U102:X104"/>
    <mergeCell ref="Y102:AB104"/>
    <mergeCell ref="AC102:AF104"/>
    <mergeCell ref="AG99:AO101"/>
    <mergeCell ref="AP99:AS101"/>
    <mergeCell ref="AT99:AV101"/>
    <mergeCell ref="AW99:AX101"/>
    <mergeCell ref="AY99:AZ101"/>
    <mergeCell ref="BA99:BB101"/>
    <mergeCell ref="BC96:BD98"/>
    <mergeCell ref="BE96:BF98"/>
    <mergeCell ref="BG96:BI98"/>
    <mergeCell ref="BJ96:BL98"/>
    <mergeCell ref="B99:L101"/>
    <mergeCell ref="M99:P101"/>
    <mergeCell ref="Q99:T101"/>
    <mergeCell ref="U99:X101"/>
    <mergeCell ref="Y99:AB101"/>
    <mergeCell ref="AC99:AF101"/>
    <mergeCell ref="AG96:AO98"/>
    <mergeCell ref="AP96:AS98"/>
    <mergeCell ref="AT96:AV98"/>
    <mergeCell ref="AW96:AX98"/>
    <mergeCell ref="AY96:AZ98"/>
    <mergeCell ref="BA96:BB98"/>
    <mergeCell ref="BC105:BD107"/>
    <mergeCell ref="BE105:BF107"/>
    <mergeCell ref="BG105:BI107"/>
    <mergeCell ref="BJ105:BL107"/>
    <mergeCell ref="B108:L110"/>
    <mergeCell ref="M108:P110"/>
    <mergeCell ref="Q108:T110"/>
    <mergeCell ref="U108:X110"/>
    <mergeCell ref="Y108:AB110"/>
    <mergeCell ref="AC108:AF110"/>
    <mergeCell ref="AG105:AO107"/>
    <mergeCell ref="AP105:AS107"/>
    <mergeCell ref="AT105:AV107"/>
    <mergeCell ref="AW105:AX107"/>
    <mergeCell ref="AY105:AZ107"/>
    <mergeCell ref="BA105:BB107"/>
    <mergeCell ref="BC102:BD104"/>
    <mergeCell ref="BE102:BF104"/>
    <mergeCell ref="BG102:BI104"/>
    <mergeCell ref="BJ102:BL104"/>
    <mergeCell ref="B105:L107"/>
    <mergeCell ref="M105:P107"/>
    <mergeCell ref="Q105:T107"/>
    <mergeCell ref="U105:X107"/>
    <mergeCell ref="Y105:AB107"/>
    <mergeCell ref="AC105:AF107"/>
    <mergeCell ref="AG102:AO104"/>
    <mergeCell ref="AP102:AS104"/>
    <mergeCell ref="AT102:AV104"/>
    <mergeCell ref="AW102:AX104"/>
    <mergeCell ref="AY102:AZ104"/>
    <mergeCell ref="BA102:BB104"/>
    <mergeCell ref="BC111:BD113"/>
    <mergeCell ref="BE111:BF113"/>
    <mergeCell ref="BG111:BI113"/>
    <mergeCell ref="BJ111:BL113"/>
    <mergeCell ref="B114:L116"/>
    <mergeCell ref="M114:P116"/>
    <mergeCell ref="Q114:T116"/>
    <mergeCell ref="U114:X116"/>
    <mergeCell ref="Y114:AB116"/>
    <mergeCell ref="AC114:AF116"/>
    <mergeCell ref="AG111:AO113"/>
    <mergeCell ref="AP111:AS113"/>
    <mergeCell ref="AT111:AV113"/>
    <mergeCell ref="AW111:AX113"/>
    <mergeCell ref="AY111:AZ113"/>
    <mergeCell ref="BA111:BB113"/>
    <mergeCell ref="BC108:BD110"/>
    <mergeCell ref="BE108:BF110"/>
    <mergeCell ref="BG108:BI110"/>
    <mergeCell ref="BJ108:BL110"/>
    <mergeCell ref="B111:L113"/>
    <mergeCell ref="M111:P113"/>
    <mergeCell ref="Q111:T113"/>
    <mergeCell ref="U111:X113"/>
    <mergeCell ref="Y111:AB113"/>
    <mergeCell ref="AC111:AF113"/>
    <mergeCell ref="AG108:AO110"/>
    <mergeCell ref="AP108:AS110"/>
    <mergeCell ref="AT108:AV110"/>
    <mergeCell ref="AW108:AX110"/>
    <mergeCell ref="AY108:AZ110"/>
    <mergeCell ref="BA108:BB110"/>
    <mergeCell ref="BC117:BD119"/>
    <mergeCell ref="BE117:BF119"/>
    <mergeCell ref="BG117:BI119"/>
    <mergeCell ref="BJ117:BL119"/>
    <mergeCell ref="B120:L122"/>
    <mergeCell ref="M120:P122"/>
    <mergeCell ref="Q120:T122"/>
    <mergeCell ref="U120:X122"/>
    <mergeCell ref="Y120:AB122"/>
    <mergeCell ref="AC120:AF122"/>
    <mergeCell ref="AG117:AO119"/>
    <mergeCell ref="AP117:AS119"/>
    <mergeCell ref="AT117:AV119"/>
    <mergeCell ref="AW117:AX119"/>
    <mergeCell ref="AY117:AZ119"/>
    <mergeCell ref="BA117:BB119"/>
    <mergeCell ref="BC114:BD116"/>
    <mergeCell ref="BE114:BF116"/>
    <mergeCell ref="BG114:BI116"/>
    <mergeCell ref="BJ114:BL116"/>
    <mergeCell ref="B117:L119"/>
    <mergeCell ref="M117:P119"/>
    <mergeCell ref="Q117:T119"/>
    <mergeCell ref="U117:X119"/>
    <mergeCell ref="Y117:AB119"/>
    <mergeCell ref="AC117:AF119"/>
    <mergeCell ref="AG114:AO116"/>
    <mergeCell ref="AP114:AS116"/>
    <mergeCell ref="AT114:AV116"/>
    <mergeCell ref="AW114:AX116"/>
    <mergeCell ref="AY114:AZ116"/>
    <mergeCell ref="BA114:BB116"/>
    <mergeCell ref="BC123:BD125"/>
    <mergeCell ref="BE123:BF125"/>
    <mergeCell ref="BG123:BI125"/>
    <mergeCell ref="BJ123:BL125"/>
    <mergeCell ref="B126:L128"/>
    <mergeCell ref="M126:P128"/>
    <mergeCell ref="Q126:T128"/>
    <mergeCell ref="U126:X128"/>
    <mergeCell ref="Y126:AB128"/>
    <mergeCell ref="AC126:AF128"/>
    <mergeCell ref="AG123:AO125"/>
    <mergeCell ref="AP123:AS125"/>
    <mergeCell ref="AT123:AV125"/>
    <mergeCell ref="AW123:AX125"/>
    <mergeCell ref="AY123:AZ125"/>
    <mergeCell ref="BA123:BB125"/>
    <mergeCell ref="BC120:BD122"/>
    <mergeCell ref="BE120:BF122"/>
    <mergeCell ref="BG120:BI122"/>
    <mergeCell ref="BJ120:BL122"/>
    <mergeCell ref="B123:L125"/>
    <mergeCell ref="M123:P125"/>
    <mergeCell ref="Q123:T125"/>
    <mergeCell ref="U123:X125"/>
    <mergeCell ref="Y123:AB125"/>
    <mergeCell ref="AC123:AF125"/>
    <mergeCell ref="AG120:AO122"/>
    <mergeCell ref="AP120:AS122"/>
    <mergeCell ref="AT120:AV122"/>
    <mergeCell ref="AW120:AX122"/>
    <mergeCell ref="AY120:AZ122"/>
    <mergeCell ref="BA120:BB122"/>
    <mergeCell ref="BC129:BD131"/>
    <mergeCell ref="BE129:BF131"/>
    <mergeCell ref="BG129:BI131"/>
    <mergeCell ref="BJ129:BL131"/>
    <mergeCell ref="B132:L134"/>
    <mergeCell ref="M132:P134"/>
    <mergeCell ref="Q132:T134"/>
    <mergeCell ref="U132:X134"/>
    <mergeCell ref="Y132:AB134"/>
    <mergeCell ref="AC132:AF134"/>
    <mergeCell ref="AG129:AO131"/>
    <mergeCell ref="AP129:AS131"/>
    <mergeCell ref="AT129:AV131"/>
    <mergeCell ref="AW129:AX131"/>
    <mergeCell ref="AY129:AZ131"/>
    <mergeCell ref="BA129:BB131"/>
    <mergeCell ref="BC126:BD128"/>
    <mergeCell ref="BE126:BF128"/>
    <mergeCell ref="BG126:BI128"/>
    <mergeCell ref="BJ126:BL128"/>
    <mergeCell ref="B129:L131"/>
    <mergeCell ref="M129:P131"/>
    <mergeCell ref="Q129:T131"/>
    <mergeCell ref="U129:X131"/>
    <mergeCell ref="Y129:AB131"/>
    <mergeCell ref="AC129:AF131"/>
    <mergeCell ref="AG126:AO128"/>
    <mergeCell ref="AP126:AS128"/>
    <mergeCell ref="AT126:AV128"/>
    <mergeCell ref="AW126:AX128"/>
    <mergeCell ref="AY126:AZ128"/>
    <mergeCell ref="BA126:BB128"/>
    <mergeCell ref="BC135:BD137"/>
    <mergeCell ref="BE135:BF137"/>
    <mergeCell ref="BG135:BI137"/>
    <mergeCell ref="BJ135:BL137"/>
    <mergeCell ref="B138:L140"/>
    <mergeCell ref="M138:P140"/>
    <mergeCell ref="Q138:T140"/>
    <mergeCell ref="U138:X140"/>
    <mergeCell ref="Y138:AB140"/>
    <mergeCell ref="AC138:AF140"/>
    <mergeCell ref="AG135:AO137"/>
    <mergeCell ref="AP135:AS137"/>
    <mergeCell ref="AT135:AV137"/>
    <mergeCell ref="AW135:AX137"/>
    <mergeCell ref="AY135:AZ137"/>
    <mergeCell ref="BA135:BB137"/>
    <mergeCell ref="BC132:BD134"/>
    <mergeCell ref="BE132:BF134"/>
    <mergeCell ref="BG132:BI134"/>
    <mergeCell ref="BJ132:BL134"/>
    <mergeCell ref="B135:L137"/>
    <mergeCell ref="M135:P137"/>
    <mergeCell ref="Q135:T137"/>
    <mergeCell ref="U135:X137"/>
    <mergeCell ref="Y135:AB137"/>
    <mergeCell ref="AC135:AF137"/>
    <mergeCell ref="AG132:AO134"/>
    <mergeCell ref="AP132:AS134"/>
    <mergeCell ref="AT132:AV134"/>
    <mergeCell ref="AW132:AX134"/>
    <mergeCell ref="AY132:AZ134"/>
    <mergeCell ref="BA132:BB134"/>
    <mergeCell ref="BC141:BD143"/>
    <mergeCell ref="BE141:BF143"/>
    <mergeCell ref="BG141:BI143"/>
    <mergeCell ref="BJ141:BL143"/>
    <mergeCell ref="B144:L146"/>
    <mergeCell ref="M144:P146"/>
    <mergeCell ref="Q144:T146"/>
    <mergeCell ref="U144:X146"/>
    <mergeCell ref="Y144:AB146"/>
    <mergeCell ref="AC144:AF146"/>
    <mergeCell ref="AG141:AO143"/>
    <mergeCell ref="AP141:AS143"/>
    <mergeCell ref="AT141:AV143"/>
    <mergeCell ref="AW141:AX143"/>
    <mergeCell ref="AY141:AZ143"/>
    <mergeCell ref="BA141:BB143"/>
    <mergeCell ref="BC138:BD140"/>
    <mergeCell ref="BE138:BF140"/>
    <mergeCell ref="BG138:BI140"/>
    <mergeCell ref="BJ138:BL140"/>
    <mergeCell ref="B141:L143"/>
    <mergeCell ref="M141:P143"/>
    <mergeCell ref="Q141:T143"/>
    <mergeCell ref="U141:X143"/>
    <mergeCell ref="Y141:AB143"/>
    <mergeCell ref="AC141:AF143"/>
    <mergeCell ref="AG138:AO140"/>
    <mergeCell ref="AP138:AS140"/>
    <mergeCell ref="AT138:AV140"/>
    <mergeCell ref="AW138:AX140"/>
    <mergeCell ref="AY138:AZ140"/>
    <mergeCell ref="BA138:BB140"/>
    <mergeCell ref="BC147:BD149"/>
    <mergeCell ref="BE147:BF149"/>
    <mergeCell ref="BG147:BI149"/>
    <mergeCell ref="BJ147:BL149"/>
    <mergeCell ref="B150:L152"/>
    <mergeCell ref="M150:P152"/>
    <mergeCell ref="Q150:T152"/>
    <mergeCell ref="U150:X152"/>
    <mergeCell ref="Y150:AB152"/>
    <mergeCell ref="AC150:AF152"/>
    <mergeCell ref="AG147:AO149"/>
    <mergeCell ref="AP147:AS149"/>
    <mergeCell ref="AT147:AV149"/>
    <mergeCell ref="AW147:AX149"/>
    <mergeCell ref="AY147:AZ149"/>
    <mergeCell ref="BA147:BB149"/>
    <mergeCell ref="BC144:BD146"/>
    <mergeCell ref="BE144:BF146"/>
    <mergeCell ref="BG144:BI146"/>
    <mergeCell ref="BJ144:BL146"/>
    <mergeCell ref="B147:L149"/>
    <mergeCell ref="M147:P149"/>
    <mergeCell ref="Q147:T149"/>
    <mergeCell ref="U147:X149"/>
    <mergeCell ref="Y147:AB149"/>
    <mergeCell ref="AC147:AF149"/>
    <mergeCell ref="AG144:AO146"/>
    <mergeCell ref="AP144:AS146"/>
    <mergeCell ref="AT144:AV146"/>
    <mergeCell ref="AW144:AX146"/>
    <mergeCell ref="AY144:AZ146"/>
    <mergeCell ref="BA144:BB146"/>
    <mergeCell ref="BC153:BD155"/>
    <mergeCell ref="BE153:BF155"/>
    <mergeCell ref="BG153:BI155"/>
    <mergeCell ref="BJ153:BL155"/>
    <mergeCell ref="B156:L158"/>
    <mergeCell ref="M156:P158"/>
    <mergeCell ref="Q156:T158"/>
    <mergeCell ref="U156:X158"/>
    <mergeCell ref="Y156:AB158"/>
    <mergeCell ref="AC156:AF158"/>
    <mergeCell ref="AG153:AO155"/>
    <mergeCell ref="AP153:AS155"/>
    <mergeCell ref="AT153:AV155"/>
    <mergeCell ref="AW153:AX155"/>
    <mergeCell ref="AY153:AZ155"/>
    <mergeCell ref="BA153:BB155"/>
    <mergeCell ref="BC150:BD152"/>
    <mergeCell ref="BE150:BF152"/>
    <mergeCell ref="BG150:BI152"/>
    <mergeCell ref="BJ150:BL152"/>
    <mergeCell ref="B153:L155"/>
    <mergeCell ref="M153:P155"/>
    <mergeCell ref="Q153:T155"/>
    <mergeCell ref="U153:X155"/>
    <mergeCell ref="Y153:AB155"/>
    <mergeCell ref="AC153:AF155"/>
    <mergeCell ref="AG150:AO152"/>
    <mergeCell ref="AP150:AS152"/>
    <mergeCell ref="AT150:AV152"/>
    <mergeCell ref="AW150:AX152"/>
    <mergeCell ref="AY150:AZ152"/>
    <mergeCell ref="BA150:BB152"/>
    <mergeCell ref="BC159:BD161"/>
    <mergeCell ref="BE159:BF161"/>
    <mergeCell ref="BG159:BI161"/>
    <mergeCell ref="BJ159:BL161"/>
    <mergeCell ref="B162:L164"/>
    <mergeCell ref="M162:P164"/>
    <mergeCell ref="Q162:T164"/>
    <mergeCell ref="U162:X164"/>
    <mergeCell ref="Y162:AB164"/>
    <mergeCell ref="AC162:AF164"/>
    <mergeCell ref="AG159:AO161"/>
    <mergeCell ref="AP159:AS161"/>
    <mergeCell ref="AT159:AV161"/>
    <mergeCell ref="AW159:AX161"/>
    <mergeCell ref="AY159:AZ161"/>
    <mergeCell ref="BA159:BB161"/>
    <mergeCell ref="BC156:BD158"/>
    <mergeCell ref="BE156:BF158"/>
    <mergeCell ref="BG156:BI158"/>
    <mergeCell ref="BJ156:BL158"/>
    <mergeCell ref="B159:L161"/>
    <mergeCell ref="M159:P161"/>
    <mergeCell ref="Q159:T161"/>
    <mergeCell ref="U159:X161"/>
    <mergeCell ref="Y159:AB161"/>
    <mergeCell ref="AC159:AF161"/>
    <mergeCell ref="AG156:AO158"/>
    <mergeCell ref="AP156:AS158"/>
    <mergeCell ref="AT156:AV158"/>
    <mergeCell ref="AW156:AX158"/>
    <mergeCell ref="AY156:AZ158"/>
    <mergeCell ref="BA156:BB158"/>
    <mergeCell ref="AG165:BI167"/>
    <mergeCell ref="BJ165:BL167"/>
    <mergeCell ref="BM165:BO167"/>
    <mergeCell ref="B168:L170"/>
    <mergeCell ref="M168:P170"/>
    <mergeCell ref="Q168:T170"/>
    <mergeCell ref="U168:X170"/>
    <mergeCell ref="Y168:AB170"/>
    <mergeCell ref="AC168:AF170"/>
    <mergeCell ref="AG168:AO173"/>
    <mergeCell ref="BC162:BD164"/>
    <mergeCell ref="BE162:BF164"/>
    <mergeCell ref="BG162:BI164"/>
    <mergeCell ref="BJ162:BL164"/>
    <mergeCell ref="B165:L167"/>
    <mergeCell ref="M165:P167"/>
    <mergeCell ref="Q165:T167"/>
    <mergeCell ref="U165:X167"/>
    <mergeCell ref="Y165:AB167"/>
    <mergeCell ref="AC165:AF167"/>
    <mergeCell ref="AG162:AO164"/>
    <mergeCell ref="AP162:AS164"/>
    <mergeCell ref="AT162:AV164"/>
    <mergeCell ref="AW162:AX164"/>
    <mergeCell ref="AY162:AZ164"/>
    <mergeCell ref="BA162:BB164"/>
    <mergeCell ref="BJ168:BL170"/>
    <mergeCell ref="BM168:BO170"/>
    <mergeCell ref="B171:L173"/>
    <mergeCell ref="M171:P173"/>
    <mergeCell ref="Q171:T173"/>
    <mergeCell ref="U171:X173"/>
    <mergeCell ref="Y171:AB173"/>
    <mergeCell ref="AC171:AF173"/>
    <mergeCell ref="AW171:AX173"/>
    <mergeCell ref="AY171:AZ173"/>
    <mergeCell ref="AP168:AS173"/>
    <mergeCell ref="AT168:AV173"/>
    <mergeCell ref="AW168:BB170"/>
    <mergeCell ref="BC168:BD173"/>
    <mergeCell ref="BE168:BF173"/>
    <mergeCell ref="BG168:BI173"/>
    <mergeCell ref="BA171:BB173"/>
    <mergeCell ref="BJ174:BL176"/>
    <mergeCell ref="BM174:BO176"/>
    <mergeCell ref="B177:L179"/>
    <mergeCell ref="M177:P179"/>
    <mergeCell ref="Q177:T179"/>
    <mergeCell ref="U177:X179"/>
    <mergeCell ref="Y177:AB179"/>
    <mergeCell ref="AC177:AF179"/>
    <mergeCell ref="AG177:AO179"/>
    <mergeCell ref="AT174:AV176"/>
    <mergeCell ref="AW174:AX176"/>
    <mergeCell ref="AY174:AZ176"/>
    <mergeCell ref="BA174:BB176"/>
    <mergeCell ref="BC174:BD176"/>
    <mergeCell ref="BE174:BF176"/>
    <mergeCell ref="BJ171:BL173"/>
    <mergeCell ref="BM171:BO173"/>
    <mergeCell ref="B174:L176"/>
    <mergeCell ref="M174:P176"/>
    <mergeCell ref="Q174:T176"/>
    <mergeCell ref="U174:X176"/>
    <mergeCell ref="Y174:AB176"/>
    <mergeCell ref="AC174:AF176"/>
    <mergeCell ref="AG174:AO176"/>
    <mergeCell ref="AP174:AS176"/>
    <mergeCell ref="BE177:BF179"/>
    <mergeCell ref="BG177:BI179"/>
    <mergeCell ref="B180:L182"/>
    <mergeCell ref="M180:P182"/>
    <mergeCell ref="Q180:T182"/>
    <mergeCell ref="U180:X182"/>
    <mergeCell ref="Y180:AB182"/>
    <mergeCell ref="AC180:AF182"/>
    <mergeCell ref="AG180:AO182"/>
    <mergeCell ref="AP180:AS182"/>
    <mergeCell ref="AP177:AS179"/>
    <mergeCell ref="AT177:AV179"/>
    <mergeCell ref="AW177:AX179"/>
    <mergeCell ref="AY177:AZ179"/>
    <mergeCell ref="BA177:BB179"/>
    <mergeCell ref="BC177:BD179"/>
    <mergeCell ref="BG174:BI176"/>
    <mergeCell ref="B186:L188"/>
    <mergeCell ref="M186:P188"/>
    <mergeCell ref="Q186:T188"/>
    <mergeCell ref="U186:X188"/>
    <mergeCell ref="Y186:AB188"/>
    <mergeCell ref="AC186:AF188"/>
    <mergeCell ref="AW183:AX185"/>
    <mergeCell ref="AY183:AZ185"/>
    <mergeCell ref="BA183:BB185"/>
    <mergeCell ref="BC183:BD185"/>
    <mergeCell ref="BE183:BF185"/>
    <mergeCell ref="BG183:BI185"/>
    <mergeCell ref="BG180:BI182"/>
    <mergeCell ref="B183:L185"/>
    <mergeCell ref="M183:P185"/>
    <mergeCell ref="Q183:T185"/>
    <mergeCell ref="U183:X185"/>
    <mergeCell ref="Y183:AB185"/>
    <mergeCell ref="AC183:AF185"/>
    <mergeCell ref="AG183:AO185"/>
    <mergeCell ref="AP183:AS185"/>
    <mergeCell ref="AT183:AV185"/>
    <mergeCell ref="AT180:AV182"/>
    <mergeCell ref="AW180:AX182"/>
    <mergeCell ref="AY180:AZ182"/>
    <mergeCell ref="BA180:BB182"/>
    <mergeCell ref="BC180:BD182"/>
    <mergeCell ref="BE180:BF182"/>
    <mergeCell ref="BE189:BF191"/>
    <mergeCell ref="BG189:BI191"/>
    <mergeCell ref="B192:L194"/>
    <mergeCell ref="M192:P194"/>
    <mergeCell ref="Q192:T194"/>
    <mergeCell ref="U192:X194"/>
    <mergeCell ref="Y192:AB194"/>
    <mergeCell ref="AC192:AF194"/>
    <mergeCell ref="AG192:AO194"/>
    <mergeCell ref="AP192:AS194"/>
    <mergeCell ref="AP189:AS191"/>
    <mergeCell ref="AT189:AV191"/>
    <mergeCell ref="AW189:AX191"/>
    <mergeCell ref="AY189:AZ191"/>
    <mergeCell ref="BA189:BB191"/>
    <mergeCell ref="BC189:BD191"/>
    <mergeCell ref="BC186:BD188"/>
    <mergeCell ref="BE186:BF188"/>
    <mergeCell ref="BG186:BI188"/>
    <mergeCell ref="B189:L191"/>
    <mergeCell ref="M189:P191"/>
    <mergeCell ref="Q189:T191"/>
    <mergeCell ref="U189:X191"/>
    <mergeCell ref="Y189:AB191"/>
    <mergeCell ref="AC189:AF191"/>
    <mergeCell ref="AG189:AO191"/>
    <mergeCell ref="AG186:AO188"/>
    <mergeCell ref="AP186:AS188"/>
    <mergeCell ref="AT186:AV188"/>
    <mergeCell ref="AW186:AX188"/>
    <mergeCell ref="AY186:AZ188"/>
    <mergeCell ref="BA186:BB188"/>
    <mergeCell ref="B198:L200"/>
    <mergeCell ref="M198:P200"/>
    <mergeCell ref="Q198:T200"/>
    <mergeCell ref="U198:X200"/>
    <mergeCell ref="Y198:AB200"/>
    <mergeCell ref="AC198:AF200"/>
    <mergeCell ref="AW195:AX197"/>
    <mergeCell ref="AY195:AZ197"/>
    <mergeCell ref="BA195:BB197"/>
    <mergeCell ref="BC195:BD197"/>
    <mergeCell ref="BE195:BF197"/>
    <mergeCell ref="BG195:BI197"/>
    <mergeCell ref="BG192:BI194"/>
    <mergeCell ref="B195:L197"/>
    <mergeCell ref="M195:P197"/>
    <mergeCell ref="Q195:T197"/>
    <mergeCell ref="U195:X197"/>
    <mergeCell ref="Y195:AB197"/>
    <mergeCell ref="AC195:AF197"/>
    <mergeCell ref="AG195:AO197"/>
    <mergeCell ref="AP195:AS197"/>
    <mergeCell ref="AT195:AV197"/>
    <mergeCell ref="AT192:AV194"/>
    <mergeCell ref="AW192:AX194"/>
    <mergeCell ref="AY192:AZ194"/>
    <mergeCell ref="BA192:BB194"/>
    <mergeCell ref="BC192:BD194"/>
    <mergeCell ref="BE192:BF194"/>
    <mergeCell ref="BE201:BF203"/>
    <mergeCell ref="BG201:BI203"/>
    <mergeCell ref="B204:L206"/>
    <mergeCell ref="M204:P206"/>
    <mergeCell ref="Q204:T206"/>
    <mergeCell ref="U204:X206"/>
    <mergeCell ref="Y204:AB206"/>
    <mergeCell ref="AC204:AF206"/>
    <mergeCell ref="AG204:AO206"/>
    <mergeCell ref="AP204:AS206"/>
    <mergeCell ref="AP201:AS203"/>
    <mergeCell ref="AT201:AV203"/>
    <mergeCell ref="AW201:AX203"/>
    <mergeCell ref="AY201:AZ203"/>
    <mergeCell ref="BA201:BB203"/>
    <mergeCell ref="BC201:BD203"/>
    <mergeCell ref="BC198:BD200"/>
    <mergeCell ref="BE198:BF200"/>
    <mergeCell ref="BG198:BI200"/>
    <mergeCell ref="B201:L203"/>
    <mergeCell ref="M201:P203"/>
    <mergeCell ref="Q201:T203"/>
    <mergeCell ref="U201:X203"/>
    <mergeCell ref="Y201:AB203"/>
    <mergeCell ref="AC201:AF203"/>
    <mergeCell ref="AG201:AO203"/>
    <mergeCell ref="AG198:AO200"/>
    <mergeCell ref="AP198:AS200"/>
    <mergeCell ref="AT198:AV200"/>
    <mergeCell ref="AW198:AX200"/>
    <mergeCell ref="AY198:AZ200"/>
    <mergeCell ref="BA198:BB200"/>
    <mergeCell ref="B210:BI213"/>
    <mergeCell ref="B214:BI215"/>
    <mergeCell ref="B216:G218"/>
    <mergeCell ref="H216:M218"/>
    <mergeCell ref="N216:S218"/>
    <mergeCell ref="T216:AF218"/>
    <mergeCell ref="AG216:AO218"/>
    <mergeCell ref="AP216:AY218"/>
    <mergeCell ref="AZ216:BI218"/>
    <mergeCell ref="AW207:AX209"/>
    <mergeCell ref="AY207:AZ209"/>
    <mergeCell ref="BA207:BB209"/>
    <mergeCell ref="BC207:BD209"/>
    <mergeCell ref="BE207:BF209"/>
    <mergeCell ref="BG207:BI209"/>
    <mergeCell ref="BG204:BI206"/>
    <mergeCell ref="B207:L209"/>
    <mergeCell ref="M207:P209"/>
    <mergeCell ref="Q207:T209"/>
    <mergeCell ref="U207:X209"/>
    <mergeCell ref="Y207:AB209"/>
    <mergeCell ref="AC207:AF209"/>
    <mergeCell ref="AG207:AO209"/>
    <mergeCell ref="AP207:AS209"/>
    <mergeCell ref="AT207:AV209"/>
    <mergeCell ref="AT204:AV206"/>
    <mergeCell ref="AW204:AX206"/>
    <mergeCell ref="AY204:AZ206"/>
    <mergeCell ref="BA204:BB206"/>
    <mergeCell ref="BC204:BD206"/>
    <mergeCell ref="BE204:BF206"/>
    <mergeCell ref="BB231:BI233"/>
    <mergeCell ref="B234:BI235"/>
    <mergeCell ref="B236:V237"/>
    <mergeCell ref="W236:AQ237"/>
    <mergeCell ref="AR236:BI237"/>
    <mergeCell ref="B238:BI239"/>
    <mergeCell ref="AV228:BA230"/>
    <mergeCell ref="BB228:BI230"/>
    <mergeCell ref="B231:G233"/>
    <mergeCell ref="H231:M233"/>
    <mergeCell ref="N231:S233"/>
    <mergeCell ref="T231:AC233"/>
    <mergeCell ref="AD231:AI233"/>
    <mergeCell ref="AJ231:AO233"/>
    <mergeCell ref="AP231:AU233"/>
    <mergeCell ref="AV231:BA233"/>
    <mergeCell ref="AZ219:BI221"/>
    <mergeCell ref="B222:BI225"/>
    <mergeCell ref="B226:BI227"/>
    <mergeCell ref="B228:G230"/>
    <mergeCell ref="H228:M230"/>
    <mergeCell ref="N228:S230"/>
    <mergeCell ref="T228:AC230"/>
    <mergeCell ref="AD228:AI230"/>
    <mergeCell ref="AJ228:AO230"/>
    <mergeCell ref="AP228:AU230"/>
    <mergeCell ref="B219:G221"/>
    <mergeCell ref="H219:M221"/>
    <mergeCell ref="N219:S221"/>
    <mergeCell ref="T219:AF221"/>
    <mergeCell ref="AG219:AO221"/>
    <mergeCell ref="AP219:AY221"/>
    <mergeCell ref="B241:G244"/>
    <mergeCell ref="H241:J244"/>
    <mergeCell ref="K241:M244"/>
    <mergeCell ref="N241:P244"/>
    <mergeCell ref="Q241:S244"/>
    <mergeCell ref="W240:AA240"/>
    <mergeCell ref="AB240:AD240"/>
    <mergeCell ref="AE240:AH240"/>
    <mergeCell ref="AI240:AK240"/>
    <mergeCell ref="AL240:AN240"/>
    <mergeCell ref="AO240:AQ240"/>
    <mergeCell ref="B240:G240"/>
    <mergeCell ref="H240:J240"/>
    <mergeCell ref="K240:M240"/>
    <mergeCell ref="N240:P240"/>
    <mergeCell ref="Q240:S240"/>
    <mergeCell ref="T240:V240"/>
    <mergeCell ref="AO241:AQ244"/>
    <mergeCell ref="AR241:AV244"/>
    <mergeCell ref="AW241:AY244"/>
    <mergeCell ref="AZ241:BB244"/>
    <mergeCell ref="BC241:BF244"/>
    <mergeCell ref="BG241:BI244"/>
    <mergeCell ref="T241:V244"/>
    <mergeCell ref="W241:AA244"/>
    <mergeCell ref="AB241:AD244"/>
    <mergeCell ref="AE241:AH244"/>
    <mergeCell ref="AI241:AK244"/>
    <mergeCell ref="AL241:AN244"/>
    <mergeCell ref="AR240:AV240"/>
    <mergeCell ref="AW240:AY240"/>
    <mergeCell ref="AZ240:BB240"/>
    <mergeCell ref="BC240:BF240"/>
    <mergeCell ref="BG240:BI240"/>
    <mergeCell ref="B249:G252"/>
    <mergeCell ref="H249:J252"/>
    <mergeCell ref="K249:M252"/>
    <mergeCell ref="N249:P252"/>
    <mergeCell ref="Q249:S252"/>
    <mergeCell ref="W245:AA248"/>
    <mergeCell ref="AB245:AD248"/>
    <mergeCell ref="AE245:AH248"/>
    <mergeCell ref="AI245:AK248"/>
    <mergeCell ref="AL245:AN248"/>
    <mergeCell ref="AO245:AQ248"/>
    <mergeCell ref="B245:G248"/>
    <mergeCell ref="H245:J248"/>
    <mergeCell ref="K245:M248"/>
    <mergeCell ref="N245:P248"/>
    <mergeCell ref="Q245:S248"/>
    <mergeCell ref="T245:V248"/>
    <mergeCell ref="AO249:AQ252"/>
    <mergeCell ref="AR249:AV252"/>
    <mergeCell ref="AW249:AY252"/>
    <mergeCell ref="AZ249:BB252"/>
    <mergeCell ref="BC249:BF252"/>
    <mergeCell ref="BG249:BI252"/>
    <mergeCell ref="T249:V252"/>
    <mergeCell ref="W249:AA252"/>
    <mergeCell ref="AB249:AD252"/>
    <mergeCell ref="AE249:AH252"/>
    <mergeCell ref="AI249:AK252"/>
    <mergeCell ref="AL249:AN252"/>
    <mergeCell ref="AR245:AV248"/>
    <mergeCell ref="AW245:AY248"/>
    <mergeCell ref="AZ245:BB248"/>
    <mergeCell ref="BC245:BF248"/>
    <mergeCell ref="BG245:BI248"/>
    <mergeCell ref="AR259:AT259"/>
    <mergeCell ref="AU259:AW259"/>
    <mergeCell ref="AX259:AZ259"/>
    <mergeCell ref="BA259:BC259"/>
    <mergeCell ref="BD259:BF259"/>
    <mergeCell ref="BG259:BI259"/>
    <mergeCell ref="Z259:AB259"/>
    <mergeCell ref="AC259:AE259"/>
    <mergeCell ref="AF259:AH259"/>
    <mergeCell ref="AI259:AK259"/>
    <mergeCell ref="AL259:AN259"/>
    <mergeCell ref="AO259:AQ259"/>
    <mergeCell ref="B253:BI256"/>
    <mergeCell ref="B257:BI258"/>
    <mergeCell ref="B259:D259"/>
    <mergeCell ref="E259:G259"/>
    <mergeCell ref="H259:J259"/>
    <mergeCell ref="K259:M259"/>
    <mergeCell ref="N259:P259"/>
    <mergeCell ref="Q259:S259"/>
    <mergeCell ref="T259:V259"/>
    <mergeCell ref="W259:Y259"/>
    <mergeCell ref="BD260:BF263"/>
    <mergeCell ref="BG260:BI263"/>
    <mergeCell ref="B264:AB267"/>
    <mergeCell ref="AC264:AS267"/>
    <mergeCell ref="AT264:BI267"/>
    <mergeCell ref="B268:BI269"/>
    <mergeCell ref="AL260:AN263"/>
    <mergeCell ref="AO260:AQ263"/>
    <mergeCell ref="AR260:AT263"/>
    <mergeCell ref="AU260:AW263"/>
    <mergeCell ref="AX260:AZ263"/>
    <mergeCell ref="BA260:BC263"/>
    <mergeCell ref="T260:V263"/>
    <mergeCell ref="W260:Y263"/>
    <mergeCell ref="Z260:AB263"/>
    <mergeCell ref="AC260:AE263"/>
    <mergeCell ref="AF260:AH263"/>
    <mergeCell ref="AI260:AK263"/>
    <mergeCell ref="B260:D263"/>
    <mergeCell ref="E260:G263"/>
    <mergeCell ref="H260:J263"/>
    <mergeCell ref="K260:M263"/>
    <mergeCell ref="N260:P263"/>
    <mergeCell ref="Q260:S263"/>
    <mergeCell ref="AW270:AY274"/>
    <mergeCell ref="AZ270:BE274"/>
    <mergeCell ref="BF270:BI274"/>
    <mergeCell ref="Q273:R274"/>
    <mergeCell ref="S273:V274"/>
    <mergeCell ref="W273:Y274"/>
    <mergeCell ref="AC270:AG274"/>
    <mergeCell ref="AH270:AJ274"/>
    <mergeCell ref="AK270:AM274"/>
    <mergeCell ref="AN270:AP274"/>
    <mergeCell ref="AQ270:AS274"/>
    <mergeCell ref="AT270:AV274"/>
    <mergeCell ref="B270:D274"/>
    <mergeCell ref="E270:G274"/>
    <mergeCell ref="H270:J274"/>
    <mergeCell ref="K270:P274"/>
    <mergeCell ref="Q270:Y272"/>
    <mergeCell ref="Z270:AB274"/>
    <mergeCell ref="N279:P282"/>
    <mergeCell ref="Q279:R282"/>
    <mergeCell ref="AN275:AP278"/>
    <mergeCell ref="AQ275:AS278"/>
    <mergeCell ref="AT275:AV278"/>
    <mergeCell ref="AW275:AY278"/>
    <mergeCell ref="AZ275:BE278"/>
    <mergeCell ref="BF275:BI278"/>
    <mergeCell ref="S275:V278"/>
    <mergeCell ref="W275:Y278"/>
    <mergeCell ref="Z275:AB278"/>
    <mergeCell ref="AC275:AG278"/>
    <mergeCell ref="AH275:AJ278"/>
    <mergeCell ref="AK275:AM278"/>
    <mergeCell ref="B275:D278"/>
    <mergeCell ref="E275:G278"/>
    <mergeCell ref="H275:J278"/>
    <mergeCell ref="K275:M278"/>
    <mergeCell ref="N275:P278"/>
    <mergeCell ref="Q275:R278"/>
    <mergeCell ref="B293:BI294"/>
    <mergeCell ref="B295:F300"/>
    <mergeCell ref="G295:K297"/>
    <mergeCell ref="L295:Q297"/>
    <mergeCell ref="R295:V300"/>
    <mergeCell ref="W295:AA297"/>
    <mergeCell ref="AB295:AG297"/>
    <mergeCell ref="AH295:AL300"/>
    <mergeCell ref="AM295:AQ297"/>
    <mergeCell ref="AR295:AW297"/>
    <mergeCell ref="B283:BI284"/>
    <mergeCell ref="B285:F288"/>
    <mergeCell ref="G285:BI288"/>
    <mergeCell ref="B289:F292"/>
    <mergeCell ref="G289:AG292"/>
    <mergeCell ref="AH289:BI292"/>
    <mergeCell ref="AN279:AP282"/>
    <mergeCell ref="AQ279:AS282"/>
    <mergeCell ref="AT279:AV282"/>
    <mergeCell ref="AW279:AY282"/>
    <mergeCell ref="AZ279:BE282"/>
    <mergeCell ref="BF279:BI282"/>
    <mergeCell ref="S279:V282"/>
    <mergeCell ref="W279:Y282"/>
    <mergeCell ref="Z279:AB282"/>
    <mergeCell ref="AC279:AG282"/>
    <mergeCell ref="AH279:AJ282"/>
    <mergeCell ref="AK279:AM282"/>
    <mergeCell ref="B279:D282"/>
    <mergeCell ref="E279:G282"/>
    <mergeCell ref="H279:J282"/>
    <mergeCell ref="K279:M282"/>
    <mergeCell ref="BD298:BI300"/>
    <mergeCell ref="B301:BI302"/>
    <mergeCell ref="B303:J307"/>
    <mergeCell ref="K303:S307"/>
    <mergeCell ref="T303:AF307"/>
    <mergeCell ref="AG303:AO307"/>
    <mergeCell ref="AP303:AX307"/>
    <mergeCell ref="AY303:BI307"/>
    <mergeCell ref="AX295:AZ300"/>
    <mergeCell ref="BA295:BC297"/>
    <mergeCell ref="BD295:BI297"/>
    <mergeCell ref="G298:K300"/>
    <mergeCell ref="L298:Q300"/>
    <mergeCell ref="W298:AA300"/>
    <mergeCell ref="AB298:AG300"/>
    <mergeCell ref="AM298:AQ300"/>
    <mergeCell ref="AR298:AW300"/>
    <mergeCell ref="BA298:BC300"/>
  </mergeCells>
  <printOptions horizontalCentered="1"/>
  <pageMargins left="0.25" right="0.25" top="0.25" bottom="0.25" header="0" footer="0"/>
  <pageSetup scale="15" orientation="portrait" r:id="rId1"/>
  <drawing r:id="rId2"/>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46">
    <tabColor theme="8" tint="-0.249977111117893"/>
  </sheetPr>
  <dimension ref="A1:BO308"/>
  <sheetViews>
    <sheetView topLeftCell="A63" zoomScale="30" zoomScaleNormal="30" zoomScaleSheetLayoutView="30" workbookViewId="0">
      <selection activeCell="Y78" sqref="Y78:AB80"/>
    </sheetView>
  </sheetViews>
  <sheetFormatPr defaultRowHeight="15"/>
  <cols>
    <col min="2" max="15" width="9.42578125" customWidth="1"/>
    <col min="16" max="16" width="21" customWidth="1"/>
    <col min="17" max="17" width="9.42578125" customWidth="1"/>
    <col min="18" max="18" width="10.85546875" customWidth="1"/>
    <col min="19" max="19" width="16.28515625" customWidth="1"/>
    <col min="20" max="20" width="8.28515625" customWidth="1"/>
    <col min="21" max="23" width="9.42578125" customWidth="1"/>
    <col min="24" max="24" width="17.5703125" customWidth="1"/>
    <col min="25" max="25" width="14.5703125" customWidth="1"/>
    <col min="26" max="27" width="10.5703125" customWidth="1"/>
    <col min="28" max="28" width="7.140625" customWidth="1"/>
    <col min="29" max="31" width="9.42578125" customWidth="1"/>
    <col min="32" max="32" width="15.5703125" customWidth="1"/>
    <col min="33" max="40" width="9.42578125" customWidth="1"/>
    <col min="41" max="41" width="18.5703125" customWidth="1"/>
    <col min="42" max="46" width="9.42578125" customWidth="1"/>
    <col min="47" max="47" width="16.28515625" customWidth="1"/>
    <col min="48" max="49" width="9.42578125" customWidth="1"/>
    <col min="50" max="50" width="12" customWidth="1"/>
    <col min="51" max="51" width="9.42578125" customWidth="1"/>
    <col min="52" max="52" width="12" customWidth="1"/>
    <col min="53" max="53" width="9.42578125" customWidth="1"/>
    <col min="54" max="56" width="11.5703125" customWidth="1"/>
    <col min="57" max="59" width="9.42578125" customWidth="1"/>
    <col min="60" max="60" width="12" customWidth="1"/>
    <col min="61" max="61" width="11.42578125" customWidth="1"/>
    <col min="63" max="63" width="9.140625" customWidth="1"/>
  </cols>
  <sheetData>
    <row r="1" spans="2:61" ht="15.75" thickBot="1"/>
    <row r="2" spans="2:61" ht="15" customHeight="1" thickTop="1">
      <c r="B2" s="475" t="s">
        <v>0</v>
      </c>
      <c r="C2" s="476"/>
      <c r="D2" s="476"/>
      <c r="E2" s="476"/>
      <c r="F2" s="476"/>
      <c r="G2" s="476"/>
      <c r="H2" s="476"/>
      <c r="I2" s="476"/>
      <c r="J2" s="476"/>
      <c r="K2" s="476"/>
      <c r="L2" s="476"/>
      <c r="M2" s="476"/>
      <c r="N2" s="476"/>
      <c r="O2" s="476"/>
      <c r="P2" s="476"/>
      <c r="Q2" s="476"/>
      <c r="R2" s="476"/>
      <c r="S2" s="476"/>
      <c r="T2" s="476"/>
      <c r="U2" s="476"/>
      <c r="V2" s="476"/>
      <c r="W2" s="476"/>
      <c r="X2" s="476"/>
      <c r="Y2" s="476"/>
      <c r="Z2" s="476"/>
      <c r="AA2" s="476"/>
      <c r="AB2" s="476"/>
      <c r="AC2" s="476"/>
      <c r="AD2" s="476"/>
      <c r="AE2" s="476"/>
      <c r="AF2" s="476"/>
      <c r="AG2" s="476"/>
      <c r="AH2" s="476"/>
      <c r="AI2" s="476"/>
      <c r="AJ2" s="476"/>
      <c r="AK2" s="476"/>
      <c r="AL2" s="476"/>
      <c r="AM2" s="476"/>
      <c r="AN2" s="476"/>
      <c r="AO2" s="476"/>
      <c r="AP2" s="476"/>
      <c r="AQ2" s="476"/>
      <c r="AR2" s="476"/>
      <c r="AS2" s="476"/>
      <c r="AT2" s="476"/>
      <c r="AU2" s="476"/>
      <c r="AV2" s="476"/>
      <c r="AW2" s="476"/>
      <c r="AX2" s="476"/>
      <c r="AY2" s="476"/>
      <c r="AZ2" s="481"/>
      <c r="BA2" s="481"/>
      <c r="BB2" s="481"/>
      <c r="BC2" s="481"/>
      <c r="BD2" s="481"/>
      <c r="BE2" s="481"/>
      <c r="BF2" s="481"/>
      <c r="BG2" s="481"/>
      <c r="BH2" s="481"/>
      <c r="BI2" s="482"/>
    </row>
    <row r="3" spans="2:61" ht="15" customHeight="1">
      <c r="B3" s="477"/>
      <c r="C3" s="478"/>
      <c r="D3" s="478"/>
      <c r="E3" s="478"/>
      <c r="F3" s="478"/>
      <c r="G3" s="478"/>
      <c r="H3" s="478"/>
      <c r="I3" s="478"/>
      <c r="J3" s="478"/>
      <c r="K3" s="478"/>
      <c r="L3" s="478"/>
      <c r="M3" s="478"/>
      <c r="N3" s="478"/>
      <c r="O3" s="478"/>
      <c r="P3" s="478"/>
      <c r="Q3" s="478"/>
      <c r="R3" s="478"/>
      <c r="S3" s="478"/>
      <c r="T3" s="478"/>
      <c r="U3" s="478"/>
      <c r="V3" s="478"/>
      <c r="W3" s="478"/>
      <c r="X3" s="478"/>
      <c r="Y3" s="478"/>
      <c r="Z3" s="478"/>
      <c r="AA3" s="478"/>
      <c r="AB3" s="478"/>
      <c r="AC3" s="478"/>
      <c r="AD3" s="478"/>
      <c r="AE3" s="478"/>
      <c r="AF3" s="478"/>
      <c r="AG3" s="478"/>
      <c r="AH3" s="478"/>
      <c r="AI3" s="478"/>
      <c r="AJ3" s="478"/>
      <c r="AK3" s="478"/>
      <c r="AL3" s="478"/>
      <c r="AM3" s="478"/>
      <c r="AN3" s="478"/>
      <c r="AO3" s="478"/>
      <c r="AP3" s="478"/>
      <c r="AQ3" s="478"/>
      <c r="AR3" s="478"/>
      <c r="AS3" s="478"/>
      <c r="AT3" s="478"/>
      <c r="AU3" s="478"/>
      <c r="AV3" s="478"/>
      <c r="AW3" s="478"/>
      <c r="AX3" s="478"/>
      <c r="AY3" s="478"/>
      <c r="AZ3" s="483"/>
      <c r="BA3" s="483"/>
      <c r="BB3" s="483"/>
      <c r="BC3" s="483"/>
      <c r="BD3" s="483"/>
      <c r="BE3" s="483"/>
      <c r="BF3" s="483"/>
      <c r="BG3" s="483"/>
      <c r="BH3" s="483"/>
      <c r="BI3" s="484"/>
    </row>
    <row r="4" spans="2:61" ht="15" customHeight="1">
      <c r="B4" s="477"/>
      <c r="C4" s="478"/>
      <c r="D4" s="478"/>
      <c r="E4" s="478"/>
      <c r="F4" s="478"/>
      <c r="G4" s="478"/>
      <c r="H4" s="478"/>
      <c r="I4" s="478"/>
      <c r="J4" s="478"/>
      <c r="K4" s="478"/>
      <c r="L4" s="478"/>
      <c r="M4" s="478"/>
      <c r="N4" s="478"/>
      <c r="O4" s="478"/>
      <c r="P4" s="478"/>
      <c r="Q4" s="478"/>
      <c r="R4" s="478"/>
      <c r="S4" s="478"/>
      <c r="T4" s="478"/>
      <c r="U4" s="478"/>
      <c r="V4" s="478"/>
      <c r="W4" s="478"/>
      <c r="X4" s="478"/>
      <c r="Y4" s="478"/>
      <c r="Z4" s="478"/>
      <c r="AA4" s="478"/>
      <c r="AB4" s="478"/>
      <c r="AC4" s="478"/>
      <c r="AD4" s="478"/>
      <c r="AE4" s="478"/>
      <c r="AF4" s="478"/>
      <c r="AG4" s="478"/>
      <c r="AH4" s="478"/>
      <c r="AI4" s="478"/>
      <c r="AJ4" s="478"/>
      <c r="AK4" s="478"/>
      <c r="AL4" s="478"/>
      <c r="AM4" s="478"/>
      <c r="AN4" s="478"/>
      <c r="AO4" s="478"/>
      <c r="AP4" s="478"/>
      <c r="AQ4" s="478"/>
      <c r="AR4" s="478"/>
      <c r="AS4" s="478"/>
      <c r="AT4" s="478"/>
      <c r="AU4" s="478"/>
      <c r="AV4" s="478"/>
      <c r="AW4" s="478"/>
      <c r="AX4" s="478"/>
      <c r="AY4" s="478"/>
      <c r="AZ4" s="483"/>
      <c r="BA4" s="483"/>
      <c r="BB4" s="483"/>
      <c r="BC4" s="483"/>
      <c r="BD4" s="483"/>
      <c r="BE4" s="483"/>
      <c r="BF4" s="483"/>
      <c r="BG4" s="483"/>
      <c r="BH4" s="483"/>
      <c r="BI4" s="484"/>
    </row>
    <row r="5" spans="2:61" ht="15" customHeight="1">
      <c r="B5" s="477"/>
      <c r="C5" s="478"/>
      <c r="D5" s="478"/>
      <c r="E5" s="478"/>
      <c r="F5" s="478"/>
      <c r="G5" s="478"/>
      <c r="H5" s="478"/>
      <c r="I5" s="478"/>
      <c r="J5" s="478"/>
      <c r="K5" s="478"/>
      <c r="L5" s="478"/>
      <c r="M5" s="478"/>
      <c r="N5" s="478"/>
      <c r="O5" s="478"/>
      <c r="P5" s="478"/>
      <c r="Q5" s="478"/>
      <c r="R5" s="478"/>
      <c r="S5" s="478"/>
      <c r="T5" s="478"/>
      <c r="U5" s="478"/>
      <c r="V5" s="478"/>
      <c r="W5" s="478"/>
      <c r="X5" s="478"/>
      <c r="Y5" s="478"/>
      <c r="Z5" s="478"/>
      <c r="AA5" s="478"/>
      <c r="AB5" s="478"/>
      <c r="AC5" s="478"/>
      <c r="AD5" s="478"/>
      <c r="AE5" s="478"/>
      <c r="AF5" s="478"/>
      <c r="AG5" s="478"/>
      <c r="AH5" s="478"/>
      <c r="AI5" s="478"/>
      <c r="AJ5" s="478"/>
      <c r="AK5" s="478"/>
      <c r="AL5" s="478"/>
      <c r="AM5" s="478"/>
      <c r="AN5" s="478"/>
      <c r="AO5" s="478"/>
      <c r="AP5" s="478"/>
      <c r="AQ5" s="478"/>
      <c r="AR5" s="478"/>
      <c r="AS5" s="478"/>
      <c r="AT5" s="478"/>
      <c r="AU5" s="478"/>
      <c r="AV5" s="478"/>
      <c r="AW5" s="478"/>
      <c r="AX5" s="478"/>
      <c r="AY5" s="478"/>
      <c r="AZ5" s="483"/>
      <c r="BA5" s="483"/>
      <c r="BB5" s="483"/>
      <c r="BC5" s="483"/>
      <c r="BD5" s="483"/>
      <c r="BE5" s="483"/>
      <c r="BF5" s="483"/>
      <c r="BG5" s="483"/>
      <c r="BH5" s="483"/>
      <c r="BI5" s="484"/>
    </row>
    <row r="6" spans="2:61" ht="15" customHeight="1">
      <c r="B6" s="477"/>
      <c r="C6" s="478"/>
      <c r="D6" s="478"/>
      <c r="E6" s="478"/>
      <c r="F6" s="478"/>
      <c r="G6" s="478"/>
      <c r="H6" s="478"/>
      <c r="I6" s="478"/>
      <c r="J6" s="478"/>
      <c r="K6" s="478"/>
      <c r="L6" s="478"/>
      <c r="M6" s="478"/>
      <c r="N6" s="478"/>
      <c r="O6" s="478"/>
      <c r="P6" s="478"/>
      <c r="Q6" s="478"/>
      <c r="R6" s="478"/>
      <c r="S6" s="478"/>
      <c r="T6" s="478"/>
      <c r="U6" s="478"/>
      <c r="V6" s="478"/>
      <c r="W6" s="478"/>
      <c r="X6" s="478"/>
      <c r="Y6" s="478"/>
      <c r="Z6" s="478"/>
      <c r="AA6" s="478"/>
      <c r="AB6" s="478"/>
      <c r="AC6" s="478"/>
      <c r="AD6" s="478"/>
      <c r="AE6" s="478"/>
      <c r="AF6" s="478"/>
      <c r="AG6" s="478"/>
      <c r="AH6" s="478"/>
      <c r="AI6" s="478"/>
      <c r="AJ6" s="478"/>
      <c r="AK6" s="478"/>
      <c r="AL6" s="478"/>
      <c r="AM6" s="478"/>
      <c r="AN6" s="478"/>
      <c r="AO6" s="478"/>
      <c r="AP6" s="478"/>
      <c r="AQ6" s="478"/>
      <c r="AR6" s="478"/>
      <c r="AS6" s="478"/>
      <c r="AT6" s="478"/>
      <c r="AU6" s="478"/>
      <c r="AV6" s="478"/>
      <c r="AW6" s="478"/>
      <c r="AX6" s="478"/>
      <c r="AY6" s="478"/>
      <c r="AZ6" s="483"/>
      <c r="BA6" s="483"/>
      <c r="BB6" s="483"/>
      <c r="BC6" s="483"/>
      <c r="BD6" s="483"/>
      <c r="BE6" s="483"/>
      <c r="BF6" s="483"/>
      <c r="BG6" s="483"/>
      <c r="BH6" s="483"/>
      <c r="BI6" s="484"/>
    </row>
    <row r="7" spans="2:61" ht="15" customHeight="1">
      <c r="B7" s="477"/>
      <c r="C7" s="478"/>
      <c r="D7" s="478"/>
      <c r="E7" s="478"/>
      <c r="F7" s="478"/>
      <c r="G7" s="478"/>
      <c r="H7" s="478"/>
      <c r="I7" s="478"/>
      <c r="J7" s="478"/>
      <c r="K7" s="478"/>
      <c r="L7" s="478"/>
      <c r="M7" s="478"/>
      <c r="N7" s="478"/>
      <c r="O7" s="478"/>
      <c r="P7" s="478"/>
      <c r="Q7" s="478"/>
      <c r="R7" s="478"/>
      <c r="S7" s="478"/>
      <c r="T7" s="478"/>
      <c r="U7" s="478"/>
      <c r="V7" s="478"/>
      <c r="W7" s="478"/>
      <c r="X7" s="478"/>
      <c r="Y7" s="478"/>
      <c r="Z7" s="478"/>
      <c r="AA7" s="478"/>
      <c r="AB7" s="478"/>
      <c r="AC7" s="478"/>
      <c r="AD7" s="478"/>
      <c r="AE7" s="478"/>
      <c r="AF7" s="478"/>
      <c r="AG7" s="478"/>
      <c r="AH7" s="478"/>
      <c r="AI7" s="478"/>
      <c r="AJ7" s="478"/>
      <c r="AK7" s="478"/>
      <c r="AL7" s="478"/>
      <c r="AM7" s="478"/>
      <c r="AN7" s="478"/>
      <c r="AO7" s="478"/>
      <c r="AP7" s="478"/>
      <c r="AQ7" s="478"/>
      <c r="AR7" s="478"/>
      <c r="AS7" s="478"/>
      <c r="AT7" s="478"/>
      <c r="AU7" s="478"/>
      <c r="AV7" s="478"/>
      <c r="AW7" s="478"/>
      <c r="AX7" s="478"/>
      <c r="AY7" s="478"/>
      <c r="AZ7" s="483"/>
      <c r="BA7" s="483"/>
      <c r="BB7" s="483"/>
      <c r="BC7" s="483"/>
      <c r="BD7" s="483"/>
      <c r="BE7" s="483"/>
      <c r="BF7" s="483"/>
      <c r="BG7" s="483"/>
      <c r="BH7" s="483"/>
      <c r="BI7" s="484"/>
    </row>
    <row r="8" spans="2:61" ht="15" customHeight="1">
      <c r="B8" s="477"/>
      <c r="C8" s="478"/>
      <c r="D8" s="478"/>
      <c r="E8" s="478"/>
      <c r="F8" s="478"/>
      <c r="G8" s="478"/>
      <c r="H8" s="478"/>
      <c r="I8" s="478"/>
      <c r="J8" s="478"/>
      <c r="K8" s="478"/>
      <c r="L8" s="478"/>
      <c r="M8" s="478"/>
      <c r="N8" s="478"/>
      <c r="O8" s="478"/>
      <c r="P8" s="478"/>
      <c r="Q8" s="478"/>
      <c r="R8" s="478"/>
      <c r="S8" s="478"/>
      <c r="T8" s="478"/>
      <c r="U8" s="478"/>
      <c r="V8" s="478"/>
      <c r="W8" s="478"/>
      <c r="X8" s="478"/>
      <c r="Y8" s="478"/>
      <c r="Z8" s="478"/>
      <c r="AA8" s="478"/>
      <c r="AB8" s="478"/>
      <c r="AC8" s="478"/>
      <c r="AD8" s="478"/>
      <c r="AE8" s="478"/>
      <c r="AF8" s="478"/>
      <c r="AG8" s="478"/>
      <c r="AH8" s="478"/>
      <c r="AI8" s="478"/>
      <c r="AJ8" s="478"/>
      <c r="AK8" s="478"/>
      <c r="AL8" s="478"/>
      <c r="AM8" s="478"/>
      <c r="AN8" s="478"/>
      <c r="AO8" s="478"/>
      <c r="AP8" s="478"/>
      <c r="AQ8" s="478"/>
      <c r="AR8" s="478"/>
      <c r="AS8" s="478"/>
      <c r="AT8" s="478"/>
      <c r="AU8" s="478"/>
      <c r="AV8" s="478"/>
      <c r="AW8" s="478"/>
      <c r="AX8" s="478"/>
      <c r="AY8" s="478"/>
      <c r="AZ8" s="483"/>
      <c r="BA8" s="483"/>
      <c r="BB8" s="483"/>
      <c r="BC8" s="483"/>
      <c r="BD8" s="483"/>
      <c r="BE8" s="483"/>
      <c r="BF8" s="483"/>
      <c r="BG8" s="483"/>
      <c r="BH8" s="483"/>
      <c r="BI8" s="484"/>
    </row>
    <row r="9" spans="2:61" ht="15" customHeight="1">
      <c r="B9" s="477"/>
      <c r="C9" s="478"/>
      <c r="D9" s="478"/>
      <c r="E9" s="478"/>
      <c r="F9" s="478"/>
      <c r="G9" s="478"/>
      <c r="H9" s="478"/>
      <c r="I9" s="478"/>
      <c r="J9" s="478"/>
      <c r="K9" s="478"/>
      <c r="L9" s="478"/>
      <c r="M9" s="478"/>
      <c r="N9" s="478"/>
      <c r="O9" s="478"/>
      <c r="P9" s="478"/>
      <c r="Q9" s="478"/>
      <c r="R9" s="478"/>
      <c r="S9" s="478"/>
      <c r="T9" s="478"/>
      <c r="U9" s="478"/>
      <c r="V9" s="478"/>
      <c r="W9" s="478"/>
      <c r="X9" s="478"/>
      <c r="Y9" s="478"/>
      <c r="Z9" s="478"/>
      <c r="AA9" s="478"/>
      <c r="AB9" s="478"/>
      <c r="AC9" s="478"/>
      <c r="AD9" s="478"/>
      <c r="AE9" s="478"/>
      <c r="AF9" s="478"/>
      <c r="AG9" s="478"/>
      <c r="AH9" s="478"/>
      <c r="AI9" s="478"/>
      <c r="AJ9" s="478"/>
      <c r="AK9" s="478"/>
      <c r="AL9" s="478"/>
      <c r="AM9" s="478"/>
      <c r="AN9" s="478"/>
      <c r="AO9" s="478"/>
      <c r="AP9" s="478"/>
      <c r="AQ9" s="478"/>
      <c r="AR9" s="478"/>
      <c r="AS9" s="478"/>
      <c r="AT9" s="478"/>
      <c r="AU9" s="478"/>
      <c r="AV9" s="478"/>
      <c r="AW9" s="478"/>
      <c r="AX9" s="478"/>
      <c r="AY9" s="478"/>
      <c r="AZ9" s="483"/>
      <c r="BA9" s="483"/>
      <c r="BB9" s="483"/>
      <c r="BC9" s="483"/>
      <c r="BD9" s="483"/>
      <c r="BE9" s="483"/>
      <c r="BF9" s="483"/>
      <c r="BG9" s="483"/>
      <c r="BH9" s="483"/>
      <c r="BI9" s="484"/>
    </row>
    <row r="10" spans="2:61" ht="15" customHeight="1">
      <c r="B10" s="477"/>
      <c r="C10" s="478"/>
      <c r="D10" s="478"/>
      <c r="E10" s="478"/>
      <c r="F10" s="478"/>
      <c r="G10" s="478"/>
      <c r="H10" s="478"/>
      <c r="I10" s="478"/>
      <c r="J10" s="478"/>
      <c r="K10" s="478"/>
      <c r="L10" s="478"/>
      <c r="M10" s="478"/>
      <c r="N10" s="478"/>
      <c r="O10" s="478"/>
      <c r="P10" s="478"/>
      <c r="Q10" s="478"/>
      <c r="R10" s="478"/>
      <c r="S10" s="478"/>
      <c r="T10" s="478"/>
      <c r="U10" s="478"/>
      <c r="V10" s="478"/>
      <c r="W10" s="478"/>
      <c r="X10" s="478"/>
      <c r="Y10" s="478"/>
      <c r="Z10" s="478"/>
      <c r="AA10" s="478"/>
      <c r="AB10" s="478"/>
      <c r="AC10" s="478"/>
      <c r="AD10" s="478"/>
      <c r="AE10" s="478"/>
      <c r="AF10" s="478"/>
      <c r="AG10" s="478"/>
      <c r="AH10" s="478"/>
      <c r="AI10" s="478"/>
      <c r="AJ10" s="478"/>
      <c r="AK10" s="478"/>
      <c r="AL10" s="478"/>
      <c r="AM10" s="478"/>
      <c r="AN10" s="478"/>
      <c r="AO10" s="478"/>
      <c r="AP10" s="478"/>
      <c r="AQ10" s="478"/>
      <c r="AR10" s="478"/>
      <c r="AS10" s="478"/>
      <c r="AT10" s="478"/>
      <c r="AU10" s="478"/>
      <c r="AV10" s="478"/>
      <c r="AW10" s="478"/>
      <c r="AX10" s="478"/>
      <c r="AY10" s="478"/>
      <c r="AZ10" s="483"/>
      <c r="BA10" s="483"/>
      <c r="BB10" s="483"/>
      <c r="BC10" s="483"/>
      <c r="BD10" s="483"/>
      <c r="BE10" s="483"/>
      <c r="BF10" s="483"/>
      <c r="BG10" s="483"/>
      <c r="BH10" s="483"/>
      <c r="BI10" s="484"/>
    </row>
    <row r="11" spans="2:61" ht="15.75" customHeight="1" thickBot="1">
      <c r="B11" s="479"/>
      <c r="C11" s="480"/>
      <c r="D11" s="480"/>
      <c r="E11" s="480"/>
      <c r="F11" s="480"/>
      <c r="G11" s="480"/>
      <c r="H11" s="480"/>
      <c r="I11" s="480"/>
      <c r="J11" s="480"/>
      <c r="K11" s="480"/>
      <c r="L11" s="480"/>
      <c r="M11" s="480"/>
      <c r="N11" s="480"/>
      <c r="O11" s="480"/>
      <c r="P11" s="480"/>
      <c r="Q11" s="480"/>
      <c r="R11" s="480"/>
      <c r="S11" s="480"/>
      <c r="T11" s="480"/>
      <c r="U11" s="480"/>
      <c r="V11" s="480"/>
      <c r="W11" s="480"/>
      <c r="X11" s="480"/>
      <c r="Y11" s="480"/>
      <c r="Z11" s="480"/>
      <c r="AA11" s="480"/>
      <c r="AB11" s="480"/>
      <c r="AC11" s="480"/>
      <c r="AD11" s="480"/>
      <c r="AE11" s="480"/>
      <c r="AF11" s="480"/>
      <c r="AG11" s="480"/>
      <c r="AH11" s="480"/>
      <c r="AI11" s="480"/>
      <c r="AJ11" s="480"/>
      <c r="AK11" s="480"/>
      <c r="AL11" s="480"/>
      <c r="AM11" s="480"/>
      <c r="AN11" s="480"/>
      <c r="AO11" s="480"/>
      <c r="AP11" s="480"/>
      <c r="AQ11" s="480"/>
      <c r="AR11" s="480"/>
      <c r="AS11" s="480"/>
      <c r="AT11" s="480"/>
      <c r="AU11" s="480"/>
      <c r="AV11" s="480"/>
      <c r="AW11" s="480"/>
      <c r="AX11" s="480"/>
      <c r="AY11" s="480"/>
      <c r="AZ11" s="485"/>
      <c r="BA11" s="485"/>
      <c r="BB11" s="485"/>
      <c r="BC11" s="485"/>
      <c r="BD11" s="485"/>
      <c r="BE11" s="485"/>
      <c r="BF11" s="485"/>
      <c r="BG11" s="485"/>
      <c r="BH11" s="485"/>
      <c r="BI11" s="486"/>
    </row>
    <row r="12" spans="2:61" ht="16.5" customHeight="1" thickTop="1" thickBot="1">
      <c r="B12" s="183" t="s">
        <v>1</v>
      </c>
      <c r="C12" s="183"/>
      <c r="D12" s="183"/>
      <c r="E12" s="183"/>
      <c r="F12" s="183"/>
      <c r="G12" s="183"/>
      <c r="H12" s="183"/>
      <c r="I12" s="183"/>
      <c r="J12" s="183"/>
      <c r="K12" s="183"/>
      <c r="L12" s="183"/>
      <c r="M12" s="183"/>
      <c r="N12" s="183"/>
      <c r="O12" s="183"/>
      <c r="P12" s="183"/>
      <c r="Q12" s="183"/>
      <c r="R12" s="183"/>
      <c r="S12" s="183"/>
      <c r="T12" s="183"/>
      <c r="U12" s="183"/>
      <c r="V12" s="183"/>
      <c r="W12" s="183"/>
      <c r="X12" s="183"/>
      <c r="Y12" s="183"/>
      <c r="Z12" s="183"/>
      <c r="AA12" s="183"/>
      <c r="AB12" s="183"/>
      <c r="AC12" s="183"/>
      <c r="AD12" s="183"/>
      <c r="AE12" s="183"/>
      <c r="AF12" s="183"/>
      <c r="AG12" s="183"/>
      <c r="AH12" s="183"/>
      <c r="AI12" s="183"/>
      <c r="AJ12" s="183"/>
      <c r="AK12" s="183"/>
      <c r="AL12" s="183"/>
      <c r="AM12" s="183"/>
      <c r="AN12" s="183"/>
      <c r="AO12" s="183"/>
      <c r="AP12" s="183"/>
      <c r="AQ12" s="183"/>
      <c r="AR12" s="183"/>
      <c r="AS12" s="183"/>
      <c r="AT12" s="183"/>
      <c r="AU12" s="183"/>
      <c r="AV12" s="183"/>
      <c r="AW12" s="183"/>
      <c r="AX12" s="183"/>
      <c r="AY12" s="183"/>
      <c r="AZ12" s="183"/>
      <c r="BA12" s="183"/>
      <c r="BB12" s="183"/>
      <c r="BC12" s="183"/>
      <c r="BD12" s="183"/>
      <c r="BE12" s="183"/>
      <c r="BF12" s="183"/>
      <c r="BG12" s="183"/>
      <c r="BH12" s="183"/>
      <c r="BI12" s="183"/>
    </row>
    <row r="13" spans="2:61" ht="16.5" customHeight="1" thickTop="1" thickBot="1">
      <c r="B13" s="183"/>
      <c r="C13" s="183"/>
      <c r="D13" s="183"/>
      <c r="E13" s="183"/>
      <c r="F13" s="183"/>
      <c r="G13" s="183"/>
      <c r="H13" s="183"/>
      <c r="I13" s="183"/>
      <c r="J13" s="183"/>
      <c r="K13" s="183"/>
      <c r="L13" s="183"/>
      <c r="M13" s="183"/>
      <c r="N13" s="183"/>
      <c r="O13" s="183"/>
      <c r="P13" s="183"/>
      <c r="Q13" s="183"/>
      <c r="R13" s="183"/>
      <c r="S13" s="183"/>
      <c r="T13" s="183"/>
      <c r="U13" s="183"/>
      <c r="V13" s="183"/>
      <c r="W13" s="183"/>
      <c r="X13" s="183"/>
      <c r="Y13" s="183"/>
      <c r="Z13" s="183"/>
      <c r="AA13" s="183"/>
      <c r="AB13" s="183"/>
      <c r="AC13" s="183"/>
      <c r="AD13" s="183"/>
      <c r="AE13" s="183"/>
      <c r="AF13" s="183"/>
      <c r="AG13" s="183"/>
      <c r="AH13" s="183"/>
      <c r="AI13" s="183"/>
      <c r="AJ13" s="183"/>
      <c r="AK13" s="183"/>
      <c r="AL13" s="183"/>
      <c r="AM13" s="183"/>
      <c r="AN13" s="183"/>
      <c r="AO13" s="183"/>
      <c r="AP13" s="183"/>
      <c r="AQ13" s="183"/>
      <c r="AR13" s="183"/>
      <c r="AS13" s="183"/>
      <c r="AT13" s="183"/>
      <c r="AU13" s="183"/>
      <c r="AV13" s="183"/>
      <c r="AW13" s="183"/>
      <c r="AX13" s="183"/>
      <c r="AY13" s="183"/>
      <c r="AZ13" s="183"/>
      <c r="BA13" s="183"/>
      <c r="BB13" s="183"/>
      <c r="BC13" s="183"/>
      <c r="BD13" s="183"/>
      <c r="BE13" s="183"/>
      <c r="BF13" s="183"/>
      <c r="BG13" s="183"/>
      <c r="BH13" s="183"/>
      <c r="BI13" s="183"/>
    </row>
    <row r="14" spans="2:61" ht="16.5" customHeight="1" thickTop="1" thickBot="1">
      <c r="B14" s="183"/>
      <c r="C14" s="183"/>
      <c r="D14" s="183"/>
      <c r="E14" s="183"/>
      <c r="F14" s="183"/>
      <c r="G14" s="183"/>
      <c r="H14" s="183"/>
      <c r="I14" s="183"/>
      <c r="J14" s="183"/>
      <c r="K14" s="183"/>
      <c r="L14" s="183"/>
      <c r="M14" s="183"/>
      <c r="N14" s="183"/>
      <c r="O14" s="183"/>
      <c r="P14" s="183"/>
      <c r="Q14" s="183"/>
      <c r="R14" s="183"/>
      <c r="S14" s="183"/>
      <c r="T14" s="183"/>
      <c r="U14" s="183"/>
      <c r="V14" s="183"/>
      <c r="W14" s="183"/>
      <c r="X14" s="183"/>
      <c r="Y14" s="183"/>
      <c r="Z14" s="183"/>
      <c r="AA14" s="183"/>
      <c r="AB14" s="183"/>
      <c r="AC14" s="183"/>
      <c r="AD14" s="183"/>
      <c r="AE14" s="183"/>
      <c r="AF14" s="183"/>
      <c r="AG14" s="183"/>
      <c r="AH14" s="183"/>
      <c r="AI14" s="183"/>
      <c r="AJ14" s="183"/>
      <c r="AK14" s="183"/>
      <c r="AL14" s="183"/>
      <c r="AM14" s="183"/>
      <c r="AN14" s="183"/>
      <c r="AO14" s="183"/>
      <c r="AP14" s="183"/>
      <c r="AQ14" s="183"/>
      <c r="AR14" s="183"/>
      <c r="AS14" s="183"/>
      <c r="AT14" s="183"/>
      <c r="AU14" s="183"/>
      <c r="AV14" s="183"/>
      <c r="AW14" s="183"/>
      <c r="AX14" s="183"/>
      <c r="AY14" s="183"/>
      <c r="AZ14" s="183"/>
      <c r="BA14" s="183"/>
      <c r="BB14" s="183"/>
      <c r="BC14" s="183"/>
      <c r="BD14" s="183"/>
      <c r="BE14" s="183"/>
      <c r="BF14" s="183"/>
      <c r="BG14" s="183"/>
      <c r="BH14" s="183"/>
      <c r="BI14" s="183"/>
    </row>
    <row r="15" spans="2:61" ht="16.5" customHeight="1" thickTop="1" thickBot="1">
      <c r="B15" s="183"/>
      <c r="C15" s="183"/>
      <c r="D15" s="183"/>
      <c r="E15" s="183"/>
      <c r="F15" s="183"/>
      <c r="G15" s="183"/>
      <c r="H15" s="183"/>
      <c r="I15" s="183"/>
      <c r="J15" s="183"/>
      <c r="K15" s="183"/>
      <c r="L15" s="183"/>
      <c r="M15" s="183"/>
      <c r="N15" s="183"/>
      <c r="O15" s="183"/>
      <c r="P15" s="183"/>
      <c r="Q15" s="183"/>
      <c r="R15" s="183"/>
      <c r="S15" s="183"/>
      <c r="T15" s="183"/>
      <c r="U15" s="183"/>
      <c r="V15" s="183"/>
      <c r="W15" s="183"/>
      <c r="X15" s="183"/>
      <c r="Y15" s="183"/>
      <c r="Z15" s="183"/>
      <c r="AA15" s="183"/>
      <c r="AB15" s="183"/>
      <c r="AC15" s="183"/>
      <c r="AD15" s="183"/>
      <c r="AE15" s="183"/>
      <c r="AF15" s="183"/>
      <c r="AG15" s="183"/>
      <c r="AH15" s="183"/>
      <c r="AI15" s="183"/>
      <c r="AJ15" s="183"/>
      <c r="AK15" s="183"/>
      <c r="AL15" s="183"/>
      <c r="AM15" s="183"/>
      <c r="AN15" s="183"/>
      <c r="AO15" s="183"/>
      <c r="AP15" s="183"/>
      <c r="AQ15" s="183"/>
      <c r="AR15" s="183"/>
      <c r="AS15" s="183"/>
      <c r="AT15" s="183"/>
      <c r="AU15" s="183"/>
      <c r="AV15" s="183"/>
      <c r="AW15" s="183"/>
      <c r="AX15" s="183"/>
      <c r="AY15" s="183"/>
      <c r="AZ15" s="183"/>
      <c r="BA15" s="183"/>
      <c r="BB15" s="183"/>
      <c r="BC15" s="183"/>
      <c r="BD15" s="183"/>
      <c r="BE15" s="183"/>
      <c r="BF15" s="183"/>
      <c r="BG15" s="183"/>
      <c r="BH15" s="183"/>
      <c r="BI15" s="183"/>
    </row>
    <row r="16" spans="2:61" ht="16.5" customHeight="1" thickTop="1" thickBot="1">
      <c r="B16" s="146"/>
      <c r="C16" s="146"/>
      <c r="D16" s="146"/>
      <c r="E16" s="146"/>
      <c r="F16" s="146"/>
      <c r="G16" s="146"/>
      <c r="H16" s="146"/>
      <c r="I16" s="146"/>
      <c r="J16" s="146"/>
      <c r="K16" s="146"/>
      <c r="L16" s="146"/>
      <c r="M16" s="146"/>
      <c r="N16" s="146"/>
      <c r="O16" s="146"/>
      <c r="P16" s="146"/>
      <c r="Q16" s="146"/>
      <c r="R16" s="146"/>
      <c r="S16" s="146"/>
      <c r="T16" s="146"/>
      <c r="U16" s="146"/>
      <c r="V16" s="146"/>
      <c r="W16" s="146"/>
      <c r="X16" s="146"/>
      <c r="Y16" s="146"/>
      <c r="Z16" s="146"/>
      <c r="AA16" s="146"/>
      <c r="AB16" s="146"/>
      <c r="AC16" s="146"/>
      <c r="AD16" s="146"/>
      <c r="AE16" s="146"/>
      <c r="AF16" s="146"/>
      <c r="AG16" s="146"/>
      <c r="AH16" s="146"/>
      <c r="AI16" s="146"/>
      <c r="AJ16" s="146"/>
      <c r="AK16" s="146"/>
      <c r="AL16" s="146"/>
      <c r="AM16" s="146"/>
      <c r="AN16" s="146"/>
      <c r="AO16" s="146"/>
      <c r="AP16" s="146"/>
      <c r="AQ16" s="146"/>
      <c r="AR16" s="146"/>
      <c r="AS16" s="146"/>
      <c r="AT16" s="146"/>
      <c r="AU16" s="146"/>
      <c r="AV16" s="146"/>
      <c r="AW16" s="146"/>
      <c r="AX16" s="146"/>
      <c r="AY16" s="146"/>
      <c r="AZ16" s="146"/>
      <c r="BA16" s="146"/>
      <c r="BB16" s="146"/>
      <c r="BC16" s="146"/>
      <c r="BD16" s="146"/>
      <c r="BE16" s="146"/>
      <c r="BF16" s="146"/>
      <c r="BG16" s="146"/>
      <c r="BH16" s="146"/>
      <c r="BI16" s="146"/>
    </row>
    <row r="17" spans="2:61" ht="16.5" customHeight="1" thickTop="1" thickBot="1">
      <c r="B17" s="146"/>
      <c r="C17" s="146"/>
      <c r="D17" s="146"/>
      <c r="E17" s="146"/>
      <c r="F17" s="146"/>
      <c r="G17" s="146"/>
      <c r="H17" s="146"/>
      <c r="I17" s="146"/>
      <c r="J17" s="146"/>
      <c r="K17" s="146"/>
      <c r="L17" s="146"/>
      <c r="M17" s="146"/>
      <c r="N17" s="146"/>
      <c r="O17" s="146"/>
      <c r="P17" s="146"/>
      <c r="Q17" s="146"/>
      <c r="R17" s="146"/>
      <c r="S17" s="146"/>
      <c r="T17" s="146"/>
      <c r="U17" s="146"/>
      <c r="V17" s="146"/>
      <c r="W17" s="146"/>
      <c r="X17" s="146"/>
      <c r="Y17" s="146"/>
      <c r="Z17" s="146"/>
      <c r="AA17" s="146"/>
      <c r="AB17" s="146"/>
      <c r="AC17" s="146"/>
      <c r="AD17" s="146"/>
      <c r="AE17" s="146"/>
      <c r="AF17" s="146"/>
      <c r="AG17" s="146"/>
      <c r="AH17" s="146"/>
      <c r="AI17" s="146"/>
      <c r="AJ17" s="146"/>
      <c r="AK17" s="146"/>
      <c r="AL17" s="146"/>
      <c r="AM17" s="146"/>
      <c r="AN17" s="146"/>
      <c r="AO17" s="146"/>
      <c r="AP17" s="146"/>
      <c r="AQ17" s="146"/>
      <c r="AR17" s="146"/>
      <c r="AS17" s="146"/>
      <c r="AT17" s="146"/>
      <c r="AU17" s="146"/>
      <c r="AV17" s="146"/>
      <c r="AW17" s="146"/>
      <c r="AX17" s="146"/>
      <c r="AY17" s="146"/>
      <c r="AZ17" s="146"/>
      <c r="BA17" s="146"/>
      <c r="BB17" s="146"/>
      <c r="BC17" s="146"/>
      <c r="BD17" s="146"/>
      <c r="BE17" s="146"/>
      <c r="BF17" s="146"/>
      <c r="BG17" s="146"/>
      <c r="BH17" s="146"/>
      <c r="BI17" s="146"/>
    </row>
    <row r="18" spans="2:61" ht="15" customHeight="1" thickTop="1" thickBot="1">
      <c r="B18" s="461" t="s">
        <v>2</v>
      </c>
      <c r="C18" s="461"/>
      <c r="D18" s="461"/>
      <c r="E18" s="461"/>
      <c r="F18" s="461"/>
      <c r="G18" s="461"/>
      <c r="H18" s="461"/>
      <c r="I18" s="461"/>
      <c r="J18" s="461"/>
      <c r="K18" s="414" t="s">
        <v>260</v>
      </c>
      <c r="L18" s="414"/>
      <c r="M18" s="414"/>
      <c r="N18" s="414"/>
      <c r="O18" s="414"/>
      <c r="P18" s="414"/>
      <c r="Q18" s="414"/>
      <c r="R18" s="414"/>
      <c r="S18" s="414"/>
      <c r="T18" s="461" t="s">
        <v>3</v>
      </c>
      <c r="U18" s="461"/>
      <c r="V18" s="461"/>
      <c r="W18" s="461"/>
      <c r="X18" s="461"/>
      <c r="Y18" s="461"/>
      <c r="Z18" s="461"/>
      <c r="AA18" s="461"/>
      <c r="AB18" s="461"/>
      <c r="AC18" s="461"/>
      <c r="AD18" s="461"/>
      <c r="AE18" s="461"/>
      <c r="AF18" s="461"/>
      <c r="AG18" s="496">
        <f>'05.02'!AG18+1</f>
        <v>44233</v>
      </c>
      <c r="AH18" s="496"/>
      <c r="AI18" s="496"/>
      <c r="AJ18" s="496"/>
      <c r="AK18" s="496"/>
      <c r="AL18" s="496"/>
      <c r="AM18" s="496"/>
      <c r="AN18" s="496"/>
      <c r="AO18" s="496"/>
      <c r="AP18" s="183" t="s">
        <v>4</v>
      </c>
      <c r="AQ18" s="183"/>
      <c r="AR18" s="183"/>
      <c r="AS18" s="183"/>
      <c r="AT18" s="183"/>
      <c r="AU18" s="183"/>
      <c r="AV18" s="183"/>
      <c r="AW18" s="183"/>
      <c r="AX18" s="183"/>
      <c r="AY18" s="183"/>
      <c r="AZ18" s="183"/>
      <c r="BA18" s="183"/>
      <c r="BB18" s="183"/>
      <c r="BC18" s="183"/>
      <c r="BD18" s="183"/>
      <c r="BE18" s="183"/>
      <c r="BF18" s="183"/>
      <c r="BG18" s="183"/>
      <c r="BH18" s="183"/>
      <c r="BI18" s="183"/>
    </row>
    <row r="19" spans="2:61" ht="15" customHeight="1" thickTop="1" thickBot="1">
      <c r="B19" s="461"/>
      <c r="C19" s="461"/>
      <c r="D19" s="461"/>
      <c r="E19" s="461"/>
      <c r="F19" s="461"/>
      <c r="G19" s="461"/>
      <c r="H19" s="461"/>
      <c r="I19" s="461"/>
      <c r="J19" s="461"/>
      <c r="K19" s="414"/>
      <c r="L19" s="414"/>
      <c r="M19" s="414"/>
      <c r="N19" s="414"/>
      <c r="O19" s="414"/>
      <c r="P19" s="414"/>
      <c r="Q19" s="414"/>
      <c r="R19" s="414"/>
      <c r="S19" s="414"/>
      <c r="T19" s="461"/>
      <c r="U19" s="461"/>
      <c r="V19" s="461"/>
      <c r="W19" s="461"/>
      <c r="X19" s="461"/>
      <c r="Y19" s="461"/>
      <c r="Z19" s="461"/>
      <c r="AA19" s="461"/>
      <c r="AB19" s="461"/>
      <c r="AC19" s="461"/>
      <c r="AD19" s="461"/>
      <c r="AE19" s="461"/>
      <c r="AF19" s="461"/>
      <c r="AG19" s="496"/>
      <c r="AH19" s="496"/>
      <c r="AI19" s="496"/>
      <c r="AJ19" s="496"/>
      <c r="AK19" s="496"/>
      <c r="AL19" s="496"/>
      <c r="AM19" s="496"/>
      <c r="AN19" s="496"/>
      <c r="AO19" s="496"/>
      <c r="AP19" s="183"/>
      <c r="AQ19" s="183"/>
      <c r="AR19" s="183"/>
      <c r="AS19" s="183"/>
      <c r="AT19" s="183"/>
      <c r="AU19" s="183"/>
      <c r="AV19" s="183"/>
      <c r="AW19" s="183"/>
      <c r="AX19" s="183"/>
      <c r="AY19" s="183"/>
      <c r="AZ19" s="183"/>
      <c r="BA19" s="183"/>
      <c r="BB19" s="183"/>
      <c r="BC19" s="183"/>
      <c r="BD19" s="183"/>
      <c r="BE19" s="183"/>
      <c r="BF19" s="183"/>
      <c r="BG19" s="183"/>
      <c r="BH19" s="183"/>
      <c r="BI19" s="183"/>
    </row>
    <row r="20" spans="2:61" ht="15" customHeight="1" thickTop="1" thickBot="1">
      <c r="B20" s="461"/>
      <c r="C20" s="461"/>
      <c r="D20" s="461"/>
      <c r="E20" s="461"/>
      <c r="F20" s="461"/>
      <c r="G20" s="461"/>
      <c r="H20" s="461"/>
      <c r="I20" s="461"/>
      <c r="J20" s="461"/>
      <c r="K20" s="414"/>
      <c r="L20" s="414"/>
      <c r="M20" s="414"/>
      <c r="N20" s="414"/>
      <c r="O20" s="414"/>
      <c r="P20" s="414"/>
      <c r="Q20" s="414"/>
      <c r="R20" s="414"/>
      <c r="S20" s="414"/>
      <c r="T20" s="461"/>
      <c r="U20" s="461"/>
      <c r="V20" s="461"/>
      <c r="W20" s="461"/>
      <c r="X20" s="461"/>
      <c r="Y20" s="461"/>
      <c r="Z20" s="461"/>
      <c r="AA20" s="461"/>
      <c r="AB20" s="461"/>
      <c r="AC20" s="461"/>
      <c r="AD20" s="461"/>
      <c r="AE20" s="461"/>
      <c r="AF20" s="461"/>
      <c r="AG20" s="496"/>
      <c r="AH20" s="496"/>
      <c r="AI20" s="496"/>
      <c r="AJ20" s="496"/>
      <c r="AK20" s="496"/>
      <c r="AL20" s="496"/>
      <c r="AM20" s="496"/>
      <c r="AN20" s="496"/>
      <c r="AO20" s="496"/>
      <c r="AP20" s="183"/>
      <c r="AQ20" s="183"/>
      <c r="AR20" s="183"/>
      <c r="AS20" s="183"/>
      <c r="AT20" s="183"/>
      <c r="AU20" s="183"/>
      <c r="AV20" s="183"/>
      <c r="AW20" s="183"/>
      <c r="AX20" s="183"/>
      <c r="AY20" s="183"/>
      <c r="AZ20" s="183"/>
      <c r="BA20" s="183"/>
      <c r="BB20" s="183"/>
      <c r="BC20" s="183"/>
      <c r="BD20" s="183"/>
      <c r="BE20" s="183"/>
      <c r="BF20" s="183"/>
      <c r="BG20" s="183"/>
      <c r="BH20" s="183"/>
      <c r="BI20" s="183"/>
    </row>
    <row r="21" spans="2:61" ht="16.5" customHeight="1" thickTop="1" thickBot="1">
      <c r="B21" s="461" t="s">
        <v>5</v>
      </c>
      <c r="C21" s="461"/>
      <c r="D21" s="461"/>
      <c r="E21" s="461"/>
      <c r="F21" s="461"/>
      <c r="G21" s="461"/>
      <c r="H21" s="461"/>
      <c r="I21" s="461"/>
      <c r="J21" s="461"/>
      <c r="K21" s="414" t="s">
        <v>137</v>
      </c>
      <c r="L21" s="414"/>
      <c r="M21" s="414"/>
      <c r="N21" s="414"/>
      <c r="O21" s="414"/>
      <c r="P21" s="414"/>
      <c r="Q21" s="414"/>
      <c r="R21" s="414"/>
      <c r="S21" s="414"/>
      <c r="T21" s="461" t="s">
        <v>6</v>
      </c>
      <c r="U21" s="461"/>
      <c r="V21" s="461"/>
      <c r="W21" s="461"/>
      <c r="X21" s="461"/>
      <c r="Y21" s="461"/>
      <c r="Z21" s="461"/>
      <c r="AA21" s="461"/>
      <c r="AB21" s="461"/>
      <c r="AC21" s="461"/>
      <c r="AD21" s="461"/>
      <c r="AE21" s="461"/>
      <c r="AF21" s="461"/>
      <c r="AG21" s="462">
        <f>'05.02'!AG21+1</f>
        <v>2</v>
      </c>
      <c r="AH21" s="463"/>
      <c r="AI21" s="463"/>
      <c r="AJ21" s="463"/>
      <c r="AK21" s="463"/>
      <c r="AL21" s="463"/>
      <c r="AM21" s="463"/>
      <c r="AN21" s="463"/>
      <c r="AO21" s="463"/>
      <c r="AP21" s="187" t="s">
        <v>7</v>
      </c>
      <c r="AQ21" s="187"/>
      <c r="AR21" s="187"/>
      <c r="AS21" s="187"/>
      <c r="AT21" s="187"/>
      <c r="AU21" s="187"/>
      <c r="AV21" s="464" t="s">
        <v>8</v>
      </c>
      <c r="AW21" s="464"/>
      <c r="AX21" s="464"/>
      <c r="AY21" s="269" t="s">
        <v>9</v>
      </c>
      <c r="AZ21" s="270"/>
      <c r="BA21" s="269" t="s">
        <v>10</v>
      </c>
      <c r="BB21" s="270"/>
      <c r="BC21" s="269" t="s">
        <v>11</v>
      </c>
      <c r="BD21" s="275"/>
      <c r="BE21" s="270"/>
      <c r="BF21" s="464" t="s">
        <v>12</v>
      </c>
      <c r="BG21" s="464"/>
      <c r="BH21" s="464"/>
      <c r="BI21" s="464"/>
    </row>
    <row r="22" spans="2:61" ht="16.5" customHeight="1" thickTop="1" thickBot="1">
      <c r="B22" s="461"/>
      <c r="C22" s="461"/>
      <c r="D22" s="461"/>
      <c r="E22" s="461"/>
      <c r="F22" s="461"/>
      <c r="G22" s="461"/>
      <c r="H22" s="461"/>
      <c r="I22" s="461"/>
      <c r="J22" s="461"/>
      <c r="K22" s="414"/>
      <c r="L22" s="414"/>
      <c r="M22" s="414"/>
      <c r="N22" s="414"/>
      <c r="O22" s="414"/>
      <c r="P22" s="414"/>
      <c r="Q22" s="414"/>
      <c r="R22" s="414"/>
      <c r="S22" s="414"/>
      <c r="T22" s="461"/>
      <c r="U22" s="461"/>
      <c r="V22" s="461"/>
      <c r="W22" s="461"/>
      <c r="X22" s="461"/>
      <c r="Y22" s="461"/>
      <c r="Z22" s="461"/>
      <c r="AA22" s="461"/>
      <c r="AB22" s="461"/>
      <c r="AC22" s="461"/>
      <c r="AD22" s="461"/>
      <c r="AE22" s="461"/>
      <c r="AF22" s="461"/>
      <c r="AG22" s="463"/>
      <c r="AH22" s="463"/>
      <c r="AI22" s="463"/>
      <c r="AJ22" s="463"/>
      <c r="AK22" s="463"/>
      <c r="AL22" s="463"/>
      <c r="AM22" s="463"/>
      <c r="AN22" s="463"/>
      <c r="AO22" s="463"/>
      <c r="AP22" s="187"/>
      <c r="AQ22" s="187"/>
      <c r="AR22" s="187"/>
      <c r="AS22" s="187"/>
      <c r="AT22" s="187"/>
      <c r="AU22" s="187"/>
      <c r="AV22" s="464"/>
      <c r="AW22" s="464"/>
      <c r="AX22" s="464"/>
      <c r="AY22" s="271"/>
      <c r="AZ22" s="272"/>
      <c r="BA22" s="271"/>
      <c r="BB22" s="272"/>
      <c r="BC22" s="271"/>
      <c r="BD22" s="276"/>
      <c r="BE22" s="272"/>
      <c r="BF22" s="464"/>
      <c r="BG22" s="464"/>
      <c r="BH22" s="464"/>
      <c r="BI22" s="464"/>
    </row>
    <row r="23" spans="2:61" ht="16.5" customHeight="1" thickTop="1" thickBot="1">
      <c r="B23" s="461"/>
      <c r="C23" s="461"/>
      <c r="D23" s="461"/>
      <c r="E23" s="461"/>
      <c r="F23" s="461"/>
      <c r="G23" s="461"/>
      <c r="H23" s="461"/>
      <c r="I23" s="461"/>
      <c r="J23" s="461"/>
      <c r="K23" s="414"/>
      <c r="L23" s="414"/>
      <c r="M23" s="414"/>
      <c r="N23" s="414"/>
      <c r="O23" s="414"/>
      <c r="P23" s="414"/>
      <c r="Q23" s="414"/>
      <c r="R23" s="414"/>
      <c r="S23" s="414"/>
      <c r="T23" s="461"/>
      <c r="U23" s="461"/>
      <c r="V23" s="461"/>
      <c r="W23" s="461"/>
      <c r="X23" s="461"/>
      <c r="Y23" s="461"/>
      <c r="Z23" s="461"/>
      <c r="AA23" s="461"/>
      <c r="AB23" s="461"/>
      <c r="AC23" s="461"/>
      <c r="AD23" s="461"/>
      <c r="AE23" s="461"/>
      <c r="AF23" s="461"/>
      <c r="AG23" s="463"/>
      <c r="AH23" s="463"/>
      <c r="AI23" s="463"/>
      <c r="AJ23" s="463"/>
      <c r="AK23" s="463"/>
      <c r="AL23" s="463"/>
      <c r="AM23" s="463"/>
      <c r="AN23" s="463"/>
      <c r="AO23" s="463"/>
      <c r="AP23" s="187"/>
      <c r="AQ23" s="187"/>
      <c r="AR23" s="187"/>
      <c r="AS23" s="187"/>
      <c r="AT23" s="187"/>
      <c r="AU23" s="187"/>
      <c r="AV23" s="464"/>
      <c r="AW23" s="464"/>
      <c r="AX23" s="464"/>
      <c r="AY23" s="273"/>
      <c r="AZ23" s="274"/>
      <c r="BA23" s="273"/>
      <c r="BB23" s="274"/>
      <c r="BC23" s="273"/>
      <c r="BD23" s="277"/>
      <c r="BE23" s="274"/>
      <c r="BF23" s="464"/>
      <c r="BG23" s="464"/>
      <c r="BH23" s="464"/>
      <c r="BI23" s="464"/>
    </row>
    <row r="24" spans="2:61" ht="16.5" customHeight="1" thickTop="1" thickBot="1">
      <c r="B24" s="461" t="s">
        <v>13</v>
      </c>
      <c r="C24" s="461"/>
      <c r="D24" s="461"/>
      <c r="E24" s="461"/>
      <c r="F24" s="461"/>
      <c r="G24" s="461"/>
      <c r="H24" s="461"/>
      <c r="I24" s="461"/>
      <c r="J24" s="461"/>
      <c r="K24" s="414" t="s">
        <v>168</v>
      </c>
      <c r="L24" s="414"/>
      <c r="M24" s="414"/>
      <c r="N24" s="414"/>
      <c r="O24" s="414"/>
      <c r="P24" s="414"/>
      <c r="Q24" s="414"/>
      <c r="R24" s="414"/>
      <c r="S24" s="414"/>
      <c r="T24" s="209" t="s">
        <v>14</v>
      </c>
      <c r="U24" s="210"/>
      <c r="V24" s="210"/>
      <c r="W24" s="210"/>
      <c r="X24" s="210"/>
      <c r="Y24" s="210"/>
      <c r="Z24" s="210"/>
      <c r="AA24" s="210"/>
      <c r="AB24" s="210"/>
      <c r="AC24" s="210"/>
      <c r="AD24" s="210"/>
      <c r="AE24" s="210"/>
      <c r="AF24" s="211"/>
      <c r="AG24" s="496">
        <f>'05.02'!AG24</f>
        <v>44232</v>
      </c>
      <c r="AH24" s="496"/>
      <c r="AI24" s="496"/>
      <c r="AJ24" s="496"/>
      <c r="AK24" s="496"/>
      <c r="AL24" s="496"/>
      <c r="AM24" s="496"/>
      <c r="AN24" s="496"/>
      <c r="AO24" s="496"/>
      <c r="AP24" s="461" t="s">
        <v>172</v>
      </c>
      <c r="AQ24" s="461"/>
      <c r="AR24" s="461"/>
      <c r="AS24" s="461"/>
      <c r="AT24" s="461"/>
      <c r="AU24" s="461"/>
      <c r="AV24" s="188" t="s">
        <v>308</v>
      </c>
      <c r="AW24" s="241"/>
      <c r="AX24" s="189"/>
      <c r="AY24" s="188">
        <v>30</v>
      </c>
      <c r="AZ24" s="189"/>
      <c r="BA24" s="188">
        <v>30</v>
      </c>
      <c r="BB24" s="189"/>
      <c r="BC24" s="188">
        <v>30</v>
      </c>
      <c r="BD24" s="241"/>
      <c r="BE24" s="189"/>
      <c r="BF24" s="459"/>
      <c r="BG24" s="241"/>
      <c r="BH24" s="241"/>
      <c r="BI24" s="189"/>
    </row>
    <row r="25" spans="2:61" ht="16.5" customHeight="1" thickTop="1" thickBot="1">
      <c r="B25" s="461"/>
      <c r="C25" s="461"/>
      <c r="D25" s="461"/>
      <c r="E25" s="461"/>
      <c r="F25" s="461"/>
      <c r="G25" s="461"/>
      <c r="H25" s="461"/>
      <c r="I25" s="461"/>
      <c r="J25" s="461"/>
      <c r="K25" s="414"/>
      <c r="L25" s="414"/>
      <c r="M25" s="414"/>
      <c r="N25" s="414"/>
      <c r="O25" s="414"/>
      <c r="P25" s="414"/>
      <c r="Q25" s="414"/>
      <c r="R25" s="414"/>
      <c r="S25" s="414"/>
      <c r="T25" s="212"/>
      <c r="U25" s="213"/>
      <c r="V25" s="213"/>
      <c r="W25" s="213"/>
      <c r="X25" s="213"/>
      <c r="Y25" s="213"/>
      <c r="Z25" s="213"/>
      <c r="AA25" s="213"/>
      <c r="AB25" s="213"/>
      <c r="AC25" s="213"/>
      <c r="AD25" s="213"/>
      <c r="AE25" s="213"/>
      <c r="AF25" s="214"/>
      <c r="AG25" s="496"/>
      <c r="AH25" s="496"/>
      <c r="AI25" s="496"/>
      <c r="AJ25" s="496"/>
      <c r="AK25" s="496"/>
      <c r="AL25" s="496"/>
      <c r="AM25" s="496"/>
      <c r="AN25" s="496"/>
      <c r="AO25" s="496"/>
      <c r="AP25" s="461"/>
      <c r="AQ25" s="461"/>
      <c r="AR25" s="461"/>
      <c r="AS25" s="461"/>
      <c r="AT25" s="461"/>
      <c r="AU25" s="461"/>
      <c r="AV25" s="190"/>
      <c r="AW25" s="242"/>
      <c r="AX25" s="191"/>
      <c r="AY25" s="190"/>
      <c r="AZ25" s="191"/>
      <c r="BA25" s="190"/>
      <c r="BB25" s="191"/>
      <c r="BC25" s="190"/>
      <c r="BD25" s="242"/>
      <c r="BE25" s="191"/>
      <c r="BF25" s="190"/>
      <c r="BG25" s="242"/>
      <c r="BH25" s="242"/>
      <c r="BI25" s="191"/>
    </row>
    <row r="26" spans="2:61" ht="16.5" customHeight="1" thickTop="1" thickBot="1">
      <c r="B26" s="461"/>
      <c r="C26" s="461"/>
      <c r="D26" s="461"/>
      <c r="E26" s="461"/>
      <c r="F26" s="461"/>
      <c r="G26" s="461"/>
      <c r="H26" s="461"/>
      <c r="I26" s="461"/>
      <c r="J26" s="461"/>
      <c r="K26" s="414"/>
      <c r="L26" s="414"/>
      <c r="M26" s="414"/>
      <c r="N26" s="414"/>
      <c r="O26" s="414"/>
      <c r="P26" s="414"/>
      <c r="Q26" s="414"/>
      <c r="R26" s="414"/>
      <c r="S26" s="414"/>
      <c r="T26" s="215"/>
      <c r="U26" s="216"/>
      <c r="V26" s="216"/>
      <c r="W26" s="216"/>
      <c r="X26" s="216"/>
      <c r="Y26" s="216"/>
      <c r="Z26" s="216"/>
      <c r="AA26" s="216"/>
      <c r="AB26" s="216"/>
      <c r="AC26" s="216"/>
      <c r="AD26" s="216"/>
      <c r="AE26" s="216"/>
      <c r="AF26" s="217"/>
      <c r="AG26" s="496"/>
      <c r="AH26" s="496"/>
      <c r="AI26" s="496"/>
      <c r="AJ26" s="496"/>
      <c r="AK26" s="496"/>
      <c r="AL26" s="496"/>
      <c r="AM26" s="496"/>
      <c r="AN26" s="496"/>
      <c r="AO26" s="496"/>
      <c r="AP26" s="461"/>
      <c r="AQ26" s="461"/>
      <c r="AR26" s="461"/>
      <c r="AS26" s="461"/>
      <c r="AT26" s="461"/>
      <c r="AU26" s="461"/>
      <c r="AV26" s="192"/>
      <c r="AW26" s="243"/>
      <c r="AX26" s="193"/>
      <c r="AY26" s="192"/>
      <c r="AZ26" s="193"/>
      <c r="BA26" s="192"/>
      <c r="BB26" s="193"/>
      <c r="BC26" s="192"/>
      <c r="BD26" s="243"/>
      <c r="BE26" s="193"/>
      <c r="BF26" s="192"/>
      <c r="BG26" s="243"/>
      <c r="BH26" s="243"/>
      <c r="BI26" s="193"/>
    </row>
    <row r="27" spans="2:61" ht="16.5" customHeight="1" thickTop="1" thickBot="1">
      <c r="B27" s="461" t="s">
        <v>15</v>
      </c>
      <c r="C27" s="461"/>
      <c r="D27" s="461"/>
      <c r="E27" s="461"/>
      <c r="F27" s="461"/>
      <c r="G27" s="461"/>
      <c r="H27" s="461"/>
      <c r="I27" s="461"/>
      <c r="J27" s="461"/>
      <c r="K27" s="414">
        <v>23</v>
      </c>
      <c r="L27" s="414"/>
      <c r="M27" s="414"/>
      <c r="N27" s="414"/>
      <c r="O27" s="414"/>
      <c r="P27" s="414"/>
      <c r="Q27" s="414"/>
      <c r="R27" s="414"/>
      <c r="S27" s="414"/>
      <c r="T27" s="461" t="s">
        <v>16</v>
      </c>
      <c r="U27" s="461"/>
      <c r="V27" s="461"/>
      <c r="W27" s="461"/>
      <c r="X27" s="461"/>
      <c r="Y27" s="461"/>
      <c r="Z27" s="461"/>
      <c r="AA27" s="461"/>
      <c r="AB27" s="461"/>
      <c r="AC27" s="461"/>
      <c r="AD27" s="461"/>
      <c r="AE27" s="461"/>
      <c r="AF27" s="461"/>
      <c r="AG27" s="323" t="s">
        <v>129</v>
      </c>
      <c r="AH27" s="324"/>
      <c r="AI27" s="324"/>
      <c r="AJ27" s="324"/>
      <c r="AK27" s="324"/>
      <c r="AL27" s="324"/>
      <c r="AM27" s="324"/>
      <c r="AN27" s="324"/>
      <c r="AO27" s="325"/>
      <c r="AP27" s="461" t="s">
        <v>173</v>
      </c>
      <c r="AQ27" s="461"/>
      <c r="AR27" s="461"/>
      <c r="AS27" s="461"/>
      <c r="AT27" s="461"/>
      <c r="AU27" s="461"/>
      <c r="AV27" s="188"/>
      <c r="AW27" s="241"/>
      <c r="AX27" s="189"/>
      <c r="AY27" s="188"/>
      <c r="AZ27" s="189"/>
      <c r="BA27" s="188"/>
      <c r="BB27" s="189"/>
      <c r="BC27" s="194"/>
      <c r="BD27" s="219"/>
      <c r="BE27" s="195"/>
      <c r="BF27" s="459"/>
      <c r="BG27" s="241"/>
      <c r="BH27" s="241"/>
      <c r="BI27" s="189"/>
    </row>
    <row r="28" spans="2:61" ht="16.5" customHeight="1" thickTop="1" thickBot="1">
      <c r="B28" s="461"/>
      <c r="C28" s="461"/>
      <c r="D28" s="461"/>
      <c r="E28" s="461"/>
      <c r="F28" s="461"/>
      <c r="G28" s="461"/>
      <c r="H28" s="461"/>
      <c r="I28" s="461"/>
      <c r="J28" s="461"/>
      <c r="K28" s="414"/>
      <c r="L28" s="414"/>
      <c r="M28" s="414"/>
      <c r="N28" s="414"/>
      <c r="O28" s="414"/>
      <c r="P28" s="414"/>
      <c r="Q28" s="414"/>
      <c r="R28" s="414"/>
      <c r="S28" s="414"/>
      <c r="T28" s="461"/>
      <c r="U28" s="461"/>
      <c r="V28" s="461"/>
      <c r="W28" s="461"/>
      <c r="X28" s="461"/>
      <c r="Y28" s="461"/>
      <c r="Z28" s="461"/>
      <c r="AA28" s="461"/>
      <c r="AB28" s="461"/>
      <c r="AC28" s="461"/>
      <c r="AD28" s="461"/>
      <c r="AE28" s="461"/>
      <c r="AF28" s="461"/>
      <c r="AG28" s="326"/>
      <c r="AH28" s="327"/>
      <c r="AI28" s="327"/>
      <c r="AJ28" s="327"/>
      <c r="AK28" s="327"/>
      <c r="AL28" s="327"/>
      <c r="AM28" s="327"/>
      <c r="AN28" s="327"/>
      <c r="AO28" s="328"/>
      <c r="AP28" s="461"/>
      <c r="AQ28" s="461"/>
      <c r="AR28" s="461"/>
      <c r="AS28" s="461"/>
      <c r="AT28" s="461"/>
      <c r="AU28" s="461"/>
      <c r="AV28" s="190"/>
      <c r="AW28" s="242"/>
      <c r="AX28" s="191"/>
      <c r="AY28" s="190"/>
      <c r="AZ28" s="191"/>
      <c r="BA28" s="190"/>
      <c r="BB28" s="191"/>
      <c r="BC28" s="196"/>
      <c r="BD28" s="220"/>
      <c r="BE28" s="197"/>
      <c r="BF28" s="190"/>
      <c r="BG28" s="242"/>
      <c r="BH28" s="242"/>
      <c r="BI28" s="191"/>
    </row>
    <row r="29" spans="2:61" ht="16.5" customHeight="1" thickTop="1" thickBot="1">
      <c r="B29" s="461"/>
      <c r="C29" s="461"/>
      <c r="D29" s="461"/>
      <c r="E29" s="461"/>
      <c r="F29" s="461"/>
      <c r="G29" s="461"/>
      <c r="H29" s="461"/>
      <c r="I29" s="461"/>
      <c r="J29" s="461"/>
      <c r="K29" s="414"/>
      <c r="L29" s="414"/>
      <c r="M29" s="414"/>
      <c r="N29" s="414"/>
      <c r="O29" s="414"/>
      <c r="P29" s="414"/>
      <c r="Q29" s="414"/>
      <c r="R29" s="414"/>
      <c r="S29" s="414"/>
      <c r="T29" s="461"/>
      <c r="U29" s="461"/>
      <c r="V29" s="461"/>
      <c r="W29" s="461"/>
      <c r="X29" s="461"/>
      <c r="Y29" s="461"/>
      <c r="Z29" s="461"/>
      <c r="AA29" s="461"/>
      <c r="AB29" s="461"/>
      <c r="AC29" s="461"/>
      <c r="AD29" s="461"/>
      <c r="AE29" s="461"/>
      <c r="AF29" s="461"/>
      <c r="AG29" s="329"/>
      <c r="AH29" s="330"/>
      <c r="AI29" s="330"/>
      <c r="AJ29" s="330"/>
      <c r="AK29" s="330"/>
      <c r="AL29" s="330"/>
      <c r="AM29" s="330"/>
      <c r="AN29" s="330"/>
      <c r="AO29" s="331"/>
      <c r="AP29" s="461"/>
      <c r="AQ29" s="461"/>
      <c r="AR29" s="461"/>
      <c r="AS29" s="461"/>
      <c r="AT29" s="461"/>
      <c r="AU29" s="461"/>
      <c r="AV29" s="192"/>
      <c r="AW29" s="243"/>
      <c r="AX29" s="193"/>
      <c r="AY29" s="192"/>
      <c r="AZ29" s="193"/>
      <c r="BA29" s="192"/>
      <c r="BB29" s="193"/>
      <c r="BC29" s="198"/>
      <c r="BD29" s="221"/>
      <c r="BE29" s="199"/>
      <c r="BF29" s="192"/>
      <c r="BG29" s="243"/>
      <c r="BH29" s="243"/>
      <c r="BI29" s="193"/>
    </row>
    <row r="30" spans="2:61" ht="16.5" customHeight="1" thickTop="1" thickBot="1">
      <c r="B30" s="461" t="s">
        <v>17</v>
      </c>
      <c r="C30" s="461"/>
      <c r="D30" s="461"/>
      <c r="E30" s="461"/>
      <c r="F30" s="461"/>
      <c r="G30" s="461"/>
      <c r="H30" s="461"/>
      <c r="I30" s="461"/>
      <c r="J30" s="461"/>
      <c r="K30" s="413">
        <v>7476</v>
      </c>
      <c r="L30" s="413"/>
      <c r="M30" s="413"/>
      <c r="N30" s="413"/>
      <c r="O30" s="413"/>
      <c r="P30" s="413"/>
      <c r="Q30" s="413"/>
      <c r="R30" s="413"/>
      <c r="S30" s="413"/>
      <c r="T30" s="209" t="s">
        <v>18</v>
      </c>
      <c r="U30" s="210"/>
      <c r="V30" s="210"/>
      <c r="W30" s="210"/>
      <c r="X30" s="210"/>
      <c r="Y30" s="210"/>
      <c r="Z30" s="210"/>
      <c r="AA30" s="210"/>
      <c r="AB30" s="210"/>
      <c r="AC30" s="210"/>
      <c r="AD30" s="210"/>
      <c r="AE30" s="210"/>
      <c r="AF30" s="211"/>
      <c r="AG30" s="474">
        <f>'05.02'!AG30+1</f>
        <v>2</v>
      </c>
      <c r="AH30" s="474"/>
      <c r="AI30" s="474"/>
      <c r="AJ30" s="474"/>
      <c r="AK30" s="474"/>
      <c r="AL30" s="474"/>
      <c r="AM30" s="474"/>
      <c r="AN30" s="474"/>
      <c r="AO30" s="474"/>
      <c r="AP30" s="461" t="s">
        <v>174</v>
      </c>
      <c r="AQ30" s="461"/>
      <c r="AR30" s="461"/>
      <c r="AS30" s="461"/>
      <c r="AT30" s="461"/>
      <c r="AU30" s="461"/>
      <c r="AV30" s="188"/>
      <c r="AW30" s="241"/>
      <c r="AX30" s="189"/>
      <c r="AY30" s="188"/>
      <c r="AZ30" s="189"/>
      <c r="BA30" s="188"/>
      <c r="BB30" s="189"/>
      <c r="BC30" s="194"/>
      <c r="BD30" s="219"/>
      <c r="BE30" s="195"/>
      <c r="BF30" s="465"/>
      <c r="BG30" s="466"/>
      <c r="BH30" s="466"/>
      <c r="BI30" s="467"/>
    </row>
    <row r="31" spans="2:61" ht="16.5" customHeight="1" thickTop="1" thickBot="1">
      <c r="B31" s="461"/>
      <c r="C31" s="461"/>
      <c r="D31" s="461"/>
      <c r="E31" s="461"/>
      <c r="F31" s="461"/>
      <c r="G31" s="461"/>
      <c r="H31" s="461"/>
      <c r="I31" s="461"/>
      <c r="J31" s="461"/>
      <c r="K31" s="413"/>
      <c r="L31" s="413"/>
      <c r="M31" s="413"/>
      <c r="N31" s="413"/>
      <c r="O31" s="413"/>
      <c r="P31" s="413"/>
      <c r="Q31" s="413"/>
      <c r="R31" s="413"/>
      <c r="S31" s="413"/>
      <c r="T31" s="212"/>
      <c r="U31" s="213"/>
      <c r="V31" s="213"/>
      <c r="W31" s="213"/>
      <c r="X31" s="213"/>
      <c r="Y31" s="213"/>
      <c r="Z31" s="213"/>
      <c r="AA31" s="213"/>
      <c r="AB31" s="213"/>
      <c r="AC31" s="213"/>
      <c r="AD31" s="213"/>
      <c r="AE31" s="213"/>
      <c r="AF31" s="214"/>
      <c r="AG31" s="474"/>
      <c r="AH31" s="474"/>
      <c r="AI31" s="474"/>
      <c r="AJ31" s="474"/>
      <c r="AK31" s="474"/>
      <c r="AL31" s="474"/>
      <c r="AM31" s="474"/>
      <c r="AN31" s="474"/>
      <c r="AO31" s="474"/>
      <c r="AP31" s="461"/>
      <c r="AQ31" s="461"/>
      <c r="AR31" s="461"/>
      <c r="AS31" s="461"/>
      <c r="AT31" s="461"/>
      <c r="AU31" s="461"/>
      <c r="AV31" s="190"/>
      <c r="AW31" s="242"/>
      <c r="AX31" s="191"/>
      <c r="AY31" s="190"/>
      <c r="AZ31" s="191"/>
      <c r="BA31" s="190"/>
      <c r="BB31" s="191"/>
      <c r="BC31" s="196"/>
      <c r="BD31" s="220"/>
      <c r="BE31" s="197"/>
      <c r="BF31" s="468"/>
      <c r="BG31" s="469"/>
      <c r="BH31" s="469"/>
      <c r="BI31" s="470"/>
    </row>
    <row r="32" spans="2:61" ht="16.5" customHeight="1" thickTop="1" thickBot="1">
      <c r="B32" s="461"/>
      <c r="C32" s="461"/>
      <c r="D32" s="461"/>
      <c r="E32" s="461"/>
      <c r="F32" s="461"/>
      <c r="G32" s="461"/>
      <c r="H32" s="461"/>
      <c r="I32" s="461"/>
      <c r="J32" s="461"/>
      <c r="K32" s="413"/>
      <c r="L32" s="413"/>
      <c r="M32" s="413"/>
      <c r="N32" s="413"/>
      <c r="O32" s="413"/>
      <c r="P32" s="413"/>
      <c r="Q32" s="413"/>
      <c r="R32" s="413"/>
      <c r="S32" s="413"/>
      <c r="T32" s="215"/>
      <c r="U32" s="216"/>
      <c r="V32" s="216"/>
      <c r="W32" s="216"/>
      <c r="X32" s="216"/>
      <c r="Y32" s="216"/>
      <c r="Z32" s="216"/>
      <c r="AA32" s="216"/>
      <c r="AB32" s="216"/>
      <c r="AC32" s="216"/>
      <c r="AD32" s="216"/>
      <c r="AE32" s="216"/>
      <c r="AF32" s="217"/>
      <c r="AG32" s="474"/>
      <c r="AH32" s="474"/>
      <c r="AI32" s="474"/>
      <c r="AJ32" s="474"/>
      <c r="AK32" s="474"/>
      <c r="AL32" s="474"/>
      <c r="AM32" s="474"/>
      <c r="AN32" s="474"/>
      <c r="AO32" s="474"/>
      <c r="AP32" s="461"/>
      <c r="AQ32" s="461"/>
      <c r="AR32" s="461"/>
      <c r="AS32" s="461"/>
      <c r="AT32" s="461"/>
      <c r="AU32" s="461"/>
      <c r="AV32" s="192"/>
      <c r="AW32" s="243"/>
      <c r="AX32" s="193"/>
      <c r="AY32" s="192"/>
      <c r="AZ32" s="193"/>
      <c r="BA32" s="192"/>
      <c r="BB32" s="193"/>
      <c r="BC32" s="198"/>
      <c r="BD32" s="221"/>
      <c r="BE32" s="199"/>
      <c r="BF32" s="471"/>
      <c r="BG32" s="472"/>
      <c r="BH32" s="472"/>
      <c r="BI32" s="473"/>
    </row>
    <row r="33" spans="2:61" ht="16.5" customHeight="1" thickTop="1" thickBot="1">
      <c r="B33" s="461" t="s">
        <v>19</v>
      </c>
      <c r="C33" s="461"/>
      <c r="D33" s="461"/>
      <c r="E33" s="461"/>
      <c r="F33" s="461"/>
      <c r="G33" s="461"/>
      <c r="H33" s="461"/>
      <c r="I33" s="461"/>
      <c r="J33" s="461"/>
      <c r="K33" s="413" t="s">
        <v>310</v>
      </c>
      <c r="L33" s="413"/>
      <c r="M33" s="413"/>
      <c r="N33" s="413"/>
      <c r="O33" s="413"/>
      <c r="P33" s="413"/>
      <c r="Q33" s="413"/>
      <c r="R33" s="413"/>
      <c r="S33" s="413"/>
      <c r="T33" s="461" t="s">
        <v>20</v>
      </c>
      <c r="U33" s="461"/>
      <c r="V33" s="461"/>
      <c r="W33" s="461"/>
      <c r="X33" s="461"/>
      <c r="Y33" s="461"/>
      <c r="Z33" s="461"/>
      <c r="AA33" s="461"/>
      <c r="AB33" s="461"/>
      <c r="AC33" s="461"/>
      <c r="AD33" s="461"/>
      <c r="AE33" s="461"/>
      <c r="AF33" s="461"/>
      <c r="AG33" s="460" t="s">
        <v>129</v>
      </c>
      <c r="AH33" s="460"/>
      <c r="AI33" s="460"/>
      <c r="AJ33" s="460"/>
      <c r="AK33" s="460"/>
      <c r="AL33" s="460"/>
      <c r="AM33" s="460"/>
      <c r="AN33" s="460"/>
      <c r="AO33" s="460"/>
      <c r="AP33" s="461" t="s">
        <v>175</v>
      </c>
      <c r="AQ33" s="461"/>
      <c r="AR33" s="461"/>
      <c r="AS33" s="461"/>
      <c r="AT33" s="461"/>
      <c r="AU33" s="461"/>
      <c r="AV33" s="188"/>
      <c r="AW33" s="241"/>
      <c r="AX33" s="189"/>
      <c r="AY33" s="188"/>
      <c r="AZ33" s="189"/>
      <c r="BA33" s="188"/>
      <c r="BB33" s="189"/>
      <c r="BC33" s="188"/>
      <c r="BD33" s="241"/>
      <c r="BE33" s="189"/>
      <c r="BF33" s="459"/>
      <c r="BG33" s="241"/>
      <c r="BH33" s="241"/>
      <c r="BI33" s="189"/>
    </row>
    <row r="34" spans="2:61" ht="16.5" customHeight="1" thickTop="1" thickBot="1">
      <c r="B34" s="461"/>
      <c r="C34" s="461"/>
      <c r="D34" s="461"/>
      <c r="E34" s="461"/>
      <c r="F34" s="461"/>
      <c r="G34" s="461"/>
      <c r="H34" s="461"/>
      <c r="I34" s="461"/>
      <c r="J34" s="461"/>
      <c r="K34" s="413"/>
      <c r="L34" s="413"/>
      <c r="M34" s="413"/>
      <c r="N34" s="413"/>
      <c r="O34" s="413"/>
      <c r="P34" s="413"/>
      <c r="Q34" s="413"/>
      <c r="R34" s="413"/>
      <c r="S34" s="413"/>
      <c r="T34" s="461"/>
      <c r="U34" s="461"/>
      <c r="V34" s="461"/>
      <c r="W34" s="461"/>
      <c r="X34" s="461"/>
      <c r="Y34" s="461"/>
      <c r="Z34" s="461"/>
      <c r="AA34" s="461"/>
      <c r="AB34" s="461"/>
      <c r="AC34" s="461"/>
      <c r="AD34" s="461"/>
      <c r="AE34" s="461"/>
      <c r="AF34" s="461"/>
      <c r="AG34" s="460"/>
      <c r="AH34" s="460"/>
      <c r="AI34" s="460"/>
      <c r="AJ34" s="460"/>
      <c r="AK34" s="460"/>
      <c r="AL34" s="460"/>
      <c r="AM34" s="460"/>
      <c r="AN34" s="460"/>
      <c r="AO34" s="460"/>
      <c r="AP34" s="461"/>
      <c r="AQ34" s="461"/>
      <c r="AR34" s="461"/>
      <c r="AS34" s="461"/>
      <c r="AT34" s="461"/>
      <c r="AU34" s="461"/>
      <c r="AV34" s="190"/>
      <c r="AW34" s="242"/>
      <c r="AX34" s="191"/>
      <c r="AY34" s="190"/>
      <c r="AZ34" s="191"/>
      <c r="BA34" s="190"/>
      <c r="BB34" s="191"/>
      <c r="BC34" s="190"/>
      <c r="BD34" s="242"/>
      <c r="BE34" s="191"/>
      <c r="BF34" s="190"/>
      <c r="BG34" s="242"/>
      <c r="BH34" s="242"/>
      <c r="BI34" s="191"/>
    </row>
    <row r="35" spans="2:61" ht="16.5" customHeight="1" thickTop="1" thickBot="1">
      <c r="B35" s="461"/>
      <c r="C35" s="461"/>
      <c r="D35" s="461"/>
      <c r="E35" s="461"/>
      <c r="F35" s="461"/>
      <c r="G35" s="461"/>
      <c r="H35" s="461"/>
      <c r="I35" s="461"/>
      <c r="J35" s="461"/>
      <c r="K35" s="413"/>
      <c r="L35" s="413"/>
      <c r="M35" s="413"/>
      <c r="N35" s="413"/>
      <c r="O35" s="413"/>
      <c r="P35" s="413"/>
      <c r="Q35" s="413"/>
      <c r="R35" s="413"/>
      <c r="S35" s="413"/>
      <c r="T35" s="461"/>
      <c r="U35" s="461"/>
      <c r="V35" s="461"/>
      <c r="W35" s="461"/>
      <c r="X35" s="461"/>
      <c r="Y35" s="461"/>
      <c r="Z35" s="461"/>
      <c r="AA35" s="461"/>
      <c r="AB35" s="461"/>
      <c r="AC35" s="461"/>
      <c r="AD35" s="461"/>
      <c r="AE35" s="461"/>
      <c r="AF35" s="461"/>
      <c r="AG35" s="460"/>
      <c r="AH35" s="460"/>
      <c r="AI35" s="460"/>
      <c r="AJ35" s="460"/>
      <c r="AK35" s="460"/>
      <c r="AL35" s="460"/>
      <c r="AM35" s="460"/>
      <c r="AN35" s="460"/>
      <c r="AO35" s="460"/>
      <c r="AP35" s="461"/>
      <c r="AQ35" s="461"/>
      <c r="AR35" s="461"/>
      <c r="AS35" s="461"/>
      <c r="AT35" s="461"/>
      <c r="AU35" s="461"/>
      <c r="AV35" s="192"/>
      <c r="AW35" s="243"/>
      <c r="AX35" s="193"/>
      <c r="AY35" s="192"/>
      <c r="AZ35" s="193"/>
      <c r="BA35" s="192"/>
      <c r="BB35" s="193"/>
      <c r="BC35" s="192"/>
      <c r="BD35" s="243"/>
      <c r="BE35" s="193"/>
      <c r="BF35" s="192"/>
      <c r="BG35" s="243"/>
      <c r="BH35" s="243"/>
      <c r="BI35" s="193"/>
    </row>
    <row r="36" spans="2:61" ht="16.5" customHeight="1" thickTop="1" thickBot="1">
      <c r="B36" s="413" t="s">
        <v>21</v>
      </c>
      <c r="C36" s="413"/>
      <c r="D36" s="413"/>
      <c r="E36" s="413"/>
      <c r="F36" s="413"/>
      <c r="G36" s="413"/>
      <c r="H36" s="413"/>
      <c r="I36" s="413"/>
      <c r="J36" s="413"/>
      <c r="K36" s="413" t="s">
        <v>259</v>
      </c>
      <c r="L36" s="413"/>
      <c r="M36" s="413"/>
      <c r="N36" s="413"/>
      <c r="O36" s="413"/>
      <c r="P36" s="413"/>
      <c r="Q36" s="413"/>
      <c r="R36" s="413"/>
      <c r="S36" s="413"/>
      <c r="T36" s="341" t="s">
        <v>22</v>
      </c>
      <c r="U36" s="342"/>
      <c r="V36" s="342"/>
      <c r="W36" s="342"/>
      <c r="X36" s="342"/>
      <c r="Y36" s="342"/>
      <c r="Z36" s="342"/>
      <c r="AA36" s="342"/>
      <c r="AB36" s="342"/>
      <c r="AC36" s="342"/>
      <c r="AD36" s="342"/>
      <c r="AE36" s="342"/>
      <c r="AF36" s="343"/>
      <c r="AG36" s="460">
        <v>850</v>
      </c>
      <c r="AH36" s="460"/>
      <c r="AI36" s="460"/>
      <c r="AJ36" s="460"/>
      <c r="AK36" s="460"/>
      <c r="AL36" s="460"/>
      <c r="AM36" s="460"/>
      <c r="AN36" s="460"/>
      <c r="AO36" s="460"/>
      <c r="AP36" s="341" t="s">
        <v>176</v>
      </c>
      <c r="AQ36" s="342"/>
      <c r="AR36" s="342"/>
      <c r="AS36" s="342"/>
      <c r="AT36" s="342"/>
      <c r="AU36" s="343"/>
      <c r="AV36" s="188"/>
      <c r="AW36" s="241"/>
      <c r="AX36" s="189"/>
      <c r="AY36" s="444"/>
      <c r="AZ36" s="445"/>
      <c r="BA36" s="444"/>
      <c r="BB36" s="445"/>
      <c r="BC36" s="188"/>
      <c r="BD36" s="241"/>
      <c r="BE36" s="189"/>
      <c r="BF36" s="188"/>
      <c r="BG36" s="241"/>
      <c r="BH36" s="241"/>
      <c r="BI36" s="189"/>
    </row>
    <row r="37" spans="2:61" ht="16.5" customHeight="1" thickTop="1" thickBot="1">
      <c r="B37" s="413"/>
      <c r="C37" s="413"/>
      <c r="D37" s="413"/>
      <c r="E37" s="413"/>
      <c r="F37" s="413"/>
      <c r="G37" s="413"/>
      <c r="H37" s="413"/>
      <c r="I37" s="413"/>
      <c r="J37" s="413"/>
      <c r="K37" s="413"/>
      <c r="L37" s="413"/>
      <c r="M37" s="413"/>
      <c r="N37" s="413"/>
      <c r="O37" s="413"/>
      <c r="P37" s="413"/>
      <c r="Q37" s="413"/>
      <c r="R37" s="413"/>
      <c r="S37" s="413"/>
      <c r="T37" s="344"/>
      <c r="U37" s="345"/>
      <c r="V37" s="345"/>
      <c r="W37" s="345"/>
      <c r="X37" s="345"/>
      <c r="Y37" s="345"/>
      <c r="Z37" s="345"/>
      <c r="AA37" s="345"/>
      <c r="AB37" s="345"/>
      <c r="AC37" s="345"/>
      <c r="AD37" s="345"/>
      <c r="AE37" s="345"/>
      <c r="AF37" s="346"/>
      <c r="AG37" s="460"/>
      <c r="AH37" s="460"/>
      <c r="AI37" s="460"/>
      <c r="AJ37" s="460"/>
      <c r="AK37" s="460"/>
      <c r="AL37" s="460"/>
      <c r="AM37" s="460"/>
      <c r="AN37" s="460"/>
      <c r="AO37" s="460"/>
      <c r="AP37" s="344"/>
      <c r="AQ37" s="345"/>
      <c r="AR37" s="345"/>
      <c r="AS37" s="345"/>
      <c r="AT37" s="345"/>
      <c r="AU37" s="346"/>
      <c r="AV37" s="190"/>
      <c r="AW37" s="242"/>
      <c r="AX37" s="191"/>
      <c r="AY37" s="446"/>
      <c r="AZ37" s="447"/>
      <c r="BA37" s="446"/>
      <c r="BB37" s="447"/>
      <c r="BC37" s="190"/>
      <c r="BD37" s="242"/>
      <c r="BE37" s="191"/>
      <c r="BF37" s="190"/>
      <c r="BG37" s="242"/>
      <c r="BH37" s="242"/>
      <c r="BI37" s="191"/>
    </row>
    <row r="38" spans="2:61" ht="16.5" customHeight="1" thickTop="1" thickBot="1">
      <c r="B38" s="413"/>
      <c r="C38" s="413"/>
      <c r="D38" s="413"/>
      <c r="E38" s="413"/>
      <c r="F38" s="413"/>
      <c r="G38" s="413"/>
      <c r="H38" s="413"/>
      <c r="I38" s="413"/>
      <c r="J38" s="413"/>
      <c r="K38" s="413"/>
      <c r="L38" s="413"/>
      <c r="M38" s="413"/>
      <c r="N38" s="413"/>
      <c r="O38" s="413"/>
      <c r="P38" s="413"/>
      <c r="Q38" s="413"/>
      <c r="R38" s="413"/>
      <c r="S38" s="413"/>
      <c r="T38" s="347"/>
      <c r="U38" s="348"/>
      <c r="V38" s="348"/>
      <c r="W38" s="348"/>
      <c r="X38" s="348"/>
      <c r="Y38" s="348"/>
      <c r="Z38" s="348"/>
      <c r="AA38" s="348"/>
      <c r="AB38" s="348"/>
      <c r="AC38" s="348"/>
      <c r="AD38" s="348"/>
      <c r="AE38" s="348"/>
      <c r="AF38" s="349"/>
      <c r="AG38" s="460"/>
      <c r="AH38" s="460"/>
      <c r="AI38" s="460"/>
      <c r="AJ38" s="460"/>
      <c r="AK38" s="460"/>
      <c r="AL38" s="460"/>
      <c r="AM38" s="460"/>
      <c r="AN38" s="460"/>
      <c r="AO38" s="460"/>
      <c r="AP38" s="347"/>
      <c r="AQ38" s="348"/>
      <c r="AR38" s="348"/>
      <c r="AS38" s="348"/>
      <c r="AT38" s="348"/>
      <c r="AU38" s="349"/>
      <c r="AV38" s="192"/>
      <c r="AW38" s="243"/>
      <c r="AX38" s="193"/>
      <c r="AY38" s="448"/>
      <c r="AZ38" s="449"/>
      <c r="BA38" s="448"/>
      <c r="BB38" s="449"/>
      <c r="BC38" s="192"/>
      <c r="BD38" s="243"/>
      <c r="BE38" s="193"/>
      <c r="BF38" s="192"/>
      <c r="BG38" s="243"/>
      <c r="BH38" s="243"/>
      <c r="BI38" s="193"/>
    </row>
    <row r="39" spans="2:61" ht="16.5" customHeight="1" thickTop="1" thickBot="1">
      <c r="B39" s="413" t="s">
        <v>23</v>
      </c>
      <c r="C39" s="413"/>
      <c r="D39" s="413"/>
      <c r="E39" s="413"/>
      <c r="F39" s="413"/>
      <c r="G39" s="413"/>
      <c r="H39" s="413"/>
      <c r="I39" s="413"/>
      <c r="J39" s="413"/>
      <c r="K39" s="414" t="s">
        <v>258</v>
      </c>
      <c r="L39" s="414"/>
      <c r="M39" s="414"/>
      <c r="N39" s="414"/>
      <c r="O39" s="414"/>
      <c r="P39" s="414"/>
      <c r="Q39" s="414"/>
      <c r="R39" s="414"/>
      <c r="S39" s="414"/>
      <c r="T39" s="341" t="s">
        <v>177</v>
      </c>
      <c r="U39" s="342"/>
      <c r="V39" s="342"/>
      <c r="W39" s="342"/>
      <c r="X39" s="342"/>
      <c r="Y39" s="342"/>
      <c r="Z39" s="342"/>
      <c r="AA39" s="342"/>
      <c r="AB39" s="342"/>
      <c r="AC39" s="342"/>
      <c r="AD39" s="342"/>
      <c r="AE39" s="342"/>
      <c r="AF39" s="343"/>
      <c r="AG39" s="450"/>
      <c r="AH39" s="451"/>
      <c r="AI39" s="451"/>
      <c r="AJ39" s="451"/>
      <c r="AK39" s="451"/>
      <c r="AL39" s="451"/>
      <c r="AM39" s="451"/>
      <c r="AN39" s="451"/>
      <c r="AO39" s="452"/>
      <c r="AP39" s="394" t="s">
        <v>24</v>
      </c>
      <c r="AQ39" s="395"/>
      <c r="AR39" s="395"/>
      <c r="AS39" s="395"/>
      <c r="AT39" s="395"/>
      <c r="AU39" s="395"/>
      <c r="AV39" s="395"/>
      <c r="AW39" s="395"/>
      <c r="AX39" s="395"/>
      <c r="AY39" s="400"/>
      <c r="AZ39" s="395" t="s">
        <v>25</v>
      </c>
      <c r="BA39" s="395"/>
      <c r="BB39" s="395"/>
      <c r="BC39" s="395"/>
      <c r="BD39" s="395"/>
      <c r="BE39" s="395"/>
      <c r="BF39" s="395"/>
      <c r="BG39" s="395"/>
      <c r="BH39" s="395"/>
      <c r="BI39" s="400"/>
    </row>
    <row r="40" spans="2:61" ht="16.5" customHeight="1" thickTop="1" thickBot="1">
      <c r="B40" s="413"/>
      <c r="C40" s="413"/>
      <c r="D40" s="413"/>
      <c r="E40" s="413"/>
      <c r="F40" s="413"/>
      <c r="G40" s="413"/>
      <c r="H40" s="413"/>
      <c r="I40" s="413"/>
      <c r="J40" s="413"/>
      <c r="K40" s="414"/>
      <c r="L40" s="414"/>
      <c r="M40" s="414"/>
      <c r="N40" s="414"/>
      <c r="O40" s="414"/>
      <c r="P40" s="414"/>
      <c r="Q40" s="414"/>
      <c r="R40" s="414"/>
      <c r="S40" s="414"/>
      <c r="T40" s="344"/>
      <c r="U40" s="345"/>
      <c r="V40" s="345"/>
      <c r="W40" s="345"/>
      <c r="X40" s="345"/>
      <c r="Y40" s="345"/>
      <c r="Z40" s="345"/>
      <c r="AA40" s="345"/>
      <c r="AB40" s="345"/>
      <c r="AC40" s="345"/>
      <c r="AD40" s="345"/>
      <c r="AE40" s="345"/>
      <c r="AF40" s="346"/>
      <c r="AG40" s="453"/>
      <c r="AH40" s="454"/>
      <c r="AI40" s="454"/>
      <c r="AJ40" s="454"/>
      <c r="AK40" s="454"/>
      <c r="AL40" s="454"/>
      <c r="AM40" s="454"/>
      <c r="AN40" s="454"/>
      <c r="AO40" s="455"/>
      <c r="AP40" s="396"/>
      <c r="AQ40" s="397"/>
      <c r="AR40" s="397"/>
      <c r="AS40" s="397"/>
      <c r="AT40" s="397"/>
      <c r="AU40" s="397"/>
      <c r="AV40" s="397"/>
      <c r="AW40" s="397"/>
      <c r="AX40" s="397"/>
      <c r="AY40" s="401"/>
      <c r="AZ40" s="397"/>
      <c r="BA40" s="397"/>
      <c r="BB40" s="397"/>
      <c r="BC40" s="397"/>
      <c r="BD40" s="397"/>
      <c r="BE40" s="397"/>
      <c r="BF40" s="397"/>
      <c r="BG40" s="397"/>
      <c r="BH40" s="397"/>
      <c r="BI40" s="401"/>
    </row>
    <row r="41" spans="2:61" ht="16.5" customHeight="1" thickTop="1" thickBot="1">
      <c r="B41" s="413"/>
      <c r="C41" s="413"/>
      <c r="D41" s="413"/>
      <c r="E41" s="413"/>
      <c r="F41" s="413"/>
      <c r="G41" s="413"/>
      <c r="H41" s="413"/>
      <c r="I41" s="413"/>
      <c r="J41" s="413"/>
      <c r="K41" s="414"/>
      <c r="L41" s="414"/>
      <c r="M41" s="414"/>
      <c r="N41" s="414"/>
      <c r="O41" s="414"/>
      <c r="P41" s="414"/>
      <c r="Q41" s="414"/>
      <c r="R41" s="414"/>
      <c r="S41" s="414"/>
      <c r="T41" s="347"/>
      <c r="U41" s="348"/>
      <c r="V41" s="348"/>
      <c r="W41" s="348"/>
      <c r="X41" s="348"/>
      <c r="Y41" s="348"/>
      <c r="Z41" s="348"/>
      <c r="AA41" s="348"/>
      <c r="AB41" s="348"/>
      <c r="AC41" s="348"/>
      <c r="AD41" s="348"/>
      <c r="AE41" s="348"/>
      <c r="AF41" s="349"/>
      <c r="AG41" s="456"/>
      <c r="AH41" s="457"/>
      <c r="AI41" s="457"/>
      <c r="AJ41" s="457"/>
      <c r="AK41" s="457"/>
      <c r="AL41" s="457"/>
      <c r="AM41" s="457"/>
      <c r="AN41" s="457"/>
      <c r="AO41" s="458"/>
      <c r="AP41" s="398"/>
      <c r="AQ41" s="399"/>
      <c r="AR41" s="399"/>
      <c r="AS41" s="399"/>
      <c r="AT41" s="399"/>
      <c r="AU41" s="399"/>
      <c r="AV41" s="399"/>
      <c r="AW41" s="399"/>
      <c r="AX41" s="399"/>
      <c r="AY41" s="402"/>
      <c r="AZ41" s="399"/>
      <c r="BA41" s="399"/>
      <c r="BB41" s="399"/>
      <c r="BC41" s="399"/>
      <c r="BD41" s="399"/>
      <c r="BE41" s="399"/>
      <c r="BF41" s="399"/>
      <c r="BG41" s="399"/>
      <c r="BH41" s="399"/>
      <c r="BI41" s="402"/>
    </row>
    <row r="42" spans="2:61" ht="16.5" customHeight="1" thickTop="1" thickBot="1">
      <c r="B42" s="413" t="s">
        <v>26</v>
      </c>
      <c r="C42" s="413"/>
      <c r="D42" s="413"/>
      <c r="E42" s="413"/>
      <c r="F42" s="413"/>
      <c r="G42" s="413"/>
      <c r="H42" s="413"/>
      <c r="I42" s="413"/>
      <c r="J42" s="413"/>
      <c r="K42" s="441" t="s">
        <v>257</v>
      </c>
      <c r="L42" s="441"/>
      <c r="M42" s="441"/>
      <c r="N42" s="441"/>
      <c r="O42" s="441"/>
      <c r="P42" s="441"/>
      <c r="Q42" s="441"/>
      <c r="R42" s="441"/>
      <c r="S42" s="441"/>
      <c r="T42" s="341" t="s">
        <v>27</v>
      </c>
      <c r="U42" s="342"/>
      <c r="V42" s="342"/>
      <c r="W42" s="342"/>
      <c r="X42" s="342"/>
      <c r="Y42" s="342"/>
      <c r="Z42" s="342"/>
      <c r="AA42" s="342"/>
      <c r="AB42" s="342"/>
      <c r="AC42" s="342"/>
      <c r="AD42" s="342"/>
      <c r="AE42" s="342"/>
      <c r="AF42" s="343"/>
      <c r="AG42" s="443"/>
      <c r="AH42" s="443"/>
      <c r="AI42" s="443"/>
      <c r="AJ42" s="443"/>
      <c r="AK42" s="443"/>
      <c r="AL42" s="443"/>
      <c r="AM42" s="443"/>
      <c r="AN42" s="443"/>
      <c r="AO42" s="443"/>
      <c r="AP42" s="413" t="s">
        <v>28</v>
      </c>
      <c r="AQ42" s="413"/>
      <c r="AR42" s="413"/>
      <c r="AS42" s="413"/>
      <c r="AT42" s="413"/>
      <c r="AU42" s="413"/>
      <c r="AV42" s="413"/>
      <c r="AW42" s="413" t="s">
        <v>307</v>
      </c>
      <c r="AX42" s="413"/>
      <c r="AY42" s="413"/>
      <c r="AZ42" s="341" t="s">
        <v>178</v>
      </c>
      <c r="BA42" s="342"/>
      <c r="BB42" s="342"/>
      <c r="BC42" s="342"/>
      <c r="BD42" s="342"/>
      <c r="BE42" s="343"/>
      <c r="BF42" s="350" t="s">
        <v>129</v>
      </c>
      <c r="BG42" s="352"/>
      <c r="BH42" s="407" t="s">
        <v>129</v>
      </c>
      <c r="BI42" s="408"/>
    </row>
    <row r="43" spans="2:61" ht="16.5" customHeight="1" thickTop="1" thickBot="1">
      <c r="B43" s="413"/>
      <c r="C43" s="413"/>
      <c r="D43" s="413"/>
      <c r="E43" s="413"/>
      <c r="F43" s="413"/>
      <c r="G43" s="413"/>
      <c r="H43" s="413"/>
      <c r="I43" s="413"/>
      <c r="J43" s="413"/>
      <c r="K43" s="441"/>
      <c r="L43" s="441"/>
      <c r="M43" s="441"/>
      <c r="N43" s="441"/>
      <c r="O43" s="441"/>
      <c r="P43" s="441"/>
      <c r="Q43" s="441"/>
      <c r="R43" s="441"/>
      <c r="S43" s="441"/>
      <c r="T43" s="344"/>
      <c r="U43" s="345"/>
      <c r="V43" s="345"/>
      <c r="W43" s="345"/>
      <c r="X43" s="345"/>
      <c r="Y43" s="345"/>
      <c r="Z43" s="345"/>
      <c r="AA43" s="345"/>
      <c r="AB43" s="345"/>
      <c r="AC43" s="345"/>
      <c r="AD43" s="345"/>
      <c r="AE43" s="345"/>
      <c r="AF43" s="346"/>
      <c r="AG43" s="443"/>
      <c r="AH43" s="443"/>
      <c r="AI43" s="443"/>
      <c r="AJ43" s="443"/>
      <c r="AK43" s="443"/>
      <c r="AL43" s="443"/>
      <c r="AM43" s="443"/>
      <c r="AN43" s="443"/>
      <c r="AO43" s="443"/>
      <c r="AP43" s="413"/>
      <c r="AQ43" s="413"/>
      <c r="AR43" s="413"/>
      <c r="AS43" s="413"/>
      <c r="AT43" s="413"/>
      <c r="AU43" s="413"/>
      <c r="AV43" s="413"/>
      <c r="AW43" s="413"/>
      <c r="AX43" s="413"/>
      <c r="AY43" s="413"/>
      <c r="AZ43" s="344"/>
      <c r="BA43" s="345"/>
      <c r="BB43" s="345"/>
      <c r="BC43" s="345"/>
      <c r="BD43" s="345"/>
      <c r="BE43" s="346"/>
      <c r="BF43" s="353"/>
      <c r="BG43" s="355"/>
      <c r="BH43" s="409"/>
      <c r="BI43" s="410"/>
    </row>
    <row r="44" spans="2:61" ht="16.5" customHeight="1" thickTop="1" thickBot="1">
      <c r="B44" s="413"/>
      <c r="C44" s="413"/>
      <c r="D44" s="413"/>
      <c r="E44" s="413"/>
      <c r="F44" s="413"/>
      <c r="G44" s="413"/>
      <c r="H44" s="413"/>
      <c r="I44" s="413"/>
      <c r="J44" s="413"/>
      <c r="K44" s="441"/>
      <c r="L44" s="441"/>
      <c r="M44" s="441"/>
      <c r="N44" s="441"/>
      <c r="O44" s="441"/>
      <c r="P44" s="441"/>
      <c r="Q44" s="441"/>
      <c r="R44" s="441"/>
      <c r="S44" s="441"/>
      <c r="T44" s="347"/>
      <c r="U44" s="348"/>
      <c r="V44" s="348"/>
      <c r="W44" s="348"/>
      <c r="X44" s="348"/>
      <c r="Y44" s="348"/>
      <c r="Z44" s="348"/>
      <c r="AA44" s="348"/>
      <c r="AB44" s="348"/>
      <c r="AC44" s="348"/>
      <c r="AD44" s="348"/>
      <c r="AE44" s="348"/>
      <c r="AF44" s="349"/>
      <c r="AG44" s="443"/>
      <c r="AH44" s="443"/>
      <c r="AI44" s="443"/>
      <c r="AJ44" s="443"/>
      <c r="AK44" s="443"/>
      <c r="AL44" s="443"/>
      <c r="AM44" s="443"/>
      <c r="AN44" s="443"/>
      <c r="AO44" s="443"/>
      <c r="AP44" s="413"/>
      <c r="AQ44" s="413"/>
      <c r="AR44" s="413"/>
      <c r="AS44" s="413"/>
      <c r="AT44" s="413"/>
      <c r="AU44" s="413"/>
      <c r="AV44" s="413"/>
      <c r="AW44" s="413"/>
      <c r="AX44" s="413"/>
      <c r="AY44" s="413"/>
      <c r="AZ44" s="347"/>
      <c r="BA44" s="348"/>
      <c r="BB44" s="348"/>
      <c r="BC44" s="348"/>
      <c r="BD44" s="348"/>
      <c r="BE44" s="349"/>
      <c r="BF44" s="356"/>
      <c r="BG44" s="358"/>
      <c r="BH44" s="411"/>
      <c r="BI44" s="412"/>
    </row>
    <row r="45" spans="2:61" ht="16.5" customHeight="1" thickTop="1" thickBot="1">
      <c r="B45" s="413" t="s">
        <v>29</v>
      </c>
      <c r="C45" s="413"/>
      <c r="D45" s="413"/>
      <c r="E45" s="413"/>
      <c r="F45" s="413"/>
      <c r="G45" s="413"/>
      <c r="H45" s="413"/>
      <c r="I45" s="413"/>
      <c r="J45" s="413"/>
      <c r="K45" s="431" t="s">
        <v>256</v>
      </c>
      <c r="L45" s="431"/>
      <c r="M45" s="431"/>
      <c r="N45" s="431"/>
      <c r="O45" s="431"/>
      <c r="P45" s="431"/>
      <c r="Q45" s="431"/>
      <c r="R45" s="431"/>
      <c r="S45" s="431"/>
      <c r="T45" s="341" t="s">
        <v>30</v>
      </c>
      <c r="U45" s="342"/>
      <c r="V45" s="342"/>
      <c r="W45" s="342"/>
      <c r="X45" s="342"/>
      <c r="Y45" s="342"/>
      <c r="Z45" s="342"/>
      <c r="AA45" s="342"/>
      <c r="AB45" s="342"/>
      <c r="AC45" s="342"/>
      <c r="AD45" s="342"/>
      <c r="AE45" s="342"/>
      <c r="AF45" s="343"/>
      <c r="AG45" s="432"/>
      <c r="AH45" s="433"/>
      <c r="AI45" s="433"/>
      <c r="AJ45" s="433"/>
      <c r="AK45" s="433"/>
      <c r="AL45" s="433"/>
      <c r="AM45" s="433"/>
      <c r="AN45" s="433"/>
      <c r="AO45" s="434"/>
      <c r="AP45" s="413" t="s">
        <v>31</v>
      </c>
      <c r="AQ45" s="413"/>
      <c r="AR45" s="413"/>
      <c r="AS45" s="413"/>
      <c r="AT45" s="413"/>
      <c r="AU45" s="413"/>
      <c r="AV45" s="413"/>
      <c r="AW45" s="413">
        <v>170</v>
      </c>
      <c r="AX45" s="413"/>
      <c r="AY45" s="413"/>
      <c r="AZ45" s="341" t="s">
        <v>179</v>
      </c>
      <c r="BA45" s="342"/>
      <c r="BB45" s="342"/>
      <c r="BC45" s="342"/>
      <c r="BD45" s="342"/>
      <c r="BE45" s="343"/>
      <c r="BF45" s="350" t="s">
        <v>129</v>
      </c>
      <c r="BG45" s="352"/>
      <c r="BH45" s="407" t="s">
        <v>129</v>
      </c>
      <c r="BI45" s="408"/>
    </row>
    <row r="46" spans="2:61" ht="16.5" customHeight="1" thickTop="1" thickBot="1">
      <c r="B46" s="413"/>
      <c r="C46" s="413"/>
      <c r="D46" s="413"/>
      <c r="E46" s="413"/>
      <c r="F46" s="413"/>
      <c r="G46" s="413"/>
      <c r="H46" s="413"/>
      <c r="I46" s="413"/>
      <c r="J46" s="413"/>
      <c r="K46" s="431"/>
      <c r="L46" s="431"/>
      <c r="M46" s="431"/>
      <c r="N46" s="431"/>
      <c r="O46" s="431"/>
      <c r="P46" s="431"/>
      <c r="Q46" s="431"/>
      <c r="R46" s="431"/>
      <c r="S46" s="431"/>
      <c r="T46" s="344"/>
      <c r="U46" s="345"/>
      <c r="V46" s="345"/>
      <c r="W46" s="345"/>
      <c r="X46" s="345"/>
      <c r="Y46" s="345"/>
      <c r="Z46" s="345"/>
      <c r="AA46" s="345"/>
      <c r="AB46" s="345"/>
      <c r="AC46" s="345"/>
      <c r="AD46" s="345"/>
      <c r="AE46" s="345"/>
      <c r="AF46" s="346"/>
      <c r="AG46" s="435"/>
      <c r="AH46" s="436"/>
      <c r="AI46" s="436"/>
      <c r="AJ46" s="436"/>
      <c r="AK46" s="436"/>
      <c r="AL46" s="436"/>
      <c r="AM46" s="436"/>
      <c r="AN46" s="436"/>
      <c r="AO46" s="437"/>
      <c r="AP46" s="413"/>
      <c r="AQ46" s="413"/>
      <c r="AR46" s="413"/>
      <c r="AS46" s="413"/>
      <c r="AT46" s="413"/>
      <c r="AU46" s="413"/>
      <c r="AV46" s="413"/>
      <c r="AW46" s="413"/>
      <c r="AX46" s="413"/>
      <c r="AY46" s="413"/>
      <c r="AZ46" s="344"/>
      <c r="BA46" s="345"/>
      <c r="BB46" s="345"/>
      <c r="BC46" s="345"/>
      <c r="BD46" s="345"/>
      <c r="BE46" s="346"/>
      <c r="BF46" s="353"/>
      <c r="BG46" s="355"/>
      <c r="BH46" s="409"/>
      <c r="BI46" s="410"/>
    </row>
    <row r="47" spans="2:61" ht="16.5" customHeight="1" thickTop="1" thickBot="1">
      <c r="B47" s="413"/>
      <c r="C47" s="413"/>
      <c r="D47" s="413"/>
      <c r="E47" s="413"/>
      <c r="F47" s="413"/>
      <c r="G47" s="413"/>
      <c r="H47" s="413"/>
      <c r="I47" s="413"/>
      <c r="J47" s="413"/>
      <c r="K47" s="431"/>
      <c r="L47" s="431"/>
      <c r="M47" s="431"/>
      <c r="N47" s="431"/>
      <c r="O47" s="431"/>
      <c r="P47" s="431"/>
      <c r="Q47" s="431"/>
      <c r="R47" s="431"/>
      <c r="S47" s="431"/>
      <c r="T47" s="347"/>
      <c r="U47" s="348"/>
      <c r="V47" s="348"/>
      <c r="W47" s="348"/>
      <c r="X47" s="348"/>
      <c r="Y47" s="348"/>
      <c r="Z47" s="348"/>
      <c r="AA47" s="348"/>
      <c r="AB47" s="348"/>
      <c r="AC47" s="348"/>
      <c r="AD47" s="348"/>
      <c r="AE47" s="348"/>
      <c r="AF47" s="349"/>
      <c r="AG47" s="438"/>
      <c r="AH47" s="439"/>
      <c r="AI47" s="439"/>
      <c r="AJ47" s="439"/>
      <c r="AK47" s="439"/>
      <c r="AL47" s="439"/>
      <c r="AM47" s="439"/>
      <c r="AN47" s="439"/>
      <c r="AO47" s="440"/>
      <c r="AP47" s="413"/>
      <c r="AQ47" s="413"/>
      <c r="AR47" s="413"/>
      <c r="AS47" s="413"/>
      <c r="AT47" s="413"/>
      <c r="AU47" s="413"/>
      <c r="AV47" s="413"/>
      <c r="AW47" s="413"/>
      <c r="AX47" s="413"/>
      <c r="AY47" s="413"/>
      <c r="AZ47" s="347"/>
      <c r="BA47" s="348"/>
      <c r="BB47" s="348"/>
      <c r="BC47" s="348"/>
      <c r="BD47" s="348"/>
      <c r="BE47" s="349"/>
      <c r="BF47" s="356"/>
      <c r="BG47" s="358"/>
      <c r="BH47" s="411"/>
      <c r="BI47" s="412"/>
    </row>
    <row r="48" spans="2:61" ht="15" customHeight="1" thickTop="1" thickBot="1">
      <c r="B48" s="413" t="s">
        <v>32</v>
      </c>
      <c r="C48" s="413"/>
      <c r="D48" s="413"/>
      <c r="E48" s="413"/>
      <c r="F48" s="413"/>
      <c r="G48" s="413"/>
      <c r="H48" s="413"/>
      <c r="I48" s="413"/>
      <c r="J48" s="413"/>
      <c r="K48" s="414"/>
      <c r="L48" s="414"/>
      <c r="M48" s="414"/>
      <c r="N48" s="414"/>
      <c r="O48" s="414"/>
      <c r="P48" s="414"/>
      <c r="Q48" s="414"/>
      <c r="R48" s="414"/>
      <c r="S48" s="414"/>
      <c r="T48" s="341" t="s">
        <v>33</v>
      </c>
      <c r="U48" s="342"/>
      <c r="V48" s="342"/>
      <c r="W48" s="342"/>
      <c r="X48" s="342"/>
      <c r="Y48" s="342"/>
      <c r="Z48" s="342"/>
      <c r="AA48" s="342"/>
      <c r="AB48" s="342"/>
      <c r="AC48" s="342"/>
      <c r="AD48" s="342"/>
      <c r="AE48" s="342"/>
      <c r="AF48" s="343"/>
      <c r="AG48" s="422" t="s">
        <v>322</v>
      </c>
      <c r="AH48" s="423"/>
      <c r="AI48" s="423"/>
      <c r="AJ48" s="423"/>
      <c r="AK48" s="423"/>
      <c r="AL48" s="423"/>
      <c r="AM48" s="423"/>
      <c r="AN48" s="423"/>
      <c r="AO48" s="424"/>
      <c r="AP48" s="341" t="s">
        <v>34</v>
      </c>
      <c r="AQ48" s="342"/>
      <c r="AR48" s="342"/>
      <c r="AS48" s="342"/>
      <c r="AT48" s="342"/>
      <c r="AU48" s="342"/>
      <c r="AV48" s="343"/>
      <c r="AW48" s="413">
        <v>1776</v>
      </c>
      <c r="AX48" s="413"/>
      <c r="AY48" s="413"/>
      <c r="AZ48" s="341" t="s">
        <v>180</v>
      </c>
      <c r="BA48" s="342"/>
      <c r="BB48" s="342"/>
      <c r="BC48" s="342"/>
      <c r="BD48" s="342"/>
      <c r="BE48" s="343"/>
      <c r="BF48" s="416">
        <f>E279</f>
        <v>27</v>
      </c>
      <c r="BG48" s="417"/>
      <c r="BH48" s="407">
        <f>IFERROR(BF48/(N231*0.06),"-")</f>
        <v>28.125</v>
      </c>
      <c r="BI48" s="408"/>
    </row>
    <row r="49" spans="2:64" ht="15" customHeight="1" thickTop="1" thickBot="1">
      <c r="B49" s="413"/>
      <c r="C49" s="413"/>
      <c r="D49" s="413"/>
      <c r="E49" s="413"/>
      <c r="F49" s="413"/>
      <c r="G49" s="413"/>
      <c r="H49" s="413"/>
      <c r="I49" s="413"/>
      <c r="J49" s="413"/>
      <c r="K49" s="414"/>
      <c r="L49" s="414"/>
      <c r="M49" s="414"/>
      <c r="N49" s="414"/>
      <c r="O49" s="414"/>
      <c r="P49" s="414"/>
      <c r="Q49" s="414"/>
      <c r="R49" s="414"/>
      <c r="S49" s="414"/>
      <c r="T49" s="344"/>
      <c r="U49" s="345"/>
      <c r="V49" s="345"/>
      <c r="W49" s="345"/>
      <c r="X49" s="345"/>
      <c r="Y49" s="345"/>
      <c r="Z49" s="345"/>
      <c r="AA49" s="345"/>
      <c r="AB49" s="345"/>
      <c r="AC49" s="345"/>
      <c r="AD49" s="345"/>
      <c r="AE49" s="345"/>
      <c r="AF49" s="346"/>
      <c r="AG49" s="425"/>
      <c r="AH49" s="426"/>
      <c r="AI49" s="426"/>
      <c r="AJ49" s="426"/>
      <c r="AK49" s="426"/>
      <c r="AL49" s="426"/>
      <c r="AM49" s="426"/>
      <c r="AN49" s="426"/>
      <c r="AO49" s="427"/>
      <c r="AP49" s="344"/>
      <c r="AQ49" s="345"/>
      <c r="AR49" s="345"/>
      <c r="AS49" s="345"/>
      <c r="AT49" s="345"/>
      <c r="AU49" s="345"/>
      <c r="AV49" s="346"/>
      <c r="AW49" s="413"/>
      <c r="AX49" s="413"/>
      <c r="AY49" s="413"/>
      <c r="AZ49" s="344"/>
      <c r="BA49" s="345"/>
      <c r="BB49" s="345"/>
      <c r="BC49" s="345"/>
      <c r="BD49" s="345"/>
      <c r="BE49" s="346"/>
      <c r="BF49" s="418"/>
      <c r="BG49" s="419"/>
      <c r="BH49" s="409"/>
      <c r="BI49" s="410"/>
    </row>
    <row r="50" spans="2:64" ht="15" customHeight="1" thickTop="1" thickBot="1">
      <c r="B50" s="413"/>
      <c r="C50" s="413"/>
      <c r="D50" s="413"/>
      <c r="E50" s="413"/>
      <c r="F50" s="413"/>
      <c r="G50" s="413"/>
      <c r="H50" s="413"/>
      <c r="I50" s="413"/>
      <c r="J50" s="413"/>
      <c r="K50" s="414"/>
      <c r="L50" s="414"/>
      <c r="M50" s="414"/>
      <c r="N50" s="414"/>
      <c r="O50" s="414"/>
      <c r="P50" s="414"/>
      <c r="Q50" s="414"/>
      <c r="R50" s="414"/>
      <c r="S50" s="414"/>
      <c r="T50" s="347"/>
      <c r="U50" s="348"/>
      <c r="V50" s="348"/>
      <c r="W50" s="348"/>
      <c r="X50" s="348"/>
      <c r="Y50" s="348"/>
      <c r="Z50" s="348"/>
      <c r="AA50" s="348"/>
      <c r="AB50" s="348"/>
      <c r="AC50" s="348"/>
      <c r="AD50" s="348"/>
      <c r="AE50" s="348"/>
      <c r="AF50" s="349"/>
      <c r="AG50" s="428"/>
      <c r="AH50" s="429"/>
      <c r="AI50" s="429"/>
      <c r="AJ50" s="429"/>
      <c r="AK50" s="429"/>
      <c r="AL50" s="429"/>
      <c r="AM50" s="429"/>
      <c r="AN50" s="429"/>
      <c r="AO50" s="430"/>
      <c r="AP50" s="347"/>
      <c r="AQ50" s="348"/>
      <c r="AR50" s="348"/>
      <c r="AS50" s="348"/>
      <c r="AT50" s="348"/>
      <c r="AU50" s="348"/>
      <c r="AV50" s="349"/>
      <c r="AW50" s="413"/>
      <c r="AX50" s="413"/>
      <c r="AY50" s="413"/>
      <c r="AZ50" s="347"/>
      <c r="BA50" s="348"/>
      <c r="BB50" s="348"/>
      <c r="BC50" s="348"/>
      <c r="BD50" s="348"/>
      <c r="BE50" s="349"/>
      <c r="BF50" s="420"/>
      <c r="BG50" s="421"/>
      <c r="BH50" s="411"/>
      <c r="BI50" s="412"/>
    </row>
    <row r="51" spans="2:64" ht="15" customHeight="1" thickTop="1" thickBot="1">
      <c r="B51" s="413" t="s">
        <v>35</v>
      </c>
      <c r="C51" s="413"/>
      <c r="D51" s="413"/>
      <c r="E51" s="413"/>
      <c r="F51" s="413"/>
      <c r="G51" s="413"/>
      <c r="H51" s="413"/>
      <c r="I51" s="413"/>
      <c r="J51" s="413"/>
      <c r="K51" s="414" t="s">
        <v>133</v>
      </c>
      <c r="L51" s="414"/>
      <c r="M51" s="414"/>
      <c r="N51" s="414"/>
      <c r="O51" s="414"/>
      <c r="P51" s="414"/>
      <c r="Q51" s="414"/>
      <c r="R51" s="414"/>
      <c r="S51" s="414"/>
      <c r="T51" s="413"/>
      <c r="U51" s="413"/>
      <c r="V51" s="413"/>
      <c r="W51" s="413"/>
      <c r="X51" s="413"/>
      <c r="Y51" s="413"/>
      <c r="Z51" s="413"/>
      <c r="AA51" s="413"/>
      <c r="AB51" s="413"/>
      <c r="AC51" s="413"/>
      <c r="AD51" s="413"/>
      <c r="AE51" s="413"/>
      <c r="AF51" s="413"/>
      <c r="AG51" s="413"/>
      <c r="AH51" s="413"/>
      <c r="AI51" s="413"/>
      <c r="AJ51" s="413"/>
      <c r="AK51" s="413"/>
      <c r="AL51" s="413"/>
      <c r="AM51" s="413"/>
      <c r="AN51" s="413"/>
      <c r="AO51" s="413"/>
      <c r="AP51" s="341"/>
      <c r="AQ51" s="342"/>
      <c r="AR51" s="342"/>
      <c r="AS51" s="342"/>
      <c r="AT51" s="342"/>
      <c r="AU51" s="342"/>
      <c r="AV51" s="343"/>
      <c r="AW51" s="413"/>
      <c r="AX51" s="413"/>
      <c r="AY51" s="413"/>
      <c r="AZ51" s="341" t="s">
        <v>181</v>
      </c>
      <c r="BA51" s="342"/>
      <c r="BB51" s="342"/>
      <c r="BC51" s="342"/>
      <c r="BD51" s="342"/>
      <c r="BE51" s="343"/>
      <c r="BF51" s="416">
        <f>BF48+B279</f>
        <v>57</v>
      </c>
      <c r="BG51" s="417"/>
      <c r="BH51" s="407">
        <f>IFERROR(BF51/(N231*0.06),"-")</f>
        <v>59.375</v>
      </c>
      <c r="BI51" s="408"/>
    </row>
    <row r="52" spans="2:64" ht="15" customHeight="1" thickTop="1" thickBot="1">
      <c r="B52" s="413"/>
      <c r="C52" s="413"/>
      <c r="D52" s="413"/>
      <c r="E52" s="413"/>
      <c r="F52" s="413"/>
      <c r="G52" s="413"/>
      <c r="H52" s="413"/>
      <c r="I52" s="413"/>
      <c r="J52" s="413"/>
      <c r="K52" s="414"/>
      <c r="L52" s="414"/>
      <c r="M52" s="414"/>
      <c r="N52" s="414"/>
      <c r="O52" s="414"/>
      <c r="P52" s="414"/>
      <c r="Q52" s="414"/>
      <c r="R52" s="414"/>
      <c r="S52" s="414"/>
      <c r="T52" s="413"/>
      <c r="U52" s="413"/>
      <c r="V52" s="413"/>
      <c r="W52" s="413"/>
      <c r="X52" s="413"/>
      <c r="Y52" s="413"/>
      <c r="Z52" s="413"/>
      <c r="AA52" s="413"/>
      <c r="AB52" s="413"/>
      <c r="AC52" s="413"/>
      <c r="AD52" s="413"/>
      <c r="AE52" s="413"/>
      <c r="AF52" s="413"/>
      <c r="AG52" s="413"/>
      <c r="AH52" s="413"/>
      <c r="AI52" s="413"/>
      <c r="AJ52" s="413"/>
      <c r="AK52" s="413"/>
      <c r="AL52" s="413"/>
      <c r="AM52" s="413"/>
      <c r="AN52" s="413"/>
      <c r="AO52" s="413"/>
      <c r="AP52" s="344"/>
      <c r="AQ52" s="345"/>
      <c r="AR52" s="345"/>
      <c r="AS52" s="345"/>
      <c r="AT52" s="345"/>
      <c r="AU52" s="345"/>
      <c r="AV52" s="346"/>
      <c r="AW52" s="413"/>
      <c r="AX52" s="413"/>
      <c r="AY52" s="413"/>
      <c r="AZ52" s="344"/>
      <c r="BA52" s="345"/>
      <c r="BB52" s="345"/>
      <c r="BC52" s="345"/>
      <c r="BD52" s="345"/>
      <c r="BE52" s="346"/>
      <c r="BF52" s="418"/>
      <c r="BG52" s="419"/>
      <c r="BH52" s="409"/>
      <c r="BI52" s="410"/>
    </row>
    <row r="53" spans="2:64" ht="15" customHeight="1" thickTop="1" thickBot="1">
      <c r="B53" s="413"/>
      <c r="C53" s="413"/>
      <c r="D53" s="413"/>
      <c r="E53" s="413"/>
      <c r="F53" s="413"/>
      <c r="G53" s="413"/>
      <c r="H53" s="413"/>
      <c r="I53" s="413"/>
      <c r="J53" s="413"/>
      <c r="K53" s="414"/>
      <c r="L53" s="414"/>
      <c r="M53" s="414"/>
      <c r="N53" s="414"/>
      <c r="O53" s="414"/>
      <c r="P53" s="414"/>
      <c r="Q53" s="414"/>
      <c r="R53" s="414"/>
      <c r="S53" s="414"/>
      <c r="T53" s="413"/>
      <c r="U53" s="413"/>
      <c r="V53" s="413"/>
      <c r="W53" s="413"/>
      <c r="X53" s="413"/>
      <c r="Y53" s="413"/>
      <c r="Z53" s="413"/>
      <c r="AA53" s="413"/>
      <c r="AB53" s="413"/>
      <c r="AC53" s="413"/>
      <c r="AD53" s="413"/>
      <c r="AE53" s="413"/>
      <c r="AF53" s="413"/>
      <c r="AG53" s="413"/>
      <c r="AH53" s="413"/>
      <c r="AI53" s="413"/>
      <c r="AJ53" s="413"/>
      <c r="AK53" s="413"/>
      <c r="AL53" s="413"/>
      <c r="AM53" s="413"/>
      <c r="AN53" s="413"/>
      <c r="AO53" s="413"/>
      <c r="AP53" s="347"/>
      <c r="AQ53" s="348"/>
      <c r="AR53" s="348"/>
      <c r="AS53" s="348"/>
      <c r="AT53" s="348"/>
      <c r="AU53" s="348"/>
      <c r="AV53" s="349"/>
      <c r="AW53" s="413"/>
      <c r="AX53" s="413"/>
      <c r="AY53" s="413"/>
      <c r="AZ53" s="347"/>
      <c r="BA53" s="348"/>
      <c r="BB53" s="348"/>
      <c r="BC53" s="348"/>
      <c r="BD53" s="348"/>
      <c r="BE53" s="349"/>
      <c r="BF53" s="420"/>
      <c r="BG53" s="421"/>
      <c r="BH53" s="411"/>
      <c r="BI53" s="412"/>
    </row>
    <row r="54" spans="2:64" ht="15.75" customHeight="1" thickTop="1">
      <c r="B54" s="394" t="s">
        <v>36</v>
      </c>
      <c r="C54" s="395"/>
      <c r="D54" s="395"/>
      <c r="E54" s="395"/>
      <c r="F54" s="395"/>
      <c r="G54" s="395"/>
      <c r="H54" s="395"/>
      <c r="I54" s="395"/>
      <c r="J54" s="395"/>
      <c r="K54" s="395"/>
      <c r="L54" s="395"/>
      <c r="M54" s="395"/>
      <c r="N54" s="395"/>
      <c r="O54" s="395"/>
      <c r="P54" s="395"/>
      <c r="Q54" s="395"/>
      <c r="R54" s="395"/>
      <c r="S54" s="395"/>
      <c r="T54" s="395"/>
      <c r="U54" s="395"/>
      <c r="V54" s="395"/>
      <c r="W54" s="395"/>
      <c r="X54" s="395"/>
      <c r="Y54" s="395"/>
      <c r="Z54" s="395"/>
      <c r="AA54" s="395"/>
      <c r="AB54" s="395"/>
      <c r="AC54" s="395"/>
      <c r="AD54" s="395"/>
      <c r="AE54" s="395"/>
      <c r="AF54" s="395"/>
      <c r="AG54" s="395" t="s">
        <v>37</v>
      </c>
      <c r="AH54" s="395"/>
      <c r="AI54" s="395"/>
      <c r="AJ54" s="395"/>
      <c r="AK54" s="395"/>
      <c r="AL54" s="395"/>
      <c r="AM54" s="395"/>
      <c r="AN54" s="395"/>
      <c r="AO54" s="395"/>
      <c r="AP54" s="395"/>
      <c r="AQ54" s="395"/>
      <c r="AR54" s="395"/>
      <c r="AS54" s="395"/>
      <c r="AT54" s="395"/>
      <c r="AU54" s="395"/>
      <c r="AV54" s="395"/>
      <c r="AW54" s="395"/>
      <c r="AX54" s="395"/>
      <c r="AY54" s="395"/>
      <c r="AZ54" s="395"/>
      <c r="BA54" s="395"/>
      <c r="BB54" s="395"/>
      <c r="BC54" s="395"/>
      <c r="BD54" s="395"/>
      <c r="BE54" s="395"/>
      <c r="BF54" s="395"/>
      <c r="BG54" s="395"/>
      <c r="BH54" s="395"/>
      <c r="BI54" s="400"/>
    </row>
    <row r="55" spans="2:64" ht="15" customHeight="1">
      <c r="B55" s="396"/>
      <c r="C55" s="397"/>
      <c r="D55" s="397"/>
      <c r="E55" s="397"/>
      <c r="F55" s="397"/>
      <c r="G55" s="397"/>
      <c r="H55" s="397"/>
      <c r="I55" s="397"/>
      <c r="J55" s="397"/>
      <c r="K55" s="397"/>
      <c r="L55" s="397"/>
      <c r="M55" s="397"/>
      <c r="N55" s="397"/>
      <c r="O55" s="397"/>
      <c r="P55" s="397"/>
      <c r="Q55" s="397"/>
      <c r="R55" s="397"/>
      <c r="S55" s="397"/>
      <c r="T55" s="397"/>
      <c r="U55" s="397"/>
      <c r="V55" s="397"/>
      <c r="W55" s="397"/>
      <c r="X55" s="397"/>
      <c r="Y55" s="397"/>
      <c r="Z55" s="397"/>
      <c r="AA55" s="397"/>
      <c r="AB55" s="397"/>
      <c r="AC55" s="397"/>
      <c r="AD55" s="397"/>
      <c r="AE55" s="397"/>
      <c r="AF55" s="397"/>
      <c r="AG55" s="397"/>
      <c r="AH55" s="397"/>
      <c r="AI55" s="397"/>
      <c r="AJ55" s="397"/>
      <c r="AK55" s="397"/>
      <c r="AL55" s="397"/>
      <c r="AM55" s="397"/>
      <c r="AN55" s="397"/>
      <c r="AO55" s="397"/>
      <c r="AP55" s="397"/>
      <c r="AQ55" s="397"/>
      <c r="AR55" s="397"/>
      <c r="AS55" s="397"/>
      <c r="AT55" s="397"/>
      <c r="AU55" s="397"/>
      <c r="AV55" s="397"/>
      <c r="AW55" s="397"/>
      <c r="AX55" s="397"/>
      <c r="AY55" s="397"/>
      <c r="AZ55" s="397"/>
      <c r="BA55" s="397"/>
      <c r="BB55" s="397"/>
      <c r="BC55" s="397"/>
      <c r="BD55" s="397"/>
      <c r="BE55" s="397"/>
      <c r="BF55" s="397"/>
      <c r="BG55" s="397"/>
      <c r="BH55" s="397"/>
      <c r="BI55" s="401"/>
    </row>
    <row r="56" spans="2:64" ht="15" customHeight="1">
      <c r="B56" s="396"/>
      <c r="C56" s="397"/>
      <c r="D56" s="397"/>
      <c r="E56" s="397"/>
      <c r="F56" s="397"/>
      <c r="G56" s="397"/>
      <c r="H56" s="397"/>
      <c r="I56" s="397"/>
      <c r="J56" s="397"/>
      <c r="K56" s="397"/>
      <c r="L56" s="397"/>
      <c r="M56" s="397"/>
      <c r="N56" s="397"/>
      <c r="O56" s="397"/>
      <c r="P56" s="397"/>
      <c r="Q56" s="397"/>
      <c r="R56" s="397"/>
      <c r="S56" s="397"/>
      <c r="T56" s="397"/>
      <c r="U56" s="397"/>
      <c r="V56" s="397"/>
      <c r="W56" s="397"/>
      <c r="X56" s="397"/>
      <c r="Y56" s="397"/>
      <c r="Z56" s="397"/>
      <c r="AA56" s="397"/>
      <c r="AB56" s="397"/>
      <c r="AC56" s="397"/>
      <c r="AD56" s="397"/>
      <c r="AE56" s="397"/>
      <c r="AF56" s="397"/>
      <c r="AG56" s="397"/>
      <c r="AH56" s="397"/>
      <c r="AI56" s="397"/>
      <c r="AJ56" s="397"/>
      <c r="AK56" s="397"/>
      <c r="AL56" s="397"/>
      <c r="AM56" s="397"/>
      <c r="AN56" s="397"/>
      <c r="AO56" s="397"/>
      <c r="AP56" s="397"/>
      <c r="AQ56" s="397"/>
      <c r="AR56" s="397"/>
      <c r="AS56" s="397"/>
      <c r="AT56" s="397"/>
      <c r="AU56" s="397"/>
      <c r="AV56" s="397"/>
      <c r="AW56" s="397"/>
      <c r="AX56" s="397"/>
      <c r="AY56" s="397"/>
      <c r="AZ56" s="397"/>
      <c r="BA56" s="397"/>
      <c r="BB56" s="397"/>
      <c r="BC56" s="397"/>
      <c r="BD56" s="397"/>
      <c r="BE56" s="397"/>
      <c r="BF56" s="397"/>
      <c r="BG56" s="397"/>
      <c r="BH56" s="397"/>
      <c r="BI56" s="401"/>
    </row>
    <row r="57" spans="2:64" ht="15.75" customHeight="1" thickBot="1">
      <c r="B57" s="398"/>
      <c r="C57" s="399"/>
      <c r="D57" s="399"/>
      <c r="E57" s="399"/>
      <c r="F57" s="399"/>
      <c r="G57" s="399"/>
      <c r="H57" s="399"/>
      <c r="I57" s="399"/>
      <c r="J57" s="399"/>
      <c r="K57" s="399"/>
      <c r="L57" s="399"/>
      <c r="M57" s="399"/>
      <c r="N57" s="399"/>
      <c r="O57" s="399"/>
      <c r="P57" s="399"/>
      <c r="Q57" s="399"/>
      <c r="R57" s="399"/>
      <c r="S57" s="399"/>
      <c r="T57" s="399"/>
      <c r="U57" s="399"/>
      <c r="V57" s="399"/>
      <c r="W57" s="399"/>
      <c r="X57" s="399"/>
      <c r="Y57" s="399"/>
      <c r="Z57" s="399"/>
      <c r="AA57" s="399"/>
      <c r="AB57" s="399"/>
      <c r="AC57" s="399"/>
      <c r="AD57" s="399"/>
      <c r="AE57" s="399"/>
      <c r="AF57" s="399"/>
      <c r="AG57" s="399"/>
      <c r="AH57" s="399"/>
      <c r="AI57" s="399"/>
      <c r="AJ57" s="399"/>
      <c r="AK57" s="399"/>
      <c r="AL57" s="399"/>
      <c r="AM57" s="399"/>
      <c r="AN57" s="399"/>
      <c r="AO57" s="399"/>
      <c r="AP57" s="399"/>
      <c r="AQ57" s="399"/>
      <c r="AR57" s="399"/>
      <c r="AS57" s="399"/>
      <c r="AT57" s="399"/>
      <c r="AU57" s="399"/>
      <c r="AV57" s="399"/>
      <c r="AW57" s="399"/>
      <c r="AX57" s="399"/>
      <c r="AY57" s="399"/>
      <c r="AZ57" s="399"/>
      <c r="BA57" s="399"/>
      <c r="BB57" s="399"/>
      <c r="BC57" s="399"/>
      <c r="BD57" s="399"/>
      <c r="BE57" s="399"/>
      <c r="BF57" s="399"/>
      <c r="BG57" s="399"/>
      <c r="BH57" s="399"/>
      <c r="BI57" s="402"/>
    </row>
    <row r="58" spans="2:64" ht="16.5" customHeight="1" thickTop="1" thickBot="1">
      <c r="B58" s="403" t="s">
        <v>182</v>
      </c>
      <c r="C58" s="403"/>
      <c r="D58" s="403"/>
      <c r="E58" s="403"/>
      <c r="F58" s="403"/>
      <c r="G58" s="403"/>
      <c r="H58" s="403"/>
      <c r="I58" s="403"/>
      <c r="J58" s="403"/>
      <c r="K58" s="403"/>
      <c r="L58" s="403"/>
      <c r="M58" s="403"/>
      <c r="N58" s="403"/>
      <c r="O58" s="403"/>
      <c r="P58" s="403"/>
      <c r="Q58" s="403"/>
      <c r="R58" s="403"/>
      <c r="S58" s="403"/>
      <c r="T58" s="403"/>
      <c r="U58" s="403"/>
      <c r="V58" s="403"/>
      <c r="W58" s="403"/>
      <c r="X58" s="403"/>
      <c r="Y58" s="403"/>
      <c r="Z58" s="403"/>
      <c r="AA58" s="403"/>
      <c r="AB58" s="403"/>
      <c r="AC58" s="403"/>
      <c r="AD58" s="403"/>
      <c r="AE58" s="403"/>
      <c r="AF58" s="403"/>
      <c r="AG58" s="403"/>
      <c r="AH58" s="403"/>
      <c r="AI58" s="403"/>
      <c r="AJ58" s="403"/>
      <c r="AK58" s="403"/>
      <c r="AL58" s="403"/>
      <c r="AM58" s="403"/>
      <c r="AN58" s="403"/>
      <c r="AO58" s="403"/>
      <c r="AP58" s="403"/>
      <c r="AQ58" s="403"/>
      <c r="AR58" s="403"/>
      <c r="AS58" s="403"/>
      <c r="AT58" s="403"/>
      <c r="AU58" s="403"/>
      <c r="AV58" s="403"/>
      <c r="AW58" s="403"/>
      <c r="AX58" s="403"/>
      <c r="AY58" s="403"/>
      <c r="AZ58" s="403"/>
      <c r="BA58" s="403"/>
      <c r="BB58" s="403"/>
      <c r="BC58" s="403"/>
      <c r="BD58" s="403"/>
      <c r="BE58" s="403"/>
      <c r="BF58" s="403"/>
      <c r="BG58" s="403"/>
      <c r="BH58" s="403"/>
      <c r="BI58" s="403"/>
    </row>
    <row r="59" spans="2:64" ht="16.5" customHeight="1" thickTop="1" thickBot="1">
      <c r="B59" s="404"/>
      <c r="C59" s="404"/>
      <c r="D59" s="404"/>
      <c r="E59" s="404"/>
      <c r="F59" s="404"/>
      <c r="G59" s="404"/>
      <c r="H59" s="404"/>
      <c r="I59" s="404"/>
      <c r="J59" s="404"/>
      <c r="K59" s="404"/>
      <c r="L59" s="404"/>
      <c r="M59" s="404"/>
      <c r="N59" s="404"/>
      <c r="O59" s="404"/>
      <c r="P59" s="404"/>
      <c r="Q59" s="404"/>
      <c r="R59" s="404"/>
      <c r="S59" s="404"/>
      <c r="T59" s="404"/>
      <c r="U59" s="404"/>
      <c r="V59" s="404"/>
      <c r="W59" s="404"/>
      <c r="X59" s="404"/>
      <c r="Y59" s="404"/>
      <c r="Z59" s="404"/>
      <c r="AA59" s="404"/>
      <c r="AB59" s="404"/>
      <c r="AC59" s="404"/>
      <c r="AD59" s="404"/>
      <c r="AE59" s="404"/>
      <c r="AF59" s="404"/>
      <c r="AG59" s="404"/>
      <c r="AH59" s="404"/>
      <c r="AI59" s="404"/>
      <c r="AJ59" s="404"/>
      <c r="AK59" s="404"/>
      <c r="AL59" s="404"/>
      <c r="AM59" s="404"/>
      <c r="AN59" s="404"/>
      <c r="AO59" s="404"/>
      <c r="AP59" s="404"/>
      <c r="AQ59" s="404"/>
      <c r="AR59" s="404"/>
      <c r="AS59" s="404"/>
      <c r="AT59" s="404"/>
      <c r="AU59" s="404"/>
      <c r="AV59" s="404"/>
      <c r="AW59" s="404"/>
      <c r="AX59" s="404"/>
      <c r="AY59" s="404"/>
      <c r="AZ59" s="404"/>
      <c r="BA59" s="404"/>
      <c r="BB59" s="404"/>
      <c r="BC59" s="404"/>
      <c r="BD59" s="404"/>
      <c r="BE59" s="404"/>
      <c r="BF59" s="404"/>
      <c r="BG59" s="404"/>
      <c r="BH59" s="404"/>
      <c r="BI59" s="404"/>
    </row>
    <row r="60" spans="2:64" ht="15" customHeight="1" thickTop="1" thickBot="1">
      <c r="B60" s="209" t="s">
        <v>38</v>
      </c>
      <c r="C60" s="210"/>
      <c r="D60" s="210"/>
      <c r="E60" s="210"/>
      <c r="F60" s="210"/>
      <c r="G60" s="210"/>
      <c r="H60" s="210"/>
      <c r="I60" s="210"/>
      <c r="J60" s="210"/>
      <c r="K60" s="210"/>
      <c r="L60" s="211"/>
      <c r="M60" s="405">
        <v>0.25</v>
      </c>
      <c r="N60" s="182"/>
      <c r="O60" s="182"/>
      <c r="P60" s="182"/>
      <c r="Q60" s="405">
        <v>0.45833333333333331</v>
      </c>
      <c r="R60" s="182"/>
      <c r="S60" s="182"/>
      <c r="T60" s="182"/>
      <c r="U60" s="405">
        <v>0.625</v>
      </c>
      <c r="V60" s="182"/>
      <c r="W60" s="182"/>
      <c r="X60" s="182"/>
      <c r="Y60" s="406" t="s">
        <v>131</v>
      </c>
      <c r="Z60" s="406"/>
      <c r="AA60" s="406"/>
      <c r="AB60" s="406"/>
      <c r="AC60" s="405" t="s">
        <v>39</v>
      </c>
      <c r="AD60" s="182"/>
      <c r="AE60" s="182"/>
      <c r="AF60" s="182"/>
      <c r="AG60" s="182" t="s">
        <v>40</v>
      </c>
      <c r="AH60" s="182"/>
      <c r="AI60" s="182"/>
      <c r="AJ60" s="182"/>
      <c r="AK60" s="182"/>
      <c r="AL60" s="182"/>
      <c r="AM60" s="182"/>
      <c r="AN60" s="182"/>
      <c r="AO60" s="182"/>
      <c r="AP60" s="182" t="s">
        <v>41</v>
      </c>
      <c r="AQ60" s="182"/>
      <c r="AR60" s="182"/>
      <c r="AS60" s="182"/>
      <c r="AT60" s="170" t="s">
        <v>42</v>
      </c>
      <c r="AU60" s="170"/>
      <c r="AV60" s="170"/>
      <c r="AW60" s="182" t="s">
        <v>43</v>
      </c>
      <c r="AX60" s="182"/>
      <c r="AY60" s="182"/>
      <c r="AZ60" s="182"/>
      <c r="BA60" s="182"/>
      <c r="BB60" s="182"/>
      <c r="BC60" s="58" t="s">
        <v>44</v>
      </c>
      <c r="BD60" s="60"/>
      <c r="BE60" s="387" t="s">
        <v>45</v>
      </c>
      <c r="BF60" s="388"/>
      <c r="BG60" s="182" t="s">
        <v>46</v>
      </c>
      <c r="BH60" s="182"/>
      <c r="BI60" s="182"/>
      <c r="BJ60" s="386" t="s">
        <v>255</v>
      </c>
      <c r="BK60" s="386"/>
      <c r="BL60" s="386"/>
    </row>
    <row r="61" spans="2:64" ht="15" customHeight="1" thickTop="1" thickBot="1">
      <c r="B61" s="212"/>
      <c r="C61" s="213"/>
      <c r="D61" s="213"/>
      <c r="E61" s="213"/>
      <c r="F61" s="213"/>
      <c r="G61" s="213"/>
      <c r="H61" s="213"/>
      <c r="I61" s="213"/>
      <c r="J61" s="213"/>
      <c r="K61" s="213"/>
      <c r="L61" s="214"/>
      <c r="M61" s="182"/>
      <c r="N61" s="182"/>
      <c r="O61" s="182"/>
      <c r="P61" s="182"/>
      <c r="Q61" s="182"/>
      <c r="R61" s="182"/>
      <c r="S61" s="182"/>
      <c r="T61" s="182"/>
      <c r="U61" s="182"/>
      <c r="V61" s="182"/>
      <c r="W61" s="182"/>
      <c r="X61" s="182"/>
      <c r="Y61" s="406"/>
      <c r="Z61" s="406"/>
      <c r="AA61" s="406"/>
      <c r="AB61" s="406"/>
      <c r="AC61" s="182"/>
      <c r="AD61" s="182"/>
      <c r="AE61" s="182"/>
      <c r="AF61" s="182"/>
      <c r="AG61" s="182"/>
      <c r="AH61" s="182"/>
      <c r="AI61" s="182"/>
      <c r="AJ61" s="182"/>
      <c r="AK61" s="182"/>
      <c r="AL61" s="182"/>
      <c r="AM61" s="182"/>
      <c r="AN61" s="182"/>
      <c r="AO61" s="182"/>
      <c r="AP61" s="182"/>
      <c r="AQ61" s="182"/>
      <c r="AR61" s="182"/>
      <c r="AS61" s="182"/>
      <c r="AT61" s="170"/>
      <c r="AU61" s="170"/>
      <c r="AV61" s="170"/>
      <c r="AW61" s="182"/>
      <c r="AX61" s="182"/>
      <c r="AY61" s="182"/>
      <c r="AZ61" s="182"/>
      <c r="BA61" s="182"/>
      <c r="BB61" s="182"/>
      <c r="BC61" s="61"/>
      <c r="BD61" s="63"/>
      <c r="BE61" s="389"/>
      <c r="BF61" s="390"/>
      <c r="BG61" s="182"/>
      <c r="BH61" s="182"/>
      <c r="BI61" s="182"/>
      <c r="BJ61" s="386"/>
      <c r="BK61" s="386"/>
      <c r="BL61" s="386"/>
    </row>
    <row r="62" spans="2:64" ht="15" customHeight="1" thickTop="1" thickBot="1">
      <c r="B62" s="215"/>
      <c r="C62" s="216"/>
      <c r="D62" s="216"/>
      <c r="E62" s="216"/>
      <c r="F62" s="216"/>
      <c r="G62" s="216"/>
      <c r="H62" s="216"/>
      <c r="I62" s="216"/>
      <c r="J62" s="216"/>
      <c r="K62" s="216"/>
      <c r="L62" s="217"/>
      <c r="M62" s="182"/>
      <c r="N62" s="182"/>
      <c r="O62" s="182"/>
      <c r="P62" s="182"/>
      <c r="Q62" s="182"/>
      <c r="R62" s="182"/>
      <c r="S62" s="182"/>
      <c r="T62" s="182"/>
      <c r="U62" s="182"/>
      <c r="V62" s="182"/>
      <c r="W62" s="182"/>
      <c r="X62" s="182"/>
      <c r="Y62" s="406"/>
      <c r="Z62" s="406"/>
      <c r="AA62" s="406"/>
      <c r="AB62" s="406"/>
      <c r="AC62" s="182"/>
      <c r="AD62" s="182"/>
      <c r="AE62" s="182"/>
      <c r="AF62" s="182"/>
      <c r="AG62" s="182"/>
      <c r="AH62" s="182"/>
      <c r="AI62" s="182"/>
      <c r="AJ62" s="182"/>
      <c r="AK62" s="182"/>
      <c r="AL62" s="182"/>
      <c r="AM62" s="182"/>
      <c r="AN62" s="182"/>
      <c r="AO62" s="182"/>
      <c r="AP62" s="182"/>
      <c r="AQ62" s="182"/>
      <c r="AR62" s="182"/>
      <c r="AS62" s="182"/>
      <c r="AT62" s="170"/>
      <c r="AU62" s="170"/>
      <c r="AV62" s="170"/>
      <c r="AW62" s="182"/>
      <c r="AX62" s="182"/>
      <c r="AY62" s="182"/>
      <c r="AZ62" s="182"/>
      <c r="BA62" s="182"/>
      <c r="BB62" s="182"/>
      <c r="BC62" s="61"/>
      <c r="BD62" s="63"/>
      <c r="BE62" s="389"/>
      <c r="BF62" s="390"/>
      <c r="BG62" s="182"/>
      <c r="BH62" s="182"/>
      <c r="BI62" s="182"/>
      <c r="BJ62" s="386"/>
      <c r="BK62" s="386"/>
      <c r="BL62" s="386"/>
    </row>
    <row r="63" spans="2:64" ht="15" customHeight="1" thickTop="1" thickBot="1">
      <c r="B63" s="209" t="s">
        <v>47</v>
      </c>
      <c r="C63" s="210"/>
      <c r="D63" s="210"/>
      <c r="E63" s="210"/>
      <c r="F63" s="210"/>
      <c r="G63" s="210"/>
      <c r="H63" s="210"/>
      <c r="I63" s="210"/>
      <c r="J63" s="210"/>
      <c r="K63" s="210"/>
      <c r="L63" s="211"/>
      <c r="M63" s="194" t="s">
        <v>183</v>
      </c>
      <c r="N63" s="219"/>
      <c r="O63" s="219"/>
      <c r="P63" s="195"/>
      <c r="Q63" s="194" t="s">
        <v>183</v>
      </c>
      <c r="R63" s="219"/>
      <c r="S63" s="219"/>
      <c r="T63" s="195"/>
      <c r="U63" s="194" t="s">
        <v>183</v>
      </c>
      <c r="V63" s="219"/>
      <c r="W63" s="219"/>
      <c r="X63" s="195"/>
      <c r="Y63" s="194" t="s">
        <v>183</v>
      </c>
      <c r="Z63" s="219"/>
      <c r="AA63" s="219"/>
      <c r="AB63" s="195"/>
      <c r="AC63" s="188" t="s">
        <v>129</v>
      </c>
      <c r="AD63" s="241"/>
      <c r="AE63" s="241"/>
      <c r="AF63" s="189"/>
      <c r="AG63" s="182"/>
      <c r="AH63" s="182"/>
      <c r="AI63" s="182"/>
      <c r="AJ63" s="182"/>
      <c r="AK63" s="182"/>
      <c r="AL63" s="182"/>
      <c r="AM63" s="182"/>
      <c r="AN63" s="182"/>
      <c r="AO63" s="182"/>
      <c r="AP63" s="182"/>
      <c r="AQ63" s="182"/>
      <c r="AR63" s="182"/>
      <c r="AS63" s="182"/>
      <c r="AT63" s="170"/>
      <c r="AU63" s="170"/>
      <c r="AV63" s="170"/>
      <c r="AW63" s="182" t="s">
        <v>48</v>
      </c>
      <c r="AX63" s="182"/>
      <c r="AY63" s="182" t="s">
        <v>49</v>
      </c>
      <c r="AZ63" s="182"/>
      <c r="BA63" s="182" t="s">
        <v>50</v>
      </c>
      <c r="BB63" s="182"/>
      <c r="BC63" s="61"/>
      <c r="BD63" s="63"/>
      <c r="BE63" s="389"/>
      <c r="BF63" s="390"/>
      <c r="BG63" s="182"/>
      <c r="BH63" s="182"/>
      <c r="BI63" s="182"/>
      <c r="BJ63" s="386"/>
      <c r="BK63" s="386"/>
      <c r="BL63" s="386"/>
    </row>
    <row r="64" spans="2:64" ht="15.75" customHeight="1" thickTop="1" thickBot="1">
      <c r="B64" s="212"/>
      <c r="C64" s="213"/>
      <c r="D64" s="213"/>
      <c r="E64" s="213"/>
      <c r="F64" s="213"/>
      <c r="G64" s="213"/>
      <c r="H64" s="213"/>
      <c r="I64" s="213"/>
      <c r="J64" s="213"/>
      <c r="K64" s="213"/>
      <c r="L64" s="214"/>
      <c r="M64" s="196"/>
      <c r="N64" s="220"/>
      <c r="O64" s="220"/>
      <c r="P64" s="197"/>
      <c r="Q64" s="196"/>
      <c r="R64" s="220"/>
      <c r="S64" s="220"/>
      <c r="T64" s="197"/>
      <c r="U64" s="196"/>
      <c r="V64" s="220"/>
      <c r="W64" s="220"/>
      <c r="X64" s="197"/>
      <c r="Y64" s="196"/>
      <c r="Z64" s="220"/>
      <c r="AA64" s="220"/>
      <c r="AB64" s="197"/>
      <c r="AC64" s="190"/>
      <c r="AD64" s="242"/>
      <c r="AE64" s="242"/>
      <c r="AF64" s="191"/>
      <c r="AG64" s="182"/>
      <c r="AH64" s="182"/>
      <c r="AI64" s="182"/>
      <c r="AJ64" s="182"/>
      <c r="AK64" s="182"/>
      <c r="AL64" s="182"/>
      <c r="AM64" s="182"/>
      <c r="AN64" s="182"/>
      <c r="AO64" s="182"/>
      <c r="AP64" s="182"/>
      <c r="AQ64" s="182"/>
      <c r="AR64" s="182"/>
      <c r="AS64" s="182"/>
      <c r="AT64" s="170"/>
      <c r="AU64" s="170"/>
      <c r="AV64" s="170"/>
      <c r="AW64" s="182"/>
      <c r="AX64" s="182"/>
      <c r="AY64" s="182"/>
      <c r="AZ64" s="182"/>
      <c r="BA64" s="182"/>
      <c r="BB64" s="182"/>
      <c r="BC64" s="61"/>
      <c r="BD64" s="63"/>
      <c r="BE64" s="389"/>
      <c r="BF64" s="390"/>
      <c r="BG64" s="182"/>
      <c r="BH64" s="182"/>
      <c r="BI64" s="393"/>
      <c r="BJ64" s="386"/>
      <c r="BK64" s="386"/>
      <c r="BL64" s="386"/>
    </row>
    <row r="65" spans="2:66" ht="15" customHeight="1" thickTop="1" thickBot="1">
      <c r="B65" s="215"/>
      <c r="C65" s="216"/>
      <c r="D65" s="216"/>
      <c r="E65" s="216"/>
      <c r="F65" s="216"/>
      <c r="G65" s="216"/>
      <c r="H65" s="216"/>
      <c r="I65" s="216"/>
      <c r="J65" s="216"/>
      <c r="K65" s="216"/>
      <c r="L65" s="217"/>
      <c r="M65" s="198"/>
      <c r="N65" s="221"/>
      <c r="O65" s="221"/>
      <c r="P65" s="199"/>
      <c r="Q65" s="198"/>
      <c r="R65" s="221"/>
      <c r="S65" s="221"/>
      <c r="T65" s="199"/>
      <c r="U65" s="198"/>
      <c r="V65" s="221"/>
      <c r="W65" s="221"/>
      <c r="X65" s="199"/>
      <c r="Y65" s="198"/>
      <c r="Z65" s="221"/>
      <c r="AA65" s="221"/>
      <c r="AB65" s="199"/>
      <c r="AC65" s="192"/>
      <c r="AD65" s="243"/>
      <c r="AE65" s="243"/>
      <c r="AF65" s="193"/>
      <c r="AG65" s="182"/>
      <c r="AH65" s="182"/>
      <c r="AI65" s="182"/>
      <c r="AJ65" s="182"/>
      <c r="AK65" s="182"/>
      <c r="AL65" s="182"/>
      <c r="AM65" s="182"/>
      <c r="AN65" s="182"/>
      <c r="AO65" s="182"/>
      <c r="AP65" s="182"/>
      <c r="AQ65" s="182"/>
      <c r="AR65" s="182"/>
      <c r="AS65" s="182"/>
      <c r="AT65" s="170"/>
      <c r="AU65" s="170"/>
      <c r="AV65" s="170"/>
      <c r="AW65" s="182"/>
      <c r="AX65" s="182"/>
      <c r="AY65" s="182"/>
      <c r="AZ65" s="182"/>
      <c r="BA65" s="182"/>
      <c r="BB65" s="182"/>
      <c r="BC65" s="64"/>
      <c r="BD65" s="66"/>
      <c r="BE65" s="391"/>
      <c r="BF65" s="392"/>
      <c r="BG65" s="182"/>
      <c r="BH65" s="182"/>
      <c r="BI65" s="393"/>
      <c r="BJ65" s="386"/>
      <c r="BK65" s="386"/>
      <c r="BL65" s="386"/>
      <c r="BN65" s="2"/>
    </row>
    <row r="66" spans="2:66" ht="15" customHeight="1" thickTop="1">
      <c r="B66" s="209" t="s">
        <v>138</v>
      </c>
      <c r="C66" s="210"/>
      <c r="D66" s="210"/>
      <c r="E66" s="210"/>
      <c r="F66" s="210"/>
      <c r="G66" s="210"/>
      <c r="H66" s="210"/>
      <c r="I66" s="210"/>
      <c r="J66" s="210"/>
      <c r="K66" s="210"/>
      <c r="L66" s="211"/>
      <c r="M66" s="497">
        <v>579</v>
      </c>
      <c r="N66" s="498"/>
      <c r="O66" s="498"/>
      <c r="P66" s="499"/>
      <c r="Q66" s="194">
        <v>579</v>
      </c>
      <c r="R66" s="219"/>
      <c r="S66" s="219"/>
      <c r="T66" s="195"/>
      <c r="U66" s="194">
        <v>18</v>
      </c>
      <c r="V66" s="219"/>
      <c r="W66" s="219"/>
      <c r="X66" s="195"/>
      <c r="Y66" s="194">
        <v>18</v>
      </c>
      <c r="Z66" s="219"/>
      <c r="AA66" s="219"/>
      <c r="AB66" s="195"/>
      <c r="AC66" s="188" t="s">
        <v>129</v>
      </c>
      <c r="AD66" s="241"/>
      <c r="AE66" s="241"/>
      <c r="AF66" s="189"/>
      <c r="AG66" s="323" t="s">
        <v>254</v>
      </c>
      <c r="AH66" s="324"/>
      <c r="AI66" s="324"/>
      <c r="AJ66" s="324"/>
      <c r="AK66" s="324"/>
      <c r="AL66" s="324"/>
      <c r="AM66" s="324"/>
      <c r="AN66" s="324"/>
      <c r="AO66" s="325"/>
      <c r="AP66" s="200" t="s">
        <v>128</v>
      </c>
      <c r="AQ66" s="206"/>
      <c r="AR66" s="206"/>
      <c r="AS66" s="201"/>
      <c r="AT66" s="200">
        <f>'05.02'!AT66+AY66</f>
        <v>33</v>
      </c>
      <c r="AU66" s="206"/>
      <c r="AV66" s="201"/>
      <c r="AW66" s="188">
        <f>'05.02'!BG66</f>
        <v>29</v>
      </c>
      <c r="AX66" s="189"/>
      <c r="AY66" s="188"/>
      <c r="AZ66" s="189"/>
      <c r="BA66" s="200">
        <v>7</v>
      </c>
      <c r="BB66" s="201"/>
      <c r="BC66" s="269">
        <f>'05.02'!BC66+BA66</f>
        <v>11</v>
      </c>
      <c r="BD66" s="270"/>
      <c r="BE66" s="200">
        <f>'05.02'!BE66+BA66</f>
        <v>11</v>
      </c>
      <c r="BF66" s="201"/>
      <c r="BG66" s="200">
        <f>AT66-BE66</f>
        <v>22</v>
      </c>
      <c r="BH66" s="206"/>
      <c r="BI66" s="201"/>
      <c r="BJ66" s="254">
        <f>((LEFT(AP66,FIND(" ",AP66)-1)*BC66)/$S$279)</f>
        <v>137.5</v>
      </c>
      <c r="BK66" s="255"/>
      <c r="BL66" s="256"/>
      <c r="BN66" s="2"/>
    </row>
    <row r="67" spans="2:66" ht="15" customHeight="1">
      <c r="B67" s="212"/>
      <c r="C67" s="213"/>
      <c r="D67" s="213"/>
      <c r="E67" s="213"/>
      <c r="F67" s="213"/>
      <c r="G67" s="213"/>
      <c r="H67" s="213"/>
      <c r="I67" s="213"/>
      <c r="J67" s="213"/>
      <c r="K67" s="213"/>
      <c r="L67" s="214"/>
      <c r="M67" s="500"/>
      <c r="N67" s="501"/>
      <c r="O67" s="501"/>
      <c r="P67" s="502"/>
      <c r="Q67" s="196"/>
      <c r="R67" s="220"/>
      <c r="S67" s="220"/>
      <c r="T67" s="197"/>
      <c r="U67" s="196"/>
      <c r="V67" s="220"/>
      <c r="W67" s="220"/>
      <c r="X67" s="197"/>
      <c r="Y67" s="196"/>
      <c r="Z67" s="220"/>
      <c r="AA67" s="220"/>
      <c r="AB67" s="197"/>
      <c r="AC67" s="190"/>
      <c r="AD67" s="242"/>
      <c r="AE67" s="242"/>
      <c r="AF67" s="191"/>
      <c r="AG67" s="326"/>
      <c r="AH67" s="327"/>
      <c r="AI67" s="327"/>
      <c r="AJ67" s="327"/>
      <c r="AK67" s="327"/>
      <c r="AL67" s="327"/>
      <c r="AM67" s="327"/>
      <c r="AN67" s="327"/>
      <c r="AO67" s="328"/>
      <c r="AP67" s="202"/>
      <c r="AQ67" s="207"/>
      <c r="AR67" s="207"/>
      <c r="AS67" s="203"/>
      <c r="AT67" s="202"/>
      <c r="AU67" s="207"/>
      <c r="AV67" s="203"/>
      <c r="AW67" s="190"/>
      <c r="AX67" s="191"/>
      <c r="AY67" s="190"/>
      <c r="AZ67" s="191"/>
      <c r="BA67" s="202"/>
      <c r="BB67" s="203"/>
      <c r="BC67" s="271"/>
      <c r="BD67" s="272"/>
      <c r="BE67" s="202"/>
      <c r="BF67" s="203"/>
      <c r="BG67" s="202"/>
      <c r="BH67" s="207"/>
      <c r="BI67" s="203"/>
      <c r="BJ67" s="257"/>
      <c r="BK67" s="258"/>
      <c r="BL67" s="259"/>
      <c r="BN67" s="2"/>
    </row>
    <row r="68" spans="2:66" ht="15" customHeight="1" thickBot="1">
      <c r="B68" s="215"/>
      <c r="C68" s="216"/>
      <c r="D68" s="216"/>
      <c r="E68" s="216"/>
      <c r="F68" s="216"/>
      <c r="G68" s="216"/>
      <c r="H68" s="216"/>
      <c r="I68" s="216"/>
      <c r="J68" s="216"/>
      <c r="K68" s="216"/>
      <c r="L68" s="217"/>
      <c r="M68" s="503"/>
      <c r="N68" s="504"/>
      <c r="O68" s="504"/>
      <c r="P68" s="505"/>
      <c r="Q68" s="198"/>
      <c r="R68" s="221"/>
      <c r="S68" s="221"/>
      <c r="T68" s="199"/>
      <c r="U68" s="198"/>
      <c r="V68" s="221"/>
      <c r="W68" s="221"/>
      <c r="X68" s="199"/>
      <c r="Y68" s="198"/>
      <c r="Z68" s="221"/>
      <c r="AA68" s="221"/>
      <c r="AB68" s="199"/>
      <c r="AC68" s="192"/>
      <c r="AD68" s="243"/>
      <c r="AE68" s="243"/>
      <c r="AF68" s="193"/>
      <c r="AG68" s="329"/>
      <c r="AH68" s="330"/>
      <c r="AI68" s="330"/>
      <c r="AJ68" s="330"/>
      <c r="AK68" s="330"/>
      <c r="AL68" s="330"/>
      <c r="AM68" s="330"/>
      <c r="AN68" s="330"/>
      <c r="AO68" s="331"/>
      <c r="AP68" s="204"/>
      <c r="AQ68" s="208"/>
      <c r="AR68" s="208"/>
      <c r="AS68" s="205"/>
      <c r="AT68" s="204"/>
      <c r="AU68" s="208"/>
      <c r="AV68" s="205"/>
      <c r="AW68" s="192"/>
      <c r="AX68" s="193"/>
      <c r="AY68" s="192"/>
      <c r="AZ68" s="193"/>
      <c r="BA68" s="204"/>
      <c r="BB68" s="205"/>
      <c r="BC68" s="273"/>
      <c r="BD68" s="274"/>
      <c r="BE68" s="204"/>
      <c r="BF68" s="205"/>
      <c r="BG68" s="204"/>
      <c r="BH68" s="208"/>
      <c r="BI68" s="205"/>
      <c r="BJ68" s="260"/>
      <c r="BK68" s="261"/>
      <c r="BL68" s="262"/>
      <c r="BN68" s="2"/>
    </row>
    <row r="69" spans="2:66" ht="15" customHeight="1" thickTop="1">
      <c r="B69" s="341" t="s">
        <v>53</v>
      </c>
      <c r="C69" s="342"/>
      <c r="D69" s="342"/>
      <c r="E69" s="342"/>
      <c r="F69" s="342"/>
      <c r="G69" s="342"/>
      <c r="H69" s="342"/>
      <c r="I69" s="342"/>
      <c r="J69" s="342"/>
      <c r="K69" s="342"/>
      <c r="L69" s="343"/>
      <c r="M69" s="368" t="s">
        <v>303</v>
      </c>
      <c r="N69" s="369"/>
      <c r="O69" s="369"/>
      <c r="P69" s="370"/>
      <c r="Q69" s="194" t="s">
        <v>303</v>
      </c>
      <c r="R69" s="219"/>
      <c r="S69" s="219"/>
      <c r="T69" s="195"/>
      <c r="U69" s="194" t="s">
        <v>303</v>
      </c>
      <c r="V69" s="219"/>
      <c r="W69" s="219"/>
      <c r="X69" s="195"/>
      <c r="Y69" s="194" t="s">
        <v>303</v>
      </c>
      <c r="Z69" s="219"/>
      <c r="AA69" s="219"/>
      <c r="AB69" s="195"/>
      <c r="AC69" s="188" t="str">
        <f>M69</f>
        <v>Глинистый</v>
      </c>
      <c r="AD69" s="241"/>
      <c r="AE69" s="241"/>
      <c r="AF69" s="189"/>
      <c r="AG69" s="323" t="s">
        <v>162</v>
      </c>
      <c r="AH69" s="324"/>
      <c r="AI69" s="324"/>
      <c r="AJ69" s="324"/>
      <c r="AK69" s="324"/>
      <c r="AL69" s="324"/>
      <c r="AM69" s="324"/>
      <c r="AN69" s="324"/>
      <c r="AO69" s="325"/>
      <c r="AP69" s="269" t="s">
        <v>128</v>
      </c>
      <c r="AQ69" s="275"/>
      <c r="AR69" s="275"/>
      <c r="AS69" s="270"/>
      <c r="AT69" s="200">
        <f>'05.02'!AT69+AY69</f>
        <v>3</v>
      </c>
      <c r="AU69" s="206"/>
      <c r="AV69" s="201"/>
      <c r="AW69" s="188">
        <f>'05.02'!BG69</f>
        <v>3</v>
      </c>
      <c r="AX69" s="189"/>
      <c r="AY69" s="188"/>
      <c r="AZ69" s="189"/>
      <c r="BA69" s="200"/>
      <c r="BB69" s="201"/>
      <c r="BC69" s="269">
        <f>'05.02'!BC69+BA69</f>
        <v>0</v>
      </c>
      <c r="BD69" s="270"/>
      <c r="BE69" s="200">
        <f>'05.02'!BE69+BA69</f>
        <v>0</v>
      </c>
      <c r="BF69" s="201"/>
      <c r="BG69" s="200">
        <f>AT69-BE69</f>
        <v>3</v>
      </c>
      <c r="BH69" s="206"/>
      <c r="BI69" s="201"/>
      <c r="BJ69" s="254">
        <f>((LEFT(AP69,FIND(" ",AP69)-1)*BC69)/$S$279)</f>
        <v>0</v>
      </c>
      <c r="BK69" s="255"/>
      <c r="BL69" s="256"/>
      <c r="BM69" s="1"/>
      <c r="BN69" s="2"/>
    </row>
    <row r="70" spans="2:66" ht="15.75" customHeight="1">
      <c r="B70" s="344"/>
      <c r="C70" s="345"/>
      <c r="D70" s="345"/>
      <c r="E70" s="345"/>
      <c r="F70" s="345"/>
      <c r="G70" s="345"/>
      <c r="H70" s="345"/>
      <c r="I70" s="345"/>
      <c r="J70" s="345"/>
      <c r="K70" s="345"/>
      <c r="L70" s="346"/>
      <c r="M70" s="371"/>
      <c r="N70" s="372"/>
      <c r="O70" s="372"/>
      <c r="P70" s="373"/>
      <c r="Q70" s="196"/>
      <c r="R70" s="220"/>
      <c r="S70" s="220"/>
      <c r="T70" s="197"/>
      <c r="U70" s="196"/>
      <c r="V70" s="220"/>
      <c r="W70" s="220"/>
      <c r="X70" s="197"/>
      <c r="Y70" s="196"/>
      <c r="Z70" s="220"/>
      <c r="AA70" s="220"/>
      <c r="AB70" s="197"/>
      <c r="AC70" s="190"/>
      <c r="AD70" s="242"/>
      <c r="AE70" s="242"/>
      <c r="AF70" s="191"/>
      <c r="AG70" s="326"/>
      <c r="AH70" s="327"/>
      <c r="AI70" s="327"/>
      <c r="AJ70" s="327"/>
      <c r="AK70" s="327"/>
      <c r="AL70" s="327"/>
      <c r="AM70" s="327"/>
      <c r="AN70" s="327"/>
      <c r="AO70" s="328"/>
      <c r="AP70" s="271"/>
      <c r="AQ70" s="276"/>
      <c r="AR70" s="276"/>
      <c r="AS70" s="272"/>
      <c r="AT70" s="202"/>
      <c r="AU70" s="207"/>
      <c r="AV70" s="203"/>
      <c r="AW70" s="190"/>
      <c r="AX70" s="191"/>
      <c r="AY70" s="190"/>
      <c r="AZ70" s="191"/>
      <c r="BA70" s="202"/>
      <c r="BB70" s="203"/>
      <c r="BC70" s="271"/>
      <c r="BD70" s="272"/>
      <c r="BE70" s="202"/>
      <c r="BF70" s="203"/>
      <c r="BG70" s="202"/>
      <c r="BH70" s="207"/>
      <c r="BI70" s="203"/>
      <c r="BJ70" s="257"/>
      <c r="BK70" s="258"/>
      <c r="BL70" s="259"/>
      <c r="BM70" s="1"/>
      <c r="BN70" s="2"/>
    </row>
    <row r="71" spans="2:66" ht="15" customHeight="1" thickBot="1">
      <c r="B71" s="347"/>
      <c r="C71" s="348"/>
      <c r="D71" s="348"/>
      <c r="E71" s="348"/>
      <c r="F71" s="348"/>
      <c r="G71" s="348"/>
      <c r="H71" s="348"/>
      <c r="I71" s="348"/>
      <c r="J71" s="348"/>
      <c r="K71" s="348"/>
      <c r="L71" s="349"/>
      <c r="M71" s="374"/>
      <c r="N71" s="375"/>
      <c r="O71" s="375"/>
      <c r="P71" s="376"/>
      <c r="Q71" s="198"/>
      <c r="R71" s="221"/>
      <c r="S71" s="221"/>
      <c r="T71" s="199"/>
      <c r="U71" s="198"/>
      <c r="V71" s="221"/>
      <c r="W71" s="221"/>
      <c r="X71" s="199"/>
      <c r="Y71" s="198"/>
      <c r="Z71" s="221"/>
      <c r="AA71" s="221"/>
      <c r="AB71" s="199"/>
      <c r="AC71" s="192"/>
      <c r="AD71" s="243"/>
      <c r="AE71" s="243"/>
      <c r="AF71" s="193"/>
      <c r="AG71" s="329"/>
      <c r="AH71" s="330"/>
      <c r="AI71" s="330"/>
      <c r="AJ71" s="330"/>
      <c r="AK71" s="330"/>
      <c r="AL71" s="330"/>
      <c r="AM71" s="330"/>
      <c r="AN71" s="330"/>
      <c r="AO71" s="331"/>
      <c r="AP71" s="273"/>
      <c r="AQ71" s="277"/>
      <c r="AR71" s="277"/>
      <c r="AS71" s="274"/>
      <c r="AT71" s="204"/>
      <c r="AU71" s="208"/>
      <c r="AV71" s="205"/>
      <c r="AW71" s="192"/>
      <c r="AX71" s="193"/>
      <c r="AY71" s="192"/>
      <c r="AZ71" s="193"/>
      <c r="BA71" s="204"/>
      <c r="BB71" s="205"/>
      <c r="BC71" s="273"/>
      <c r="BD71" s="274"/>
      <c r="BE71" s="204"/>
      <c r="BF71" s="205"/>
      <c r="BG71" s="204"/>
      <c r="BH71" s="208"/>
      <c r="BI71" s="205"/>
      <c r="BJ71" s="260"/>
      <c r="BK71" s="261"/>
      <c r="BL71" s="262"/>
      <c r="BM71" s="1"/>
      <c r="BN71" s="2"/>
    </row>
    <row r="72" spans="2:66" ht="15" customHeight="1" thickTop="1">
      <c r="B72" s="209" t="s">
        <v>253</v>
      </c>
      <c r="C72" s="210"/>
      <c r="D72" s="210"/>
      <c r="E72" s="210"/>
      <c r="F72" s="210"/>
      <c r="G72" s="210"/>
      <c r="H72" s="210"/>
      <c r="I72" s="210"/>
      <c r="J72" s="210"/>
      <c r="K72" s="210"/>
      <c r="L72" s="211"/>
      <c r="M72" s="194">
        <v>15</v>
      </c>
      <c r="N72" s="219"/>
      <c r="O72" s="219"/>
      <c r="P72" s="195"/>
      <c r="Q72" s="194">
        <v>15</v>
      </c>
      <c r="R72" s="219"/>
      <c r="S72" s="219"/>
      <c r="T72" s="195"/>
      <c r="U72" s="194">
        <v>15</v>
      </c>
      <c r="V72" s="219"/>
      <c r="W72" s="219"/>
      <c r="X72" s="195"/>
      <c r="Y72" s="194">
        <v>15</v>
      </c>
      <c r="Z72" s="219"/>
      <c r="AA72" s="219"/>
      <c r="AB72" s="195"/>
      <c r="AC72" s="188" t="s">
        <v>129</v>
      </c>
      <c r="AD72" s="241"/>
      <c r="AE72" s="241"/>
      <c r="AF72" s="189"/>
      <c r="AG72" s="323" t="s">
        <v>163</v>
      </c>
      <c r="AH72" s="324"/>
      <c r="AI72" s="324"/>
      <c r="AJ72" s="324"/>
      <c r="AK72" s="324"/>
      <c r="AL72" s="324"/>
      <c r="AM72" s="324"/>
      <c r="AN72" s="324"/>
      <c r="AO72" s="325"/>
      <c r="AP72" s="269" t="s">
        <v>128</v>
      </c>
      <c r="AQ72" s="275"/>
      <c r="AR72" s="275"/>
      <c r="AS72" s="270"/>
      <c r="AT72" s="200">
        <f>'05.02'!AT72+AY72</f>
        <v>6</v>
      </c>
      <c r="AU72" s="206"/>
      <c r="AV72" s="201"/>
      <c r="AW72" s="188">
        <f>'05.02'!BG72</f>
        <v>6</v>
      </c>
      <c r="AX72" s="189"/>
      <c r="AY72" s="188"/>
      <c r="AZ72" s="189"/>
      <c r="BA72" s="200"/>
      <c r="BB72" s="201"/>
      <c r="BC72" s="269">
        <f>'05.02'!BC72+BA72</f>
        <v>0</v>
      </c>
      <c r="BD72" s="270"/>
      <c r="BE72" s="200">
        <f>'05.02'!BE72+BA72</f>
        <v>0</v>
      </c>
      <c r="BF72" s="201"/>
      <c r="BG72" s="200">
        <f>AT72-BE72</f>
        <v>6</v>
      </c>
      <c r="BH72" s="206"/>
      <c r="BI72" s="201"/>
      <c r="BJ72" s="254">
        <f>((LEFT(AP72,FIND(" ",AP72)-1)*BC72)/$S$279)</f>
        <v>0</v>
      </c>
      <c r="BK72" s="255"/>
      <c r="BL72" s="256"/>
      <c r="BM72" s="1"/>
      <c r="BN72" s="2"/>
    </row>
    <row r="73" spans="2:66" ht="15" customHeight="1">
      <c r="B73" s="212"/>
      <c r="C73" s="213"/>
      <c r="D73" s="213"/>
      <c r="E73" s="213"/>
      <c r="F73" s="213"/>
      <c r="G73" s="213"/>
      <c r="H73" s="213"/>
      <c r="I73" s="213"/>
      <c r="J73" s="213"/>
      <c r="K73" s="213"/>
      <c r="L73" s="214"/>
      <c r="M73" s="196"/>
      <c r="N73" s="220"/>
      <c r="O73" s="220"/>
      <c r="P73" s="197"/>
      <c r="Q73" s="196"/>
      <c r="R73" s="220"/>
      <c r="S73" s="220"/>
      <c r="T73" s="197"/>
      <c r="U73" s="196"/>
      <c r="V73" s="220"/>
      <c r="W73" s="220"/>
      <c r="X73" s="197"/>
      <c r="Y73" s="196"/>
      <c r="Z73" s="220"/>
      <c r="AA73" s="220"/>
      <c r="AB73" s="197"/>
      <c r="AC73" s="190"/>
      <c r="AD73" s="242"/>
      <c r="AE73" s="242"/>
      <c r="AF73" s="191"/>
      <c r="AG73" s="326"/>
      <c r="AH73" s="327"/>
      <c r="AI73" s="327"/>
      <c r="AJ73" s="327"/>
      <c r="AK73" s="327"/>
      <c r="AL73" s="327"/>
      <c r="AM73" s="327"/>
      <c r="AN73" s="327"/>
      <c r="AO73" s="328"/>
      <c r="AP73" s="271"/>
      <c r="AQ73" s="276"/>
      <c r="AR73" s="276"/>
      <c r="AS73" s="272"/>
      <c r="AT73" s="202"/>
      <c r="AU73" s="207"/>
      <c r="AV73" s="203"/>
      <c r="AW73" s="190"/>
      <c r="AX73" s="191"/>
      <c r="AY73" s="190"/>
      <c r="AZ73" s="191"/>
      <c r="BA73" s="202"/>
      <c r="BB73" s="203"/>
      <c r="BC73" s="271"/>
      <c r="BD73" s="272"/>
      <c r="BE73" s="202"/>
      <c r="BF73" s="203"/>
      <c r="BG73" s="202"/>
      <c r="BH73" s="207"/>
      <c r="BI73" s="203"/>
      <c r="BJ73" s="257"/>
      <c r="BK73" s="258"/>
      <c r="BL73" s="259"/>
      <c r="BM73" s="1"/>
      <c r="BN73" s="2"/>
    </row>
    <row r="74" spans="2:66" ht="19.5" customHeight="1" thickBot="1">
      <c r="B74" s="215"/>
      <c r="C74" s="216"/>
      <c r="D74" s="216"/>
      <c r="E74" s="216"/>
      <c r="F74" s="216"/>
      <c r="G74" s="216"/>
      <c r="H74" s="216"/>
      <c r="I74" s="216"/>
      <c r="J74" s="216"/>
      <c r="K74" s="216"/>
      <c r="L74" s="217"/>
      <c r="M74" s="198"/>
      <c r="N74" s="221"/>
      <c r="O74" s="221"/>
      <c r="P74" s="199"/>
      <c r="Q74" s="198"/>
      <c r="R74" s="221"/>
      <c r="S74" s="221"/>
      <c r="T74" s="199"/>
      <c r="U74" s="198"/>
      <c r="V74" s="221"/>
      <c r="W74" s="221"/>
      <c r="X74" s="199"/>
      <c r="Y74" s="198"/>
      <c r="Z74" s="221"/>
      <c r="AA74" s="221"/>
      <c r="AB74" s="199"/>
      <c r="AC74" s="192"/>
      <c r="AD74" s="243"/>
      <c r="AE74" s="243"/>
      <c r="AF74" s="193"/>
      <c r="AG74" s="329"/>
      <c r="AH74" s="330"/>
      <c r="AI74" s="330"/>
      <c r="AJ74" s="330"/>
      <c r="AK74" s="330"/>
      <c r="AL74" s="330"/>
      <c r="AM74" s="330"/>
      <c r="AN74" s="330"/>
      <c r="AO74" s="331"/>
      <c r="AP74" s="273"/>
      <c r="AQ74" s="277"/>
      <c r="AR74" s="277"/>
      <c r="AS74" s="274"/>
      <c r="AT74" s="204"/>
      <c r="AU74" s="208"/>
      <c r="AV74" s="205"/>
      <c r="AW74" s="192"/>
      <c r="AX74" s="193"/>
      <c r="AY74" s="192"/>
      <c r="AZ74" s="193"/>
      <c r="BA74" s="204"/>
      <c r="BB74" s="205"/>
      <c r="BC74" s="273"/>
      <c r="BD74" s="274"/>
      <c r="BE74" s="204"/>
      <c r="BF74" s="205"/>
      <c r="BG74" s="204"/>
      <c r="BH74" s="208"/>
      <c r="BI74" s="205"/>
      <c r="BJ74" s="260"/>
      <c r="BK74" s="261"/>
      <c r="BL74" s="262"/>
      <c r="BM74" s="1"/>
      <c r="BN74" s="2"/>
    </row>
    <row r="75" spans="2:66" ht="15" customHeight="1" thickTop="1">
      <c r="B75" s="341" t="s">
        <v>252</v>
      </c>
      <c r="C75" s="342"/>
      <c r="D75" s="342"/>
      <c r="E75" s="342"/>
      <c r="F75" s="342"/>
      <c r="G75" s="342"/>
      <c r="H75" s="342"/>
      <c r="I75" s="342"/>
      <c r="J75" s="342"/>
      <c r="K75" s="342"/>
      <c r="L75" s="343"/>
      <c r="M75" s="350">
        <v>1.08</v>
      </c>
      <c r="N75" s="351"/>
      <c r="O75" s="351"/>
      <c r="P75" s="352"/>
      <c r="Q75" s="350">
        <v>1.08</v>
      </c>
      <c r="R75" s="351"/>
      <c r="S75" s="351"/>
      <c r="T75" s="352"/>
      <c r="U75" s="350">
        <v>1.08</v>
      </c>
      <c r="V75" s="351"/>
      <c r="W75" s="351"/>
      <c r="X75" s="352"/>
      <c r="Y75" s="350">
        <v>1.08</v>
      </c>
      <c r="Z75" s="351"/>
      <c r="AA75" s="351"/>
      <c r="AB75" s="352"/>
      <c r="AC75" s="296" t="s">
        <v>369</v>
      </c>
      <c r="AD75" s="297"/>
      <c r="AE75" s="297"/>
      <c r="AF75" s="298"/>
      <c r="AG75" s="323" t="s">
        <v>51</v>
      </c>
      <c r="AH75" s="324"/>
      <c r="AI75" s="324"/>
      <c r="AJ75" s="324"/>
      <c r="AK75" s="324"/>
      <c r="AL75" s="324"/>
      <c r="AM75" s="324"/>
      <c r="AN75" s="324"/>
      <c r="AO75" s="325"/>
      <c r="AP75" s="269" t="s">
        <v>52</v>
      </c>
      <c r="AQ75" s="275"/>
      <c r="AR75" s="275"/>
      <c r="AS75" s="270"/>
      <c r="AT75" s="200">
        <f>'05.02'!AT75+AY75</f>
        <v>21</v>
      </c>
      <c r="AU75" s="206"/>
      <c r="AV75" s="201"/>
      <c r="AW75" s="188">
        <f>'05.02'!BG75</f>
        <v>21</v>
      </c>
      <c r="AX75" s="189"/>
      <c r="AY75" s="188"/>
      <c r="AZ75" s="189"/>
      <c r="BA75" s="200"/>
      <c r="BB75" s="201"/>
      <c r="BC75" s="269">
        <f>'05.02'!BC75+BA75</f>
        <v>0</v>
      </c>
      <c r="BD75" s="270"/>
      <c r="BE75" s="200">
        <f>'05.02'!BE75+BA75</f>
        <v>0</v>
      </c>
      <c r="BF75" s="201"/>
      <c r="BG75" s="200">
        <f>AT75-BE75</f>
        <v>21</v>
      </c>
      <c r="BH75" s="206"/>
      <c r="BI75" s="201"/>
      <c r="BJ75" s="254">
        <f>((LEFT(AP75,FIND(" ",AP75)-1)*BC75)/$S$279)</f>
        <v>0</v>
      </c>
      <c r="BK75" s="255"/>
      <c r="BL75" s="256"/>
      <c r="BM75" s="1"/>
      <c r="BN75" s="2"/>
    </row>
    <row r="76" spans="2:66" ht="15" customHeight="1">
      <c r="B76" s="344"/>
      <c r="C76" s="345"/>
      <c r="D76" s="345"/>
      <c r="E76" s="345"/>
      <c r="F76" s="345"/>
      <c r="G76" s="345"/>
      <c r="H76" s="345"/>
      <c r="I76" s="345"/>
      <c r="J76" s="345"/>
      <c r="K76" s="345"/>
      <c r="L76" s="346"/>
      <c r="M76" s="353"/>
      <c r="N76" s="354"/>
      <c r="O76" s="354"/>
      <c r="P76" s="355"/>
      <c r="Q76" s="353"/>
      <c r="R76" s="354"/>
      <c r="S76" s="354"/>
      <c r="T76" s="355"/>
      <c r="U76" s="353"/>
      <c r="V76" s="354"/>
      <c r="W76" s="354"/>
      <c r="X76" s="355"/>
      <c r="Y76" s="353"/>
      <c r="Z76" s="354"/>
      <c r="AA76" s="354"/>
      <c r="AB76" s="355"/>
      <c r="AC76" s="299"/>
      <c r="AD76" s="300"/>
      <c r="AE76" s="300"/>
      <c r="AF76" s="301"/>
      <c r="AG76" s="326"/>
      <c r="AH76" s="327"/>
      <c r="AI76" s="327"/>
      <c r="AJ76" s="327"/>
      <c r="AK76" s="327"/>
      <c r="AL76" s="327"/>
      <c r="AM76" s="327"/>
      <c r="AN76" s="327"/>
      <c r="AO76" s="328"/>
      <c r="AP76" s="271"/>
      <c r="AQ76" s="276"/>
      <c r="AR76" s="276"/>
      <c r="AS76" s="272"/>
      <c r="AT76" s="202"/>
      <c r="AU76" s="207"/>
      <c r="AV76" s="203"/>
      <c r="AW76" s="190"/>
      <c r="AX76" s="191"/>
      <c r="AY76" s="190"/>
      <c r="AZ76" s="191"/>
      <c r="BA76" s="202"/>
      <c r="BB76" s="203"/>
      <c r="BC76" s="271"/>
      <c r="BD76" s="272"/>
      <c r="BE76" s="202"/>
      <c r="BF76" s="203"/>
      <c r="BG76" s="202"/>
      <c r="BH76" s="207"/>
      <c r="BI76" s="203"/>
      <c r="BJ76" s="257"/>
      <c r="BK76" s="258"/>
      <c r="BL76" s="259"/>
      <c r="BM76" s="1"/>
      <c r="BN76" s="2"/>
    </row>
    <row r="77" spans="2:66" ht="15" customHeight="1" thickBot="1">
      <c r="B77" s="347"/>
      <c r="C77" s="348"/>
      <c r="D77" s="348"/>
      <c r="E77" s="348"/>
      <c r="F77" s="348"/>
      <c r="G77" s="348"/>
      <c r="H77" s="348"/>
      <c r="I77" s="348"/>
      <c r="J77" s="348"/>
      <c r="K77" s="348"/>
      <c r="L77" s="349"/>
      <c r="M77" s="356"/>
      <c r="N77" s="357"/>
      <c r="O77" s="357"/>
      <c r="P77" s="358"/>
      <c r="Q77" s="356"/>
      <c r="R77" s="357"/>
      <c r="S77" s="357"/>
      <c r="T77" s="358"/>
      <c r="U77" s="356"/>
      <c r="V77" s="357"/>
      <c r="W77" s="357"/>
      <c r="X77" s="358"/>
      <c r="Y77" s="356"/>
      <c r="Z77" s="357"/>
      <c r="AA77" s="357"/>
      <c r="AB77" s="358"/>
      <c r="AC77" s="302"/>
      <c r="AD77" s="303"/>
      <c r="AE77" s="303"/>
      <c r="AF77" s="304"/>
      <c r="AG77" s="329"/>
      <c r="AH77" s="330"/>
      <c r="AI77" s="330"/>
      <c r="AJ77" s="330"/>
      <c r="AK77" s="330"/>
      <c r="AL77" s="330"/>
      <c r="AM77" s="330"/>
      <c r="AN77" s="330"/>
      <c r="AO77" s="331"/>
      <c r="AP77" s="273"/>
      <c r="AQ77" s="277"/>
      <c r="AR77" s="277"/>
      <c r="AS77" s="274"/>
      <c r="AT77" s="204"/>
      <c r="AU77" s="208"/>
      <c r="AV77" s="205"/>
      <c r="AW77" s="192"/>
      <c r="AX77" s="193"/>
      <c r="AY77" s="192"/>
      <c r="AZ77" s="193"/>
      <c r="BA77" s="204"/>
      <c r="BB77" s="205"/>
      <c r="BC77" s="273"/>
      <c r="BD77" s="274"/>
      <c r="BE77" s="204"/>
      <c r="BF77" s="205"/>
      <c r="BG77" s="204"/>
      <c r="BH77" s="208"/>
      <c r="BI77" s="205"/>
      <c r="BJ77" s="260"/>
      <c r="BK77" s="261"/>
      <c r="BL77" s="262"/>
      <c r="BM77" s="1"/>
      <c r="BN77" s="2"/>
    </row>
    <row r="78" spans="2:66" ht="15" customHeight="1" thickTop="1">
      <c r="B78" s="209" t="s">
        <v>251</v>
      </c>
      <c r="C78" s="210"/>
      <c r="D78" s="210"/>
      <c r="E78" s="210"/>
      <c r="F78" s="210"/>
      <c r="G78" s="210"/>
      <c r="H78" s="210"/>
      <c r="I78" s="210"/>
      <c r="J78" s="210"/>
      <c r="K78" s="210"/>
      <c r="L78" s="211"/>
      <c r="M78" s="194">
        <v>160</v>
      </c>
      <c r="N78" s="219"/>
      <c r="O78" s="219"/>
      <c r="P78" s="195"/>
      <c r="Q78" s="194">
        <v>160</v>
      </c>
      <c r="R78" s="219"/>
      <c r="S78" s="219"/>
      <c r="T78" s="195"/>
      <c r="U78" s="194">
        <v>152</v>
      </c>
      <c r="V78" s="219"/>
      <c r="W78" s="219"/>
      <c r="X78" s="195"/>
      <c r="Y78" s="194">
        <v>144</v>
      </c>
      <c r="Z78" s="219"/>
      <c r="AA78" s="219"/>
      <c r="AB78" s="195"/>
      <c r="AC78" s="49" t="s">
        <v>170</v>
      </c>
      <c r="AD78" s="50"/>
      <c r="AE78" s="50"/>
      <c r="AF78" s="51"/>
      <c r="AG78" s="323" t="s">
        <v>250</v>
      </c>
      <c r="AH78" s="324"/>
      <c r="AI78" s="324"/>
      <c r="AJ78" s="324"/>
      <c r="AK78" s="324"/>
      <c r="AL78" s="324"/>
      <c r="AM78" s="324"/>
      <c r="AN78" s="324"/>
      <c r="AO78" s="325"/>
      <c r="AP78" s="269" t="s">
        <v>143</v>
      </c>
      <c r="AQ78" s="275"/>
      <c r="AR78" s="275"/>
      <c r="AS78" s="270"/>
      <c r="AT78" s="200">
        <f>'05.02'!AT78+AY78</f>
        <v>0</v>
      </c>
      <c r="AU78" s="206"/>
      <c r="AV78" s="201"/>
      <c r="AW78" s="188">
        <f>'05.02'!BG78</f>
        <v>0</v>
      </c>
      <c r="AX78" s="189"/>
      <c r="AY78" s="188"/>
      <c r="AZ78" s="189"/>
      <c r="BA78" s="200"/>
      <c r="BB78" s="201"/>
      <c r="BC78" s="269">
        <f>'05.02'!BC78+BA78</f>
        <v>0</v>
      </c>
      <c r="BD78" s="270"/>
      <c r="BE78" s="200">
        <f>'05.02'!BE78+BA78</f>
        <v>0</v>
      </c>
      <c r="BF78" s="201"/>
      <c r="BG78" s="200">
        <f>AT78-BE78</f>
        <v>0</v>
      </c>
      <c r="BH78" s="206"/>
      <c r="BI78" s="201"/>
      <c r="BJ78" s="254">
        <f>((LEFT(AP78,FIND(" ",AP78)-1)*BC78)/$S$279)</f>
        <v>0</v>
      </c>
      <c r="BK78" s="255"/>
      <c r="BL78" s="256"/>
      <c r="BM78" s="1"/>
      <c r="BN78" s="2"/>
    </row>
    <row r="79" spans="2:66" ht="15" customHeight="1">
      <c r="B79" s="212"/>
      <c r="C79" s="213"/>
      <c r="D79" s="213"/>
      <c r="E79" s="213"/>
      <c r="F79" s="213"/>
      <c r="G79" s="213"/>
      <c r="H79" s="213"/>
      <c r="I79" s="213"/>
      <c r="J79" s="213"/>
      <c r="K79" s="213"/>
      <c r="L79" s="214"/>
      <c r="M79" s="196"/>
      <c r="N79" s="220"/>
      <c r="O79" s="220"/>
      <c r="P79" s="197"/>
      <c r="Q79" s="196"/>
      <c r="R79" s="220"/>
      <c r="S79" s="220"/>
      <c r="T79" s="197"/>
      <c r="U79" s="196"/>
      <c r="V79" s="220"/>
      <c r="W79" s="220"/>
      <c r="X79" s="197"/>
      <c r="Y79" s="196"/>
      <c r="Z79" s="220"/>
      <c r="AA79" s="220"/>
      <c r="AB79" s="197"/>
      <c r="AC79" s="52"/>
      <c r="AD79" s="53"/>
      <c r="AE79" s="53"/>
      <c r="AF79" s="54"/>
      <c r="AG79" s="326"/>
      <c r="AH79" s="327"/>
      <c r="AI79" s="327"/>
      <c r="AJ79" s="327"/>
      <c r="AK79" s="327"/>
      <c r="AL79" s="327"/>
      <c r="AM79" s="327"/>
      <c r="AN79" s="327"/>
      <c r="AO79" s="328"/>
      <c r="AP79" s="271"/>
      <c r="AQ79" s="276"/>
      <c r="AR79" s="276"/>
      <c r="AS79" s="272"/>
      <c r="AT79" s="202"/>
      <c r="AU79" s="207"/>
      <c r="AV79" s="203"/>
      <c r="AW79" s="190"/>
      <c r="AX79" s="191"/>
      <c r="AY79" s="190"/>
      <c r="AZ79" s="191"/>
      <c r="BA79" s="202"/>
      <c r="BB79" s="203"/>
      <c r="BC79" s="271"/>
      <c r="BD79" s="272"/>
      <c r="BE79" s="202"/>
      <c r="BF79" s="203"/>
      <c r="BG79" s="202"/>
      <c r="BH79" s="207"/>
      <c r="BI79" s="203"/>
      <c r="BJ79" s="257"/>
      <c r="BK79" s="258"/>
      <c r="BL79" s="259"/>
      <c r="BM79" s="1"/>
      <c r="BN79" s="2"/>
    </row>
    <row r="80" spans="2:66" ht="15" customHeight="1" thickBot="1">
      <c r="B80" s="215"/>
      <c r="C80" s="216"/>
      <c r="D80" s="216"/>
      <c r="E80" s="216"/>
      <c r="F80" s="216"/>
      <c r="G80" s="216"/>
      <c r="H80" s="216"/>
      <c r="I80" s="216"/>
      <c r="J80" s="216"/>
      <c r="K80" s="216"/>
      <c r="L80" s="217"/>
      <c r="M80" s="198"/>
      <c r="N80" s="221"/>
      <c r="O80" s="221"/>
      <c r="P80" s="199"/>
      <c r="Q80" s="198"/>
      <c r="R80" s="221"/>
      <c r="S80" s="221"/>
      <c r="T80" s="199"/>
      <c r="U80" s="198"/>
      <c r="V80" s="221"/>
      <c r="W80" s="221"/>
      <c r="X80" s="199"/>
      <c r="Y80" s="198"/>
      <c r="Z80" s="221"/>
      <c r="AA80" s="221"/>
      <c r="AB80" s="199"/>
      <c r="AC80" s="55"/>
      <c r="AD80" s="56"/>
      <c r="AE80" s="56"/>
      <c r="AF80" s="57"/>
      <c r="AG80" s="329"/>
      <c r="AH80" s="330"/>
      <c r="AI80" s="330"/>
      <c r="AJ80" s="330"/>
      <c r="AK80" s="330"/>
      <c r="AL80" s="330"/>
      <c r="AM80" s="330"/>
      <c r="AN80" s="330"/>
      <c r="AO80" s="331"/>
      <c r="AP80" s="273"/>
      <c r="AQ80" s="277"/>
      <c r="AR80" s="277"/>
      <c r="AS80" s="274"/>
      <c r="AT80" s="204"/>
      <c r="AU80" s="208"/>
      <c r="AV80" s="205"/>
      <c r="AW80" s="192"/>
      <c r="AX80" s="193"/>
      <c r="AY80" s="192"/>
      <c r="AZ80" s="193"/>
      <c r="BA80" s="204"/>
      <c r="BB80" s="205"/>
      <c r="BC80" s="273"/>
      <c r="BD80" s="274"/>
      <c r="BE80" s="204"/>
      <c r="BF80" s="205"/>
      <c r="BG80" s="204"/>
      <c r="BH80" s="208"/>
      <c r="BI80" s="205"/>
      <c r="BJ80" s="260"/>
      <c r="BK80" s="261"/>
      <c r="BL80" s="262"/>
      <c r="BM80" s="1"/>
      <c r="BN80" s="2"/>
    </row>
    <row r="81" spans="2:66" ht="15" customHeight="1" thickTop="1">
      <c r="B81" s="209" t="s">
        <v>54</v>
      </c>
      <c r="C81" s="210"/>
      <c r="D81" s="210"/>
      <c r="E81" s="210"/>
      <c r="F81" s="210"/>
      <c r="G81" s="210"/>
      <c r="H81" s="210"/>
      <c r="I81" s="210"/>
      <c r="J81" s="210"/>
      <c r="K81" s="210"/>
      <c r="L81" s="211"/>
      <c r="M81" s="188"/>
      <c r="N81" s="241"/>
      <c r="O81" s="241"/>
      <c r="P81" s="189"/>
      <c r="Q81" s="188"/>
      <c r="R81" s="241"/>
      <c r="S81" s="241"/>
      <c r="T81" s="189"/>
      <c r="U81" s="188"/>
      <c r="V81" s="241"/>
      <c r="W81" s="241"/>
      <c r="X81" s="189"/>
      <c r="Y81" s="188"/>
      <c r="Z81" s="241"/>
      <c r="AA81" s="241"/>
      <c r="AB81" s="189"/>
      <c r="AC81" s="188"/>
      <c r="AD81" s="241"/>
      <c r="AE81" s="241"/>
      <c r="AF81" s="189"/>
      <c r="AG81" s="323" t="s">
        <v>124</v>
      </c>
      <c r="AH81" s="324"/>
      <c r="AI81" s="324"/>
      <c r="AJ81" s="324"/>
      <c r="AK81" s="324"/>
      <c r="AL81" s="324"/>
      <c r="AM81" s="324"/>
      <c r="AN81" s="324"/>
      <c r="AO81" s="325"/>
      <c r="AP81" s="269" t="s">
        <v>128</v>
      </c>
      <c r="AQ81" s="275"/>
      <c r="AR81" s="275"/>
      <c r="AS81" s="270"/>
      <c r="AT81" s="200">
        <f>'05.02'!AT81+AY81</f>
        <v>2</v>
      </c>
      <c r="AU81" s="206"/>
      <c r="AV81" s="201"/>
      <c r="AW81" s="188">
        <f>'05.02'!BG81</f>
        <v>2</v>
      </c>
      <c r="AX81" s="189"/>
      <c r="AY81" s="188"/>
      <c r="AZ81" s="189"/>
      <c r="BA81" s="200"/>
      <c r="BB81" s="201"/>
      <c r="BC81" s="269">
        <f>'05.02'!BC81+BA81</f>
        <v>0</v>
      </c>
      <c r="BD81" s="270"/>
      <c r="BE81" s="200">
        <f>'05.02'!BE81+BA81</f>
        <v>0</v>
      </c>
      <c r="BF81" s="201"/>
      <c r="BG81" s="200">
        <f>AT81-BE81</f>
        <v>2</v>
      </c>
      <c r="BH81" s="206"/>
      <c r="BI81" s="201"/>
      <c r="BJ81" s="254">
        <f>((LEFT(AP81,FIND(" ",AP81)-1)*BC81)/$S$279)</f>
        <v>0</v>
      </c>
      <c r="BK81" s="255"/>
      <c r="BL81" s="256"/>
      <c r="BM81" s="1"/>
      <c r="BN81" s="2"/>
    </row>
    <row r="82" spans="2:66" ht="4.5" customHeight="1">
      <c r="B82" s="212"/>
      <c r="C82" s="213"/>
      <c r="D82" s="213"/>
      <c r="E82" s="213"/>
      <c r="F82" s="213"/>
      <c r="G82" s="213"/>
      <c r="H82" s="213"/>
      <c r="I82" s="213"/>
      <c r="J82" s="213"/>
      <c r="K82" s="213"/>
      <c r="L82" s="214"/>
      <c r="M82" s="190"/>
      <c r="N82" s="242"/>
      <c r="O82" s="242"/>
      <c r="P82" s="191"/>
      <c r="Q82" s="190"/>
      <c r="R82" s="242"/>
      <c r="S82" s="242"/>
      <c r="T82" s="191"/>
      <c r="U82" s="190"/>
      <c r="V82" s="242"/>
      <c r="W82" s="242"/>
      <c r="X82" s="191"/>
      <c r="Y82" s="190"/>
      <c r="Z82" s="242"/>
      <c r="AA82" s="242"/>
      <c r="AB82" s="191"/>
      <c r="AC82" s="190"/>
      <c r="AD82" s="242"/>
      <c r="AE82" s="242"/>
      <c r="AF82" s="191"/>
      <c r="AG82" s="326"/>
      <c r="AH82" s="327"/>
      <c r="AI82" s="327"/>
      <c r="AJ82" s="327"/>
      <c r="AK82" s="327"/>
      <c r="AL82" s="327"/>
      <c r="AM82" s="327"/>
      <c r="AN82" s="327"/>
      <c r="AO82" s="328"/>
      <c r="AP82" s="271"/>
      <c r="AQ82" s="276"/>
      <c r="AR82" s="276"/>
      <c r="AS82" s="272"/>
      <c r="AT82" s="202"/>
      <c r="AU82" s="207"/>
      <c r="AV82" s="203"/>
      <c r="AW82" s="190"/>
      <c r="AX82" s="191"/>
      <c r="AY82" s="190"/>
      <c r="AZ82" s="191"/>
      <c r="BA82" s="202"/>
      <c r="BB82" s="203"/>
      <c r="BC82" s="271"/>
      <c r="BD82" s="272"/>
      <c r="BE82" s="202"/>
      <c r="BF82" s="203"/>
      <c r="BG82" s="202"/>
      <c r="BH82" s="207"/>
      <c r="BI82" s="203"/>
      <c r="BJ82" s="257"/>
      <c r="BK82" s="258"/>
      <c r="BL82" s="259"/>
      <c r="BM82" s="1"/>
      <c r="BN82" s="2"/>
    </row>
    <row r="83" spans="2:66" ht="24.75" customHeight="1" thickBot="1">
      <c r="B83" s="215"/>
      <c r="C83" s="216"/>
      <c r="D83" s="216"/>
      <c r="E83" s="216"/>
      <c r="F83" s="216"/>
      <c r="G83" s="216"/>
      <c r="H83" s="216"/>
      <c r="I83" s="216"/>
      <c r="J83" s="216"/>
      <c r="K83" s="216"/>
      <c r="L83" s="217"/>
      <c r="M83" s="192"/>
      <c r="N83" s="243"/>
      <c r="O83" s="243"/>
      <c r="P83" s="193"/>
      <c r="Q83" s="192"/>
      <c r="R83" s="243"/>
      <c r="S83" s="243"/>
      <c r="T83" s="193"/>
      <c r="U83" s="192"/>
      <c r="V83" s="243"/>
      <c r="W83" s="243"/>
      <c r="X83" s="193"/>
      <c r="Y83" s="192"/>
      <c r="Z83" s="243"/>
      <c r="AA83" s="243"/>
      <c r="AB83" s="193"/>
      <c r="AC83" s="192"/>
      <c r="AD83" s="243"/>
      <c r="AE83" s="243"/>
      <c r="AF83" s="193"/>
      <c r="AG83" s="329"/>
      <c r="AH83" s="330"/>
      <c r="AI83" s="330"/>
      <c r="AJ83" s="330"/>
      <c r="AK83" s="330"/>
      <c r="AL83" s="330"/>
      <c r="AM83" s="330"/>
      <c r="AN83" s="330"/>
      <c r="AO83" s="331"/>
      <c r="AP83" s="273"/>
      <c r="AQ83" s="277"/>
      <c r="AR83" s="277"/>
      <c r="AS83" s="274"/>
      <c r="AT83" s="204"/>
      <c r="AU83" s="208"/>
      <c r="AV83" s="205"/>
      <c r="AW83" s="192"/>
      <c r="AX83" s="193"/>
      <c r="AY83" s="192"/>
      <c r="AZ83" s="193"/>
      <c r="BA83" s="204"/>
      <c r="BB83" s="205"/>
      <c r="BC83" s="273"/>
      <c r="BD83" s="274"/>
      <c r="BE83" s="204"/>
      <c r="BF83" s="205"/>
      <c r="BG83" s="204"/>
      <c r="BH83" s="208"/>
      <c r="BI83" s="205"/>
      <c r="BJ83" s="260"/>
      <c r="BK83" s="261"/>
      <c r="BL83" s="262"/>
      <c r="BM83" s="1"/>
      <c r="BN83" s="2"/>
    </row>
    <row r="84" spans="2:66" ht="15" customHeight="1" thickTop="1">
      <c r="B84" s="209" t="s">
        <v>55</v>
      </c>
      <c r="C84" s="210"/>
      <c r="D84" s="210"/>
      <c r="E84" s="210"/>
      <c r="F84" s="210"/>
      <c r="G84" s="210"/>
      <c r="H84" s="210"/>
      <c r="I84" s="210"/>
      <c r="J84" s="210"/>
      <c r="K84" s="210"/>
      <c r="L84" s="211"/>
      <c r="M84" s="188"/>
      <c r="N84" s="241"/>
      <c r="O84" s="241"/>
      <c r="P84" s="189"/>
      <c r="Q84" s="188"/>
      <c r="R84" s="241"/>
      <c r="S84" s="241"/>
      <c r="T84" s="189"/>
      <c r="U84" s="188"/>
      <c r="V84" s="241"/>
      <c r="W84" s="241"/>
      <c r="X84" s="189"/>
      <c r="Y84" s="188"/>
      <c r="Z84" s="241"/>
      <c r="AA84" s="241"/>
      <c r="AB84" s="189"/>
      <c r="AC84" s="188"/>
      <c r="AD84" s="241"/>
      <c r="AE84" s="241"/>
      <c r="AF84" s="189"/>
      <c r="AG84" s="323" t="s">
        <v>139</v>
      </c>
      <c r="AH84" s="324"/>
      <c r="AI84" s="324"/>
      <c r="AJ84" s="324"/>
      <c r="AK84" s="324"/>
      <c r="AL84" s="324"/>
      <c r="AM84" s="324"/>
      <c r="AN84" s="324"/>
      <c r="AO84" s="325"/>
      <c r="AP84" s="269" t="s">
        <v>52</v>
      </c>
      <c r="AQ84" s="275"/>
      <c r="AR84" s="275"/>
      <c r="AS84" s="270"/>
      <c r="AT84" s="200">
        <f>'05.02'!AT84+AY84</f>
        <v>19</v>
      </c>
      <c r="AU84" s="206"/>
      <c r="AV84" s="201"/>
      <c r="AW84" s="188">
        <f>'05.02'!BG84</f>
        <v>18</v>
      </c>
      <c r="AX84" s="189"/>
      <c r="AY84" s="188"/>
      <c r="AZ84" s="189"/>
      <c r="BA84" s="200">
        <v>1</v>
      </c>
      <c r="BB84" s="201"/>
      <c r="BC84" s="269">
        <f>'05.02'!BC84+BA84</f>
        <v>2</v>
      </c>
      <c r="BD84" s="270"/>
      <c r="BE84" s="200">
        <f>'05.02'!BE84+BA84</f>
        <v>2</v>
      </c>
      <c r="BF84" s="201"/>
      <c r="BG84" s="200">
        <f>AT84-BE84</f>
        <v>17</v>
      </c>
      <c r="BH84" s="206"/>
      <c r="BI84" s="201"/>
      <c r="BJ84" s="254">
        <f>((LEFT(AP84,FIND(" ",AP84)-1)*BC84)/$S$279)</f>
        <v>0.625</v>
      </c>
      <c r="BK84" s="255"/>
      <c r="BL84" s="256"/>
      <c r="BM84" s="1"/>
      <c r="BN84" s="2"/>
    </row>
    <row r="85" spans="2:66" ht="15" customHeight="1">
      <c r="B85" s="212"/>
      <c r="C85" s="213"/>
      <c r="D85" s="213"/>
      <c r="E85" s="213"/>
      <c r="F85" s="213"/>
      <c r="G85" s="213"/>
      <c r="H85" s="213"/>
      <c r="I85" s="213"/>
      <c r="J85" s="213"/>
      <c r="K85" s="213"/>
      <c r="L85" s="214"/>
      <c r="M85" s="190"/>
      <c r="N85" s="242"/>
      <c r="O85" s="242"/>
      <c r="P85" s="191"/>
      <c r="Q85" s="190"/>
      <c r="R85" s="242"/>
      <c r="S85" s="242"/>
      <c r="T85" s="191"/>
      <c r="U85" s="190"/>
      <c r="V85" s="242"/>
      <c r="W85" s="242"/>
      <c r="X85" s="191"/>
      <c r="Y85" s="190"/>
      <c r="Z85" s="242"/>
      <c r="AA85" s="242"/>
      <c r="AB85" s="191"/>
      <c r="AC85" s="190"/>
      <c r="AD85" s="242"/>
      <c r="AE85" s="242"/>
      <c r="AF85" s="191"/>
      <c r="AG85" s="326"/>
      <c r="AH85" s="327"/>
      <c r="AI85" s="327"/>
      <c r="AJ85" s="327"/>
      <c r="AK85" s="327"/>
      <c r="AL85" s="327"/>
      <c r="AM85" s="327"/>
      <c r="AN85" s="327"/>
      <c r="AO85" s="328"/>
      <c r="AP85" s="271"/>
      <c r="AQ85" s="276"/>
      <c r="AR85" s="276"/>
      <c r="AS85" s="272"/>
      <c r="AT85" s="202"/>
      <c r="AU85" s="207"/>
      <c r="AV85" s="203"/>
      <c r="AW85" s="190"/>
      <c r="AX85" s="191"/>
      <c r="AY85" s="190"/>
      <c r="AZ85" s="191"/>
      <c r="BA85" s="202"/>
      <c r="BB85" s="203"/>
      <c r="BC85" s="271"/>
      <c r="BD85" s="272"/>
      <c r="BE85" s="202"/>
      <c r="BF85" s="203"/>
      <c r="BG85" s="202"/>
      <c r="BH85" s="207"/>
      <c r="BI85" s="203"/>
      <c r="BJ85" s="257"/>
      <c r="BK85" s="258"/>
      <c r="BL85" s="259"/>
      <c r="BM85" s="1"/>
      <c r="BN85" s="2"/>
    </row>
    <row r="86" spans="2:66" ht="15" customHeight="1" thickBot="1">
      <c r="B86" s="215"/>
      <c r="C86" s="216"/>
      <c r="D86" s="216"/>
      <c r="E86" s="216"/>
      <c r="F86" s="216"/>
      <c r="G86" s="216"/>
      <c r="H86" s="216"/>
      <c r="I86" s="216"/>
      <c r="J86" s="216"/>
      <c r="K86" s="216"/>
      <c r="L86" s="217"/>
      <c r="M86" s="192"/>
      <c r="N86" s="243"/>
      <c r="O86" s="243"/>
      <c r="P86" s="193"/>
      <c r="Q86" s="192"/>
      <c r="R86" s="243"/>
      <c r="S86" s="243"/>
      <c r="T86" s="193"/>
      <c r="U86" s="192"/>
      <c r="V86" s="243"/>
      <c r="W86" s="243"/>
      <c r="X86" s="193"/>
      <c r="Y86" s="192"/>
      <c r="Z86" s="243"/>
      <c r="AA86" s="243"/>
      <c r="AB86" s="193"/>
      <c r="AC86" s="192"/>
      <c r="AD86" s="243"/>
      <c r="AE86" s="243"/>
      <c r="AF86" s="193"/>
      <c r="AG86" s="329"/>
      <c r="AH86" s="330"/>
      <c r="AI86" s="330"/>
      <c r="AJ86" s="330"/>
      <c r="AK86" s="330"/>
      <c r="AL86" s="330"/>
      <c r="AM86" s="330"/>
      <c r="AN86" s="330"/>
      <c r="AO86" s="331"/>
      <c r="AP86" s="273"/>
      <c r="AQ86" s="277"/>
      <c r="AR86" s="277"/>
      <c r="AS86" s="274"/>
      <c r="AT86" s="204"/>
      <c r="AU86" s="208"/>
      <c r="AV86" s="205"/>
      <c r="AW86" s="192"/>
      <c r="AX86" s="193"/>
      <c r="AY86" s="192"/>
      <c r="AZ86" s="193"/>
      <c r="BA86" s="204"/>
      <c r="BB86" s="205"/>
      <c r="BC86" s="273"/>
      <c r="BD86" s="274"/>
      <c r="BE86" s="204"/>
      <c r="BF86" s="205"/>
      <c r="BG86" s="204"/>
      <c r="BH86" s="208"/>
      <c r="BI86" s="205"/>
      <c r="BJ86" s="260"/>
      <c r="BK86" s="261"/>
      <c r="BL86" s="262"/>
      <c r="BM86" s="1"/>
      <c r="BN86" s="2"/>
    </row>
    <row r="87" spans="2:66" ht="15" customHeight="1" thickTop="1">
      <c r="B87" s="209" t="s">
        <v>56</v>
      </c>
      <c r="C87" s="210"/>
      <c r="D87" s="210"/>
      <c r="E87" s="210"/>
      <c r="F87" s="210"/>
      <c r="G87" s="210"/>
      <c r="H87" s="210"/>
      <c r="I87" s="210"/>
      <c r="J87" s="210"/>
      <c r="K87" s="210"/>
      <c r="L87" s="211"/>
      <c r="M87" s="188"/>
      <c r="N87" s="241"/>
      <c r="O87" s="241"/>
      <c r="P87" s="189"/>
      <c r="Q87" s="188"/>
      <c r="R87" s="241"/>
      <c r="S87" s="241"/>
      <c r="T87" s="189"/>
      <c r="U87" s="188"/>
      <c r="V87" s="241"/>
      <c r="W87" s="241"/>
      <c r="X87" s="189"/>
      <c r="Y87" s="188"/>
      <c r="Z87" s="241"/>
      <c r="AA87" s="241"/>
      <c r="AB87" s="189"/>
      <c r="AC87" s="332"/>
      <c r="AD87" s="333"/>
      <c r="AE87" s="333"/>
      <c r="AF87" s="334"/>
      <c r="AG87" s="323" t="s">
        <v>249</v>
      </c>
      <c r="AH87" s="324"/>
      <c r="AI87" s="324"/>
      <c r="AJ87" s="324"/>
      <c r="AK87" s="324"/>
      <c r="AL87" s="324"/>
      <c r="AM87" s="324"/>
      <c r="AN87" s="324"/>
      <c r="AO87" s="325"/>
      <c r="AP87" s="269" t="s">
        <v>52</v>
      </c>
      <c r="AQ87" s="275"/>
      <c r="AR87" s="275"/>
      <c r="AS87" s="270"/>
      <c r="AT87" s="200">
        <f>'05.02'!AT87+AY87</f>
        <v>82</v>
      </c>
      <c r="AU87" s="206"/>
      <c r="AV87" s="201"/>
      <c r="AW87" s="188">
        <f>'05.02'!BG87</f>
        <v>82</v>
      </c>
      <c r="AX87" s="189"/>
      <c r="AY87" s="188"/>
      <c r="AZ87" s="189"/>
      <c r="BA87" s="200"/>
      <c r="BB87" s="201"/>
      <c r="BC87" s="269">
        <f>'05.02'!BC87+BA87</f>
        <v>0</v>
      </c>
      <c r="BD87" s="270"/>
      <c r="BE87" s="200">
        <f>'05.02'!BE87+BA87</f>
        <v>0</v>
      </c>
      <c r="BF87" s="201"/>
      <c r="BG87" s="200">
        <f>AT87-BE87</f>
        <v>82</v>
      </c>
      <c r="BH87" s="206"/>
      <c r="BI87" s="201"/>
      <c r="BJ87" s="254">
        <f>((LEFT(AP87,FIND(" ",AP87)-1)*BC87)/$S$279)</f>
        <v>0</v>
      </c>
      <c r="BK87" s="255"/>
      <c r="BL87" s="256"/>
      <c r="BM87" s="1"/>
      <c r="BN87" s="2"/>
    </row>
    <row r="88" spans="2:66" ht="15" customHeight="1">
      <c r="B88" s="212"/>
      <c r="C88" s="213"/>
      <c r="D88" s="213"/>
      <c r="E88" s="213"/>
      <c r="F88" s="213"/>
      <c r="G88" s="213"/>
      <c r="H88" s="213"/>
      <c r="I88" s="213"/>
      <c r="J88" s="213"/>
      <c r="K88" s="213"/>
      <c r="L88" s="214"/>
      <c r="M88" s="190"/>
      <c r="N88" s="242"/>
      <c r="O88" s="242"/>
      <c r="P88" s="191"/>
      <c r="Q88" s="190"/>
      <c r="R88" s="242"/>
      <c r="S88" s="242"/>
      <c r="T88" s="191"/>
      <c r="U88" s="190"/>
      <c r="V88" s="242"/>
      <c r="W88" s="242"/>
      <c r="X88" s="191"/>
      <c r="Y88" s="190"/>
      <c r="Z88" s="242"/>
      <c r="AA88" s="242"/>
      <c r="AB88" s="191"/>
      <c r="AC88" s="335"/>
      <c r="AD88" s="336"/>
      <c r="AE88" s="336"/>
      <c r="AF88" s="337"/>
      <c r="AG88" s="326"/>
      <c r="AH88" s="327"/>
      <c r="AI88" s="327"/>
      <c r="AJ88" s="327"/>
      <c r="AK88" s="327"/>
      <c r="AL88" s="327"/>
      <c r="AM88" s="327"/>
      <c r="AN88" s="327"/>
      <c r="AO88" s="328"/>
      <c r="AP88" s="271"/>
      <c r="AQ88" s="276"/>
      <c r="AR88" s="276"/>
      <c r="AS88" s="272"/>
      <c r="AT88" s="202"/>
      <c r="AU88" s="207"/>
      <c r="AV88" s="203"/>
      <c r="AW88" s="190"/>
      <c r="AX88" s="191"/>
      <c r="AY88" s="190"/>
      <c r="AZ88" s="191"/>
      <c r="BA88" s="202"/>
      <c r="BB88" s="203"/>
      <c r="BC88" s="271"/>
      <c r="BD88" s="272"/>
      <c r="BE88" s="202"/>
      <c r="BF88" s="203"/>
      <c r="BG88" s="202"/>
      <c r="BH88" s="207"/>
      <c r="BI88" s="203"/>
      <c r="BJ88" s="257"/>
      <c r="BK88" s="258"/>
      <c r="BL88" s="259"/>
      <c r="BM88" s="1"/>
      <c r="BN88" s="2"/>
    </row>
    <row r="89" spans="2:66" ht="15" customHeight="1" thickBot="1">
      <c r="B89" s="215"/>
      <c r="C89" s="216"/>
      <c r="D89" s="216"/>
      <c r="E89" s="216"/>
      <c r="F89" s="216"/>
      <c r="G89" s="216"/>
      <c r="H89" s="216"/>
      <c r="I89" s="216"/>
      <c r="J89" s="216"/>
      <c r="K89" s="216"/>
      <c r="L89" s="217"/>
      <c r="M89" s="192"/>
      <c r="N89" s="243"/>
      <c r="O89" s="243"/>
      <c r="P89" s="193"/>
      <c r="Q89" s="192"/>
      <c r="R89" s="243"/>
      <c r="S89" s="243"/>
      <c r="T89" s="193"/>
      <c r="U89" s="192"/>
      <c r="V89" s="243"/>
      <c r="W89" s="243"/>
      <c r="X89" s="193"/>
      <c r="Y89" s="192"/>
      <c r="Z89" s="243"/>
      <c r="AA89" s="243"/>
      <c r="AB89" s="193"/>
      <c r="AC89" s="338"/>
      <c r="AD89" s="339"/>
      <c r="AE89" s="339"/>
      <c r="AF89" s="340"/>
      <c r="AG89" s="329"/>
      <c r="AH89" s="330"/>
      <c r="AI89" s="330"/>
      <c r="AJ89" s="330"/>
      <c r="AK89" s="330"/>
      <c r="AL89" s="330"/>
      <c r="AM89" s="330"/>
      <c r="AN89" s="330"/>
      <c r="AO89" s="331"/>
      <c r="AP89" s="273"/>
      <c r="AQ89" s="277"/>
      <c r="AR89" s="277"/>
      <c r="AS89" s="274"/>
      <c r="AT89" s="204"/>
      <c r="AU89" s="208"/>
      <c r="AV89" s="205"/>
      <c r="AW89" s="192"/>
      <c r="AX89" s="193"/>
      <c r="AY89" s="192"/>
      <c r="AZ89" s="193"/>
      <c r="BA89" s="204"/>
      <c r="BB89" s="205"/>
      <c r="BC89" s="273"/>
      <c r="BD89" s="274"/>
      <c r="BE89" s="204"/>
      <c r="BF89" s="205"/>
      <c r="BG89" s="204"/>
      <c r="BH89" s="208"/>
      <c r="BI89" s="205"/>
      <c r="BJ89" s="260"/>
      <c r="BK89" s="261"/>
      <c r="BL89" s="262"/>
      <c r="BM89" s="1"/>
      <c r="BN89" s="2"/>
    </row>
    <row r="90" spans="2:66" ht="15" customHeight="1" thickTop="1">
      <c r="B90" s="209" t="s">
        <v>57</v>
      </c>
      <c r="C90" s="210"/>
      <c r="D90" s="210"/>
      <c r="E90" s="210"/>
      <c r="F90" s="210"/>
      <c r="G90" s="210"/>
      <c r="H90" s="210"/>
      <c r="I90" s="210"/>
      <c r="J90" s="210"/>
      <c r="K90" s="210"/>
      <c r="L90" s="211"/>
      <c r="M90" s="188"/>
      <c r="N90" s="241"/>
      <c r="O90" s="241"/>
      <c r="P90" s="189"/>
      <c r="Q90" s="188"/>
      <c r="R90" s="241"/>
      <c r="S90" s="241"/>
      <c r="T90" s="189"/>
      <c r="U90" s="188"/>
      <c r="V90" s="241"/>
      <c r="W90" s="241"/>
      <c r="X90" s="189"/>
      <c r="Y90" s="188"/>
      <c r="Z90" s="241"/>
      <c r="AA90" s="241"/>
      <c r="AB90" s="189"/>
      <c r="AC90" s="188"/>
      <c r="AD90" s="241"/>
      <c r="AE90" s="241"/>
      <c r="AF90" s="189"/>
      <c r="AG90" s="323" t="s">
        <v>248</v>
      </c>
      <c r="AH90" s="324"/>
      <c r="AI90" s="324"/>
      <c r="AJ90" s="324"/>
      <c r="AK90" s="324"/>
      <c r="AL90" s="324"/>
      <c r="AM90" s="324"/>
      <c r="AN90" s="324"/>
      <c r="AO90" s="325"/>
      <c r="AP90" s="188" t="s">
        <v>52</v>
      </c>
      <c r="AQ90" s="241"/>
      <c r="AR90" s="241"/>
      <c r="AS90" s="189"/>
      <c r="AT90" s="200">
        <f>'05.02'!AT90+AY90</f>
        <v>0</v>
      </c>
      <c r="AU90" s="206"/>
      <c r="AV90" s="201"/>
      <c r="AW90" s="188">
        <f>'05.02'!BG90</f>
        <v>0</v>
      </c>
      <c r="AX90" s="189"/>
      <c r="AY90" s="188"/>
      <c r="AZ90" s="189"/>
      <c r="BA90" s="200"/>
      <c r="BB90" s="201"/>
      <c r="BC90" s="269">
        <f>'05.02'!BC90+BA90</f>
        <v>0</v>
      </c>
      <c r="BD90" s="270"/>
      <c r="BE90" s="200">
        <f>'05.02'!BE90+BA90</f>
        <v>0</v>
      </c>
      <c r="BF90" s="201"/>
      <c r="BG90" s="200">
        <f>AT90-BE90</f>
        <v>0</v>
      </c>
      <c r="BH90" s="206"/>
      <c r="BI90" s="201"/>
      <c r="BJ90" s="254">
        <f>((LEFT(AP90,FIND(" ",AP90)-1)*BC90)/$S$279)</f>
        <v>0</v>
      </c>
      <c r="BK90" s="255"/>
      <c r="BL90" s="256"/>
      <c r="BM90" s="1"/>
      <c r="BN90" s="2"/>
    </row>
    <row r="91" spans="2:66" ht="15" customHeight="1">
      <c r="B91" s="212"/>
      <c r="C91" s="213"/>
      <c r="D91" s="213"/>
      <c r="E91" s="213"/>
      <c r="F91" s="213"/>
      <c r="G91" s="213"/>
      <c r="H91" s="213"/>
      <c r="I91" s="213"/>
      <c r="J91" s="213"/>
      <c r="K91" s="213"/>
      <c r="L91" s="214"/>
      <c r="M91" s="190"/>
      <c r="N91" s="242"/>
      <c r="O91" s="242"/>
      <c r="P91" s="191"/>
      <c r="Q91" s="190"/>
      <c r="R91" s="242"/>
      <c r="S91" s="242"/>
      <c r="T91" s="191"/>
      <c r="U91" s="190"/>
      <c r="V91" s="242"/>
      <c r="W91" s="242"/>
      <c r="X91" s="191"/>
      <c r="Y91" s="190"/>
      <c r="Z91" s="242"/>
      <c r="AA91" s="242"/>
      <c r="AB91" s="191"/>
      <c r="AC91" s="190"/>
      <c r="AD91" s="242"/>
      <c r="AE91" s="242"/>
      <c r="AF91" s="191"/>
      <c r="AG91" s="326"/>
      <c r="AH91" s="327"/>
      <c r="AI91" s="327"/>
      <c r="AJ91" s="327"/>
      <c r="AK91" s="327"/>
      <c r="AL91" s="327"/>
      <c r="AM91" s="327"/>
      <c r="AN91" s="327"/>
      <c r="AO91" s="328"/>
      <c r="AP91" s="190"/>
      <c r="AQ91" s="242"/>
      <c r="AR91" s="242"/>
      <c r="AS91" s="191"/>
      <c r="AT91" s="202"/>
      <c r="AU91" s="207"/>
      <c r="AV91" s="203"/>
      <c r="AW91" s="190"/>
      <c r="AX91" s="191"/>
      <c r="AY91" s="190"/>
      <c r="AZ91" s="191"/>
      <c r="BA91" s="202"/>
      <c r="BB91" s="203"/>
      <c r="BC91" s="271"/>
      <c r="BD91" s="272"/>
      <c r="BE91" s="202"/>
      <c r="BF91" s="203"/>
      <c r="BG91" s="202"/>
      <c r="BH91" s="207"/>
      <c r="BI91" s="203"/>
      <c r="BJ91" s="257"/>
      <c r="BK91" s="258"/>
      <c r="BL91" s="259"/>
      <c r="BM91" s="1"/>
      <c r="BN91" s="2"/>
    </row>
    <row r="92" spans="2:66" ht="15" customHeight="1" thickBot="1">
      <c r="B92" s="215"/>
      <c r="C92" s="216"/>
      <c r="D92" s="216"/>
      <c r="E92" s="216"/>
      <c r="F92" s="216"/>
      <c r="G92" s="216"/>
      <c r="H92" s="216"/>
      <c r="I92" s="216"/>
      <c r="J92" s="216"/>
      <c r="K92" s="216"/>
      <c r="L92" s="217"/>
      <c r="M92" s="192"/>
      <c r="N92" s="243"/>
      <c r="O92" s="243"/>
      <c r="P92" s="193"/>
      <c r="Q92" s="192"/>
      <c r="R92" s="243"/>
      <c r="S92" s="243"/>
      <c r="T92" s="193"/>
      <c r="U92" s="192"/>
      <c r="V92" s="243"/>
      <c r="W92" s="243"/>
      <c r="X92" s="193"/>
      <c r="Y92" s="192"/>
      <c r="Z92" s="243"/>
      <c r="AA92" s="243"/>
      <c r="AB92" s="193"/>
      <c r="AC92" s="192"/>
      <c r="AD92" s="243"/>
      <c r="AE92" s="243"/>
      <c r="AF92" s="193"/>
      <c r="AG92" s="329"/>
      <c r="AH92" s="330"/>
      <c r="AI92" s="330"/>
      <c r="AJ92" s="330"/>
      <c r="AK92" s="330"/>
      <c r="AL92" s="330"/>
      <c r="AM92" s="330"/>
      <c r="AN92" s="330"/>
      <c r="AO92" s="331"/>
      <c r="AP92" s="192"/>
      <c r="AQ92" s="243"/>
      <c r="AR92" s="243"/>
      <c r="AS92" s="193"/>
      <c r="AT92" s="204"/>
      <c r="AU92" s="208"/>
      <c r="AV92" s="205"/>
      <c r="AW92" s="192"/>
      <c r="AX92" s="193"/>
      <c r="AY92" s="192"/>
      <c r="AZ92" s="193"/>
      <c r="BA92" s="204"/>
      <c r="BB92" s="205"/>
      <c r="BC92" s="273"/>
      <c r="BD92" s="274"/>
      <c r="BE92" s="204"/>
      <c r="BF92" s="205"/>
      <c r="BG92" s="204"/>
      <c r="BH92" s="208"/>
      <c r="BI92" s="205"/>
      <c r="BJ92" s="260"/>
      <c r="BK92" s="261"/>
      <c r="BL92" s="262"/>
      <c r="BM92" s="1"/>
      <c r="BN92" s="2"/>
    </row>
    <row r="93" spans="2:66" ht="15" customHeight="1" thickTop="1">
      <c r="B93" s="209" t="s">
        <v>58</v>
      </c>
      <c r="C93" s="210"/>
      <c r="D93" s="210"/>
      <c r="E93" s="210"/>
      <c r="F93" s="210"/>
      <c r="G93" s="210"/>
      <c r="H93" s="210"/>
      <c r="I93" s="210"/>
      <c r="J93" s="210"/>
      <c r="K93" s="210"/>
      <c r="L93" s="211"/>
      <c r="M93" s="188"/>
      <c r="N93" s="241"/>
      <c r="O93" s="241"/>
      <c r="P93" s="189"/>
      <c r="Q93" s="188"/>
      <c r="R93" s="241"/>
      <c r="S93" s="241"/>
      <c r="T93" s="189"/>
      <c r="U93" s="188"/>
      <c r="V93" s="241"/>
      <c r="W93" s="241"/>
      <c r="X93" s="189"/>
      <c r="Y93" s="188"/>
      <c r="Z93" s="241"/>
      <c r="AA93" s="241"/>
      <c r="AB93" s="189"/>
      <c r="AC93" s="188"/>
      <c r="AD93" s="241"/>
      <c r="AE93" s="241"/>
      <c r="AF93" s="189"/>
      <c r="AG93" s="323" t="s">
        <v>247</v>
      </c>
      <c r="AH93" s="324"/>
      <c r="AI93" s="324"/>
      <c r="AJ93" s="324"/>
      <c r="AK93" s="324"/>
      <c r="AL93" s="324"/>
      <c r="AM93" s="324"/>
      <c r="AN93" s="324"/>
      <c r="AO93" s="325"/>
      <c r="AP93" s="269" t="s">
        <v>52</v>
      </c>
      <c r="AQ93" s="275"/>
      <c r="AR93" s="275"/>
      <c r="AS93" s="270"/>
      <c r="AT93" s="200">
        <f>'05.02'!AT93+AY93</f>
        <v>67</v>
      </c>
      <c r="AU93" s="206"/>
      <c r="AV93" s="201"/>
      <c r="AW93" s="188">
        <f>'05.02'!BG93</f>
        <v>67</v>
      </c>
      <c r="AX93" s="189"/>
      <c r="AY93" s="188"/>
      <c r="AZ93" s="189"/>
      <c r="BA93" s="200"/>
      <c r="BB93" s="201"/>
      <c r="BC93" s="269">
        <f>'05.02'!BC93+BA93</f>
        <v>0</v>
      </c>
      <c r="BD93" s="270"/>
      <c r="BE93" s="200">
        <f>'05.02'!BE93+BA93</f>
        <v>0</v>
      </c>
      <c r="BF93" s="201"/>
      <c r="BG93" s="200">
        <f>AT93-BE93</f>
        <v>67</v>
      </c>
      <c r="BH93" s="206"/>
      <c r="BI93" s="201"/>
      <c r="BJ93" s="254">
        <f>((LEFT(AP93,FIND(" ",AP93)-1)*BC93)/$S$279)</f>
        <v>0</v>
      </c>
      <c r="BK93" s="255"/>
      <c r="BL93" s="256"/>
      <c r="BM93" s="1"/>
      <c r="BN93" s="2"/>
    </row>
    <row r="94" spans="2:66" ht="15" customHeight="1">
      <c r="B94" s="212"/>
      <c r="C94" s="213"/>
      <c r="D94" s="213"/>
      <c r="E94" s="213"/>
      <c r="F94" s="213"/>
      <c r="G94" s="213"/>
      <c r="H94" s="213"/>
      <c r="I94" s="213"/>
      <c r="J94" s="213"/>
      <c r="K94" s="213"/>
      <c r="L94" s="214"/>
      <c r="M94" s="190"/>
      <c r="N94" s="242"/>
      <c r="O94" s="242"/>
      <c r="P94" s="191"/>
      <c r="Q94" s="190"/>
      <c r="R94" s="242"/>
      <c r="S94" s="242"/>
      <c r="T94" s="191"/>
      <c r="U94" s="190"/>
      <c r="V94" s="242"/>
      <c r="W94" s="242"/>
      <c r="X94" s="191"/>
      <c r="Y94" s="190"/>
      <c r="Z94" s="242"/>
      <c r="AA94" s="242"/>
      <c r="AB94" s="191"/>
      <c r="AC94" s="190"/>
      <c r="AD94" s="242"/>
      <c r="AE94" s="242"/>
      <c r="AF94" s="191"/>
      <c r="AG94" s="326"/>
      <c r="AH94" s="327"/>
      <c r="AI94" s="327"/>
      <c r="AJ94" s="327"/>
      <c r="AK94" s="327"/>
      <c r="AL94" s="327"/>
      <c r="AM94" s="327"/>
      <c r="AN94" s="327"/>
      <c r="AO94" s="328"/>
      <c r="AP94" s="271"/>
      <c r="AQ94" s="276"/>
      <c r="AR94" s="276"/>
      <c r="AS94" s="272"/>
      <c r="AT94" s="202"/>
      <c r="AU94" s="207"/>
      <c r="AV94" s="203"/>
      <c r="AW94" s="190"/>
      <c r="AX94" s="191"/>
      <c r="AY94" s="190"/>
      <c r="AZ94" s="191"/>
      <c r="BA94" s="202"/>
      <c r="BB94" s="203"/>
      <c r="BC94" s="271"/>
      <c r="BD94" s="272"/>
      <c r="BE94" s="202"/>
      <c r="BF94" s="203"/>
      <c r="BG94" s="202"/>
      <c r="BH94" s="207"/>
      <c r="BI94" s="203"/>
      <c r="BJ94" s="257"/>
      <c r="BK94" s="258"/>
      <c r="BL94" s="259"/>
      <c r="BM94" s="1"/>
      <c r="BN94" s="2"/>
    </row>
    <row r="95" spans="2:66" ht="15" customHeight="1" thickBot="1">
      <c r="B95" s="215"/>
      <c r="C95" s="216"/>
      <c r="D95" s="216"/>
      <c r="E95" s="216"/>
      <c r="F95" s="216"/>
      <c r="G95" s="216"/>
      <c r="H95" s="216"/>
      <c r="I95" s="216"/>
      <c r="J95" s="216"/>
      <c r="K95" s="216"/>
      <c r="L95" s="217"/>
      <c r="M95" s="192"/>
      <c r="N95" s="243"/>
      <c r="O95" s="243"/>
      <c r="P95" s="193"/>
      <c r="Q95" s="192"/>
      <c r="R95" s="243"/>
      <c r="S95" s="243"/>
      <c r="T95" s="193"/>
      <c r="U95" s="192"/>
      <c r="V95" s="243"/>
      <c r="W95" s="243"/>
      <c r="X95" s="193"/>
      <c r="Y95" s="192"/>
      <c r="Z95" s="243"/>
      <c r="AA95" s="243"/>
      <c r="AB95" s="193"/>
      <c r="AC95" s="192"/>
      <c r="AD95" s="243"/>
      <c r="AE95" s="243"/>
      <c r="AF95" s="193"/>
      <c r="AG95" s="329"/>
      <c r="AH95" s="330"/>
      <c r="AI95" s="330"/>
      <c r="AJ95" s="330"/>
      <c r="AK95" s="330"/>
      <c r="AL95" s="330"/>
      <c r="AM95" s="330"/>
      <c r="AN95" s="330"/>
      <c r="AO95" s="331"/>
      <c r="AP95" s="273"/>
      <c r="AQ95" s="277"/>
      <c r="AR95" s="277"/>
      <c r="AS95" s="274"/>
      <c r="AT95" s="204"/>
      <c r="AU95" s="208"/>
      <c r="AV95" s="205"/>
      <c r="AW95" s="192"/>
      <c r="AX95" s="193"/>
      <c r="AY95" s="192"/>
      <c r="AZ95" s="193"/>
      <c r="BA95" s="204"/>
      <c r="BB95" s="205"/>
      <c r="BC95" s="273"/>
      <c r="BD95" s="274"/>
      <c r="BE95" s="204"/>
      <c r="BF95" s="205"/>
      <c r="BG95" s="204"/>
      <c r="BH95" s="208"/>
      <c r="BI95" s="205"/>
      <c r="BJ95" s="260"/>
      <c r="BK95" s="261"/>
      <c r="BL95" s="262"/>
      <c r="BM95" s="1"/>
      <c r="BN95" s="2"/>
    </row>
    <row r="96" spans="2:66" ht="15" customHeight="1" thickTop="1">
      <c r="B96" s="209" t="s">
        <v>59</v>
      </c>
      <c r="C96" s="210"/>
      <c r="D96" s="210"/>
      <c r="E96" s="210"/>
      <c r="F96" s="210"/>
      <c r="G96" s="210"/>
      <c r="H96" s="210"/>
      <c r="I96" s="210"/>
      <c r="J96" s="210"/>
      <c r="K96" s="210"/>
      <c r="L96" s="211"/>
      <c r="M96" s="188"/>
      <c r="N96" s="241"/>
      <c r="O96" s="241"/>
      <c r="P96" s="189"/>
      <c r="Q96" s="188"/>
      <c r="R96" s="241"/>
      <c r="S96" s="241"/>
      <c r="T96" s="189"/>
      <c r="U96" s="188"/>
      <c r="V96" s="241"/>
      <c r="W96" s="241"/>
      <c r="X96" s="189"/>
      <c r="Y96" s="188"/>
      <c r="Z96" s="241"/>
      <c r="AA96" s="241"/>
      <c r="AB96" s="189"/>
      <c r="AC96" s="188"/>
      <c r="AD96" s="241"/>
      <c r="AE96" s="241"/>
      <c r="AF96" s="189"/>
      <c r="AG96" s="323" t="s">
        <v>246</v>
      </c>
      <c r="AH96" s="324"/>
      <c r="AI96" s="324"/>
      <c r="AJ96" s="324"/>
      <c r="AK96" s="324"/>
      <c r="AL96" s="324"/>
      <c r="AM96" s="324"/>
      <c r="AN96" s="324"/>
      <c r="AO96" s="325"/>
      <c r="AP96" s="269" t="s">
        <v>142</v>
      </c>
      <c r="AQ96" s="275"/>
      <c r="AR96" s="275"/>
      <c r="AS96" s="270"/>
      <c r="AT96" s="200">
        <f>'05.02'!AT96+AY96</f>
        <v>65</v>
      </c>
      <c r="AU96" s="206"/>
      <c r="AV96" s="201"/>
      <c r="AW96" s="188">
        <f>'05.02'!BG96</f>
        <v>65</v>
      </c>
      <c r="AX96" s="189"/>
      <c r="AY96" s="188"/>
      <c r="AZ96" s="189"/>
      <c r="BA96" s="200"/>
      <c r="BB96" s="201"/>
      <c r="BC96" s="269">
        <f>'05.02'!BC96+BA96</f>
        <v>0</v>
      </c>
      <c r="BD96" s="270"/>
      <c r="BE96" s="200">
        <f>'05.02'!BE96+BA96</f>
        <v>0</v>
      </c>
      <c r="BF96" s="201"/>
      <c r="BG96" s="200">
        <f>AT96-BE96</f>
        <v>65</v>
      </c>
      <c r="BH96" s="206"/>
      <c r="BI96" s="201"/>
      <c r="BJ96" s="254">
        <f>((LEFT(AP96,FIND(" ",AP96)-1)*BC96)/$S$279)</f>
        <v>0</v>
      </c>
      <c r="BK96" s="255"/>
      <c r="BL96" s="256"/>
      <c r="BM96" s="1"/>
      <c r="BN96" s="2"/>
    </row>
    <row r="97" spans="2:66" ht="15" customHeight="1">
      <c r="B97" s="212"/>
      <c r="C97" s="213"/>
      <c r="D97" s="213"/>
      <c r="E97" s="213"/>
      <c r="F97" s="213"/>
      <c r="G97" s="213"/>
      <c r="H97" s="213"/>
      <c r="I97" s="213"/>
      <c r="J97" s="213"/>
      <c r="K97" s="213"/>
      <c r="L97" s="214"/>
      <c r="M97" s="190"/>
      <c r="N97" s="242"/>
      <c r="O97" s="242"/>
      <c r="P97" s="191"/>
      <c r="Q97" s="190"/>
      <c r="R97" s="242"/>
      <c r="S97" s="242"/>
      <c r="T97" s="191"/>
      <c r="U97" s="190"/>
      <c r="V97" s="242"/>
      <c r="W97" s="242"/>
      <c r="X97" s="191"/>
      <c r="Y97" s="190"/>
      <c r="Z97" s="242"/>
      <c r="AA97" s="242"/>
      <c r="AB97" s="191"/>
      <c r="AC97" s="190"/>
      <c r="AD97" s="242"/>
      <c r="AE97" s="242"/>
      <c r="AF97" s="191"/>
      <c r="AG97" s="326"/>
      <c r="AH97" s="327"/>
      <c r="AI97" s="327"/>
      <c r="AJ97" s="327"/>
      <c r="AK97" s="327"/>
      <c r="AL97" s="327"/>
      <c r="AM97" s="327"/>
      <c r="AN97" s="327"/>
      <c r="AO97" s="328"/>
      <c r="AP97" s="271"/>
      <c r="AQ97" s="276"/>
      <c r="AR97" s="276"/>
      <c r="AS97" s="272"/>
      <c r="AT97" s="202"/>
      <c r="AU97" s="207"/>
      <c r="AV97" s="203"/>
      <c r="AW97" s="190"/>
      <c r="AX97" s="191"/>
      <c r="AY97" s="190"/>
      <c r="AZ97" s="191"/>
      <c r="BA97" s="202"/>
      <c r="BB97" s="203"/>
      <c r="BC97" s="271"/>
      <c r="BD97" s="272"/>
      <c r="BE97" s="202"/>
      <c r="BF97" s="203"/>
      <c r="BG97" s="202"/>
      <c r="BH97" s="207"/>
      <c r="BI97" s="203"/>
      <c r="BJ97" s="257"/>
      <c r="BK97" s="258"/>
      <c r="BL97" s="259"/>
      <c r="BM97" s="1"/>
      <c r="BN97" s="2"/>
    </row>
    <row r="98" spans="2:66" ht="15" customHeight="1" thickBot="1">
      <c r="B98" s="215"/>
      <c r="C98" s="216"/>
      <c r="D98" s="216"/>
      <c r="E98" s="216"/>
      <c r="F98" s="216"/>
      <c r="G98" s="216"/>
      <c r="H98" s="216"/>
      <c r="I98" s="216"/>
      <c r="J98" s="216"/>
      <c r="K98" s="216"/>
      <c r="L98" s="217"/>
      <c r="M98" s="192"/>
      <c r="N98" s="243"/>
      <c r="O98" s="243"/>
      <c r="P98" s="193"/>
      <c r="Q98" s="192"/>
      <c r="R98" s="243"/>
      <c r="S98" s="243"/>
      <c r="T98" s="193"/>
      <c r="U98" s="192"/>
      <c r="V98" s="243"/>
      <c r="W98" s="243"/>
      <c r="X98" s="193"/>
      <c r="Y98" s="192"/>
      <c r="Z98" s="243"/>
      <c r="AA98" s="243"/>
      <c r="AB98" s="193"/>
      <c r="AC98" s="192"/>
      <c r="AD98" s="243"/>
      <c r="AE98" s="243"/>
      <c r="AF98" s="193"/>
      <c r="AG98" s="329"/>
      <c r="AH98" s="330"/>
      <c r="AI98" s="330"/>
      <c r="AJ98" s="330"/>
      <c r="AK98" s="330"/>
      <c r="AL98" s="330"/>
      <c r="AM98" s="330"/>
      <c r="AN98" s="330"/>
      <c r="AO98" s="331"/>
      <c r="AP98" s="273"/>
      <c r="AQ98" s="277"/>
      <c r="AR98" s="277"/>
      <c r="AS98" s="274"/>
      <c r="AT98" s="204"/>
      <c r="AU98" s="208"/>
      <c r="AV98" s="205"/>
      <c r="AW98" s="192"/>
      <c r="AX98" s="193"/>
      <c r="AY98" s="192"/>
      <c r="AZ98" s="193"/>
      <c r="BA98" s="204"/>
      <c r="BB98" s="205"/>
      <c r="BC98" s="273"/>
      <c r="BD98" s="274"/>
      <c r="BE98" s="204"/>
      <c r="BF98" s="205"/>
      <c r="BG98" s="204"/>
      <c r="BH98" s="208"/>
      <c r="BI98" s="205"/>
      <c r="BJ98" s="260"/>
      <c r="BK98" s="261"/>
      <c r="BL98" s="262"/>
      <c r="BM98" s="1"/>
      <c r="BN98" s="2"/>
    </row>
    <row r="99" spans="2:66" ht="15" customHeight="1" thickTop="1">
      <c r="B99" s="209" t="s">
        <v>245</v>
      </c>
      <c r="C99" s="210"/>
      <c r="D99" s="210"/>
      <c r="E99" s="210"/>
      <c r="F99" s="210"/>
      <c r="G99" s="210"/>
      <c r="H99" s="210"/>
      <c r="I99" s="210"/>
      <c r="J99" s="210"/>
      <c r="K99" s="210"/>
      <c r="L99" s="211"/>
      <c r="M99" s="188"/>
      <c r="N99" s="241"/>
      <c r="O99" s="241"/>
      <c r="P99" s="189"/>
      <c r="Q99" s="188"/>
      <c r="R99" s="241"/>
      <c r="S99" s="241"/>
      <c r="T99" s="189"/>
      <c r="U99" s="188"/>
      <c r="V99" s="241"/>
      <c r="W99" s="241"/>
      <c r="X99" s="189"/>
      <c r="Y99" s="188"/>
      <c r="Z99" s="241"/>
      <c r="AA99" s="241"/>
      <c r="AB99" s="189"/>
      <c r="AC99" s="296"/>
      <c r="AD99" s="297"/>
      <c r="AE99" s="297"/>
      <c r="AF99" s="298"/>
      <c r="AG99" s="323" t="s">
        <v>60</v>
      </c>
      <c r="AH99" s="324"/>
      <c r="AI99" s="324"/>
      <c r="AJ99" s="324"/>
      <c r="AK99" s="324"/>
      <c r="AL99" s="324"/>
      <c r="AM99" s="324"/>
      <c r="AN99" s="324"/>
      <c r="AO99" s="325"/>
      <c r="AP99" s="269" t="s">
        <v>128</v>
      </c>
      <c r="AQ99" s="275"/>
      <c r="AR99" s="275"/>
      <c r="AS99" s="270"/>
      <c r="AT99" s="200">
        <f>'05.02'!AT99+AY99</f>
        <v>2</v>
      </c>
      <c r="AU99" s="206"/>
      <c r="AV99" s="201"/>
      <c r="AW99" s="188">
        <f>'05.02'!BG99</f>
        <v>2</v>
      </c>
      <c r="AX99" s="189"/>
      <c r="AY99" s="188"/>
      <c r="AZ99" s="189"/>
      <c r="BA99" s="200"/>
      <c r="BB99" s="201"/>
      <c r="BC99" s="269">
        <f>'05.02'!BC99+BA99</f>
        <v>0</v>
      </c>
      <c r="BD99" s="270"/>
      <c r="BE99" s="200">
        <f>'05.02'!BE99+BA99</f>
        <v>0</v>
      </c>
      <c r="BF99" s="201"/>
      <c r="BG99" s="200">
        <f>AT99-BE99</f>
        <v>2</v>
      </c>
      <c r="BH99" s="206"/>
      <c r="BI99" s="201"/>
      <c r="BJ99" s="254">
        <f>((LEFT(AP99,FIND(" ",AP99)-1)*BC99)/$S$279)</f>
        <v>0</v>
      </c>
      <c r="BK99" s="255"/>
      <c r="BL99" s="256"/>
      <c r="BM99" s="1"/>
      <c r="BN99" s="2"/>
    </row>
    <row r="100" spans="2:66" ht="15" customHeight="1">
      <c r="B100" s="212"/>
      <c r="C100" s="213"/>
      <c r="D100" s="213"/>
      <c r="E100" s="213"/>
      <c r="F100" s="213"/>
      <c r="G100" s="213"/>
      <c r="H100" s="213"/>
      <c r="I100" s="213"/>
      <c r="J100" s="213"/>
      <c r="K100" s="213"/>
      <c r="L100" s="214"/>
      <c r="M100" s="190"/>
      <c r="N100" s="242"/>
      <c r="O100" s="242"/>
      <c r="P100" s="191"/>
      <c r="Q100" s="190"/>
      <c r="R100" s="242"/>
      <c r="S100" s="242"/>
      <c r="T100" s="191"/>
      <c r="U100" s="190"/>
      <c r="V100" s="242"/>
      <c r="W100" s="242"/>
      <c r="X100" s="191"/>
      <c r="Y100" s="190"/>
      <c r="Z100" s="242"/>
      <c r="AA100" s="242"/>
      <c r="AB100" s="191"/>
      <c r="AC100" s="299"/>
      <c r="AD100" s="300"/>
      <c r="AE100" s="300"/>
      <c r="AF100" s="301"/>
      <c r="AG100" s="326"/>
      <c r="AH100" s="327"/>
      <c r="AI100" s="327"/>
      <c r="AJ100" s="327"/>
      <c r="AK100" s="327"/>
      <c r="AL100" s="327"/>
      <c r="AM100" s="327"/>
      <c r="AN100" s="327"/>
      <c r="AO100" s="328"/>
      <c r="AP100" s="271"/>
      <c r="AQ100" s="276"/>
      <c r="AR100" s="276"/>
      <c r="AS100" s="272"/>
      <c r="AT100" s="202"/>
      <c r="AU100" s="207"/>
      <c r="AV100" s="203"/>
      <c r="AW100" s="190"/>
      <c r="AX100" s="191"/>
      <c r="AY100" s="190"/>
      <c r="AZ100" s="191"/>
      <c r="BA100" s="202"/>
      <c r="BB100" s="203"/>
      <c r="BC100" s="271"/>
      <c r="BD100" s="272"/>
      <c r="BE100" s="202"/>
      <c r="BF100" s="203"/>
      <c r="BG100" s="202"/>
      <c r="BH100" s="207"/>
      <c r="BI100" s="203"/>
      <c r="BJ100" s="257"/>
      <c r="BK100" s="258"/>
      <c r="BL100" s="259"/>
      <c r="BM100" s="1"/>
      <c r="BN100" s="2"/>
    </row>
    <row r="101" spans="2:66" ht="15" customHeight="1" thickBot="1">
      <c r="B101" s="215"/>
      <c r="C101" s="216"/>
      <c r="D101" s="216"/>
      <c r="E101" s="216"/>
      <c r="F101" s="216"/>
      <c r="G101" s="216"/>
      <c r="H101" s="216"/>
      <c r="I101" s="216"/>
      <c r="J101" s="216"/>
      <c r="K101" s="216"/>
      <c r="L101" s="217"/>
      <c r="M101" s="192"/>
      <c r="N101" s="243"/>
      <c r="O101" s="243"/>
      <c r="P101" s="193"/>
      <c r="Q101" s="192"/>
      <c r="R101" s="243"/>
      <c r="S101" s="243"/>
      <c r="T101" s="193"/>
      <c r="U101" s="192"/>
      <c r="V101" s="243"/>
      <c r="W101" s="243"/>
      <c r="X101" s="193"/>
      <c r="Y101" s="192"/>
      <c r="Z101" s="243"/>
      <c r="AA101" s="243"/>
      <c r="AB101" s="193"/>
      <c r="AC101" s="302"/>
      <c r="AD101" s="303"/>
      <c r="AE101" s="303"/>
      <c r="AF101" s="304"/>
      <c r="AG101" s="329"/>
      <c r="AH101" s="330"/>
      <c r="AI101" s="330"/>
      <c r="AJ101" s="330"/>
      <c r="AK101" s="330"/>
      <c r="AL101" s="330"/>
      <c r="AM101" s="330"/>
      <c r="AN101" s="330"/>
      <c r="AO101" s="331"/>
      <c r="AP101" s="273"/>
      <c r="AQ101" s="277"/>
      <c r="AR101" s="277"/>
      <c r="AS101" s="274"/>
      <c r="AT101" s="204"/>
      <c r="AU101" s="208"/>
      <c r="AV101" s="205"/>
      <c r="AW101" s="192"/>
      <c r="AX101" s="193"/>
      <c r="AY101" s="192"/>
      <c r="AZ101" s="193"/>
      <c r="BA101" s="204"/>
      <c r="BB101" s="205"/>
      <c r="BC101" s="273"/>
      <c r="BD101" s="274"/>
      <c r="BE101" s="204"/>
      <c r="BF101" s="205"/>
      <c r="BG101" s="204"/>
      <c r="BH101" s="208"/>
      <c r="BI101" s="205"/>
      <c r="BJ101" s="260"/>
      <c r="BK101" s="261"/>
      <c r="BL101" s="262"/>
      <c r="BM101" s="1"/>
      <c r="BN101" s="2"/>
    </row>
    <row r="102" spans="2:66" ht="15" customHeight="1" thickTop="1">
      <c r="B102" s="209" t="s">
        <v>244</v>
      </c>
      <c r="C102" s="210"/>
      <c r="D102" s="210"/>
      <c r="E102" s="210"/>
      <c r="F102" s="210"/>
      <c r="G102" s="210"/>
      <c r="H102" s="210"/>
      <c r="I102" s="210"/>
      <c r="J102" s="210"/>
      <c r="K102" s="210"/>
      <c r="L102" s="211"/>
      <c r="M102" s="188"/>
      <c r="N102" s="241"/>
      <c r="O102" s="241"/>
      <c r="P102" s="189"/>
      <c r="Q102" s="188"/>
      <c r="R102" s="241"/>
      <c r="S102" s="241"/>
      <c r="T102" s="189"/>
      <c r="U102" s="188"/>
      <c r="V102" s="241"/>
      <c r="W102" s="241"/>
      <c r="X102" s="189"/>
      <c r="Y102" s="188"/>
      <c r="Z102" s="241"/>
      <c r="AA102" s="241"/>
      <c r="AB102" s="189"/>
      <c r="AC102" s="296"/>
      <c r="AD102" s="297"/>
      <c r="AE102" s="297"/>
      <c r="AF102" s="298"/>
      <c r="AG102" s="323" t="s">
        <v>243</v>
      </c>
      <c r="AH102" s="324"/>
      <c r="AI102" s="324"/>
      <c r="AJ102" s="324"/>
      <c r="AK102" s="324"/>
      <c r="AL102" s="324"/>
      <c r="AM102" s="324"/>
      <c r="AN102" s="324"/>
      <c r="AO102" s="325"/>
      <c r="AP102" s="269" t="s">
        <v>52</v>
      </c>
      <c r="AQ102" s="275"/>
      <c r="AR102" s="275"/>
      <c r="AS102" s="270"/>
      <c r="AT102" s="200">
        <f>'05.02'!AT102+AY102</f>
        <v>24</v>
      </c>
      <c r="AU102" s="206"/>
      <c r="AV102" s="201"/>
      <c r="AW102" s="188">
        <f>'05.02'!BG102</f>
        <v>24</v>
      </c>
      <c r="AX102" s="189"/>
      <c r="AY102" s="188"/>
      <c r="AZ102" s="189"/>
      <c r="BA102" s="200">
        <v>5</v>
      </c>
      <c r="BB102" s="201"/>
      <c r="BC102" s="269">
        <f>'05.02'!BC102+BA102</f>
        <v>5</v>
      </c>
      <c r="BD102" s="270"/>
      <c r="BE102" s="200">
        <f>'05.02'!BE102+BA102</f>
        <v>5</v>
      </c>
      <c r="BF102" s="201"/>
      <c r="BG102" s="200">
        <f>AT102-BE102</f>
        <v>19</v>
      </c>
      <c r="BH102" s="206"/>
      <c r="BI102" s="201"/>
      <c r="BJ102" s="254">
        <f>((LEFT(AP102,FIND(" ",AP102)-1)*BC102)/$S$279)</f>
        <v>1.5625</v>
      </c>
      <c r="BK102" s="255"/>
      <c r="BL102" s="256"/>
      <c r="BM102" s="1"/>
      <c r="BN102" s="2"/>
    </row>
    <row r="103" spans="2:66" ht="15" customHeight="1">
      <c r="B103" s="212"/>
      <c r="C103" s="213"/>
      <c r="D103" s="213"/>
      <c r="E103" s="213"/>
      <c r="F103" s="213"/>
      <c r="G103" s="213"/>
      <c r="H103" s="213"/>
      <c r="I103" s="213"/>
      <c r="J103" s="213"/>
      <c r="K103" s="213"/>
      <c r="L103" s="214"/>
      <c r="M103" s="190"/>
      <c r="N103" s="242"/>
      <c r="O103" s="242"/>
      <c r="P103" s="191"/>
      <c r="Q103" s="190"/>
      <c r="R103" s="242"/>
      <c r="S103" s="242"/>
      <c r="T103" s="191"/>
      <c r="U103" s="190"/>
      <c r="V103" s="242"/>
      <c r="W103" s="242"/>
      <c r="X103" s="191"/>
      <c r="Y103" s="190"/>
      <c r="Z103" s="242"/>
      <c r="AA103" s="242"/>
      <c r="AB103" s="191"/>
      <c r="AC103" s="299"/>
      <c r="AD103" s="300"/>
      <c r="AE103" s="300"/>
      <c r="AF103" s="301"/>
      <c r="AG103" s="326"/>
      <c r="AH103" s="327"/>
      <c r="AI103" s="327"/>
      <c r="AJ103" s="327"/>
      <c r="AK103" s="327"/>
      <c r="AL103" s="327"/>
      <c r="AM103" s="327"/>
      <c r="AN103" s="327"/>
      <c r="AO103" s="328"/>
      <c r="AP103" s="271"/>
      <c r="AQ103" s="276"/>
      <c r="AR103" s="276"/>
      <c r="AS103" s="272"/>
      <c r="AT103" s="202"/>
      <c r="AU103" s="207"/>
      <c r="AV103" s="203"/>
      <c r="AW103" s="190"/>
      <c r="AX103" s="191"/>
      <c r="AY103" s="190"/>
      <c r="AZ103" s="191"/>
      <c r="BA103" s="202"/>
      <c r="BB103" s="203"/>
      <c r="BC103" s="271"/>
      <c r="BD103" s="272"/>
      <c r="BE103" s="202"/>
      <c r="BF103" s="203"/>
      <c r="BG103" s="202"/>
      <c r="BH103" s="207"/>
      <c r="BI103" s="203"/>
      <c r="BJ103" s="257"/>
      <c r="BK103" s="258"/>
      <c r="BL103" s="259"/>
      <c r="BM103" s="1"/>
      <c r="BN103" s="2"/>
    </row>
    <row r="104" spans="2:66" ht="15" customHeight="1" thickBot="1">
      <c r="B104" s="215"/>
      <c r="C104" s="216"/>
      <c r="D104" s="216"/>
      <c r="E104" s="216"/>
      <c r="F104" s="216"/>
      <c r="G104" s="216"/>
      <c r="H104" s="216"/>
      <c r="I104" s="216"/>
      <c r="J104" s="216"/>
      <c r="K104" s="216"/>
      <c r="L104" s="217"/>
      <c r="M104" s="192"/>
      <c r="N104" s="243"/>
      <c r="O104" s="243"/>
      <c r="P104" s="193"/>
      <c r="Q104" s="192"/>
      <c r="R104" s="243"/>
      <c r="S104" s="243"/>
      <c r="T104" s="193"/>
      <c r="U104" s="192"/>
      <c r="V104" s="243"/>
      <c r="W104" s="243"/>
      <c r="X104" s="193"/>
      <c r="Y104" s="192"/>
      <c r="Z104" s="243"/>
      <c r="AA104" s="243"/>
      <c r="AB104" s="193"/>
      <c r="AC104" s="302"/>
      <c r="AD104" s="303"/>
      <c r="AE104" s="303"/>
      <c r="AF104" s="304"/>
      <c r="AG104" s="329"/>
      <c r="AH104" s="330"/>
      <c r="AI104" s="330"/>
      <c r="AJ104" s="330"/>
      <c r="AK104" s="330"/>
      <c r="AL104" s="330"/>
      <c r="AM104" s="330"/>
      <c r="AN104" s="330"/>
      <c r="AO104" s="331"/>
      <c r="AP104" s="273"/>
      <c r="AQ104" s="277"/>
      <c r="AR104" s="277"/>
      <c r="AS104" s="274"/>
      <c r="AT104" s="204"/>
      <c r="AU104" s="208"/>
      <c r="AV104" s="205"/>
      <c r="AW104" s="192"/>
      <c r="AX104" s="193"/>
      <c r="AY104" s="192"/>
      <c r="AZ104" s="193"/>
      <c r="BA104" s="204"/>
      <c r="BB104" s="205"/>
      <c r="BC104" s="273"/>
      <c r="BD104" s="274"/>
      <c r="BE104" s="204"/>
      <c r="BF104" s="205"/>
      <c r="BG104" s="204"/>
      <c r="BH104" s="208"/>
      <c r="BI104" s="205"/>
      <c r="BJ104" s="260"/>
      <c r="BK104" s="261"/>
      <c r="BL104" s="262"/>
      <c r="BM104" s="1"/>
      <c r="BN104" s="2"/>
    </row>
    <row r="105" spans="2:66" ht="15" customHeight="1" thickTop="1">
      <c r="B105" s="209" t="s">
        <v>242</v>
      </c>
      <c r="C105" s="210"/>
      <c r="D105" s="210"/>
      <c r="E105" s="210"/>
      <c r="F105" s="210"/>
      <c r="G105" s="210"/>
      <c r="H105" s="210"/>
      <c r="I105" s="210"/>
      <c r="J105" s="210"/>
      <c r="K105" s="210"/>
      <c r="L105" s="211"/>
      <c r="M105" s="188"/>
      <c r="N105" s="241"/>
      <c r="O105" s="241"/>
      <c r="P105" s="189"/>
      <c r="Q105" s="188"/>
      <c r="R105" s="241"/>
      <c r="S105" s="241"/>
      <c r="T105" s="189"/>
      <c r="U105" s="188"/>
      <c r="V105" s="241"/>
      <c r="W105" s="241"/>
      <c r="X105" s="189"/>
      <c r="Y105" s="188"/>
      <c r="Z105" s="241"/>
      <c r="AA105" s="241"/>
      <c r="AB105" s="189"/>
      <c r="AC105" s="296"/>
      <c r="AD105" s="297"/>
      <c r="AE105" s="297"/>
      <c r="AF105" s="298"/>
      <c r="AG105" s="222" t="s">
        <v>241</v>
      </c>
      <c r="AH105" s="223"/>
      <c r="AI105" s="223"/>
      <c r="AJ105" s="223"/>
      <c r="AK105" s="223"/>
      <c r="AL105" s="223"/>
      <c r="AM105" s="223"/>
      <c r="AN105" s="223"/>
      <c r="AO105" s="224"/>
      <c r="AP105" s="269" t="s">
        <v>61</v>
      </c>
      <c r="AQ105" s="275"/>
      <c r="AR105" s="275"/>
      <c r="AS105" s="270"/>
      <c r="AT105" s="200">
        <f>'05.02'!AT105+AY105</f>
        <v>1</v>
      </c>
      <c r="AU105" s="206"/>
      <c r="AV105" s="201"/>
      <c r="AW105" s="188">
        <f>'05.02'!BG105</f>
        <v>1</v>
      </c>
      <c r="AX105" s="189"/>
      <c r="AY105" s="188"/>
      <c r="AZ105" s="189"/>
      <c r="BA105" s="200"/>
      <c r="BB105" s="201"/>
      <c r="BC105" s="269">
        <f>'05.02'!BC105+BA105</f>
        <v>0</v>
      </c>
      <c r="BD105" s="270"/>
      <c r="BE105" s="200">
        <f>'05.02'!BE105+BA105</f>
        <v>0</v>
      </c>
      <c r="BF105" s="201"/>
      <c r="BG105" s="200">
        <f>AT105-BE105</f>
        <v>1</v>
      </c>
      <c r="BH105" s="206"/>
      <c r="BI105" s="201"/>
      <c r="BJ105" s="254">
        <f>((LEFT(AP105,FIND(" ",AP105)-1)*BC105)/$S$279)</f>
        <v>0</v>
      </c>
      <c r="BK105" s="255"/>
      <c r="BL105" s="256"/>
      <c r="BM105" s="1"/>
      <c r="BN105" s="2"/>
    </row>
    <row r="106" spans="2:66" ht="15" customHeight="1">
      <c r="B106" s="212"/>
      <c r="C106" s="213"/>
      <c r="D106" s="213"/>
      <c r="E106" s="213"/>
      <c r="F106" s="213"/>
      <c r="G106" s="213"/>
      <c r="H106" s="213"/>
      <c r="I106" s="213"/>
      <c r="J106" s="213"/>
      <c r="K106" s="213"/>
      <c r="L106" s="214"/>
      <c r="M106" s="190"/>
      <c r="N106" s="242"/>
      <c r="O106" s="242"/>
      <c r="P106" s="191"/>
      <c r="Q106" s="190"/>
      <c r="R106" s="242"/>
      <c r="S106" s="242"/>
      <c r="T106" s="191"/>
      <c r="U106" s="190"/>
      <c r="V106" s="242"/>
      <c r="W106" s="242"/>
      <c r="X106" s="191"/>
      <c r="Y106" s="190"/>
      <c r="Z106" s="242"/>
      <c r="AA106" s="242"/>
      <c r="AB106" s="191"/>
      <c r="AC106" s="299"/>
      <c r="AD106" s="300"/>
      <c r="AE106" s="300"/>
      <c r="AF106" s="301"/>
      <c r="AG106" s="225"/>
      <c r="AH106" s="226"/>
      <c r="AI106" s="226"/>
      <c r="AJ106" s="226"/>
      <c r="AK106" s="226"/>
      <c r="AL106" s="226"/>
      <c r="AM106" s="226"/>
      <c r="AN106" s="226"/>
      <c r="AO106" s="227"/>
      <c r="AP106" s="271"/>
      <c r="AQ106" s="276"/>
      <c r="AR106" s="276"/>
      <c r="AS106" s="272"/>
      <c r="AT106" s="202"/>
      <c r="AU106" s="207"/>
      <c r="AV106" s="203"/>
      <c r="AW106" s="190"/>
      <c r="AX106" s="191"/>
      <c r="AY106" s="190"/>
      <c r="AZ106" s="191"/>
      <c r="BA106" s="202"/>
      <c r="BB106" s="203"/>
      <c r="BC106" s="271"/>
      <c r="BD106" s="272"/>
      <c r="BE106" s="202"/>
      <c r="BF106" s="203"/>
      <c r="BG106" s="202"/>
      <c r="BH106" s="207"/>
      <c r="BI106" s="203"/>
      <c r="BJ106" s="257"/>
      <c r="BK106" s="258"/>
      <c r="BL106" s="259"/>
      <c r="BM106" s="1"/>
      <c r="BN106" s="2"/>
    </row>
    <row r="107" spans="2:66" ht="15" customHeight="1" thickBot="1">
      <c r="B107" s="215"/>
      <c r="C107" s="216"/>
      <c r="D107" s="216"/>
      <c r="E107" s="216"/>
      <c r="F107" s="216"/>
      <c r="G107" s="216"/>
      <c r="H107" s="216"/>
      <c r="I107" s="216"/>
      <c r="J107" s="216"/>
      <c r="K107" s="216"/>
      <c r="L107" s="217"/>
      <c r="M107" s="192"/>
      <c r="N107" s="243"/>
      <c r="O107" s="243"/>
      <c r="P107" s="193"/>
      <c r="Q107" s="192"/>
      <c r="R107" s="243"/>
      <c r="S107" s="243"/>
      <c r="T107" s="193"/>
      <c r="U107" s="192"/>
      <c r="V107" s="243"/>
      <c r="W107" s="243"/>
      <c r="X107" s="193"/>
      <c r="Y107" s="192"/>
      <c r="Z107" s="243"/>
      <c r="AA107" s="243"/>
      <c r="AB107" s="193"/>
      <c r="AC107" s="302"/>
      <c r="AD107" s="303"/>
      <c r="AE107" s="303"/>
      <c r="AF107" s="304"/>
      <c r="AG107" s="228"/>
      <c r="AH107" s="229"/>
      <c r="AI107" s="229"/>
      <c r="AJ107" s="229"/>
      <c r="AK107" s="229"/>
      <c r="AL107" s="229"/>
      <c r="AM107" s="229"/>
      <c r="AN107" s="229"/>
      <c r="AO107" s="230"/>
      <c r="AP107" s="273"/>
      <c r="AQ107" s="277"/>
      <c r="AR107" s="277"/>
      <c r="AS107" s="274"/>
      <c r="AT107" s="204"/>
      <c r="AU107" s="208"/>
      <c r="AV107" s="205"/>
      <c r="AW107" s="192"/>
      <c r="AX107" s="193"/>
      <c r="AY107" s="192"/>
      <c r="AZ107" s="193"/>
      <c r="BA107" s="204"/>
      <c r="BB107" s="205"/>
      <c r="BC107" s="273"/>
      <c r="BD107" s="274"/>
      <c r="BE107" s="204"/>
      <c r="BF107" s="205"/>
      <c r="BG107" s="204"/>
      <c r="BH107" s="208"/>
      <c r="BI107" s="205"/>
      <c r="BJ107" s="260"/>
      <c r="BK107" s="261"/>
      <c r="BL107" s="262"/>
      <c r="BM107" s="1"/>
      <c r="BN107" s="2"/>
    </row>
    <row r="108" spans="2:66" ht="15" customHeight="1" thickTop="1">
      <c r="B108" s="209" t="s">
        <v>240</v>
      </c>
      <c r="C108" s="210"/>
      <c r="D108" s="210"/>
      <c r="E108" s="210"/>
      <c r="F108" s="210"/>
      <c r="G108" s="210"/>
      <c r="H108" s="210"/>
      <c r="I108" s="210"/>
      <c r="J108" s="210"/>
      <c r="K108" s="210"/>
      <c r="L108" s="211"/>
      <c r="M108" s="188"/>
      <c r="N108" s="241"/>
      <c r="O108" s="241"/>
      <c r="P108" s="189"/>
      <c r="Q108" s="188"/>
      <c r="R108" s="241"/>
      <c r="S108" s="241"/>
      <c r="T108" s="189"/>
      <c r="U108" s="188"/>
      <c r="V108" s="241"/>
      <c r="W108" s="241"/>
      <c r="X108" s="189"/>
      <c r="Y108" s="188"/>
      <c r="Z108" s="241"/>
      <c r="AA108" s="241"/>
      <c r="AB108" s="189"/>
      <c r="AC108" s="305"/>
      <c r="AD108" s="306"/>
      <c r="AE108" s="306"/>
      <c r="AF108" s="307"/>
      <c r="AG108" s="323" t="s">
        <v>239</v>
      </c>
      <c r="AH108" s="324"/>
      <c r="AI108" s="324"/>
      <c r="AJ108" s="324"/>
      <c r="AK108" s="324"/>
      <c r="AL108" s="324"/>
      <c r="AM108" s="324"/>
      <c r="AN108" s="324"/>
      <c r="AO108" s="325"/>
      <c r="AP108" s="269" t="s">
        <v>143</v>
      </c>
      <c r="AQ108" s="275"/>
      <c r="AR108" s="275"/>
      <c r="AS108" s="270"/>
      <c r="AT108" s="200">
        <f>'05.02'!AT108+AY108</f>
        <v>1</v>
      </c>
      <c r="AU108" s="206"/>
      <c r="AV108" s="201"/>
      <c r="AW108" s="188">
        <f>'05.02'!BG108</f>
        <v>1</v>
      </c>
      <c r="AX108" s="189"/>
      <c r="AY108" s="188"/>
      <c r="AZ108" s="189"/>
      <c r="BA108" s="200"/>
      <c r="BB108" s="201"/>
      <c r="BC108" s="269">
        <f>'05.02'!BC108+BA108</f>
        <v>0</v>
      </c>
      <c r="BD108" s="270"/>
      <c r="BE108" s="200">
        <f>'05.02'!BE108+BA108</f>
        <v>0</v>
      </c>
      <c r="BF108" s="201"/>
      <c r="BG108" s="200">
        <f>AT108-BE108</f>
        <v>1</v>
      </c>
      <c r="BH108" s="206"/>
      <c r="BI108" s="201"/>
      <c r="BJ108" s="254">
        <f>((LEFT(AP108,FIND(" ",AP108)-1)*BC108)/$S$279)</f>
        <v>0</v>
      </c>
      <c r="BK108" s="255"/>
      <c r="BL108" s="256"/>
      <c r="BM108" s="1"/>
      <c r="BN108" s="2"/>
    </row>
    <row r="109" spans="2:66" ht="15" customHeight="1">
      <c r="B109" s="212"/>
      <c r="C109" s="213"/>
      <c r="D109" s="213"/>
      <c r="E109" s="213"/>
      <c r="F109" s="213"/>
      <c r="G109" s="213"/>
      <c r="H109" s="213"/>
      <c r="I109" s="213"/>
      <c r="J109" s="213"/>
      <c r="K109" s="213"/>
      <c r="L109" s="214"/>
      <c r="M109" s="190"/>
      <c r="N109" s="242"/>
      <c r="O109" s="242"/>
      <c r="P109" s="191"/>
      <c r="Q109" s="190"/>
      <c r="R109" s="242"/>
      <c r="S109" s="242"/>
      <c r="T109" s="191"/>
      <c r="U109" s="190"/>
      <c r="V109" s="242"/>
      <c r="W109" s="242"/>
      <c r="X109" s="191"/>
      <c r="Y109" s="190"/>
      <c r="Z109" s="242"/>
      <c r="AA109" s="242"/>
      <c r="AB109" s="191"/>
      <c r="AC109" s="308"/>
      <c r="AD109" s="309"/>
      <c r="AE109" s="309"/>
      <c r="AF109" s="310"/>
      <c r="AG109" s="326"/>
      <c r="AH109" s="327"/>
      <c r="AI109" s="327"/>
      <c r="AJ109" s="327"/>
      <c r="AK109" s="327"/>
      <c r="AL109" s="327"/>
      <c r="AM109" s="327"/>
      <c r="AN109" s="327"/>
      <c r="AO109" s="328"/>
      <c r="AP109" s="271"/>
      <c r="AQ109" s="276"/>
      <c r="AR109" s="276"/>
      <c r="AS109" s="272"/>
      <c r="AT109" s="202"/>
      <c r="AU109" s="207"/>
      <c r="AV109" s="203"/>
      <c r="AW109" s="190"/>
      <c r="AX109" s="191"/>
      <c r="AY109" s="190"/>
      <c r="AZ109" s="191"/>
      <c r="BA109" s="202"/>
      <c r="BB109" s="203"/>
      <c r="BC109" s="271"/>
      <c r="BD109" s="272"/>
      <c r="BE109" s="202"/>
      <c r="BF109" s="203"/>
      <c r="BG109" s="202"/>
      <c r="BH109" s="207"/>
      <c r="BI109" s="203"/>
      <c r="BJ109" s="257"/>
      <c r="BK109" s="258"/>
      <c r="BL109" s="259"/>
      <c r="BM109" s="1"/>
      <c r="BN109" s="2"/>
    </row>
    <row r="110" spans="2:66" ht="15" customHeight="1" thickBot="1">
      <c r="B110" s="215"/>
      <c r="C110" s="216"/>
      <c r="D110" s="216"/>
      <c r="E110" s="216"/>
      <c r="F110" s="216"/>
      <c r="G110" s="216"/>
      <c r="H110" s="216"/>
      <c r="I110" s="216"/>
      <c r="J110" s="216"/>
      <c r="K110" s="216"/>
      <c r="L110" s="217"/>
      <c r="M110" s="192"/>
      <c r="N110" s="243"/>
      <c r="O110" s="243"/>
      <c r="P110" s="193"/>
      <c r="Q110" s="192"/>
      <c r="R110" s="243"/>
      <c r="S110" s="243"/>
      <c r="T110" s="193"/>
      <c r="U110" s="192"/>
      <c r="V110" s="243"/>
      <c r="W110" s="243"/>
      <c r="X110" s="193"/>
      <c r="Y110" s="192"/>
      <c r="Z110" s="243"/>
      <c r="AA110" s="243"/>
      <c r="AB110" s="193"/>
      <c r="AC110" s="311"/>
      <c r="AD110" s="312"/>
      <c r="AE110" s="312"/>
      <c r="AF110" s="313"/>
      <c r="AG110" s="329"/>
      <c r="AH110" s="330"/>
      <c r="AI110" s="330"/>
      <c r="AJ110" s="330"/>
      <c r="AK110" s="330"/>
      <c r="AL110" s="330"/>
      <c r="AM110" s="330"/>
      <c r="AN110" s="330"/>
      <c r="AO110" s="331"/>
      <c r="AP110" s="273"/>
      <c r="AQ110" s="277"/>
      <c r="AR110" s="277"/>
      <c r="AS110" s="274"/>
      <c r="AT110" s="204"/>
      <c r="AU110" s="208"/>
      <c r="AV110" s="205"/>
      <c r="AW110" s="192"/>
      <c r="AX110" s="193"/>
      <c r="AY110" s="192"/>
      <c r="AZ110" s="193"/>
      <c r="BA110" s="204"/>
      <c r="BB110" s="205"/>
      <c r="BC110" s="273"/>
      <c r="BD110" s="274"/>
      <c r="BE110" s="204"/>
      <c r="BF110" s="205"/>
      <c r="BG110" s="204"/>
      <c r="BH110" s="208"/>
      <c r="BI110" s="205"/>
      <c r="BJ110" s="260"/>
      <c r="BK110" s="261"/>
      <c r="BL110" s="262"/>
      <c r="BM110" s="1"/>
      <c r="BN110" s="2"/>
    </row>
    <row r="111" spans="2:66" ht="15" customHeight="1" thickTop="1">
      <c r="B111" s="209" t="s">
        <v>238</v>
      </c>
      <c r="C111" s="210"/>
      <c r="D111" s="210"/>
      <c r="E111" s="210"/>
      <c r="F111" s="210"/>
      <c r="G111" s="210"/>
      <c r="H111" s="210"/>
      <c r="I111" s="210"/>
      <c r="J111" s="210"/>
      <c r="K111" s="210"/>
      <c r="L111" s="211"/>
      <c r="M111" s="188"/>
      <c r="N111" s="241"/>
      <c r="O111" s="241"/>
      <c r="P111" s="189"/>
      <c r="Q111" s="188"/>
      <c r="R111" s="241"/>
      <c r="S111" s="241"/>
      <c r="T111" s="189"/>
      <c r="U111" s="188"/>
      <c r="V111" s="241"/>
      <c r="W111" s="241"/>
      <c r="X111" s="189"/>
      <c r="Y111" s="188"/>
      <c r="Z111" s="241"/>
      <c r="AA111" s="241"/>
      <c r="AB111" s="189"/>
      <c r="AC111" s="305"/>
      <c r="AD111" s="306"/>
      <c r="AE111" s="306"/>
      <c r="AF111" s="307"/>
      <c r="AG111" s="323" t="s">
        <v>208</v>
      </c>
      <c r="AH111" s="324"/>
      <c r="AI111" s="324"/>
      <c r="AJ111" s="324"/>
      <c r="AK111" s="324"/>
      <c r="AL111" s="324"/>
      <c r="AM111" s="324"/>
      <c r="AN111" s="324"/>
      <c r="AO111" s="325"/>
      <c r="AP111" s="269" t="s">
        <v>237</v>
      </c>
      <c r="AQ111" s="275"/>
      <c r="AR111" s="275"/>
      <c r="AS111" s="270"/>
      <c r="AT111" s="200">
        <f>'05.02'!AT111+AY111</f>
        <v>4</v>
      </c>
      <c r="AU111" s="206"/>
      <c r="AV111" s="201"/>
      <c r="AW111" s="188">
        <f>'05.02'!BG111</f>
        <v>4</v>
      </c>
      <c r="AX111" s="189"/>
      <c r="AY111" s="188"/>
      <c r="AZ111" s="189"/>
      <c r="BA111" s="200"/>
      <c r="BB111" s="201"/>
      <c r="BC111" s="269">
        <f>'05.02'!BC111+BA111</f>
        <v>0</v>
      </c>
      <c r="BD111" s="270"/>
      <c r="BE111" s="200">
        <f>'05.02'!BE111+BA111</f>
        <v>0</v>
      </c>
      <c r="BF111" s="201"/>
      <c r="BG111" s="200">
        <f>AT111-BE111</f>
        <v>4</v>
      </c>
      <c r="BH111" s="206"/>
      <c r="BI111" s="201"/>
      <c r="BJ111" s="254">
        <f>((LEFT(AP111,FIND(" ",AP111)-1)*BC111)/$S$279)</f>
        <v>0</v>
      </c>
      <c r="BK111" s="255"/>
      <c r="BL111" s="256"/>
      <c r="BM111" s="1"/>
      <c r="BN111" s="2"/>
    </row>
    <row r="112" spans="2:66" ht="15" customHeight="1">
      <c r="B112" s="212"/>
      <c r="C112" s="213"/>
      <c r="D112" s="213"/>
      <c r="E112" s="213"/>
      <c r="F112" s="213"/>
      <c r="G112" s="213"/>
      <c r="H112" s="213"/>
      <c r="I112" s="213"/>
      <c r="J112" s="213"/>
      <c r="K112" s="213"/>
      <c r="L112" s="214"/>
      <c r="M112" s="190"/>
      <c r="N112" s="242"/>
      <c r="O112" s="242"/>
      <c r="P112" s="191"/>
      <c r="Q112" s="190"/>
      <c r="R112" s="242"/>
      <c r="S112" s="242"/>
      <c r="T112" s="191"/>
      <c r="U112" s="190"/>
      <c r="V112" s="242"/>
      <c r="W112" s="242"/>
      <c r="X112" s="191"/>
      <c r="Y112" s="190"/>
      <c r="Z112" s="242"/>
      <c r="AA112" s="242"/>
      <c r="AB112" s="191"/>
      <c r="AC112" s="308"/>
      <c r="AD112" s="309"/>
      <c r="AE112" s="309"/>
      <c r="AF112" s="310"/>
      <c r="AG112" s="326"/>
      <c r="AH112" s="327"/>
      <c r="AI112" s="327"/>
      <c r="AJ112" s="327"/>
      <c r="AK112" s="327"/>
      <c r="AL112" s="327"/>
      <c r="AM112" s="327"/>
      <c r="AN112" s="327"/>
      <c r="AO112" s="328"/>
      <c r="AP112" s="271"/>
      <c r="AQ112" s="276"/>
      <c r="AR112" s="276"/>
      <c r="AS112" s="272"/>
      <c r="AT112" s="202"/>
      <c r="AU112" s="207"/>
      <c r="AV112" s="203"/>
      <c r="AW112" s="190"/>
      <c r="AX112" s="191"/>
      <c r="AY112" s="190"/>
      <c r="AZ112" s="191"/>
      <c r="BA112" s="202"/>
      <c r="BB112" s="203"/>
      <c r="BC112" s="271"/>
      <c r="BD112" s="272"/>
      <c r="BE112" s="202"/>
      <c r="BF112" s="203"/>
      <c r="BG112" s="202"/>
      <c r="BH112" s="207"/>
      <c r="BI112" s="203"/>
      <c r="BJ112" s="257"/>
      <c r="BK112" s="258"/>
      <c r="BL112" s="259"/>
      <c r="BM112" s="1"/>
      <c r="BN112" s="2"/>
    </row>
    <row r="113" spans="2:66" ht="15" customHeight="1" thickBot="1">
      <c r="B113" s="215"/>
      <c r="C113" s="216"/>
      <c r="D113" s="216"/>
      <c r="E113" s="216"/>
      <c r="F113" s="216"/>
      <c r="G113" s="216"/>
      <c r="H113" s="216"/>
      <c r="I113" s="216"/>
      <c r="J113" s="216"/>
      <c r="K113" s="216"/>
      <c r="L113" s="217"/>
      <c r="M113" s="192"/>
      <c r="N113" s="243"/>
      <c r="O113" s="243"/>
      <c r="P113" s="193"/>
      <c r="Q113" s="192"/>
      <c r="R113" s="243"/>
      <c r="S113" s="243"/>
      <c r="T113" s="193"/>
      <c r="U113" s="192"/>
      <c r="V113" s="243"/>
      <c r="W113" s="243"/>
      <c r="X113" s="193"/>
      <c r="Y113" s="192"/>
      <c r="Z113" s="243"/>
      <c r="AA113" s="243"/>
      <c r="AB113" s="193"/>
      <c r="AC113" s="311"/>
      <c r="AD113" s="312"/>
      <c r="AE113" s="312"/>
      <c r="AF113" s="313"/>
      <c r="AG113" s="329"/>
      <c r="AH113" s="330"/>
      <c r="AI113" s="330"/>
      <c r="AJ113" s="330"/>
      <c r="AK113" s="330"/>
      <c r="AL113" s="330"/>
      <c r="AM113" s="330"/>
      <c r="AN113" s="330"/>
      <c r="AO113" s="331"/>
      <c r="AP113" s="273"/>
      <c r="AQ113" s="277"/>
      <c r="AR113" s="277"/>
      <c r="AS113" s="274"/>
      <c r="AT113" s="204"/>
      <c r="AU113" s="208"/>
      <c r="AV113" s="205"/>
      <c r="AW113" s="192"/>
      <c r="AX113" s="193"/>
      <c r="AY113" s="192"/>
      <c r="AZ113" s="193"/>
      <c r="BA113" s="204"/>
      <c r="BB113" s="205"/>
      <c r="BC113" s="273"/>
      <c r="BD113" s="274"/>
      <c r="BE113" s="204"/>
      <c r="BF113" s="205"/>
      <c r="BG113" s="204"/>
      <c r="BH113" s="208"/>
      <c r="BI113" s="205"/>
      <c r="BJ113" s="260"/>
      <c r="BK113" s="261"/>
      <c r="BL113" s="262"/>
      <c r="BM113" s="1"/>
      <c r="BN113" s="2"/>
    </row>
    <row r="114" spans="2:66" ht="15" customHeight="1" thickTop="1" thickBot="1">
      <c r="B114" s="209" t="s">
        <v>236</v>
      </c>
      <c r="C114" s="210"/>
      <c r="D114" s="210"/>
      <c r="E114" s="210"/>
      <c r="F114" s="210"/>
      <c r="G114" s="210"/>
      <c r="H114" s="210"/>
      <c r="I114" s="210"/>
      <c r="J114" s="210"/>
      <c r="K114" s="210"/>
      <c r="L114" s="211"/>
      <c r="M114" s="188"/>
      <c r="N114" s="241"/>
      <c r="O114" s="241"/>
      <c r="P114" s="189"/>
      <c r="Q114" s="188"/>
      <c r="R114" s="241"/>
      <c r="S114" s="241"/>
      <c r="T114" s="189"/>
      <c r="U114" s="188"/>
      <c r="V114" s="241"/>
      <c r="W114" s="241"/>
      <c r="X114" s="189"/>
      <c r="Y114" s="188"/>
      <c r="Z114" s="241"/>
      <c r="AA114" s="241"/>
      <c r="AB114" s="189"/>
      <c r="AC114" s="305"/>
      <c r="AD114" s="306"/>
      <c r="AE114" s="306"/>
      <c r="AF114" s="307"/>
      <c r="AG114" s="323" t="s">
        <v>235</v>
      </c>
      <c r="AH114" s="324"/>
      <c r="AI114" s="324"/>
      <c r="AJ114" s="324"/>
      <c r="AK114" s="324"/>
      <c r="AL114" s="324"/>
      <c r="AM114" s="324"/>
      <c r="AN114" s="324"/>
      <c r="AO114" s="325"/>
      <c r="AP114" s="186" t="s">
        <v>165</v>
      </c>
      <c r="AQ114" s="186"/>
      <c r="AR114" s="186"/>
      <c r="AS114" s="186"/>
      <c r="AT114" s="200">
        <f>'05.02'!AT114+AY114</f>
        <v>0</v>
      </c>
      <c r="AU114" s="206"/>
      <c r="AV114" s="201"/>
      <c r="AW114" s="188">
        <f>'05.02'!BG114</f>
        <v>0</v>
      </c>
      <c r="AX114" s="189"/>
      <c r="AY114" s="188"/>
      <c r="AZ114" s="189"/>
      <c r="BA114" s="200"/>
      <c r="BB114" s="201"/>
      <c r="BC114" s="269">
        <f>'05.02'!BC114+BA114</f>
        <v>0</v>
      </c>
      <c r="BD114" s="270"/>
      <c r="BE114" s="200">
        <f>'05.02'!BE114+BA114</f>
        <v>0</v>
      </c>
      <c r="BF114" s="201"/>
      <c r="BG114" s="200">
        <f>AT114-BE114</f>
        <v>0</v>
      </c>
      <c r="BH114" s="206"/>
      <c r="BI114" s="201"/>
      <c r="BJ114" s="254">
        <f>((LEFT(AP114,FIND(" ",AP114)-1)*BC114)/$S$279)</f>
        <v>0</v>
      </c>
      <c r="BK114" s="255"/>
      <c r="BL114" s="256"/>
      <c r="BM114" s="1"/>
      <c r="BN114" s="2"/>
    </row>
    <row r="115" spans="2:66" ht="15" customHeight="1" thickTop="1" thickBot="1">
      <c r="B115" s="212"/>
      <c r="C115" s="213"/>
      <c r="D115" s="213"/>
      <c r="E115" s="213"/>
      <c r="F115" s="213"/>
      <c r="G115" s="213"/>
      <c r="H115" s="213"/>
      <c r="I115" s="213"/>
      <c r="J115" s="213"/>
      <c r="K115" s="213"/>
      <c r="L115" s="214"/>
      <c r="M115" s="190"/>
      <c r="N115" s="242"/>
      <c r="O115" s="242"/>
      <c r="P115" s="191"/>
      <c r="Q115" s="190"/>
      <c r="R115" s="242"/>
      <c r="S115" s="242"/>
      <c r="T115" s="191"/>
      <c r="U115" s="190"/>
      <c r="V115" s="242"/>
      <c r="W115" s="242"/>
      <c r="X115" s="191"/>
      <c r="Y115" s="190"/>
      <c r="Z115" s="242"/>
      <c r="AA115" s="242"/>
      <c r="AB115" s="191"/>
      <c r="AC115" s="308"/>
      <c r="AD115" s="309"/>
      <c r="AE115" s="309"/>
      <c r="AF115" s="310"/>
      <c r="AG115" s="326"/>
      <c r="AH115" s="327"/>
      <c r="AI115" s="327"/>
      <c r="AJ115" s="327"/>
      <c r="AK115" s="327"/>
      <c r="AL115" s="327"/>
      <c r="AM115" s="327"/>
      <c r="AN115" s="327"/>
      <c r="AO115" s="328"/>
      <c r="AP115" s="186"/>
      <c r="AQ115" s="186"/>
      <c r="AR115" s="186"/>
      <c r="AS115" s="186"/>
      <c r="AT115" s="202"/>
      <c r="AU115" s="207"/>
      <c r="AV115" s="203"/>
      <c r="AW115" s="190"/>
      <c r="AX115" s="191"/>
      <c r="AY115" s="190"/>
      <c r="AZ115" s="191"/>
      <c r="BA115" s="202"/>
      <c r="BB115" s="203"/>
      <c r="BC115" s="271"/>
      <c r="BD115" s="272"/>
      <c r="BE115" s="202"/>
      <c r="BF115" s="203"/>
      <c r="BG115" s="202"/>
      <c r="BH115" s="207"/>
      <c r="BI115" s="203"/>
      <c r="BJ115" s="257"/>
      <c r="BK115" s="258"/>
      <c r="BL115" s="259"/>
      <c r="BM115" s="1"/>
      <c r="BN115" s="2"/>
    </row>
    <row r="116" spans="2:66" ht="15" customHeight="1" thickTop="1" thickBot="1">
      <c r="B116" s="215"/>
      <c r="C116" s="216"/>
      <c r="D116" s="216"/>
      <c r="E116" s="216"/>
      <c r="F116" s="216"/>
      <c r="G116" s="216"/>
      <c r="H116" s="216"/>
      <c r="I116" s="216"/>
      <c r="J116" s="216"/>
      <c r="K116" s="216"/>
      <c r="L116" s="217"/>
      <c r="M116" s="192"/>
      <c r="N116" s="243"/>
      <c r="O116" s="243"/>
      <c r="P116" s="193"/>
      <c r="Q116" s="192"/>
      <c r="R116" s="243"/>
      <c r="S116" s="243"/>
      <c r="T116" s="193"/>
      <c r="U116" s="192"/>
      <c r="V116" s="243"/>
      <c r="W116" s="243"/>
      <c r="X116" s="193"/>
      <c r="Y116" s="192"/>
      <c r="Z116" s="243"/>
      <c r="AA116" s="243"/>
      <c r="AB116" s="193"/>
      <c r="AC116" s="311"/>
      <c r="AD116" s="312"/>
      <c r="AE116" s="312"/>
      <c r="AF116" s="313"/>
      <c r="AG116" s="329"/>
      <c r="AH116" s="330"/>
      <c r="AI116" s="330"/>
      <c r="AJ116" s="330"/>
      <c r="AK116" s="330"/>
      <c r="AL116" s="330"/>
      <c r="AM116" s="330"/>
      <c r="AN116" s="330"/>
      <c r="AO116" s="331"/>
      <c r="AP116" s="186"/>
      <c r="AQ116" s="186"/>
      <c r="AR116" s="186"/>
      <c r="AS116" s="186"/>
      <c r="AT116" s="204"/>
      <c r="AU116" s="208"/>
      <c r="AV116" s="205"/>
      <c r="AW116" s="192"/>
      <c r="AX116" s="193"/>
      <c r="AY116" s="192"/>
      <c r="AZ116" s="193"/>
      <c r="BA116" s="204"/>
      <c r="BB116" s="205"/>
      <c r="BC116" s="273"/>
      <c r="BD116" s="274"/>
      <c r="BE116" s="204"/>
      <c r="BF116" s="205"/>
      <c r="BG116" s="204"/>
      <c r="BH116" s="208"/>
      <c r="BI116" s="205"/>
      <c r="BJ116" s="260"/>
      <c r="BK116" s="261"/>
      <c r="BL116" s="262"/>
      <c r="BM116" s="1"/>
      <c r="BN116" s="2"/>
    </row>
    <row r="117" spans="2:66" ht="15" customHeight="1" thickTop="1">
      <c r="B117" s="209" t="s">
        <v>234</v>
      </c>
      <c r="C117" s="210"/>
      <c r="D117" s="210"/>
      <c r="E117" s="210"/>
      <c r="F117" s="210"/>
      <c r="G117" s="210"/>
      <c r="H117" s="210"/>
      <c r="I117" s="210"/>
      <c r="J117" s="210"/>
      <c r="K117" s="210"/>
      <c r="L117" s="211"/>
      <c r="M117" s="188"/>
      <c r="N117" s="241"/>
      <c r="O117" s="241"/>
      <c r="P117" s="189"/>
      <c r="Q117" s="188"/>
      <c r="R117" s="241"/>
      <c r="S117" s="241"/>
      <c r="T117" s="189"/>
      <c r="U117" s="188"/>
      <c r="V117" s="241"/>
      <c r="W117" s="241"/>
      <c r="X117" s="189"/>
      <c r="Y117" s="188"/>
      <c r="Z117" s="241"/>
      <c r="AA117" s="241"/>
      <c r="AB117" s="189"/>
      <c r="AC117" s="296"/>
      <c r="AD117" s="297"/>
      <c r="AE117" s="297"/>
      <c r="AF117" s="298"/>
      <c r="AG117" s="323" t="s">
        <v>233</v>
      </c>
      <c r="AH117" s="324"/>
      <c r="AI117" s="324"/>
      <c r="AJ117" s="324"/>
      <c r="AK117" s="324"/>
      <c r="AL117" s="324"/>
      <c r="AM117" s="324"/>
      <c r="AN117" s="324"/>
      <c r="AO117" s="325"/>
      <c r="AP117" s="269" t="s">
        <v>52</v>
      </c>
      <c r="AQ117" s="275"/>
      <c r="AR117" s="275"/>
      <c r="AS117" s="270"/>
      <c r="AT117" s="200">
        <f>'05.02'!AT117+AY117</f>
        <v>0</v>
      </c>
      <c r="AU117" s="206"/>
      <c r="AV117" s="201"/>
      <c r="AW117" s="188">
        <f>'05.02'!BG117</f>
        <v>0</v>
      </c>
      <c r="AX117" s="189"/>
      <c r="AY117" s="188"/>
      <c r="AZ117" s="189"/>
      <c r="BA117" s="200"/>
      <c r="BB117" s="201"/>
      <c r="BC117" s="269">
        <f>'05.02'!BC117+BA117</f>
        <v>0</v>
      </c>
      <c r="BD117" s="270"/>
      <c r="BE117" s="200">
        <f>'05.02'!BE117+BA117</f>
        <v>0</v>
      </c>
      <c r="BF117" s="201"/>
      <c r="BG117" s="200">
        <f>AT117-BE117</f>
        <v>0</v>
      </c>
      <c r="BH117" s="206"/>
      <c r="BI117" s="201"/>
      <c r="BJ117" s="254">
        <f>((LEFT(AP117,FIND(" ",AP117)-1)*BC117)/$S$279)</f>
        <v>0</v>
      </c>
      <c r="BK117" s="255"/>
      <c r="BL117" s="256"/>
      <c r="BM117" s="1"/>
      <c r="BN117" s="2"/>
    </row>
    <row r="118" spans="2:66" ht="15" customHeight="1">
      <c r="B118" s="212"/>
      <c r="C118" s="213"/>
      <c r="D118" s="213"/>
      <c r="E118" s="213"/>
      <c r="F118" s="213"/>
      <c r="G118" s="213"/>
      <c r="H118" s="213"/>
      <c r="I118" s="213"/>
      <c r="J118" s="213"/>
      <c r="K118" s="213"/>
      <c r="L118" s="214"/>
      <c r="M118" s="190"/>
      <c r="N118" s="242"/>
      <c r="O118" s="242"/>
      <c r="P118" s="191"/>
      <c r="Q118" s="190"/>
      <c r="R118" s="242"/>
      <c r="S118" s="242"/>
      <c r="T118" s="191"/>
      <c r="U118" s="190"/>
      <c r="V118" s="242"/>
      <c r="W118" s="242"/>
      <c r="X118" s="191"/>
      <c r="Y118" s="190"/>
      <c r="Z118" s="242"/>
      <c r="AA118" s="242"/>
      <c r="AB118" s="191"/>
      <c r="AC118" s="299"/>
      <c r="AD118" s="300"/>
      <c r="AE118" s="300"/>
      <c r="AF118" s="301"/>
      <c r="AG118" s="326"/>
      <c r="AH118" s="327"/>
      <c r="AI118" s="327"/>
      <c r="AJ118" s="327"/>
      <c r="AK118" s="327"/>
      <c r="AL118" s="327"/>
      <c r="AM118" s="327"/>
      <c r="AN118" s="327"/>
      <c r="AO118" s="328"/>
      <c r="AP118" s="271"/>
      <c r="AQ118" s="276"/>
      <c r="AR118" s="276"/>
      <c r="AS118" s="272"/>
      <c r="AT118" s="202"/>
      <c r="AU118" s="207"/>
      <c r="AV118" s="203"/>
      <c r="AW118" s="190"/>
      <c r="AX118" s="191"/>
      <c r="AY118" s="190"/>
      <c r="AZ118" s="191"/>
      <c r="BA118" s="202"/>
      <c r="BB118" s="203"/>
      <c r="BC118" s="271"/>
      <c r="BD118" s="272"/>
      <c r="BE118" s="202"/>
      <c r="BF118" s="203"/>
      <c r="BG118" s="202"/>
      <c r="BH118" s="207"/>
      <c r="BI118" s="203"/>
      <c r="BJ118" s="257"/>
      <c r="BK118" s="258"/>
      <c r="BL118" s="259"/>
      <c r="BM118" s="1"/>
      <c r="BN118" s="2"/>
    </row>
    <row r="119" spans="2:66" ht="15" customHeight="1" thickBot="1">
      <c r="B119" s="215"/>
      <c r="C119" s="216"/>
      <c r="D119" s="216"/>
      <c r="E119" s="216"/>
      <c r="F119" s="216"/>
      <c r="G119" s="216"/>
      <c r="H119" s="216"/>
      <c r="I119" s="216"/>
      <c r="J119" s="216"/>
      <c r="K119" s="216"/>
      <c r="L119" s="217"/>
      <c r="M119" s="192"/>
      <c r="N119" s="243"/>
      <c r="O119" s="243"/>
      <c r="P119" s="193"/>
      <c r="Q119" s="192"/>
      <c r="R119" s="243"/>
      <c r="S119" s="243"/>
      <c r="T119" s="193"/>
      <c r="U119" s="192"/>
      <c r="V119" s="243"/>
      <c r="W119" s="243"/>
      <c r="X119" s="193"/>
      <c r="Y119" s="192"/>
      <c r="Z119" s="243"/>
      <c r="AA119" s="243"/>
      <c r="AB119" s="193"/>
      <c r="AC119" s="302"/>
      <c r="AD119" s="303"/>
      <c r="AE119" s="303"/>
      <c r="AF119" s="304"/>
      <c r="AG119" s="329"/>
      <c r="AH119" s="330"/>
      <c r="AI119" s="330"/>
      <c r="AJ119" s="330"/>
      <c r="AK119" s="330"/>
      <c r="AL119" s="330"/>
      <c r="AM119" s="330"/>
      <c r="AN119" s="330"/>
      <c r="AO119" s="331"/>
      <c r="AP119" s="273"/>
      <c r="AQ119" s="277"/>
      <c r="AR119" s="277"/>
      <c r="AS119" s="274"/>
      <c r="AT119" s="204"/>
      <c r="AU119" s="208"/>
      <c r="AV119" s="205"/>
      <c r="AW119" s="192"/>
      <c r="AX119" s="193"/>
      <c r="AY119" s="192"/>
      <c r="AZ119" s="193"/>
      <c r="BA119" s="204"/>
      <c r="BB119" s="205"/>
      <c r="BC119" s="273"/>
      <c r="BD119" s="274"/>
      <c r="BE119" s="204"/>
      <c r="BF119" s="205"/>
      <c r="BG119" s="204"/>
      <c r="BH119" s="208"/>
      <c r="BI119" s="205"/>
      <c r="BJ119" s="260"/>
      <c r="BK119" s="261"/>
      <c r="BL119" s="262"/>
      <c r="BM119" s="1"/>
      <c r="BN119" s="2"/>
    </row>
    <row r="120" spans="2:66" ht="15" customHeight="1" thickTop="1">
      <c r="B120" s="209" t="s">
        <v>232</v>
      </c>
      <c r="C120" s="210"/>
      <c r="D120" s="210"/>
      <c r="E120" s="210"/>
      <c r="F120" s="210"/>
      <c r="G120" s="210"/>
      <c r="H120" s="210"/>
      <c r="I120" s="210"/>
      <c r="J120" s="210"/>
      <c r="K120" s="210"/>
      <c r="L120" s="211"/>
      <c r="M120" s="188"/>
      <c r="N120" s="241"/>
      <c r="O120" s="241"/>
      <c r="P120" s="189"/>
      <c r="Q120" s="188"/>
      <c r="R120" s="241"/>
      <c r="S120" s="241"/>
      <c r="T120" s="189"/>
      <c r="U120" s="188"/>
      <c r="V120" s="241"/>
      <c r="W120" s="241"/>
      <c r="X120" s="189"/>
      <c r="Y120" s="188"/>
      <c r="Z120" s="241"/>
      <c r="AA120" s="241"/>
      <c r="AB120" s="189"/>
      <c r="AC120" s="188"/>
      <c r="AD120" s="241"/>
      <c r="AE120" s="241"/>
      <c r="AF120" s="189"/>
      <c r="AG120" s="222" t="s">
        <v>231</v>
      </c>
      <c r="AH120" s="223"/>
      <c r="AI120" s="223"/>
      <c r="AJ120" s="223"/>
      <c r="AK120" s="223"/>
      <c r="AL120" s="223"/>
      <c r="AM120" s="223"/>
      <c r="AN120" s="223"/>
      <c r="AO120" s="224"/>
      <c r="AP120" s="269" t="s">
        <v>142</v>
      </c>
      <c r="AQ120" s="275"/>
      <c r="AR120" s="275"/>
      <c r="AS120" s="270"/>
      <c r="AT120" s="200">
        <f>'05.02'!AT120+AY120</f>
        <v>70</v>
      </c>
      <c r="AU120" s="206"/>
      <c r="AV120" s="201"/>
      <c r="AW120" s="188">
        <f>'05.02'!BG120</f>
        <v>70</v>
      </c>
      <c r="AX120" s="189"/>
      <c r="AY120" s="188"/>
      <c r="AZ120" s="189"/>
      <c r="BA120" s="200"/>
      <c r="BB120" s="201"/>
      <c r="BC120" s="269">
        <f>'05.02'!BC120+BA120</f>
        <v>0</v>
      </c>
      <c r="BD120" s="270"/>
      <c r="BE120" s="200">
        <f>'05.02'!BE120+BA120</f>
        <v>0</v>
      </c>
      <c r="BF120" s="201"/>
      <c r="BG120" s="200">
        <f>AT120-BE120</f>
        <v>70</v>
      </c>
      <c r="BH120" s="206"/>
      <c r="BI120" s="201"/>
      <c r="BJ120" s="254">
        <f>((LEFT(AP120,FIND(" ",AP120)-1)*BC120)/$S$279)</f>
        <v>0</v>
      </c>
      <c r="BK120" s="255"/>
      <c r="BL120" s="256"/>
      <c r="BM120" s="1"/>
      <c r="BN120" s="2"/>
    </row>
    <row r="121" spans="2:66" ht="15" customHeight="1">
      <c r="B121" s="212"/>
      <c r="C121" s="213"/>
      <c r="D121" s="213"/>
      <c r="E121" s="213"/>
      <c r="F121" s="213"/>
      <c r="G121" s="213"/>
      <c r="H121" s="213"/>
      <c r="I121" s="213"/>
      <c r="J121" s="213"/>
      <c r="K121" s="213"/>
      <c r="L121" s="214"/>
      <c r="M121" s="190"/>
      <c r="N121" s="242"/>
      <c r="O121" s="242"/>
      <c r="P121" s="191"/>
      <c r="Q121" s="190"/>
      <c r="R121" s="242"/>
      <c r="S121" s="242"/>
      <c r="T121" s="191"/>
      <c r="U121" s="190"/>
      <c r="V121" s="242"/>
      <c r="W121" s="242"/>
      <c r="X121" s="191"/>
      <c r="Y121" s="190"/>
      <c r="Z121" s="242"/>
      <c r="AA121" s="242"/>
      <c r="AB121" s="191"/>
      <c r="AC121" s="190"/>
      <c r="AD121" s="242"/>
      <c r="AE121" s="242"/>
      <c r="AF121" s="191"/>
      <c r="AG121" s="225"/>
      <c r="AH121" s="226"/>
      <c r="AI121" s="226"/>
      <c r="AJ121" s="226"/>
      <c r="AK121" s="226"/>
      <c r="AL121" s="226"/>
      <c r="AM121" s="226"/>
      <c r="AN121" s="226"/>
      <c r="AO121" s="227"/>
      <c r="AP121" s="271"/>
      <c r="AQ121" s="276"/>
      <c r="AR121" s="276"/>
      <c r="AS121" s="272"/>
      <c r="AT121" s="202"/>
      <c r="AU121" s="207"/>
      <c r="AV121" s="203"/>
      <c r="AW121" s="190"/>
      <c r="AX121" s="191"/>
      <c r="AY121" s="190"/>
      <c r="AZ121" s="191"/>
      <c r="BA121" s="202"/>
      <c r="BB121" s="203"/>
      <c r="BC121" s="271"/>
      <c r="BD121" s="272"/>
      <c r="BE121" s="202"/>
      <c r="BF121" s="203"/>
      <c r="BG121" s="202"/>
      <c r="BH121" s="207"/>
      <c r="BI121" s="203"/>
      <c r="BJ121" s="257"/>
      <c r="BK121" s="258"/>
      <c r="BL121" s="259"/>
      <c r="BM121" s="1"/>
      <c r="BN121" s="2"/>
    </row>
    <row r="122" spans="2:66" ht="15" customHeight="1" thickBot="1">
      <c r="B122" s="215"/>
      <c r="C122" s="216"/>
      <c r="D122" s="216"/>
      <c r="E122" s="216"/>
      <c r="F122" s="216"/>
      <c r="G122" s="216"/>
      <c r="H122" s="216"/>
      <c r="I122" s="216"/>
      <c r="J122" s="216"/>
      <c r="K122" s="216"/>
      <c r="L122" s="217"/>
      <c r="M122" s="192"/>
      <c r="N122" s="243"/>
      <c r="O122" s="243"/>
      <c r="P122" s="193"/>
      <c r="Q122" s="192"/>
      <c r="R122" s="243"/>
      <c r="S122" s="243"/>
      <c r="T122" s="193"/>
      <c r="U122" s="192"/>
      <c r="V122" s="243"/>
      <c r="W122" s="243"/>
      <c r="X122" s="193"/>
      <c r="Y122" s="192"/>
      <c r="Z122" s="243"/>
      <c r="AA122" s="243"/>
      <c r="AB122" s="193"/>
      <c r="AC122" s="192"/>
      <c r="AD122" s="243"/>
      <c r="AE122" s="243"/>
      <c r="AF122" s="193"/>
      <c r="AG122" s="228"/>
      <c r="AH122" s="229"/>
      <c r="AI122" s="229"/>
      <c r="AJ122" s="229"/>
      <c r="AK122" s="229"/>
      <c r="AL122" s="229"/>
      <c r="AM122" s="229"/>
      <c r="AN122" s="229"/>
      <c r="AO122" s="230"/>
      <c r="AP122" s="273"/>
      <c r="AQ122" s="277"/>
      <c r="AR122" s="277"/>
      <c r="AS122" s="274"/>
      <c r="AT122" s="204"/>
      <c r="AU122" s="208"/>
      <c r="AV122" s="205"/>
      <c r="AW122" s="192"/>
      <c r="AX122" s="193"/>
      <c r="AY122" s="192"/>
      <c r="AZ122" s="193"/>
      <c r="BA122" s="204"/>
      <c r="BB122" s="205"/>
      <c r="BC122" s="273"/>
      <c r="BD122" s="274"/>
      <c r="BE122" s="204"/>
      <c r="BF122" s="205"/>
      <c r="BG122" s="204"/>
      <c r="BH122" s="208"/>
      <c r="BI122" s="205"/>
      <c r="BJ122" s="260"/>
      <c r="BK122" s="261"/>
      <c r="BL122" s="262"/>
      <c r="BM122" s="1"/>
      <c r="BN122" s="2"/>
    </row>
    <row r="123" spans="2:66" ht="15" customHeight="1" thickTop="1">
      <c r="B123" s="314" t="s">
        <v>230</v>
      </c>
      <c r="C123" s="315"/>
      <c r="D123" s="315"/>
      <c r="E123" s="315"/>
      <c r="F123" s="315"/>
      <c r="G123" s="315"/>
      <c r="H123" s="315"/>
      <c r="I123" s="315"/>
      <c r="J123" s="315"/>
      <c r="K123" s="315"/>
      <c r="L123" s="316"/>
      <c r="M123" s="188"/>
      <c r="N123" s="241"/>
      <c r="O123" s="241"/>
      <c r="P123" s="189"/>
      <c r="Q123" s="188"/>
      <c r="R123" s="241"/>
      <c r="S123" s="241"/>
      <c r="T123" s="189"/>
      <c r="U123" s="188"/>
      <c r="V123" s="241"/>
      <c r="W123" s="241"/>
      <c r="X123" s="189"/>
      <c r="Y123" s="188"/>
      <c r="Z123" s="241"/>
      <c r="AA123" s="241"/>
      <c r="AB123" s="189"/>
      <c r="AC123" s="305"/>
      <c r="AD123" s="306"/>
      <c r="AE123" s="306"/>
      <c r="AF123" s="307"/>
      <c r="AG123" s="323" t="s">
        <v>130</v>
      </c>
      <c r="AH123" s="324"/>
      <c r="AI123" s="324"/>
      <c r="AJ123" s="324"/>
      <c r="AK123" s="324"/>
      <c r="AL123" s="324"/>
      <c r="AM123" s="324"/>
      <c r="AN123" s="324"/>
      <c r="AO123" s="325"/>
      <c r="AP123" s="269" t="s">
        <v>128</v>
      </c>
      <c r="AQ123" s="275"/>
      <c r="AR123" s="275"/>
      <c r="AS123" s="270"/>
      <c r="AT123" s="200">
        <f>'05.02'!AT123+AY123</f>
        <v>0</v>
      </c>
      <c r="AU123" s="206"/>
      <c r="AV123" s="201"/>
      <c r="AW123" s="188">
        <f>'05.02'!BG123</f>
        <v>0</v>
      </c>
      <c r="AX123" s="189"/>
      <c r="AY123" s="188"/>
      <c r="AZ123" s="189"/>
      <c r="BA123" s="200"/>
      <c r="BB123" s="201"/>
      <c r="BC123" s="269">
        <f>'05.02'!BC123+BA123</f>
        <v>0</v>
      </c>
      <c r="BD123" s="270"/>
      <c r="BE123" s="200">
        <f>'05.02'!BE123+BA123</f>
        <v>0</v>
      </c>
      <c r="BF123" s="201"/>
      <c r="BG123" s="200">
        <f>AT123-BE123</f>
        <v>0</v>
      </c>
      <c r="BH123" s="206"/>
      <c r="BI123" s="201"/>
      <c r="BJ123" s="254">
        <f>((LEFT(AP123,FIND(" ",AP123)-1)*BC123)/$S$279)</f>
        <v>0</v>
      </c>
      <c r="BK123" s="255"/>
      <c r="BL123" s="256"/>
      <c r="BM123" s="1"/>
      <c r="BN123" s="2"/>
    </row>
    <row r="124" spans="2:66" ht="15" customHeight="1">
      <c r="B124" s="317"/>
      <c r="C124" s="318"/>
      <c r="D124" s="318"/>
      <c r="E124" s="318"/>
      <c r="F124" s="318"/>
      <c r="G124" s="318"/>
      <c r="H124" s="318"/>
      <c r="I124" s="318"/>
      <c r="J124" s="318"/>
      <c r="K124" s="318"/>
      <c r="L124" s="319"/>
      <c r="M124" s="190"/>
      <c r="N124" s="242"/>
      <c r="O124" s="242"/>
      <c r="P124" s="191"/>
      <c r="Q124" s="190"/>
      <c r="R124" s="242"/>
      <c r="S124" s="242"/>
      <c r="T124" s="191"/>
      <c r="U124" s="190"/>
      <c r="V124" s="242"/>
      <c r="W124" s="242"/>
      <c r="X124" s="191"/>
      <c r="Y124" s="190"/>
      <c r="Z124" s="242"/>
      <c r="AA124" s="242"/>
      <c r="AB124" s="191"/>
      <c r="AC124" s="308"/>
      <c r="AD124" s="309"/>
      <c r="AE124" s="309"/>
      <c r="AF124" s="310"/>
      <c r="AG124" s="326"/>
      <c r="AH124" s="327"/>
      <c r="AI124" s="327"/>
      <c r="AJ124" s="327"/>
      <c r="AK124" s="327"/>
      <c r="AL124" s="327"/>
      <c r="AM124" s="327"/>
      <c r="AN124" s="327"/>
      <c r="AO124" s="328"/>
      <c r="AP124" s="271"/>
      <c r="AQ124" s="276"/>
      <c r="AR124" s="276"/>
      <c r="AS124" s="272"/>
      <c r="AT124" s="202"/>
      <c r="AU124" s="207"/>
      <c r="AV124" s="203"/>
      <c r="AW124" s="190"/>
      <c r="AX124" s="191"/>
      <c r="AY124" s="190"/>
      <c r="AZ124" s="191"/>
      <c r="BA124" s="202"/>
      <c r="BB124" s="203"/>
      <c r="BC124" s="271"/>
      <c r="BD124" s="272"/>
      <c r="BE124" s="202"/>
      <c r="BF124" s="203"/>
      <c r="BG124" s="202"/>
      <c r="BH124" s="207"/>
      <c r="BI124" s="203"/>
      <c r="BJ124" s="257"/>
      <c r="BK124" s="258"/>
      <c r="BL124" s="259"/>
      <c r="BM124" s="1"/>
      <c r="BN124" s="2"/>
    </row>
    <row r="125" spans="2:66" ht="15" customHeight="1" thickBot="1">
      <c r="B125" s="320"/>
      <c r="C125" s="321"/>
      <c r="D125" s="321"/>
      <c r="E125" s="321"/>
      <c r="F125" s="321"/>
      <c r="G125" s="321"/>
      <c r="H125" s="321"/>
      <c r="I125" s="321"/>
      <c r="J125" s="321"/>
      <c r="K125" s="321"/>
      <c r="L125" s="322"/>
      <c r="M125" s="192"/>
      <c r="N125" s="243"/>
      <c r="O125" s="243"/>
      <c r="P125" s="193"/>
      <c r="Q125" s="192"/>
      <c r="R125" s="243"/>
      <c r="S125" s="243"/>
      <c r="T125" s="193"/>
      <c r="U125" s="192"/>
      <c r="V125" s="243"/>
      <c r="W125" s="243"/>
      <c r="X125" s="193"/>
      <c r="Y125" s="192"/>
      <c r="Z125" s="243"/>
      <c r="AA125" s="243"/>
      <c r="AB125" s="193"/>
      <c r="AC125" s="311"/>
      <c r="AD125" s="312"/>
      <c r="AE125" s="312"/>
      <c r="AF125" s="313"/>
      <c r="AG125" s="329"/>
      <c r="AH125" s="330"/>
      <c r="AI125" s="330"/>
      <c r="AJ125" s="330"/>
      <c r="AK125" s="330"/>
      <c r="AL125" s="330"/>
      <c r="AM125" s="330"/>
      <c r="AN125" s="330"/>
      <c r="AO125" s="331"/>
      <c r="AP125" s="273"/>
      <c r="AQ125" s="277"/>
      <c r="AR125" s="277"/>
      <c r="AS125" s="274"/>
      <c r="AT125" s="204"/>
      <c r="AU125" s="208"/>
      <c r="AV125" s="205"/>
      <c r="AW125" s="192"/>
      <c r="AX125" s="193"/>
      <c r="AY125" s="192"/>
      <c r="AZ125" s="193"/>
      <c r="BA125" s="204"/>
      <c r="BB125" s="205"/>
      <c r="BC125" s="273"/>
      <c r="BD125" s="274"/>
      <c r="BE125" s="204"/>
      <c r="BF125" s="205"/>
      <c r="BG125" s="204"/>
      <c r="BH125" s="208"/>
      <c r="BI125" s="205"/>
      <c r="BJ125" s="260"/>
      <c r="BK125" s="261"/>
      <c r="BL125" s="262"/>
      <c r="BM125" s="1"/>
      <c r="BN125" s="2"/>
    </row>
    <row r="126" spans="2:66" ht="15" customHeight="1" thickTop="1">
      <c r="B126" s="314" t="s">
        <v>62</v>
      </c>
      <c r="C126" s="315"/>
      <c r="D126" s="315"/>
      <c r="E126" s="315"/>
      <c r="F126" s="315"/>
      <c r="G126" s="315"/>
      <c r="H126" s="315"/>
      <c r="I126" s="315"/>
      <c r="J126" s="315"/>
      <c r="K126" s="315"/>
      <c r="L126" s="316"/>
      <c r="M126" s="188"/>
      <c r="N126" s="241"/>
      <c r="O126" s="241"/>
      <c r="P126" s="189"/>
      <c r="Q126" s="188"/>
      <c r="R126" s="241"/>
      <c r="S126" s="241"/>
      <c r="T126" s="189"/>
      <c r="U126" s="188"/>
      <c r="V126" s="241"/>
      <c r="W126" s="241"/>
      <c r="X126" s="189"/>
      <c r="Y126" s="188"/>
      <c r="Z126" s="241"/>
      <c r="AA126" s="241"/>
      <c r="AB126" s="189"/>
      <c r="AC126" s="305" t="s">
        <v>312</v>
      </c>
      <c r="AD126" s="306"/>
      <c r="AE126" s="306"/>
      <c r="AF126" s="307"/>
      <c r="AG126" s="323" t="s">
        <v>229</v>
      </c>
      <c r="AH126" s="324"/>
      <c r="AI126" s="324"/>
      <c r="AJ126" s="324"/>
      <c r="AK126" s="324"/>
      <c r="AL126" s="324"/>
      <c r="AM126" s="324"/>
      <c r="AN126" s="324"/>
      <c r="AO126" s="325"/>
      <c r="AP126" s="269" t="s">
        <v>52</v>
      </c>
      <c r="AQ126" s="275"/>
      <c r="AR126" s="275"/>
      <c r="AS126" s="270"/>
      <c r="AT126" s="200">
        <f>'05.02'!AT126+AY126</f>
        <v>78</v>
      </c>
      <c r="AU126" s="206"/>
      <c r="AV126" s="201"/>
      <c r="AW126" s="188">
        <f>'05.02'!BG126</f>
        <v>78</v>
      </c>
      <c r="AX126" s="189"/>
      <c r="AY126" s="188"/>
      <c r="AZ126" s="189"/>
      <c r="BA126" s="200"/>
      <c r="BB126" s="201"/>
      <c r="BC126" s="269">
        <f>'05.02'!BC126+BA126</f>
        <v>0</v>
      </c>
      <c r="BD126" s="270"/>
      <c r="BE126" s="200">
        <f>'05.02'!BE126+BA126</f>
        <v>0</v>
      </c>
      <c r="BF126" s="201"/>
      <c r="BG126" s="200">
        <f>AT126-BE126</f>
        <v>78</v>
      </c>
      <c r="BH126" s="206"/>
      <c r="BI126" s="201"/>
      <c r="BJ126" s="254">
        <f>((LEFT(AP126,FIND(" ",AP126)-1)*BC126)/$S$279)</f>
        <v>0</v>
      </c>
      <c r="BK126" s="255"/>
      <c r="BL126" s="256"/>
      <c r="BM126" s="1"/>
      <c r="BN126" s="2"/>
    </row>
    <row r="127" spans="2:66" ht="15" customHeight="1">
      <c r="B127" s="317"/>
      <c r="C127" s="318"/>
      <c r="D127" s="318"/>
      <c r="E127" s="318"/>
      <c r="F127" s="318"/>
      <c r="G127" s="318"/>
      <c r="H127" s="318"/>
      <c r="I127" s="318"/>
      <c r="J127" s="318"/>
      <c r="K127" s="318"/>
      <c r="L127" s="319"/>
      <c r="M127" s="190"/>
      <c r="N127" s="242"/>
      <c r="O127" s="242"/>
      <c r="P127" s="191"/>
      <c r="Q127" s="190"/>
      <c r="R127" s="242"/>
      <c r="S127" s="242"/>
      <c r="T127" s="191"/>
      <c r="U127" s="190"/>
      <c r="V127" s="242"/>
      <c r="W127" s="242"/>
      <c r="X127" s="191"/>
      <c r="Y127" s="190"/>
      <c r="Z127" s="242"/>
      <c r="AA127" s="242"/>
      <c r="AB127" s="191"/>
      <c r="AC127" s="308"/>
      <c r="AD127" s="309"/>
      <c r="AE127" s="309"/>
      <c r="AF127" s="310"/>
      <c r="AG127" s="326"/>
      <c r="AH127" s="327"/>
      <c r="AI127" s="327"/>
      <c r="AJ127" s="327"/>
      <c r="AK127" s="327"/>
      <c r="AL127" s="327"/>
      <c r="AM127" s="327"/>
      <c r="AN127" s="327"/>
      <c r="AO127" s="328"/>
      <c r="AP127" s="271"/>
      <c r="AQ127" s="276"/>
      <c r="AR127" s="276"/>
      <c r="AS127" s="272"/>
      <c r="AT127" s="202"/>
      <c r="AU127" s="207"/>
      <c r="AV127" s="203"/>
      <c r="AW127" s="190"/>
      <c r="AX127" s="191"/>
      <c r="AY127" s="190"/>
      <c r="AZ127" s="191"/>
      <c r="BA127" s="202"/>
      <c r="BB127" s="203"/>
      <c r="BC127" s="271"/>
      <c r="BD127" s="272"/>
      <c r="BE127" s="202"/>
      <c r="BF127" s="203"/>
      <c r="BG127" s="202"/>
      <c r="BH127" s="207"/>
      <c r="BI127" s="203"/>
      <c r="BJ127" s="257"/>
      <c r="BK127" s="258"/>
      <c r="BL127" s="259"/>
      <c r="BM127" s="1"/>
      <c r="BN127" s="2"/>
    </row>
    <row r="128" spans="2:66" ht="15" customHeight="1" thickBot="1">
      <c r="B128" s="320"/>
      <c r="C128" s="321"/>
      <c r="D128" s="321"/>
      <c r="E128" s="321"/>
      <c r="F128" s="321"/>
      <c r="G128" s="321"/>
      <c r="H128" s="321"/>
      <c r="I128" s="321"/>
      <c r="J128" s="321"/>
      <c r="K128" s="321"/>
      <c r="L128" s="322"/>
      <c r="M128" s="192"/>
      <c r="N128" s="243"/>
      <c r="O128" s="243"/>
      <c r="P128" s="193"/>
      <c r="Q128" s="192"/>
      <c r="R128" s="243"/>
      <c r="S128" s="243"/>
      <c r="T128" s="193"/>
      <c r="U128" s="192"/>
      <c r="V128" s="243"/>
      <c r="W128" s="243"/>
      <c r="X128" s="193"/>
      <c r="Y128" s="192"/>
      <c r="Z128" s="243"/>
      <c r="AA128" s="243"/>
      <c r="AB128" s="193"/>
      <c r="AC128" s="311"/>
      <c r="AD128" s="312"/>
      <c r="AE128" s="312"/>
      <c r="AF128" s="313"/>
      <c r="AG128" s="329"/>
      <c r="AH128" s="330"/>
      <c r="AI128" s="330"/>
      <c r="AJ128" s="330"/>
      <c r="AK128" s="330"/>
      <c r="AL128" s="330"/>
      <c r="AM128" s="330"/>
      <c r="AN128" s="330"/>
      <c r="AO128" s="331"/>
      <c r="AP128" s="273"/>
      <c r="AQ128" s="277"/>
      <c r="AR128" s="277"/>
      <c r="AS128" s="274"/>
      <c r="AT128" s="204"/>
      <c r="AU128" s="208"/>
      <c r="AV128" s="205"/>
      <c r="AW128" s="192"/>
      <c r="AX128" s="193"/>
      <c r="AY128" s="192"/>
      <c r="AZ128" s="193"/>
      <c r="BA128" s="204"/>
      <c r="BB128" s="205"/>
      <c r="BC128" s="273"/>
      <c r="BD128" s="274"/>
      <c r="BE128" s="204"/>
      <c r="BF128" s="205"/>
      <c r="BG128" s="204"/>
      <c r="BH128" s="208"/>
      <c r="BI128" s="205"/>
      <c r="BJ128" s="260"/>
      <c r="BK128" s="261"/>
      <c r="BL128" s="262"/>
      <c r="BM128" s="1"/>
      <c r="BN128" s="2"/>
    </row>
    <row r="129" spans="2:66" ht="15" customHeight="1" thickTop="1">
      <c r="B129" s="209" t="s">
        <v>228</v>
      </c>
      <c r="C129" s="210"/>
      <c r="D129" s="210"/>
      <c r="E129" s="210"/>
      <c r="F129" s="210"/>
      <c r="G129" s="210"/>
      <c r="H129" s="210"/>
      <c r="I129" s="210"/>
      <c r="J129" s="210"/>
      <c r="K129" s="210"/>
      <c r="L129" s="211"/>
      <c r="M129" s="188"/>
      <c r="N129" s="241"/>
      <c r="O129" s="241"/>
      <c r="P129" s="189"/>
      <c r="Q129" s="188"/>
      <c r="R129" s="241"/>
      <c r="S129" s="241"/>
      <c r="T129" s="189"/>
      <c r="U129" s="188"/>
      <c r="V129" s="241"/>
      <c r="W129" s="241"/>
      <c r="X129" s="189"/>
      <c r="Y129" s="188"/>
      <c r="Z129" s="241"/>
      <c r="AA129" s="241"/>
      <c r="AB129" s="189"/>
      <c r="AC129" s="278"/>
      <c r="AD129" s="279"/>
      <c r="AE129" s="279"/>
      <c r="AF129" s="280"/>
      <c r="AG129" s="323" t="s">
        <v>227</v>
      </c>
      <c r="AH129" s="324"/>
      <c r="AI129" s="324"/>
      <c r="AJ129" s="324"/>
      <c r="AK129" s="324"/>
      <c r="AL129" s="324"/>
      <c r="AM129" s="324"/>
      <c r="AN129" s="324"/>
      <c r="AO129" s="325"/>
      <c r="AP129" s="269" t="s">
        <v>52</v>
      </c>
      <c r="AQ129" s="275"/>
      <c r="AR129" s="275"/>
      <c r="AS129" s="270"/>
      <c r="AT129" s="200">
        <f>'05.02'!AT129+AY129</f>
        <v>11</v>
      </c>
      <c r="AU129" s="206"/>
      <c r="AV129" s="201"/>
      <c r="AW129" s="188">
        <f>'05.02'!BG129</f>
        <v>11</v>
      </c>
      <c r="AX129" s="189"/>
      <c r="AY129" s="188"/>
      <c r="AZ129" s="189"/>
      <c r="BA129" s="200"/>
      <c r="BB129" s="201"/>
      <c r="BC129" s="269">
        <f>'05.02'!BC129+BA129</f>
        <v>0</v>
      </c>
      <c r="BD129" s="270"/>
      <c r="BE129" s="200">
        <f>'05.02'!BE129+BA129</f>
        <v>0</v>
      </c>
      <c r="BF129" s="201"/>
      <c r="BG129" s="200">
        <f>AT129-BE129</f>
        <v>11</v>
      </c>
      <c r="BH129" s="206"/>
      <c r="BI129" s="201"/>
      <c r="BJ129" s="254">
        <f>((LEFT(AP129,FIND(" ",AP129)-1)*BC129)/$S$279)</f>
        <v>0</v>
      </c>
      <c r="BK129" s="255"/>
      <c r="BL129" s="256"/>
      <c r="BM129" s="1"/>
      <c r="BN129" s="2"/>
    </row>
    <row r="130" spans="2:66" ht="15" customHeight="1">
      <c r="B130" s="212"/>
      <c r="C130" s="213"/>
      <c r="D130" s="213"/>
      <c r="E130" s="213"/>
      <c r="F130" s="213"/>
      <c r="G130" s="213"/>
      <c r="H130" s="213"/>
      <c r="I130" s="213"/>
      <c r="J130" s="213"/>
      <c r="K130" s="213"/>
      <c r="L130" s="214"/>
      <c r="M130" s="190"/>
      <c r="N130" s="242"/>
      <c r="O130" s="242"/>
      <c r="P130" s="191"/>
      <c r="Q130" s="190"/>
      <c r="R130" s="242"/>
      <c r="S130" s="242"/>
      <c r="T130" s="191"/>
      <c r="U130" s="190"/>
      <c r="V130" s="242"/>
      <c r="W130" s="242"/>
      <c r="X130" s="191"/>
      <c r="Y130" s="190"/>
      <c r="Z130" s="242"/>
      <c r="AA130" s="242"/>
      <c r="AB130" s="191"/>
      <c r="AC130" s="281"/>
      <c r="AD130" s="282"/>
      <c r="AE130" s="282"/>
      <c r="AF130" s="283"/>
      <c r="AG130" s="326"/>
      <c r="AH130" s="327"/>
      <c r="AI130" s="327"/>
      <c r="AJ130" s="327"/>
      <c r="AK130" s="327"/>
      <c r="AL130" s="327"/>
      <c r="AM130" s="327"/>
      <c r="AN130" s="327"/>
      <c r="AO130" s="328"/>
      <c r="AP130" s="271"/>
      <c r="AQ130" s="276"/>
      <c r="AR130" s="276"/>
      <c r="AS130" s="272"/>
      <c r="AT130" s="202"/>
      <c r="AU130" s="207"/>
      <c r="AV130" s="203"/>
      <c r="AW130" s="190"/>
      <c r="AX130" s="191"/>
      <c r="AY130" s="190"/>
      <c r="AZ130" s="191"/>
      <c r="BA130" s="202"/>
      <c r="BB130" s="203"/>
      <c r="BC130" s="271"/>
      <c r="BD130" s="272"/>
      <c r="BE130" s="202"/>
      <c r="BF130" s="203"/>
      <c r="BG130" s="202"/>
      <c r="BH130" s="207"/>
      <c r="BI130" s="203"/>
      <c r="BJ130" s="257"/>
      <c r="BK130" s="258"/>
      <c r="BL130" s="259"/>
      <c r="BM130" s="1"/>
      <c r="BN130" s="2"/>
    </row>
    <row r="131" spans="2:66" ht="15" customHeight="1" thickBot="1">
      <c r="B131" s="215"/>
      <c r="C131" s="216"/>
      <c r="D131" s="216"/>
      <c r="E131" s="216"/>
      <c r="F131" s="216"/>
      <c r="G131" s="216"/>
      <c r="H131" s="216"/>
      <c r="I131" s="216"/>
      <c r="J131" s="216"/>
      <c r="K131" s="216"/>
      <c r="L131" s="217"/>
      <c r="M131" s="192"/>
      <c r="N131" s="243"/>
      <c r="O131" s="243"/>
      <c r="P131" s="193"/>
      <c r="Q131" s="192"/>
      <c r="R131" s="243"/>
      <c r="S131" s="243"/>
      <c r="T131" s="193"/>
      <c r="U131" s="192"/>
      <c r="V131" s="243"/>
      <c r="W131" s="243"/>
      <c r="X131" s="193"/>
      <c r="Y131" s="192"/>
      <c r="Z131" s="243"/>
      <c r="AA131" s="243"/>
      <c r="AB131" s="193"/>
      <c r="AC131" s="284"/>
      <c r="AD131" s="285"/>
      <c r="AE131" s="285"/>
      <c r="AF131" s="286"/>
      <c r="AG131" s="329"/>
      <c r="AH131" s="330"/>
      <c r="AI131" s="330"/>
      <c r="AJ131" s="330"/>
      <c r="AK131" s="330"/>
      <c r="AL131" s="330"/>
      <c r="AM131" s="330"/>
      <c r="AN131" s="330"/>
      <c r="AO131" s="331"/>
      <c r="AP131" s="273"/>
      <c r="AQ131" s="277"/>
      <c r="AR131" s="277"/>
      <c r="AS131" s="274"/>
      <c r="AT131" s="204"/>
      <c r="AU131" s="208"/>
      <c r="AV131" s="205"/>
      <c r="AW131" s="192"/>
      <c r="AX131" s="193"/>
      <c r="AY131" s="192"/>
      <c r="AZ131" s="193"/>
      <c r="BA131" s="204"/>
      <c r="BB131" s="205"/>
      <c r="BC131" s="273"/>
      <c r="BD131" s="274"/>
      <c r="BE131" s="204"/>
      <c r="BF131" s="205"/>
      <c r="BG131" s="204"/>
      <c r="BH131" s="208"/>
      <c r="BI131" s="205"/>
      <c r="BJ131" s="260"/>
      <c r="BK131" s="261"/>
      <c r="BL131" s="262"/>
      <c r="BM131" s="1"/>
      <c r="BN131" s="2"/>
    </row>
    <row r="132" spans="2:66" ht="15" customHeight="1" thickTop="1">
      <c r="B132" s="209" t="s">
        <v>226</v>
      </c>
      <c r="C132" s="210"/>
      <c r="D132" s="210"/>
      <c r="E132" s="210"/>
      <c r="F132" s="210"/>
      <c r="G132" s="210"/>
      <c r="H132" s="210"/>
      <c r="I132" s="210"/>
      <c r="J132" s="210"/>
      <c r="K132" s="210"/>
      <c r="L132" s="211"/>
      <c r="M132" s="188"/>
      <c r="N132" s="241"/>
      <c r="O132" s="241"/>
      <c r="P132" s="189"/>
      <c r="Q132" s="188"/>
      <c r="R132" s="241"/>
      <c r="S132" s="241"/>
      <c r="T132" s="189"/>
      <c r="U132" s="188"/>
      <c r="V132" s="241"/>
      <c r="W132" s="241"/>
      <c r="X132" s="189"/>
      <c r="Y132" s="188"/>
      <c r="Z132" s="241"/>
      <c r="AA132" s="241"/>
      <c r="AB132" s="189"/>
      <c r="AC132" s="188"/>
      <c r="AD132" s="241"/>
      <c r="AE132" s="241"/>
      <c r="AF132" s="189"/>
      <c r="AG132" s="222" t="s">
        <v>225</v>
      </c>
      <c r="AH132" s="223"/>
      <c r="AI132" s="223"/>
      <c r="AJ132" s="223"/>
      <c r="AK132" s="223"/>
      <c r="AL132" s="223"/>
      <c r="AM132" s="223"/>
      <c r="AN132" s="223"/>
      <c r="AO132" s="224"/>
      <c r="AP132" s="269" t="s">
        <v>141</v>
      </c>
      <c r="AQ132" s="275"/>
      <c r="AR132" s="275"/>
      <c r="AS132" s="270"/>
      <c r="AT132" s="200">
        <f>'05.02'!AT132+AY132</f>
        <v>2</v>
      </c>
      <c r="AU132" s="206"/>
      <c r="AV132" s="201"/>
      <c r="AW132" s="188">
        <f>'05.02'!BG132</f>
        <v>2</v>
      </c>
      <c r="AX132" s="189"/>
      <c r="AY132" s="188"/>
      <c r="AZ132" s="189"/>
      <c r="BA132" s="200"/>
      <c r="BB132" s="201"/>
      <c r="BC132" s="269">
        <f>'05.02'!BC132+BA132</f>
        <v>0</v>
      </c>
      <c r="BD132" s="270"/>
      <c r="BE132" s="200">
        <f>'05.02'!BE132+BA132</f>
        <v>0</v>
      </c>
      <c r="BF132" s="201"/>
      <c r="BG132" s="200">
        <f>AT132-BE132</f>
        <v>2</v>
      </c>
      <c r="BH132" s="206"/>
      <c r="BI132" s="201"/>
      <c r="BJ132" s="254">
        <f>((LEFT(AP132,FIND(" ",AP132)-1)*BC132)/$S$279)</f>
        <v>0</v>
      </c>
      <c r="BK132" s="255"/>
      <c r="BL132" s="256"/>
      <c r="BM132" s="1"/>
      <c r="BN132" s="2"/>
    </row>
    <row r="133" spans="2:66" ht="15" customHeight="1">
      <c r="B133" s="212"/>
      <c r="C133" s="213"/>
      <c r="D133" s="213"/>
      <c r="E133" s="213"/>
      <c r="F133" s="213"/>
      <c r="G133" s="213"/>
      <c r="H133" s="213"/>
      <c r="I133" s="213"/>
      <c r="J133" s="213"/>
      <c r="K133" s="213"/>
      <c r="L133" s="214"/>
      <c r="M133" s="190"/>
      <c r="N133" s="242"/>
      <c r="O133" s="242"/>
      <c r="P133" s="191"/>
      <c r="Q133" s="190"/>
      <c r="R133" s="242"/>
      <c r="S133" s="242"/>
      <c r="T133" s="191"/>
      <c r="U133" s="190"/>
      <c r="V133" s="242"/>
      <c r="W133" s="242"/>
      <c r="X133" s="191"/>
      <c r="Y133" s="190"/>
      <c r="Z133" s="242"/>
      <c r="AA133" s="242"/>
      <c r="AB133" s="191"/>
      <c r="AC133" s="190"/>
      <c r="AD133" s="242"/>
      <c r="AE133" s="242"/>
      <c r="AF133" s="191"/>
      <c r="AG133" s="225"/>
      <c r="AH133" s="226"/>
      <c r="AI133" s="226"/>
      <c r="AJ133" s="226"/>
      <c r="AK133" s="226"/>
      <c r="AL133" s="226"/>
      <c r="AM133" s="226"/>
      <c r="AN133" s="226"/>
      <c r="AO133" s="227"/>
      <c r="AP133" s="271"/>
      <c r="AQ133" s="276"/>
      <c r="AR133" s="276"/>
      <c r="AS133" s="272"/>
      <c r="AT133" s="202"/>
      <c r="AU133" s="207"/>
      <c r="AV133" s="203"/>
      <c r="AW133" s="190"/>
      <c r="AX133" s="191"/>
      <c r="AY133" s="190"/>
      <c r="AZ133" s="191"/>
      <c r="BA133" s="202"/>
      <c r="BB133" s="203"/>
      <c r="BC133" s="271"/>
      <c r="BD133" s="272"/>
      <c r="BE133" s="202"/>
      <c r="BF133" s="203"/>
      <c r="BG133" s="202"/>
      <c r="BH133" s="207"/>
      <c r="BI133" s="203"/>
      <c r="BJ133" s="257"/>
      <c r="BK133" s="258"/>
      <c r="BL133" s="259"/>
      <c r="BM133" s="1"/>
      <c r="BN133" s="2"/>
    </row>
    <row r="134" spans="2:66" ht="15" customHeight="1" thickBot="1">
      <c r="B134" s="215"/>
      <c r="C134" s="216"/>
      <c r="D134" s="216"/>
      <c r="E134" s="216"/>
      <c r="F134" s="216"/>
      <c r="G134" s="216"/>
      <c r="H134" s="216"/>
      <c r="I134" s="216"/>
      <c r="J134" s="216"/>
      <c r="K134" s="216"/>
      <c r="L134" s="217"/>
      <c r="M134" s="192"/>
      <c r="N134" s="243"/>
      <c r="O134" s="243"/>
      <c r="P134" s="193"/>
      <c r="Q134" s="192"/>
      <c r="R134" s="243"/>
      <c r="S134" s="243"/>
      <c r="T134" s="193"/>
      <c r="U134" s="192"/>
      <c r="V134" s="243"/>
      <c r="W134" s="243"/>
      <c r="X134" s="193"/>
      <c r="Y134" s="192"/>
      <c r="Z134" s="243"/>
      <c r="AA134" s="243"/>
      <c r="AB134" s="193"/>
      <c r="AC134" s="192"/>
      <c r="AD134" s="243"/>
      <c r="AE134" s="243"/>
      <c r="AF134" s="193"/>
      <c r="AG134" s="228"/>
      <c r="AH134" s="229"/>
      <c r="AI134" s="229"/>
      <c r="AJ134" s="229"/>
      <c r="AK134" s="229"/>
      <c r="AL134" s="229"/>
      <c r="AM134" s="229"/>
      <c r="AN134" s="229"/>
      <c r="AO134" s="230"/>
      <c r="AP134" s="273"/>
      <c r="AQ134" s="277"/>
      <c r="AR134" s="277"/>
      <c r="AS134" s="274"/>
      <c r="AT134" s="204"/>
      <c r="AU134" s="208"/>
      <c r="AV134" s="205"/>
      <c r="AW134" s="192"/>
      <c r="AX134" s="193"/>
      <c r="AY134" s="192"/>
      <c r="AZ134" s="193"/>
      <c r="BA134" s="204"/>
      <c r="BB134" s="205"/>
      <c r="BC134" s="273"/>
      <c r="BD134" s="274"/>
      <c r="BE134" s="204"/>
      <c r="BF134" s="205"/>
      <c r="BG134" s="204"/>
      <c r="BH134" s="208"/>
      <c r="BI134" s="205"/>
      <c r="BJ134" s="260"/>
      <c r="BK134" s="261"/>
      <c r="BL134" s="262"/>
      <c r="BM134" s="1"/>
      <c r="BN134" s="2"/>
    </row>
    <row r="135" spans="2:66" ht="15" customHeight="1" thickTop="1">
      <c r="B135" s="314" t="s">
        <v>224</v>
      </c>
      <c r="C135" s="315"/>
      <c r="D135" s="315"/>
      <c r="E135" s="315"/>
      <c r="F135" s="315"/>
      <c r="G135" s="315"/>
      <c r="H135" s="315"/>
      <c r="I135" s="315"/>
      <c r="J135" s="315"/>
      <c r="K135" s="315"/>
      <c r="L135" s="316"/>
      <c r="M135" s="188"/>
      <c r="N135" s="241"/>
      <c r="O135" s="241"/>
      <c r="P135" s="189"/>
      <c r="Q135" s="188"/>
      <c r="R135" s="241"/>
      <c r="S135" s="241"/>
      <c r="T135" s="189"/>
      <c r="U135" s="188"/>
      <c r="V135" s="241"/>
      <c r="W135" s="241"/>
      <c r="X135" s="189"/>
      <c r="Y135" s="188"/>
      <c r="Z135" s="241"/>
      <c r="AA135" s="241"/>
      <c r="AB135" s="189"/>
      <c r="AC135" s="188"/>
      <c r="AD135" s="241"/>
      <c r="AE135" s="241"/>
      <c r="AF135" s="189"/>
      <c r="AG135" s="323" t="s">
        <v>140</v>
      </c>
      <c r="AH135" s="324"/>
      <c r="AI135" s="324"/>
      <c r="AJ135" s="324"/>
      <c r="AK135" s="324"/>
      <c r="AL135" s="324"/>
      <c r="AM135" s="324"/>
      <c r="AN135" s="324"/>
      <c r="AO135" s="325"/>
      <c r="AP135" s="269" t="s">
        <v>159</v>
      </c>
      <c r="AQ135" s="275"/>
      <c r="AR135" s="275"/>
      <c r="AS135" s="270"/>
      <c r="AT135" s="200">
        <f>'05.02'!AT135+AY135</f>
        <v>12</v>
      </c>
      <c r="AU135" s="206"/>
      <c r="AV135" s="201"/>
      <c r="AW135" s="188">
        <f>'05.02'!BG135</f>
        <v>12</v>
      </c>
      <c r="AX135" s="189"/>
      <c r="AY135" s="188"/>
      <c r="AZ135" s="189"/>
      <c r="BA135" s="200"/>
      <c r="BB135" s="201"/>
      <c r="BC135" s="269">
        <f>'05.02'!BC135+BA135</f>
        <v>0</v>
      </c>
      <c r="BD135" s="270"/>
      <c r="BE135" s="200">
        <f>'05.02'!BE135+BA135</f>
        <v>0</v>
      </c>
      <c r="BF135" s="201"/>
      <c r="BG135" s="200">
        <f>AT135-BE135</f>
        <v>12</v>
      </c>
      <c r="BH135" s="206"/>
      <c r="BI135" s="201"/>
      <c r="BJ135" s="254">
        <f>((LEFT(AP135,FIND(" ",AP135)-1)*BC135)/$S$279)</f>
        <v>0</v>
      </c>
      <c r="BK135" s="255"/>
      <c r="BL135" s="256"/>
      <c r="BM135" s="1"/>
      <c r="BN135" s="2"/>
    </row>
    <row r="136" spans="2:66" ht="15" customHeight="1">
      <c r="B136" s="317"/>
      <c r="C136" s="318"/>
      <c r="D136" s="318"/>
      <c r="E136" s="318"/>
      <c r="F136" s="318"/>
      <c r="G136" s="318"/>
      <c r="H136" s="318"/>
      <c r="I136" s="318"/>
      <c r="J136" s="318"/>
      <c r="K136" s="318"/>
      <c r="L136" s="319"/>
      <c r="M136" s="190"/>
      <c r="N136" s="242"/>
      <c r="O136" s="242"/>
      <c r="P136" s="191"/>
      <c r="Q136" s="190"/>
      <c r="R136" s="242"/>
      <c r="S136" s="242"/>
      <c r="T136" s="191"/>
      <c r="U136" s="190"/>
      <c r="V136" s="242"/>
      <c r="W136" s="242"/>
      <c r="X136" s="191"/>
      <c r="Y136" s="190"/>
      <c r="Z136" s="242"/>
      <c r="AA136" s="242"/>
      <c r="AB136" s="191"/>
      <c r="AC136" s="190"/>
      <c r="AD136" s="242"/>
      <c r="AE136" s="242"/>
      <c r="AF136" s="191"/>
      <c r="AG136" s="326"/>
      <c r="AH136" s="327"/>
      <c r="AI136" s="327"/>
      <c r="AJ136" s="327"/>
      <c r="AK136" s="327"/>
      <c r="AL136" s="327"/>
      <c r="AM136" s="327"/>
      <c r="AN136" s="327"/>
      <c r="AO136" s="328"/>
      <c r="AP136" s="271"/>
      <c r="AQ136" s="276"/>
      <c r="AR136" s="276"/>
      <c r="AS136" s="272"/>
      <c r="AT136" s="202"/>
      <c r="AU136" s="207"/>
      <c r="AV136" s="203"/>
      <c r="AW136" s="190"/>
      <c r="AX136" s="191"/>
      <c r="AY136" s="190"/>
      <c r="AZ136" s="191"/>
      <c r="BA136" s="202"/>
      <c r="BB136" s="203"/>
      <c r="BC136" s="271"/>
      <c r="BD136" s="272"/>
      <c r="BE136" s="202"/>
      <c r="BF136" s="203"/>
      <c r="BG136" s="202"/>
      <c r="BH136" s="207"/>
      <c r="BI136" s="203"/>
      <c r="BJ136" s="257"/>
      <c r="BK136" s="258"/>
      <c r="BL136" s="259"/>
      <c r="BM136" s="1"/>
      <c r="BN136" s="2"/>
    </row>
    <row r="137" spans="2:66" ht="15" customHeight="1" thickBot="1">
      <c r="B137" s="320"/>
      <c r="C137" s="321"/>
      <c r="D137" s="321"/>
      <c r="E137" s="321"/>
      <c r="F137" s="321"/>
      <c r="G137" s="321"/>
      <c r="H137" s="321"/>
      <c r="I137" s="321"/>
      <c r="J137" s="321"/>
      <c r="K137" s="321"/>
      <c r="L137" s="322"/>
      <c r="M137" s="192"/>
      <c r="N137" s="243"/>
      <c r="O137" s="243"/>
      <c r="P137" s="193"/>
      <c r="Q137" s="192"/>
      <c r="R137" s="243"/>
      <c r="S137" s="243"/>
      <c r="T137" s="193"/>
      <c r="U137" s="192"/>
      <c r="V137" s="243"/>
      <c r="W137" s="243"/>
      <c r="X137" s="193"/>
      <c r="Y137" s="192"/>
      <c r="Z137" s="243"/>
      <c r="AA137" s="243"/>
      <c r="AB137" s="193"/>
      <c r="AC137" s="192"/>
      <c r="AD137" s="243"/>
      <c r="AE137" s="243"/>
      <c r="AF137" s="193"/>
      <c r="AG137" s="329"/>
      <c r="AH137" s="330"/>
      <c r="AI137" s="330"/>
      <c r="AJ137" s="330"/>
      <c r="AK137" s="330"/>
      <c r="AL137" s="330"/>
      <c r="AM137" s="330"/>
      <c r="AN137" s="330"/>
      <c r="AO137" s="331"/>
      <c r="AP137" s="273"/>
      <c r="AQ137" s="277"/>
      <c r="AR137" s="277"/>
      <c r="AS137" s="274"/>
      <c r="AT137" s="204"/>
      <c r="AU137" s="208"/>
      <c r="AV137" s="205"/>
      <c r="AW137" s="192"/>
      <c r="AX137" s="193"/>
      <c r="AY137" s="192"/>
      <c r="AZ137" s="193"/>
      <c r="BA137" s="204"/>
      <c r="BB137" s="205"/>
      <c r="BC137" s="273"/>
      <c r="BD137" s="274"/>
      <c r="BE137" s="204"/>
      <c r="BF137" s="205"/>
      <c r="BG137" s="204"/>
      <c r="BH137" s="208"/>
      <c r="BI137" s="205"/>
      <c r="BJ137" s="260"/>
      <c r="BK137" s="261"/>
      <c r="BL137" s="262"/>
      <c r="BM137" s="1"/>
      <c r="BN137" s="2"/>
    </row>
    <row r="138" spans="2:66" ht="15" customHeight="1" thickTop="1">
      <c r="B138" s="209" t="s">
        <v>223</v>
      </c>
      <c r="C138" s="210"/>
      <c r="D138" s="210"/>
      <c r="E138" s="210"/>
      <c r="F138" s="210"/>
      <c r="G138" s="210"/>
      <c r="H138" s="210"/>
      <c r="I138" s="210"/>
      <c r="J138" s="210"/>
      <c r="K138" s="210"/>
      <c r="L138" s="211"/>
      <c r="M138" s="188"/>
      <c r="N138" s="241"/>
      <c r="O138" s="241"/>
      <c r="P138" s="189"/>
      <c r="Q138" s="188"/>
      <c r="R138" s="241"/>
      <c r="S138" s="241"/>
      <c r="T138" s="189"/>
      <c r="U138" s="188"/>
      <c r="V138" s="241"/>
      <c r="W138" s="241"/>
      <c r="X138" s="189"/>
      <c r="Y138" s="188"/>
      <c r="Z138" s="241"/>
      <c r="AA138" s="241"/>
      <c r="AB138" s="189"/>
      <c r="AC138" s="296" t="s">
        <v>311</v>
      </c>
      <c r="AD138" s="297"/>
      <c r="AE138" s="297"/>
      <c r="AF138" s="298"/>
      <c r="AG138" s="222" t="s">
        <v>134</v>
      </c>
      <c r="AH138" s="223"/>
      <c r="AI138" s="223"/>
      <c r="AJ138" s="223"/>
      <c r="AK138" s="223"/>
      <c r="AL138" s="223"/>
      <c r="AM138" s="223"/>
      <c r="AN138" s="223"/>
      <c r="AO138" s="224"/>
      <c r="AP138" s="269" t="s">
        <v>52</v>
      </c>
      <c r="AQ138" s="275"/>
      <c r="AR138" s="275"/>
      <c r="AS138" s="270"/>
      <c r="AT138" s="200">
        <f>'05.02'!AT138+AY138</f>
        <v>11</v>
      </c>
      <c r="AU138" s="206"/>
      <c r="AV138" s="201"/>
      <c r="AW138" s="188">
        <f>'05.02'!BG138</f>
        <v>11</v>
      </c>
      <c r="AX138" s="189"/>
      <c r="AY138" s="188"/>
      <c r="AZ138" s="189"/>
      <c r="BA138" s="200"/>
      <c r="BB138" s="201"/>
      <c r="BC138" s="269">
        <f>'05.02'!BC138+BA138</f>
        <v>0</v>
      </c>
      <c r="BD138" s="270"/>
      <c r="BE138" s="200">
        <f>'05.02'!BE138+BA138</f>
        <v>0</v>
      </c>
      <c r="BF138" s="201"/>
      <c r="BG138" s="200">
        <f>AT138-BE138</f>
        <v>11</v>
      </c>
      <c r="BH138" s="206"/>
      <c r="BI138" s="201"/>
      <c r="BJ138" s="254">
        <f>((LEFT(AP138,FIND(" ",AP138)-1)*BC138)/$S$279)</f>
        <v>0</v>
      </c>
      <c r="BK138" s="255"/>
      <c r="BL138" s="256"/>
      <c r="BM138" s="1"/>
      <c r="BN138" s="2"/>
    </row>
    <row r="139" spans="2:66" ht="15" customHeight="1">
      <c r="B139" s="212"/>
      <c r="C139" s="213"/>
      <c r="D139" s="213"/>
      <c r="E139" s="213"/>
      <c r="F139" s="213"/>
      <c r="G139" s="213"/>
      <c r="H139" s="213"/>
      <c r="I139" s="213"/>
      <c r="J139" s="213"/>
      <c r="K139" s="213"/>
      <c r="L139" s="214"/>
      <c r="M139" s="190"/>
      <c r="N139" s="242"/>
      <c r="O139" s="242"/>
      <c r="P139" s="191"/>
      <c r="Q139" s="190"/>
      <c r="R139" s="242"/>
      <c r="S139" s="242"/>
      <c r="T139" s="191"/>
      <c r="U139" s="190"/>
      <c r="V139" s="242"/>
      <c r="W139" s="242"/>
      <c r="X139" s="191"/>
      <c r="Y139" s="190"/>
      <c r="Z139" s="242"/>
      <c r="AA139" s="242"/>
      <c r="AB139" s="191"/>
      <c r="AC139" s="299"/>
      <c r="AD139" s="300"/>
      <c r="AE139" s="300"/>
      <c r="AF139" s="301"/>
      <c r="AG139" s="225"/>
      <c r="AH139" s="226"/>
      <c r="AI139" s="226"/>
      <c r="AJ139" s="226"/>
      <c r="AK139" s="226"/>
      <c r="AL139" s="226"/>
      <c r="AM139" s="226"/>
      <c r="AN139" s="226"/>
      <c r="AO139" s="227"/>
      <c r="AP139" s="271"/>
      <c r="AQ139" s="276"/>
      <c r="AR139" s="276"/>
      <c r="AS139" s="272"/>
      <c r="AT139" s="202"/>
      <c r="AU139" s="207"/>
      <c r="AV139" s="203"/>
      <c r="AW139" s="190"/>
      <c r="AX139" s="191"/>
      <c r="AY139" s="190"/>
      <c r="AZ139" s="191"/>
      <c r="BA139" s="202"/>
      <c r="BB139" s="203"/>
      <c r="BC139" s="271"/>
      <c r="BD139" s="272"/>
      <c r="BE139" s="202"/>
      <c r="BF139" s="203"/>
      <c r="BG139" s="202"/>
      <c r="BH139" s="207"/>
      <c r="BI139" s="203"/>
      <c r="BJ139" s="257"/>
      <c r="BK139" s="258"/>
      <c r="BL139" s="259"/>
      <c r="BM139" s="1"/>
      <c r="BN139" s="2"/>
    </row>
    <row r="140" spans="2:66" ht="15" customHeight="1" thickBot="1">
      <c r="B140" s="215"/>
      <c r="C140" s="216"/>
      <c r="D140" s="216"/>
      <c r="E140" s="216"/>
      <c r="F140" s="216"/>
      <c r="G140" s="216"/>
      <c r="H140" s="216"/>
      <c r="I140" s="216"/>
      <c r="J140" s="216"/>
      <c r="K140" s="216"/>
      <c r="L140" s="217"/>
      <c r="M140" s="192"/>
      <c r="N140" s="243"/>
      <c r="O140" s="243"/>
      <c r="P140" s="193"/>
      <c r="Q140" s="192"/>
      <c r="R140" s="243"/>
      <c r="S140" s="243"/>
      <c r="T140" s="193"/>
      <c r="U140" s="192"/>
      <c r="V140" s="243"/>
      <c r="W140" s="243"/>
      <c r="X140" s="193"/>
      <c r="Y140" s="192"/>
      <c r="Z140" s="243"/>
      <c r="AA140" s="243"/>
      <c r="AB140" s="193"/>
      <c r="AC140" s="302"/>
      <c r="AD140" s="303"/>
      <c r="AE140" s="303"/>
      <c r="AF140" s="304"/>
      <c r="AG140" s="228"/>
      <c r="AH140" s="229"/>
      <c r="AI140" s="229"/>
      <c r="AJ140" s="229"/>
      <c r="AK140" s="229"/>
      <c r="AL140" s="229"/>
      <c r="AM140" s="229"/>
      <c r="AN140" s="229"/>
      <c r="AO140" s="230"/>
      <c r="AP140" s="273"/>
      <c r="AQ140" s="277"/>
      <c r="AR140" s="277"/>
      <c r="AS140" s="274"/>
      <c r="AT140" s="204"/>
      <c r="AU140" s="208"/>
      <c r="AV140" s="205"/>
      <c r="AW140" s="192"/>
      <c r="AX140" s="193"/>
      <c r="AY140" s="192"/>
      <c r="AZ140" s="193"/>
      <c r="BA140" s="204"/>
      <c r="BB140" s="205"/>
      <c r="BC140" s="273"/>
      <c r="BD140" s="274"/>
      <c r="BE140" s="204"/>
      <c r="BF140" s="205"/>
      <c r="BG140" s="204"/>
      <c r="BH140" s="208"/>
      <c r="BI140" s="205"/>
      <c r="BJ140" s="260"/>
      <c r="BK140" s="261"/>
      <c r="BL140" s="262"/>
      <c r="BM140" s="1"/>
      <c r="BN140" s="2"/>
    </row>
    <row r="141" spans="2:66" ht="15" customHeight="1" thickTop="1">
      <c r="B141" s="209" t="s">
        <v>222</v>
      </c>
      <c r="C141" s="210"/>
      <c r="D141" s="210"/>
      <c r="E141" s="210"/>
      <c r="F141" s="210"/>
      <c r="G141" s="210"/>
      <c r="H141" s="210"/>
      <c r="I141" s="210"/>
      <c r="J141" s="210"/>
      <c r="K141" s="210"/>
      <c r="L141" s="211"/>
      <c r="M141" s="188"/>
      <c r="N141" s="241"/>
      <c r="O141" s="241"/>
      <c r="P141" s="189"/>
      <c r="Q141" s="188"/>
      <c r="R141" s="241"/>
      <c r="S141" s="241"/>
      <c r="T141" s="189"/>
      <c r="U141" s="188"/>
      <c r="V141" s="241"/>
      <c r="W141" s="241"/>
      <c r="X141" s="189"/>
      <c r="Y141" s="188"/>
      <c r="Z141" s="241"/>
      <c r="AA141" s="241"/>
      <c r="AB141" s="189"/>
      <c r="AC141" s="296"/>
      <c r="AD141" s="297"/>
      <c r="AE141" s="297"/>
      <c r="AF141" s="298"/>
      <c r="AG141" s="323" t="s">
        <v>221</v>
      </c>
      <c r="AH141" s="324"/>
      <c r="AI141" s="324"/>
      <c r="AJ141" s="324"/>
      <c r="AK141" s="324"/>
      <c r="AL141" s="324"/>
      <c r="AM141" s="324"/>
      <c r="AN141" s="324"/>
      <c r="AO141" s="325"/>
      <c r="AP141" s="269" t="s">
        <v>52</v>
      </c>
      <c r="AQ141" s="275"/>
      <c r="AR141" s="275"/>
      <c r="AS141" s="270"/>
      <c r="AT141" s="200">
        <f>'05.02'!AT141+AY141</f>
        <v>20</v>
      </c>
      <c r="AU141" s="206"/>
      <c r="AV141" s="201"/>
      <c r="AW141" s="188">
        <f>'05.02'!BG141</f>
        <v>20</v>
      </c>
      <c r="AX141" s="189"/>
      <c r="AY141" s="188"/>
      <c r="AZ141" s="189"/>
      <c r="BA141" s="200"/>
      <c r="BB141" s="201"/>
      <c r="BC141" s="269">
        <f>'05.02'!BC141+BA141</f>
        <v>0</v>
      </c>
      <c r="BD141" s="270"/>
      <c r="BE141" s="200">
        <f>'05.02'!BE141+BA141</f>
        <v>0</v>
      </c>
      <c r="BF141" s="201"/>
      <c r="BG141" s="200">
        <f>AT141-BE141</f>
        <v>20</v>
      </c>
      <c r="BH141" s="206"/>
      <c r="BI141" s="201"/>
      <c r="BJ141" s="254">
        <f>((LEFT(AP141,FIND(" ",AP141)-1)*BC141)/$S$279)</f>
        <v>0</v>
      </c>
      <c r="BK141" s="255"/>
      <c r="BL141" s="256"/>
      <c r="BM141" s="1"/>
      <c r="BN141" s="2"/>
    </row>
    <row r="142" spans="2:66" ht="15" customHeight="1">
      <c r="B142" s="212"/>
      <c r="C142" s="213"/>
      <c r="D142" s="213"/>
      <c r="E142" s="213"/>
      <c r="F142" s="213"/>
      <c r="G142" s="213"/>
      <c r="H142" s="213"/>
      <c r="I142" s="213"/>
      <c r="J142" s="213"/>
      <c r="K142" s="213"/>
      <c r="L142" s="214"/>
      <c r="M142" s="190"/>
      <c r="N142" s="242"/>
      <c r="O142" s="242"/>
      <c r="P142" s="191"/>
      <c r="Q142" s="190"/>
      <c r="R142" s="242"/>
      <c r="S142" s="242"/>
      <c r="T142" s="191"/>
      <c r="U142" s="190"/>
      <c r="V142" s="242"/>
      <c r="W142" s="242"/>
      <c r="X142" s="191"/>
      <c r="Y142" s="190"/>
      <c r="Z142" s="242"/>
      <c r="AA142" s="242"/>
      <c r="AB142" s="191"/>
      <c r="AC142" s="299"/>
      <c r="AD142" s="300"/>
      <c r="AE142" s="300"/>
      <c r="AF142" s="301"/>
      <c r="AG142" s="326"/>
      <c r="AH142" s="327"/>
      <c r="AI142" s="327"/>
      <c r="AJ142" s="327"/>
      <c r="AK142" s="327"/>
      <c r="AL142" s="327"/>
      <c r="AM142" s="327"/>
      <c r="AN142" s="327"/>
      <c r="AO142" s="328"/>
      <c r="AP142" s="271"/>
      <c r="AQ142" s="276"/>
      <c r="AR142" s="276"/>
      <c r="AS142" s="272"/>
      <c r="AT142" s="202"/>
      <c r="AU142" s="207"/>
      <c r="AV142" s="203"/>
      <c r="AW142" s="190"/>
      <c r="AX142" s="191"/>
      <c r="AY142" s="190"/>
      <c r="AZ142" s="191"/>
      <c r="BA142" s="202"/>
      <c r="BB142" s="203"/>
      <c r="BC142" s="271"/>
      <c r="BD142" s="272"/>
      <c r="BE142" s="202"/>
      <c r="BF142" s="203"/>
      <c r="BG142" s="202"/>
      <c r="BH142" s="207"/>
      <c r="BI142" s="203"/>
      <c r="BJ142" s="257"/>
      <c r="BK142" s="258"/>
      <c r="BL142" s="259"/>
      <c r="BM142" s="1"/>
      <c r="BN142" s="2"/>
    </row>
    <row r="143" spans="2:66" ht="15" customHeight="1" thickBot="1">
      <c r="B143" s="215"/>
      <c r="C143" s="216"/>
      <c r="D143" s="216"/>
      <c r="E143" s="216"/>
      <c r="F143" s="216"/>
      <c r="G143" s="216"/>
      <c r="H143" s="216"/>
      <c r="I143" s="216"/>
      <c r="J143" s="216"/>
      <c r="K143" s="216"/>
      <c r="L143" s="217"/>
      <c r="M143" s="192"/>
      <c r="N143" s="243"/>
      <c r="O143" s="243"/>
      <c r="P143" s="193"/>
      <c r="Q143" s="192"/>
      <c r="R143" s="243"/>
      <c r="S143" s="243"/>
      <c r="T143" s="193"/>
      <c r="U143" s="192"/>
      <c r="V143" s="243"/>
      <c r="W143" s="243"/>
      <c r="X143" s="193"/>
      <c r="Y143" s="192"/>
      <c r="Z143" s="243"/>
      <c r="AA143" s="243"/>
      <c r="AB143" s="193"/>
      <c r="AC143" s="302"/>
      <c r="AD143" s="303"/>
      <c r="AE143" s="303"/>
      <c r="AF143" s="304"/>
      <c r="AG143" s="329"/>
      <c r="AH143" s="330"/>
      <c r="AI143" s="330"/>
      <c r="AJ143" s="330"/>
      <c r="AK143" s="330"/>
      <c r="AL143" s="330"/>
      <c r="AM143" s="330"/>
      <c r="AN143" s="330"/>
      <c r="AO143" s="331"/>
      <c r="AP143" s="273"/>
      <c r="AQ143" s="277"/>
      <c r="AR143" s="277"/>
      <c r="AS143" s="274"/>
      <c r="AT143" s="204"/>
      <c r="AU143" s="208"/>
      <c r="AV143" s="205"/>
      <c r="AW143" s="192"/>
      <c r="AX143" s="193"/>
      <c r="AY143" s="192"/>
      <c r="AZ143" s="193"/>
      <c r="BA143" s="204"/>
      <c r="BB143" s="205"/>
      <c r="BC143" s="273"/>
      <c r="BD143" s="274"/>
      <c r="BE143" s="204"/>
      <c r="BF143" s="205"/>
      <c r="BG143" s="204"/>
      <c r="BH143" s="208"/>
      <c r="BI143" s="205"/>
      <c r="BJ143" s="260"/>
      <c r="BK143" s="261"/>
      <c r="BL143" s="262"/>
      <c r="BM143" s="1"/>
      <c r="BN143" s="2"/>
    </row>
    <row r="144" spans="2:66" ht="15" customHeight="1" thickTop="1">
      <c r="B144" s="314" t="s">
        <v>220</v>
      </c>
      <c r="C144" s="315"/>
      <c r="D144" s="315"/>
      <c r="E144" s="315"/>
      <c r="F144" s="315"/>
      <c r="G144" s="315"/>
      <c r="H144" s="315"/>
      <c r="I144" s="315"/>
      <c r="J144" s="315"/>
      <c r="K144" s="315"/>
      <c r="L144" s="316"/>
      <c r="M144" s="188"/>
      <c r="N144" s="241"/>
      <c r="O144" s="241"/>
      <c r="P144" s="189"/>
      <c r="Q144" s="188"/>
      <c r="R144" s="241"/>
      <c r="S144" s="241"/>
      <c r="T144" s="189"/>
      <c r="U144" s="188"/>
      <c r="V144" s="241"/>
      <c r="W144" s="241"/>
      <c r="X144" s="189"/>
      <c r="Y144" s="188"/>
      <c r="Z144" s="241"/>
      <c r="AA144" s="241"/>
      <c r="AB144" s="189"/>
      <c r="AC144" s="305"/>
      <c r="AD144" s="306"/>
      <c r="AE144" s="306"/>
      <c r="AF144" s="307"/>
      <c r="AG144" s="222" t="s">
        <v>135</v>
      </c>
      <c r="AH144" s="223"/>
      <c r="AI144" s="223"/>
      <c r="AJ144" s="223"/>
      <c r="AK144" s="223"/>
      <c r="AL144" s="223"/>
      <c r="AM144" s="223"/>
      <c r="AN144" s="223"/>
      <c r="AO144" s="224"/>
      <c r="AP144" s="269" t="s">
        <v>61</v>
      </c>
      <c r="AQ144" s="275"/>
      <c r="AR144" s="275"/>
      <c r="AS144" s="270"/>
      <c r="AT144" s="200">
        <f>'05.02'!AT144+AY144</f>
        <v>6</v>
      </c>
      <c r="AU144" s="206"/>
      <c r="AV144" s="201"/>
      <c r="AW144" s="188">
        <f>'05.02'!BG144</f>
        <v>6</v>
      </c>
      <c r="AX144" s="189"/>
      <c r="AY144" s="188"/>
      <c r="AZ144" s="189"/>
      <c r="BA144" s="200"/>
      <c r="BB144" s="201"/>
      <c r="BC144" s="269">
        <f>'05.02'!BC144+BA144</f>
        <v>0</v>
      </c>
      <c r="BD144" s="270"/>
      <c r="BE144" s="200">
        <f>'05.02'!BE144+BA144</f>
        <v>0</v>
      </c>
      <c r="BF144" s="201"/>
      <c r="BG144" s="200">
        <f>AT144-BE144</f>
        <v>6</v>
      </c>
      <c r="BH144" s="206"/>
      <c r="BI144" s="201"/>
      <c r="BJ144" s="254">
        <f>((LEFT(AP144,FIND(" ",AP144)-1)*BC144)/$S$279)</f>
        <v>0</v>
      </c>
      <c r="BK144" s="255"/>
      <c r="BL144" s="256"/>
      <c r="BM144" s="1"/>
      <c r="BN144" s="2"/>
    </row>
    <row r="145" spans="2:66" ht="15" customHeight="1">
      <c r="B145" s="317"/>
      <c r="C145" s="318"/>
      <c r="D145" s="318"/>
      <c r="E145" s="318"/>
      <c r="F145" s="318"/>
      <c r="G145" s="318"/>
      <c r="H145" s="318"/>
      <c r="I145" s="318"/>
      <c r="J145" s="318"/>
      <c r="K145" s="318"/>
      <c r="L145" s="319"/>
      <c r="M145" s="190"/>
      <c r="N145" s="242"/>
      <c r="O145" s="242"/>
      <c r="P145" s="191"/>
      <c r="Q145" s="190"/>
      <c r="R145" s="242"/>
      <c r="S145" s="242"/>
      <c r="T145" s="191"/>
      <c r="U145" s="190"/>
      <c r="V145" s="242"/>
      <c r="W145" s="242"/>
      <c r="X145" s="191"/>
      <c r="Y145" s="190"/>
      <c r="Z145" s="242"/>
      <c r="AA145" s="242"/>
      <c r="AB145" s="191"/>
      <c r="AC145" s="308"/>
      <c r="AD145" s="309"/>
      <c r="AE145" s="309"/>
      <c r="AF145" s="310"/>
      <c r="AG145" s="225"/>
      <c r="AH145" s="226"/>
      <c r="AI145" s="226"/>
      <c r="AJ145" s="226"/>
      <c r="AK145" s="226"/>
      <c r="AL145" s="226"/>
      <c r="AM145" s="226"/>
      <c r="AN145" s="226"/>
      <c r="AO145" s="227"/>
      <c r="AP145" s="271"/>
      <c r="AQ145" s="276"/>
      <c r="AR145" s="276"/>
      <c r="AS145" s="272"/>
      <c r="AT145" s="202"/>
      <c r="AU145" s="207"/>
      <c r="AV145" s="203"/>
      <c r="AW145" s="190"/>
      <c r="AX145" s="191"/>
      <c r="AY145" s="190"/>
      <c r="AZ145" s="191"/>
      <c r="BA145" s="202"/>
      <c r="BB145" s="203"/>
      <c r="BC145" s="271"/>
      <c r="BD145" s="272"/>
      <c r="BE145" s="202"/>
      <c r="BF145" s="203"/>
      <c r="BG145" s="202"/>
      <c r="BH145" s="207"/>
      <c r="BI145" s="203"/>
      <c r="BJ145" s="257"/>
      <c r="BK145" s="258"/>
      <c r="BL145" s="259"/>
      <c r="BM145" s="1"/>
      <c r="BN145" s="2"/>
    </row>
    <row r="146" spans="2:66" ht="15" customHeight="1" thickBot="1">
      <c r="B146" s="320"/>
      <c r="C146" s="321"/>
      <c r="D146" s="321"/>
      <c r="E146" s="321"/>
      <c r="F146" s="321"/>
      <c r="G146" s="321"/>
      <c r="H146" s="321"/>
      <c r="I146" s="321"/>
      <c r="J146" s="321"/>
      <c r="K146" s="321"/>
      <c r="L146" s="322"/>
      <c r="M146" s="192"/>
      <c r="N146" s="243"/>
      <c r="O146" s="243"/>
      <c r="P146" s="193"/>
      <c r="Q146" s="192"/>
      <c r="R146" s="243"/>
      <c r="S146" s="243"/>
      <c r="T146" s="193"/>
      <c r="U146" s="192"/>
      <c r="V146" s="243"/>
      <c r="W146" s="243"/>
      <c r="X146" s="193"/>
      <c r="Y146" s="192"/>
      <c r="Z146" s="243"/>
      <c r="AA146" s="243"/>
      <c r="AB146" s="193"/>
      <c r="AC146" s="311"/>
      <c r="AD146" s="312"/>
      <c r="AE146" s="312"/>
      <c r="AF146" s="313"/>
      <c r="AG146" s="228"/>
      <c r="AH146" s="229"/>
      <c r="AI146" s="229"/>
      <c r="AJ146" s="229"/>
      <c r="AK146" s="229"/>
      <c r="AL146" s="229"/>
      <c r="AM146" s="229"/>
      <c r="AN146" s="229"/>
      <c r="AO146" s="230"/>
      <c r="AP146" s="273"/>
      <c r="AQ146" s="277"/>
      <c r="AR146" s="277"/>
      <c r="AS146" s="274"/>
      <c r="AT146" s="204"/>
      <c r="AU146" s="208"/>
      <c r="AV146" s="205"/>
      <c r="AW146" s="192"/>
      <c r="AX146" s="193"/>
      <c r="AY146" s="192"/>
      <c r="AZ146" s="193"/>
      <c r="BA146" s="204"/>
      <c r="BB146" s="205"/>
      <c r="BC146" s="273"/>
      <c r="BD146" s="274"/>
      <c r="BE146" s="204"/>
      <c r="BF146" s="205"/>
      <c r="BG146" s="204"/>
      <c r="BH146" s="208"/>
      <c r="BI146" s="205"/>
      <c r="BJ146" s="260"/>
      <c r="BK146" s="261"/>
      <c r="BL146" s="262"/>
      <c r="BM146" s="1"/>
      <c r="BN146" s="2"/>
    </row>
    <row r="147" spans="2:66" ht="15" customHeight="1" thickTop="1">
      <c r="B147" s="209" t="s">
        <v>219</v>
      </c>
      <c r="C147" s="210"/>
      <c r="D147" s="210"/>
      <c r="E147" s="210"/>
      <c r="F147" s="210"/>
      <c r="G147" s="210"/>
      <c r="H147" s="210"/>
      <c r="I147" s="210"/>
      <c r="J147" s="210"/>
      <c r="K147" s="210"/>
      <c r="L147" s="211"/>
      <c r="M147" s="188"/>
      <c r="N147" s="241"/>
      <c r="O147" s="241"/>
      <c r="P147" s="189"/>
      <c r="Q147" s="188"/>
      <c r="R147" s="241"/>
      <c r="S147" s="241"/>
      <c r="T147" s="189"/>
      <c r="U147" s="188"/>
      <c r="V147" s="241"/>
      <c r="W147" s="241"/>
      <c r="X147" s="189"/>
      <c r="Y147" s="188"/>
      <c r="Z147" s="241"/>
      <c r="AA147" s="241"/>
      <c r="AB147" s="189"/>
      <c r="AC147" s="305"/>
      <c r="AD147" s="306"/>
      <c r="AE147" s="306"/>
      <c r="AF147" s="307"/>
      <c r="AG147" s="222" t="s">
        <v>218</v>
      </c>
      <c r="AH147" s="223"/>
      <c r="AI147" s="223"/>
      <c r="AJ147" s="223"/>
      <c r="AK147" s="223"/>
      <c r="AL147" s="223"/>
      <c r="AM147" s="223"/>
      <c r="AN147" s="223"/>
      <c r="AO147" s="224"/>
      <c r="AP147" s="269" t="s">
        <v>217</v>
      </c>
      <c r="AQ147" s="275"/>
      <c r="AR147" s="275"/>
      <c r="AS147" s="270"/>
      <c r="AT147" s="200">
        <f>'05.02'!AT147+AY147</f>
        <v>2</v>
      </c>
      <c r="AU147" s="206"/>
      <c r="AV147" s="201"/>
      <c r="AW147" s="188">
        <f>'05.02'!BG147</f>
        <v>2</v>
      </c>
      <c r="AX147" s="189"/>
      <c r="AY147" s="188"/>
      <c r="AZ147" s="189"/>
      <c r="BA147" s="200"/>
      <c r="BB147" s="201"/>
      <c r="BC147" s="269">
        <f>'05.02'!BC147+BA147</f>
        <v>0</v>
      </c>
      <c r="BD147" s="270"/>
      <c r="BE147" s="200">
        <f>'05.02'!BE147+BA147</f>
        <v>0</v>
      </c>
      <c r="BF147" s="201"/>
      <c r="BG147" s="200">
        <f>AT147-BE147</f>
        <v>2</v>
      </c>
      <c r="BH147" s="206"/>
      <c r="BI147" s="201"/>
      <c r="BJ147" s="254">
        <f>((LEFT(AP147,FIND(" ",AP147)-1)*BC147)/$S$279)</f>
        <v>0</v>
      </c>
      <c r="BK147" s="255"/>
      <c r="BL147" s="256"/>
      <c r="BM147" s="1"/>
      <c r="BN147" s="2"/>
    </row>
    <row r="148" spans="2:66" ht="15" customHeight="1">
      <c r="B148" s="212"/>
      <c r="C148" s="213"/>
      <c r="D148" s="213"/>
      <c r="E148" s="213"/>
      <c r="F148" s="213"/>
      <c r="G148" s="213"/>
      <c r="H148" s="213"/>
      <c r="I148" s="213"/>
      <c r="J148" s="213"/>
      <c r="K148" s="213"/>
      <c r="L148" s="214"/>
      <c r="M148" s="190"/>
      <c r="N148" s="242"/>
      <c r="O148" s="242"/>
      <c r="P148" s="191"/>
      <c r="Q148" s="190"/>
      <c r="R148" s="242"/>
      <c r="S148" s="242"/>
      <c r="T148" s="191"/>
      <c r="U148" s="190"/>
      <c r="V148" s="242"/>
      <c r="W148" s="242"/>
      <c r="X148" s="191"/>
      <c r="Y148" s="190"/>
      <c r="Z148" s="242"/>
      <c r="AA148" s="242"/>
      <c r="AB148" s="191"/>
      <c r="AC148" s="308"/>
      <c r="AD148" s="309"/>
      <c r="AE148" s="309"/>
      <c r="AF148" s="310"/>
      <c r="AG148" s="225"/>
      <c r="AH148" s="226"/>
      <c r="AI148" s="226"/>
      <c r="AJ148" s="226"/>
      <c r="AK148" s="226"/>
      <c r="AL148" s="226"/>
      <c r="AM148" s="226"/>
      <c r="AN148" s="226"/>
      <c r="AO148" s="227"/>
      <c r="AP148" s="271"/>
      <c r="AQ148" s="276"/>
      <c r="AR148" s="276"/>
      <c r="AS148" s="272"/>
      <c r="AT148" s="202"/>
      <c r="AU148" s="207"/>
      <c r="AV148" s="203"/>
      <c r="AW148" s="190"/>
      <c r="AX148" s="191"/>
      <c r="AY148" s="190"/>
      <c r="AZ148" s="191"/>
      <c r="BA148" s="202"/>
      <c r="BB148" s="203"/>
      <c r="BC148" s="271"/>
      <c r="BD148" s="272"/>
      <c r="BE148" s="202"/>
      <c r="BF148" s="203"/>
      <c r="BG148" s="202"/>
      <c r="BH148" s="207"/>
      <c r="BI148" s="203"/>
      <c r="BJ148" s="257"/>
      <c r="BK148" s="258"/>
      <c r="BL148" s="259"/>
      <c r="BM148" s="1"/>
      <c r="BN148" s="2"/>
    </row>
    <row r="149" spans="2:66" ht="15" customHeight="1" thickBot="1">
      <c r="B149" s="215"/>
      <c r="C149" s="216"/>
      <c r="D149" s="216"/>
      <c r="E149" s="216"/>
      <c r="F149" s="216"/>
      <c r="G149" s="216"/>
      <c r="H149" s="216"/>
      <c r="I149" s="216"/>
      <c r="J149" s="216"/>
      <c r="K149" s="216"/>
      <c r="L149" s="217"/>
      <c r="M149" s="192"/>
      <c r="N149" s="243"/>
      <c r="O149" s="243"/>
      <c r="P149" s="193"/>
      <c r="Q149" s="192"/>
      <c r="R149" s="243"/>
      <c r="S149" s="243"/>
      <c r="T149" s="193"/>
      <c r="U149" s="192"/>
      <c r="V149" s="243"/>
      <c r="W149" s="243"/>
      <c r="X149" s="193"/>
      <c r="Y149" s="192"/>
      <c r="Z149" s="243"/>
      <c r="AA149" s="243"/>
      <c r="AB149" s="193"/>
      <c r="AC149" s="311"/>
      <c r="AD149" s="312"/>
      <c r="AE149" s="312"/>
      <c r="AF149" s="313"/>
      <c r="AG149" s="228"/>
      <c r="AH149" s="229"/>
      <c r="AI149" s="229"/>
      <c r="AJ149" s="229"/>
      <c r="AK149" s="229"/>
      <c r="AL149" s="229"/>
      <c r="AM149" s="229"/>
      <c r="AN149" s="229"/>
      <c r="AO149" s="230"/>
      <c r="AP149" s="273"/>
      <c r="AQ149" s="277"/>
      <c r="AR149" s="277"/>
      <c r="AS149" s="274"/>
      <c r="AT149" s="204"/>
      <c r="AU149" s="208"/>
      <c r="AV149" s="205"/>
      <c r="AW149" s="192"/>
      <c r="AX149" s="193"/>
      <c r="AY149" s="192"/>
      <c r="AZ149" s="193"/>
      <c r="BA149" s="204"/>
      <c r="BB149" s="205"/>
      <c r="BC149" s="273"/>
      <c r="BD149" s="274"/>
      <c r="BE149" s="204"/>
      <c r="BF149" s="205"/>
      <c r="BG149" s="204"/>
      <c r="BH149" s="208"/>
      <c r="BI149" s="205"/>
      <c r="BJ149" s="260"/>
      <c r="BK149" s="261"/>
      <c r="BL149" s="262"/>
      <c r="BM149" s="1"/>
      <c r="BN149" s="2"/>
    </row>
    <row r="150" spans="2:66" ht="15" customHeight="1" thickTop="1">
      <c r="B150" s="209" t="s">
        <v>298</v>
      </c>
      <c r="C150" s="210"/>
      <c r="D150" s="210"/>
      <c r="E150" s="210"/>
      <c r="F150" s="210"/>
      <c r="G150" s="210"/>
      <c r="H150" s="210"/>
      <c r="I150" s="210"/>
      <c r="J150" s="210"/>
      <c r="K150" s="210"/>
      <c r="L150" s="211"/>
      <c r="M150" s="287"/>
      <c r="N150" s="288"/>
      <c r="O150" s="288"/>
      <c r="P150" s="289"/>
      <c r="Q150" s="287"/>
      <c r="R150" s="288"/>
      <c r="S150" s="288"/>
      <c r="T150" s="289"/>
      <c r="U150" s="287"/>
      <c r="V150" s="288"/>
      <c r="W150" s="288"/>
      <c r="X150" s="289"/>
      <c r="Y150" s="287"/>
      <c r="Z150" s="288"/>
      <c r="AA150" s="288"/>
      <c r="AB150" s="289"/>
      <c r="AC150" s="296"/>
      <c r="AD150" s="297"/>
      <c r="AE150" s="297"/>
      <c r="AF150" s="298"/>
      <c r="AG150" s="222" t="s">
        <v>216</v>
      </c>
      <c r="AH150" s="223"/>
      <c r="AI150" s="223"/>
      <c r="AJ150" s="223"/>
      <c r="AK150" s="223"/>
      <c r="AL150" s="223"/>
      <c r="AM150" s="223"/>
      <c r="AN150" s="223"/>
      <c r="AO150" s="224"/>
      <c r="AP150" s="269" t="s">
        <v>159</v>
      </c>
      <c r="AQ150" s="275"/>
      <c r="AR150" s="275"/>
      <c r="AS150" s="270"/>
      <c r="AT150" s="200">
        <f>'05.02'!AT150+AY150</f>
        <v>7</v>
      </c>
      <c r="AU150" s="206"/>
      <c r="AV150" s="201"/>
      <c r="AW150" s="188">
        <f>'05.02'!BG150</f>
        <v>7</v>
      </c>
      <c r="AX150" s="189"/>
      <c r="AY150" s="188"/>
      <c r="AZ150" s="189"/>
      <c r="BA150" s="200"/>
      <c r="BB150" s="201"/>
      <c r="BC150" s="269">
        <f>'05.02'!BC150+BA150</f>
        <v>0</v>
      </c>
      <c r="BD150" s="270"/>
      <c r="BE150" s="200">
        <f>'05.02'!BE150+BA150</f>
        <v>0</v>
      </c>
      <c r="BF150" s="201"/>
      <c r="BG150" s="200">
        <f>AT150-BE150</f>
        <v>7</v>
      </c>
      <c r="BH150" s="206"/>
      <c r="BI150" s="201"/>
      <c r="BJ150" s="254">
        <f>((LEFT(AP150,FIND(" ",AP150)-1)*BC150)/$S$279)</f>
        <v>0</v>
      </c>
      <c r="BK150" s="255"/>
      <c r="BL150" s="256"/>
      <c r="BM150" s="1"/>
      <c r="BN150" s="2"/>
    </row>
    <row r="151" spans="2:66" ht="15" customHeight="1">
      <c r="B151" s="212"/>
      <c r="C151" s="213"/>
      <c r="D151" s="213"/>
      <c r="E151" s="213"/>
      <c r="F151" s="213"/>
      <c r="G151" s="213"/>
      <c r="H151" s="213"/>
      <c r="I151" s="213"/>
      <c r="J151" s="213"/>
      <c r="K151" s="213"/>
      <c r="L151" s="214"/>
      <c r="M151" s="290"/>
      <c r="N151" s="291"/>
      <c r="O151" s="291"/>
      <c r="P151" s="292"/>
      <c r="Q151" s="290"/>
      <c r="R151" s="291"/>
      <c r="S151" s="291"/>
      <c r="T151" s="292"/>
      <c r="U151" s="290"/>
      <c r="V151" s="291"/>
      <c r="W151" s="291"/>
      <c r="X151" s="292"/>
      <c r="Y151" s="290"/>
      <c r="Z151" s="291"/>
      <c r="AA151" s="291"/>
      <c r="AB151" s="292"/>
      <c r="AC151" s="299"/>
      <c r="AD151" s="300"/>
      <c r="AE151" s="300"/>
      <c r="AF151" s="301"/>
      <c r="AG151" s="225"/>
      <c r="AH151" s="226"/>
      <c r="AI151" s="226"/>
      <c r="AJ151" s="226"/>
      <c r="AK151" s="226"/>
      <c r="AL151" s="226"/>
      <c r="AM151" s="226"/>
      <c r="AN151" s="226"/>
      <c r="AO151" s="227"/>
      <c r="AP151" s="271"/>
      <c r="AQ151" s="276"/>
      <c r="AR151" s="276"/>
      <c r="AS151" s="272"/>
      <c r="AT151" s="202"/>
      <c r="AU151" s="207"/>
      <c r="AV151" s="203"/>
      <c r="AW151" s="190"/>
      <c r="AX151" s="191"/>
      <c r="AY151" s="190"/>
      <c r="AZ151" s="191"/>
      <c r="BA151" s="202"/>
      <c r="BB151" s="203"/>
      <c r="BC151" s="271"/>
      <c r="BD151" s="272"/>
      <c r="BE151" s="202"/>
      <c r="BF151" s="203"/>
      <c r="BG151" s="202"/>
      <c r="BH151" s="207"/>
      <c r="BI151" s="203"/>
      <c r="BJ151" s="257"/>
      <c r="BK151" s="258"/>
      <c r="BL151" s="259"/>
      <c r="BM151" s="1"/>
      <c r="BN151" s="2"/>
    </row>
    <row r="152" spans="2:66" ht="15" customHeight="1" thickBot="1">
      <c r="B152" s="215"/>
      <c r="C152" s="216"/>
      <c r="D152" s="216"/>
      <c r="E152" s="216"/>
      <c r="F152" s="216"/>
      <c r="G152" s="216"/>
      <c r="H152" s="216"/>
      <c r="I152" s="216"/>
      <c r="J152" s="216"/>
      <c r="K152" s="216"/>
      <c r="L152" s="217"/>
      <c r="M152" s="293"/>
      <c r="N152" s="294"/>
      <c r="O152" s="294"/>
      <c r="P152" s="295"/>
      <c r="Q152" s="293"/>
      <c r="R152" s="294"/>
      <c r="S152" s="294"/>
      <c r="T152" s="295"/>
      <c r="U152" s="293"/>
      <c r="V152" s="294"/>
      <c r="W152" s="294"/>
      <c r="X152" s="295"/>
      <c r="Y152" s="293"/>
      <c r="Z152" s="294"/>
      <c r="AA152" s="294"/>
      <c r="AB152" s="295"/>
      <c r="AC152" s="302"/>
      <c r="AD152" s="303"/>
      <c r="AE152" s="303"/>
      <c r="AF152" s="304"/>
      <c r="AG152" s="228"/>
      <c r="AH152" s="229"/>
      <c r="AI152" s="229"/>
      <c r="AJ152" s="229"/>
      <c r="AK152" s="229"/>
      <c r="AL152" s="229"/>
      <c r="AM152" s="229"/>
      <c r="AN152" s="229"/>
      <c r="AO152" s="230"/>
      <c r="AP152" s="273"/>
      <c r="AQ152" s="277"/>
      <c r="AR152" s="277"/>
      <c r="AS152" s="274"/>
      <c r="AT152" s="204"/>
      <c r="AU152" s="208"/>
      <c r="AV152" s="205"/>
      <c r="AW152" s="192"/>
      <c r="AX152" s="193"/>
      <c r="AY152" s="192"/>
      <c r="AZ152" s="193"/>
      <c r="BA152" s="204"/>
      <c r="BB152" s="205"/>
      <c r="BC152" s="273"/>
      <c r="BD152" s="274"/>
      <c r="BE152" s="204"/>
      <c r="BF152" s="205"/>
      <c r="BG152" s="204"/>
      <c r="BH152" s="208"/>
      <c r="BI152" s="205"/>
      <c r="BJ152" s="260"/>
      <c r="BK152" s="261"/>
      <c r="BL152" s="262"/>
      <c r="BM152" s="1"/>
      <c r="BN152" s="2"/>
    </row>
    <row r="153" spans="2:66" ht="15" customHeight="1" thickTop="1">
      <c r="B153" s="209"/>
      <c r="C153" s="210"/>
      <c r="D153" s="210"/>
      <c r="E153" s="210"/>
      <c r="F153" s="210"/>
      <c r="G153" s="210"/>
      <c r="H153" s="210"/>
      <c r="I153" s="210"/>
      <c r="J153" s="210"/>
      <c r="K153" s="210"/>
      <c r="L153" s="211"/>
      <c r="M153" s="188"/>
      <c r="N153" s="241"/>
      <c r="O153" s="241"/>
      <c r="P153" s="189"/>
      <c r="Q153" s="188"/>
      <c r="R153" s="241"/>
      <c r="S153" s="241"/>
      <c r="T153" s="189"/>
      <c r="U153" s="188"/>
      <c r="V153" s="241"/>
      <c r="W153" s="241"/>
      <c r="X153" s="189"/>
      <c r="Y153" s="188"/>
      <c r="Z153" s="241"/>
      <c r="AA153" s="241"/>
      <c r="AB153" s="189"/>
      <c r="AC153" s="278"/>
      <c r="AD153" s="279"/>
      <c r="AE153" s="279"/>
      <c r="AF153" s="280"/>
      <c r="AG153" s="222"/>
      <c r="AH153" s="223"/>
      <c r="AI153" s="223"/>
      <c r="AJ153" s="223"/>
      <c r="AK153" s="223"/>
      <c r="AL153" s="223"/>
      <c r="AM153" s="223"/>
      <c r="AN153" s="223"/>
      <c r="AO153" s="224"/>
      <c r="AP153" s="269"/>
      <c r="AQ153" s="275"/>
      <c r="AR153" s="275"/>
      <c r="AS153" s="270"/>
      <c r="AT153" s="200">
        <f>'05.02'!AT153+AY153</f>
        <v>0</v>
      </c>
      <c r="AU153" s="206"/>
      <c r="AV153" s="201"/>
      <c r="AW153" s="188">
        <f>'05.02'!BG153</f>
        <v>0</v>
      </c>
      <c r="AX153" s="189"/>
      <c r="AY153" s="188"/>
      <c r="AZ153" s="189"/>
      <c r="BA153" s="200"/>
      <c r="BB153" s="201"/>
      <c r="BC153" s="269">
        <f>'05.02'!BC153+BA153</f>
        <v>0</v>
      </c>
      <c r="BD153" s="270"/>
      <c r="BE153" s="200">
        <f>'05.02'!BE153+BA153</f>
        <v>0</v>
      </c>
      <c r="BF153" s="201"/>
      <c r="BG153" s="200">
        <f>AT153-BE153</f>
        <v>0</v>
      </c>
      <c r="BH153" s="206"/>
      <c r="BI153" s="201"/>
      <c r="BJ153" s="254"/>
      <c r="BK153" s="255"/>
      <c r="BL153" s="256"/>
      <c r="BM153" s="1"/>
      <c r="BN153" s="2"/>
    </row>
    <row r="154" spans="2:66" ht="15" customHeight="1">
      <c r="B154" s="212"/>
      <c r="C154" s="213"/>
      <c r="D154" s="213"/>
      <c r="E154" s="213"/>
      <c r="F154" s="213"/>
      <c r="G154" s="213"/>
      <c r="H154" s="213"/>
      <c r="I154" s="213"/>
      <c r="J154" s="213"/>
      <c r="K154" s="213"/>
      <c r="L154" s="214"/>
      <c r="M154" s="190"/>
      <c r="N154" s="242"/>
      <c r="O154" s="242"/>
      <c r="P154" s="191"/>
      <c r="Q154" s="190"/>
      <c r="R154" s="242"/>
      <c r="S154" s="242"/>
      <c r="T154" s="191"/>
      <c r="U154" s="190"/>
      <c r="V154" s="242"/>
      <c r="W154" s="242"/>
      <c r="X154" s="191"/>
      <c r="Y154" s="190"/>
      <c r="Z154" s="242"/>
      <c r="AA154" s="242"/>
      <c r="AB154" s="191"/>
      <c r="AC154" s="281"/>
      <c r="AD154" s="282"/>
      <c r="AE154" s="282"/>
      <c r="AF154" s="283"/>
      <c r="AG154" s="225"/>
      <c r="AH154" s="226"/>
      <c r="AI154" s="226"/>
      <c r="AJ154" s="226"/>
      <c r="AK154" s="226"/>
      <c r="AL154" s="226"/>
      <c r="AM154" s="226"/>
      <c r="AN154" s="226"/>
      <c r="AO154" s="227"/>
      <c r="AP154" s="271"/>
      <c r="AQ154" s="276"/>
      <c r="AR154" s="276"/>
      <c r="AS154" s="272"/>
      <c r="AT154" s="202"/>
      <c r="AU154" s="207"/>
      <c r="AV154" s="203"/>
      <c r="AW154" s="190"/>
      <c r="AX154" s="191"/>
      <c r="AY154" s="190"/>
      <c r="AZ154" s="191"/>
      <c r="BA154" s="202"/>
      <c r="BB154" s="203"/>
      <c r="BC154" s="271"/>
      <c r="BD154" s="272"/>
      <c r="BE154" s="202"/>
      <c r="BF154" s="203"/>
      <c r="BG154" s="202"/>
      <c r="BH154" s="207"/>
      <c r="BI154" s="203"/>
      <c r="BJ154" s="257"/>
      <c r="BK154" s="258"/>
      <c r="BL154" s="259"/>
      <c r="BM154" s="1"/>
      <c r="BN154" s="2"/>
    </row>
    <row r="155" spans="2:66" ht="15" customHeight="1" thickBot="1">
      <c r="B155" s="215"/>
      <c r="C155" s="216"/>
      <c r="D155" s="216"/>
      <c r="E155" s="216"/>
      <c r="F155" s="216"/>
      <c r="G155" s="216"/>
      <c r="H155" s="216"/>
      <c r="I155" s="216"/>
      <c r="J155" s="216"/>
      <c r="K155" s="216"/>
      <c r="L155" s="217"/>
      <c r="M155" s="192"/>
      <c r="N155" s="243"/>
      <c r="O155" s="243"/>
      <c r="P155" s="193"/>
      <c r="Q155" s="192"/>
      <c r="R155" s="243"/>
      <c r="S155" s="243"/>
      <c r="T155" s="193"/>
      <c r="U155" s="192"/>
      <c r="V155" s="243"/>
      <c r="W155" s="243"/>
      <c r="X155" s="193"/>
      <c r="Y155" s="192"/>
      <c r="Z155" s="243"/>
      <c r="AA155" s="243"/>
      <c r="AB155" s="193"/>
      <c r="AC155" s="284"/>
      <c r="AD155" s="285"/>
      <c r="AE155" s="285"/>
      <c r="AF155" s="286"/>
      <c r="AG155" s="228"/>
      <c r="AH155" s="229"/>
      <c r="AI155" s="229"/>
      <c r="AJ155" s="229"/>
      <c r="AK155" s="229"/>
      <c r="AL155" s="229"/>
      <c r="AM155" s="229"/>
      <c r="AN155" s="229"/>
      <c r="AO155" s="230"/>
      <c r="AP155" s="273"/>
      <c r="AQ155" s="277"/>
      <c r="AR155" s="277"/>
      <c r="AS155" s="274"/>
      <c r="AT155" s="204"/>
      <c r="AU155" s="208"/>
      <c r="AV155" s="205"/>
      <c r="AW155" s="192"/>
      <c r="AX155" s="193"/>
      <c r="AY155" s="192"/>
      <c r="AZ155" s="193"/>
      <c r="BA155" s="204"/>
      <c r="BB155" s="205"/>
      <c r="BC155" s="273"/>
      <c r="BD155" s="274"/>
      <c r="BE155" s="204"/>
      <c r="BF155" s="205"/>
      <c r="BG155" s="204"/>
      <c r="BH155" s="208"/>
      <c r="BI155" s="205"/>
      <c r="BJ155" s="260"/>
      <c r="BK155" s="261"/>
      <c r="BL155" s="262"/>
      <c r="BM155" s="1"/>
      <c r="BN155" s="2"/>
    </row>
    <row r="156" spans="2:66" ht="15" customHeight="1" thickTop="1">
      <c r="B156" s="209"/>
      <c r="C156" s="210"/>
      <c r="D156" s="210"/>
      <c r="E156" s="210"/>
      <c r="F156" s="210"/>
      <c r="G156" s="210"/>
      <c r="H156" s="210"/>
      <c r="I156" s="210"/>
      <c r="J156" s="210"/>
      <c r="K156" s="210"/>
      <c r="L156" s="211"/>
      <c r="M156" s="194"/>
      <c r="N156" s="219"/>
      <c r="O156" s="219"/>
      <c r="P156" s="195"/>
      <c r="Q156" s="194"/>
      <c r="R156" s="219"/>
      <c r="S156" s="219"/>
      <c r="T156" s="195"/>
      <c r="U156" s="194"/>
      <c r="V156" s="219"/>
      <c r="W156" s="219"/>
      <c r="X156" s="195"/>
      <c r="Y156" s="194"/>
      <c r="Z156" s="219"/>
      <c r="AA156" s="219"/>
      <c r="AB156" s="195"/>
      <c r="AC156" s="188"/>
      <c r="AD156" s="241"/>
      <c r="AE156" s="241"/>
      <c r="AF156" s="189"/>
      <c r="AG156" s="222" t="s">
        <v>215</v>
      </c>
      <c r="AH156" s="223"/>
      <c r="AI156" s="223"/>
      <c r="AJ156" s="223"/>
      <c r="AK156" s="223"/>
      <c r="AL156" s="223"/>
      <c r="AM156" s="223"/>
      <c r="AN156" s="223"/>
      <c r="AO156" s="224"/>
      <c r="AP156" s="269" t="s">
        <v>61</v>
      </c>
      <c r="AQ156" s="275"/>
      <c r="AR156" s="275"/>
      <c r="AS156" s="270"/>
      <c r="AT156" s="200">
        <f>'05.02'!AT156+AY156</f>
        <v>37</v>
      </c>
      <c r="AU156" s="206"/>
      <c r="AV156" s="201"/>
      <c r="AW156" s="188">
        <f>'05.02'!BG156</f>
        <v>37</v>
      </c>
      <c r="AX156" s="189"/>
      <c r="AY156" s="188"/>
      <c r="AZ156" s="189"/>
      <c r="BA156" s="200"/>
      <c r="BB156" s="201"/>
      <c r="BC156" s="269">
        <f>'05.02'!BC156+BA156</f>
        <v>0</v>
      </c>
      <c r="BD156" s="270"/>
      <c r="BE156" s="200">
        <f>'05.02'!BE156+BA156</f>
        <v>0</v>
      </c>
      <c r="BF156" s="201"/>
      <c r="BG156" s="200">
        <f>AT156-BE156</f>
        <v>37</v>
      </c>
      <c r="BH156" s="206"/>
      <c r="BI156" s="201"/>
      <c r="BJ156" s="254">
        <f>((LEFT(AP156,FIND(" ",AP156)-1)*BC156)/$S$279)</f>
        <v>0</v>
      </c>
      <c r="BK156" s="255"/>
      <c r="BL156" s="256"/>
      <c r="BM156" s="1"/>
      <c r="BN156" s="2"/>
    </row>
    <row r="157" spans="2:66" ht="15" customHeight="1">
      <c r="B157" s="212"/>
      <c r="C157" s="213"/>
      <c r="D157" s="213"/>
      <c r="E157" s="213"/>
      <c r="F157" s="213"/>
      <c r="G157" s="213"/>
      <c r="H157" s="213"/>
      <c r="I157" s="213"/>
      <c r="J157" s="213"/>
      <c r="K157" s="213"/>
      <c r="L157" s="214"/>
      <c r="M157" s="196"/>
      <c r="N157" s="220"/>
      <c r="O157" s="220"/>
      <c r="P157" s="197"/>
      <c r="Q157" s="196"/>
      <c r="R157" s="220"/>
      <c r="S157" s="220"/>
      <c r="T157" s="197"/>
      <c r="U157" s="196"/>
      <c r="V157" s="220"/>
      <c r="W157" s="220"/>
      <c r="X157" s="197"/>
      <c r="Y157" s="196"/>
      <c r="Z157" s="220"/>
      <c r="AA157" s="220"/>
      <c r="AB157" s="197"/>
      <c r="AC157" s="190"/>
      <c r="AD157" s="242"/>
      <c r="AE157" s="242"/>
      <c r="AF157" s="191"/>
      <c r="AG157" s="225"/>
      <c r="AH157" s="226"/>
      <c r="AI157" s="226"/>
      <c r="AJ157" s="226"/>
      <c r="AK157" s="226"/>
      <c r="AL157" s="226"/>
      <c r="AM157" s="226"/>
      <c r="AN157" s="226"/>
      <c r="AO157" s="227"/>
      <c r="AP157" s="271"/>
      <c r="AQ157" s="276"/>
      <c r="AR157" s="276"/>
      <c r="AS157" s="272"/>
      <c r="AT157" s="202"/>
      <c r="AU157" s="207"/>
      <c r="AV157" s="203"/>
      <c r="AW157" s="190"/>
      <c r="AX157" s="191"/>
      <c r="AY157" s="190"/>
      <c r="AZ157" s="191"/>
      <c r="BA157" s="202"/>
      <c r="BB157" s="203"/>
      <c r="BC157" s="271"/>
      <c r="BD157" s="272"/>
      <c r="BE157" s="202"/>
      <c r="BF157" s="203"/>
      <c r="BG157" s="202"/>
      <c r="BH157" s="207"/>
      <c r="BI157" s="203"/>
      <c r="BJ157" s="257"/>
      <c r="BK157" s="258"/>
      <c r="BL157" s="259"/>
      <c r="BM157" s="1"/>
      <c r="BN157" s="2"/>
    </row>
    <row r="158" spans="2:66" ht="15" customHeight="1" thickBot="1">
      <c r="B158" s="215"/>
      <c r="C158" s="216"/>
      <c r="D158" s="216"/>
      <c r="E158" s="216"/>
      <c r="F158" s="216"/>
      <c r="G158" s="216"/>
      <c r="H158" s="216"/>
      <c r="I158" s="216"/>
      <c r="J158" s="216"/>
      <c r="K158" s="216"/>
      <c r="L158" s="217"/>
      <c r="M158" s="198"/>
      <c r="N158" s="221"/>
      <c r="O158" s="221"/>
      <c r="P158" s="199"/>
      <c r="Q158" s="198"/>
      <c r="R158" s="221"/>
      <c r="S158" s="221"/>
      <c r="T158" s="199"/>
      <c r="U158" s="198"/>
      <c r="V158" s="221"/>
      <c r="W158" s="221"/>
      <c r="X158" s="199"/>
      <c r="Y158" s="198"/>
      <c r="Z158" s="221"/>
      <c r="AA158" s="221"/>
      <c r="AB158" s="199"/>
      <c r="AC158" s="192"/>
      <c r="AD158" s="243"/>
      <c r="AE158" s="243"/>
      <c r="AF158" s="193"/>
      <c r="AG158" s="228"/>
      <c r="AH158" s="229"/>
      <c r="AI158" s="229"/>
      <c r="AJ158" s="229"/>
      <c r="AK158" s="229"/>
      <c r="AL158" s="229"/>
      <c r="AM158" s="229"/>
      <c r="AN158" s="229"/>
      <c r="AO158" s="230"/>
      <c r="AP158" s="273"/>
      <c r="AQ158" s="277"/>
      <c r="AR158" s="277"/>
      <c r="AS158" s="274"/>
      <c r="AT158" s="204"/>
      <c r="AU158" s="208"/>
      <c r="AV158" s="205"/>
      <c r="AW158" s="192"/>
      <c r="AX158" s="193"/>
      <c r="AY158" s="192"/>
      <c r="AZ158" s="193"/>
      <c r="BA158" s="204"/>
      <c r="BB158" s="205"/>
      <c r="BC158" s="273"/>
      <c r="BD158" s="274"/>
      <c r="BE158" s="204"/>
      <c r="BF158" s="205"/>
      <c r="BG158" s="204"/>
      <c r="BH158" s="208"/>
      <c r="BI158" s="205"/>
      <c r="BJ158" s="260"/>
      <c r="BK158" s="261"/>
      <c r="BL158" s="262"/>
      <c r="BM158" s="1"/>
      <c r="BN158" s="2"/>
    </row>
    <row r="159" spans="2:66" ht="15" customHeight="1" thickTop="1" thickBot="1">
      <c r="B159" s="209"/>
      <c r="C159" s="210"/>
      <c r="D159" s="210"/>
      <c r="E159" s="210"/>
      <c r="F159" s="210"/>
      <c r="G159" s="210"/>
      <c r="H159" s="210"/>
      <c r="I159" s="210"/>
      <c r="J159" s="210"/>
      <c r="K159" s="210"/>
      <c r="L159" s="211"/>
      <c r="M159" s="218"/>
      <c r="N159" s="218"/>
      <c r="O159" s="218"/>
      <c r="P159" s="218"/>
      <c r="Q159" s="218"/>
      <c r="R159" s="218"/>
      <c r="S159" s="218"/>
      <c r="T159" s="218"/>
      <c r="U159" s="218"/>
      <c r="V159" s="218"/>
      <c r="W159" s="218"/>
      <c r="X159" s="218"/>
      <c r="Y159" s="218"/>
      <c r="Z159" s="218"/>
      <c r="AA159" s="218"/>
      <c r="AB159" s="218"/>
      <c r="AC159" s="182"/>
      <c r="AD159" s="182"/>
      <c r="AE159" s="182"/>
      <c r="AF159" s="182"/>
      <c r="AG159" s="222" t="s">
        <v>301</v>
      </c>
      <c r="AH159" s="223"/>
      <c r="AI159" s="223"/>
      <c r="AJ159" s="223"/>
      <c r="AK159" s="223"/>
      <c r="AL159" s="223"/>
      <c r="AM159" s="223"/>
      <c r="AN159" s="223"/>
      <c r="AO159" s="224"/>
      <c r="AP159" s="269" t="s">
        <v>52</v>
      </c>
      <c r="AQ159" s="275"/>
      <c r="AR159" s="275"/>
      <c r="AS159" s="270"/>
      <c r="AT159" s="200">
        <f>'05.02'!AT159+AY159</f>
        <v>10</v>
      </c>
      <c r="AU159" s="206"/>
      <c r="AV159" s="201"/>
      <c r="AW159" s="188">
        <f>'05.02'!BG159</f>
        <v>10</v>
      </c>
      <c r="AX159" s="189"/>
      <c r="AY159" s="188"/>
      <c r="AZ159" s="189"/>
      <c r="BA159" s="200"/>
      <c r="BB159" s="201"/>
      <c r="BC159" s="269">
        <f>'05.02'!BC159+BA159</f>
        <v>0</v>
      </c>
      <c r="BD159" s="270"/>
      <c r="BE159" s="200">
        <f>'05.02'!BE159+BA159</f>
        <v>0</v>
      </c>
      <c r="BF159" s="201"/>
      <c r="BG159" s="200">
        <f>AT159-BE159</f>
        <v>10</v>
      </c>
      <c r="BH159" s="206"/>
      <c r="BI159" s="201"/>
      <c r="BJ159" s="254">
        <f>((LEFT(AP159,FIND(" ",AP159)-1)*BC159)/$S$279)</f>
        <v>0</v>
      </c>
      <c r="BK159" s="255"/>
      <c r="BL159" s="256"/>
      <c r="BM159" s="1"/>
      <c r="BN159" s="2"/>
    </row>
    <row r="160" spans="2:66" ht="15" customHeight="1" thickTop="1" thickBot="1">
      <c r="B160" s="212"/>
      <c r="C160" s="213"/>
      <c r="D160" s="213"/>
      <c r="E160" s="213"/>
      <c r="F160" s="213"/>
      <c r="G160" s="213"/>
      <c r="H160" s="213"/>
      <c r="I160" s="213"/>
      <c r="J160" s="213"/>
      <c r="K160" s="213"/>
      <c r="L160" s="214"/>
      <c r="M160" s="218"/>
      <c r="N160" s="218"/>
      <c r="O160" s="218"/>
      <c r="P160" s="218"/>
      <c r="Q160" s="218"/>
      <c r="R160" s="218"/>
      <c r="S160" s="218"/>
      <c r="T160" s="218"/>
      <c r="U160" s="218"/>
      <c r="V160" s="218"/>
      <c r="W160" s="218"/>
      <c r="X160" s="218"/>
      <c r="Y160" s="218"/>
      <c r="Z160" s="218"/>
      <c r="AA160" s="218"/>
      <c r="AB160" s="218"/>
      <c r="AC160" s="182"/>
      <c r="AD160" s="182"/>
      <c r="AE160" s="182"/>
      <c r="AF160" s="182"/>
      <c r="AG160" s="225"/>
      <c r="AH160" s="226"/>
      <c r="AI160" s="226"/>
      <c r="AJ160" s="226"/>
      <c r="AK160" s="226"/>
      <c r="AL160" s="226"/>
      <c r="AM160" s="226"/>
      <c r="AN160" s="226"/>
      <c r="AO160" s="227"/>
      <c r="AP160" s="271"/>
      <c r="AQ160" s="276"/>
      <c r="AR160" s="276"/>
      <c r="AS160" s="272"/>
      <c r="AT160" s="202"/>
      <c r="AU160" s="207"/>
      <c r="AV160" s="203"/>
      <c r="AW160" s="190"/>
      <c r="AX160" s="191"/>
      <c r="AY160" s="190"/>
      <c r="AZ160" s="191"/>
      <c r="BA160" s="202"/>
      <c r="BB160" s="203"/>
      <c r="BC160" s="271"/>
      <c r="BD160" s="272"/>
      <c r="BE160" s="202"/>
      <c r="BF160" s="203"/>
      <c r="BG160" s="202"/>
      <c r="BH160" s="207"/>
      <c r="BI160" s="203"/>
      <c r="BJ160" s="257"/>
      <c r="BK160" s="258"/>
      <c r="BL160" s="259"/>
      <c r="BM160" s="1"/>
      <c r="BN160" s="2"/>
    </row>
    <row r="161" spans="2:67" ht="15" customHeight="1" thickTop="1" thickBot="1">
      <c r="B161" s="215"/>
      <c r="C161" s="216"/>
      <c r="D161" s="216"/>
      <c r="E161" s="216"/>
      <c r="F161" s="216"/>
      <c r="G161" s="216"/>
      <c r="H161" s="216"/>
      <c r="I161" s="216"/>
      <c r="J161" s="216"/>
      <c r="K161" s="216"/>
      <c r="L161" s="217"/>
      <c r="M161" s="218"/>
      <c r="N161" s="218"/>
      <c r="O161" s="218"/>
      <c r="P161" s="218"/>
      <c r="Q161" s="218"/>
      <c r="R161" s="218"/>
      <c r="S161" s="218"/>
      <c r="T161" s="218"/>
      <c r="U161" s="218"/>
      <c r="V161" s="218"/>
      <c r="W161" s="218"/>
      <c r="X161" s="218"/>
      <c r="Y161" s="218"/>
      <c r="Z161" s="218"/>
      <c r="AA161" s="218"/>
      <c r="AB161" s="218"/>
      <c r="AC161" s="182"/>
      <c r="AD161" s="182"/>
      <c r="AE161" s="182"/>
      <c r="AF161" s="182"/>
      <c r="AG161" s="228"/>
      <c r="AH161" s="229"/>
      <c r="AI161" s="229"/>
      <c r="AJ161" s="229"/>
      <c r="AK161" s="229"/>
      <c r="AL161" s="229"/>
      <c r="AM161" s="229"/>
      <c r="AN161" s="229"/>
      <c r="AO161" s="230"/>
      <c r="AP161" s="273"/>
      <c r="AQ161" s="277"/>
      <c r="AR161" s="277"/>
      <c r="AS161" s="274"/>
      <c r="AT161" s="204"/>
      <c r="AU161" s="208"/>
      <c r="AV161" s="205"/>
      <c r="AW161" s="192"/>
      <c r="AX161" s="193"/>
      <c r="AY161" s="192"/>
      <c r="AZ161" s="193"/>
      <c r="BA161" s="204"/>
      <c r="BB161" s="205"/>
      <c r="BC161" s="273"/>
      <c r="BD161" s="274"/>
      <c r="BE161" s="204"/>
      <c r="BF161" s="205"/>
      <c r="BG161" s="204"/>
      <c r="BH161" s="208"/>
      <c r="BI161" s="205"/>
      <c r="BJ161" s="260"/>
      <c r="BK161" s="261"/>
      <c r="BL161" s="262"/>
      <c r="BM161" s="1"/>
      <c r="BN161" s="2"/>
    </row>
    <row r="162" spans="2:67" ht="15" customHeight="1" thickTop="1" thickBot="1">
      <c r="B162" s="209"/>
      <c r="C162" s="210"/>
      <c r="D162" s="210"/>
      <c r="E162" s="210"/>
      <c r="F162" s="210"/>
      <c r="G162" s="210"/>
      <c r="H162" s="210"/>
      <c r="I162" s="210"/>
      <c r="J162" s="210"/>
      <c r="K162" s="210"/>
      <c r="L162" s="211"/>
      <c r="M162" s="218"/>
      <c r="N162" s="218"/>
      <c r="O162" s="218"/>
      <c r="P162" s="218"/>
      <c r="Q162" s="218"/>
      <c r="R162" s="218"/>
      <c r="S162" s="218"/>
      <c r="T162" s="218"/>
      <c r="U162" s="218"/>
      <c r="V162" s="218"/>
      <c r="W162" s="218"/>
      <c r="X162" s="218"/>
      <c r="Y162" s="218"/>
      <c r="Z162" s="218"/>
      <c r="AA162" s="218"/>
      <c r="AB162" s="218"/>
      <c r="AC162" s="182"/>
      <c r="AD162" s="182"/>
      <c r="AE162" s="182"/>
      <c r="AF162" s="182"/>
      <c r="AG162" s="222" t="s">
        <v>164</v>
      </c>
      <c r="AH162" s="223"/>
      <c r="AI162" s="223"/>
      <c r="AJ162" s="223"/>
      <c r="AK162" s="223"/>
      <c r="AL162" s="223"/>
      <c r="AM162" s="223"/>
      <c r="AN162" s="223"/>
      <c r="AO162" s="224"/>
      <c r="AP162" s="269" t="s">
        <v>52</v>
      </c>
      <c r="AQ162" s="275"/>
      <c r="AR162" s="275"/>
      <c r="AS162" s="270"/>
      <c r="AT162" s="200">
        <f>'05.02'!AT162+AY162</f>
        <v>0</v>
      </c>
      <c r="AU162" s="206"/>
      <c r="AV162" s="201"/>
      <c r="AW162" s="188">
        <f>'05.02'!BG162</f>
        <v>0</v>
      </c>
      <c r="AX162" s="189"/>
      <c r="AY162" s="188"/>
      <c r="AZ162" s="189"/>
      <c r="BA162" s="200"/>
      <c r="BB162" s="201"/>
      <c r="BC162" s="269">
        <f>'05.02'!BC162+BA162</f>
        <v>0</v>
      </c>
      <c r="BD162" s="270"/>
      <c r="BE162" s="200">
        <f>'05.02'!BE162+BA162</f>
        <v>0</v>
      </c>
      <c r="BF162" s="201"/>
      <c r="BG162" s="200">
        <f>AT162-BE162</f>
        <v>0</v>
      </c>
      <c r="BH162" s="206"/>
      <c r="BI162" s="201"/>
      <c r="BJ162" s="254">
        <f>((LEFT(AP162,FIND(" ",AP162)-1)*BC162)/$S$279)</f>
        <v>0</v>
      </c>
      <c r="BK162" s="255"/>
      <c r="BL162" s="256"/>
      <c r="BM162" s="1"/>
      <c r="BN162" s="2"/>
    </row>
    <row r="163" spans="2:67" ht="15" customHeight="1" thickTop="1" thickBot="1">
      <c r="B163" s="212"/>
      <c r="C163" s="213"/>
      <c r="D163" s="213"/>
      <c r="E163" s="213"/>
      <c r="F163" s="213"/>
      <c r="G163" s="213"/>
      <c r="H163" s="213"/>
      <c r="I163" s="213"/>
      <c r="J163" s="213"/>
      <c r="K163" s="213"/>
      <c r="L163" s="214"/>
      <c r="M163" s="218"/>
      <c r="N163" s="218"/>
      <c r="O163" s="218"/>
      <c r="P163" s="218"/>
      <c r="Q163" s="218"/>
      <c r="R163" s="218"/>
      <c r="S163" s="218"/>
      <c r="T163" s="218"/>
      <c r="U163" s="218"/>
      <c r="V163" s="218"/>
      <c r="W163" s="218"/>
      <c r="X163" s="218"/>
      <c r="Y163" s="218"/>
      <c r="Z163" s="218"/>
      <c r="AA163" s="218"/>
      <c r="AB163" s="218"/>
      <c r="AC163" s="182"/>
      <c r="AD163" s="182"/>
      <c r="AE163" s="182"/>
      <c r="AF163" s="182"/>
      <c r="AG163" s="225"/>
      <c r="AH163" s="226"/>
      <c r="AI163" s="226"/>
      <c r="AJ163" s="226"/>
      <c r="AK163" s="226"/>
      <c r="AL163" s="226"/>
      <c r="AM163" s="226"/>
      <c r="AN163" s="226"/>
      <c r="AO163" s="227"/>
      <c r="AP163" s="271"/>
      <c r="AQ163" s="276"/>
      <c r="AR163" s="276"/>
      <c r="AS163" s="272"/>
      <c r="AT163" s="202"/>
      <c r="AU163" s="207"/>
      <c r="AV163" s="203"/>
      <c r="AW163" s="190"/>
      <c r="AX163" s="191"/>
      <c r="AY163" s="190"/>
      <c r="AZ163" s="191"/>
      <c r="BA163" s="202"/>
      <c r="BB163" s="203"/>
      <c r="BC163" s="271"/>
      <c r="BD163" s="272"/>
      <c r="BE163" s="202"/>
      <c r="BF163" s="203"/>
      <c r="BG163" s="202"/>
      <c r="BH163" s="207"/>
      <c r="BI163" s="203"/>
      <c r="BJ163" s="257"/>
      <c r="BK163" s="258"/>
      <c r="BL163" s="259"/>
      <c r="BM163" s="1"/>
      <c r="BN163" s="2"/>
    </row>
    <row r="164" spans="2:67" ht="15" customHeight="1" thickTop="1" thickBot="1">
      <c r="B164" s="215"/>
      <c r="C164" s="216"/>
      <c r="D164" s="216"/>
      <c r="E164" s="216"/>
      <c r="F164" s="216"/>
      <c r="G164" s="216"/>
      <c r="H164" s="216"/>
      <c r="I164" s="216"/>
      <c r="J164" s="216"/>
      <c r="K164" s="216"/>
      <c r="L164" s="217"/>
      <c r="M164" s="218"/>
      <c r="N164" s="218"/>
      <c r="O164" s="218"/>
      <c r="P164" s="218"/>
      <c r="Q164" s="218"/>
      <c r="R164" s="218"/>
      <c r="S164" s="218"/>
      <c r="T164" s="218"/>
      <c r="U164" s="218"/>
      <c r="V164" s="218"/>
      <c r="W164" s="218"/>
      <c r="X164" s="218"/>
      <c r="Y164" s="218"/>
      <c r="Z164" s="218"/>
      <c r="AA164" s="218"/>
      <c r="AB164" s="218"/>
      <c r="AC164" s="182"/>
      <c r="AD164" s="182"/>
      <c r="AE164" s="182"/>
      <c r="AF164" s="182"/>
      <c r="AG164" s="228"/>
      <c r="AH164" s="229"/>
      <c r="AI164" s="229"/>
      <c r="AJ164" s="229"/>
      <c r="AK164" s="229"/>
      <c r="AL164" s="229"/>
      <c r="AM164" s="229"/>
      <c r="AN164" s="229"/>
      <c r="AO164" s="230"/>
      <c r="AP164" s="273"/>
      <c r="AQ164" s="277"/>
      <c r="AR164" s="277"/>
      <c r="AS164" s="274"/>
      <c r="AT164" s="204"/>
      <c r="AU164" s="208"/>
      <c r="AV164" s="205"/>
      <c r="AW164" s="192"/>
      <c r="AX164" s="193"/>
      <c r="AY164" s="192"/>
      <c r="AZ164" s="193"/>
      <c r="BA164" s="204"/>
      <c r="BB164" s="205"/>
      <c r="BC164" s="273"/>
      <c r="BD164" s="274"/>
      <c r="BE164" s="204"/>
      <c r="BF164" s="205"/>
      <c r="BG164" s="204"/>
      <c r="BH164" s="208"/>
      <c r="BI164" s="205"/>
      <c r="BJ164" s="260"/>
      <c r="BK164" s="261"/>
      <c r="BL164" s="262"/>
      <c r="BM164" s="1"/>
      <c r="BN164" s="2"/>
    </row>
    <row r="165" spans="2:67" ht="15" customHeight="1" thickTop="1" thickBot="1">
      <c r="B165" s="209"/>
      <c r="C165" s="210"/>
      <c r="D165" s="210"/>
      <c r="E165" s="210"/>
      <c r="F165" s="210"/>
      <c r="G165" s="210"/>
      <c r="H165" s="210"/>
      <c r="I165" s="210"/>
      <c r="J165" s="210"/>
      <c r="K165" s="210"/>
      <c r="L165" s="211"/>
      <c r="M165" s="218"/>
      <c r="N165" s="218"/>
      <c r="O165" s="218"/>
      <c r="P165" s="218"/>
      <c r="Q165" s="218"/>
      <c r="R165" s="218"/>
      <c r="S165" s="218"/>
      <c r="T165" s="218"/>
      <c r="U165" s="218"/>
      <c r="V165" s="218"/>
      <c r="W165" s="218"/>
      <c r="X165" s="218"/>
      <c r="Y165" s="218"/>
      <c r="Z165" s="218"/>
      <c r="AA165" s="218"/>
      <c r="AB165" s="218"/>
      <c r="AC165" s="182"/>
      <c r="AD165" s="182"/>
      <c r="AE165" s="182"/>
      <c r="AF165" s="182"/>
      <c r="AG165" s="265" t="s">
        <v>63</v>
      </c>
      <c r="AH165" s="265"/>
      <c r="AI165" s="265"/>
      <c r="AJ165" s="265"/>
      <c r="AK165" s="265"/>
      <c r="AL165" s="265"/>
      <c r="AM165" s="265"/>
      <c r="AN165" s="265"/>
      <c r="AO165" s="265"/>
      <c r="AP165" s="265"/>
      <c r="AQ165" s="265"/>
      <c r="AR165" s="265"/>
      <c r="AS165" s="265"/>
      <c r="AT165" s="265"/>
      <c r="AU165" s="265"/>
      <c r="AV165" s="265"/>
      <c r="AW165" s="265"/>
      <c r="AX165" s="265"/>
      <c r="AY165" s="265"/>
      <c r="AZ165" s="265"/>
      <c r="BA165" s="265"/>
      <c r="BB165" s="265"/>
      <c r="BC165" s="265"/>
      <c r="BD165" s="265"/>
      <c r="BE165" s="265"/>
      <c r="BF165" s="265"/>
      <c r="BG165" s="265"/>
      <c r="BH165" s="265"/>
      <c r="BI165" s="266"/>
      <c r="BJ165" s="254">
        <f>SUM(BG66:BI164)</f>
        <v>578</v>
      </c>
      <c r="BK165" s="255"/>
      <c r="BL165" s="256"/>
      <c r="BM165" s="263" t="s">
        <v>263</v>
      </c>
      <c r="BN165" s="264"/>
      <c r="BO165" s="264"/>
    </row>
    <row r="166" spans="2:67" ht="15" customHeight="1" thickTop="1" thickBot="1">
      <c r="B166" s="212"/>
      <c r="C166" s="213"/>
      <c r="D166" s="213"/>
      <c r="E166" s="213"/>
      <c r="F166" s="213"/>
      <c r="G166" s="213"/>
      <c r="H166" s="213"/>
      <c r="I166" s="213"/>
      <c r="J166" s="213"/>
      <c r="K166" s="213"/>
      <c r="L166" s="214"/>
      <c r="M166" s="218"/>
      <c r="N166" s="218"/>
      <c r="O166" s="218"/>
      <c r="P166" s="218"/>
      <c r="Q166" s="218"/>
      <c r="R166" s="218"/>
      <c r="S166" s="218"/>
      <c r="T166" s="218"/>
      <c r="U166" s="218"/>
      <c r="V166" s="218"/>
      <c r="W166" s="218"/>
      <c r="X166" s="218"/>
      <c r="Y166" s="218"/>
      <c r="Z166" s="218"/>
      <c r="AA166" s="218"/>
      <c r="AB166" s="218"/>
      <c r="AC166" s="182"/>
      <c r="AD166" s="182"/>
      <c r="AE166" s="182"/>
      <c r="AF166" s="182"/>
      <c r="AG166" s="267"/>
      <c r="AH166" s="267"/>
      <c r="AI166" s="267"/>
      <c r="AJ166" s="267"/>
      <c r="AK166" s="267"/>
      <c r="AL166" s="267"/>
      <c r="AM166" s="267"/>
      <c r="AN166" s="267"/>
      <c r="AO166" s="267"/>
      <c r="AP166" s="267"/>
      <c r="AQ166" s="267"/>
      <c r="AR166" s="267"/>
      <c r="AS166" s="267"/>
      <c r="AT166" s="267"/>
      <c r="AU166" s="267"/>
      <c r="AV166" s="267"/>
      <c r="AW166" s="267"/>
      <c r="AX166" s="267"/>
      <c r="AY166" s="267"/>
      <c r="AZ166" s="267"/>
      <c r="BA166" s="267"/>
      <c r="BB166" s="267"/>
      <c r="BC166" s="267"/>
      <c r="BD166" s="267"/>
      <c r="BE166" s="267"/>
      <c r="BF166" s="267"/>
      <c r="BG166" s="267"/>
      <c r="BH166" s="267"/>
      <c r="BI166" s="268"/>
      <c r="BJ166" s="257"/>
      <c r="BK166" s="258"/>
      <c r="BL166" s="259"/>
      <c r="BM166" s="263"/>
      <c r="BN166" s="264"/>
      <c r="BO166" s="264"/>
    </row>
    <row r="167" spans="2:67" ht="15" customHeight="1" thickTop="1" thickBot="1">
      <c r="B167" s="215"/>
      <c r="C167" s="216"/>
      <c r="D167" s="216"/>
      <c r="E167" s="216"/>
      <c r="F167" s="216"/>
      <c r="G167" s="216"/>
      <c r="H167" s="216"/>
      <c r="I167" s="216"/>
      <c r="J167" s="216"/>
      <c r="K167" s="216"/>
      <c r="L167" s="217"/>
      <c r="M167" s="218"/>
      <c r="N167" s="218"/>
      <c r="O167" s="218"/>
      <c r="P167" s="218"/>
      <c r="Q167" s="218"/>
      <c r="R167" s="218"/>
      <c r="S167" s="218"/>
      <c r="T167" s="218"/>
      <c r="U167" s="218"/>
      <c r="V167" s="218"/>
      <c r="W167" s="218"/>
      <c r="X167" s="218"/>
      <c r="Y167" s="218"/>
      <c r="Z167" s="218"/>
      <c r="AA167" s="218"/>
      <c r="AB167" s="218"/>
      <c r="AC167" s="182"/>
      <c r="AD167" s="182"/>
      <c r="AE167" s="182"/>
      <c r="AF167" s="182"/>
      <c r="AG167" s="267"/>
      <c r="AH167" s="267"/>
      <c r="AI167" s="267"/>
      <c r="AJ167" s="267"/>
      <c r="AK167" s="267"/>
      <c r="AL167" s="267"/>
      <c r="AM167" s="267"/>
      <c r="AN167" s="267"/>
      <c r="AO167" s="267"/>
      <c r="AP167" s="267"/>
      <c r="AQ167" s="267"/>
      <c r="AR167" s="267"/>
      <c r="AS167" s="267"/>
      <c r="AT167" s="267"/>
      <c r="AU167" s="267"/>
      <c r="AV167" s="267"/>
      <c r="AW167" s="267"/>
      <c r="AX167" s="267"/>
      <c r="AY167" s="267"/>
      <c r="AZ167" s="267"/>
      <c r="BA167" s="267"/>
      <c r="BB167" s="267"/>
      <c r="BC167" s="267"/>
      <c r="BD167" s="267"/>
      <c r="BE167" s="267"/>
      <c r="BF167" s="267"/>
      <c r="BG167" s="267"/>
      <c r="BH167" s="267"/>
      <c r="BI167" s="268"/>
      <c r="BJ167" s="260"/>
      <c r="BK167" s="261"/>
      <c r="BL167" s="262"/>
      <c r="BM167" s="263"/>
      <c r="BN167" s="264"/>
      <c r="BO167" s="264"/>
    </row>
    <row r="168" spans="2:67" ht="15" customHeight="1" thickTop="1" thickBot="1">
      <c r="B168" s="209"/>
      <c r="C168" s="210"/>
      <c r="D168" s="210"/>
      <c r="E168" s="210"/>
      <c r="F168" s="210"/>
      <c r="G168" s="210"/>
      <c r="H168" s="210"/>
      <c r="I168" s="210"/>
      <c r="J168" s="210"/>
      <c r="K168" s="210"/>
      <c r="L168" s="211"/>
      <c r="M168" s="218"/>
      <c r="N168" s="218"/>
      <c r="O168" s="218"/>
      <c r="P168" s="218"/>
      <c r="Q168" s="218"/>
      <c r="R168" s="218"/>
      <c r="S168" s="218"/>
      <c r="T168" s="218"/>
      <c r="U168" s="218"/>
      <c r="V168" s="218"/>
      <c r="W168" s="218"/>
      <c r="X168" s="218"/>
      <c r="Y168" s="218"/>
      <c r="Z168" s="218"/>
      <c r="AA168" s="218"/>
      <c r="AB168" s="218"/>
      <c r="AC168" s="182"/>
      <c r="AD168" s="182"/>
      <c r="AE168" s="182"/>
      <c r="AF168" s="182"/>
      <c r="AG168" s="246" t="s">
        <v>40</v>
      </c>
      <c r="AH168" s="246"/>
      <c r="AI168" s="246"/>
      <c r="AJ168" s="246"/>
      <c r="AK168" s="246"/>
      <c r="AL168" s="246"/>
      <c r="AM168" s="246"/>
      <c r="AN168" s="246"/>
      <c r="AO168" s="246"/>
      <c r="AP168" s="246" t="s">
        <v>41</v>
      </c>
      <c r="AQ168" s="246"/>
      <c r="AR168" s="246"/>
      <c r="AS168" s="246"/>
      <c r="AT168" s="247" t="s">
        <v>42</v>
      </c>
      <c r="AU168" s="247"/>
      <c r="AV168" s="247"/>
      <c r="AW168" s="246" t="s">
        <v>43</v>
      </c>
      <c r="AX168" s="246"/>
      <c r="AY168" s="246"/>
      <c r="AZ168" s="246"/>
      <c r="BA168" s="246"/>
      <c r="BB168" s="246"/>
      <c r="BC168" s="248" t="s">
        <v>44</v>
      </c>
      <c r="BD168" s="249"/>
      <c r="BE168" s="248" t="s">
        <v>45</v>
      </c>
      <c r="BF168" s="249"/>
      <c r="BG168" s="246" t="s">
        <v>46</v>
      </c>
      <c r="BH168" s="246"/>
      <c r="BI168" s="246"/>
      <c r="BJ168" s="254">
        <f>SUM(BG174:BI209)</f>
        <v>14</v>
      </c>
      <c r="BK168" s="255"/>
      <c r="BL168" s="256"/>
      <c r="BM168" s="263" t="s">
        <v>264</v>
      </c>
      <c r="BN168" s="264"/>
      <c r="BO168" s="264"/>
    </row>
    <row r="169" spans="2:67" ht="15" customHeight="1" thickTop="1" thickBot="1">
      <c r="B169" s="212"/>
      <c r="C169" s="213"/>
      <c r="D169" s="213"/>
      <c r="E169" s="213"/>
      <c r="F169" s="213"/>
      <c r="G169" s="213"/>
      <c r="H169" s="213"/>
      <c r="I169" s="213"/>
      <c r="J169" s="213"/>
      <c r="K169" s="213"/>
      <c r="L169" s="214"/>
      <c r="M169" s="218"/>
      <c r="N169" s="218"/>
      <c r="O169" s="218"/>
      <c r="P169" s="218"/>
      <c r="Q169" s="218"/>
      <c r="R169" s="218"/>
      <c r="S169" s="218"/>
      <c r="T169" s="218"/>
      <c r="U169" s="218"/>
      <c r="V169" s="218"/>
      <c r="W169" s="218"/>
      <c r="X169" s="218"/>
      <c r="Y169" s="218"/>
      <c r="Z169" s="218"/>
      <c r="AA169" s="218"/>
      <c r="AB169" s="218"/>
      <c r="AC169" s="182"/>
      <c r="AD169" s="182"/>
      <c r="AE169" s="182"/>
      <c r="AF169" s="182"/>
      <c r="AG169" s="246"/>
      <c r="AH169" s="246"/>
      <c r="AI169" s="246"/>
      <c r="AJ169" s="246"/>
      <c r="AK169" s="246"/>
      <c r="AL169" s="246"/>
      <c r="AM169" s="246"/>
      <c r="AN169" s="246"/>
      <c r="AO169" s="246"/>
      <c r="AP169" s="246"/>
      <c r="AQ169" s="246"/>
      <c r="AR169" s="246"/>
      <c r="AS169" s="246"/>
      <c r="AT169" s="247"/>
      <c r="AU169" s="247"/>
      <c r="AV169" s="247"/>
      <c r="AW169" s="246"/>
      <c r="AX169" s="246"/>
      <c r="AY169" s="246"/>
      <c r="AZ169" s="246"/>
      <c r="BA169" s="246"/>
      <c r="BB169" s="246"/>
      <c r="BC169" s="250"/>
      <c r="BD169" s="251"/>
      <c r="BE169" s="250"/>
      <c r="BF169" s="251"/>
      <c r="BG169" s="246"/>
      <c r="BH169" s="246"/>
      <c r="BI169" s="246"/>
      <c r="BJ169" s="257"/>
      <c r="BK169" s="258"/>
      <c r="BL169" s="259"/>
      <c r="BM169" s="263"/>
      <c r="BN169" s="264"/>
      <c r="BO169" s="264"/>
    </row>
    <row r="170" spans="2:67" ht="15" customHeight="1" thickTop="1" thickBot="1">
      <c r="B170" s="215"/>
      <c r="C170" s="216"/>
      <c r="D170" s="216"/>
      <c r="E170" s="216"/>
      <c r="F170" s="216"/>
      <c r="G170" s="216"/>
      <c r="H170" s="216"/>
      <c r="I170" s="216"/>
      <c r="J170" s="216"/>
      <c r="K170" s="216"/>
      <c r="L170" s="217"/>
      <c r="M170" s="218"/>
      <c r="N170" s="218"/>
      <c r="O170" s="218"/>
      <c r="P170" s="218"/>
      <c r="Q170" s="218"/>
      <c r="R170" s="218"/>
      <c r="S170" s="218"/>
      <c r="T170" s="218"/>
      <c r="U170" s="218"/>
      <c r="V170" s="218"/>
      <c r="W170" s="218"/>
      <c r="X170" s="218"/>
      <c r="Y170" s="218"/>
      <c r="Z170" s="218"/>
      <c r="AA170" s="218"/>
      <c r="AB170" s="218"/>
      <c r="AC170" s="182"/>
      <c r="AD170" s="182"/>
      <c r="AE170" s="182"/>
      <c r="AF170" s="182"/>
      <c r="AG170" s="246"/>
      <c r="AH170" s="246"/>
      <c r="AI170" s="246"/>
      <c r="AJ170" s="246"/>
      <c r="AK170" s="246"/>
      <c r="AL170" s="246"/>
      <c r="AM170" s="246"/>
      <c r="AN170" s="246"/>
      <c r="AO170" s="246"/>
      <c r="AP170" s="246"/>
      <c r="AQ170" s="246"/>
      <c r="AR170" s="246"/>
      <c r="AS170" s="246"/>
      <c r="AT170" s="247"/>
      <c r="AU170" s="247"/>
      <c r="AV170" s="247"/>
      <c r="AW170" s="246"/>
      <c r="AX170" s="246"/>
      <c r="AY170" s="246"/>
      <c r="AZ170" s="246"/>
      <c r="BA170" s="246"/>
      <c r="BB170" s="246"/>
      <c r="BC170" s="250"/>
      <c r="BD170" s="251"/>
      <c r="BE170" s="250"/>
      <c r="BF170" s="251"/>
      <c r="BG170" s="246"/>
      <c r="BH170" s="246"/>
      <c r="BI170" s="246"/>
      <c r="BJ170" s="260"/>
      <c r="BK170" s="261"/>
      <c r="BL170" s="262"/>
      <c r="BM170" s="263"/>
      <c r="BN170" s="264"/>
      <c r="BO170" s="264"/>
    </row>
    <row r="171" spans="2:67" ht="15" customHeight="1" thickTop="1" thickBot="1">
      <c r="B171" s="209"/>
      <c r="C171" s="210"/>
      <c r="D171" s="210"/>
      <c r="E171" s="210"/>
      <c r="F171" s="210"/>
      <c r="G171" s="210"/>
      <c r="H171" s="210"/>
      <c r="I171" s="210"/>
      <c r="J171" s="210"/>
      <c r="K171" s="210"/>
      <c r="L171" s="211"/>
      <c r="M171" s="218"/>
      <c r="N171" s="218"/>
      <c r="O171" s="218"/>
      <c r="P171" s="218"/>
      <c r="Q171" s="218"/>
      <c r="R171" s="218"/>
      <c r="S171" s="218"/>
      <c r="T171" s="218"/>
      <c r="U171" s="218"/>
      <c r="V171" s="218"/>
      <c r="W171" s="218"/>
      <c r="X171" s="218"/>
      <c r="Y171" s="218"/>
      <c r="Z171" s="218"/>
      <c r="AA171" s="218"/>
      <c r="AB171" s="218"/>
      <c r="AC171" s="182"/>
      <c r="AD171" s="182"/>
      <c r="AE171" s="182"/>
      <c r="AF171" s="182"/>
      <c r="AG171" s="246"/>
      <c r="AH171" s="246"/>
      <c r="AI171" s="246"/>
      <c r="AJ171" s="246"/>
      <c r="AK171" s="246"/>
      <c r="AL171" s="246"/>
      <c r="AM171" s="246"/>
      <c r="AN171" s="246"/>
      <c r="AO171" s="246"/>
      <c r="AP171" s="246"/>
      <c r="AQ171" s="246"/>
      <c r="AR171" s="246"/>
      <c r="AS171" s="246"/>
      <c r="AT171" s="247"/>
      <c r="AU171" s="247"/>
      <c r="AV171" s="247"/>
      <c r="AW171" s="246" t="s">
        <v>48</v>
      </c>
      <c r="AX171" s="246"/>
      <c r="AY171" s="246" t="s">
        <v>49</v>
      </c>
      <c r="AZ171" s="246"/>
      <c r="BA171" s="246" t="s">
        <v>50</v>
      </c>
      <c r="BB171" s="246"/>
      <c r="BC171" s="250"/>
      <c r="BD171" s="251"/>
      <c r="BE171" s="250"/>
      <c r="BF171" s="251"/>
      <c r="BG171" s="246"/>
      <c r="BH171" s="246"/>
      <c r="BI171" s="246"/>
      <c r="BJ171" s="254">
        <f>BJ165+BJ168</f>
        <v>592</v>
      </c>
      <c r="BK171" s="255"/>
      <c r="BL171" s="256"/>
      <c r="BM171" s="263" t="s">
        <v>265</v>
      </c>
      <c r="BN171" s="264"/>
      <c r="BO171" s="264"/>
    </row>
    <row r="172" spans="2:67" ht="15" customHeight="1" thickTop="1" thickBot="1">
      <c r="B172" s="212"/>
      <c r="C172" s="213"/>
      <c r="D172" s="213"/>
      <c r="E172" s="213"/>
      <c r="F172" s="213"/>
      <c r="G172" s="213"/>
      <c r="H172" s="213"/>
      <c r="I172" s="213"/>
      <c r="J172" s="213"/>
      <c r="K172" s="213"/>
      <c r="L172" s="214"/>
      <c r="M172" s="218"/>
      <c r="N172" s="218"/>
      <c r="O172" s="218"/>
      <c r="P172" s="218"/>
      <c r="Q172" s="218"/>
      <c r="R172" s="218"/>
      <c r="S172" s="218"/>
      <c r="T172" s="218"/>
      <c r="U172" s="218"/>
      <c r="V172" s="218"/>
      <c r="W172" s="218"/>
      <c r="X172" s="218"/>
      <c r="Y172" s="218"/>
      <c r="Z172" s="218"/>
      <c r="AA172" s="218"/>
      <c r="AB172" s="218"/>
      <c r="AC172" s="182"/>
      <c r="AD172" s="182"/>
      <c r="AE172" s="182"/>
      <c r="AF172" s="182"/>
      <c r="AG172" s="246"/>
      <c r="AH172" s="246"/>
      <c r="AI172" s="246"/>
      <c r="AJ172" s="246"/>
      <c r="AK172" s="246"/>
      <c r="AL172" s="246"/>
      <c r="AM172" s="246"/>
      <c r="AN172" s="246"/>
      <c r="AO172" s="246"/>
      <c r="AP172" s="246"/>
      <c r="AQ172" s="246"/>
      <c r="AR172" s="246"/>
      <c r="AS172" s="246"/>
      <c r="AT172" s="247"/>
      <c r="AU172" s="247"/>
      <c r="AV172" s="247"/>
      <c r="AW172" s="246"/>
      <c r="AX172" s="246"/>
      <c r="AY172" s="246"/>
      <c r="AZ172" s="246"/>
      <c r="BA172" s="246"/>
      <c r="BB172" s="246"/>
      <c r="BC172" s="250"/>
      <c r="BD172" s="251"/>
      <c r="BE172" s="250"/>
      <c r="BF172" s="251"/>
      <c r="BG172" s="246"/>
      <c r="BH172" s="246"/>
      <c r="BI172" s="246"/>
      <c r="BJ172" s="257"/>
      <c r="BK172" s="258"/>
      <c r="BL172" s="259"/>
      <c r="BM172" s="263"/>
      <c r="BN172" s="264"/>
      <c r="BO172" s="264"/>
    </row>
    <row r="173" spans="2:67" ht="15" customHeight="1" thickTop="1" thickBot="1">
      <c r="B173" s="215"/>
      <c r="C173" s="216"/>
      <c r="D173" s="216"/>
      <c r="E173" s="216"/>
      <c r="F173" s="216"/>
      <c r="G173" s="216"/>
      <c r="H173" s="216"/>
      <c r="I173" s="216"/>
      <c r="J173" s="216"/>
      <c r="K173" s="216"/>
      <c r="L173" s="217"/>
      <c r="M173" s="218"/>
      <c r="N173" s="218"/>
      <c r="O173" s="218"/>
      <c r="P173" s="218"/>
      <c r="Q173" s="218"/>
      <c r="R173" s="218"/>
      <c r="S173" s="218"/>
      <c r="T173" s="218"/>
      <c r="U173" s="218"/>
      <c r="V173" s="218"/>
      <c r="W173" s="218"/>
      <c r="X173" s="218"/>
      <c r="Y173" s="218"/>
      <c r="Z173" s="218"/>
      <c r="AA173" s="218"/>
      <c r="AB173" s="218"/>
      <c r="AC173" s="182"/>
      <c r="AD173" s="182"/>
      <c r="AE173" s="182"/>
      <c r="AF173" s="182"/>
      <c r="AG173" s="246"/>
      <c r="AH173" s="246"/>
      <c r="AI173" s="246"/>
      <c r="AJ173" s="246"/>
      <c r="AK173" s="246"/>
      <c r="AL173" s="246"/>
      <c r="AM173" s="246"/>
      <c r="AN173" s="246"/>
      <c r="AO173" s="246"/>
      <c r="AP173" s="246"/>
      <c r="AQ173" s="246"/>
      <c r="AR173" s="246"/>
      <c r="AS173" s="246"/>
      <c r="AT173" s="247"/>
      <c r="AU173" s="247"/>
      <c r="AV173" s="247"/>
      <c r="AW173" s="246"/>
      <c r="AX173" s="246"/>
      <c r="AY173" s="246"/>
      <c r="AZ173" s="246"/>
      <c r="BA173" s="246"/>
      <c r="BB173" s="246"/>
      <c r="BC173" s="252"/>
      <c r="BD173" s="253"/>
      <c r="BE173" s="252"/>
      <c r="BF173" s="253"/>
      <c r="BG173" s="246"/>
      <c r="BH173" s="246"/>
      <c r="BI173" s="246"/>
      <c r="BJ173" s="260"/>
      <c r="BK173" s="261"/>
      <c r="BL173" s="262"/>
      <c r="BM173" s="263"/>
      <c r="BN173" s="264"/>
      <c r="BO173" s="264"/>
    </row>
    <row r="174" spans="2:67" ht="15.75" customHeight="1" thickTop="1" thickBot="1">
      <c r="B174" s="209"/>
      <c r="C174" s="210"/>
      <c r="D174" s="210"/>
      <c r="E174" s="210"/>
      <c r="F174" s="210"/>
      <c r="G174" s="210"/>
      <c r="H174" s="210"/>
      <c r="I174" s="210"/>
      <c r="J174" s="210"/>
      <c r="K174" s="210"/>
      <c r="L174" s="211"/>
      <c r="M174" s="218"/>
      <c r="N174" s="218"/>
      <c r="O174" s="218"/>
      <c r="P174" s="218"/>
      <c r="Q174" s="218"/>
      <c r="R174" s="218"/>
      <c r="S174" s="218"/>
      <c r="T174" s="218"/>
      <c r="U174" s="218"/>
      <c r="V174" s="218"/>
      <c r="W174" s="218"/>
      <c r="X174" s="218"/>
      <c r="Y174" s="218"/>
      <c r="Z174" s="218"/>
      <c r="AA174" s="218"/>
      <c r="AB174" s="218"/>
      <c r="AC174" s="182"/>
      <c r="AD174" s="182"/>
      <c r="AE174" s="182"/>
      <c r="AF174" s="182"/>
      <c r="AG174" s="222" t="s">
        <v>144</v>
      </c>
      <c r="AH174" s="223"/>
      <c r="AI174" s="223"/>
      <c r="AJ174" s="223"/>
      <c r="AK174" s="223"/>
      <c r="AL174" s="223"/>
      <c r="AM174" s="223"/>
      <c r="AN174" s="223"/>
      <c r="AO174" s="224"/>
      <c r="AP174" s="231" t="s">
        <v>184</v>
      </c>
      <c r="AQ174" s="231"/>
      <c r="AR174" s="231"/>
      <c r="AS174" s="231"/>
      <c r="AT174" s="200">
        <f>AY174+'05.02'!AT174:AV176</f>
        <v>2</v>
      </c>
      <c r="AU174" s="206"/>
      <c r="AV174" s="201"/>
      <c r="AW174" s="188">
        <f>'05.02'!BG174</f>
        <v>1</v>
      </c>
      <c r="AX174" s="189"/>
      <c r="AY174" s="194"/>
      <c r="AZ174" s="195"/>
      <c r="BA174" s="188"/>
      <c r="BB174" s="189"/>
      <c r="BC174" s="200">
        <f>BA174+'05.02'!BC174</f>
        <v>1</v>
      </c>
      <c r="BD174" s="201"/>
      <c r="BE174" s="200">
        <f>BA174+'05.02'!BE174</f>
        <v>1</v>
      </c>
      <c r="BF174" s="201"/>
      <c r="BG174" s="200">
        <f>AW174+AY174-BA174</f>
        <v>1</v>
      </c>
      <c r="BH174" s="206"/>
      <c r="BI174" s="201"/>
      <c r="BJ174" s="254">
        <f>IF(AG45&gt;0,(AG36/1000)^2*AG45*0.7854*1.6,0)</f>
        <v>0</v>
      </c>
      <c r="BK174" s="255"/>
      <c r="BL174" s="256"/>
      <c r="BM174" s="263" t="s">
        <v>279</v>
      </c>
      <c r="BN174" s="264"/>
      <c r="BO174" s="264"/>
    </row>
    <row r="175" spans="2:67" ht="15" customHeight="1" thickTop="1" thickBot="1">
      <c r="B175" s="212"/>
      <c r="C175" s="213"/>
      <c r="D175" s="213"/>
      <c r="E175" s="213"/>
      <c r="F175" s="213"/>
      <c r="G175" s="213"/>
      <c r="H175" s="213"/>
      <c r="I175" s="213"/>
      <c r="J175" s="213"/>
      <c r="K175" s="213"/>
      <c r="L175" s="214"/>
      <c r="M175" s="218"/>
      <c r="N175" s="218"/>
      <c r="O175" s="218"/>
      <c r="P175" s="218"/>
      <c r="Q175" s="218"/>
      <c r="R175" s="218"/>
      <c r="S175" s="218"/>
      <c r="T175" s="218"/>
      <c r="U175" s="218"/>
      <c r="V175" s="218"/>
      <c r="W175" s="218"/>
      <c r="X175" s="218"/>
      <c r="Y175" s="218"/>
      <c r="Z175" s="218"/>
      <c r="AA175" s="218"/>
      <c r="AB175" s="218"/>
      <c r="AC175" s="182"/>
      <c r="AD175" s="182"/>
      <c r="AE175" s="182"/>
      <c r="AF175" s="182"/>
      <c r="AG175" s="225"/>
      <c r="AH175" s="226"/>
      <c r="AI175" s="226"/>
      <c r="AJ175" s="226"/>
      <c r="AK175" s="226"/>
      <c r="AL175" s="226"/>
      <c r="AM175" s="226"/>
      <c r="AN175" s="226"/>
      <c r="AO175" s="227"/>
      <c r="AP175" s="231"/>
      <c r="AQ175" s="231"/>
      <c r="AR175" s="231"/>
      <c r="AS175" s="231"/>
      <c r="AT175" s="202"/>
      <c r="AU175" s="207"/>
      <c r="AV175" s="203"/>
      <c r="AW175" s="190"/>
      <c r="AX175" s="191"/>
      <c r="AY175" s="196"/>
      <c r="AZ175" s="197"/>
      <c r="BA175" s="190"/>
      <c r="BB175" s="191"/>
      <c r="BC175" s="202"/>
      <c r="BD175" s="203"/>
      <c r="BE175" s="202"/>
      <c r="BF175" s="203"/>
      <c r="BG175" s="202"/>
      <c r="BH175" s="207"/>
      <c r="BI175" s="203"/>
      <c r="BJ175" s="257"/>
      <c r="BK175" s="258"/>
      <c r="BL175" s="259"/>
      <c r="BM175" s="263"/>
      <c r="BN175" s="264"/>
      <c r="BO175" s="264"/>
    </row>
    <row r="176" spans="2:67" ht="15" customHeight="1" thickTop="1" thickBot="1">
      <c r="B176" s="215"/>
      <c r="C176" s="216"/>
      <c r="D176" s="216"/>
      <c r="E176" s="216"/>
      <c r="F176" s="216"/>
      <c r="G176" s="216"/>
      <c r="H176" s="216"/>
      <c r="I176" s="216"/>
      <c r="J176" s="216"/>
      <c r="K176" s="216"/>
      <c r="L176" s="217"/>
      <c r="M176" s="218"/>
      <c r="N176" s="218"/>
      <c r="O176" s="218"/>
      <c r="P176" s="218"/>
      <c r="Q176" s="218"/>
      <c r="R176" s="218"/>
      <c r="S176" s="218"/>
      <c r="T176" s="218"/>
      <c r="U176" s="218"/>
      <c r="V176" s="218"/>
      <c r="W176" s="218"/>
      <c r="X176" s="218"/>
      <c r="Y176" s="218"/>
      <c r="Z176" s="218"/>
      <c r="AA176" s="218"/>
      <c r="AB176" s="218"/>
      <c r="AC176" s="182"/>
      <c r="AD176" s="182"/>
      <c r="AE176" s="182"/>
      <c r="AF176" s="182"/>
      <c r="AG176" s="228"/>
      <c r="AH176" s="229"/>
      <c r="AI176" s="229"/>
      <c r="AJ176" s="229"/>
      <c r="AK176" s="229"/>
      <c r="AL176" s="229"/>
      <c r="AM176" s="229"/>
      <c r="AN176" s="229"/>
      <c r="AO176" s="230"/>
      <c r="AP176" s="231"/>
      <c r="AQ176" s="231"/>
      <c r="AR176" s="231"/>
      <c r="AS176" s="231"/>
      <c r="AT176" s="204"/>
      <c r="AU176" s="208"/>
      <c r="AV176" s="205"/>
      <c r="AW176" s="192"/>
      <c r="AX176" s="193"/>
      <c r="AY176" s="198"/>
      <c r="AZ176" s="199"/>
      <c r="BA176" s="192"/>
      <c r="BB176" s="193"/>
      <c r="BC176" s="204"/>
      <c r="BD176" s="205"/>
      <c r="BE176" s="204"/>
      <c r="BF176" s="205"/>
      <c r="BG176" s="204"/>
      <c r="BH176" s="208"/>
      <c r="BI176" s="205"/>
      <c r="BJ176" s="260"/>
      <c r="BK176" s="261"/>
      <c r="BL176" s="262"/>
      <c r="BM176" s="263"/>
      <c r="BN176" s="264"/>
      <c r="BO176" s="264"/>
    </row>
    <row r="177" spans="2:61" ht="15" customHeight="1" thickTop="1" thickBot="1">
      <c r="B177" s="209"/>
      <c r="C177" s="210"/>
      <c r="D177" s="210"/>
      <c r="E177" s="210"/>
      <c r="F177" s="210"/>
      <c r="G177" s="210"/>
      <c r="H177" s="210"/>
      <c r="I177" s="210"/>
      <c r="J177" s="210"/>
      <c r="K177" s="210"/>
      <c r="L177" s="211"/>
      <c r="M177" s="182"/>
      <c r="N177" s="182"/>
      <c r="O177" s="182"/>
      <c r="P177" s="182"/>
      <c r="Q177" s="218"/>
      <c r="R177" s="218"/>
      <c r="S177" s="218"/>
      <c r="T177" s="218"/>
      <c r="U177" s="218"/>
      <c r="V177" s="218"/>
      <c r="W177" s="218"/>
      <c r="X177" s="218"/>
      <c r="Y177" s="218"/>
      <c r="Z177" s="218"/>
      <c r="AA177" s="218"/>
      <c r="AB177" s="218"/>
      <c r="AC177" s="218"/>
      <c r="AD177" s="218"/>
      <c r="AE177" s="218"/>
      <c r="AF177" s="218"/>
      <c r="AG177" s="222" t="s">
        <v>145</v>
      </c>
      <c r="AH177" s="223"/>
      <c r="AI177" s="223"/>
      <c r="AJ177" s="223"/>
      <c r="AK177" s="223"/>
      <c r="AL177" s="223"/>
      <c r="AM177" s="223"/>
      <c r="AN177" s="223"/>
      <c r="AO177" s="224"/>
      <c r="AP177" s="231" t="s">
        <v>184</v>
      </c>
      <c r="AQ177" s="231"/>
      <c r="AR177" s="231"/>
      <c r="AS177" s="231"/>
      <c r="AT177" s="200">
        <f>AY177+'05.02'!AT177:AV179</f>
        <v>0</v>
      </c>
      <c r="AU177" s="206"/>
      <c r="AV177" s="201"/>
      <c r="AW177" s="188">
        <f>'05.02'!BG177</f>
        <v>0</v>
      </c>
      <c r="AX177" s="189"/>
      <c r="AY177" s="194"/>
      <c r="AZ177" s="195"/>
      <c r="BA177" s="188"/>
      <c r="BB177" s="189"/>
      <c r="BC177" s="200">
        <f>BA177+'05.02'!BC177</f>
        <v>0</v>
      </c>
      <c r="BD177" s="201"/>
      <c r="BE177" s="200">
        <f>BA177+'05.02'!BE177</f>
        <v>0</v>
      </c>
      <c r="BF177" s="201"/>
      <c r="BG177" s="200">
        <f>AW177+AY177-BA177</f>
        <v>0</v>
      </c>
      <c r="BH177" s="206"/>
      <c r="BI177" s="201"/>
    </row>
    <row r="178" spans="2:61" ht="15.75" customHeight="1" thickTop="1" thickBot="1">
      <c r="B178" s="212"/>
      <c r="C178" s="213"/>
      <c r="D178" s="213"/>
      <c r="E178" s="213"/>
      <c r="F178" s="213"/>
      <c r="G178" s="213"/>
      <c r="H178" s="213"/>
      <c r="I178" s="213"/>
      <c r="J178" s="213"/>
      <c r="K178" s="213"/>
      <c r="L178" s="214"/>
      <c r="M178" s="182"/>
      <c r="N178" s="182"/>
      <c r="O178" s="182"/>
      <c r="P178" s="182"/>
      <c r="Q178" s="218"/>
      <c r="R178" s="218"/>
      <c r="S178" s="218"/>
      <c r="T178" s="218"/>
      <c r="U178" s="218"/>
      <c r="V178" s="218"/>
      <c r="W178" s="218"/>
      <c r="X178" s="218"/>
      <c r="Y178" s="218"/>
      <c r="Z178" s="218"/>
      <c r="AA178" s="218"/>
      <c r="AB178" s="218"/>
      <c r="AC178" s="218"/>
      <c r="AD178" s="218"/>
      <c r="AE178" s="218"/>
      <c r="AF178" s="218"/>
      <c r="AG178" s="225"/>
      <c r="AH178" s="226"/>
      <c r="AI178" s="226"/>
      <c r="AJ178" s="226"/>
      <c r="AK178" s="226"/>
      <c r="AL178" s="226"/>
      <c r="AM178" s="226"/>
      <c r="AN178" s="226"/>
      <c r="AO178" s="227"/>
      <c r="AP178" s="231"/>
      <c r="AQ178" s="231"/>
      <c r="AR178" s="231"/>
      <c r="AS178" s="231"/>
      <c r="AT178" s="202"/>
      <c r="AU178" s="207"/>
      <c r="AV178" s="203"/>
      <c r="AW178" s="190"/>
      <c r="AX178" s="191"/>
      <c r="AY178" s="196"/>
      <c r="AZ178" s="197"/>
      <c r="BA178" s="190"/>
      <c r="BB178" s="191"/>
      <c r="BC178" s="202"/>
      <c r="BD178" s="203"/>
      <c r="BE178" s="202"/>
      <c r="BF178" s="203"/>
      <c r="BG178" s="202"/>
      <c r="BH178" s="207"/>
      <c r="BI178" s="203"/>
    </row>
    <row r="179" spans="2:61" ht="15.75" customHeight="1" thickTop="1" thickBot="1">
      <c r="B179" s="215"/>
      <c r="C179" s="216"/>
      <c r="D179" s="216"/>
      <c r="E179" s="216"/>
      <c r="F179" s="216"/>
      <c r="G179" s="216"/>
      <c r="H179" s="216"/>
      <c r="I179" s="216"/>
      <c r="J179" s="216"/>
      <c r="K179" s="216"/>
      <c r="L179" s="217"/>
      <c r="M179" s="182"/>
      <c r="N179" s="182"/>
      <c r="O179" s="182"/>
      <c r="P179" s="182"/>
      <c r="Q179" s="218"/>
      <c r="R179" s="218"/>
      <c r="S179" s="218"/>
      <c r="T179" s="218"/>
      <c r="U179" s="218"/>
      <c r="V179" s="218"/>
      <c r="W179" s="218"/>
      <c r="X179" s="218"/>
      <c r="Y179" s="218"/>
      <c r="Z179" s="218"/>
      <c r="AA179" s="218"/>
      <c r="AB179" s="218"/>
      <c r="AC179" s="218"/>
      <c r="AD179" s="218"/>
      <c r="AE179" s="218"/>
      <c r="AF179" s="218"/>
      <c r="AG179" s="228"/>
      <c r="AH179" s="229"/>
      <c r="AI179" s="229"/>
      <c r="AJ179" s="229"/>
      <c r="AK179" s="229"/>
      <c r="AL179" s="229"/>
      <c r="AM179" s="229"/>
      <c r="AN179" s="229"/>
      <c r="AO179" s="230"/>
      <c r="AP179" s="231"/>
      <c r="AQ179" s="231"/>
      <c r="AR179" s="231"/>
      <c r="AS179" s="231"/>
      <c r="AT179" s="204"/>
      <c r="AU179" s="208"/>
      <c r="AV179" s="205"/>
      <c r="AW179" s="192"/>
      <c r="AX179" s="193"/>
      <c r="AY179" s="198"/>
      <c r="AZ179" s="199"/>
      <c r="BA179" s="192"/>
      <c r="BB179" s="193"/>
      <c r="BC179" s="204"/>
      <c r="BD179" s="205"/>
      <c r="BE179" s="204"/>
      <c r="BF179" s="205"/>
      <c r="BG179" s="204"/>
      <c r="BH179" s="208"/>
      <c r="BI179" s="205"/>
    </row>
    <row r="180" spans="2:61" ht="15.75" customHeight="1" thickTop="1" thickBot="1">
      <c r="B180" s="209"/>
      <c r="C180" s="210"/>
      <c r="D180" s="210"/>
      <c r="E180" s="210"/>
      <c r="F180" s="210"/>
      <c r="G180" s="210"/>
      <c r="H180" s="210"/>
      <c r="I180" s="210"/>
      <c r="J180" s="210"/>
      <c r="K180" s="210"/>
      <c r="L180" s="211"/>
      <c r="M180" s="244"/>
      <c r="N180" s="244"/>
      <c r="O180" s="244"/>
      <c r="P180" s="244"/>
      <c r="Q180" s="245"/>
      <c r="R180" s="245"/>
      <c r="S180" s="245"/>
      <c r="T180" s="245"/>
      <c r="U180" s="245"/>
      <c r="V180" s="245"/>
      <c r="W180" s="245"/>
      <c r="X180" s="245"/>
      <c r="Y180" s="245"/>
      <c r="Z180" s="245"/>
      <c r="AA180" s="245"/>
      <c r="AB180" s="245"/>
      <c r="AC180" s="218"/>
      <c r="AD180" s="218"/>
      <c r="AE180" s="218"/>
      <c r="AF180" s="218"/>
      <c r="AG180" s="222" t="s">
        <v>147</v>
      </c>
      <c r="AH180" s="223"/>
      <c r="AI180" s="223"/>
      <c r="AJ180" s="223"/>
      <c r="AK180" s="223"/>
      <c r="AL180" s="223"/>
      <c r="AM180" s="223"/>
      <c r="AN180" s="223"/>
      <c r="AO180" s="224"/>
      <c r="AP180" s="231" t="s">
        <v>184</v>
      </c>
      <c r="AQ180" s="231"/>
      <c r="AR180" s="231"/>
      <c r="AS180" s="231"/>
      <c r="AT180" s="200">
        <f>AY180+'05.02'!AT180:AV182</f>
        <v>2</v>
      </c>
      <c r="AU180" s="206"/>
      <c r="AV180" s="201"/>
      <c r="AW180" s="188">
        <f>'05.02'!BG180</f>
        <v>0</v>
      </c>
      <c r="AX180" s="189"/>
      <c r="AY180" s="194"/>
      <c r="AZ180" s="195"/>
      <c r="BA180" s="188"/>
      <c r="BB180" s="189"/>
      <c r="BC180" s="200">
        <f>BA180+'05.02'!BC180</f>
        <v>2</v>
      </c>
      <c r="BD180" s="201"/>
      <c r="BE180" s="200">
        <f>BA180+'05.02'!BE180</f>
        <v>2</v>
      </c>
      <c r="BF180" s="201"/>
      <c r="BG180" s="200">
        <f>AW180+AY180-BA180</f>
        <v>0</v>
      </c>
      <c r="BH180" s="206"/>
      <c r="BI180" s="201"/>
    </row>
    <row r="181" spans="2:61" ht="15.75" customHeight="1" thickTop="1" thickBot="1">
      <c r="B181" s="212"/>
      <c r="C181" s="213"/>
      <c r="D181" s="213"/>
      <c r="E181" s="213"/>
      <c r="F181" s="213"/>
      <c r="G181" s="213"/>
      <c r="H181" s="213"/>
      <c r="I181" s="213"/>
      <c r="J181" s="213"/>
      <c r="K181" s="213"/>
      <c r="L181" s="214"/>
      <c r="M181" s="244"/>
      <c r="N181" s="244"/>
      <c r="O181" s="244"/>
      <c r="P181" s="244"/>
      <c r="Q181" s="245"/>
      <c r="R181" s="245"/>
      <c r="S181" s="245"/>
      <c r="T181" s="245"/>
      <c r="U181" s="245"/>
      <c r="V181" s="245"/>
      <c r="W181" s="245"/>
      <c r="X181" s="245"/>
      <c r="Y181" s="245"/>
      <c r="Z181" s="245"/>
      <c r="AA181" s="245"/>
      <c r="AB181" s="245"/>
      <c r="AC181" s="218"/>
      <c r="AD181" s="218"/>
      <c r="AE181" s="218"/>
      <c r="AF181" s="218"/>
      <c r="AG181" s="225"/>
      <c r="AH181" s="226"/>
      <c r="AI181" s="226"/>
      <c r="AJ181" s="226"/>
      <c r="AK181" s="226"/>
      <c r="AL181" s="226"/>
      <c r="AM181" s="226"/>
      <c r="AN181" s="226"/>
      <c r="AO181" s="227"/>
      <c r="AP181" s="231"/>
      <c r="AQ181" s="231"/>
      <c r="AR181" s="231"/>
      <c r="AS181" s="231"/>
      <c r="AT181" s="202"/>
      <c r="AU181" s="207"/>
      <c r="AV181" s="203"/>
      <c r="AW181" s="190"/>
      <c r="AX181" s="191"/>
      <c r="AY181" s="196"/>
      <c r="AZ181" s="197"/>
      <c r="BA181" s="190"/>
      <c r="BB181" s="191"/>
      <c r="BC181" s="202"/>
      <c r="BD181" s="203"/>
      <c r="BE181" s="202"/>
      <c r="BF181" s="203"/>
      <c r="BG181" s="202"/>
      <c r="BH181" s="207"/>
      <c r="BI181" s="203"/>
    </row>
    <row r="182" spans="2:61" ht="15.75" customHeight="1" thickTop="1" thickBot="1">
      <c r="B182" s="215"/>
      <c r="C182" s="216"/>
      <c r="D182" s="216"/>
      <c r="E182" s="216"/>
      <c r="F182" s="216"/>
      <c r="G182" s="216"/>
      <c r="H182" s="216"/>
      <c r="I182" s="216"/>
      <c r="J182" s="216"/>
      <c r="K182" s="216"/>
      <c r="L182" s="217"/>
      <c r="M182" s="244"/>
      <c r="N182" s="244"/>
      <c r="O182" s="244"/>
      <c r="P182" s="244"/>
      <c r="Q182" s="245"/>
      <c r="R182" s="245"/>
      <c r="S182" s="245"/>
      <c r="T182" s="245"/>
      <c r="U182" s="245"/>
      <c r="V182" s="245"/>
      <c r="W182" s="245"/>
      <c r="X182" s="245"/>
      <c r="Y182" s="245"/>
      <c r="Z182" s="245"/>
      <c r="AA182" s="245"/>
      <c r="AB182" s="245"/>
      <c r="AC182" s="218"/>
      <c r="AD182" s="218"/>
      <c r="AE182" s="218"/>
      <c r="AF182" s="218"/>
      <c r="AG182" s="228"/>
      <c r="AH182" s="229"/>
      <c r="AI182" s="229"/>
      <c r="AJ182" s="229"/>
      <c r="AK182" s="229"/>
      <c r="AL182" s="229"/>
      <c r="AM182" s="229"/>
      <c r="AN182" s="229"/>
      <c r="AO182" s="230"/>
      <c r="AP182" s="231"/>
      <c r="AQ182" s="231"/>
      <c r="AR182" s="231"/>
      <c r="AS182" s="231"/>
      <c r="AT182" s="204"/>
      <c r="AU182" s="208"/>
      <c r="AV182" s="205"/>
      <c r="AW182" s="192"/>
      <c r="AX182" s="193"/>
      <c r="AY182" s="198"/>
      <c r="AZ182" s="199"/>
      <c r="BA182" s="192"/>
      <c r="BB182" s="193"/>
      <c r="BC182" s="204"/>
      <c r="BD182" s="205"/>
      <c r="BE182" s="204"/>
      <c r="BF182" s="205"/>
      <c r="BG182" s="204"/>
      <c r="BH182" s="208"/>
      <c r="BI182" s="205"/>
    </row>
    <row r="183" spans="2:61" ht="15.75" customHeight="1" thickTop="1" thickBot="1">
      <c r="B183" s="209"/>
      <c r="C183" s="210"/>
      <c r="D183" s="210"/>
      <c r="E183" s="210"/>
      <c r="F183" s="210"/>
      <c r="G183" s="210"/>
      <c r="H183" s="210"/>
      <c r="I183" s="210"/>
      <c r="J183" s="210"/>
      <c r="K183" s="210"/>
      <c r="L183" s="211"/>
      <c r="M183" s="188"/>
      <c r="N183" s="241"/>
      <c r="O183" s="241"/>
      <c r="P183" s="189"/>
      <c r="Q183" s="188"/>
      <c r="R183" s="241"/>
      <c r="S183" s="241"/>
      <c r="T183" s="189"/>
      <c r="U183" s="188"/>
      <c r="V183" s="241"/>
      <c r="W183" s="241"/>
      <c r="X183" s="189"/>
      <c r="Y183" s="188"/>
      <c r="Z183" s="241"/>
      <c r="AA183" s="241"/>
      <c r="AB183" s="189"/>
      <c r="AC183" s="194"/>
      <c r="AD183" s="219"/>
      <c r="AE183" s="219"/>
      <c r="AF183" s="195"/>
      <c r="AG183" s="222" t="s">
        <v>148</v>
      </c>
      <c r="AH183" s="223"/>
      <c r="AI183" s="223"/>
      <c r="AJ183" s="223"/>
      <c r="AK183" s="223"/>
      <c r="AL183" s="223"/>
      <c r="AM183" s="223"/>
      <c r="AN183" s="223"/>
      <c r="AO183" s="224"/>
      <c r="AP183" s="231" t="s">
        <v>184</v>
      </c>
      <c r="AQ183" s="231"/>
      <c r="AR183" s="231"/>
      <c r="AS183" s="231"/>
      <c r="AT183" s="200">
        <f>AY183+'05.02'!AT183:AV185</f>
        <v>4</v>
      </c>
      <c r="AU183" s="206"/>
      <c r="AV183" s="201"/>
      <c r="AW183" s="188">
        <f>'05.02'!BG183</f>
        <v>4</v>
      </c>
      <c r="AX183" s="189"/>
      <c r="AY183" s="194"/>
      <c r="AZ183" s="195"/>
      <c r="BA183" s="188"/>
      <c r="BB183" s="189"/>
      <c r="BC183" s="200">
        <f>BA183+'05.02'!BC183</f>
        <v>0</v>
      </c>
      <c r="BD183" s="201"/>
      <c r="BE183" s="200">
        <f>BA183+'05.02'!BE183</f>
        <v>0</v>
      </c>
      <c r="BF183" s="201"/>
      <c r="BG183" s="200">
        <f>AW183+AY183-BA183</f>
        <v>4</v>
      </c>
      <c r="BH183" s="206"/>
      <c r="BI183" s="201"/>
    </row>
    <row r="184" spans="2:61" ht="15.75" customHeight="1" thickTop="1" thickBot="1">
      <c r="B184" s="212"/>
      <c r="C184" s="213"/>
      <c r="D184" s="213"/>
      <c r="E184" s="213"/>
      <c r="F184" s="213"/>
      <c r="G184" s="213"/>
      <c r="H184" s="213"/>
      <c r="I184" s="213"/>
      <c r="J184" s="213"/>
      <c r="K184" s="213"/>
      <c r="L184" s="214"/>
      <c r="M184" s="190"/>
      <c r="N184" s="242"/>
      <c r="O184" s="242"/>
      <c r="P184" s="191"/>
      <c r="Q184" s="190"/>
      <c r="R184" s="242"/>
      <c r="S184" s="242"/>
      <c r="T184" s="191"/>
      <c r="U184" s="190"/>
      <c r="V184" s="242"/>
      <c r="W184" s="242"/>
      <c r="X184" s="191"/>
      <c r="Y184" s="190"/>
      <c r="Z184" s="242"/>
      <c r="AA184" s="242"/>
      <c r="AB184" s="191"/>
      <c r="AC184" s="196"/>
      <c r="AD184" s="220"/>
      <c r="AE184" s="220"/>
      <c r="AF184" s="197"/>
      <c r="AG184" s="225"/>
      <c r="AH184" s="226"/>
      <c r="AI184" s="226"/>
      <c r="AJ184" s="226"/>
      <c r="AK184" s="226"/>
      <c r="AL184" s="226"/>
      <c r="AM184" s="226"/>
      <c r="AN184" s="226"/>
      <c r="AO184" s="227"/>
      <c r="AP184" s="231"/>
      <c r="AQ184" s="231"/>
      <c r="AR184" s="231"/>
      <c r="AS184" s="231"/>
      <c r="AT184" s="202"/>
      <c r="AU184" s="207"/>
      <c r="AV184" s="203"/>
      <c r="AW184" s="190"/>
      <c r="AX184" s="191"/>
      <c r="AY184" s="196"/>
      <c r="AZ184" s="197"/>
      <c r="BA184" s="190"/>
      <c r="BB184" s="191"/>
      <c r="BC184" s="202"/>
      <c r="BD184" s="203"/>
      <c r="BE184" s="202"/>
      <c r="BF184" s="203"/>
      <c r="BG184" s="202"/>
      <c r="BH184" s="207"/>
      <c r="BI184" s="203"/>
    </row>
    <row r="185" spans="2:61" ht="15.75" customHeight="1" thickTop="1" thickBot="1">
      <c r="B185" s="215"/>
      <c r="C185" s="216"/>
      <c r="D185" s="216"/>
      <c r="E185" s="216"/>
      <c r="F185" s="216"/>
      <c r="G185" s="216"/>
      <c r="H185" s="216"/>
      <c r="I185" s="216"/>
      <c r="J185" s="216"/>
      <c r="K185" s="216"/>
      <c r="L185" s="217"/>
      <c r="M185" s="192"/>
      <c r="N185" s="243"/>
      <c r="O185" s="243"/>
      <c r="P185" s="193"/>
      <c r="Q185" s="192"/>
      <c r="R185" s="243"/>
      <c r="S185" s="243"/>
      <c r="T185" s="193"/>
      <c r="U185" s="192"/>
      <c r="V185" s="243"/>
      <c r="W185" s="243"/>
      <c r="X185" s="193"/>
      <c r="Y185" s="192"/>
      <c r="Z185" s="243"/>
      <c r="AA185" s="243"/>
      <c r="AB185" s="193"/>
      <c r="AC185" s="198"/>
      <c r="AD185" s="221"/>
      <c r="AE185" s="221"/>
      <c r="AF185" s="199"/>
      <c r="AG185" s="228"/>
      <c r="AH185" s="229"/>
      <c r="AI185" s="229"/>
      <c r="AJ185" s="229"/>
      <c r="AK185" s="229"/>
      <c r="AL185" s="229"/>
      <c r="AM185" s="229"/>
      <c r="AN185" s="229"/>
      <c r="AO185" s="230"/>
      <c r="AP185" s="231"/>
      <c r="AQ185" s="231"/>
      <c r="AR185" s="231"/>
      <c r="AS185" s="231"/>
      <c r="AT185" s="204"/>
      <c r="AU185" s="208"/>
      <c r="AV185" s="205"/>
      <c r="AW185" s="192"/>
      <c r="AX185" s="193"/>
      <c r="AY185" s="198"/>
      <c r="AZ185" s="199"/>
      <c r="BA185" s="192"/>
      <c r="BB185" s="193"/>
      <c r="BC185" s="204"/>
      <c r="BD185" s="205"/>
      <c r="BE185" s="204"/>
      <c r="BF185" s="205"/>
      <c r="BG185" s="204"/>
      <c r="BH185" s="208"/>
      <c r="BI185" s="205"/>
    </row>
    <row r="186" spans="2:61" ht="15.75" customHeight="1" thickTop="1" thickBot="1">
      <c r="B186" s="209"/>
      <c r="C186" s="210"/>
      <c r="D186" s="210"/>
      <c r="E186" s="210"/>
      <c r="F186" s="210"/>
      <c r="G186" s="210"/>
      <c r="H186" s="210"/>
      <c r="I186" s="210"/>
      <c r="J186" s="210"/>
      <c r="K186" s="210"/>
      <c r="L186" s="211"/>
      <c r="M186" s="188"/>
      <c r="N186" s="241"/>
      <c r="O186" s="241"/>
      <c r="P186" s="189"/>
      <c r="Q186" s="188"/>
      <c r="R186" s="241"/>
      <c r="S186" s="241"/>
      <c r="T186" s="189"/>
      <c r="U186" s="188"/>
      <c r="V186" s="241"/>
      <c r="W186" s="241"/>
      <c r="X186" s="189"/>
      <c r="Y186" s="188"/>
      <c r="Z186" s="241"/>
      <c r="AA186" s="241"/>
      <c r="AB186" s="189"/>
      <c r="AC186" s="194"/>
      <c r="AD186" s="219"/>
      <c r="AE186" s="219"/>
      <c r="AF186" s="195"/>
      <c r="AG186" s="222" t="s">
        <v>149</v>
      </c>
      <c r="AH186" s="223"/>
      <c r="AI186" s="223"/>
      <c r="AJ186" s="223"/>
      <c r="AK186" s="223"/>
      <c r="AL186" s="223"/>
      <c r="AM186" s="223"/>
      <c r="AN186" s="223"/>
      <c r="AO186" s="224"/>
      <c r="AP186" s="231" t="s">
        <v>184</v>
      </c>
      <c r="AQ186" s="231"/>
      <c r="AR186" s="231"/>
      <c r="AS186" s="231"/>
      <c r="AT186" s="200">
        <f>AY186+'05.02'!AT186:AV188</f>
        <v>2</v>
      </c>
      <c r="AU186" s="206"/>
      <c r="AV186" s="201"/>
      <c r="AW186" s="188">
        <f>'05.02'!BG186</f>
        <v>2</v>
      </c>
      <c r="AX186" s="189"/>
      <c r="AY186" s="194"/>
      <c r="AZ186" s="195"/>
      <c r="BA186" s="188"/>
      <c r="BB186" s="189"/>
      <c r="BC186" s="200">
        <f>BA186+'05.02'!BC186</f>
        <v>0</v>
      </c>
      <c r="BD186" s="201"/>
      <c r="BE186" s="200">
        <f>BA186+'05.02'!BE186</f>
        <v>0</v>
      </c>
      <c r="BF186" s="201"/>
      <c r="BG186" s="200">
        <f>AW186+AY186-BA186</f>
        <v>2</v>
      </c>
      <c r="BH186" s="206"/>
      <c r="BI186" s="201"/>
    </row>
    <row r="187" spans="2:61" ht="15.75" customHeight="1" thickTop="1" thickBot="1">
      <c r="B187" s="212"/>
      <c r="C187" s="213"/>
      <c r="D187" s="213"/>
      <c r="E187" s="213"/>
      <c r="F187" s="213"/>
      <c r="G187" s="213"/>
      <c r="H187" s="213"/>
      <c r="I187" s="213"/>
      <c r="J187" s="213"/>
      <c r="K187" s="213"/>
      <c r="L187" s="214"/>
      <c r="M187" s="190"/>
      <c r="N187" s="242"/>
      <c r="O187" s="242"/>
      <c r="P187" s="191"/>
      <c r="Q187" s="190"/>
      <c r="R187" s="242"/>
      <c r="S187" s="242"/>
      <c r="T187" s="191"/>
      <c r="U187" s="190"/>
      <c r="V187" s="242"/>
      <c r="W187" s="242"/>
      <c r="X187" s="191"/>
      <c r="Y187" s="190"/>
      <c r="Z187" s="242"/>
      <c r="AA187" s="242"/>
      <c r="AB187" s="191"/>
      <c r="AC187" s="196"/>
      <c r="AD187" s="220"/>
      <c r="AE187" s="220"/>
      <c r="AF187" s="197"/>
      <c r="AG187" s="225"/>
      <c r="AH187" s="226"/>
      <c r="AI187" s="226"/>
      <c r="AJ187" s="226"/>
      <c r="AK187" s="226"/>
      <c r="AL187" s="226"/>
      <c r="AM187" s="226"/>
      <c r="AN187" s="226"/>
      <c r="AO187" s="227"/>
      <c r="AP187" s="231"/>
      <c r="AQ187" s="231"/>
      <c r="AR187" s="231"/>
      <c r="AS187" s="231"/>
      <c r="AT187" s="202"/>
      <c r="AU187" s="207"/>
      <c r="AV187" s="203"/>
      <c r="AW187" s="190"/>
      <c r="AX187" s="191"/>
      <c r="AY187" s="196"/>
      <c r="AZ187" s="197"/>
      <c r="BA187" s="190"/>
      <c r="BB187" s="191"/>
      <c r="BC187" s="202"/>
      <c r="BD187" s="203"/>
      <c r="BE187" s="202"/>
      <c r="BF187" s="203"/>
      <c r="BG187" s="202"/>
      <c r="BH187" s="207"/>
      <c r="BI187" s="203"/>
    </row>
    <row r="188" spans="2:61" ht="15.75" customHeight="1" thickTop="1" thickBot="1">
      <c r="B188" s="215"/>
      <c r="C188" s="216"/>
      <c r="D188" s="216"/>
      <c r="E188" s="216"/>
      <c r="F188" s="216"/>
      <c r="G188" s="216"/>
      <c r="H188" s="216"/>
      <c r="I188" s="216"/>
      <c r="J188" s="216"/>
      <c r="K188" s="216"/>
      <c r="L188" s="217"/>
      <c r="M188" s="192"/>
      <c r="N188" s="243"/>
      <c r="O188" s="243"/>
      <c r="P188" s="193"/>
      <c r="Q188" s="192"/>
      <c r="R188" s="243"/>
      <c r="S188" s="243"/>
      <c r="T188" s="193"/>
      <c r="U188" s="192"/>
      <c r="V188" s="243"/>
      <c r="W188" s="243"/>
      <c r="X188" s="193"/>
      <c r="Y188" s="192"/>
      <c r="Z188" s="243"/>
      <c r="AA188" s="243"/>
      <c r="AB188" s="193"/>
      <c r="AC188" s="198"/>
      <c r="AD188" s="221"/>
      <c r="AE188" s="221"/>
      <c r="AF188" s="199"/>
      <c r="AG188" s="228"/>
      <c r="AH188" s="229"/>
      <c r="AI188" s="229"/>
      <c r="AJ188" s="229"/>
      <c r="AK188" s="229"/>
      <c r="AL188" s="229"/>
      <c r="AM188" s="229"/>
      <c r="AN188" s="229"/>
      <c r="AO188" s="230"/>
      <c r="AP188" s="231"/>
      <c r="AQ188" s="231"/>
      <c r="AR188" s="231"/>
      <c r="AS188" s="231"/>
      <c r="AT188" s="204"/>
      <c r="AU188" s="208"/>
      <c r="AV188" s="205"/>
      <c r="AW188" s="192"/>
      <c r="AX188" s="193"/>
      <c r="AY188" s="198"/>
      <c r="AZ188" s="199"/>
      <c r="BA188" s="192"/>
      <c r="BB188" s="193"/>
      <c r="BC188" s="204"/>
      <c r="BD188" s="205"/>
      <c r="BE188" s="204"/>
      <c r="BF188" s="205"/>
      <c r="BG188" s="204"/>
      <c r="BH188" s="208"/>
      <c r="BI188" s="205"/>
    </row>
    <row r="189" spans="2:61" ht="15.75" customHeight="1" thickTop="1" thickBot="1">
      <c r="B189" s="209"/>
      <c r="C189" s="210"/>
      <c r="D189" s="210"/>
      <c r="E189" s="210"/>
      <c r="F189" s="210"/>
      <c r="G189" s="210"/>
      <c r="H189" s="210"/>
      <c r="I189" s="210"/>
      <c r="J189" s="210"/>
      <c r="K189" s="210"/>
      <c r="L189" s="211"/>
      <c r="M189" s="188"/>
      <c r="N189" s="241"/>
      <c r="O189" s="241"/>
      <c r="P189" s="189"/>
      <c r="Q189" s="188"/>
      <c r="R189" s="241"/>
      <c r="S189" s="241"/>
      <c r="T189" s="189"/>
      <c r="U189" s="188"/>
      <c r="V189" s="241"/>
      <c r="W189" s="241"/>
      <c r="X189" s="189"/>
      <c r="Y189" s="188"/>
      <c r="Z189" s="241"/>
      <c r="AA189" s="241"/>
      <c r="AB189" s="189"/>
      <c r="AC189" s="194"/>
      <c r="AD189" s="219"/>
      <c r="AE189" s="219"/>
      <c r="AF189" s="195"/>
      <c r="AG189" s="222" t="s">
        <v>150</v>
      </c>
      <c r="AH189" s="223"/>
      <c r="AI189" s="223"/>
      <c r="AJ189" s="223"/>
      <c r="AK189" s="223"/>
      <c r="AL189" s="223"/>
      <c r="AM189" s="223"/>
      <c r="AN189" s="223"/>
      <c r="AO189" s="224"/>
      <c r="AP189" s="231" t="s">
        <v>184</v>
      </c>
      <c r="AQ189" s="231"/>
      <c r="AR189" s="231"/>
      <c r="AS189" s="231"/>
      <c r="AT189" s="200">
        <f>AY189+'05.02'!AT189:AV191</f>
        <v>0</v>
      </c>
      <c r="AU189" s="206"/>
      <c r="AV189" s="201"/>
      <c r="AW189" s="188">
        <f>'05.02'!BG189</f>
        <v>0</v>
      </c>
      <c r="AX189" s="189"/>
      <c r="AY189" s="194"/>
      <c r="AZ189" s="195"/>
      <c r="BA189" s="188"/>
      <c r="BB189" s="189"/>
      <c r="BC189" s="200">
        <f>BA189+'05.02'!BC189</f>
        <v>0</v>
      </c>
      <c r="BD189" s="201"/>
      <c r="BE189" s="200">
        <f>BA189+'05.02'!BE189</f>
        <v>0</v>
      </c>
      <c r="BF189" s="201"/>
      <c r="BG189" s="200">
        <f>AW189+AY189-BA189</f>
        <v>0</v>
      </c>
      <c r="BH189" s="206"/>
      <c r="BI189" s="201"/>
    </row>
    <row r="190" spans="2:61" ht="15.75" customHeight="1" thickTop="1" thickBot="1">
      <c r="B190" s="212"/>
      <c r="C190" s="213"/>
      <c r="D190" s="213"/>
      <c r="E190" s="213"/>
      <c r="F190" s="213"/>
      <c r="G190" s="213"/>
      <c r="H190" s="213"/>
      <c r="I190" s="213"/>
      <c r="J190" s="213"/>
      <c r="K190" s="213"/>
      <c r="L190" s="214"/>
      <c r="M190" s="190"/>
      <c r="N190" s="242"/>
      <c r="O190" s="242"/>
      <c r="P190" s="191"/>
      <c r="Q190" s="190"/>
      <c r="R190" s="242"/>
      <c r="S190" s="242"/>
      <c r="T190" s="191"/>
      <c r="U190" s="190"/>
      <c r="V190" s="242"/>
      <c r="W190" s="242"/>
      <c r="X190" s="191"/>
      <c r="Y190" s="190"/>
      <c r="Z190" s="242"/>
      <c r="AA190" s="242"/>
      <c r="AB190" s="191"/>
      <c r="AC190" s="196"/>
      <c r="AD190" s="220"/>
      <c r="AE190" s="220"/>
      <c r="AF190" s="197"/>
      <c r="AG190" s="225"/>
      <c r="AH190" s="226"/>
      <c r="AI190" s="226"/>
      <c r="AJ190" s="226"/>
      <c r="AK190" s="226"/>
      <c r="AL190" s="226"/>
      <c r="AM190" s="226"/>
      <c r="AN190" s="226"/>
      <c r="AO190" s="227"/>
      <c r="AP190" s="231"/>
      <c r="AQ190" s="231"/>
      <c r="AR190" s="231"/>
      <c r="AS190" s="231"/>
      <c r="AT190" s="202"/>
      <c r="AU190" s="207"/>
      <c r="AV190" s="203"/>
      <c r="AW190" s="190"/>
      <c r="AX190" s="191"/>
      <c r="AY190" s="196"/>
      <c r="AZ190" s="197"/>
      <c r="BA190" s="190"/>
      <c r="BB190" s="191"/>
      <c r="BC190" s="202"/>
      <c r="BD190" s="203"/>
      <c r="BE190" s="202"/>
      <c r="BF190" s="203"/>
      <c r="BG190" s="202"/>
      <c r="BH190" s="207"/>
      <c r="BI190" s="203"/>
    </row>
    <row r="191" spans="2:61" ht="15.75" customHeight="1" thickTop="1" thickBot="1">
      <c r="B191" s="215"/>
      <c r="C191" s="216"/>
      <c r="D191" s="216"/>
      <c r="E191" s="216"/>
      <c r="F191" s="216"/>
      <c r="G191" s="216"/>
      <c r="H191" s="216"/>
      <c r="I191" s="216"/>
      <c r="J191" s="216"/>
      <c r="K191" s="216"/>
      <c r="L191" s="217"/>
      <c r="M191" s="192"/>
      <c r="N191" s="243"/>
      <c r="O191" s="243"/>
      <c r="P191" s="193"/>
      <c r="Q191" s="192"/>
      <c r="R191" s="243"/>
      <c r="S191" s="243"/>
      <c r="T191" s="193"/>
      <c r="U191" s="192"/>
      <c r="V191" s="243"/>
      <c r="W191" s="243"/>
      <c r="X191" s="193"/>
      <c r="Y191" s="192"/>
      <c r="Z191" s="243"/>
      <c r="AA191" s="243"/>
      <c r="AB191" s="193"/>
      <c r="AC191" s="198"/>
      <c r="AD191" s="221"/>
      <c r="AE191" s="221"/>
      <c r="AF191" s="199"/>
      <c r="AG191" s="228"/>
      <c r="AH191" s="229"/>
      <c r="AI191" s="229"/>
      <c r="AJ191" s="229"/>
      <c r="AK191" s="229"/>
      <c r="AL191" s="229"/>
      <c r="AM191" s="229"/>
      <c r="AN191" s="229"/>
      <c r="AO191" s="230"/>
      <c r="AP191" s="231"/>
      <c r="AQ191" s="231"/>
      <c r="AR191" s="231"/>
      <c r="AS191" s="231"/>
      <c r="AT191" s="204"/>
      <c r="AU191" s="208"/>
      <c r="AV191" s="205"/>
      <c r="AW191" s="192"/>
      <c r="AX191" s="193"/>
      <c r="AY191" s="198"/>
      <c r="AZ191" s="199"/>
      <c r="BA191" s="192"/>
      <c r="BB191" s="193"/>
      <c r="BC191" s="204"/>
      <c r="BD191" s="205"/>
      <c r="BE191" s="204"/>
      <c r="BF191" s="205"/>
      <c r="BG191" s="204"/>
      <c r="BH191" s="208"/>
      <c r="BI191" s="205"/>
    </row>
    <row r="192" spans="2:61" ht="15.75" customHeight="1" thickTop="1" thickBot="1">
      <c r="B192" s="209"/>
      <c r="C192" s="210"/>
      <c r="D192" s="210"/>
      <c r="E192" s="210"/>
      <c r="F192" s="210"/>
      <c r="G192" s="210"/>
      <c r="H192" s="210"/>
      <c r="I192" s="210"/>
      <c r="J192" s="210"/>
      <c r="K192" s="210"/>
      <c r="L192" s="211"/>
      <c r="M192" s="188"/>
      <c r="N192" s="241"/>
      <c r="O192" s="241"/>
      <c r="P192" s="189"/>
      <c r="Q192" s="182"/>
      <c r="R192" s="182"/>
      <c r="S192" s="182"/>
      <c r="T192" s="182"/>
      <c r="U192" s="182"/>
      <c r="V192" s="182"/>
      <c r="W192" s="182"/>
      <c r="X192" s="182"/>
      <c r="Y192" s="182"/>
      <c r="Z192" s="182"/>
      <c r="AA192" s="182"/>
      <c r="AB192" s="182"/>
      <c r="AC192" s="218"/>
      <c r="AD192" s="218"/>
      <c r="AE192" s="218"/>
      <c r="AF192" s="218"/>
      <c r="AG192" s="222" t="s">
        <v>151</v>
      </c>
      <c r="AH192" s="223"/>
      <c r="AI192" s="223"/>
      <c r="AJ192" s="223"/>
      <c r="AK192" s="223"/>
      <c r="AL192" s="223"/>
      <c r="AM192" s="223"/>
      <c r="AN192" s="223"/>
      <c r="AO192" s="224"/>
      <c r="AP192" s="231" t="s">
        <v>184</v>
      </c>
      <c r="AQ192" s="231"/>
      <c r="AR192" s="231"/>
      <c r="AS192" s="231"/>
      <c r="AT192" s="200">
        <f>AY192+'05.02'!AT192:AV194</f>
        <v>0</v>
      </c>
      <c r="AU192" s="206"/>
      <c r="AV192" s="201"/>
      <c r="AW192" s="188">
        <f>'05.02'!BG192</f>
        <v>0</v>
      </c>
      <c r="AX192" s="189"/>
      <c r="AY192" s="194"/>
      <c r="AZ192" s="195"/>
      <c r="BA192" s="188"/>
      <c r="BB192" s="189"/>
      <c r="BC192" s="200">
        <f>BA192+'05.02'!BC192*0</f>
        <v>0</v>
      </c>
      <c r="BD192" s="201"/>
      <c r="BE192" s="200">
        <f>BA192+'05.02'!BE192</f>
        <v>0</v>
      </c>
      <c r="BF192" s="201"/>
      <c r="BG192" s="200">
        <f>AW192+AY192-BA192</f>
        <v>0</v>
      </c>
      <c r="BH192" s="206"/>
      <c r="BI192" s="201"/>
    </row>
    <row r="193" spans="2:61" ht="15.75" customHeight="1" thickTop="1" thickBot="1">
      <c r="B193" s="212"/>
      <c r="C193" s="213"/>
      <c r="D193" s="213"/>
      <c r="E193" s="213"/>
      <c r="F193" s="213"/>
      <c r="G193" s="213"/>
      <c r="H193" s="213"/>
      <c r="I193" s="213"/>
      <c r="J193" s="213"/>
      <c r="K193" s="213"/>
      <c r="L193" s="214"/>
      <c r="M193" s="190"/>
      <c r="N193" s="242"/>
      <c r="O193" s="242"/>
      <c r="P193" s="191"/>
      <c r="Q193" s="182"/>
      <c r="R193" s="182"/>
      <c r="S193" s="182"/>
      <c r="T193" s="182"/>
      <c r="U193" s="182"/>
      <c r="V193" s="182"/>
      <c r="W193" s="182"/>
      <c r="X193" s="182"/>
      <c r="Y193" s="182"/>
      <c r="Z193" s="182"/>
      <c r="AA193" s="182"/>
      <c r="AB193" s="182"/>
      <c r="AC193" s="218"/>
      <c r="AD193" s="218"/>
      <c r="AE193" s="218"/>
      <c r="AF193" s="218"/>
      <c r="AG193" s="225"/>
      <c r="AH193" s="226"/>
      <c r="AI193" s="226"/>
      <c r="AJ193" s="226"/>
      <c r="AK193" s="226"/>
      <c r="AL193" s="226"/>
      <c r="AM193" s="226"/>
      <c r="AN193" s="226"/>
      <c r="AO193" s="227"/>
      <c r="AP193" s="231"/>
      <c r="AQ193" s="231"/>
      <c r="AR193" s="231"/>
      <c r="AS193" s="231"/>
      <c r="AT193" s="202"/>
      <c r="AU193" s="207"/>
      <c r="AV193" s="203"/>
      <c r="AW193" s="190"/>
      <c r="AX193" s="191"/>
      <c r="AY193" s="196"/>
      <c r="AZ193" s="197"/>
      <c r="BA193" s="190"/>
      <c r="BB193" s="191"/>
      <c r="BC193" s="202"/>
      <c r="BD193" s="203"/>
      <c r="BE193" s="202"/>
      <c r="BF193" s="203"/>
      <c r="BG193" s="202"/>
      <c r="BH193" s="207"/>
      <c r="BI193" s="203"/>
    </row>
    <row r="194" spans="2:61" ht="15.75" customHeight="1" thickTop="1" thickBot="1">
      <c r="B194" s="215"/>
      <c r="C194" s="216"/>
      <c r="D194" s="216"/>
      <c r="E194" s="216"/>
      <c r="F194" s="216"/>
      <c r="G194" s="216"/>
      <c r="H194" s="216"/>
      <c r="I194" s="216"/>
      <c r="J194" s="216"/>
      <c r="K194" s="216"/>
      <c r="L194" s="217"/>
      <c r="M194" s="192"/>
      <c r="N194" s="243"/>
      <c r="O194" s="243"/>
      <c r="P194" s="193"/>
      <c r="Q194" s="182"/>
      <c r="R194" s="182"/>
      <c r="S194" s="182"/>
      <c r="T194" s="182"/>
      <c r="U194" s="182"/>
      <c r="V194" s="182"/>
      <c r="W194" s="182"/>
      <c r="X194" s="182"/>
      <c r="Y194" s="182"/>
      <c r="Z194" s="182"/>
      <c r="AA194" s="182"/>
      <c r="AB194" s="182"/>
      <c r="AC194" s="218"/>
      <c r="AD194" s="218"/>
      <c r="AE194" s="218"/>
      <c r="AF194" s="218"/>
      <c r="AG194" s="228"/>
      <c r="AH194" s="229"/>
      <c r="AI194" s="229"/>
      <c r="AJ194" s="229"/>
      <c r="AK194" s="229"/>
      <c r="AL194" s="229"/>
      <c r="AM194" s="229"/>
      <c r="AN194" s="229"/>
      <c r="AO194" s="230"/>
      <c r="AP194" s="231"/>
      <c r="AQ194" s="231"/>
      <c r="AR194" s="231"/>
      <c r="AS194" s="231"/>
      <c r="AT194" s="204"/>
      <c r="AU194" s="208"/>
      <c r="AV194" s="205"/>
      <c r="AW194" s="192"/>
      <c r="AX194" s="193"/>
      <c r="AY194" s="198"/>
      <c r="AZ194" s="199"/>
      <c r="BA194" s="192"/>
      <c r="BB194" s="193"/>
      <c r="BC194" s="204"/>
      <c r="BD194" s="205"/>
      <c r="BE194" s="204"/>
      <c r="BF194" s="205"/>
      <c r="BG194" s="204"/>
      <c r="BH194" s="208"/>
      <c r="BI194" s="205"/>
    </row>
    <row r="195" spans="2:61" ht="15.75" customHeight="1" thickTop="1" thickBot="1">
      <c r="B195" s="209"/>
      <c r="C195" s="210"/>
      <c r="D195" s="210"/>
      <c r="E195" s="210"/>
      <c r="F195" s="210"/>
      <c r="G195" s="210"/>
      <c r="H195" s="210"/>
      <c r="I195" s="210"/>
      <c r="J195" s="210"/>
      <c r="K195" s="210"/>
      <c r="L195" s="211"/>
      <c r="M195" s="194"/>
      <c r="N195" s="219"/>
      <c r="O195" s="219"/>
      <c r="P195" s="195"/>
      <c r="Q195" s="218"/>
      <c r="R195" s="218"/>
      <c r="S195" s="218"/>
      <c r="T195" s="218"/>
      <c r="U195" s="218"/>
      <c r="V195" s="218"/>
      <c r="W195" s="218"/>
      <c r="X195" s="218"/>
      <c r="Y195" s="218"/>
      <c r="Z195" s="218"/>
      <c r="AA195" s="218"/>
      <c r="AB195" s="218"/>
      <c r="AC195" s="218"/>
      <c r="AD195" s="218"/>
      <c r="AE195" s="218"/>
      <c r="AF195" s="218"/>
      <c r="AG195" s="222" t="s">
        <v>152</v>
      </c>
      <c r="AH195" s="223"/>
      <c r="AI195" s="223"/>
      <c r="AJ195" s="223"/>
      <c r="AK195" s="223"/>
      <c r="AL195" s="223"/>
      <c r="AM195" s="223"/>
      <c r="AN195" s="223"/>
      <c r="AO195" s="224"/>
      <c r="AP195" s="231" t="s">
        <v>184</v>
      </c>
      <c r="AQ195" s="231"/>
      <c r="AR195" s="231"/>
      <c r="AS195" s="231"/>
      <c r="AT195" s="200">
        <f>AY195+'05.02'!AT195:AV197</f>
        <v>3</v>
      </c>
      <c r="AU195" s="206"/>
      <c r="AV195" s="201"/>
      <c r="AW195" s="188">
        <f>'05.02'!BG195</f>
        <v>3</v>
      </c>
      <c r="AX195" s="189"/>
      <c r="AY195" s="194"/>
      <c r="AZ195" s="195"/>
      <c r="BA195" s="188"/>
      <c r="BB195" s="189"/>
      <c r="BC195" s="200">
        <f>BA195+'05.02'!BC195*0</f>
        <v>0</v>
      </c>
      <c r="BD195" s="201"/>
      <c r="BE195" s="200">
        <f>BA195+'05.02'!BE195</f>
        <v>0</v>
      </c>
      <c r="BF195" s="201"/>
      <c r="BG195" s="200">
        <f>AW195+AY195-BA195</f>
        <v>3</v>
      </c>
      <c r="BH195" s="206"/>
      <c r="BI195" s="201"/>
    </row>
    <row r="196" spans="2:61" ht="15.75" customHeight="1" thickTop="1" thickBot="1">
      <c r="B196" s="212"/>
      <c r="C196" s="213"/>
      <c r="D196" s="213"/>
      <c r="E196" s="213"/>
      <c r="F196" s="213"/>
      <c r="G196" s="213"/>
      <c r="H196" s="213"/>
      <c r="I196" s="213"/>
      <c r="J196" s="213"/>
      <c r="K196" s="213"/>
      <c r="L196" s="214"/>
      <c r="M196" s="196"/>
      <c r="N196" s="220"/>
      <c r="O196" s="220"/>
      <c r="P196" s="197"/>
      <c r="Q196" s="218"/>
      <c r="R196" s="218"/>
      <c r="S196" s="218"/>
      <c r="T196" s="218"/>
      <c r="U196" s="218"/>
      <c r="V196" s="218"/>
      <c r="W196" s="218"/>
      <c r="X196" s="218"/>
      <c r="Y196" s="218"/>
      <c r="Z196" s="218"/>
      <c r="AA196" s="218"/>
      <c r="AB196" s="218"/>
      <c r="AC196" s="218"/>
      <c r="AD196" s="218"/>
      <c r="AE196" s="218"/>
      <c r="AF196" s="218"/>
      <c r="AG196" s="225"/>
      <c r="AH196" s="226"/>
      <c r="AI196" s="226"/>
      <c r="AJ196" s="226"/>
      <c r="AK196" s="226"/>
      <c r="AL196" s="226"/>
      <c r="AM196" s="226"/>
      <c r="AN196" s="226"/>
      <c r="AO196" s="227"/>
      <c r="AP196" s="231"/>
      <c r="AQ196" s="231"/>
      <c r="AR196" s="231"/>
      <c r="AS196" s="231"/>
      <c r="AT196" s="202"/>
      <c r="AU196" s="207"/>
      <c r="AV196" s="203"/>
      <c r="AW196" s="190"/>
      <c r="AX196" s="191"/>
      <c r="AY196" s="196"/>
      <c r="AZ196" s="197"/>
      <c r="BA196" s="190"/>
      <c r="BB196" s="191"/>
      <c r="BC196" s="202"/>
      <c r="BD196" s="203"/>
      <c r="BE196" s="202"/>
      <c r="BF196" s="203"/>
      <c r="BG196" s="202"/>
      <c r="BH196" s="207"/>
      <c r="BI196" s="203"/>
    </row>
    <row r="197" spans="2:61" ht="15.75" customHeight="1" thickTop="1" thickBot="1">
      <c r="B197" s="215"/>
      <c r="C197" s="216"/>
      <c r="D197" s="216"/>
      <c r="E197" s="216"/>
      <c r="F197" s="216"/>
      <c r="G197" s="216"/>
      <c r="H197" s="216"/>
      <c r="I197" s="216"/>
      <c r="J197" s="216"/>
      <c r="K197" s="216"/>
      <c r="L197" s="217"/>
      <c r="M197" s="198"/>
      <c r="N197" s="221"/>
      <c r="O197" s="221"/>
      <c r="P197" s="199"/>
      <c r="Q197" s="218"/>
      <c r="R197" s="218"/>
      <c r="S197" s="218"/>
      <c r="T197" s="218"/>
      <c r="U197" s="218"/>
      <c r="V197" s="218"/>
      <c r="W197" s="218"/>
      <c r="X197" s="218"/>
      <c r="Y197" s="218"/>
      <c r="Z197" s="218"/>
      <c r="AA197" s="218"/>
      <c r="AB197" s="218"/>
      <c r="AC197" s="218"/>
      <c r="AD197" s="218"/>
      <c r="AE197" s="218"/>
      <c r="AF197" s="218"/>
      <c r="AG197" s="228"/>
      <c r="AH197" s="229"/>
      <c r="AI197" s="229"/>
      <c r="AJ197" s="229"/>
      <c r="AK197" s="229"/>
      <c r="AL197" s="229"/>
      <c r="AM197" s="229"/>
      <c r="AN197" s="229"/>
      <c r="AO197" s="230"/>
      <c r="AP197" s="231"/>
      <c r="AQ197" s="231"/>
      <c r="AR197" s="231"/>
      <c r="AS197" s="231"/>
      <c r="AT197" s="204"/>
      <c r="AU197" s="208"/>
      <c r="AV197" s="205"/>
      <c r="AW197" s="192"/>
      <c r="AX197" s="193"/>
      <c r="AY197" s="198"/>
      <c r="AZ197" s="199"/>
      <c r="BA197" s="192"/>
      <c r="BB197" s="193"/>
      <c r="BC197" s="204"/>
      <c r="BD197" s="205"/>
      <c r="BE197" s="204"/>
      <c r="BF197" s="205"/>
      <c r="BG197" s="204"/>
      <c r="BH197" s="208"/>
      <c r="BI197" s="205"/>
    </row>
    <row r="198" spans="2:61" ht="15.75" customHeight="1" thickTop="1" thickBot="1">
      <c r="B198" s="209"/>
      <c r="C198" s="210"/>
      <c r="D198" s="210"/>
      <c r="E198" s="210"/>
      <c r="F198" s="210"/>
      <c r="G198" s="210"/>
      <c r="H198" s="210"/>
      <c r="I198" s="210"/>
      <c r="J198" s="210"/>
      <c r="K198" s="210"/>
      <c r="L198" s="211"/>
      <c r="M198" s="218"/>
      <c r="N198" s="218"/>
      <c r="O198" s="218"/>
      <c r="P198" s="218"/>
      <c r="Q198" s="218"/>
      <c r="R198" s="218"/>
      <c r="S198" s="218"/>
      <c r="T198" s="218"/>
      <c r="U198" s="232"/>
      <c r="V198" s="233"/>
      <c r="W198" s="233"/>
      <c r="X198" s="234"/>
      <c r="Y198" s="232"/>
      <c r="Z198" s="233"/>
      <c r="AA198" s="233"/>
      <c r="AB198" s="234"/>
      <c r="AC198" s="218"/>
      <c r="AD198" s="218"/>
      <c r="AE198" s="218"/>
      <c r="AF198" s="218"/>
      <c r="AG198" s="222" t="s">
        <v>153</v>
      </c>
      <c r="AH198" s="223"/>
      <c r="AI198" s="223"/>
      <c r="AJ198" s="223"/>
      <c r="AK198" s="223"/>
      <c r="AL198" s="223"/>
      <c r="AM198" s="223"/>
      <c r="AN198" s="223"/>
      <c r="AO198" s="224"/>
      <c r="AP198" s="231" t="s">
        <v>184</v>
      </c>
      <c r="AQ198" s="231"/>
      <c r="AR198" s="231"/>
      <c r="AS198" s="231"/>
      <c r="AT198" s="200">
        <f>AY198+'05.02'!AT198:AV200</f>
        <v>4</v>
      </c>
      <c r="AU198" s="206"/>
      <c r="AV198" s="201"/>
      <c r="AW198" s="188">
        <f>'05.02'!BG198</f>
        <v>4</v>
      </c>
      <c r="AX198" s="189"/>
      <c r="AY198" s="194"/>
      <c r="AZ198" s="195"/>
      <c r="BA198" s="188"/>
      <c r="BB198" s="189"/>
      <c r="BC198" s="200">
        <f>BA198+'05.02'!BC198</f>
        <v>0</v>
      </c>
      <c r="BD198" s="201"/>
      <c r="BE198" s="200">
        <f>BA198+'05.02'!BE198</f>
        <v>0</v>
      </c>
      <c r="BF198" s="201"/>
      <c r="BG198" s="200">
        <f>AW198+AY198-BA198</f>
        <v>4</v>
      </c>
      <c r="BH198" s="206"/>
      <c r="BI198" s="201"/>
    </row>
    <row r="199" spans="2:61" ht="15.75" customHeight="1" thickTop="1" thickBot="1">
      <c r="B199" s="212"/>
      <c r="C199" s="213"/>
      <c r="D199" s="213"/>
      <c r="E199" s="213"/>
      <c r="F199" s="213"/>
      <c r="G199" s="213"/>
      <c r="H199" s="213"/>
      <c r="I199" s="213"/>
      <c r="J199" s="213"/>
      <c r="K199" s="213"/>
      <c r="L199" s="214"/>
      <c r="M199" s="218"/>
      <c r="N199" s="218"/>
      <c r="O199" s="218"/>
      <c r="P199" s="218"/>
      <c r="Q199" s="218"/>
      <c r="R199" s="218"/>
      <c r="S199" s="218"/>
      <c r="T199" s="218"/>
      <c r="U199" s="235"/>
      <c r="V199" s="236"/>
      <c r="W199" s="236"/>
      <c r="X199" s="237"/>
      <c r="Y199" s="235"/>
      <c r="Z199" s="236"/>
      <c r="AA199" s="236"/>
      <c r="AB199" s="237"/>
      <c r="AC199" s="218"/>
      <c r="AD199" s="218"/>
      <c r="AE199" s="218"/>
      <c r="AF199" s="218"/>
      <c r="AG199" s="225"/>
      <c r="AH199" s="226"/>
      <c r="AI199" s="226"/>
      <c r="AJ199" s="226"/>
      <c r="AK199" s="226"/>
      <c r="AL199" s="226"/>
      <c r="AM199" s="226"/>
      <c r="AN199" s="226"/>
      <c r="AO199" s="227"/>
      <c r="AP199" s="231"/>
      <c r="AQ199" s="231"/>
      <c r="AR199" s="231"/>
      <c r="AS199" s="231"/>
      <c r="AT199" s="202"/>
      <c r="AU199" s="207"/>
      <c r="AV199" s="203"/>
      <c r="AW199" s="190"/>
      <c r="AX199" s="191"/>
      <c r="AY199" s="196"/>
      <c r="AZ199" s="197"/>
      <c r="BA199" s="190"/>
      <c r="BB199" s="191"/>
      <c r="BC199" s="202"/>
      <c r="BD199" s="203"/>
      <c r="BE199" s="202"/>
      <c r="BF199" s="203"/>
      <c r="BG199" s="202"/>
      <c r="BH199" s="207"/>
      <c r="BI199" s="203"/>
    </row>
    <row r="200" spans="2:61" ht="15.75" customHeight="1" thickTop="1" thickBot="1">
      <c r="B200" s="215"/>
      <c r="C200" s="216"/>
      <c r="D200" s="216"/>
      <c r="E200" s="216"/>
      <c r="F200" s="216"/>
      <c r="G200" s="216"/>
      <c r="H200" s="216"/>
      <c r="I200" s="216"/>
      <c r="J200" s="216"/>
      <c r="K200" s="216"/>
      <c r="L200" s="217"/>
      <c r="M200" s="218"/>
      <c r="N200" s="218"/>
      <c r="O200" s="218"/>
      <c r="P200" s="218"/>
      <c r="Q200" s="218"/>
      <c r="R200" s="218"/>
      <c r="S200" s="218"/>
      <c r="T200" s="218"/>
      <c r="U200" s="238"/>
      <c r="V200" s="239"/>
      <c r="W200" s="239"/>
      <c r="X200" s="240"/>
      <c r="Y200" s="238"/>
      <c r="Z200" s="239"/>
      <c r="AA200" s="239"/>
      <c r="AB200" s="240"/>
      <c r="AC200" s="218"/>
      <c r="AD200" s="218"/>
      <c r="AE200" s="218"/>
      <c r="AF200" s="218"/>
      <c r="AG200" s="228"/>
      <c r="AH200" s="229"/>
      <c r="AI200" s="229"/>
      <c r="AJ200" s="229"/>
      <c r="AK200" s="229"/>
      <c r="AL200" s="229"/>
      <c r="AM200" s="229"/>
      <c r="AN200" s="229"/>
      <c r="AO200" s="230"/>
      <c r="AP200" s="231"/>
      <c r="AQ200" s="231"/>
      <c r="AR200" s="231"/>
      <c r="AS200" s="231"/>
      <c r="AT200" s="204"/>
      <c r="AU200" s="208"/>
      <c r="AV200" s="205"/>
      <c r="AW200" s="192"/>
      <c r="AX200" s="193"/>
      <c r="AY200" s="198"/>
      <c r="AZ200" s="199"/>
      <c r="BA200" s="192"/>
      <c r="BB200" s="193"/>
      <c r="BC200" s="204"/>
      <c r="BD200" s="205"/>
      <c r="BE200" s="204"/>
      <c r="BF200" s="205"/>
      <c r="BG200" s="204"/>
      <c r="BH200" s="208"/>
      <c r="BI200" s="205"/>
    </row>
    <row r="201" spans="2:61" ht="15.75" customHeight="1" thickTop="1" thickBot="1">
      <c r="B201" s="209"/>
      <c r="C201" s="210"/>
      <c r="D201" s="210"/>
      <c r="E201" s="210"/>
      <c r="F201" s="210"/>
      <c r="G201" s="210"/>
      <c r="H201" s="210"/>
      <c r="I201" s="210"/>
      <c r="J201" s="210"/>
      <c r="K201" s="210"/>
      <c r="L201" s="211"/>
      <c r="M201" s="182"/>
      <c r="N201" s="182"/>
      <c r="O201" s="182"/>
      <c r="P201" s="182"/>
      <c r="Q201" s="218"/>
      <c r="R201" s="218"/>
      <c r="S201" s="218"/>
      <c r="T201" s="218"/>
      <c r="U201" s="194"/>
      <c r="V201" s="219"/>
      <c r="W201" s="219"/>
      <c r="X201" s="195"/>
      <c r="Y201" s="182"/>
      <c r="Z201" s="182"/>
      <c r="AA201" s="182"/>
      <c r="AB201" s="182"/>
      <c r="AC201" s="218"/>
      <c r="AD201" s="218"/>
      <c r="AE201" s="218"/>
      <c r="AF201" s="218"/>
      <c r="AG201" s="222" t="s">
        <v>154</v>
      </c>
      <c r="AH201" s="223"/>
      <c r="AI201" s="223"/>
      <c r="AJ201" s="223"/>
      <c r="AK201" s="223"/>
      <c r="AL201" s="223"/>
      <c r="AM201" s="223"/>
      <c r="AN201" s="223"/>
      <c r="AO201" s="224"/>
      <c r="AP201" s="231" t="s">
        <v>184</v>
      </c>
      <c r="AQ201" s="231"/>
      <c r="AR201" s="231"/>
      <c r="AS201" s="231"/>
      <c r="AT201" s="200">
        <f>AY201+'05.02'!AT201:AV203</f>
        <v>0</v>
      </c>
      <c r="AU201" s="206"/>
      <c r="AV201" s="201"/>
      <c r="AW201" s="188">
        <f>'05.02'!BG201</f>
        <v>0</v>
      </c>
      <c r="AX201" s="189"/>
      <c r="AY201" s="194"/>
      <c r="AZ201" s="195"/>
      <c r="BA201" s="188"/>
      <c r="BB201" s="189"/>
      <c r="BC201" s="200">
        <f>BA201+'05.02'!BC201</f>
        <v>0</v>
      </c>
      <c r="BD201" s="201"/>
      <c r="BE201" s="200">
        <f>BA201+'05.02'!BE201</f>
        <v>0</v>
      </c>
      <c r="BF201" s="201"/>
      <c r="BG201" s="200">
        <f>AW201+AY201-BA201</f>
        <v>0</v>
      </c>
      <c r="BH201" s="206"/>
      <c r="BI201" s="201"/>
    </row>
    <row r="202" spans="2:61" ht="15.75" customHeight="1" thickTop="1" thickBot="1">
      <c r="B202" s="212"/>
      <c r="C202" s="213"/>
      <c r="D202" s="213"/>
      <c r="E202" s="213"/>
      <c r="F202" s="213"/>
      <c r="G202" s="213"/>
      <c r="H202" s="213"/>
      <c r="I202" s="213"/>
      <c r="J202" s="213"/>
      <c r="K202" s="213"/>
      <c r="L202" s="214"/>
      <c r="M202" s="182"/>
      <c r="N202" s="182"/>
      <c r="O202" s="182"/>
      <c r="P202" s="182"/>
      <c r="Q202" s="218"/>
      <c r="R202" s="218"/>
      <c r="S202" s="218"/>
      <c r="T202" s="218"/>
      <c r="U202" s="196"/>
      <c r="V202" s="220"/>
      <c r="W202" s="220"/>
      <c r="X202" s="197"/>
      <c r="Y202" s="182"/>
      <c r="Z202" s="182"/>
      <c r="AA202" s="182"/>
      <c r="AB202" s="182"/>
      <c r="AC202" s="218"/>
      <c r="AD202" s="218"/>
      <c r="AE202" s="218"/>
      <c r="AF202" s="218"/>
      <c r="AG202" s="225"/>
      <c r="AH202" s="226"/>
      <c r="AI202" s="226"/>
      <c r="AJ202" s="226"/>
      <c r="AK202" s="226"/>
      <c r="AL202" s="226"/>
      <c r="AM202" s="226"/>
      <c r="AN202" s="226"/>
      <c r="AO202" s="227"/>
      <c r="AP202" s="231"/>
      <c r="AQ202" s="231"/>
      <c r="AR202" s="231"/>
      <c r="AS202" s="231"/>
      <c r="AT202" s="202"/>
      <c r="AU202" s="207"/>
      <c r="AV202" s="203"/>
      <c r="AW202" s="190"/>
      <c r="AX202" s="191"/>
      <c r="AY202" s="196"/>
      <c r="AZ202" s="197"/>
      <c r="BA202" s="190"/>
      <c r="BB202" s="191"/>
      <c r="BC202" s="202"/>
      <c r="BD202" s="203"/>
      <c r="BE202" s="202"/>
      <c r="BF202" s="203"/>
      <c r="BG202" s="202"/>
      <c r="BH202" s="207"/>
      <c r="BI202" s="203"/>
    </row>
    <row r="203" spans="2:61" ht="15.75" customHeight="1" thickTop="1" thickBot="1">
      <c r="B203" s="215"/>
      <c r="C203" s="216"/>
      <c r="D203" s="216"/>
      <c r="E203" s="216"/>
      <c r="F203" s="216"/>
      <c r="G203" s="216"/>
      <c r="H203" s="216"/>
      <c r="I203" s="216"/>
      <c r="J203" s="216"/>
      <c r="K203" s="216"/>
      <c r="L203" s="217"/>
      <c r="M203" s="182"/>
      <c r="N203" s="182"/>
      <c r="O203" s="182"/>
      <c r="P203" s="182"/>
      <c r="Q203" s="218"/>
      <c r="R203" s="218"/>
      <c r="S203" s="218"/>
      <c r="T203" s="218"/>
      <c r="U203" s="198"/>
      <c r="V203" s="221"/>
      <c r="W203" s="221"/>
      <c r="X203" s="199"/>
      <c r="Y203" s="182"/>
      <c r="Z203" s="182"/>
      <c r="AA203" s="182"/>
      <c r="AB203" s="182"/>
      <c r="AC203" s="218"/>
      <c r="AD203" s="218"/>
      <c r="AE203" s="218"/>
      <c r="AF203" s="218"/>
      <c r="AG203" s="228"/>
      <c r="AH203" s="229"/>
      <c r="AI203" s="229"/>
      <c r="AJ203" s="229"/>
      <c r="AK203" s="229"/>
      <c r="AL203" s="229"/>
      <c r="AM203" s="229"/>
      <c r="AN203" s="229"/>
      <c r="AO203" s="230"/>
      <c r="AP203" s="231"/>
      <c r="AQ203" s="231"/>
      <c r="AR203" s="231"/>
      <c r="AS203" s="231"/>
      <c r="AT203" s="204"/>
      <c r="AU203" s="208"/>
      <c r="AV203" s="205"/>
      <c r="AW203" s="192"/>
      <c r="AX203" s="193"/>
      <c r="AY203" s="198"/>
      <c r="AZ203" s="199"/>
      <c r="BA203" s="192"/>
      <c r="BB203" s="193"/>
      <c r="BC203" s="204"/>
      <c r="BD203" s="205"/>
      <c r="BE203" s="204"/>
      <c r="BF203" s="205"/>
      <c r="BG203" s="204"/>
      <c r="BH203" s="208"/>
      <c r="BI203" s="205"/>
    </row>
    <row r="204" spans="2:61" ht="15.75" customHeight="1" thickTop="1" thickBot="1">
      <c r="B204" s="209"/>
      <c r="C204" s="210"/>
      <c r="D204" s="210"/>
      <c r="E204" s="210"/>
      <c r="F204" s="210"/>
      <c r="G204" s="210"/>
      <c r="H204" s="210"/>
      <c r="I204" s="210"/>
      <c r="J204" s="210"/>
      <c r="K204" s="210"/>
      <c r="L204" s="211"/>
      <c r="M204" s="218"/>
      <c r="N204" s="218"/>
      <c r="O204" s="218"/>
      <c r="P204" s="218"/>
      <c r="Q204" s="218"/>
      <c r="R204" s="218"/>
      <c r="S204" s="218"/>
      <c r="T204" s="218"/>
      <c r="U204" s="194"/>
      <c r="V204" s="219"/>
      <c r="W204" s="219"/>
      <c r="X204" s="195"/>
      <c r="Y204" s="218"/>
      <c r="Z204" s="218"/>
      <c r="AA204" s="218"/>
      <c r="AB204" s="218"/>
      <c r="AC204" s="218"/>
      <c r="AD204" s="218"/>
      <c r="AE204" s="218"/>
      <c r="AF204" s="218"/>
      <c r="AG204" s="222" t="s">
        <v>146</v>
      </c>
      <c r="AH204" s="223"/>
      <c r="AI204" s="223"/>
      <c r="AJ204" s="223"/>
      <c r="AK204" s="223"/>
      <c r="AL204" s="223"/>
      <c r="AM204" s="223"/>
      <c r="AN204" s="223"/>
      <c r="AO204" s="224"/>
      <c r="AP204" s="231" t="s">
        <v>184</v>
      </c>
      <c r="AQ204" s="231"/>
      <c r="AR204" s="231"/>
      <c r="AS204" s="231"/>
      <c r="AT204" s="200">
        <f>AY204+'05.02'!AT204:AV206</f>
        <v>0</v>
      </c>
      <c r="AU204" s="206"/>
      <c r="AV204" s="201"/>
      <c r="AW204" s="188">
        <f>'05.02'!BG204</f>
        <v>0</v>
      </c>
      <c r="AX204" s="189"/>
      <c r="AY204" s="194"/>
      <c r="AZ204" s="195"/>
      <c r="BA204" s="188"/>
      <c r="BB204" s="189"/>
      <c r="BC204" s="200">
        <f>BA204+'05.02'!BC204</f>
        <v>0</v>
      </c>
      <c r="BD204" s="201"/>
      <c r="BE204" s="200">
        <f>BA204+'05.02'!BE204</f>
        <v>0</v>
      </c>
      <c r="BF204" s="201"/>
      <c r="BG204" s="200">
        <f>AW204+AY204-BA204</f>
        <v>0</v>
      </c>
      <c r="BH204" s="206"/>
      <c r="BI204" s="201"/>
    </row>
    <row r="205" spans="2:61" ht="15.75" customHeight="1" thickTop="1" thickBot="1">
      <c r="B205" s="212"/>
      <c r="C205" s="213"/>
      <c r="D205" s="213"/>
      <c r="E205" s="213"/>
      <c r="F205" s="213"/>
      <c r="G205" s="213"/>
      <c r="H205" s="213"/>
      <c r="I205" s="213"/>
      <c r="J205" s="213"/>
      <c r="K205" s="213"/>
      <c r="L205" s="214"/>
      <c r="M205" s="218"/>
      <c r="N205" s="218"/>
      <c r="O205" s="218"/>
      <c r="P205" s="218"/>
      <c r="Q205" s="218"/>
      <c r="R205" s="218"/>
      <c r="S205" s="218"/>
      <c r="T205" s="218"/>
      <c r="U205" s="196"/>
      <c r="V205" s="220"/>
      <c r="W205" s="220"/>
      <c r="X205" s="197"/>
      <c r="Y205" s="218"/>
      <c r="Z205" s="218"/>
      <c r="AA205" s="218"/>
      <c r="AB205" s="218"/>
      <c r="AC205" s="218"/>
      <c r="AD205" s="218"/>
      <c r="AE205" s="218"/>
      <c r="AF205" s="218"/>
      <c r="AG205" s="225"/>
      <c r="AH205" s="226"/>
      <c r="AI205" s="226"/>
      <c r="AJ205" s="226"/>
      <c r="AK205" s="226"/>
      <c r="AL205" s="226"/>
      <c r="AM205" s="226"/>
      <c r="AN205" s="226"/>
      <c r="AO205" s="227"/>
      <c r="AP205" s="231"/>
      <c r="AQ205" s="231"/>
      <c r="AR205" s="231"/>
      <c r="AS205" s="231"/>
      <c r="AT205" s="202"/>
      <c r="AU205" s="207"/>
      <c r="AV205" s="203"/>
      <c r="AW205" s="190"/>
      <c r="AX205" s="191"/>
      <c r="AY205" s="196"/>
      <c r="AZ205" s="197"/>
      <c r="BA205" s="190"/>
      <c r="BB205" s="191"/>
      <c r="BC205" s="202"/>
      <c r="BD205" s="203"/>
      <c r="BE205" s="202"/>
      <c r="BF205" s="203"/>
      <c r="BG205" s="202"/>
      <c r="BH205" s="207"/>
      <c r="BI205" s="203"/>
    </row>
    <row r="206" spans="2:61" ht="15.75" customHeight="1" thickTop="1" thickBot="1">
      <c r="B206" s="215"/>
      <c r="C206" s="216"/>
      <c r="D206" s="216"/>
      <c r="E206" s="216"/>
      <c r="F206" s="216"/>
      <c r="G206" s="216"/>
      <c r="H206" s="216"/>
      <c r="I206" s="216"/>
      <c r="J206" s="216"/>
      <c r="K206" s="216"/>
      <c r="L206" s="217"/>
      <c r="M206" s="218"/>
      <c r="N206" s="218"/>
      <c r="O206" s="218"/>
      <c r="P206" s="218"/>
      <c r="Q206" s="218"/>
      <c r="R206" s="218"/>
      <c r="S206" s="218"/>
      <c r="T206" s="218"/>
      <c r="U206" s="198"/>
      <c r="V206" s="221"/>
      <c r="W206" s="221"/>
      <c r="X206" s="199"/>
      <c r="Y206" s="218"/>
      <c r="Z206" s="218"/>
      <c r="AA206" s="218"/>
      <c r="AB206" s="218"/>
      <c r="AC206" s="218"/>
      <c r="AD206" s="218"/>
      <c r="AE206" s="218"/>
      <c r="AF206" s="218"/>
      <c r="AG206" s="228"/>
      <c r="AH206" s="229"/>
      <c r="AI206" s="229"/>
      <c r="AJ206" s="229"/>
      <c r="AK206" s="229"/>
      <c r="AL206" s="229"/>
      <c r="AM206" s="229"/>
      <c r="AN206" s="229"/>
      <c r="AO206" s="230"/>
      <c r="AP206" s="231"/>
      <c r="AQ206" s="231"/>
      <c r="AR206" s="231"/>
      <c r="AS206" s="231"/>
      <c r="AT206" s="204"/>
      <c r="AU206" s="208"/>
      <c r="AV206" s="205"/>
      <c r="AW206" s="192"/>
      <c r="AX206" s="193"/>
      <c r="AY206" s="198"/>
      <c r="AZ206" s="199"/>
      <c r="BA206" s="192"/>
      <c r="BB206" s="193"/>
      <c r="BC206" s="204"/>
      <c r="BD206" s="205"/>
      <c r="BE206" s="204"/>
      <c r="BF206" s="205"/>
      <c r="BG206" s="204"/>
      <c r="BH206" s="208"/>
      <c r="BI206" s="205"/>
    </row>
    <row r="207" spans="2:61" ht="15.75" customHeight="1" thickTop="1" thickBot="1">
      <c r="B207" s="209"/>
      <c r="C207" s="210"/>
      <c r="D207" s="210"/>
      <c r="E207" s="210"/>
      <c r="F207" s="210"/>
      <c r="G207" s="210"/>
      <c r="H207" s="210"/>
      <c r="I207" s="210"/>
      <c r="J207" s="210"/>
      <c r="K207" s="210"/>
      <c r="L207" s="211"/>
      <c r="M207" s="218"/>
      <c r="N207" s="218"/>
      <c r="O207" s="218"/>
      <c r="P207" s="218"/>
      <c r="Q207" s="218"/>
      <c r="R207" s="218"/>
      <c r="S207" s="218"/>
      <c r="T207" s="218"/>
      <c r="U207" s="194"/>
      <c r="V207" s="219"/>
      <c r="W207" s="219"/>
      <c r="X207" s="195"/>
      <c r="Y207" s="218"/>
      <c r="Z207" s="218"/>
      <c r="AA207" s="218"/>
      <c r="AB207" s="218"/>
      <c r="AC207" s="218"/>
      <c r="AD207" s="218"/>
      <c r="AE207" s="218"/>
      <c r="AF207" s="218"/>
      <c r="AG207" s="222" t="s">
        <v>155</v>
      </c>
      <c r="AH207" s="223"/>
      <c r="AI207" s="223"/>
      <c r="AJ207" s="223"/>
      <c r="AK207" s="223"/>
      <c r="AL207" s="223"/>
      <c r="AM207" s="223"/>
      <c r="AN207" s="223"/>
      <c r="AO207" s="224"/>
      <c r="AP207" s="231"/>
      <c r="AQ207" s="231"/>
      <c r="AR207" s="231"/>
      <c r="AS207" s="231"/>
      <c r="AT207" s="200">
        <f>AY207+'05.02'!AT207:AV209</f>
        <v>0</v>
      </c>
      <c r="AU207" s="206"/>
      <c r="AV207" s="201"/>
      <c r="AW207" s="188">
        <f>'05.02'!BG207</f>
        <v>0</v>
      </c>
      <c r="AX207" s="189"/>
      <c r="AY207" s="194"/>
      <c r="AZ207" s="195"/>
      <c r="BA207" s="188"/>
      <c r="BB207" s="189"/>
      <c r="BC207" s="200">
        <f>BA207+'05.02'!BC207</f>
        <v>0</v>
      </c>
      <c r="BD207" s="201"/>
      <c r="BE207" s="200">
        <f>BA207+'05.02'!BE207</f>
        <v>0</v>
      </c>
      <c r="BF207" s="201"/>
      <c r="BG207" s="200">
        <f>AW207+AY207-BA207</f>
        <v>0</v>
      </c>
      <c r="BH207" s="206"/>
      <c r="BI207" s="201"/>
    </row>
    <row r="208" spans="2:61" ht="15.75" customHeight="1" thickTop="1" thickBot="1">
      <c r="B208" s="212"/>
      <c r="C208" s="213"/>
      <c r="D208" s="213"/>
      <c r="E208" s="213"/>
      <c r="F208" s="213"/>
      <c r="G208" s="213"/>
      <c r="H208" s="213"/>
      <c r="I208" s="213"/>
      <c r="J208" s="213"/>
      <c r="K208" s="213"/>
      <c r="L208" s="214"/>
      <c r="M208" s="218"/>
      <c r="N208" s="218"/>
      <c r="O208" s="218"/>
      <c r="P208" s="218"/>
      <c r="Q208" s="218"/>
      <c r="R208" s="218"/>
      <c r="S208" s="218"/>
      <c r="T208" s="218"/>
      <c r="U208" s="196"/>
      <c r="V208" s="220"/>
      <c r="W208" s="220"/>
      <c r="X208" s="197"/>
      <c r="Y208" s="218"/>
      <c r="Z208" s="218"/>
      <c r="AA208" s="218"/>
      <c r="AB208" s="218"/>
      <c r="AC208" s="218"/>
      <c r="AD208" s="218"/>
      <c r="AE208" s="218"/>
      <c r="AF208" s="218"/>
      <c r="AG208" s="225"/>
      <c r="AH208" s="226"/>
      <c r="AI208" s="226"/>
      <c r="AJ208" s="226"/>
      <c r="AK208" s="226"/>
      <c r="AL208" s="226"/>
      <c r="AM208" s="226"/>
      <c r="AN208" s="226"/>
      <c r="AO208" s="227"/>
      <c r="AP208" s="231"/>
      <c r="AQ208" s="231"/>
      <c r="AR208" s="231"/>
      <c r="AS208" s="231"/>
      <c r="AT208" s="202"/>
      <c r="AU208" s="207"/>
      <c r="AV208" s="203"/>
      <c r="AW208" s="190"/>
      <c r="AX208" s="191"/>
      <c r="AY208" s="196"/>
      <c r="AZ208" s="197"/>
      <c r="BA208" s="190"/>
      <c r="BB208" s="191"/>
      <c r="BC208" s="202"/>
      <c r="BD208" s="203"/>
      <c r="BE208" s="202"/>
      <c r="BF208" s="203"/>
      <c r="BG208" s="202"/>
      <c r="BH208" s="207"/>
      <c r="BI208" s="203"/>
    </row>
    <row r="209" spans="2:61" ht="15.75" customHeight="1" thickTop="1" thickBot="1">
      <c r="B209" s="215"/>
      <c r="C209" s="216"/>
      <c r="D209" s="216"/>
      <c r="E209" s="216"/>
      <c r="F209" s="216"/>
      <c r="G209" s="216"/>
      <c r="H209" s="216"/>
      <c r="I209" s="216"/>
      <c r="J209" s="216"/>
      <c r="K209" s="216"/>
      <c r="L209" s="217"/>
      <c r="M209" s="218"/>
      <c r="N209" s="218"/>
      <c r="O209" s="218"/>
      <c r="P209" s="218"/>
      <c r="Q209" s="218"/>
      <c r="R209" s="218"/>
      <c r="S209" s="218"/>
      <c r="T209" s="218"/>
      <c r="U209" s="198"/>
      <c r="V209" s="221"/>
      <c r="W209" s="221"/>
      <c r="X209" s="199"/>
      <c r="Y209" s="218"/>
      <c r="Z209" s="218"/>
      <c r="AA209" s="218"/>
      <c r="AB209" s="218"/>
      <c r="AC209" s="218"/>
      <c r="AD209" s="218"/>
      <c r="AE209" s="218"/>
      <c r="AF209" s="218"/>
      <c r="AG209" s="228"/>
      <c r="AH209" s="229"/>
      <c r="AI209" s="229"/>
      <c r="AJ209" s="229"/>
      <c r="AK209" s="229"/>
      <c r="AL209" s="229"/>
      <c r="AM209" s="229"/>
      <c r="AN209" s="229"/>
      <c r="AO209" s="230"/>
      <c r="AP209" s="231"/>
      <c r="AQ209" s="231"/>
      <c r="AR209" s="231"/>
      <c r="AS209" s="231"/>
      <c r="AT209" s="204"/>
      <c r="AU209" s="208"/>
      <c r="AV209" s="205"/>
      <c r="AW209" s="192"/>
      <c r="AX209" s="193"/>
      <c r="AY209" s="198"/>
      <c r="AZ209" s="199"/>
      <c r="BA209" s="192"/>
      <c r="BB209" s="193"/>
      <c r="BC209" s="204"/>
      <c r="BD209" s="205"/>
      <c r="BE209" s="204"/>
      <c r="BF209" s="205"/>
      <c r="BG209" s="204"/>
      <c r="BH209" s="208"/>
      <c r="BI209" s="205"/>
    </row>
    <row r="210" spans="2:61" ht="16.5" customHeight="1" thickTop="1" thickBot="1">
      <c r="B210" s="183" t="s">
        <v>64</v>
      </c>
      <c r="C210" s="183"/>
      <c r="D210" s="183"/>
      <c r="E210" s="183"/>
      <c r="F210" s="183"/>
      <c r="G210" s="183"/>
      <c r="H210" s="183"/>
      <c r="I210" s="183"/>
      <c r="J210" s="183"/>
      <c r="K210" s="183"/>
      <c r="L210" s="183"/>
      <c r="M210" s="183"/>
      <c r="N210" s="183"/>
      <c r="O210" s="183"/>
      <c r="P210" s="183"/>
      <c r="Q210" s="183"/>
      <c r="R210" s="183"/>
      <c r="S210" s="183"/>
      <c r="T210" s="183"/>
      <c r="U210" s="183"/>
      <c r="V210" s="183"/>
      <c r="W210" s="183"/>
      <c r="X210" s="183"/>
      <c r="Y210" s="183"/>
      <c r="Z210" s="183"/>
      <c r="AA210" s="183"/>
      <c r="AB210" s="183"/>
      <c r="AC210" s="183"/>
      <c r="AD210" s="183"/>
      <c r="AE210" s="183"/>
      <c r="AF210" s="183"/>
      <c r="AG210" s="183"/>
      <c r="AH210" s="183"/>
      <c r="AI210" s="183"/>
      <c r="AJ210" s="183"/>
      <c r="AK210" s="183"/>
      <c r="AL210" s="183"/>
      <c r="AM210" s="183"/>
      <c r="AN210" s="183"/>
      <c r="AO210" s="183"/>
      <c r="AP210" s="183"/>
      <c r="AQ210" s="183"/>
      <c r="AR210" s="183"/>
      <c r="AS210" s="183"/>
      <c r="AT210" s="183"/>
      <c r="AU210" s="183"/>
      <c r="AV210" s="183"/>
      <c r="AW210" s="183"/>
      <c r="AX210" s="183"/>
      <c r="AY210" s="183"/>
      <c r="AZ210" s="183"/>
      <c r="BA210" s="183"/>
      <c r="BB210" s="183"/>
      <c r="BC210" s="183"/>
      <c r="BD210" s="183"/>
      <c r="BE210" s="183"/>
      <c r="BF210" s="183"/>
      <c r="BG210" s="183"/>
      <c r="BH210" s="183"/>
      <c r="BI210" s="183"/>
    </row>
    <row r="211" spans="2:61" ht="16.5" customHeight="1" thickTop="1" thickBot="1">
      <c r="B211" s="183"/>
      <c r="C211" s="183"/>
      <c r="D211" s="183"/>
      <c r="E211" s="183"/>
      <c r="F211" s="183"/>
      <c r="G211" s="183"/>
      <c r="H211" s="183"/>
      <c r="I211" s="183"/>
      <c r="J211" s="183"/>
      <c r="K211" s="183"/>
      <c r="L211" s="183"/>
      <c r="M211" s="183"/>
      <c r="N211" s="183"/>
      <c r="O211" s="183"/>
      <c r="P211" s="183"/>
      <c r="Q211" s="183"/>
      <c r="R211" s="183"/>
      <c r="S211" s="183"/>
      <c r="T211" s="183"/>
      <c r="U211" s="183"/>
      <c r="V211" s="183"/>
      <c r="W211" s="183"/>
      <c r="X211" s="183"/>
      <c r="Y211" s="183"/>
      <c r="Z211" s="183"/>
      <c r="AA211" s="183"/>
      <c r="AB211" s="183"/>
      <c r="AC211" s="183"/>
      <c r="AD211" s="183"/>
      <c r="AE211" s="183"/>
      <c r="AF211" s="183"/>
      <c r="AG211" s="183"/>
      <c r="AH211" s="183"/>
      <c r="AI211" s="183"/>
      <c r="AJ211" s="183"/>
      <c r="AK211" s="183"/>
      <c r="AL211" s="183"/>
      <c r="AM211" s="183"/>
      <c r="AN211" s="183"/>
      <c r="AO211" s="183"/>
      <c r="AP211" s="183"/>
      <c r="AQ211" s="183"/>
      <c r="AR211" s="183"/>
      <c r="AS211" s="183"/>
      <c r="AT211" s="183"/>
      <c r="AU211" s="183"/>
      <c r="AV211" s="183"/>
      <c r="AW211" s="183"/>
      <c r="AX211" s="183"/>
      <c r="AY211" s="183"/>
      <c r="AZ211" s="183"/>
      <c r="BA211" s="183"/>
      <c r="BB211" s="183"/>
      <c r="BC211" s="183"/>
      <c r="BD211" s="183"/>
      <c r="BE211" s="183"/>
      <c r="BF211" s="183"/>
      <c r="BG211" s="183"/>
      <c r="BH211" s="183"/>
      <c r="BI211" s="183"/>
    </row>
    <row r="212" spans="2:61" ht="16.5" customHeight="1" thickTop="1" thickBot="1">
      <c r="B212" s="183"/>
      <c r="C212" s="183"/>
      <c r="D212" s="183"/>
      <c r="E212" s="183"/>
      <c r="F212" s="183"/>
      <c r="G212" s="183"/>
      <c r="H212" s="183"/>
      <c r="I212" s="183"/>
      <c r="J212" s="183"/>
      <c r="K212" s="183"/>
      <c r="L212" s="183"/>
      <c r="M212" s="183"/>
      <c r="N212" s="183"/>
      <c r="O212" s="183"/>
      <c r="P212" s="183"/>
      <c r="Q212" s="183"/>
      <c r="R212" s="183"/>
      <c r="S212" s="183"/>
      <c r="T212" s="183"/>
      <c r="U212" s="183"/>
      <c r="V212" s="183"/>
      <c r="W212" s="183"/>
      <c r="X212" s="183"/>
      <c r="Y212" s="183"/>
      <c r="Z212" s="183"/>
      <c r="AA212" s="183"/>
      <c r="AB212" s="183"/>
      <c r="AC212" s="183"/>
      <c r="AD212" s="183"/>
      <c r="AE212" s="183"/>
      <c r="AF212" s="183"/>
      <c r="AG212" s="183"/>
      <c r="AH212" s="183"/>
      <c r="AI212" s="183"/>
      <c r="AJ212" s="183"/>
      <c r="AK212" s="183"/>
      <c r="AL212" s="183"/>
      <c r="AM212" s="183"/>
      <c r="AN212" s="183"/>
      <c r="AO212" s="183"/>
      <c r="AP212" s="183"/>
      <c r="AQ212" s="183"/>
      <c r="AR212" s="183"/>
      <c r="AS212" s="183"/>
      <c r="AT212" s="183"/>
      <c r="AU212" s="183"/>
      <c r="AV212" s="183"/>
      <c r="AW212" s="183"/>
      <c r="AX212" s="183"/>
      <c r="AY212" s="183"/>
      <c r="AZ212" s="183"/>
      <c r="BA212" s="183"/>
      <c r="BB212" s="183"/>
      <c r="BC212" s="183"/>
      <c r="BD212" s="183"/>
      <c r="BE212" s="183"/>
      <c r="BF212" s="183"/>
      <c r="BG212" s="183"/>
      <c r="BH212" s="183"/>
      <c r="BI212" s="183"/>
    </row>
    <row r="213" spans="2:61" ht="16.5" customHeight="1" thickTop="1" thickBot="1">
      <c r="B213" s="183"/>
      <c r="C213" s="183"/>
      <c r="D213" s="183"/>
      <c r="E213" s="183"/>
      <c r="F213" s="183"/>
      <c r="G213" s="183"/>
      <c r="H213" s="183"/>
      <c r="I213" s="183"/>
      <c r="J213" s="183"/>
      <c r="K213" s="183"/>
      <c r="L213" s="183"/>
      <c r="M213" s="183"/>
      <c r="N213" s="183"/>
      <c r="O213" s="183"/>
      <c r="P213" s="183"/>
      <c r="Q213" s="183"/>
      <c r="R213" s="183"/>
      <c r="S213" s="183"/>
      <c r="T213" s="183"/>
      <c r="U213" s="183"/>
      <c r="V213" s="183"/>
      <c r="W213" s="183"/>
      <c r="X213" s="183"/>
      <c r="Y213" s="183"/>
      <c r="Z213" s="183"/>
      <c r="AA213" s="183"/>
      <c r="AB213" s="183"/>
      <c r="AC213" s="183"/>
      <c r="AD213" s="183"/>
      <c r="AE213" s="183"/>
      <c r="AF213" s="183"/>
      <c r="AG213" s="183"/>
      <c r="AH213" s="183"/>
      <c r="AI213" s="183"/>
      <c r="AJ213" s="183"/>
      <c r="AK213" s="183"/>
      <c r="AL213" s="183"/>
      <c r="AM213" s="183"/>
      <c r="AN213" s="183"/>
      <c r="AO213" s="183"/>
      <c r="AP213" s="183"/>
      <c r="AQ213" s="183"/>
      <c r="AR213" s="183"/>
      <c r="AS213" s="183"/>
      <c r="AT213" s="183"/>
      <c r="AU213" s="183"/>
      <c r="AV213" s="183"/>
      <c r="AW213" s="183"/>
      <c r="AX213" s="183"/>
      <c r="AY213" s="183"/>
      <c r="AZ213" s="183"/>
      <c r="BA213" s="183"/>
      <c r="BB213" s="183"/>
      <c r="BC213" s="183"/>
      <c r="BD213" s="183"/>
      <c r="BE213" s="183"/>
      <c r="BF213" s="183"/>
      <c r="BG213" s="183"/>
      <c r="BH213" s="183"/>
      <c r="BI213" s="183"/>
    </row>
    <row r="214" spans="2:61" ht="16.5" customHeight="1" thickTop="1" thickBot="1">
      <c r="B214" s="146"/>
      <c r="C214" s="146"/>
      <c r="D214" s="146"/>
      <c r="E214" s="146"/>
      <c r="F214" s="146"/>
      <c r="G214" s="146"/>
      <c r="H214" s="146"/>
      <c r="I214" s="146"/>
      <c r="J214" s="146"/>
      <c r="K214" s="146"/>
      <c r="L214" s="146"/>
      <c r="M214" s="146"/>
      <c r="N214" s="146"/>
      <c r="O214" s="146"/>
      <c r="P214" s="146"/>
      <c r="Q214" s="146"/>
      <c r="R214" s="146"/>
      <c r="S214" s="146"/>
      <c r="T214" s="146"/>
      <c r="U214" s="146"/>
      <c r="V214" s="146"/>
      <c r="W214" s="146"/>
      <c r="X214" s="146"/>
      <c r="Y214" s="146"/>
      <c r="Z214" s="146"/>
      <c r="AA214" s="146"/>
      <c r="AB214" s="146"/>
      <c r="AC214" s="146"/>
      <c r="AD214" s="146"/>
      <c r="AE214" s="146"/>
      <c r="AF214" s="146"/>
      <c r="AG214" s="146"/>
      <c r="AH214" s="146"/>
      <c r="AI214" s="146"/>
      <c r="AJ214" s="146"/>
      <c r="AK214" s="146"/>
      <c r="AL214" s="146"/>
      <c r="AM214" s="146"/>
      <c r="AN214" s="146"/>
      <c r="AO214" s="146"/>
      <c r="AP214" s="146"/>
      <c r="AQ214" s="146"/>
      <c r="AR214" s="146"/>
      <c r="AS214" s="146"/>
      <c r="AT214" s="146"/>
      <c r="AU214" s="146"/>
      <c r="AV214" s="146"/>
      <c r="AW214" s="146"/>
      <c r="AX214" s="146"/>
      <c r="AY214" s="146"/>
      <c r="AZ214" s="146"/>
      <c r="BA214" s="146"/>
      <c r="BB214" s="146"/>
      <c r="BC214" s="146"/>
      <c r="BD214" s="146"/>
      <c r="BE214" s="146"/>
      <c r="BF214" s="146"/>
      <c r="BG214" s="146"/>
      <c r="BH214" s="146"/>
      <c r="BI214" s="146"/>
    </row>
    <row r="215" spans="2:61" ht="16.5" customHeight="1" thickTop="1" thickBot="1">
      <c r="B215" s="146"/>
      <c r="C215" s="146"/>
      <c r="D215" s="146"/>
      <c r="E215" s="146"/>
      <c r="F215" s="146"/>
      <c r="G215" s="146"/>
      <c r="H215" s="146"/>
      <c r="I215" s="146"/>
      <c r="J215" s="146"/>
      <c r="K215" s="146"/>
      <c r="L215" s="146"/>
      <c r="M215" s="146"/>
      <c r="N215" s="146"/>
      <c r="O215" s="146"/>
      <c r="P215" s="146"/>
      <c r="Q215" s="146"/>
      <c r="R215" s="146"/>
      <c r="S215" s="146"/>
      <c r="T215" s="146"/>
      <c r="U215" s="146"/>
      <c r="V215" s="146"/>
      <c r="W215" s="146"/>
      <c r="X215" s="146"/>
      <c r="Y215" s="146"/>
      <c r="Z215" s="146"/>
      <c r="AA215" s="146"/>
      <c r="AB215" s="146"/>
      <c r="AC215" s="146"/>
      <c r="AD215" s="146"/>
      <c r="AE215" s="146"/>
      <c r="AF215" s="146"/>
      <c r="AG215" s="146"/>
      <c r="AH215" s="146"/>
      <c r="AI215" s="146"/>
      <c r="AJ215" s="146"/>
      <c r="AK215" s="146"/>
      <c r="AL215" s="146"/>
      <c r="AM215" s="146"/>
      <c r="AN215" s="146"/>
      <c r="AO215" s="146"/>
      <c r="AP215" s="146"/>
      <c r="AQ215" s="146"/>
      <c r="AR215" s="146"/>
      <c r="AS215" s="146"/>
      <c r="AT215" s="146"/>
      <c r="AU215" s="146"/>
      <c r="AV215" s="146"/>
      <c r="AW215" s="146"/>
      <c r="AX215" s="146"/>
      <c r="AY215" s="146"/>
      <c r="AZ215" s="146"/>
      <c r="BA215" s="146"/>
      <c r="BB215" s="146"/>
      <c r="BC215" s="146"/>
      <c r="BD215" s="146"/>
      <c r="BE215" s="146"/>
      <c r="BF215" s="146"/>
      <c r="BG215" s="146"/>
      <c r="BH215" s="146"/>
      <c r="BI215" s="146"/>
    </row>
    <row r="216" spans="2:61" ht="15" customHeight="1" thickTop="1" thickBot="1">
      <c r="B216" s="186" t="s">
        <v>65</v>
      </c>
      <c r="C216" s="186"/>
      <c r="D216" s="186"/>
      <c r="E216" s="186"/>
      <c r="F216" s="186"/>
      <c r="G216" s="186"/>
      <c r="H216" s="186" t="s">
        <v>66</v>
      </c>
      <c r="I216" s="186"/>
      <c r="J216" s="186"/>
      <c r="K216" s="186"/>
      <c r="L216" s="186"/>
      <c r="M216" s="186"/>
      <c r="N216" s="186" t="s">
        <v>67</v>
      </c>
      <c r="O216" s="186"/>
      <c r="P216" s="186"/>
      <c r="Q216" s="186"/>
      <c r="R216" s="186"/>
      <c r="S216" s="186"/>
      <c r="T216" s="186" t="s">
        <v>68</v>
      </c>
      <c r="U216" s="186"/>
      <c r="V216" s="186"/>
      <c r="W216" s="186"/>
      <c r="X216" s="186"/>
      <c r="Y216" s="186"/>
      <c r="Z216" s="186"/>
      <c r="AA216" s="186"/>
      <c r="AB216" s="186"/>
      <c r="AC216" s="186"/>
      <c r="AD216" s="186"/>
      <c r="AE216" s="186"/>
      <c r="AF216" s="186"/>
      <c r="AG216" s="186" t="s">
        <v>69</v>
      </c>
      <c r="AH216" s="186"/>
      <c r="AI216" s="186"/>
      <c r="AJ216" s="186"/>
      <c r="AK216" s="186"/>
      <c r="AL216" s="186"/>
      <c r="AM216" s="186"/>
      <c r="AN216" s="186"/>
      <c r="AO216" s="186"/>
      <c r="AP216" s="186" t="s">
        <v>70</v>
      </c>
      <c r="AQ216" s="186"/>
      <c r="AR216" s="186"/>
      <c r="AS216" s="186"/>
      <c r="AT216" s="186"/>
      <c r="AU216" s="186"/>
      <c r="AV216" s="186"/>
      <c r="AW216" s="186"/>
      <c r="AX216" s="186"/>
      <c r="AY216" s="186"/>
      <c r="AZ216" s="187" t="s">
        <v>71</v>
      </c>
      <c r="BA216" s="187"/>
      <c r="BB216" s="187"/>
      <c r="BC216" s="187"/>
      <c r="BD216" s="187"/>
      <c r="BE216" s="187"/>
      <c r="BF216" s="187"/>
      <c r="BG216" s="187"/>
      <c r="BH216" s="187"/>
      <c r="BI216" s="187"/>
    </row>
    <row r="217" spans="2:61" ht="15" customHeight="1" thickTop="1" thickBot="1">
      <c r="B217" s="186"/>
      <c r="C217" s="186"/>
      <c r="D217" s="186"/>
      <c r="E217" s="186"/>
      <c r="F217" s="186"/>
      <c r="G217" s="186"/>
      <c r="H217" s="186"/>
      <c r="I217" s="186"/>
      <c r="J217" s="186"/>
      <c r="K217" s="186"/>
      <c r="L217" s="186"/>
      <c r="M217" s="186"/>
      <c r="N217" s="186"/>
      <c r="O217" s="186"/>
      <c r="P217" s="186"/>
      <c r="Q217" s="186"/>
      <c r="R217" s="186"/>
      <c r="S217" s="186"/>
      <c r="T217" s="186"/>
      <c r="U217" s="186"/>
      <c r="V217" s="186"/>
      <c r="W217" s="186"/>
      <c r="X217" s="186"/>
      <c r="Y217" s="186"/>
      <c r="Z217" s="186"/>
      <c r="AA217" s="186"/>
      <c r="AB217" s="186"/>
      <c r="AC217" s="186"/>
      <c r="AD217" s="186"/>
      <c r="AE217" s="186"/>
      <c r="AF217" s="186"/>
      <c r="AG217" s="186"/>
      <c r="AH217" s="186"/>
      <c r="AI217" s="186"/>
      <c r="AJ217" s="186"/>
      <c r="AK217" s="186"/>
      <c r="AL217" s="186"/>
      <c r="AM217" s="186"/>
      <c r="AN217" s="186"/>
      <c r="AO217" s="186"/>
      <c r="AP217" s="186"/>
      <c r="AQ217" s="186"/>
      <c r="AR217" s="186"/>
      <c r="AS217" s="186"/>
      <c r="AT217" s="186"/>
      <c r="AU217" s="186"/>
      <c r="AV217" s="186"/>
      <c r="AW217" s="186"/>
      <c r="AX217" s="186"/>
      <c r="AY217" s="186"/>
      <c r="AZ217" s="187"/>
      <c r="BA217" s="187"/>
      <c r="BB217" s="187"/>
      <c r="BC217" s="187"/>
      <c r="BD217" s="187"/>
      <c r="BE217" s="187"/>
      <c r="BF217" s="187"/>
      <c r="BG217" s="187"/>
      <c r="BH217" s="187"/>
      <c r="BI217" s="187"/>
    </row>
    <row r="218" spans="2:61" ht="15" customHeight="1" thickTop="1" thickBot="1">
      <c r="B218" s="186"/>
      <c r="C218" s="186"/>
      <c r="D218" s="186"/>
      <c r="E218" s="186"/>
      <c r="F218" s="186"/>
      <c r="G218" s="186"/>
      <c r="H218" s="186"/>
      <c r="I218" s="186"/>
      <c r="J218" s="186"/>
      <c r="K218" s="186"/>
      <c r="L218" s="186"/>
      <c r="M218" s="186"/>
      <c r="N218" s="186"/>
      <c r="O218" s="186"/>
      <c r="P218" s="186"/>
      <c r="Q218" s="186"/>
      <c r="R218" s="186"/>
      <c r="S218" s="186"/>
      <c r="T218" s="186"/>
      <c r="U218" s="186"/>
      <c r="V218" s="186"/>
      <c r="W218" s="186"/>
      <c r="X218" s="186"/>
      <c r="Y218" s="186"/>
      <c r="Z218" s="186"/>
      <c r="AA218" s="186"/>
      <c r="AB218" s="186"/>
      <c r="AC218" s="186"/>
      <c r="AD218" s="186"/>
      <c r="AE218" s="186"/>
      <c r="AF218" s="186"/>
      <c r="AG218" s="186"/>
      <c r="AH218" s="186"/>
      <c r="AI218" s="186"/>
      <c r="AJ218" s="186"/>
      <c r="AK218" s="186"/>
      <c r="AL218" s="186"/>
      <c r="AM218" s="186"/>
      <c r="AN218" s="186"/>
      <c r="AO218" s="186"/>
      <c r="AP218" s="186"/>
      <c r="AQ218" s="186"/>
      <c r="AR218" s="186"/>
      <c r="AS218" s="186"/>
      <c r="AT218" s="186"/>
      <c r="AU218" s="186"/>
      <c r="AV218" s="186"/>
      <c r="AW218" s="186"/>
      <c r="AX218" s="186"/>
      <c r="AY218" s="186"/>
      <c r="AZ218" s="187"/>
      <c r="BA218" s="187"/>
      <c r="BB218" s="187"/>
      <c r="BC218" s="187"/>
      <c r="BD218" s="187"/>
      <c r="BE218" s="187"/>
      <c r="BF218" s="187"/>
      <c r="BG218" s="187"/>
      <c r="BH218" s="187"/>
      <c r="BI218" s="187"/>
    </row>
    <row r="219" spans="2:61" ht="16.5" customHeight="1" thickTop="1" thickBot="1">
      <c r="B219" s="182" t="s">
        <v>129</v>
      </c>
      <c r="C219" s="182"/>
      <c r="D219" s="182"/>
      <c r="E219" s="182"/>
      <c r="F219" s="182"/>
      <c r="G219" s="182"/>
      <c r="H219" s="185" t="s">
        <v>129</v>
      </c>
      <c r="I219" s="185"/>
      <c r="J219" s="185"/>
      <c r="K219" s="185"/>
      <c r="L219" s="185"/>
      <c r="M219" s="185"/>
      <c r="N219" s="182" t="s">
        <v>129</v>
      </c>
      <c r="O219" s="182"/>
      <c r="P219" s="182"/>
      <c r="Q219" s="182"/>
      <c r="R219" s="182"/>
      <c r="S219" s="182"/>
      <c r="T219" s="182" t="s">
        <v>129</v>
      </c>
      <c r="U219" s="182"/>
      <c r="V219" s="182"/>
      <c r="W219" s="182"/>
      <c r="X219" s="182"/>
      <c r="Y219" s="182"/>
      <c r="Z219" s="182"/>
      <c r="AA219" s="182"/>
      <c r="AB219" s="182"/>
      <c r="AC219" s="182"/>
      <c r="AD219" s="182"/>
      <c r="AE219" s="182"/>
      <c r="AF219" s="182"/>
      <c r="AG219" s="182" t="s">
        <v>129</v>
      </c>
      <c r="AH219" s="182"/>
      <c r="AI219" s="182"/>
      <c r="AJ219" s="182"/>
      <c r="AK219" s="182"/>
      <c r="AL219" s="182"/>
      <c r="AM219" s="182"/>
      <c r="AN219" s="182"/>
      <c r="AO219" s="182"/>
      <c r="AP219" s="186" t="s">
        <v>129</v>
      </c>
      <c r="AQ219" s="186"/>
      <c r="AR219" s="186"/>
      <c r="AS219" s="186"/>
      <c r="AT219" s="186"/>
      <c r="AU219" s="186"/>
      <c r="AV219" s="186"/>
      <c r="AW219" s="186"/>
      <c r="AX219" s="186"/>
      <c r="AY219" s="186"/>
      <c r="AZ219" s="182" t="s">
        <v>129</v>
      </c>
      <c r="BA219" s="182"/>
      <c r="BB219" s="182"/>
      <c r="BC219" s="182"/>
      <c r="BD219" s="182"/>
      <c r="BE219" s="182"/>
      <c r="BF219" s="182"/>
      <c r="BG219" s="182"/>
      <c r="BH219" s="182"/>
      <c r="BI219" s="182"/>
    </row>
    <row r="220" spans="2:61" ht="16.5" customHeight="1" thickTop="1" thickBot="1">
      <c r="B220" s="182"/>
      <c r="C220" s="182"/>
      <c r="D220" s="182"/>
      <c r="E220" s="182"/>
      <c r="F220" s="182"/>
      <c r="G220" s="182"/>
      <c r="H220" s="185"/>
      <c r="I220" s="185"/>
      <c r="J220" s="185"/>
      <c r="K220" s="185"/>
      <c r="L220" s="185"/>
      <c r="M220" s="185"/>
      <c r="N220" s="182"/>
      <c r="O220" s="182"/>
      <c r="P220" s="182"/>
      <c r="Q220" s="182"/>
      <c r="R220" s="182"/>
      <c r="S220" s="182"/>
      <c r="T220" s="182"/>
      <c r="U220" s="182"/>
      <c r="V220" s="182"/>
      <c r="W220" s="182"/>
      <c r="X220" s="182"/>
      <c r="Y220" s="182"/>
      <c r="Z220" s="182"/>
      <c r="AA220" s="182"/>
      <c r="AB220" s="182"/>
      <c r="AC220" s="182"/>
      <c r="AD220" s="182"/>
      <c r="AE220" s="182"/>
      <c r="AF220" s="182"/>
      <c r="AG220" s="182"/>
      <c r="AH220" s="182"/>
      <c r="AI220" s="182"/>
      <c r="AJ220" s="182"/>
      <c r="AK220" s="182"/>
      <c r="AL220" s="182"/>
      <c r="AM220" s="182"/>
      <c r="AN220" s="182"/>
      <c r="AO220" s="182"/>
      <c r="AP220" s="186"/>
      <c r="AQ220" s="186"/>
      <c r="AR220" s="186"/>
      <c r="AS220" s="186"/>
      <c r="AT220" s="186"/>
      <c r="AU220" s="186"/>
      <c r="AV220" s="186"/>
      <c r="AW220" s="186"/>
      <c r="AX220" s="186"/>
      <c r="AY220" s="186"/>
      <c r="AZ220" s="182"/>
      <c r="BA220" s="182"/>
      <c r="BB220" s="182"/>
      <c r="BC220" s="182"/>
      <c r="BD220" s="182"/>
      <c r="BE220" s="182"/>
      <c r="BF220" s="182"/>
      <c r="BG220" s="182"/>
      <c r="BH220" s="182"/>
      <c r="BI220" s="182"/>
    </row>
    <row r="221" spans="2:61" ht="16.5" customHeight="1" thickTop="1" thickBot="1">
      <c r="B221" s="182"/>
      <c r="C221" s="182"/>
      <c r="D221" s="182"/>
      <c r="E221" s="182"/>
      <c r="F221" s="182"/>
      <c r="G221" s="182"/>
      <c r="H221" s="185"/>
      <c r="I221" s="185"/>
      <c r="J221" s="185"/>
      <c r="K221" s="185"/>
      <c r="L221" s="185"/>
      <c r="M221" s="185"/>
      <c r="N221" s="182"/>
      <c r="O221" s="182"/>
      <c r="P221" s="182"/>
      <c r="Q221" s="182"/>
      <c r="R221" s="182"/>
      <c r="S221" s="182"/>
      <c r="T221" s="182"/>
      <c r="U221" s="182"/>
      <c r="V221" s="182"/>
      <c r="W221" s="182"/>
      <c r="X221" s="182"/>
      <c r="Y221" s="182"/>
      <c r="Z221" s="182"/>
      <c r="AA221" s="182"/>
      <c r="AB221" s="182"/>
      <c r="AC221" s="182"/>
      <c r="AD221" s="182"/>
      <c r="AE221" s="182"/>
      <c r="AF221" s="182"/>
      <c r="AG221" s="182"/>
      <c r="AH221" s="182"/>
      <c r="AI221" s="182"/>
      <c r="AJ221" s="182"/>
      <c r="AK221" s="182"/>
      <c r="AL221" s="182"/>
      <c r="AM221" s="182"/>
      <c r="AN221" s="182"/>
      <c r="AO221" s="182"/>
      <c r="AP221" s="186"/>
      <c r="AQ221" s="186"/>
      <c r="AR221" s="186"/>
      <c r="AS221" s="186"/>
      <c r="AT221" s="186"/>
      <c r="AU221" s="186"/>
      <c r="AV221" s="186"/>
      <c r="AW221" s="186"/>
      <c r="AX221" s="186"/>
      <c r="AY221" s="186"/>
      <c r="AZ221" s="182"/>
      <c r="BA221" s="182"/>
      <c r="BB221" s="182"/>
      <c r="BC221" s="182"/>
      <c r="BD221" s="182"/>
      <c r="BE221" s="182"/>
      <c r="BF221" s="182"/>
      <c r="BG221" s="182"/>
      <c r="BH221" s="182"/>
      <c r="BI221" s="182"/>
    </row>
    <row r="222" spans="2:61" ht="15.75" customHeight="1" thickTop="1" thickBot="1">
      <c r="B222" s="183" t="s">
        <v>72</v>
      </c>
      <c r="C222" s="183"/>
      <c r="D222" s="183"/>
      <c r="E222" s="183"/>
      <c r="F222" s="183"/>
      <c r="G222" s="183"/>
      <c r="H222" s="183"/>
      <c r="I222" s="183"/>
      <c r="J222" s="183"/>
      <c r="K222" s="183"/>
      <c r="L222" s="183"/>
      <c r="M222" s="183"/>
      <c r="N222" s="183"/>
      <c r="O222" s="183"/>
      <c r="P222" s="183"/>
      <c r="Q222" s="183"/>
      <c r="R222" s="183"/>
      <c r="S222" s="183"/>
      <c r="T222" s="183"/>
      <c r="U222" s="183"/>
      <c r="V222" s="183"/>
      <c r="W222" s="183"/>
      <c r="X222" s="183"/>
      <c r="Y222" s="183"/>
      <c r="Z222" s="183"/>
      <c r="AA222" s="183"/>
      <c r="AB222" s="183"/>
      <c r="AC222" s="183"/>
      <c r="AD222" s="183"/>
      <c r="AE222" s="183"/>
      <c r="AF222" s="183"/>
      <c r="AG222" s="183"/>
      <c r="AH222" s="183"/>
      <c r="AI222" s="183"/>
      <c r="AJ222" s="183"/>
      <c r="AK222" s="183"/>
      <c r="AL222" s="183"/>
      <c r="AM222" s="183"/>
      <c r="AN222" s="183"/>
      <c r="AO222" s="183"/>
      <c r="AP222" s="183"/>
      <c r="AQ222" s="183"/>
      <c r="AR222" s="183"/>
      <c r="AS222" s="183"/>
      <c r="AT222" s="183"/>
      <c r="AU222" s="183"/>
      <c r="AV222" s="183"/>
      <c r="AW222" s="183"/>
      <c r="AX222" s="183"/>
      <c r="AY222" s="183"/>
      <c r="AZ222" s="183"/>
      <c r="BA222" s="183"/>
      <c r="BB222" s="183"/>
      <c r="BC222" s="183"/>
      <c r="BD222" s="183"/>
      <c r="BE222" s="183"/>
      <c r="BF222" s="183"/>
      <c r="BG222" s="183"/>
      <c r="BH222" s="183"/>
      <c r="BI222" s="183"/>
    </row>
    <row r="223" spans="2:61" ht="15" customHeight="1" thickTop="1" thickBot="1">
      <c r="B223" s="183"/>
      <c r="C223" s="183"/>
      <c r="D223" s="183"/>
      <c r="E223" s="183"/>
      <c r="F223" s="183"/>
      <c r="G223" s="183"/>
      <c r="H223" s="183"/>
      <c r="I223" s="183"/>
      <c r="J223" s="183"/>
      <c r="K223" s="183"/>
      <c r="L223" s="183"/>
      <c r="M223" s="183"/>
      <c r="N223" s="183"/>
      <c r="O223" s="183"/>
      <c r="P223" s="183"/>
      <c r="Q223" s="183"/>
      <c r="R223" s="183"/>
      <c r="S223" s="183"/>
      <c r="T223" s="183"/>
      <c r="U223" s="183"/>
      <c r="V223" s="183"/>
      <c r="W223" s="183"/>
      <c r="X223" s="183"/>
      <c r="Y223" s="183"/>
      <c r="Z223" s="183"/>
      <c r="AA223" s="183"/>
      <c r="AB223" s="183"/>
      <c r="AC223" s="183"/>
      <c r="AD223" s="183"/>
      <c r="AE223" s="183"/>
      <c r="AF223" s="183"/>
      <c r="AG223" s="183"/>
      <c r="AH223" s="183"/>
      <c r="AI223" s="183"/>
      <c r="AJ223" s="183"/>
      <c r="AK223" s="183"/>
      <c r="AL223" s="183"/>
      <c r="AM223" s="183"/>
      <c r="AN223" s="183"/>
      <c r="AO223" s="183"/>
      <c r="AP223" s="183"/>
      <c r="AQ223" s="183"/>
      <c r="AR223" s="183"/>
      <c r="AS223" s="183"/>
      <c r="AT223" s="183"/>
      <c r="AU223" s="183"/>
      <c r="AV223" s="183"/>
      <c r="AW223" s="183"/>
      <c r="AX223" s="183"/>
      <c r="AY223" s="183"/>
      <c r="AZ223" s="183"/>
      <c r="BA223" s="183"/>
      <c r="BB223" s="183"/>
      <c r="BC223" s="183"/>
      <c r="BD223" s="183"/>
      <c r="BE223" s="183"/>
      <c r="BF223" s="183"/>
      <c r="BG223" s="183"/>
      <c r="BH223" s="183"/>
      <c r="BI223" s="183"/>
    </row>
    <row r="224" spans="2:61" ht="15" customHeight="1" thickTop="1" thickBot="1">
      <c r="B224" s="183"/>
      <c r="C224" s="183"/>
      <c r="D224" s="183"/>
      <c r="E224" s="183"/>
      <c r="F224" s="183"/>
      <c r="G224" s="183"/>
      <c r="H224" s="183"/>
      <c r="I224" s="183"/>
      <c r="J224" s="183"/>
      <c r="K224" s="183"/>
      <c r="L224" s="183"/>
      <c r="M224" s="183"/>
      <c r="N224" s="183"/>
      <c r="O224" s="183"/>
      <c r="P224" s="183"/>
      <c r="Q224" s="183"/>
      <c r="R224" s="183"/>
      <c r="S224" s="183"/>
      <c r="T224" s="183"/>
      <c r="U224" s="183"/>
      <c r="V224" s="183"/>
      <c r="W224" s="183"/>
      <c r="X224" s="183"/>
      <c r="Y224" s="183"/>
      <c r="Z224" s="183"/>
      <c r="AA224" s="183"/>
      <c r="AB224" s="183"/>
      <c r="AC224" s="183"/>
      <c r="AD224" s="183"/>
      <c r="AE224" s="183"/>
      <c r="AF224" s="183"/>
      <c r="AG224" s="183"/>
      <c r="AH224" s="183"/>
      <c r="AI224" s="183"/>
      <c r="AJ224" s="183"/>
      <c r="AK224" s="183"/>
      <c r="AL224" s="183"/>
      <c r="AM224" s="183"/>
      <c r="AN224" s="183"/>
      <c r="AO224" s="183"/>
      <c r="AP224" s="183"/>
      <c r="AQ224" s="183"/>
      <c r="AR224" s="183"/>
      <c r="AS224" s="183"/>
      <c r="AT224" s="183"/>
      <c r="AU224" s="183"/>
      <c r="AV224" s="183"/>
      <c r="AW224" s="183"/>
      <c r="AX224" s="183"/>
      <c r="AY224" s="183"/>
      <c r="AZ224" s="183"/>
      <c r="BA224" s="183"/>
      <c r="BB224" s="183"/>
      <c r="BC224" s="183"/>
      <c r="BD224" s="183"/>
      <c r="BE224" s="183"/>
      <c r="BF224" s="183"/>
      <c r="BG224" s="183"/>
      <c r="BH224" s="183"/>
      <c r="BI224" s="183"/>
    </row>
    <row r="225" spans="1:63" ht="15.75" customHeight="1" thickTop="1" thickBot="1">
      <c r="B225" s="183"/>
      <c r="C225" s="183"/>
      <c r="D225" s="183"/>
      <c r="E225" s="183"/>
      <c r="F225" s="183"/>
      <c r="G225" s="183"/>
      <c r="H225" s="183"/>
      <c r="I225" s="183"/>
      <c r="J225" s="183"/>
      <c r="K225" s="183"/>
      <c r="L225" s="183"/>
      <c r="M225" s="183"/>
      <c r="N225" s="183"/>
      <c r="O225" s="183"/>
      <c r="P225" s="183"/>
      <c r="Q225" s="183"/>
      <c r="R225" s="183"/>
      <c r="S225" s="183"/>
      <c r="T225" s="183"/>
      <c r="U225" s="183"/>
      <c r="V225" s="183"/>
      <c r="W225" s="183"/>
      <c r="X225" s="183"/>
      <c r="Y225" s="183"/>
      <c r="Z225" s="183"/>
      <c r="AA225" s="183"/>
      <c r="AB225" s="183"/>
      <c r="AC225" s="183"/>
      <c r="AD225" s="183"/>
      <c r="AE225" s="183"/>
      <c r="AF225" s="183"/>
      <c r="AG225" s="183"/>
      <c r="AH225" s="183"/>
      <c r="AI225" s="183"/>
      <c r="AJ225" s="183"/>
      <c r="AK225" s="183"/>
      <c r="AL225" s="183"/>
      <c r="AM225" s="183"/>
      <c r="AN225" s="183"/>
      <c r="AO225" s="183"/>
      <c r="AP225" s="183"/>
      <c r="AQ225" s="183"/>
      <c r="AR225" s="183"/>
      <c r="AS225" s="183"/>
      <c r="AT225" s="183"/>
      <c r="AU225" s="183"/>
      <c r="AV225" s="183"/>
      <c r="AW225" s="183"/>
      <c r="AX225" s="183"/>
      <c r="AY225" s="183"/>
      <c r="AZ225" s="183"/>
      <c r="BA225" s="183"/>
      <c r="BB225" s="183"/>
      <c r="BC225" s="183"/>
      <c r="BD225" s="183"/>
      <c r="BE225" s="183"/>
      <c r="BF225" s="183"/>
      <c r="BG225" s="183"/>
      <c r="BH225" s="183"/>
      <c r="BI225" s="183"/>
    </row>
    <row r="226" spans="1:63" ht="15.75" customHeight="1" thickTop="1" thickBot="1">
      <c r="B226" s="146"/>
      <c r="C226" s="146"/>
      <c r="D226" s="146"/>
      <c r="E226" s="146"/>
      <c r="F226" s="146"/>
      <c r="G226" s="146"/>
      <c r="H226" s="146"/>
      <c r="I226" s="146"/>
      <c r="J226" s="146"/>
      <c r="K226" s="146"/>
      <c r="L226" s="146"/>
      <c r="M226" s="146"/>
      <c r="N226" s="146"/>
      <c r="O226" s="146"/>
      <c r="P226" s="146"/>
      <c r="Q226" s="146"/>
      <c r="R226" s="146"/>
      <c r="S226" s="146"/>
      <c r="T226" s="146"/>
      <c r="U226" s="146"/>
      <c r="V226" s="146"/>
      <c r="W226" s="146"/>
      <c r="X226" s="146"/>
      <c r="Y226" s="146"/>
      <c r="Z226" s="146"/>
      <c r="AA226" s="146"/>
      <c r="AB226" s="146"/>
      <c r="AC226" s="146"/>
      <c r="AD226" s="146"/>
      <c r="AE226" s="146"/>
      <c r="AF226" s="146"/>
      <c r="AG226" s="146"/>
      <c r="AH226" s="146"/>
      <c r="AI226" s="146"/>
      <c r="AJ226" s="146"/>
      <c r="AK226" s="146"/>
      <c r="AL226" s="146"/>
      <c r="AM226" s="146"/>
      <c r="AN226" s="146"/>
      <c r="AO226" s="146"/>
      <c r="AP226" s="146"/>
      <c r="AQ226" s="146"/>
      <c r="AR226" s="146"/>
      <c r="AS226" s="146"/>
      <c r="AT226" s="146"/>
      <c r="AU226" s="146"/>
      <c r="AV226" s="146"/>
      <c r="AW226" s="146"/>
      <c r="AX226" s="146"/>
      <c r="AY226" s="146"/>
      <c r="AZ226" s="146"/>
      <c r="BA226" s="146"/>
      <c r="BB226" s="146"/>
      <c r="BC226" s="146"/>
      <c r="BD226" s="146"/>
      <c r="BE226" s="146"/>
      <c r="BF226" s="146"/>
      <c r="BG226" s="146"/>
      <c r="BH226" s="146"/>
      <c r="BI226" s="146"/>
    </row>
    <row r="227" spans="1:63" ht="15" customHeight="1" thickTop="1" thickBot="1">
      <c r="B227" s="146"/>
      <c r="C227" s="146"/>
      <c r="D227" s="146"/>
      <c r="E227" s="146"/>
      <c r="F227" s="146"/>
      <c r="G227" s="146"/>
      <c r="H227" s="146"/>
      <c r="I227" s="146"/>
      <c r="J227" s="146"/>
      <c r="K227" s="146"/>
      <c r="L227" s="146"/>
      <c r="M227" s="146"/>
      <c r="N227" s="146"/>
      <c r="O227" s="146"/>
      <c r="P227" s="146"/>
      <c r="Q227" s="146"/>
      <c r="R227" s="146"/>
      <c r="S227" s="146"/>
      <c r="T227" s="146"/>
      <c r="U227" s="146"/>
      <c r="V227" s="146"/>
      <c r="W227" s="146"/>
      <c r="X227" s="146"/>
      <c r="Y227" s="146"/>
      <c r="Z227" s="146"/>
      <c r="AA227" s="146"/>
      <c r="AB227" s="146"/>
      <c r="AC227" s="146"/>
      <c r="AD227" s="146"/>
      <c r="AE227" s="146"/>
      <c r="AF227" s="146"/>
      <c r="AG227" s="146"/>
      <c r="AH227" s="146"/>
      <c r="AI227" s="146"/>
      <c r="AJ227" s="146"/>
      <c r="AK227" s="146"/>
      <c r="AL227" s="146"/>
      <c r="AM227" s="146"/>
      <c r="AN227" s="146"/>
      <c r="AO227" s="146"/>
      <c r="AP227" s="146"/>
      <c r="AQ227" s="146"/>
      <c r="AR227" s="146"/>
      <c r="AS227" s="146"/>
      <c r="AT227" s="146"/>
      <c r="AU227" s="146"/>
      <c r="AV227" s="146"/>
      <c r="AW227" s="146"/>
      <c r="AX227" s="146"/>
      <c r="AY227" s="146"/>
      <c r="AZ227" s="146"/>
      <c r="BA227" s="146"/>
      <c r="BB227" s="146"/>
      <c r="BC227" s="146"/>
      <c r="BD227" s="146"/>
      <c r="BE227" s="146"/>
      <c r="BF227" s="146"/>
      <c r="BG227" s="146"/>
      <c r="BH227" s="146"/>
      <c r="BI227" s="146"/>
    </row>
    <row r="228" spans="1:63" ht="15" customHeight="1" thickTop="1" thickBot="1">
      <c r="B228" s="124" t="s">
        <v>73</v>
      </c>
      <c r="C228" s="124"/>
      <c r="D228" s="124"/>
      <c r="E228" s="124"/>
      <c r="F228" s="124"/>
      <c r="G228" s="124"/>
      <c r="H228" s="184" t="s">
        <v>74</v>
      </c>
      <c r="I228" s="184"/>
      <c r="J228" s="184"/>
      <c r="K228" s="184"/>
      <c r="L228" s="184"/>
      <c r="M228" s="184"/>
      <c r="N228" s="124" t="s">
        <v>75</v>
      </c>
      <c r="O228" s="124"/>
      <c r="P228" s="124"/>
      <c r="Q228" s="124"/>
      <c r="R228" s="124"/>
      <c r="S228" s="124"/>
      <c r="T228" s="124" t="s">
        <v>76</v>
      </c>
      <c r="U228" s="124"/>
      <c r="V228" s="124"/>
      <c r="W228" s="124"/>
      <c r="X228" s="124"/>
      <c r="Y228" s="124"/>
      <c r="Z228" s="124"/>
      <c r="AA228" s="124"/>
      <c r="AB228" s="124"/>
      <c r="AC228" s="124"/>
      <c r="AD228" s="124" t="s">
        <v>77</v>
      </c>
      <c r="AE228" s="124"/>
      <c r="AF228" s="124"/>
      <c r="AG228" s="124"/>
      <c r="AH228" s="124"/>
      <c r="AI228" s="124"/>
      <c r="AJ228" s="124" t="s">
        <v>160</v>
      </c>
      <c r="AK228" s="124"/>
      <c r="AL228" s="124"/>
      <c r="AM228" s="124"/>
      <c r="AN228" s="124"/>
      <c r="AO228" s="124"/>
      <c r="AP228" s="124" t="s">
        <v>78</v>
      </c>
      <c r="AQ228" s="124"/>
      <c r="AR228" s="124"/>
      <c r="AS228" s="124"/>
      <c r="AT228" s="124"/>
      <c r="AU228" s="124"/>
      <c r="AV228" s="124" t="s">
        <v>79</v>
      </c>
      <c r="AW228" s="124"/>
      <c r="AX228" s="124"/>
      <c r="AY228" s="124"/>
      <c r="AZ228" s="124"/>
      <c r="BA228" s="124"/>
      <c r="BB228" s="125" t="s">
        <v>80</v>
      </c>
      <c r="BC228" s="125"/>
      <c r="BD228" s="125"/>
      <c r="BE228" s="125"/>
      <c r="BF228" s="125"/>
      <c r="BG228" s="125"/>
      <c r="BH228" s="125"/>
      <c r="BI228" s="125"/>
    </row>
    <row r="229" spans="1:63" ht="15" customHeight="1" thickTop="1" thickBot="1">
      <c r="B229" s="124"/>
      <c r="C229" s="124"/>
      <c r="D229" s="124"/>
      <c r="E229" s="124"/>
      <c r="F229" s="124"/>
      <c r="G229" s="124"/>
      <c r="H229" s="184"/>
      <c r="I229" s="184"/>
      <c r="J229" s="184"/>
      <c r="K229" s="184"/>
      <c r="L229" s="184"/>
      <c r="M229" s="184"/>
      <c r="N229" s="124"/>
      <c r="O229" s="124"/>
      <c r="P229" s="124"/>
      <c r="Q229" s="124"/>
      <c r="R229" s="124"/>
      <c r="S229" s="124"/>
      <c r="T229" s="124"/>
      <c r="U229" s="124"/>
      <c r="V229" s="124"/>
      <c r="W229" s="124"/>
      <c r="X229" s="124"/>
      <c r="Y229" s="124"/>
      <c r="Z229" s="124"/>
      <c r="AA229" s="124"/>
      <c r="AB229" s="124"/>
      <c r="AC229" s="124"/>
      <c r="AD229" s="124"/>
      <c r="AE229" s="124"/>
      <c r="AF229" s="124"/>
      <c r="AG229" s="124"/>
      <c r="AH229" s="124"/>
      <c r="AI229" s="124"/>
      <c r="AJ229" s="124"/>
      <c r="AK229" s="124"/>
      <c r="AL229" s="124"/>
      <c r="AM229" s="124"/>
      <c r="AN229" s="124"/>
      <c r="AO229" s="124"/>
      <c r="AP229" s="124"/>
      <c r="AQ229" s="124"/>
      <c r="AR229" s="124"/>
      <c r="AS229" s="124"/>
      <c r="AT229" s="124"/>
      <c r="AU229" s="124"/>
      <c r="AV229" s="124"/>
      <c r="AW229" s="124"/>
      <c r="AX229" s="124"/>
      <c r="AY229" s="124"/>
      <c r="AZ229" s="124"/>
      <c r="BA229" s="124"/>
      <c r="BB229" s="125"/>
      <c r="BC229" s="125"/>
      <c r="BD229" s="125"/>
      <c r="BE229" s="125"/>
      <c r="BF229" s="125"/>
      <c r="BG229" s="125"/>
      <c r="BH229" s="125"/>
      <c r="BI229" s="125"/>
    </row>
    <row r="230" spans="1:63" ht="15" customHeight="1" thickTop="1" thickBot="1">
      <c r="B230" s="124"/>
      <c r="C230" s="124"/>
      <c r="D230" s="124"/>
      <c r="E230" s="124"/>
      <c r="F230" s="124"/>
      <c r="G230" s="124"/>
      <c r="H230" s="184"/>
      <c r="I230" s="184"/>
      <c r="J230" s="184"/>
      <c r="K230" s="184"/>
      <c r="L230" s="184"/>
      <c r="M230" s="184"/>
      <c r="N230" s="124"/>
      <c r="O230" s="124"/>
      <c r="P230" s="124"/>
      <c r="Q230" s="124"/>
      <c r="R230" s="124"/>
      <c r="S230" s="124"/>
      <c r="T230" s="124"/>
      <c r="U230" s="124"/>
      <c r="V230" s="124"/>
      <c r="W230" s="124"/>
      <c r="X230" s="124"/>
      <c r="Y230" s="124"/>
      <c r="Z230" s="124"/>
      <c r="AA230" s="124"/>
      <c r="AB230" s="124"/>
      <c r="AC230" s="124"/>
      <c r="AD230" s="124"/>
      <c r="AE230" s="124"/>
      <c r="AF230" s="124"/>
      <c r="AG230" s="124"/>
      <c r="AH230" s="124"/>
      <c r="AI230" s="124"/>
      <c r="AJ230" s="124"/>
      <c r="AK230" s="124"/>
      <c r="AL230" s="124"/>
      <c r="AM230" s="124"/>
      <c r="AN230" s="124"/>
      <c r="AO230" s="124"/>
      <c r="AP230" s="124"/>
      <c r="AQ230" s="124"/>
      <c r="AR230" s="124"/>
      <c r="AS230" s="124"/>
      <c r="AT230" s="124"/>
      <c r="AU230" s="124"/>
      <c r="AV230" s="124"/>
      <c r="AW230" s="124"/>
      <c r="AX230" s="124"/>
      <c r="AY230" s="124"/>
      <c r="AZ230" s="124"/>
      <c r="BA230" s="124"/>
      <c r="BB230" s="125"/>
      <c r="BC230" s="125"/>
      <c r="BD230" s="125"/>
      <c r="BE230" s="125"/>
      <c r="BF230" s="125"/>
      <c r="BG230" s="125"/>
      <c r="BH230" s="125"/>
      <c r="BI230" s="125"/>
    </row>
    <row r="231" spans="1:63" ht="15" customHeight="1" thickTop="1" thickBot="1">
      <c r="B231" s="174" t="s">
        <v>321</v>
      </c>
      <c r="C231" s="174"/>
      <c r="D231" s="174"/>
      <c r="E231" s="174"/>
      <c r="F231" s="174"/>
      <c r="G231" s="174"/>
      <c r="H231" s="170">
        <v>64</v>
      </c>
      <c r="I231" s="170"/>
      <c r="J231" s="170"/>
      <c r="K231" s="170"/>
      <c r="L231" s="170"/>
      <c r="M231" s="170"/>
      <c r="N231" s="174" t="s">
        <v>319</v>
      </c>
      <c r="O231" s="174"/>
      <c r="P231" s="174"/>
      <c r="Q231" s="174"/>
      <c r="R231" s="174"/>
      <c r="S231" s="174"/>
      <c r="T231" s="181" t="s">
        <v>320</v>
      </c>
      <c r="U231" s="181"/>
      <c r="V231" s="181"/>
      <c r="W231" s="181"/>
      <c r="X231" s="181"/>
      <c r="Y231" s="181"/>
      <c r="Z231" s="181"/>
      <c r="AA231" s="181"/>
      <c r="AB231" s="181"/>
      <c r="AC231" s="181"/>
      <c r="AD231" s="170">
        <v>160</v>
      </c>
      <c r="AE231" s="170"/>
      <c r="AF231" s="170"/>
      <c r="AG231" s="170"/>
      <c r="AH231" s="170"/>
      <c r="AI231" s="170"/>
      <c r="AJ231" s="181" t="s">
        <v>320</v>
      </c>
      <c r="AK231" s="181"/>
      <c r="AL231" s="181"/>
      <c r="AM231" s="181"/>
      <c r="AN231" s="181"/>
      <c r="AO231" s="181"/>
      <c r="AP231" s="170" t="s">
        <v>129</v>
      </c>
      <c r="AQ231" s="170"/>
      <c r="AR231" s="170"/>
      <c r="AS231" s="170"/>
      <c r="AT231" s="170"/>
      <c r="AU231" s="170"/>
      <c r="AV231" s="170" t="s">
        <v>129</v>
      </c>
      <c r="AW231" s="170"/>
      <c r="AX231" s="170"/>
      <c r="AY231" s="170"/>
      <c r="AZ231" s="170"/>
      <c r="BA231" s="170"/>
      <c r="BB231" s="170" t="s">
        <v>129</v>
      </c>
      <c r="BC231" s="170"/>
      <c r="BD231" s="170"/>
      <c r="BE231" s="170"/>
      <c r="BF231" s="170"/>
      <c r="BG231" s="170"/>
      <c r="BH231" s="170"/>
      <c r="BI231" s="170"/>
    </row>
    <row r="232" spans="1:63" ht="15" customHeight="1" thickTop="1" thickBot="1">
      <c r="B232" s="174"/>
      <c r="C232" s="174"/>
      <c r="D232" s="174"/>
      <c r="E232" s="174"/>
      <c r="F232" s="174"/>
      <c r="G232" s="174"/>
      <c r="H232" s="170"/>
      <c r="I232" s="170"/>
      <c r="J232" s="170"/>
      <c r="K232" s="170"/>
      <c r="L232" s="170"/>
      <c r="M232" s="170"/>
      <c r="N232" s="174"/>
      <c r="O232" s="174"/>
      <c r="P232" s="174"/>
      <c r="Q232" s="174"/>
      <c r="R232" s="174"/>
      <c r="S232" s="174"/>
      <c r="T232" s="181"/>
      <c r="U232" s="181"/>
      <c r="V232" s="181"/>
      <c r="W232" s="181"/>
      <c r="X232" s="181"/>
      <c r="Y232" s="181"/>
      <c r="Z232" s="181"/>
      <c r="AA232" s="181"/>
      <c r="AB232" s="181"/>
      <c r="AC232" s="181"/>
      <c r="AD232" s="170"/>
      <c r="AE232" s="170"/>
      <c r="AF232" s="170"/>
      <c r="AG232" s="170"/>
      <c r="AH232" s="170"/>
      <c r="AI232" s="170"/>
      <c r="AJ232" s="181"/>
      <c r="AK232" s="181"/>
      <c r="AL232" s="181"/>
      <c r="AM232" s="181"/>
      <c r="AN232" s="181"/>
      <c r="AO232" s="181"/>
      <c r="AP232" s="170"/>
      <c r="AQ232" s="170"/>
      <c r="AR232" s="170"/>
      <c r="AS232" s="170"/>
      <c r="AT232" s="170"/>
      <c r="AU232" s="170"/>
      <c r="AV232" s="170"/>
      <c r="AW232" s="170"/>
      <c r="AX232" s="170"/>
      <c r="AY232" s="170"/>
      <c r="AZ232" s="170"/>
      <c r="BA232" s="170"/>
      <c r="BB232" s="170"/>
      <c r="BC232" s="170"/>
      <c r="BD232" s="170"/>
      <c r="BE232" s="170"/>
      <c r="BF232" s="170"/>
      <c r="BG232" s="170"/>
      <c r="BH232" s="170"/>
      <c r="BI232" s="170"/>
    </row>
    <row r="233" spans="1:63" ht="15.75" customHeight="1" thickTop="1" thickBot="1">
      <c r="B233" s="174"/>
      <c r="C233" s="174"/>
      <c r="D233" s="174"/>
      <c r="E233" s="174"/>
      <c r="F233" s="174"/>
      <c r="G233" s="174"/>
      <c r="H233" s="170"/>
      <c r="I233" s="170"/>
      <c r="J233" s="170"/>
      <c r="K233" s="170"/>
      <c r="L233" s="170"/>
      <c r="M233" s="170"/>
      <c r="N233" s="174"/>
      <c r="O233" s="174"/>
      <c r="P233" s="174"/>
      <c r="Q233" s="174"/>
      <c r="R233" s="174"/>
      <c r="S233" s="174"/>
      <c r="T233" s="181"/>
      <c r="U233" s="181"/>
      <c r="V233" s="181"/>
      <c r="W233" s="181"/>
      <c r="X233" s="181"/>
      <c r="Y233" s="181"/>
      <c r="Z233" s="181"/>
      <c r="AA233" s="181"/>
      <c r="AB233" s="181"/>
      <c r="AC233" s="181"/>
      <c r="AD233" s="170"/>
      <c r="AE233" s="170"/>
      <c r="AF233" s="170"/>
      <c r="AG233" s="170"/>
      <c r="AH233" s="170"/>
      <c r="AI233" s="170"/>
      <c r="AJ233" s="181"/>
      <c r="AK233" s="181"/>
      <c r="AL233" s="181"/>
      <c r="AM233" s="181"/>
      <c r="AN233" s="181"/>
      <c r="AO233" s="181"/>
      <c r="AP233" s="170"/>
      <c r="AQ233" s="170"/>
      <c r="AR233" s="170"/>
      <c r="AS233" s="170"/>
      <c r="AT233" s="170"/>
      <c r="AU233" s="170"/>
      <c r="AV233" s="170"/>
      <c r="AW233" s="170"/>
      <c r="AX233" s="170"/>
      <c r="AY233" s="170"/>
      <c r="AZ233" s="170"/>
      <c r="BA233" s="170"/>
      <c r="BB233" s="170"/>
      <c r="BC233" s="170"/>
      <c r="BD233" s="170"/>
      <c r="BE233" s="170"/>
      <c r="BF233" s="170"/>
      <c r="BG233" s="170"/>
      <c r="BH233" s="170"/>
      <c r="BI233" s="170"/>
      <c r="BJ233" s="3"/>
      <c r="BK233" s="3"/>
    </row>
    <row r="234" spans="1:63" ht="15.75" customHeight="1" thickTop="1" thickBot="1">
      <c r="A234" s="3"/>
      <c r="B234" s="179"/>
      <c r="C234" s="179"/>
      <c r="D234" s="179"/>
      <c r="E234" s="179"/>
      <c r="F234" s="179"/>
      <c r="G234" s="179"/>
      <c r="H234" s="179"/>
      <c r="I234" s="179"/>
      <c r="J234" s="179"/>
      <c r="K234" s="179"/>
      <c r="L234" s="179"/>
      <c r="M234" s="179"/>
      <c r="N234" s="179"/>
      <c r="O234" s="179"/>
      <c r="P234" s="179"/>
      <c r="Q234" s="179"/>
      <c r="R234" s="179"/>
      <c r="S234" s="179"/>
      <c r="T234" s="179"/>
      <c r="U234" s="179"/>
      <c r="V234" s="179"/>
      <c r="W234" s="179"/>
      <c r="X234" s="179"/>
      <c r="Y234" s="179"/>
      <c r="Z234" s="179"/>
      <c r="AA234" s="179"/>
      <c r="AB234" s="179"/>
      <c r="AC234" s="179"/>
      <c r="AD234" s="179"/>
      <c r="AE234" s="179"/>
      <c r="AF234" s="179"/>
      <c r="AG234" s="179"/>
      <c r="AH234" s="179"/>
      <c r="AI234" s="179"/>
      <c r="AJ234" s="179"/>
      <c r="AK234" s="179"/>
      <c r="AL234" s="179"/>
      <c r="AM234" s="179"/>
      <c r="AN234" s="179"/>
      <c r="AO234" s="179"/>
      <c r="AP234" s="179"/>
      <c r="AQ234" s="179"/>
      <c r="AR234" s="179"/>
      <c r="AS234" s="179"/>
      <c r="AT234" s="179"/>
      <c r="AU234" s="179"/>
      <c r="AV234" s="179"/>
      <c r="AW234" s="179"/>
      <c r="AX234" s="179"/>
      <c r="AY234" s="179"/>
      <c r="AZ234" s="179"/>
      <c r="BA234" s="179"/>
      <c r="BB234" s="179"/>
      <c r="BC234" s="179"/>
      <c r="BD234" s="179"/>
      <c r="BE234" s="179"/>
      <c r="BF234" s="179"/>
      <c r="BG234" s="179"/>
      <c r="BH234" s="179"/>
      <c r="BI234" s="179"/>
      <c r="BJ234" s="3"/>
      <c r="BK234" s="3"/>
    </row>
    <row r="235" spans="1:63" ht="15" customHeight="1" thickTop="1" thickBot="1">
      <c r="A235" s="3"/>
      <c r="B235" s="179"/>
      <c r="C235" s="179"/>
      <c r="D235" s="179"/>
      <c r="E235" s="179"/>
      <c r="F235" s="179"/>
      <c r="G235" s="179"/>
      <c r="H235" s="179"/>
      <c r="I235" s="179"/>
      <c r="J235" s="179"/>
      <c r="K235" s="179"/>
      <c r="L235" s="179"/>
      <c r="M235" s="179"/>
      <c r="N235" s="179"/>
      <c r="O235" s="179"/>
      <c r="P235" s="179"/>
      <c r="Q235" s="179"/>
      <c r="R235" s="179"/>
      <c r="S235" s="179"/>
      <c r="T235" s="179"/>
      <c r="U235" s="179"/>
      <c r="V235" s="179"/>
      <c r="W235" s="179"/>
      <c r="X235" s="179"/>
      <c r="Y235" s="179"/>
      <c r="Z235" s="179"/>
      <c r="AA235" s="179"/>
      <c r="AB235" s="179"/>
      <c r="AC235" s="179"/>
      <c r="AD235" s="179"/>
      <c r="AE235" s="179"/>
      <c r="AF235" s="179"/>
      <c r="AG235" s="179"/>
      <c r="AH235" s="179"/>
      <c r="AI235" s="179"/>
      <c r="AJ235" s="179"/>
      <c r="AK235" s="179"/>
      <c r="AL235" s="179"/>
      <c r="AM235" s="179"/>
      <c r="AN235" s="179"/>
      <c r="AO235" s="179"/>
      <c r="AP235" s="179"/>
      <c r="AQ235" s="179"/>
      <c r="AR235" s="179"/>
      <c r="AS235" s="179"/>
      <c r="AT235" s="179"/>
      <c r="AU235" s="179"/>
      <c r="AV235" s="179"/>
      <c r="AW235" s="179"/>
      <c r="AX235" s="179"/>
      <c r="AY235" s="179"/>
      <c r="AZ235" s="179"/>
      <c r="BA235" s="179"/>
      <c r="BB235" s="179"/>
      <c r="BC235" s="179"/>
      <c r="BD235" s="179"/>
      <c r="BE235" s="179"/>
      <c r="BF235" s="179"/>
      <c r="BG235" s="179"/>
      <c r="BH235" s="179"/>
      <c r="BI235" s="179"/>
      <c r="BJ235" s="3"/>
      <c r="BK235" s="3"/>
    </row>
    <row r="236" spans="1:63" ht="15" customHeight="1" thickTop="1" thickBot="1">
      <c r="A236" s="3"/>
      <c r="B236" s="157" t="s">
        <v>81</v>
      </c>
      <c r="C236" s="158"/>
      <c r="D236" s="158"/>
      <c r="E236" s="158"/>
      <c r="F236" s="158"/>
      <c r="G236" s="158"/>
      <c r="H236" s="158"/>
      <c r="I236" s="158"/>
      <c r="J236" s="158"/>
      <c r="K236" s="158"/>
      <c r="L236" s="158"/>
      <c r="M236" s="158"/>
      <c r="N236" s="158"/>
      <c r="O236" s="158"/>
      <c r="P236" s="158"/>
      <c r="Q236" s="158"/>
      <c r="R236" s="158"/>
      <c r="S236" s="158"/>
      <c r="T236" s="158"/>
      <c r="U236" s="158"/>
      <c r="V236" s="159"/>
      <c r="W236" s="180" t="s">
        <v>82</v>
      </c>
      <c r="X236" s="180"/>
      <c r="Y236" s="180"/>
      <c r="Z236" s="180"/>
      <c r="AA236" s="180"/>
      <c r="AB236" s="180"/>
      <c r="AC236" s="180"/>
      <c r="AD236" s="180"/>
      <c r="AE236" s="180"/>
      <c r="AF236" s="180"/>
      <c r="AG236" s="180"/>
      <c r="AH236" s="180"/>
      <c r="AI236" s="180"/>
      <c r="AJ236" s="180"/>
      <c r="AK236" s="180"/>
      <c r="AL236" s="180"/>
      <c r="AM236" s="180"/>
      <c r="AN236" s="180"/>
      <c r="AO236" s="180"/>
      <c r="AP236" s="180"/>
      <c r="AQ236" s="180"/>
      <c r="AR236" s="180" t="s">
        <v>83</v>
      </c>
      <c r="AS236" s="180"/>
      <c r="AT236" s="180"/>
      <c r="AU236" s="180"/>
      <c r="AV236" s="180"/>
      <c r="AW236" s="180"/>
      <c r="AX236" s="180"/>
      <c r="AY236" s="180"/>
      <c r="AZ236" s="180"/>
      <c r="BA236" s="180"/>
      <c r="BB236" s="180"/>
      <c r="BC236" s="180"/>
      <c r="BD236" s="180"/>
      <c r="BE236" s="180"/>
      <c r="BF236" s="180"/>
      <c r="BG236" s="180"/>
      <c r="BH236" s="180"/>
      <c r="BI236" s="180"/>
      <c r="BJ236" s="3"/>
      <c r="BK236" s="3"/>
    </row>
    <row r="237" spans="1:63" ht="15.75" customHeight="1" thickTop="1" thickBot="1">
      <c r="A237" s="3"/>
      <c r="B237" s="163"/>
      <c r="C237" s="164"/>
      <c r="D237" s="164"/>
      <c r="E237" s="164"/>
      <c r="F237" s="164"/>
      <c r="G237" s="164"/>
      <c r="H237" s="164"/>
      <c r="I237" s="164"/>
      <c r="J237" s="164"/>
      <c r="K237" s="164"/>
      <c r="L237" s="164"/>
      <c r="M237" s="164"/>
      <c r="N237" s="164"/>
      <c r="O237" s="164"/>
      <c r="P237" s="164"/>
      <c r="Q237" s="164"/>
      <c r="R237" s="164"/>
      <c r="S237" s="164"/>
      <c r="T237" s="164"/>
      <c r="U237" s="164"/>
      <c r="V237" s="165"/>
      <c r="W237" s="180"/>
      <c r="X237" s="180"/>
      <c r="Y237" s="180"/>
      <c r="Z237" s="180"/>
      <c r="AA237" s="180"/>
      <c r="AB237" s="180"/>
      <c r="AC237" s="180"/>
      <c r="AD237" s="180"/>
      <c r="AE237" s="180"/>
      <c r="AF237" s="180"/>
      <c r="AG237" s="180"/>
      <c r="AH237" s="180"/>
      <c r="AI237" s="180"/>
      <c r="AJ237" s="180"/>
      <c r="AK237" s="180"/>
      <c r="AL237" s="180"/>
      <c r="AM237" s="180"/>
      <c r="AN237" s="180"/>
      <c r="AO237" s="180"/>
      <c r="AP237" s="180"/>
      <c r="AQ237" s="180"/>
      <c r="AR237" s="180"/>
      <c r="AS237" s="180"/>
      <c r="AT237" s="180"/>
      <c r="AU237" s="180"/>
      <c r="AV237" s="180"/>
      <c r="AW237" s="180"/>
      <c r="AX237" s="180"/>
      <c r="AY237" s="180"/>
      <c r="AZ237" s="180"/>
      <c r="BA237" s="180"/>
      <c r="BB237" s="180"/>
      <c r="BC237" s="180"/>
      <c r="BD237" s="180"/>
      <c r="BE237" s="180"/>
      <c r="BF237" s="180"/>
      <c r="BG237" s="180"/>
      <c r="BH237" s="180"/>
      <c r="BI237" s="180"/>
      <c r="BJ237" s="3"/>
      <c r="BK237" s="3"/>
    </row>
    <row r="238" spans="1:63" ht="16.5" customHeight="1" thickTop="1" thickBot="1">
      <c r="A238" s="3"/>
      <c r="B238" s="146"/>
      <c r="C238" s="146"/>
      <c r="D238" s="146"/>
      <c r="E238" s="146"/>
      <c r="F238" s="146"/>
      <c r="G238" s="146"/>
      <c r="H238" s="146"/>
      <c r="I238" s="146"/>
      <c r="J238" s="146"/>
      <c r="K238" s="146"/>
      <c r="L238" s="146"/>
      <c r="M238" s="146"/>
      <c r="N238" s="146"/>
      <c r="O238" s="146"/>
      <c r="P238" s="146"/>
      <c r="Q238" s="146"/>
      <c r="R238" s="146"/>
      <c r="S238" s="146"/>
      <c r="T238" s="146"/>
      <c r="U238" s="146"/>
      <c r="V238" s="146"/>
      <c r="W238" s="146"/>
      <c r="X238" s="146"/>
      <c r="Y238" s="146"/>
      <c r="Z238" s="146"/>
      <c r="AA238" s="146"/>
      <c r="AB238" s="146"/>
      <c r="AC238" s="146"/>
      <c r="AD238" s="146"/>
      <c r="AE238" s="146"/>
      <c r="AF238" s="146"/>
      <c r="AG238" s="146"/>
      <c r="AH238" s="146"/>
      <c r="AI238" s="146"/>
      <c r="AJ238" s="146"/>
      <c r="AK238" s="146"/>
      <c r="AL238" s="146"/>
      <c r="AM238" s="146"/>
      <c r="AN238" s="146"/>
      <c r="AO238" s="146"/>
      <c r="AP238" s="146"/>
      <c r="AQ238" s="146"/>
      <c r="AR238" s="146"/>
      <c r="AS238" s="146"/>
      <c r="AT238" s="146"/>
      <c r="AU238" s="146"/>
      <c r="AV238" s="146"/>
      <c r="AW238" s="146"/>
      <c r="AX238" s="146"/>
      <c r="AY238" s="146"/>
      <c r="AZ238" s="146"/>
      <c r="BA238" s="146"/>
      <c r="BB238" s="146"/>
      <c r="BC238" s="146"/>
      <c r="BD238" s="146"/>
      <c r="BE238" s="146"/>
      <c r="BF238" s="146"/>
      <c r="BG238" s="146"/>
      <c r="BH238" s="146"/>
      <c r="BI238" s="146"/>
      <c r="BJ238" s="3"/>
      <c r="BK238" s="3"/>
    </row>
    <row r="239" spans="1:63" ht="16.5" customHeight="1" thickTop="1" thickBot="1">
      <c r="A239" s="3"/>
      <c r="B239" s="146"/>
      <c r="C239" s="146"/>
      <c r="D239" s="146"/>
      <c r="E239" s="146"/>
      <c r="F239" s="146"/>
      <c r="G239" s="146"/>
      <c r="H239" s="146"/>
      <c r="I239" s="146"/>
      <c r="J239" s="146"/>
      <c r="K239" s="146"/>
      <c r="L239" s="146"/>
      <c r="M239" s="146"/>
      <c r="N239" s="146"/>
      <c r="O239" s="146"/>
      <c r="P239" s="146"/>
      <c r="Q239" s="146"/>
      <c r="R239" s="146"/>
      <c r="S239" s="146"/>
      <c r="T239" s="146"/>
      <c r="U239" s="146"/>
      <c r="V239" s="146"/>
      <c r="W239" s="146"/>
      <c r="X239" s="146"/>
      <c r="Y239" s="146"/>
      <c r="Z239" s="146"/>
      <c r="AA239" s="146"/>
      <c r="AB239" s="146"/>
      <c r="AC239" s="146"/>
      <c r="AD239" s="146"/>
      <c r="AE239" s="146"/>
      <c r="AF239" s="146"/>
      <c r="AG239" s="146"/>
      <c r="AH239" s="146"/>
      <c r="AI239" s="146"/>
      <c r="AJ239" s="146"/>
      <c r="AK239" s="146"/>
      <c r="AL239" s="146"/>
      <c r="AM239" s="146"/>
      <c r="AN239" s="146"/>
      <c r="AO239" s="146"/>
      <c r="AP239" s="146"/>
      <c r="AQ239" s="146"/>
      <c r="AR239" s="146"/>
      <c r="AS239" s="146"/>
      <c r="AT239" s="146"/>
      <c r="AU239" s="146"/>
      <c r="AV239" s="146"/>
      <c r="AW239" s="146"/>
      <c r="AX239" s="146"/>
      <c r="AY239" s="146"/>
      <c r="AZ239" s="146"/>
      <c r="BA239" s="146"/>
      <c r="BB239" s="146"/>
      <c r="BC239" s="146"/>
      <c r="BD239" s="146"/>
      <c r="BE239" s="146"/>
      <c r="BF239" s="146"/>
      <c r="BG239" s="146"/>
      <c r="BH239" s="146"/>
      <c r="BI239" s="146"/>
      <c r="BJ239" s="3"/>
      <c r="BK239" s="3"/>
    </row>
    <row r="240" spans="1:63" ht="51.75" customHeight="1" thickTop="1" thickBot="1">
      <c r="A240" s="3"/>
      <c r="B240" s="155" t="s">
        <v>84</v>
      </c>
      <c r="C240" s="155"/>
      <c r="D240" s="155"/>
      <c r="E240" s="155"/>
      <c r="F240" s="155"/>
      <c r="G240" s="155"/>
      <c r="H240" s="155" t="s">
        <v>85</v>
      </c>
      <c r="I240" s="155"/>
      <c r="J240" s="155"/>
      <c r="K240" s="155" t="s">
        <v>86</v>
      </c>
      <c r="L240" s="155"/>
      <c r="M240" s="155"/>
      <c r="N240" s="155" t="s">
        <v>86</v>
      </c>
      <c r="O240" s="155"/>
      <c r="P240" s="155"/>
      <c r="Q240" s="155" t="s">
        <v>86</v>
      </c>
      <c r="R240" s="155"/>
      <c r="S240" s="155"/>
      <c r="T240" s="155" t="s">
        <v>86</v>
      </c>
      <c r="U240" s="155"/>
      <c r="V240" s="155"/>
      <c r="W240" s="155" t="s">
        <v>84</v>
      </c>
      <c r="X240" s="155"/>
      <c r="Y240" s="155"/>
      <c r="Z240" s="155"/>
      <c r="AA240" s="155"/>
      <c r="AB240" s="155" t="s">
        <v>85</v>
      </c>
      <c r="AC240" s="155"/>
      <c r="AD240" s="155"/>
      <c r="AE240" s="156" t="s">
        <v>87</v>
      </c>
      <c r="AF240" s="156"/>
      <c r="AG240" s="156"/>
      <c r="AH240" s="156"/>
      <c r="AI240" s="156" t="s">
        <v>88</v>
      </c>
      <c r="AJ240" s="156"/>
      <c r="AK240" s="156"/>
      <c r="AL240" s="156" t="s">
        <v>185</v>
      </c>
      <c r="AM240" s="156"/>
      <c r="AN240" s="156"/>
      <c r="AO240" s="156" t="s">
        <v>186</v>
      </c>
      <c r="AP240" s="156"/>
      <c r="AQ240" s="156"/>
      <c r="AR240" s="156" t="s">
        <v>84</v>
      </c>
      <c r="AS240" s="156"/>
      <c r="AT240" s="156"/>
      <c r="AU240" s="156"/>
      <c r="AV240" s="156"/>
      <c r="AW240" s="156" t="s">
        <v>85</v>
      </c>
      <c r="AX240" s="156"/>
      <c r="AY240" s="156"/>
      <c r="AZ240" s="156" t="s">
        <v>89</v>
      </c>
      <c r="BA240" s="156"/>
      <c r="BB240" s="156"/>
      <c r="BC240" s="175" t="s">
        <v>185</v>
      </c>
      <c r="BD240" s="176"/>
      <c r="BE240" s="176"/>
      <c r="BF240" s="177"/>
      <c r="BG240" s="156" t="s">
        <v>186</v>
      </c>
      <c r="BH240" s="156"/>
      <c r="BI240" s="156"/>
      <c r="BJ240" s="3"/>
      <c r="BK240" s="3"/>
    </row>
    <row r="241" spans="1:63" ht="15" customHeight="1" thickTop="1" thickBot="1">
      <c r="A241" s="3"/>
      <c r="B241" s="87" t="s">
        <v>126</v>
      </c>
      <c r="C241" s="88"/>
      <c r="D241" s="88"/>
      <c r="E241" s="88"/>
      <c r="F241" s="88"/>
      <c r="G241" s="89"/>
      <c r="H241" s="178">
        <v>11</v>
      </c>
      <c r="I241" s="178"/>
      <c r="J241" s="178"/>
      <c r="K241" s="87">
        <f>'05.02'!K241</f>
        <v>60</v>
      </c>
      <c r="L241" s="88"/>
      <c r="M241" s="89"/>
      <c r="N241" s="87">
        <f>'05.02'!N241</f>
        <v>35</v>
      </c>
      <c r="O241" s="88"/>
      <c r="P241" s="89"/>
      <c r="Q241" s="87">
        <f>'05.02'!Q241</f>
        <v>35</v>
      </c>
      <c r="R241" s="88"/>
      <c r="S241" s="89"/>
      <c r="T241" s="87" t="s">
        <v>129</v>
      </c>
      <c r="U241" s="88"/>
      <c r="V241" s="89"/>
      <c r="W241" s="124" t="s">
        <v>90</v>
      </c>
      <c r="X241" s="124"/>
      <c r="Y241" s="124"/>
      <c r="Z241" s="124"/>
      <c r="AA241" s="124"/>
      <c r="AB241" s="173">
        <f>H241</f>
        <v>11</v>
      </c>
      <c r="AC241" s="173"/>
      <c r="AD241" s="173"/>
      <c r="AE241" s="174" t="s">
        <v>214</v>
      </c>
      <c r="AF241" s="174"/>
      <c r="AG241" s="174"/>
      <c r="AH241" s="174"/>
      <c r="AI241" s="170">
        <v>2.2999999999999998</v>
      </c>
      <c r="AJ241" s="170"/>
      <c r="AK241" s="170"/>
      <c r="AL241" s="145" t="str">
        <f>CONCATENATE(MAX(M75:AB77),"/",MAX(M75:AB77)-0.02)</f>
        <v>1.08/1.06</v>
      </c>
      <c r="AM241" s="170"/>
      <c r="AN241" s="170"/>
      <c r="AO241" s="170">
        <v>1.4</v>
      </c>
      <c r="AP241" s="170"/>
      <c r="AQ241" s="170"/>
      <c r="AR241" s="124" t="s">
        <v>136</v>
      </c>
      <c r="AS241" s="124"/>
      <c r="AT241" s="124"/>
      <c r="AU241" s="124"/>
      <c r="AV241" s="124"/>
      <c r="AW241" s="169" t="s">
        <v>129</v>
      </c>
      <c r="AX241" s="124"/>
      <c r="AY241" s="124"/>
      <c r="AZ241" s="172" t="s">
        <v>129</v>
      </c>
      <c r="BA241" s="172"/>
      <c r="BB241" s="172"/>
      <c r="BC241" s="171" t="s">
        <v>129</v>
      </c>
      <c r="BD241" s="171"/>
      <c r="BE241" s="171"/>
      <c r="BF241" s="171"/>
      <c r="BG241" s="172" t="s">
        <v>129</v>
      </c>
      <c r="BH241" s="172"/>
      <c r="BI241" s="172"/>
      <c r="BJ241" s="3"/>
      <c r="BK241" s="3"/>
    </row>
    <row r="242" spans="1:63" ht="15" customHeight="1" thickTop="1" thickBot="1">
      <c r="A242" s="3"/>
      <c r="B242" s="90"/>
      <c r="C242" s="91"/>
      <c r="D242" s="91"/>
      <c r="E242" s="91"/>
      <c r="F242" s="91"/>
      <c r="G242" s="92"/>
      <c r="H242" s="178"/>
      <c r="I242" s="178"/>
      <c r="J242" s="178"/>
      <c r="K242" s="90"/>
      <c r="L242" s="91"/>
      <c r="M242" s="92"/>
      <c r="N242" s="90"/>
      <c r="O242" s="91"/>
      <c r="P242" s="92"/>
      <c r="Q242" s="90"/>
      <c r="R242" s="91"/>
      <c r="S242" s="92"/>
      <c r="T242" s="90"/>
      <c r="U242" s="91"/>
      <c r="V242" s="92"/>
      <c r="W242" s="124"/>
      <c r="X242" s="124"/>
      <c r="Y242" s="124"/>
      <c r="Z242" s="124"/>
      <c r="AA242" s="124"/>
      <c r="AB242" s="173"/>
      <c r="AC242" s="173"/>
      <c r="AD242" s="173"/>
      <c r="AE242" s="174"/>
      <c r="AF242" s="174"/>
      <c r="AG242" s="174"/>
      <c r="AH242" s="174"/>
      <c r="AI242" s="170"/>
      <c r="AJ242" s="170"/>
      <c r="AK242" s="170"/>
      <c r="AL242" s="170"/>
      <c r="AM242" s="170"/>
      <c r="AN242" s="170"/>
      <c r="AO242" s="170"/>
      <c r="AP242" s="170"/>
      <c r="AQ242" s="170"/>
      <c r="AR242" s="124"/>
      <c r="AS242" s="124"/>
      <c r="AT242" s="124"/>
      <c r="AU242" s="124"/>
      <c r="AV242" s="124"/>
      <c r="AW242" s="124"/>
      <c r="AX242" s="124"/>
      <c r="AY242" s="124"/>
      <c r="AZ242" s="172"/>
      <c r="BA242" s="172"/>
      <c r="BB242" s="172"/>
      <c r="BC242" s="171"/>
      <c r="BD242" s="171"/>
      <c r="BE242" s="171"/>
      <c r="BF242" s="171"/>
      <c r="BG242" s="172"/>
      <c r="BH242" s="172"/>
      <c r="BI242" s="172"/>
      <c r="BJ242" s="3"/>
      <c r="BK242" s="3"/>
    </row>
    <row r="243" spans="1:63" ht="15" customHeight="1" thickTop="1" thickBot="1">
      <c r="A243" s="3"/>
      <c r="B243" s="90"/>
      <c r="C243" s="91"/>
      <c r="D243" s="91"/>
      <c r="E243" s="91"/>
      <c r="F243" s="91"/>
      <c r="G243" s="92"/>
      <c r="H243" s="178"/>
      <c r="I243" s="178"/>
      <c r="J243" s="178"/>
      <c r="K243" s="90"/>
      <c r="L243" s="91"/>
      <c r="M243" s="92"/>
      <c r="N243" s="90"/>
      <c r="O243" s="91"/>
      <c r="P243" s="92"/>
      <c r="Q243" s="90"/>
      <c r="R243" s="91"/>
      <c r="S243" s="92"/>
      <c r="T243" s="90"/>
      <c r="U243" s="91"/>
      <c r="V243" s="92"/>
      <c r="W243" s="124"/>
      <c r="X243" s="124"/>
      <c r="Y243" s="124"/>
      <c r="Z243" s="124"/>
      <c r="AA243" s="124"/>
      <c r="AB243" s="173"/>
      <c r="AC243" s="173"/>
      <c r="AD243" s="173"/>
      <c r="AE243" s="174"/>
      <c r="AF243" s="174"/>
      <c r="AG243" s="174"/>
      <c r="AH243" s="174"/>
      <c r="AI243" s="170"/>
      <c r="AJ243" s="170"/>
      <c r="AK243" s="170"/>
      <c r="AL243" s="170"/>
      <c r="AM243" s="170"/>
      <c r="AN243" s="170"/>
      <c r="AO243" s="170"/>
      <c r="AP243" s="170"/>
      <c r="AQ243" s="170"/>
      <c r="AR243" s="124"/>
      <c r="AS243" s="124"/>
      <c r="AT243" s="124"/>
      <c r="AU243" s="124"/>
      <c r="AV243" s="124"/>
      <c r="AW243" s="124"/>
      <c r="AX243" s="124"/>
      <c r="AY243" s="124"/>
      <c r="AZ243" s="172"/>
      <c r="BA243" s="172"/>
      <c r="BB243" s="172"/>
      <c r="BC243" s="171"/>
      <c r="BD243" s="171"/>
      <c r="BE243" s="171"/>
      <c r="BF243" s="171"/>
      <c r="BG243" s="172"/>
      <c r="BH243" s="172"/>
      <c r="BI243" s="172"/>
      <c r="BJ243" s="3"/>
      <c r="BK243" s="3"/>
    </row>
    <row r="244" spans="1:63" ht="15" customHeight="1" thickTop="1" thickBot="1">
      <c r="A244" s="3"/>
      <c r="B244" s="93"/>
      <c r="C244" s="94"/>
      <c r="D244" s="94"/>
      <c r="E244" s="94"/>
      <c r="F244" s="94"/>
      <c r="G244" s="95"/>
      <c r="H244" s="178"/>
      <c r="I244" s="178"/>
      <c r="J244" s="178"/>
      <c r="K244" s="93"/>
      <c r="L244" s="94"/>
      <c r="M244" s="95"/>
      <c r="N244" s="93"/>
      <c r="O244" s="94"/>
      <c r="P244" s="95"/>
      <c r="Q244" s="93"/>
      <c r="R244" s="94"/>
      <c r="S244" s="95"/>
      <c r="T244" s="93"/>
      <c r="U244" s="94"/>
      <c r="V244" s="95"/>
      <c r="W244" s="124"/>
      <c r="X244" s="124"/>
      <c r="Y244" s="124"/>
      <c r="Z244" s="124"/>
      <c r="AA244" s="124"/>
      <c r="AB244" s="173"/>
      <c r="AC244" s="173"/>
      <c r="AD244" s="173"/>
      <c r="AE244" s="174"/>
      <c r="AF244" s="174"/>
      <c r="AG244" s="174"/>
      <c r="AH244" s="174"/>
      <c r="AI244" s="170"/>
      <c r="AJ244" s="170"/>
      <c r="AK244" s="170"/>
      <c r="AL244" s="170"/>
      <c r="AM244" s="170"/>
      <c r="AN244" s="170"/>
      <c r="AO244" s="170"/>
      <c r="AP244" s="170"/>
      <c r="AQ244" s="170"/>
      <c r="AR244" s="124"/>
      <c r="AS244" s="124"/>
      <c r="AT244" s="124"/>
      <c r="AU244" s="124"/>
      <c r="AV244" s="124"/>
      <c r="AW244" s="124"/>
      <c r="AX244" s="124"/>
      <c r="AY244" s="124"/>
      <c r="AZ244" s="172"/>
      <c r="BA244" s="172"/>
      <c r="BB244" s="172"/>
      <c r="BC244" s="171"/>
      <c r="BD244" s="171"/>
      <c r="BE244" s="171"/>
      <c r="BF244" s="171"/>
      <c r="BG244" s="172"/>
      <c r="BH244" s="172"/>
      <c r="BI244" s="172"/>
      <c r="BJ244" s="3"/>
      <c r="BK244" s="3"/>
    </row>
    <row r="245" spans="1:63" ht="15" customHeight="1" thickTop="1" thickBot="1">
      <c r="A245" s="3"/>
      <c r="B245" s="87" t="s">
        <v>126</v>
      </c>
      <c r="C245" s="88"/>
      <c r="D245" s="88"/>
      <c r="E245" s="88"/>
      <c r="F245" s="88"/>
      <c r="G245" s="89"/>
      <c r="H245" s="178">
        <f>H241</f>
        <v>11</v>
      </c>
      <c r="I245" s="178"/>
      <c r="J245" s="178"/>
      <c r="K245" s="87">
        <f>'05.02'!K245</f>
        <v>60</v>
      </c>
      <c r="L245" s="88"/>
      <c r="M245" s="89"/>
      <c r="N245" s="87">
        <f>'05.02'!N245</f>
        <v>35</v>
      </c>
      <c r="O245" s="88"/>
      <c r="P245" s="89"/>
      <c r="Q245" s="87">
        <f>'05.02'!Q245</f>
        <v>35</v>
      </c>
      <c r="R245" s="88"/>
      <c r="S245" s="89"/>
      <c r="T245" s="87" t="s">
        <v>129</v>
      </c>
      <c r="U245" s="88"/>
      <c r="V245" s="89"/>
      <c r="W245" s="124" t="s">
        <v>91</v>
      </c>
      <c r="X245" s="124"/>
      <c r="Y245" s="124"/>
      <c r="Z245" s="124"/>
      <c r="AA245" s="124"/>
      <c r="AB245" s="173">
        <f>H241</f>
        <v>11</v>
      </c>
      <c r="AC245" s="173"/>
      <c r="AD245" s="173"/>
      <c r="AE245" s="174" t="s">
        <v>213</v>
      </c>
      <c r="AF245" s="174"/>
      <c r="AG245" s="174"/>
      <c r="AH245" s="174"/>
      <c r="AI245" s="170">
        <v>2.8</v>
      </c>
      <c r="AJ245" s="170"/>
      <c r="AK245" s="170"/>
      <c r="AL245" s="145" t="str">
        <f>AL241</f>
        <v>1.08/1.06</v>
      </c>
      <c r="AM245" s="170"/>
      <c r="AN245" s="170"/>
      <c r="AO245" s="170">
        <v>1.36</v>
      </c>
      <c r="AP245" s="170"/>
      <c r="AQ245" s="170"/>
      <c r="AR245" s="124" t="s">
        <v>136</v>
      </c>
      <c r="AS245" s="124"/>
      <c r="AT245" s="124"/>
      <c r="AU245" s="124"/>
      <c r="AV245" s="124"/>
      <c r="AW245" s="169" t="s">
        <v>129</v>
      </c>
      <c r="AX245" s="124"/>
      <c r="AY245" s="124"/>
      <c r="AZ245" s="170" t="s">
        <v>129</v>
      </c>
      <c r="BA245" s="170"/>
      <c r="BB245" s="170"/>
      <c r="BC245" s="171" t="s">
        <v>129</v>
      </c>
      <c r="BD245" s="171"/>
      <c r="BE245" s="171"/>
      <c r="BF245" s="171"/>
      <c r="BG245" s="172" t="s">
        <v>129</v>
      </c>
      <c r="BH245" s="172"/>
      <c r="BI245" s="172"/>
      <c r="BJ245" s="3"/>
      <c r="BK245" s="3"/>
    </row>
    <row r="246" spans="1:63" ht="15" customHeight="1" thickTop="1" thickBot="1">
      <c r="A246" s="3"/>
      <c r="B246" s="90"/>
      <c r="C246" s="91"/>
      <c r="D246" s="91"/>
      <c r="E246" s="91"/>
      <c r="F246" s="91"/>
      <c r="G246" s="92"/>
      <c r="H246" s="178"/>
      <c r="I246" s="178"/>
      <c r="J246" s="178"/>
      <c r="K246" s="90"/>
      <c r="L246" s="91"/>
      <c r="M246" s="92"/>
      <c r="N246" s="90"/>
      <c r="O246" s="91"/>
      <c r="P246" s="92"/>
      <c r="Q246" s="90"/>
      <c r="R246" s="91"/>
      <c r="S246" s="92"/>
      <c r="T246" s="90"/>
      <c r="U246" s="91"/>
      <c r="V246" s="92"/>
      <c r="W246" s="124"/>
      <c r="X246" s="124"/>
      <c r="Y246" s="124"/>
      <c r="Z246" s="124"/>
      <c r="AA246" s="124"/>
      <c r="AB246" s="173"/>
      <c r="AC246" s="173"/>
      <c r="AD246" s="173"/>
      <c r="AE246" s="174"/>
      <c r="AF246" s="174"/>
      <c r="AG246" s="174"/>
      <c r="AH246" s="174"/>
      <c r="AI246" s="170"/>
      <c r="AJ246" s="170"/>
      <c r="AK246" s="170"/>
      <c r="AL246" s="170"/>
      <c r="AM246" s="170"/>
      <c r="AN246" s="170"/>
      <c r="AO246" s="170"/>
      <c r="AP246" s="170"/>
      <c r="AQ246" s="170"/>
      <c r="AR246" s="124"/>
      <c r="AS246" s="124"/>
      <c r="AT246" s="124"/>
      <c r="AU246" s="124"/>
      <c r="AV246" s="124"/>
      <c r="AW246" s="124"/>
      <c r="AX246" s="124"/>
      <c r="AY246" s="124"/>
      <c r="AZ246" s="170"/>
      <c r="BA246" s="170"/>
      <c r="BB246" s="170"/>
      <c r="BC246" s="171"/>
      <c r="BD246" s="171"/>
      <c r="BE246" s="171"/>
      <c r="BF246" s="171"/>
      <c r="BG246" s="172"/>
      <c r="BH246" s="172"/>
      <c r="BI246" s="172"/>
      <c r="BJ246" s="3"/>
      <c r="BK246" s="3"/>
    </row>
    <row r="247" spans="1:63" ht="15" customHeight="1" thickTop="1" thickBot="1">
      <c r="A247" s="3"/>
      <c r="B247" s="90"/>
      <c r="C247" s="91"/>
      <c r="D247" s="91"/>
      <c r="E247" s="91"/>
      <c r="F247" s="91"/>
      <c r="G247" s="92"/>
      <c r="H247" s="178"/>
      <c r="I247" s="178"/>
      <c r="J247" s="178"/>
      <c r="K247" s="90"/>
      <c r="L247" s="91"/>
      <c r="M247" s="92"/>
      <c r="N247" s="90"/>
      <c r="O247" s="91"/>
      <c r="P247" s="92"/>
      <c r="Q247" s="90"/>
      <c r="R247" s="91"/>
      <c r="S247" s="92"/>
      <c r="T247" s="90"/>
      <c r="U247" s="91"/>
      <c r="V247" s="92"/>
      <c r="W247" s="124"/>
      <c r="X247" s="124"/>
      <c r="Y247" s="124"/>
      <c r="Z247" s="124"/>
      <c r="AA247" s="124"/>
      <c r="AB247" s="173"/>
      <c r="AC247" s="173"/>
      <c r="AD247" s="173"/>
      <c r="AE247" s="174"/>
      <c r="AF247" s="174"/>
      <c r="AG247" s="174"/>
      <c r="AH247" s="174"/>
      <c r="AI247" s="170"/>
      <c r="AJ247" s="170"/>
      <c r="AK247" s="170"/>
      <c r="AL247" s="170"/>
      <c r="AM247" s="170"/>
      <c r="AN247" s="170"/>
      <c r="AO247" s="170"/>
      <c r="AP247" s="170"/>
      <c r="AQ247" s="170"/>
      <c r="AR247" s="124"/>
      <c r="AS247" s="124"/>
      <c r="AT247" s="124"/>
      <c r="AU247" s="124"/>
      <c r="AV247" s="124"/>
      <c r="AW247" s="124"/>
      <c r="AX247" s="124"/>
      <c r="AY247" s="124"/>
      <c r="AZ247" s="170"/>
      <c r="BA247" s="170"/>
      <c r="BB247" s="170"/>
      <c r="BC247" s="171"/>
      <c r="BD247" s="171"/>
      <c r="BE247" s="171"/>
      <c r="BF247" s="171"/>
      <c r="BG247" s="172"/>
      <c r="BH247" s="172"/>
      <c r="BI247" s="172"/>
      <c r="BJ247" s="3"/>
      <c r="BK247" s="3"/>
    </row>
    <row r="248" spans="1:63" ht="15" customHeight="1" thickTop="1" thickBot="1">
      <c r="A248" s="3"/>
      <c r="B248" s="93"/>
      <c r="C248" s="94"/>
      <c r="D248" s="94"/>
      <c r="E248" s="94"/>
      <c r="F248" s="94"/>
      <c r="G248" s="95"/>
      <c r="H248" s="178"/>
      <c r="I248" s="178"/>
      <c r="J248" s="178"/>
      <c r="K248" s="93"/>
      <c r="L248" s="94"/>
      <c r="M248" s="95"/>
      <c r="N248" s="93"/>
      <c r="O248" s="94"/>
      <c r="P248" s="95"/>
      <c r="Q248" s="93"/>
      <c r="R248" s="94"/>
      <c r="S248" s="95"/>
      <c r="T248" s="93"/>
      <c r="U248" s="94"/>
      <c r="V248" s="95"/>
      <c r="W248" s="124"/>
      <c r="X248" s="124"/>
      <c r="Y248" s="124"/>
      <c r="Z248" s="124"/>
      <c r="AA248" s="124"/>
      <c r="AB248" s="173"/>
      <c r="AC248" s="173"/>
      <c r="AD248" s="173"/>
      <c r="AE248" s="174"/>
      <c r="AF248" s="174"/>
      <c r="AG248" s="174"/>
      <c r="AH248" s="174"/>
      <c r="AI248" s="170"/>
      <c r="AJ248" s="170"/>
      <c r="AK248" s="170"/>
      <c r="AL248" s="170"/>
      <c r="AM248" s="170"/>
      <c r="AN248" s="170"/>
      <c r="AO248" s="170"/>
      <c r="AP248" s="170"/>
      <c r="AQ248" s="170"/>
      <c r="AR248" s="124"/>
      <c r="AS248" s="124"/>
      <c r="AT248" s="124"/>
      <c r="AU248" s="124"/>
      <c r="AV248" s="124"/>
      <c r="AW248" s="124"/>
      <c r="AX248" s="124"/>
      <c r="AY248" s="124"/>
      <c r="AZ248" s="170"/>
      <c r="BA248" s="170"/>
      <c r="BB248" s="170"/>
      <c r="BC248" s="171"/>
      <c r="BD248" s="171"/>
      <c r="BE248" s="171"/>
      <c r="BF248" s="171"/>
      <c r="BG248" s="172"/>
      <c r="BH248" s="172"/>
      <c r="BI248" s="172"/>
      <c r="BJ248" s="3"/>
      <c r="BK248" s="3"/>
    </row>
    <row r="249" spans="1:63" ht="15" customHeight="1" thickTop="1" thickBot="1">
      <c r="A249" s="3"/>
      <c r="B249" s="87" t="s">
        <v>126</v>
      </c>
      <c r="C249" s="88"/>
      <c r="D249" s="88"/>
      <c r="E249" s="88"/>
      <c r="F249" s="88"/>
      <c r="G249" s="89"/>
      <c r="H249" s="178">
        <f>H241</f>
        <v>11</v>
      </c>
      <c r="I249" s="178"/>
      <c r="J249" s="178"/>
      <c r="K249" s="87">
        <f>'05.02'!K249</f>
        <v>60</v>
      </c>
      <c r="L249" s="88"/>
      <c r="M249" s="89"/>
      <c r="N249" s="87">
        <f>'05.02'!N249</f>
        <v>35</v>
      </c>
      <c r="O249" s="88"/>
      <c r="P249" s="89"/>
      <c r="Q249" s="87">
        <f>'05.02'!Q249</f>
        <v>35</v>
      </c>
      <c r="R249" s="88"/>
      <c r="S249" s="89"/>
      <c r="T249" s="87" t="s">
        <v>129</v>
      </c>
      <c r="U249" s="88"/>
      <c r="V249" s="89"/>
      <c r="W249" s="124" t="str">
        <f>'05.02'!W249</f>
        <v>100/100/100</v>
      </c>
      <c r="X249" s="124"/>
      <c r="Y249" s="124"/>
      <c r="Z249" s="124"/>
      <c r="AA249" s="124"/>
      <c r="AB249" s="145"/>
      <c r="AC249" s="145"/>
      <c r="AD249" s="145"/>
      <c r="AE249" s="124"/>
      <c r="AF249" s="124"/>
      <c r="AG249" s="124"/>
      <c r="AH249" s="124"/>
      <c r="AI249" s="124"/>
      <c r="AJ249" s="124"/>
      <c r="AK249" s="124"/>
      <c r="AL249" s="124"/>
      <c r="AM249" s="124"/>
      <c r="AN249" s="124"/>
      <c r="AO249" s="124"/>
      <c r="AP249" s="124"/>
      <c r="AQ249" s="124"/>
      <c r="AR249" s="76"/>
      <c r="AS249" s="76"/>
      <c r="AT249" s="76"/>
      <c r="AU249" s="76"/>
      <c r="AV249" s="76"/>
      <c r="AW249" s="76"/>
      <c r="AX249" s="76"/>
      <c r="AY249" s="76"/>
      <c r="AZ249" s="76"/>
      <c r="BA249" s="76"/>
      <c r="BB249" s="76"/>
      <c r="BC249" s="114"/>
      <c r="BD249" s="78"/>
      <c r="BE249" s="78"/>
      <c r="BF249" s="79"/>
      <c r="BG249" s="76"/>
      <c r="BH249" s="76"/>
      <c r="BI249" s="76"/>
      <c r="BJ249" s="3"/>
      <c r="BK249" s="3"/>
    </row>
    <row r="250" spans="1:63" ht="15" customHeight="1" thickTop="1" thickBot="1">
      <c r="A250" s="3"/>
      <c r="B250" s="90"/>
      <c r="C250" s="91"/>
      <c r="D250" s="91"/>
      <c r="E250" s="91"/>
      <c r="F250" s="91"/>
      <c r="G250" s="92"/>
      <c r="H250" s="178"/>
      <c r="I250" s="178"/>
      <c r="J250" s="178"/>
      <c r="K250" s="90"/>
      <c r="L250" s="91"/>
      <c r="M250" s="92"/>
      <c r="N250" s="90"/>
      <c r="O250" s="91"/>
      <c r="P250" s="92"/>
      <c r="Q250" s="90"/>
      <c r="R250" s="91"/>
      <c r="S250" s="92"/>
      <c r="T250" s="90"/>
      <c r="U250" s="91"/>
      <c r="V250" s="92"/>
      <c r="W250" s="124"/>
      <c r="X250" s="124"/>
      <c r="Y250" s="124"/>
      <c r="Z250" s="124"/>
      <c r="AA250" s="124"/>
      <c r="AB250" s="145"/>
      <c r="AC250" s="145"/>
      <c r="AD250" s="145"/>
      <c r="AE250" s="124"/>
      <c r="AF250" s="124"/>
      <c r="AG250" s="124"/>
      <c r="AH250" s="124"/>
      <c r="AI250" s="124"/>
      <c r="AJ250" s="124"/>
      <c r="AK250" s="124"/>
      <c r="AL250" s="124"/>
      <c r="AM250" s="124"/>
      <c r="AN250" s="124"/>
      <c r="AO250" s="124"/>
      <c r="AP250" s="124"/>
      <c r="AQ250" s="124"/>
      <c r="AR250" s="76"/>
      <c r="AS250" s="76"/>
      <c r="AT250" s="76"/>
      <c r="AU250" s="76"/>
      <c r="AV250" s="76"/>
      <c r="AW250" s="76"/>
      <c r="AX250" s="76"/>
      <c r="AY250" s="76"/>
      <c r="AZ250" s="76"/>
      <c r="BA250" s="76"/>
      <c r="BB250" s="76"/>
      <c r="BC250" s="80"/>
      <c r="BD250" s="81"/>
      <c r="BE250" s="81"/>
      <c r="BF250" s="82"/>
      <c r="BG250" s="76"/>
      <c r="BH250" s="76"/>
      <c r="BI250" s="76"/>
      <c r="BJ250" s="3"/>
      <c r="BK250" s="3"/>
    </row>
    <row r="251" spans="1:63" ht="15" customHeight="1" thickTop="1" thickBot="1">
      <c r="A251" s="3"/>
      <c r="B251" s="90"/>
      <c r="C251" s="91"/>
      <c r="D251" s="91"/>
      <c r="E251" s="91"/>
      <c r="F251" s="91"/>
      <c r="G251" s="92"/>
      <c r="H251" s="178"/>
      <c r="I251" s="178"/>
      <c r="J251" s="178"/>
      <c r="K251" s="90"/>
      <c r="L251" s="91"/>
      <c r="M251" s="92"/>
      <c r="N251" s="90"/>
      <c r="O251" s="91"/>
      <c r="P251" s="92"/>
      <c r="Q251" s="90"/>
      <c r="R251" s="91"/>
      <c r="S251" s="92"/>
      <c r="T251" s="90"/>
      <c r="U251" s="91"/>
      <c r="V251" s="92"/>
      <c r="W251" s="124"/>
      <c r="X251" s="124"/>
      <c r="Y251" s="124"/>
      <c r="Z251" s="124"/>
      <c r="AA251" s="124"/>
      <c r="AB251" s="145"/>
      <c r="AC251" s="145"/>
      <c r="AD251" s="145"/>
      <c r="AE251" s="124"/>
      <c r="AF251" s="124"/>
      <c r="AG251" s="124"/>
      <c r="AH251" s="124"/>
      <c r="AI251" s="124"/>
      <c r="AJ251" s="124"/>
      <c r="AK251" s="124"/>
      <c r="AL251" s="124"/>
      <c r="AM251" s="124"/>
      <c r="AN251" s="124"/>
      <c r="AO251" s="124"/>
      <c r="AP251" s="124"/>
      <c r="AQ251" s="124"/>
      <c r="AR251" s="76"/>
      <c r="AS251" s="76"/>
      <c r="AT251" s="76"/>
      <c r="AU251" s="76"/>
      <c r="AV251" s="76"/>
      <c r="AW251" s="76"/>
      <c r="AX251" s="76"/>
      <c r="AY251" s="76"/>
      <c r="AZ251" s="76"/>
      <c r="BA251" s="76"/>
      <c r="BB251" s="76"/>
      <c r="BC251" s="80"/>
      <c r="BD251" s="81"/>
      <c r="BE251" s="81"/>
      <c r="BF251" s="82"/>
      <c r="BG251" s="76"/>
      <c r="BH251" s="76"/>
      <c r="BI251" s="76"/>
      <c r="BJ251" s="3"/>
      <c r="BK251" s="3"/>
    </row>
    <row r="252" spans="1:63" ht="15" customHeight="1" thickTop="1" thickBot="1">
      <c r="A252" s="3"/>
      <c r="B252" s="93"/>
      <c r="C252" s="94"/>
      <c r="D252" s="94"/>
      <c r="E252" s="94"/>
      <c r="F252" s="94"/>
      <c r="G252" s="95"/>
      <c r="H252" s="178"/>
      <c r="I252" s="178"/>
      <c r="J252" s="178"/>
      <c r="K252" s="93"/>
      <c r="L252" s="94"/>
      <c r="M252" s="95"/>
      <c r="N252" s="93"/>
      <c r="O252" s="94"/>
      <c r="P252" s="95"/>
      <c r="Q252" s="93"/>
      <c r="R252" s="94"/>
      <c r="S252" s="95"/>
      <c r="T252" s="93"/>
      <c r="U252" s="94"/>
      <c r="V252" s="95"/>
      <c r="W252" s="124"/>
      <c r="X252" s="124"/>
      <c r="Y252" s="124"/>
      <c r="Z252" s="124"/>
      <c r="AA252" s="124"/>
      <c r="AB252" s="145"/>
      <c r="AC252" s="145"/>
      <c r="AD252" s="145"/>
      <c r="AE252" s="124"/>
      <c r="AF252" s="124"/>
      <c r="AG252" s="124"/>
      <c r="AH252" s="124"/>
      <c r="AI252" s="124"/>
      <c r="AJ252" s="124"/>
      <c r="AK252" s="124"/>
      <c r="AL252" s="124"/>
      <c r="AM252" s="124"/>
      <c r="AN252" s="124"/>
      <c r="AO252" s="124"/>
      <c r="AP252" s="124"/>
      <c r="AQ252" s="124"/>
      <c r="AR252" s="76"/>
      <c r="AS252" s="76"/>
      <c r="AT252" s="76"/>
      <c r="AU252" s="76"/>
      <c r="AV252" s="76"/>
      <c r="AW252" s="76"/>
      <c r="AX252" s="76"/>
      <c r="AY252" s="76"/>
      <c r="AZ252" s="76"/>
      <c r="BA252" s="76"/>
      <c r="BB252" s="76"/>
      <c r="BC252" s="83"/>
      <c r="BD252" s="84"/>
      <c r="BE252" s="84"/>
      <c r="BF252" s="85"/>
      <c r="BG252" s="76"/>
      <c r="BH252" s="76"/>
      <c r="BI252" s="76"/>
      <c r="BJ252" s="3"/>
      <c r="BK252" s="3"/>
    </row>
    <row r="253" spans="1:63" ht="15" customHeight="1" thickTop="1">
      <c r="A253" s="3"/>
      <c r="B253" s="157"/>
      <c r="C253" s="158"/>
      <c r="D253" s="158"/>
      <c r="E253" s="158"/>
      <c r="F253" s="158"/>
      <c r="G253" s="158"/>
      <c r="H253" s="158"/>
      <c r="I253" s="158"/>
      <c r="J253" s="158"/>
      <c r="K253" s="158"/>
      <c r="L253" s="158"/>
      <c r="M253" s="158"/>
      <c r="N253" s="158"/>
      <c r="O253" s="158"/>
      <c r="P253" s="158"/>
      <c r="Q253" s="158"/>
      <c r="R253" s="158"/>
      <c r="S253" s="158"/>
      <c r="T253" s="158"/>
      <c r="U253" s="158"/>
      <c r="V253" s="158"/>
      <c r="W253" s="158"/>
      <c r="X253" s="158"/>
      <c r="Y253" s="158"/>
      <c r="Z253" s="158"/>
      <c r="AA253" s="158"/>
      <c r="AB253" s="158"/>
      <c r="AC253" s="158"/>
      <c r="AD253" s="158"/>
      <c r="AE253" s="158"/>
      <c r="AF253" s="158"/>
      <c r="AG253" s="158"/>
      <c r="AH253" s="158"/>
      <c r="AI253" s="158"/>
      <c r="AJ253" s="158"/>
      <c r="AK253" s="158"/>
      <c r="AL253" s="158"/>
      <c r="AM253" s="158"/>
      <c r="AN253" s="158"/>
      <c r="AO253" s="158"/>
      <c r="AP253" s="158"/>
      <c r="AQ253" s="158"/>
      <c r="AR253" s="158"/>
      <c r="AS253" s="158"/>
      <c r="AT253" s="158"/>
      <c r="AU253" s="158"/>
      <c r="AV253" s="158"/>
      <c r="AW253" s="158"/>
      <c r="AX253" s="158"/>
      <c r="AY253" s="158"/>
      <c r="AZ253" s="158"/>
      <c r="BA253" s="158"/>
      <c r="BB253" s="158"/>
      <c r="BC253" s="158"/>
      <c r="BD253" s="158"/>
      <c r="BE253" s="158"/>
      <c r="BF253" s="158"/>
      <c r="BG253" s="158"/>
      <c r="BH253" s="158"/>
      <c r="BI253" s="159"/>
      <c r="BJ253" s="3"/>
      <c r="BK253" s="3"/>
    </row>
    <row r="254" spans="1:63" ht="15" customHeight="1">
      <c r="A254" s="3"/>
      <c r="B254" s="160"/>
      <c r="C254" s="161"/>
      <c r="D254" s="161"/>
      <c r="E254" s="161"/>
      <c r="F254" s="161"/>
      <c r="G254" s="161"/>
      <c r="H254" s="161"/>
      <c r="I254" s="161"/>
      <c r="J254" s="161"/>
      <c r="K254" s="161"/>
      <c r="L254" s="161"/>
      <c r="M254" s="161"/>
      <c r="N254" s="161"/>
      <c r="O254" s="161"/>
      <c r="P254" s="161"/>
      <c r="Q254" s="161"/>
      <c r="R254" s="161"/>
      <c r="S254" s="161"/>
      <c r="T254" s="161"/>
      <c r="U254" s="161"/>
      <c r="V254" s="161"/>
      <c r="W254" s="161"/>
      <c r="X254" s="161"/>
      <c r="Y254" s="161"/>
      <c r="Z254" s="161"/>
      <c r="AA254" s="161"/>
      <c r="AB254" s="161"/>
      <c r="AC254" s="161"/>
      <c r="AD254" s="161"/>
      <c r="AE254" s="161"/>
      <c r="AF254" s="161"/>
      <c r="AG254" s="161"/>
      <c r="AH254" s="161"/>
      <c r="AI254" s="161"/>
      <c r="AJ254" s="161"/>
      <c r="AK254" s="161"/>
      <c r="AL254" s="161"/>
      <c r="AM254" s="161"/>
      <c r="AN254" s="161"/>
      <c r="AO254" s="161"/>
      <c r="AP254" s="161"/>
      <c r="AQ254" s="161"/>
      <c r="AR254" s="161"/>
      <c r="AS254" s="161"/>
      <c r="AT254" s="161"/>
      <c r="AU254" s="161"/>
      <c r="AV254" s="161"/>
      <c r="AW254" s="161"/>
      <c r="AX254" s="161"/>
      <c r="AY254" s="161"/>
      <c r="AZ254" s="161"/>
      <c r="BA254" s="161"/>
      <c r="BB254" s="161"/>
      <c r="BC254" s="161"/>
      <c r="BD254" s="161"/>
      <c r="BE254" s="161"/>
      <c r="BF254" s="161"/>
      <c r="BG254" s="161"/>
      <c r="BH254" s="161"/>
      <c r="BI254" s="162"/>
      <c r="BJ254" s="3"/>
      <c r="BK254" s="3"/>
    </row>
    <row r="255" spans="1:63" ht="15" customHeight="1">
      <c r="A255" s="3"/>
      <c r="B255" s="160"/>
      <c r="C255" s="161"/>
      <c r="D255" s="161"/>
      <c r="E255" s="161"/>
      <c r="F255" s="161"/>
      <c r="G255" s="161"/>
      <c r="H255" s="161"/>
      <c r="I255" s="161"/>
      <c r="J255" s="161"/>
      <c r="K255" s="161"/>
      <c r="L255" s="161"/>
      <c r="M255" s="161"/>
      <c r="N255" s="161"/>
      <c r="O255" s="161"/>
      <c r="P255" s="161"/>
      <c r="Q255" s="161"/>
      <c r="R255" s="161"/>
      <c r="S255" s="161"/>
      <c r="T255" s="161"/>
      <c r="U255" s="161"/>
      <c r="V255" s="161"/>
      <c r="W255" s="161"/>
      <c r="X255" s="161"/>
      <c r="Y255" s="161"/>
      <c r="Z255" s="161"/>
      <c r="AA255" s="161"/>
      <c r="AB255" s="161"/>
      <c r="AC255" s="161"/>
      <c r="AD255" s="161"/>
      <c r="AE255" s="161"/>
      <c r="AF255" s="161"/>
      <c r="AG255" s="161"/>
      <c r="AH255" s="161"/>
      <c r="AI255" s="161"/>
      <c r="AJ255" s="161"/>
      <c r="AK255" s="161"/>
      <c r="AL255" s="161"/>
      <c r="AM255" s="161"/>
      <c r="AN255" s="161"/>
      <c r="AO255" s="161"/>
      <c r="AP255" s="161"/>
      <c r="AQ255" s="161"/>
      <c r="AR255" s="161"/>
      <c r="AS255" s="161"/>
      <c r="AT255" s="161"/>
      <c r="AU255" s="161"/>
      <c r="AV255" s="161"/>
      <c r="AW255" s="161"/>
      <c r="AX255" s="161"/>
      <c r="AY255" s="161"/>
      <c r="AZ255" s="161"/>
      <c r="BA255" s="161"/>
      <c r="BB255" s="161"/>
      <c r="BC255" s="161"/>
      <c r="BD255" s="161"/>
      <c r="BE255" s="161"/>
      <c r="BF255" s="161"/>
      <c r="BG255" s="161"/>
      <c r="BH255" s="161"/>
      <c r="BI255" s="162"/>
      <c r="BJ255" s="3"/>
      <c r="BK255" s="3"/>
    </row>
    <row r="256" spans="1:63" ht="15.75" customHeight="1" thickBot="1">
      <c r="A256" s="3"/>
      <c r="B256" s="163"/>
      <c r="C256" s="164"/>
      <c r="D256" s="164"/>
      <c r="E256" s="164"/>
      <c r="F256" s="164"/>
      <c r="G256" s="164"/>
      <c r="H256" s="164"/>
      <c r="I256" s="164"/>
      <c r="J256" s="164"/>
      <c r="K256" s="164"/>
      <c r="L256" s="164"/>
      <c r="M256" s="164"/>
      <c r="N256" s="164"/>
      <c r="O256" s="164"/>
      <c r="P256" s="164"/>
      <c r="Q256" s="164"/>
      <c r="R256" s="164"/>
      <c r="S256" s="164"/>
      <c r="T256" s="164"/>
      <c r="U256" s="164"/>
      <c r="V256" s="164"/>
      <c r="W256" s="164"/>
      <c r="X256" s="164"/>
      <c r="Y256" s="164"/>
      <c r="Z256" s="164"/>
      <c r="AA256" s="164"/>
      <c r="AB256" s="164"/>
      <c r="AC256" s="164"/>
      <c r="AD256" s="164"/>
      <c r="AE256" s="164"/>
      <c r="AF256" s="164"/>
      <c r="AG256" s="164"/>
      <c r="AH256" s="164"/>
      <c r="AI256" s="164"/>
      <c r="AJ256" s="164"/>
      <c r="AK256" s="164"/>
      <c r="AL256" s="164"/>
      <c r="AM256" s="164"/>
      <c r="AN256" s="164"/>
      <c r="AO256" s="164"/>
      <c r="AP256" s="164"/>
      <c r="AQ256" s="164"/>
      <c r="AR256" s="164"/>
      <c r="AS256" s="164"/>
      <c r="AT256" s="164"/>
      <c r="AU256" s="164"/>
      <c r="AV256" s="164"/>
      <c r="AW256" s="164"/>
      <c r="AX256" s="164"/>
      <c r="AY256" s="164"/>
      <c r="AZ256" s="164"/>
      <c r="BA256" s="164"/>
      <c r="BB256" s="164"/>
      <c r="BC256" s="164"/>
      <c r="BD256" s="164"/>
      <c r="BE256" s="164"/>
      <c r="BF256" s="164"/>
      <c r="BG256" s="164"/>
      <c r="BH256" s="164"/>
      <c r="BI256" s="165"/>
      <c r="BJ256" s="3"/>
      <c r="BK256" s="3"/>
    </row>
    <row r="257" spans="1:65" ht="16.5" customHeight="1" thickTop="1" thickBot="1">
      <c r="A257" s="3"/>
      <c r="B257" s="146"/>
      <c r="C257" s="146"/>
      <c r="D257" s="146"/>
      <c r="E257" s="146"/>
      <c r="F257" s="146"/>
      <c r="G257" s="146"/>
      <c r="H257" s="146"/>
      <c r="I257" s="146"/>
      <c r="J257" s="146"/>
      <c r="K257" s="146"/>
      <c r="L257" s="146"/>
      <c r="M257" s="146"/>
      <c r="N257" s="146"/>
      <c r="O257" s="146"/>
      <c r="P257" s="146"/>
      <c r="Q257" s="146"/>
      <c r="R257" s="146"/>
      <c r="S257" s="146"/>
      <c r="T257" s="146"/>
      <c r="U257" s="146"/>
      <c r="V257" s="146"/>
      <c r="W257" s="146"/>
      <c r="X257" s="146"/>
      <c r="Y257" s="146"/>
      <c r="Z257" s="146"/>
      <c r="AA257" s="146"/>
      <c r="AB257" s="146"/>
      <c r="AC257" s="146"/>
      <c r="AD257" s="146"/>
      <c r="AE257" s="146"/>
      <c r="AF257" s="146"/>
      <c r="AG257" s="146"/>
      <c r="AH257" s="146"/>
      <c r="AI257" s="146"/>
      <c r="AJ257" s="146"/>
      <c r="AK257" s="146"/>
      <c r="AL257" s="146"/>
      <c r="AM257" s="146"/>
      <c r="AN257" s="146"/>
      <c r="AO257" s="146"/>
      <c r="AP257" s="146"/>
      <c r="AQ257" s="146"/>
      <c r="AR257" s="146"/>
      <c r="AS257" s="146"/>
      <c r="AT257" s="146"/>
      <c r="AU257" s="146"/>
      <c r="AV257" s="146"/>
      <c r="AW257" s="146"/>
      <c r="AX257" s="146"/>
      <c r="AY257" s="146"/>
      <c r="AZ257" s="146"/>
      <c r="BA257" s="146"/>
      <c r="BB257" s="146"/>
      <c r="BC257" s="146"/>
      <c r="BD257" s="146"/>
      <c r="BE257" s="146"/>
      <c r="BF257" s="146"/>
      <c r="BG257" s="146"/>
      <c r="BH257" s="146"/>
      <c r="BI257" s="146"/>
      <c r="BJ257" s="3"/>
      <c r="BK257" s="3"/>
    </row>
    <row r="258" spans="1:65" ht="16.5" customHeight="1" thickTop="1" thickBot="1">
      <c r="A258" s="3"/>
      <c r="B258" s="146"/>
      <c r="C258" s="146"/>
      <c r="D258" s="146"/>
      <c r="E258" s="146"/>
      <c r="F258" s="146"/>
      <c r="G258" s="146"/>
      <c r="H258" s="146"/>
      <c r="I258" s="146"/>
      <c r="J258" s="146"/>
      <c r="K258" s="146"/>
      <c r="L258" s="146"/>
      <c r="M258" s="146"/>
      <c r="N258" s="146"/>
      <c r="O258" s="146"/>
      <c r="P258" s="146"/>
      <c r="Q258" s="146"/>
      <c r="R258" s="146"/>
      <c r="S258" s="146"/>
      <c r="T258" s="146"/>
      <c r="U258" s="146"/>
      <c r="V258" s="146"/>
      <c r="W258" s="146"/>
      <c r="X258" s="146"/>
      <c r="Y258" s="146"/>
      <c r="Z258" s="146"/>
      <c r="AA258" s="146"/>
      <c r="AB258" s="146"/>
      <c r="AC258" s="146"/>
      <c r="AD258" s="146"/>
      <c r="AE258" s="146"/>
      <c r="AF258" s="146"/>
      <c r="AG258" s="146"/>
      <c r="AH258" s="146"/>
      <c r="AI258" s="146"/>
      <c r="AJ258" s="146"/>
      <c r="AK258" s="146"/>
      <c r="AL258" s="146"/>
      <c r="AM258" s="146"/>
      <c r="AN258" s="146"/>
      <c r="AO258" s="146"/>
      <c r="AP258" s="146"/>
      <c r="AQ258" s="146"/>
      <c r="AR258" s="146"/>
      <c r="AS258" s="146"/>
      <c r="AT258" s="146"/>
      <c r="AU258" s="146"/>
      <c r="AV258" s="146"/>
      <c r="AW258" s="146"/>
      <c r="AX258" s="146"/>
      <c r="AY258" s="146"/>
      <c r="AZ258" s="146"/>
      <c r="BA258" s="146"/>
      <c r="BB258" s="146"/>
      <c r="BC258" s="146"/>
      <c r="BD258" s="146"/>
      <c r="BE258" s="146"/>
      <c r="BF258" s="146"/>
      <c r="BG258" s="146"/>
      <c r="BH258" s="146"/>
      <c r="BI258" s="146"/>
      <c r="BJ258" s="3"/>
      <c r="BK258" s="3"/>
    </row>
    <row r="259" spans="1:65" ht="51.75" customHeight="1" thickTop="1" thickBot="1">
      <c r="A259" s="3"/>
      <c r="B259" s="166" t="s">
        <v>188</v>
      </c>
      <c r="C259" s="167"/>
      <c r="D259" s="168"/>
      <c r="E259" s="166" t="s">
        <v>189</v>
      </c>
      <c r="F259" s="167"/>
      <c r="G259" s="168"/>
      <c r="H259" s="155" t="s">
        <v>194</v>
      </c>
      <c r="I259" s="155"/>
      <c r="J259" s="155"/>
      <c r="K259" s="166" t="s">
        <v>190</v>
      </c>
      <c r="L259" s="167"/>
      <c r="M259" s="168"/>
      <c r="N259" s="166" t="s">
        <v>294</v>
      </c>
      <c r="O259" s="167"/>
      <c r="P259" s="168"/>
      <c r="Q259" s="155" t="s">
        <v>92</v>
      </c>
      <c r="R259" s="155"/>
      <c r="S259" s="155"/>
      <c r="T259" s="155" t="s">
        <v>93</v>
      </c>
      <c r="U259" s="155"/>
      <c r="V259" s="155"/>
      <c r="W259" s="155" t="s">
        <v>161</v>
      </c>
      <c r="X259" s="155"/>
      <c r="Y259" s="155"/>
      <c r="Z259" s="155" t="s">
        <v>192</v>
      </c>
      <c r="AA259" s="155"/>
      <c r="AB259" s="155"/>
      <c r="AC259" s="155" t="s">
        <v>64</v>
      </c>
      <c r="AD259" s="155"/>
      <c r="AE259" s="155"/>
      <c r="AF259" s="155" t="s">
        <v>157</v>
      </c>
      <c r="AG259" s="155"/>
      <c r="AH259" s="155"/>
      <c r="AI259" s="155" t="s">
        <v>193</v>
      </c>
      <c r="AJ259" s="155"/>
      <c r="AK259" s="155"/>
      <c r="AL259" s="155" t="s">
        <v>156</v>
      </c>
      <c r="AM259" s="155"/>
      <c r="AN259" s="155"/>
      <c r="AO259" s="155" t="s">
        <v>167</v>
      </c>
      <c r="AP259" s="155"/>
      <c r="AQ259" s="155"/>
      <c r="AR259" s="155" t="s">
        <v>94</v>
      </c>
      <c r="AS259" s="155"/>
      <c r="AT259" s="155"/>
      <c r="AU259" s="155" t="s">
        <v>195</v>
      </c>
      <c r="AV259" s="155"/>
      <c r="AW259" s="155"/>
      <c r="AX259" s="155" t="s">
        <v>125</v>
      </c>
      <c r="AY259" s="155"/>
      <c r="AZ259" s="155"/>
      <c r="BA259" s="155" t="s">
        <v>161</v>
      </c>
      <c r="BB259" s="155"/>
      <c r="BC259" s="155"/>
      <c r="BD259" s="155" t="s">
        <v>196</v>
      </c>
      <c r="BE259" s="155"/>
      <c r="BF259" s="155"/>
      <c r="BG259" s="156" t="s">
        <v>197</v>
      </c>
      <c r="BH259" s="156"/>
      <c r="BI259" s="156"/>
      <c r="BJ259" s="3"/>
      <c r="BK259" s="3"/>
    </row>
    <row r="260" spans="1:65" ht="15" customHeight="1" thickTop="1" thickBot="1">
      <c r="A260" s="4"/>
      <c r="B260" s="145"/>
      <c r="C260" s="145"/>
      <c r="D260" s="145"/>
      <c r="E260" s="145"/>
      <c r="F260" s="145"/>
      <c r="G260" s="145"/>
      <c r="H260" s="145"/>
      <c r="I260" s="145"/>
      <c r="J260" s="145"/>
      <c r="K260" s="145"/>
      <c r="L260" s="145"/>
      <c r="M260" s="145"/>
      <c r="N260" s="145"/>
      <c r="O260" s="145"/>
      <c r="P260" s="145"/>
      <c r="Q260" s="145"/>
      <c r="R260" s="145"/>
      <c r="S260" s="145"/>
      <c r="T260" s="145"/>
      <c r="U260" s="145"/>
      <c r="V260" s="145"/>
      <c r="W260" s="145"/>
      <c r="X260" s="145"/>
      <c r="Y260" s="145"/>
      <c r="Z260" s="145"/>
      <c r="AA260" s="145"/>
      <c r="AB260" s="145"/>
      <c r="AC260" s="145"/>
      <c r="AD260" s="145"/>
      <c r="AE260" s="145"/>
      <c r="AF260" s="145"/>
      <c r="AG260" s="145"/>
      <c r="AH260" s="145"/>
      <c r="AI260" s="145"/>
      <c r="AJ260" s="145"/>
      <c r="AK260" s="145"/>
      <c r="AL260" s="145"/>
      <c r="AM260" s="145"/>
      <c r="AN260" s="145"/>
      <c r="AO260" s="145"/>
      <c r="AP260" s="145"/>
      <c r="AQ260" s="145"/>
      <c r="AR260" s="145">
        <v>17.25</v>
      </c>
      <c r="AS260" s="145"/>
      <c r="AT260" s="145"/>
      <c r="AU260" s="145"/>
      <c r="AV260" s="145"/>
      <c r="AW260" s="145"/>
      <c r="AX260" s="145"/>
      <c r="AY260" s="145"/>
      <c r="AZ260" s="145"/>
      <c r="BA260" s="86"/>
      <c r="BB260" s="147"/>
      <c r="BC260" s="148"/>
      <c r="BD260" s="145">
        <v>6.75</v>
      </c>
      <c r="BE260" s="145"/>
      <c r="BF260" s="145"/>
      <c r="BG260" s="145">
        <f>SUM(B260:BF263)</f>
        <v>24</v>
      </c>
      <c r="BH260" s="145"/>
      <c r="BI260" s="145"/>
      <c r="BJ260" s="3"/>
      <c r="BK260" s="3"/>
    </row>
    <row r="261" spans="1:65" ht="15" customHeight="1" thickTop="1" thickBot="1">
      <c r="A261" s="4"/>
      <c r="B261" s="145"/>
      <c r="C261" s="145"/>
      <c r="D261" s="145"/>
      <c r="E261" s="145"/>
      <c r="F261" s="145"/>
      <c r="G261" s="145"/>
      <c r="H261" s="145"/>
      <c r="I261" s="145"/>
      <c r="J261" s="145"/>
      <c r="K261" s="145"/>
      <c r="L261" s="145"/>
      <c r="M261" s="145"/>
      <c r="N261" s="145"/>
      <c r="O261" s="145"/>
      <c r="P261" s="145"/>
      <c r="Q261" s="145"/>
      <c r="R261" s="145"/>
      <c r="S261" s="145"/>
      <c r="T261" s="145"/>
      <c r="U261" s="145"/>
      <c r="V261" s="145"/>
      <c r="W261" s="145"/>
      <c r="X261" s="145"/>
      <c r="Y261" s="145"/>
      <c r="Z261" s="145"/>
      <c r="AA261" s="145"/>
      <c r="AB261" s="145"/>
      <c r="AC261" s="145"/>
      <c r="AD261" s="145"/>
      <c r="AE261" s="145"/>
      <c r="AF261" s="145"/>
      <c r="AG261" s="145"/>
      <c r="AH261" s="145"/>
      <c r="AI261" s="145"/>
      <c r="AJ261" s="145"/>
      <c r="AK261" s="145"/>
      <c r="AL261" s="145"/>
      <c r="AM261" s="145"/>
      <c r="AN261" s="145"/>
      <c r="AO261" s="145"/>
      <c r="AP261" s="145"/>
      <c r="AQ261" s="145"/>
      <c r="AR261" s="145"/>
      <c r="AS261" s="145"/>
      <c r="AT261" s="145"/>
      <c r="AU261" s="145"/>
      <c r="AV261" s="145"/>
      <c r="AW261" s="145"/>
      <c r="AX261" s="145"/>
      <c r="AY261" s="145"/>
      <c r="AZ261" s="145"/>
      <c r="BA261" s="149"/>
      <c r="BB261" s="150"/>
      <c r="BC261" s="151"/>
      <c r="BD261" s="145"/>
      <c r="BE261" s="145"/>
      <c r="BF261" s="145"/>
      <c r="BG261" s="145"/>
      <c r="BH261" s="145"/>
      <c r="BI261" s="145"/>
      <c r="BJ261" s="3"/>
      <c r="BK261" s="3"/>
    </row>
    <row r="262" spans="1:65" ht="15" customHeight="1" thickTop="1" thickBot="1">
      <c r="A262" s="4"/>
      <c r="B262" s="145"/>
      <c r="C262" s="145"/>
      <c r="D262" s="145"/>
      <c r="E262" s="145"/>
      <c r="F262" s="145"/>
      <c r="G262" s="145"/>
      <c r="H262" s="145"/>
      <c r="I262" s="145"/>
      <c r="J262" s="145"/>
      <c r="K262" s="145"/>
      <c r="L262" s="145"/>
      <c r="M262" s="145"/>
      <c r="N262" s="145"/>
      <c r="O262" s="145"/>
      <c r="P262" s="145"/>
      <c r="Q262" s="145"/>
      <c r="R262" s="145"/>
      <c r="S262" s="145"/>
      <c r="T262" s="145"/>
      <c r="U262" s="145"/>
      <c r="V262" s="145"/>
      <c r="W262" s="145"/>
      <c r="X262" s="145"/>
      <c r="Y262" s="145"/>
      <c r="Z262" s="145"/>
      <c r="AA262" s="145"/>
      <c r="AB262" s="145"/>
      <c r="AC262" s="145"/>
      <c r="AD262" s="145"/>
      <c r="AE262" s="145"/>
      <c r="AF262" s="145"/>
      <c r="AG262" s="145"/>
      <c r="AH262" s="145"/>
      <c r="AI262" s="145"/>
      <c r="AJ262" s="145"/>
      <c r="AK262" s="145"/>
      <c r="AL262" s="145"/>
      <c r="AM262" s="145"/>
      <c r="AN262" s="145"/>
      <c r="AO262" s="145"/>
      <c r="AP262" s="145"/>
      <c r="AQ262" s="145"/>
      <c r="AR262" s="145"/>
      <c r="AS262" s="145"/>
      <c r="AT262" s="145"/>
      <c r="AU262" s="145"/>
      <c r="AV262" s="145"/>
      <c r="AW262" s="145"/>
      <c r="AX262" s="145"/>
      <c r="AY262" s="145"/>
      <c r="AZ262" s="145"/>
      <c r="BA262" s="149"/>
      <c r="BB262" s="150"/>
      <c r="BC262" s="151"/>
      <c r="BD262" s="145"/>
      <c r="BE262" s="145"/>
      <c r="BF262" s="145"/>
      <c r="BG262" s="145"/>
      <c r="BH262" s="145"/>
      <c r="BI262" s="145"/>
      <c r="BJ262" s="3"/>
      <c r="BK262" s="3"/>
    </row>
    <row r="263" spans="1:65" ht="15" customHeight="1" thickTop="1" thickBot="1">
      <c r="A263" s="4"/>
      <c r="B263" s="145"/>
      <c r="C263" s="145"/>
      <c r="D263" s="145"/>
      <c r="E263" s="145"/>
      <c r="F263" s="145"/>
      <c r="G263" s="145"/>
      <c r="H263" s="145"/>
      <c r="I263" s="145"/>
      <c r="J263" s="145"/>
      <c r="K263" s="145"/>
      <c r="L263" s="145"/>
      <c r="M263" s="145"/>
      <c r="N263" s="145"/>
      <c r="O263" s="145"/>
      <c r="P263" s="145"/>
      <c r="Q263" s="145"/>
      <c r="R263" s="145"/>
      <c r="S263" s="145"/>
      <c r="T263" s="145"/>
      <c r="U263" s="145"/>
      <c r="V263" s="145"/>
      <c r="W263" s="145"/>
      <c r="X263" s="145"/>
      <c r="Y263" s="145"/>
      <c r="Z263" s="145"/>
      <c r="AA263" s="145"/>
      <c r="AB263" s="145"/>
      <c r="AC263" s="145"/>
      <c r="AD263" s="145"/>
      <c r="AE263" s="145"/>
      <c r="AF263" s="145"/>
      <c r="AG263" s="145"/>
      <c r="AH263" s="145"/>
      <c r="AI263" s="145"/>
      <c r="AJ263" s="145"/>
      <c r="AK263" s="145"/>
      <c r="AL263" s="145"/>
      <c r="AM263" s="145"/>
      <c r="AN263" s="145"/>
      <c r="AO263" s="145"/>
      <c r="AP263" s="145"/>
      <c r="AQ263" s="145"/>
      <c r="AR263" s="145"/>
      <c r="AS263" s="145"/>
      <c r="AT263" s="145"/>
      <c r="AU263" s="145"/>
      <c r="AV263" s="145"/>
      <c r="AW263" s="145"/>
      <c r="AX263" s="145"/>
      <c r="AY263" s="145"/>
      <c r="AZ263" s="145"/>
      <c r="BA263" s="152"/>
      <c r="BB263" s="153"/>
      <c r="BC263" s="154"/>
      <c r="BD263" s="145"/>
      <c r="BE263" s="145"/>
      <c r="BF263" s="145"/>
      <c r="BG263" s="145"/>
      <c r="BH263" s="145"/>
      <c r="BI263" s="145"/>
      <c r="BJ263" s="3"/>
      <c r="BK263" s="3"/>
      <c r="BM263" t="s">
        <v>198</v>
      </c>
    </row>
    <row r="264" spans="1:65" ht="15.75" customHeight="1" thickTop="1" thickBot="1">
      <c r="B264" s="25"/>
      <c r="C264" s="26"/>
      <c r="D264" s="26"/>
      <c r="E264" s="26"/>
      <c r="F264" s="26"/>
      <c r="G264" s="26"/>
      <c r="H264" s="26"/>
      <c r="I264" s="26"/>
      <c r="J264" s="26"/>
      <c r="K264" s="26"/>
      <c r="L264" s="26"/>
      <c r="M264" s="26"/>
      <c r="N264" s="26"/>
      <c r="O264" s="26"/>
      <c r="P264" s="26"/>
      <c r="Q264" s="26"/>
      <c r="R264" s="26"/>
      <c r="S264" s="26"/>
      <c r="T264" s="26"/>
      <c r="U264" s="26"/>
      <c r="V264" s="26"/>
      <c r="W264" s="26"/>
      <c r="X264" s="26"/>
      <c r="Y264" s="26"/>
      <c r="Z264" s="26"/>
      <c r="AA264" s="26"/>
      <c r="AB264" s="31"/>
      <c r="AC264" s="18" t="s">
        <v>95</v>
      </c>
      <c r="AD264" s="18"/>
      <c r="AE264" s="18"/>
      <c r="AF264" s="18"/>
      <c r="AG264" s="18"/>
      <c r="AH264" s="18"/>
      <c r="AI264" s="18"/>
      <c r="AJ264" s="18"/>
      <c r="AK264" s="18"/>
      <c r="AL264" s="18"/>
      <c r="AM264" s="18"/>
      <c r="AN264" s="18"/>
      <c r="AO264" s="18"/>
      <c r="AP264" s="18"/>
      <c r="AQ264" s="18"/>
      <c r="AR264" s="18"/>
      <c r="AS264" s="18"/>
      <c r="AT264" s="18" t="s">
        <v>96</v>
      </c>
      <c r="AU264" s="18"/>
      <c r="AV264" s="18"/>
      <c r="AW264" s="18"/>
      <c r="AX264" s="18"/>
      <c r="AY264" s="18"/>
      <c r="AZ264" s="18"/>
      <c r="BA264" s="18"/>
      <c r="BB264" s="18"/>
      <c r="BC264" s="18"/>
      <c r="BD264" s="18"/>
      <c r="BE264" s="18"/>
      <c r="BF264" s="18"/>
      <c r="BG264" s="18"/>
      <c r="BH264" s="18"/>
      <c r="BI264" s="18"/>
    </row>
    <row r="265" spans="1:65" ht="15" customHeight="1" thickTop="1" thickBot="1">
      <c r="B265" s="27"/>
      <c r="C265" s="28"/>
      <c r="D265" s="28"/>
      <c r="E265" s="28"/>
      <c r="F265" s="28"/>
      <c r="G265" s="28"/>
      <c r="H265" s="28"/>
      <c r="I265" s="28"/>
      <c r="J265" s="28"/>
      <c r="K265" s="28"/>
      <c r="L265" s="28"/>
      <c r="M265" s="28"/>
      <c r="N265" s="28"/>
      <c r="O265" s="28"/>
      <c r="P265" s="28"/>
      <c r="Q265" s="28"/>
      <c r="R265" s="28"/>
      <c r="S265" s="28"/>
      <c r="T265" s="28"/>
      <c r="U265" s="28"/>
      <c r="V265" s="28"/>
      <c r="W265" s="28"/>
      <c r="X265" s="28"/>
      <c r="Y265" s="28"/>
      <c r="Z265" s="28"/>
      <c r="AA265" s="28"/>
      <c r="AB265" s="32"/>
      <c r="AC265" s="36"/>
      <c r="AD265" s="36"/>
      <c r="AE265" s="36"/>
      <c r="AF265" s="36"/>
      <c r="AG265" s="36"/>
      <c r="AH265" s="36"/>
      <c r="AI265" s="36"/>
      <c r="AJ265" s="36"/>
      <c r="AK265" s="36"/>
      <c r="AL265" s="36"/>
      <c r="AM265" s="36"/>
      <c r="AN265" s="36"/>
      <c r="AO265" s="36"/>
      <c r="AP265" s="36"/>
      <c r="AQ265" s="36"/>
      <c r="AR265" s="36"/>
      <c r="AS265" s="36"/>
      <c r="AT265" s="36"/>
      <c r="AU265" s="36"/>
      <c r="AV265" s="36"/>
      <c r="AW265" s="36"/>
      <c r="AX265" s="36"/>
      <c r="AY265" s="36"/>
      <c r="AZ265" s="36"/>
      <c r="BA265" s="36"/>
      <c r="BB265" s="36"/>
      <c r="BC265" s="36"/>
      <c r="BD265" s="36"/>
      <c r="BE265" s="36"/>
      <c r="BF265" s="36"/>
      <c r="BG265" s="36"/>
      <c r="BH265" s="36"/>
      <c r="BI265" s="36"/>
    </row>
    <row r="266" spans="1:65" ht="15" customHeight="1" thickTop="1" thickBot="1">
      <c r="B266" s="27"/>
      <c r="C266" s="28"/>
      <c r="D266" s="28"/>
      <c r="E266" s="28"/>
      <c r="F266" s="28"/>
      <c r="G266" s="28"/>
      <c r="H266" s="28"/>
      <c r="I266" s="28"/>
      <c r="J266" s="28"/>
      <c r="K266" s="28"/>
      <c r="L266" s="28"/>
      <c r="M266" s="28"/>
      <c r="N266" s="28"/>
      <c r="O266" s="28"/>
      <c r="P266" s="28"/>
      <c r="Q266" s="28"/>
      <c r="R266" s="28"/>
      <c r="S266" s="28"/>
      <c r="T266" s="28"/>
      <c r="U266" s="28"/>
      <c r="V266" s="28"/>
      <c r="W266" s="28"/>
      <c r="X266" s="28"/>
      <c r="Y266" s="28"/>
      <c r="Z266" s="28"/>
      <c r="AA266" s="28"/>
      <c r="AB266" s="32"/>
      <c r="AC266" s="36"/>
      <c r="AD266" s="36"/>
      <c r="AE266" s="36"/>
      <c r="AF266" s="36"/>
      <c r="AG266" s="36"/>
      <c r="AH266" s="36"/>
      <c r="AI266" s="36"/>
      <c r="AJ266" s="36"/>
      <c r="AK266" s="36"/>
      <c r="AL266" s="36"/>
      <c r="AM266" s="36"/>
      <c r="AN266" s="36"/>
      <c r="AO266" s="36"/>
      <c r="AP266" s="36"/>
      <c r="AQ266" s="36"/>
      <c r="AR266" s="36"/>
      <c r="AS266" s="36"/>
      <c r="AT266" s="36"/>
      <c r="AU266" s="36"/>
      <c r="AV266" s="36"/>
      <c r="AW266" s="36"/>
      <c r="AX266" s="36"/>
      <c r="AY266" s="36"/>
      <c r="AZ266" s="36"/>
      <c r="BA266" s="36"/>
      <c r="BB266" s="36"/>
      <c r="BC266" s="36"/>
      <c r="BD266" s="36"/>
      <c r="BE266" s="36"/>
      <c r="BF266" s="36"/>
      <c r="BG266" s="36"/>
      <c r="BH266" s="36"/>
      <c r="BI266" s="36"/>
    </row>
    <row r="267" spans="1:65" ht="15.75" customHeight="1" thickTop="1" thickBot="1">
      <c r="B267" s="29"/>
      <c r="C267" s="30"/>
      <c r="D267" s="30"/>
      <c r="E267" s="30"/>
      <c r="F267" s="30"/>
      <c r="G267" s="30"/>
      <c r="H267" s="30"/>
      <c r="I267" s="30"/>
      <c r="J267" s="30"/>
      <c r="K267" s="30"/>
      <c r="L267" s="30"/>
      <c r="M267" s="30"/>
      <c r="N267" s="30"/>
      <c r="O267" s="30"/>
      <c r="P267" s="30"/>
      <c r="Q267" s="30"/>
      <c r="R267" s="30"/>
      <c r="S267" s="30"/>
      <c r="T267" s="30"/>
      <c r="U267" s="30"/>
      <c r="V267" s="30"/>
      <c r="W267" s="30"/>
      <c r="X267" s="30"/>
      <c r="Y267" s="30"/>
      <c r="Z267" s="30"/>
      <c r="AA267" s="30"/>
      <c r="AB267" s="33"/>
      <c r="AC267" s="36"/>
      <c r="AD267" s="36"/>
      <c r="AE267" s="36"/>
      <c r="AF267" s="36"/>
      <c r="AG267" s="36"/>
      <c r="AH267" s="36"/>
      <c r="AI267" s="36"/>
      <c r="AJ267" s="36"/>
      <c r="AK267" s="36"/>
      <c r="AL267" s="36"/>
      <c r="AM267" s="36"/>
      <c r="AN267" s="36"/>
      <c r="AO267" s="36"/>
      <c r="AP267" s="36"/>
      <c r="AQ267" s="36"/>
      <c r="AR267" s="36"/>
      <c r="AS267" s="36"/>
      <c r="AT267" s="36"/>
      <c r="AU267" s="36"/>
      <c r="AV267" s="36"/>
      <c r="AW267" s="36"/>
      <c r="AX267" s="36"/>
      <c r="AY267" s="36"/>
      <c r="AZ267" s="36"/>
      <c r="BA267" s="36"/>
      <c r="BB267" s="36"/>
      <c r="BC267" s="36"/>
      <c r="BD267" s="36"/>
      <c r="BE267" s="36"/>
      <c r="BF267" s="36"/>
      <c r="BG267" s="36"/>
      <c r="BH267" s="36"/>
      <c r="BI267" s="36"/>
    </row>
    <row r="268" spans="1:65" ht="16.5" customHeight="1" thickTop="1" thickBot="1">
      <c r="B268" s="146"/>
      <c r="C268" s="146"/>
      <c r="D268" s="146"/>
      <c r="E268" s="146"/>
      <c r="F268" s="146"/>
      <c r="G268" s="146"/>
      <c r="H268" s="146"/>
      <c r="I268" s="146"/>
      <c r="J268" s="146"/>
      <c r="K268" s="146"/>
      <c r="L268" s="146"/>
      <c r="M268" s="146"/>
      <c r="N268" s="146"/>
      <c r="O268" s="146"/>
      <c r="P268" s="146"/>
      <c r="Q268" s="146"/>
      <c r="R268" s="146"/>
      <c r="S268" s="146"/>
      <c r="T268" s="146"/>
      <c r="U268" s="146"/>
      <c r="V268" s="146"/>
      <c r="W268" s="146"/>
      <c r="X268" s="146"/>
      <c r="Y268" s="146"/>
      <c r="Z268" s="146"/>
      <c r="AA268" s="146"/>
      <c r="AB268" s="146"/>
      <c r="AC268" s="146"/>
      <c r="AD268" s="146"/>
      <c r="AE268" s="146"/>
      <c r="AF268" s="146"/>
      <c r="AG268" s="146"/>
      <c r="AH268" s="146"/>
      <c r="AI268" s="146"/>
      <c r="AJ268" s="146"/>
      <c r="AK268" s="146"/>
      <c r="AL268" s="146"/>
      <c r="AM268" s="146"/>
      <c r="AN268" s="146"/>
      <c r="AO268" s="146"/>
      <c r="AP268" s="146"/>
      <c r="AQ268" s="146"/>
      <c r="AR268" s="146"/>
      <c r="AS268" s="146"/>
      <c r="AT268" s="146"/>
      <c r="AU268" s="146"/>
      <c r="AV268" s="146"/>
      <c r="AW268" s="146"/>
      <c r="AX268" s="146"/>
      <c r="AY268" s="146"/>
      <c r="AZ268" s="146"/>
      <c r="BA268" s="146"/>
      <c r="BB268" s="146"/>
      <c r="BC268" s="146"/>
      <c r="BD268" s="146"/>
      <c r="BE268" s="146"/>
      <c r="BF268" s="146"/>
      <c r="BG268" s="146"/>
      <c r="BH268" s="146"/>
      <c r="BI268" s="146"/>
    </row>
    <row r="269" spans="1:65" ht="16.5" customHeight="1" thickTop="1" thickBot="1">
      <c r="B269" s="146"/>
      <c r="C269" s="146"/>
      <c r="D269" s="146"/>
      <c r="E269" s="146"/>
      <c r="F269" s="146"/>
      <c r="G269" s="146"/>
      <c r="H269" s="146"/>
      <c r="I269" s="146"/>
      <c r="J269" s="146"/>
      <c r="K269" s="146"/>
      <c r="L269" s="146"/>
      <c r="M269" s="146"/>
      <c r="N269" s="146"/>
      <c r="O269" s="146"/>
      <c r="P269" s="146"/>
      <c r="Q269" s="146"/>
      <c r="R269" s="146"/>
      <c r="S269" s="146"/>
      <c r="T269" s="146"/>
      <c r="U269" s="146"/>
      <c r="V269" s="146"/>
      <c r="W269" s="146"/>
      <c r="X269" s="146"/>
      <c r="Y269" s="146"/>
      <c r="Z269" s="146"/>
      <c r="AA269" s="146"/>
      <c r="AB269" s="146"/>
      <c r="AC269" s="146"/>
      <c r="AD269" s="146"/>
      <c r="AE269" s="146"/>
      <c r="AF269" s="146"/>
      <c r="AG269" s="146"/>
      <c r="AH269" s="146"/>
      <c r="AI269" s="146"/>
      <c r="AJ269" s="146"/>
      <c r="AK269" s="146"/>
      <c r="AL269" s="146"/>
      <c r="AM269" s="146"/>
      <c r="AN269" s="146"/>
      <c r="AO269" s="146"/>
      <c r="AP269" s="146"/>
      <c r="AQ269" s="146"/>
      <c r="AR269" s="146"/>
      <c r="AS269" s="146"/>
      <c r="AT269" s="146"/>
      <c r="AU269" s="146"/>
      <c r="AV269" s="146"/>
      <c r="AW269" s="146"/>
      <c r="AX269" s="146"/>
      <c r="AY269" s="146"/>
      <c r="AZ269" s="146"/>
      <c r="BA269" s="146"/>
      <c r="BB269" s="146"/>
      <c r="BC269" s="146"/>
      <c r="BD269" s="146"/>
      <c r="BE269" s="146"/>
      <c r="BF269" s="146"/>
      <c r="BG269" s="146"/>
      <c r="BH269" s="146"/>
      <c r="BI269" s="146"/>
    </row>
    <row r="270" spans="1:65" ht="15" customHeight="1" thickTop="1" thickBot="1">
      <c r="B270" s="125" t="s">
        <v>97</v>
      </c>
      <c r="C270" s="125"/>
      <c r="D270" s="125"/>
      <c r="E270" s="125" t="s">
        <v>98</v>
      </c>
      <c r="F270" s="125"/>
      <c r="G270" s="125"/>
      <c r="H270" s="125" t="s">
        <v>99</v>
      </c>
      <c r="I270" s="125"/>
      <c r="J270" s="125"/>
      <c r="K270" s="125" t="s">
        <v>100</v>
      </c>
      <c r="L270" s="125"/>
      <c r="M270" s="125"/>
      <c r="N270" s="125"/>
      <c r="O270" s="125"/>
      <c r="P270" s="125"/>
      <c r="Q270" s="125" t="s">
        <v>101</v>
      </c>
      <c r="R270" s="125"/>
      <c r="S270" s="125"/>
      <c r="T270" s="125"/>
      <c r="U270" s="125"/>
      <c r="V270" s="125"/>
      <c r="W270" s="125"/>
      <c r="X270" s="125"/>
      <c r="Y270" s="125"/>
      <c r="Z270" s="136" t="s">
        <v>102</v>
      </c>
      <c r="AA270" s="137"/>
      <c r="AB270" s="138"/>
      <c r="AC270" s="127" t="s">
        <v>103</v>
      </c>
      <c r="AD270" s="128"/>
      <c r="AE270" s="128"/>
      <c r="AF270" s="128"/>
      <c r="AG270" s="129"/>
      <c r="AH270" s="125" t="s">
        <v>104</v>
      </c>
      <c r="AI270" s="125"/>
      <c r="AJ270" s="125"/>
      <c r="AK270" s="125" t="s">
        <v>169</v>
      </c>
      <c r="AL270" s="125"/>
      <c r="AM270" s="125"/>
      <c r="AN270" s="125" t="s">
        <v>105</v>
      </c>
      <c r="AO270" s="125"/>
      <c r="AP270" s="125"/>
      <c r="AQ270" s="125" t="s">
        <v>106</v>
      </c>
      <c r="AR270" s="125"/>
      <c r="AS270" s="125"/>
      <c r="AT270" s="126" t="s">
        <v>107</v>
      </c>
      <c r="AU270" s="126"/>
      <c r="AV270" s="126"/>
      <c r="AW270" s="125" t="s">
        <v>108</v>
      </c>
      <c r="AX270" s="125"/>
      <c r="AY270" s="125"/>
      <c r="AZ270" s="125" t="s">
        <v>199</v>
      </c>
      <c r="BA270" s="125"/>
      <c r="BB270" s="125"/>
      <c r="BC270" s="125"/>
      <c r="BD270" s="125"/>
      <c r="BE270" s="125"/>
      <c r="BF270" s="126" t="s">
        <v>200</v>
      </c>
      <c r="BG270" s="126"/>
      <c r="BH270" s="126"/>
      <c r="BI270" s="126"/>
    </row>
    <row r="271" spans="1:65" ht="15" customHeight="1" thickTop="1" thickBot="1">
      <c r="B271" s="125"/>
      <c r="C271" s="125"/>
      <c r="D271" s="125"/>
      <c r="E271" s="125"/>
      <c r="F271" s="125"/>
      <c r="G271" s="125"/>
      <c r="H271" s="125"/>
      <c r="I271" s="125"/>
      <c r="J271" s="125"/>
      <c r="K271" s="125"/>
      <c r="L271" s="125"/>
      <c r="M271" s="125"/>
      <c r="N271" s="125"/>
      <c r="O271" s="125"/>
      <c r="P271" s="125"/>
      <c r="Q271" s="125"/>
      <c r="R271" s="125"/>
      <c r="S271" s="125"/>
      <c r="T271" s="125"/>
      <c r="U271" s="125"/>
      <c r="V271" s="125"/>
      <c r="W271" s="125"/>
      <c r="X271" s="125"/>
      <c r="Y271" s="125"/>
      <c r="Z271" s="139"/>
      <c r="AA271" s="140"/>
      <c r="AB271" s="141"/>
      <c r="AC271" s="130"/>
      <c r="AD271" s="131"/>
      <c r="AE271" s="131"/>
      <c r="AF271" s="131"/>
      <c r="AG271" s="132"/>
      <c r="AH271" s="125"/>
      <c r="AI271" s="125"/>
      <c r="AJ271" s="125"/>
      <c r="AK271" s="125"/>
      <c r="AL271" s="125"/>
      <c r="AM271" s="125"/>
      <c r="AN271" s="125"/>
      <c r="AO271" s="125"/>
      <c r="AP271" s="125"/>
      <c r="AQ271" s="125"/>
      <c r="AR271" s="125"/>
      <c r="AS271" s="125"/>
      <c r="AT271" s="126"/>
      <c r="AU271" s="126"/>
      <c r="AV271" s="126"/>
      <c r="AW271" s="125"/>
      <c r="AX271" s="125"/>
      <c r="AY271" s="125"/>
      <c r="AZ271" s="125"/>
      <c r="BA271" s="125"/>
      <c r="BB271" s="125"/>
      <c r="BC271" s="125"/>
      <c r="BD271" s="125"/>
      <c r="BE271" s="125"/>
      <c r="BF271" s="126"/>
      <c r="BG271" s="126"/>
      <c r="BH271" s="126"/>
      <c r="BI271" s="126"/>
    </row>
    <row r="272" spans="1:65" ht="15" customHeight="1" thickTop="1" thickBot="1">
      <c r="B272" s="125"/>
      <c r="C272" s="125"/>
      <c r="D272" s="125"/>
      <c r="E272" s="125"/>
      <c r="F272" s="125"/>
      <c r="G272" s="125"/>
      <c r="H272" s="125"/>
      <c r="I272" s="125"/>
      <c r="J272" s="125"/>
      <c r="K272" s="125"/>
      <c r="L272" s="125"/>
      <c r="M272" s="125"/>
      <c r="N272" s="125"/>
      <c r="O272" s="125"/>
      <c r="P272" s="125"/>
      <c r="Q272" s="125"/>
      <c r="R272" s="125"/>
      <c r="S272" s="125"/>
      <c r="T272" s="125"/>
      <c r="U272" s="125"/>
      <c r="V272" s="125"/>
      <c r="W272" s="125"/>
      <c r="X272" s="125"/>
      <c r="Y272" s="125"/>
      <c r="Z272" s="139"/>
      <c r="AA272" s="140"/>
      <c r="AB272" s="141"/>
      <c r="AC272" s="130"/>
      <c r="AD272" s="131"/>
      <c r="AE272" s="131"/>
      <c r="AF272" s="131"/>
      <c r="AG272" s="132"/>
      <c r="AH272" s="125"/>
      <c r="AI272" s="125"/>
      <c r="AJ272" s="125"/>
      <c r="AK272" s="125"/>
      <c r="AL272" s="125"/>
      <c r="AM272" s="125"/>
      <c r="AN272" s="125"/>
      <c r="AO272" s="125"/>
      <c r="AP272" s="125"/>
      <c r="AQ272" s="125"/>
      <c r="AR272" s="125"/>
      <c r="AS272" s="125"/>
      <c r="AT272" s="126"/>
      <c r="AU272" s="126"/>
      <c r="AV272" s="126"/>
      <c r="AW272" s="125"/>
      <c r="AX272" s="125"/>
      <c r="AY272" s="125"/>
      <c r="AZ272" s="125"/>
      <c r="BA272" s="125"/>
      <c r="BB272" s="125"/>
      <c r="BC272" s="125"/>
      <c r="BD272" s="125"/>
      <c r="BE272" s="125"/>
      <c r="BF272" s="126"/>
      <c r="BG272" s="126"/>
      <c r="BH272" s="126"/>
      <c r="BI272" s="126"/>
    </row>
    <row r="273" spans="2:61" ht="15" customHeight="1" thickTop="1" thickBot="1">
      <c r="B273" s="125"/>
      <c r="C273" s="125"/>
      <c r="D273" s="125"/>
      <c r="E273" s="125"/>
      <c r="F273" s="125"/>
      <c r="G273" s="125"/>
      <c r="H273" s="125"/>
      <c r="I273" s="125"/>
      <c r="J273" s="125"/>
      <c r="K273" s="125"/>
      <c r="L273" s="125"/>
      <c r="M273" s="125"/>
      <c r="N273" s="125"/>
      <c r="O273" s="125"/>
      <c r="P273" s="125"/>
      <c r="Q273" s="125" t="s">
        <v>109</v>
      </c>
      <c r="R273" s="125"/>
      <c r="S273" s="125" t="s">
        <v>110</v>
      </c>
      <c r="T273" s="125"/>
      <c r="U273" s="125"/>
      <c r="V273" s="125"/>
      <c r="W273" s="125" t="s">
        <v>111</v>
      </c>
      <c r="X273" s="125"/>
      <c r="Y273" s="125"/>
      <c r="Z273" s="139"/>
      <c r="AA273" s="140"/>
      <c r="AB273" s="141"/>
      <c r="AC273" s="130"/>
      <c r="AD273" s="131"/>
      <c r="AE273" s="131"/>
      <c r="AF273" s="131"/>
      <c r="AG273" s="132"/>
      <c r="AH273" s="125"/>
      <c r="AI273" s="125"/>
      <c r="AJ273" s="125"/>
      <c r="AK273" s="125"/>
      <c r="AL273" s="125"/>
      <c r="AM273" s="125"/>
      <c r="AN273" s="125"/>
      <c r="AO273" s="125"/>
      <c r="AP273" s="125"/>
      <c r="AQ273" s="125"/>
      <c r="AR273" s="125"/>
      <c r="AS273" s="125"/>
      <c r="AT273" s="126"/>
      <c r="AU273" s="126"/>
      <c r="AV273" s="126"/>
      <c r="AW273" s="125"/>
      <c r="AX273" s="125"/>
      <c r="AY273" s="125"/>
      <c r="AZ273" s="125"/>
      <c r="BA273" s="125"/>
      <c r="BB273" s="125"/>
      <c r="BC273" s="125"/>
      <c r="BD273" s="125"/>
      <c r="BE273" s="125"/>
      <c r="BF273" s="126"/>
      <c r="BG273" s="126"/>
      <c r="BH273" s="126"/>
      <c r="BI273" s="126"/>
    </row>
    <row r="274" spans="2:61" ht="15" customHeight="1" thickTop="1" thickBot="1">
      <c r="B274" s="125"/>
      <c r="C274" s="125"/>
      <c r="D274" s="125"/>
      <c r="E274" s="125"/>
      <c r="F274" s="125"/>
      <c r="G274" s="125"/>
      <c r="H274" s="125"/>
      <c r="I274" s="125"/>
      <c r="J274" s="125"/>
      <c r="K274" s="125"/>
      <c r="L274" s="125"/>
      <c r="M274" s="125"/>
      <c r="N274" s="125"/>
      <c r="O274" s="125"/>
      <c r="P274" s="125"/>
      <c r="Q274" s="125"/>
      <c r="R274" s="125"/>
      <c r="S274" s="125"/>
      <c r="T274" s="125"/>
      <c r="U274" s="125"/>
      <c r="V274" s="125"/>
      <c r="W274" s="125"/>
      <c r="X274" s="125"/>
      <c r="Y274" s="125"/>
      <c r="Z274" s="142"/>
      <c r="AA274" s="143"/>
      <c r="AB274" s="144"/>
      <c r="AC274" s="133"/>
      <c r="AD274" s="134"/>
      <c r="AE274" s="134"/>
      <c r="AF274" s="134"/>
      <c r="AG274" s="135"/>
      <c r="AH274" s="125"/>
      <c r="AI274" s="125"/>
      <c r="AJ274" s="125"/>
      <c r="AK274" s="125"/>
      <c r="AL274" s="125"/>
      <c r="AM274" s="125"/>
      <c r="AN274" s="125"/>
      <c r="AO274" s="125"/>
      <c r="AP274" s="125"/>
      <c r="AQ274" s="125"/>
      <c r="AR274" s="125"/>
      <c r="AS274" s="125"/>
      <c r="AT274" s="126"/>
      <c r="AU274" s="126"/>
      <c r="AV274" s="126"/>
      <c r="AW274" s="125"/>
      <c r="AX274" s="125"/>
      <c r="AY274" s="125"/>
      <c r="AZ274" s="125"/>
      <c r="BA274" s="125"/>
      <c r="BB274" s="125"/>
      <c r="BC274" s="125"/>
      <c r="BD274" s="125"/>
      <c r="BE274" s="125"/>
      <c r="BF274" s="126"/>
      <c r="BG274" s="126"/>
      <c r="BH274" s="126"/>
      <c r="BI274" s="126"/>
    </row>
    <row r="275" spans="2:61" ht="15" customHeight="1" thickTop="1" thickBot="1">
      <c r="B275" s="87" t="s">
        <v>112</v>
      </c>
      <c r="C275" s="88"/>
      <c r="D275" s="89"/>
      <c r="E275" s="87" t="s">
        <v>112</v>
      </c>
      <c r="F275" s="88"/>
      <c r="G275" s="89"/>
      <c r="H275" s="87" t="s">
        <v>112</v>
      </c>
      <c r="I275" s="88"/>
      <c r="J275" s="89"/>
      <c r="K275" s="87" t="s">
        <v>113</v>
      </c>
      <c r="L275" s="88"/>
      <c r="M275" s="89"/>
      <c r="N275" s="87" t="s">
        <v>114</v>
      </c>
      <c r="O275" s="88"/>
      <c r="P275" s="89"/>
      <c r="Q275" s="87" t="s">
        <v>112</v>
      </c>
      <c r="R275" s="89"/>
      <c r="S275" s="87" t="s">
        <v>201</v>
      </c>
      <c r="T275" s="88"/>
      <c r="U275" s="88"/>
      <c r="V275" s="89"/>
      <c r="W275" s="87" t="s">
        <v>112</v>
      </c>
      <c r="X275" s="88"/>
      <c r="Y275" s="89"/>
      <c r="Z275" s="87" t="s">
        <v>112</v>
      </c>
      <c r="AA275" s="88"/>
      <c r="AB275" s="89"/>
      <c r="AC275" s="87" t="s">
        <v>43</v>
      </c>
      <c r="AD275" s="88"/>
      <c r="AE275" s="88"/>
      <c r="AF275" s="88"/>
      <c r="AG275" s="89"/>
      <c r="AH275" s="49">
        <v>28</v>
      </c>
      <c r="AI275" s="50"/>
      <c r="AJ275" s="51"/>
      <c r="AK275" s="49"/>
      <c r="AL275" s="50"/>
      <c r="AM275" s="51"/>
      <c r="AN275" s="114"/>
      <c r="AO275" s="78"/>
      <c r="AP275" s="79"/>
      <c r="AQ275" s="115">
        <f>AK275+AN275+AH275</f>
        <v>28</v>
      </c>
      <c r="AR275" s="116"/>
      <c r="AS275" s="117"/>
      <c r="AT275" s="124"/>
      <c r="AU275" s="124"/>
      <c r="AV275" s="124"/>
      <c r="AW275" s="124"/>
      <c r="AX275" s="124"/>
      <c r="AY275" s="124"/>
      <c r="AZ275" s="124"/>
      <c r="BA275" s="124"/>
      <c r="BB275" s="124"/>
      <c r="BC275" s="124"/>
      <c r="BD275" s="124"/>
      <c r="BE275" s="124"/>
      <c r="BF275" s="124"/>
      <c r="BG275" s="124"/>
      <c r="BH275" s="124"/>
      <c r="BI275" s="124"/>
    </row>
    <row r="276" spans="2:61" ht="15" customHeight="1" thickTop="1" thickBot="1">
      <c r="B276" s="90"/>
      <c r="C276" s="91"/>
      <c r="D276" s="92"/>
      <c r="E276" s="90"/>
      <c r="F276" s="91"/>
      <c r="G276" s="92"/>
      <c r="H276" s="90"/>
      <c r="I276" s="91"/>
      <c r="J276" s="92"/>
      <c r="K276" s="90"/>
      <c r="L276" s="91"/>
      <c r="M276" s="92"/>
      <c r="N276" s="90"/>
      <c r="O276" s="91"/>
      <c r="P276" s="92"/>
      <c r="Q276" s="90"/>
      <c r="R276" s="92"/>
      <c r="S276" s="90"/>
      <c r="T276" s="91"/>
      <c r="U276" s="91"/>
      <c r="V276" s="92"/>
      <c r="W276" s="90"/>
      <c r="X276" s="91"/>
      <c r="Y276" s="92"/>
      <c r="Z276" s="90"/>
      <c r="AA276" s="91"/>
      <c r="AB276" s="92"/>
      <c r="AC276" s="90"/>
      <c r="AD276" s="91"/>
      <c r="AE276" s="91"/>
      <c r="AF276" s="91"/>
      <c r="AG276" s="92"/>
      <c r="AH276" s="52"/>
      <c r="AI276" s="53"/>
      <c r="AJ276" s="54"/>
      <c r="AK276" s="52"/>
      <c r="AL276" s="53"/>
      <c r="AM276" s="54"/>
      <c r="AN276" s="80"/>
      <c r="AO276" s="81"/>
      <c r="AP276" s="82"/>
      <c r="AQ276" s="118"/>
      <c r="AR276" s="119"/>
      <c r="AS276" s="120"/>
      <c r="AT276" s="124"/>
      <c r="AU276" s="124"/>
      <c r="AV276" s="124"/>
      <c r="AW276" s="124"/>
      <c r="AX276" s="124"/>
      <c r="AY276" s="124"/>
      <c r="AZ276" s="124"/>
      <c r="BA276" s="124"/>
      <c r="BB276" s="124"/>
      <c r="BC276" s="124"/>
      <c r="BD276" s="124"/>
      <c r="BE276" s="124"/>
      <c r="BF276" s="124"/>
      <c r="BG276" s="124"/>
      <c r="BH276" s="124"/>
      <c r="BI276" s="124"/>
    </row>
    <row r="277" spans="2:61" ht="15" customHeight="1" thickTop="1" thickBot="1">
      <c r="B277" s="90"/>
      <c r="C277" s="91"/>
      <c r="D277" s="92"/>
      <c r="E277" s="90"/>
      <c r="F277" s="91"/>
      <c r="G277" s="92"/>
      <c r="H277" s="90"/>
      <c r="I277" s="91"/>
      <c r="J277" s="92"/>
      <c r="K277" s="90"/>
      <c r="L277" s="91"/>
      <c r="M277" s="92"/>
      <c r="N277" s="90"/>
      <c r="O277" s="91"/>
      <c r="P277" s="92"/>
      <c r="Q277" s="90"/>
      <c r="R277" s="92"/>
      <c r="S277" s="90"/>
      <c r="T277" s="91"/>
      <c r="U277" s="91"/>
      <c r="V277" s="92"/>
      <c r="W277" s="90"/>
      <c r="X277" s="91"/>
      <c r="Y277" s="92"/>
      <c r="Z277" s="90"/>
      <c r="AA277" s="91"/>
      <c r="AB277" s="92"/>
      <c r="AC277" s="90"/>
      <c r="AD277" s="91"/>
      <c r="AE277" s="91"/>
      <c r="AF277" s="91"/>
      <c r="AG277" s="92"/>
      <c r="AH277" s="52"/>
      <c r="AI277" s="53"/>
      <c r="AJ277" s="54"/>
      <c r="AK277" s="52"/>
      <c r="AL277" s="53"/>
      <c r="AM277" s="54"/>
      <c r="AN277" s="80"/>
      <c r="AO277" s="81"/>
      <c r="AP277" s="82"/>
      <c r="AQ277" s="118"/>
      <c r="AR277" s="119"/>
      <c r="AS277" s="120"/>
      <c r="AT277" s="124"/>
      <c r="AU277" s="124"/>
      <c r="AV277" s="124"/>
      <c r="AW277" s="124"/>
      <c r="AX277" s="124"/>
      <c r="AY277" s="124"/>
      <c r="AZ277" s="124"/>
      <c r="BA277" s="124"/>
      <c r="BB277" s="124"/>
      <c r="BC277" s="124"/>
      <c r="BD277" s="124"/>
      <c r="BE277" s="124"/>
      <c r="BF277" s="124"/>
      <c r="BG277" s="124"/>
      <c r="BH277" s="124"/>
      <c r="BI277" s="124"/>
    </row>
    <row r="278" spans="2:61" ht="15" customHeight="1" thickTop="1" thickBot="1">
      <c r="B278" s="93"/>
      <c r="C278" s="94"/>
      <c r="D278" s="95"/>
      <c r="E278" s="93"/>
      <c r="F278" s="94"/>
      <c r="G278" s="95"/>
      <c r="H278" s="93"/>
      <c r="I278" s="94"/>
      <c r="J278" s="95"/>
      <c r="K278" s="93"/>
      <c r="L278" s="94"/>
      <c r="M278" s="95"/>
      <c r="N278" s="93"/>
      <c r="O278" s="94"/>
      <c r="P278" s="95"/>
      <c r="Q278" s="93"/>
      <c r="R278" s="95"/>
      <c r="S278" s="93"/>
      <c r="T278" s="94"/>
      <c r="U278" s="94"/>
      <c r="V278" s="95"/>
      <c r="W278" s="93"/>
      <c r="X278" s="94"/>
      <c r="Y278" s="95"/>
      <c r="Z278" s="93"/>
      <c r="AA278" s="94"/>
      <c r="AB278" s="95"/>
      <c r="AC278" s="93"/>
      <c r="AD278" s="94"/>
      <c r="AE278" s="94"/>
      <c r="AF278" s="94"/>
      <c r="AG278" s="95"/>
      <c r="AH278" s="55"/>
      <c r="AI278" s="56"/>
      <c r="AJ278" s="57"/>
      <c r="AK278" s="55"/>
      <c r="AL278" s="56"/>
      <c r="AM278" s="57"/>
      <c r="AN278" s="83"/>
      <c r="AO278" s="84"/>
      <c r="AP278" s="85"/>
      <c r="AQ278" s="121"/>
      <c r="AR278" s="122"/>
      <c r="AS278" s="123"/>
      <c r="AT278" s="124"/>
      <c r="AU278" s="124"/>
      <c r="AV278" s="124"/>
      <c r="AW278" s="124"/>
      <c r="AX278" s="124"/>
      <c r="AY278" s="124"/>
      <c r="AZ278" s="124"/>
      <c r="BA278" s="124"/>
      <c r="BB278" s="124"/>
      <c r="BC278" s="124"/>
      <c r="BD278" s="124"/>
      <c r="BE278" s="124"/>
      <c r="BF278" s="124"/>
      <c r="BG278" s="124"/>
      <c r="BH278" s="124"/>
      <c r="BI278" s="124"/>
    </row>
    <row r="279" spans="2:61" ht="15" customHeight="1" thickTop="1" thickBot="1">
      <c r="B279" s="105">
        <v>30</v>
      </c>
      <c r="C279" s="106"/>
      <c r="D279" s="107"/>
      <c r="E279" s="105">
        <v>27</v>
      </c>
      <c r="F279" s="106"/>
      <c r="G279" s="107"/>
      <c r="H279" s="105">
        <f>'05.02'!H279</f>
        <v>60</v>
      </c>
      <c r="I279" s="106"/>
      <c r="J279" s="107"/>
      <c r="K279" s="49">
        <v>6</v>
      </c>
      <c r="L279" s="50"/>
      <c r="M279" s="51"/>
      <c r="N279" s="49">
        <v>17</v>
      </c>
      <c r="O279" s="50"/>
      <c r="P279" s="51"/>
      <c r="Q279" s="87">
        <v>45</v>
      </c>
      <c r="R279" s="89"/>
      <c r="S279" s="77">
        <f>Q279+'05.02'!S279</f>
        <v>80</v>
      </c>
      <c r="T279" s="78"/>
      <c r="U279" s="78"/>
      <c r="V279" s="79"/>
      <c r="W279" s="86">
        <f>Q279+'05.02'!W279</f>
        <v>80</v>
      </c>
      <c r="X279" s="50"/>
      <c r="Y279" s="51"/>
      <c r="Z279" s="49">
        <f>B279+H279</f>
        <v>90</v>
      </c>
      <c r="AA279" s="50"/>
      <c r="AB279" s="51"/>
      <c r="AC279" s="87" t="s">
        <v>202</v>
      </c>
      <c r="AD279" s="88"/>
      <c r="AE279" s="88"/>
      <c r="AF279" s="88"/>
      <c r="AG279" s="89"/>
      <c r="AH279" s="96">
        <f>AH275+'05.02'!AH279</f>
        <v>28</v>
      </c>
      <c r="AI279" s="97"/>
      <c r="AJ279" s="98"/>
      <c r="AK279" s="96">
        <f>AK275+'05.02'!AK279</f>
        <v>0</v>
      </c>
      <c r="AL279" s="97"/>
      <c r="AM279" s="98"/>
      <c r="AN279" s="58">
        <f>'05.02'!AN279+AN275</f>
        <v>0</v>
      </c>
      <c r="AO279" s="59"/>
      <c r="AP279" s="60"/>
      <c r="AQ279" s="67">
        <f>AH279+AK279+AN279</f>
        <v>28</v>
      </c>
      <c r="AR279" s="68"/>
      <c r="AS279" s="69"/>
      <c r="AT279" s="76"/>
      <c r="AU279" s="76"/>
      <c r="AV279" s="76"/>
      <c r="AW279" s="76"/>
      <c r="AX279" s="76"/>
      <c r="AY279" s="76"/>
      <c r="AZ279" s="76"/>
      <c r="BA279" s="76"/>
      <c r="BB279" s="76"/>
      <c r="BC279" s="76"/>
      <c r="BD279" s="76"/>
      <c r="BE279" s="76"/>
      <c r="BF279" s="76"/>
      <c r="BG279" s="76"/>
      <c r="BH279" s="76"/>
      <c r="BI279" s="76"/>
    </row>
    <row r="280" spans="2:61" ht="15" customHeight="1" thickTop="1" thickBot="1">
      <c r="B280" s="108"/>
      <c r="C280" s="109"/>
      <c r="D280" s="110"/>
      <c r="E280" s="108"/>
      <c r="F280" s="109"/>
      <c r="G280" s="110"/>
      <c r="H280" s="108"/>
      <c r="I280" s="109"/>
      <c r="J280" s="110"/>
      <c r="K280" s="52"/>
      <c r="L280" s="53"/>
      <c r="M280" s="54"/>
      <c r="N280" s="52"/>
      <c r="O280" s="53"/>
      <c r="P280" s="54"/>
      <c r="Q280" s="90"/>
      <c r="R280" s="92"/>
      <c r="S280" s="80"/>
      <c r="T280" s="81"/>
      <c r="U280" s="81"/>
      <c r="V280" s="82"/>
      <c r="W280" s="52"/>
      <c r="X280" s="53"/>
      <c r="Y280" s="54"/>
      <c r="Z280" s="52"/>
      <c r="AA280" s="53"/>
      <c r="AB280" s="54"/>
      <c r="AC280" s="90"/>
      <c r="AD280" s="91"/>
      <c r="AE280" s="91"/>
      <c r="AF280" s="91"/>
      <c r="AG280" s="92"/>
      <c r="AH280" s="99"/>
      <c r="AI280" s="100"/>
      <c r="AJ280" s="101"/>
      <c r="AK280" s="99"/>
      <c r="AL280" s="100"/>
      <c r="AM280" s="101"/>
      <c r="AN280" s="61"/>
      <c r="AO280" s="62"/>
      <c r="AP280" s="63"/>
      <c r="AQ280" s="70"/>
      <c r="AR280" s="71"/>
      <c r="AS280" s="72"/>
      <c r="AT280" s="76"/>
      <c r="AU280" s="76"/>
      <c r="AV280" s="76"/>
      <c r="AW280" s="76"/>
      <c r="AX280" s="76"/>
      <c r="AY280" s="76"/>
      <c r="AZ280" s="76"/>
      <c r="BA280" s="76"/>
      <c r="BB280" s="76"/>
      <c r="BC280" s="76"/>
      <c r="BD280" s="76"/>
      <c r="BE280" s="76"/>
      <c r="BF280" s="76"/>
      <c r="BG280" s="76"/>
      <c r="BH280" s="76"/>
      <c r="BI280" s="76"/>
    </row>
    <row r="281" spans="2:61" ht="15" customHeight="1" thickTop="1" thickBot="1">
      <c r="B281" s="108"/>
      <c r="C281" s="109"/>
      <c r="D281" s="110"/>
      <c r="E281" s="108"/>
      <c r="F281" s="109"/>
      <c r="G281" s="110"/>
      <c r="H281" s="108"/>
      <c r="I281" s="109"/>
      <c r="J281" s="110"/>
      <c r="K281" s="52"/>
      <c r="L281" s="53"/>
      <c r="M281" s="54"/>
      <c r="N281" s="52"/>
      <c r="O281" s="53"/>
      <c r="P281" s="54"/>
      <c r="Q281" s="90"/>
      <c r="R281" s="92"/>
      <c r="S281" s="80"/>
      <c r="T281" s="81"/>
      <c r="U281" s="81"/>
      <c r="V281" s="82"/>
      <c r="W281" s="52"/>
      <c r="X281" s="53"/>
      <c r="Y281" s="54"/>
      <c r="Z281" s="52"/>
      <c r="AA281" s="53"/>
      <c r="AB281" s="54"/>
      <c r="AC281" s="90"/>
      <c r="AD281" s="91"/>
      <c r="AE281" s="91"/>
      <c r="AF281" s="91"/>
      <c r="AG281" s="92"/>
      <c r="AH281" s="99"/>
      <c r="AI281" s="100"/>
      <c r="AJ281" s="101"/>
      <c r="AK281" s="99"/>
      <c r="AL281" s="100"/>
      <c r="AM281" s="101"/>
      <c r="AN281" s="61"/>
      <c r="AO281" s="62"/>
      <c r="AP281" s="63"/>
      <c r="AQ281" s="70"/>
      <c r="AR281" s="71"/>
      <c r="AS281" s="72"/>
      <c r="AT281" s="76"/>
      <c r="AU281" s="76"/>
      <c r="AV281" s="76"/>
      <c r="AW281" s="76"/>
      <c r="AX281" s="76"/>
      <c r="AY281" s="76"/>
      <c r="AZ281" s="76"/>
      <c r="BA281" s="76"/>
      <c r="BB281" s="76"/>
      <c r="BC281" s="76"/>
      <c r="BD281" s="76"/>
      <c r="BE281" s="76"/>
      <c r="BF281" s="76"/>
      <c r="BG281" s="76"/>
      <c r="BH281" s="76"/>
      <c r="BI281" s="76"/>
    </row>
    <row r="282" spans="2:61" ht="15" customHeight="1" thickTop="1" thickBot="1">
      <c r="B282" s="111"/>
      <c r="C282" s="112"/>
      <c r="D282" s="113"/>
      <c r="E282" s="111"/>
      <c r="F282" s="112"/>
      <c r="G282" s="113"/>
      <c r="H282" s="111"/>
      <c r="I282" s="112"/>
      <c r="J282" s="113"/>
      <c r="K282" s="55"/>
      <c r="L282" s="56"/>
      <c r="M282" s="57"/>
      <c r="N282" s="55"/>
      <c r="O282" s="56"/>
      <c r="P282" s="57"/>
      <c r="Q282" s="93"/>
      <c r="R282" s="95"/>
      <c r="S282" s="83"/>
      <c r="T282" s="84"/>
      <c r="U282" s="84"/>
      <c r="V282" s="85"/>
      <c r="W282" s="55"/>
      <c r="X282" s="56"/>
      <c r="Y282" s="57"/>
      <c r="Z282" s="55"/>
      <c r="AA282" s="56"/>
      <c r="AB282" s="57"/>
      <c r="AC282" s="93"/>
      <c r="AD282" s="94"/>
      <c r="AE282" s="94"/>
      <c r="AF282" s="94"/>
      <c r="AG282" s="95"/>
      <c r="AH282" s="102"/>
      <c r="AI282" s="103"/>
      <c r="AJ282" s="104"/>
      <c r="AK282" s="102"/>
      <c r="AL282" s="103"/>
      <c r="AM282" s="104"/>
      <c r="AN282" s="64"/>
      <c r="AO282" s="65"/>
      <c r="AP282" s="66"/>
      <c r="AQ282" s="73"/>
      <c r="AR282" s="74"/>
      <c r="AS282" s="75"/>
      <c r="AT282" s="76"/>
      <c r="AU282" s="76"/>
      <c r="AV282" s="76"/>
      <c r="AW282" s="76"/>
      <c r="AX282" s="76"/>
      <c r="AY282" s="76"/>
      <c r="AZ282" s="76"/>
      <c r="BA282" s="76"/>
      <c r="BB282" s="76"/>
      <c r="BC282" s="76"/>
      <c r="BD282" s="76"/>
      <c r="BE282" s="76"/>
      <c r="BF282" s="76"/>
      <c r="BG282" s="76"/>
      <c r="BH282" s="76"/>
      <c r="BI282" s="76"/>
    </row>
    <row r="283" spans="2:61" ht="15.75" customHeight="1" thickTop="1">
      <c r="B283" s="34"/>
      <c r="C283" s="34"/>
      <c r="D283" s="34"/>
      <c r="E283" s="34"/>
      <c r="F283" s="34"/>
      <c r="G283" s="34"/>
      <c r="H283" s="34"/>
      <c r="I283" s="34"/>
      <c r="J283" s="34"/>
      <c r="K283" s="34"/>
      <c r="L283" s="34"/>
      <c r="M283" s="34"/>
      <c r="N283" s="34"/>
      <c r="O283" s="34"/>
      <c r="P283" s="34"/>
      <c r="Q283" s="34"/>
      <c r="R283" s="34"/>
      <c r="S283" s="34"/>
      <c r="T283" s="34"/>
      <c r="U283" s="34"/>
      <c r="V283" s="34"/>
      <c r="W283" s="34"/>
      <c r="X283" s="34"/>
      <c r="Y283" s="34"/>
      <c r="Z283" s="34"/>
      <c r="AA283" s="34"/>
      <c r="AB283" s="34"/>
      <c r="AC283" s="34"/>
      <c r="AD283" s="34"/>
      <c r="AE283" s="34"/>
      <c r="AF283" s="34"/>
      <c r="AG283" s="34"/>
      <c r="AH283" s="34"/>
      <c r="AI283" s="34"/>
      <c r="AJ283" s="34"/>
      <c r="AK283" s="34"/>
      <c r="AL283" s="34"/>
      <c r="AM283" s="34"/>
      <c r="AN283" s="34"/>
      <c r="AO283" s="34"/>
      <c r="AP283" s="34"/>
      <c r="AQ283" s="34"/>
      <c r="AR283" s="34"/>
      <c r="AS283" s="34"/>
      <c r="AT283" s="34"/>
      <c r="AU283" s="34"/>
      <c r="AV283" s="34"/>
      <c r="AW283" s="34"/>
      <c r="AX283" s="34"/>
      <c r="AY283" s="34"/>
      <c r="AZ283" s="34"/>
      <c r="BA283" s="34"/>
      <c r="BB283" s="34"/>
      <c r="BC283" s="34"/>
      <c r="BD283" s="34"/>
      <c r="BE283" s="34"/>
      <c r="BF283" s="34"/>
      <c r="BG283" s="34"/>
      <c r="BH283" s="34"/>
      <c r="BI283" s="34"/>
    </row>
    <row r="284" spans="2:61" ht="15.75" customHeight="1" thickBot="1">
      <c r="B284" s="35"/>
      <c r="C284" s="35"/>
      <c r="D284" s="35"/>
      <c r="E284" s="35"/>
      <c r="F284" s="35"/>
      <c r="G284" s="35"/>
      <c r="H284" s="35"/>
      <c r="I284" s="35"/>
      <c r="J284" s="35"/>
      <c r="K284" s="35"/>
      <c r="L284" s="35"/>
      <c r="M284" s="35"/>
      <c r="N284" s="35"/>
      <c r="O284" s="35"/>
      <c r="P284" s="35"/>
      <c r="Q284" s="35"/>
      <c r="R284" s="35"/>
      <c r="S284" s="35"/>
      <c r="T284" s="35"/>
      <c r="U284" s="35"/>
      <c r="V284" s="35"/>
      <c r="W284" s="35"/>
      <c r="X284" s="35"/>
      <c r="Y284" s="35"/>
      <c r="Z284" s="35"/>
      <c r="AA284" s="35"/>
      <c r="AB284" s="35"/>
      <c r="AC284" s="35"/>
      <c r="AD284" s="35"/>
      <c r="AE284" s="35"/>
      <c r="AF284" s="35"/>
      <c r="AG284" s="35"/>
      <c r="AH284" s="35"/>
      <c r="AI284" s="35"/>
      <c r="AJ284" s="35"/>
      <c r="AK284" s="35"/>
      <c r="AL284" s="35"/>
      <c r="AM284" s="35"/>
      <c r="AN284" s="35"/>
      <c r="AO284" s="35"/>
      <c r="AP284" s="35"/>
      <c r="AQ284" s="35"/>
      <c r="AR284" s="35"/>
      <c r="AS284" s="35"/>
      <c r="AT284" s="35"/>
      <c r="AU284" s="35"/>
      <c r="AV284" s="35"/>
      <c r="AW284" s="35"/>
      <c r="AX284" s="35"/>
      <c r="AY284" s="35"/>
      <c r="AZ284" s="35"/>
      <c r="BA284" s="35"/>
      <c r="BB284" s="35"/>
      <c r="BC284" s="35"/>
      <c r="BD284" s="35"/>
      <c r="BE284" s="35"/>
      <c r="BF284" s="35"/>
      <c r="BG284" s="35"/>
      <c r="BH284" s="35"/>
      <c r="BI284" s="35"/>
    </row>
    <row r="285" spans="2:61" ht="15.75" customHeight="1" thickTop="1" thickBot="1">
      <c r="B285" s="36" t="s">
        <v>115</v>
      </c>
      <c r="C285" s="36"/>
      <c r="D285" s="36"/>
      <c r="E285" s="36"/>
      <c r="F285" s="36"/>
      <c r="G285" s="37" t="s">
        <v>116</v>
      </c>
      <c r="H285" s="38"/>
      <c r="I285" s="38"/>
      <c r="J285" s="38"/>
      <c r="K285" s="38"/>
      <c r="L285" s="38"/>
      <c r="M285" s="38"/>
      <c r="N285" s="38"/>
      <c r="O285" s="38"/>
      <c r="P285" s="38"/>
      <c r="Q285" s="38"/>
      <c r="R285" s="38"/>
      <c r="S285" s="38"/>
      <c r="T285" s="38"/>
      <c r="U285" s="38"/>
      <c r="V285" s="38"/>
      <c r="W285" s="38"/>
      <c r="X285" s="38"/>
      <c r="Y285" s="38"/>
      <c r="Z285" s="38"/>
      <c r="AA285" s="38"/>
      <c r="AB285" s="38"/>
      <c r="AC285" s="38"/>
      <c r="AD285" s="38"/>
      <c r="AE285" s="38"/>
      <c r="AF285" s="38"/>
      <c r="AG285" s="38"/>
      <c r="AH285" s="38"/>
      <c r="AI285" s="38"/>
      <c r="AJ285" s="38"/>
      <c r="AK285" s="38"/>
      <c r="AL285" s="38"/>
      <c r="AM285" s="38"/>
      <c r="AN285" s="38"/>
      <c r="AO285" s="38"/>
      <c r="AP285" s="38"/>
      <c r="AQ285" s="38"/>
      <c r="AR285" s="38"/>
      <c r="AS285" s="38"/>
      <c r="AT285" s="38"/>
      <c r="AU285" s="38"/>
      <c r="AV285" s="38"/>
      <c r="AW285" s="38"/>
      <c r="AX285" s="38"/>
      <c r="AY285" s="38"/>
      <c r="AZ285" s="38"/>
      <c r="BA285" s="38"/>
      <c r="BB285" s="38"/>
      <c r="BC285" s="38"/>
      <c r="BD285" s="38"/>
      <c r="BE285" s="38"/>
      <c r="BF285" s="38"/>
      <c r="BG285" s="38"/>
      <c r="BH285" s="38"/>
      <c r="BI285" s="39"/>
    </row>
    <row r="286" spans="2:61" ht="15" customHeight="1" thickTop="1" thickBot="1">
      <c r="B286" s="36"/>
      <c r="C286" s="36"/>
      <c r="D286" s="36"/>
      <c r="E286" s="36"/>
      <c r="F286" s="36"/>
      <c r="G286" s="40"/>
      <c r="H286" s="41"/>
      <c r="I286" s="41"/>
      <c r="J286" s="41"/>
      <c r="K286" s="41"/>
      <c r="L286" s="41"/>
      <c r="M286" s="41"/>
      <c r="N286" s="41"/>
      <c r="O286" s="41"/>
      <c r="P286" s="41"/>
      <c r="Q286" s="41"/>
      <c r="R286" s="41"/>
      <c r="S286" s="41"/>
      <c r="T286" s="41"/>
      <c r="U286" s="41"/>
      <c r="V286" s="41"/>
      <c r="W286" s="41"/>
      <c r="X286" s="41"/>
      <c r="Y286" s="41"/>
      <c r="Z286" s="41"/>
      <c r="AA286" s="41"/>
      <c r="AB286" s="41"/>
      <c r="AC286" s="41"/>
      <c r="AD286" s="41"/>
      <c r="AE286" s="41"/>
      <c r="AF286" s="41"/>
      <c r="AG286" s="41"/>
      <c r="AH286" s="41"/>
      <c r="AI286" s="41"/>
      <c r="AJ286" s="41"/>
      <c r="AK286" s="41"/>
      <c r="AL286" s="41"/>
      <c r="AM286" s="41"/>
      <c r="AN286" s="41"/>
      <c r="AO286" s="41"/>
      <c r="AP286" s="41"/>
      <c r="AQ286" s="41"/>
      <c r="AR286" s="41"/>
      <c r="AS286" s="41"/>
      <c r="AT286" s="41"/>
      <c r="AU286" s="41"/>
      <c r="AV286" s="41"/>
      <c r="AW286" s="41"/>
      <c r="AX286" s="41"/>
      <c r="AY286" s="41"/>
      <c r="AZ286" s="41"/>
      <c r="BA286" s="41"/>
      <c r="BB286" s="41"/>
      <c r="BC286" s="41"/>
      <c r="BD286" s="41"/>
      <c r="BE286" s="41"/>
      <c r="BF286" s="41"/>
      <c r="BG286" s="41"/>
      <c r="BH286" s="41"/>
      <c r="BI286" s="42"/>
    </row>
    <row r="287" spans="2:61" ht="15" customHeight="1" thickTop="1" thickBot="1">
      <c r="B287" s="36"/>
      <c r="C287" s="36"/>
      <c r="D287" s="36"/>
      <c r="E287" s="36"/>
      <c r="F287" s="36"/>
      <c r="G287" s="40"/>
      <c r="H287" s="41"/>
      <c r="I287" s="41"/>
      <c r="J287" s="41"/>
      <c r="K287" s="41"/>
      <c r="L287" s="41"/>
      <c r="M287" s="41"/>
      <c r="N287" s="41"/>
      <c r="O287" s="41"/>
      <c r="P287" s="41"/>
      <c r="Q287" s="41"/>
      <c r="R287" s="41"/>
      <c r="S287" s="41"/>
      <c r="T287" s="41"/>
      <c r="U287" s="41"/>
      <c r="V287" s="41"/>
      <c r="W287" s="41"/>
      <c r="X287" s="41"/>
      <c r="Y287" s="41"/>
      <c r="Z287" s="41"/>
      <c r="AA287" s="41"/>
      <c r="AB287" s="41"/>
      <c r="AC287" s="41"/>
      <c r="AD287" s="41"/>
      <c r="AE287" s="41"/>
      <c r="AF287" s="41"/>
      <c r="AG287" s="41"/>
      <c r="AH287" s="41"/>
      <c r="AI287" s="41"/>
      <c r="AJ287" s="41"/>
      <c r="AK287" s="41"/>
      <c r="AL287" s="41"/>
      <c r="AM287" s="41"/>
      <c r="AN287" s="41"/>
      <c r="AO287" s="41"/>
      <c r="AP287" s="41"/>
      <c r="AQ287" s="41"/>
      <c r="AR287" s="41"/>
      <c r="AS287" s="41"/>
      <c r="AT287" s="41"/>
      <c r="AU287" s="41"/>
      <c r="AV287" s="41"/>
      <c r="AW287" s="41"/>
      <c r="AX287" s="41"/>
      <c r="AY287" s="41"/>
      <c r="AZ287" s="41"/>
      <c r="BA287" s="41"/>
      <c r="BB287" s="41"/>
      <c r="BC287" s="41"/>
      <c r="BD287" s="41"/>
      <c r="BE287" s="41"/>
      <c r="BF287" s="41"/>
      <c r="BG287" s="41"/>
      <c r="BH287" s="41"/>
      <c r="BI287" s="42"/>
    </row>
    <row r="288" spans="2:61" ht="15.75" customHeight="1" thickTop="1" thickBot="1">
      <c r="B288" s="36"/>
      <c r="C288" s="36"/>
      <c r="D288" s="36"/>
      <c r="E288" s="36"/>
      <c r="F288" s="36"/>
      <c r="G288" s="43"/>
      <c r="H288" s="44"/>
      <c r="I288" s="44"/>
      <c r="J288" s="44"/>
      <c r="K288" s="44"/>
      <c r="L288" s="44"/>
      <c r="M288" s="44"/>
      <c r="N288" s="44"/>
      <c r="O288" s="44"/>
      <c r="P288" s="44"/>
      <c r="Q288" s="44"/>
      <c r="R288" s="44"/>
      <c r="S288" s="44"/>
      <c r="T288" s="44"/>
      <c r="U288" s="44"/>
      <c r="V288" s="44"/>
      <c r="W288" s="44"/>
      <c r="X288" s="44"/>
      <c r="Y288" s="44"/>
      <c r="Z288" s="44"/>
      <c r="AA288" s="44"/>
      <c r="AB288" s="44"/>
      <c r="AC288" s="44"/>
      <c r="AD288" s="44"/>
      <c r="AE288" s="44"/>
      <c r="AF288" s="44"/>
      <c r="AG288" s="44"/>
      <c r="AH288" s="44"/>
      <c r="AI288" s="44"/>
      <c r="AJ288" s="44"/>
      <c r="AK288" s="44"/>
      <c r="AL288" s="44"/>
      <c r="AM288" s="44"/>
      <c r="AN288" s="44"/>
      <c r="AO288" s="44"/>
      <c r="AP288" s="44"/>
      <c r="AQ288" s="44"/>
      <c r="AR288" s="44"/>
      <c r="AS288" s="44"/>
      <c r="AT288" s="44"/>
      <c r="AU288" s="44"/>
      <c r="AV288" s="44"/>
      <c r="AW288" s="44"/>
      <c r="AX288" s="44"/>
      <c r="AY288" s="44"/>
      <c r="AZ288" s="44"/>
      <c r="BA288" s="44"/>
      <c r="BB288" s="44"/>
      <c r="BC288" s="44"/>
      <c r="BD288" s="44"/>
      <c r="BE288" s="44"/>
      <c r="BF288" s="44"/>
      <c r="BG288" s="44"/>
      <c r="BH288" s="44"/>
      <c r="BI288" s="45"/>
    </row>
    <row r="289" spans="2:61" ht="84.75" customHeight="1" thickTop="1" thickBot="1">
      <c r="B289" s="36" t="s">
        <v>117</v>
      </c>
      <c r="C289" s="36"/>
      <c r="D289" s="36"/>
      <c r="E289" s="36"/>
      <c r="F289" s="36"/>
      <c r="G289" s="46" t="s">
        <v>317</v>
      </c>
      <c r="H289" s="46"/>
      <c r="I289" s="46"/>
      <c r="J289" s="46"/>
      <c r="K289" s="46"/>
      <c r="L289" s="46"/>
      <c r="M289" s="46"/>
      <c r="N289" s="46"/>
      <c r="O289" s="46"/>
      <c r="P289" s="46"/>
      <c r="Q289" s="46"/>
      <c r="R289" s="46"/>
      <c r="S289" s="46"/>
      <c r="T289" s="46"/>
      <c r="U289" s="46"/>
      <c r="V289" s="46"/>
      <c r="W289" s="46"/>
      <c r="X289" s="46"/>
      <c r="Y289" s="46"/>
      <c r="Z289" s="46"/>
      <c r="AA289" s="46"/>
      <c r="AB289" s="46"/>
      <c r="AC289" s="46"/>
      <c r="AD289" s="46"/>
      <c r="AE289" s="46"/>
      <c r="AF289" s="46"/>
      <c r="AG289" s="46"/>
      <c r="AH289" s="58" t="s">
        <v>318</v>
      </c>
      <c r="AI289" s="59"/>
      <c r="AJ289" s="59"/>
      <c r="AK289" s="59"/>
      <c r="AL289" s="59"/>
      <c r="AM289" s="59"/>
      <c r="AN289" s="59"/>
      <c r="AO289" s="59"/>
      <c r="AP289" s="59"/>
      <c r="AQ289" s="59"/>
      <c r="AR289" s="59"/>
      <c r="AS289" s="59"/>
      <c r="AT289" s="59"/>
      <c r="AU289" s="59"/>
      <c r="AV289" s="59"/>
      <c r="AW289" s="59"/>
      <c r="AX289" s="59"/>
      <c r="AY289" s="59"/>
      <c r="AZ289" s="59"/>
      <c r="BA289" s="59"/>
      <c r="BB289" s="59"/>
      <c r="BC289" s="59"/>
      <c r="BD289" s="59"/>
      <c r="BE289" s="59"/>
      <c r="BF289" s="59"/>
      <c r="BG289" s="59"/>
      <c r="BH289" s="59"/>
      <c r="BI289" s="60"/>
    </row>
    <row r="290" spans="2:61" ht="45" customHeight="1" thickTop="1" thickBot="1">
      <c r="B290" s="36"/>
      <c r="C290" s="36"/>
      <c r="D290" s="36"/>
      <c r="E290" s="36"/>
      <c r="F290" s="36"/>
      <c r="G290" s="47"/>
      <c r="H290" s="47"/>
      <c r="I290" s="47"/>
      <c r="J290" s="47"/>
      <c r="K290" s="47"/>
      <c r="L290" s="47"/>
      <c r="M290" s="47"/>
      <c r="N290" s="47"/>
      <c r="O290" s="47"/>
      <c r="P290" s="47"/>
      <c r="Q290" s="47"/>
      <c r="R290" s="47"/>
      <c r="S290" s="47"/>
      <c r="T290" s="47"/>
      <c r="U290" s="47"/>
      <c r="V290" s="47"/>
      <c r="W290" s="47"/>
      <c r="X290" s="47"/>
      <c r="Y290" s="47"/>
      <c r="Z290" s="47"/>
      <c r="AA290" s="47"/>
      <c r="AB290" s="47"/>
      <c r="AC290" s="47"/>
      <c r="AD290" s="47"/>
      <c r="AE290" s="47"/>
      <c r="AF290" s="47"/>
      <c r="AG290" s="47"/>
      <c r="AH290" s="61"/>
      <c r="AI290" s="62"/>
      <c r="AJ290" s="62"/>
      <c r="AK290" s="62"/>
      <c r="AL290" s="62"/>
      <c r="AM290" s="62"/>
      <c r="AN290" s="62"/>
      <c r="AO290" s="62"/>
      <c r="AP290" s="62"/>
      <c r="AQ290" s="62"/>
      <c r="AR290" s="62"/>
      <c r="AS290" s="62"/>
      <c r="AT290" s="62"/>
      <c r="AU290" s="62"/>
      <c r="AV290" s="62"/>
      <c r="AW290" s="62"/>
      <c r="AX290" s="62"/>
      <c r="AY290" s="62"/>
      <c r="AZ290" s="62"/>
      <c r="BA290" s="62"/>
      <c r="BB290" s="62"/>
      <c r="BC290" s="62"/>
      <c r="BD290" s="62"/>
      <c r="BE290" s="62"/>
      <c r="BF290" s="62"/>
      <c r="BG290" s="62"/>
      <c r="BH290" s="62"/>
      <c r="BI290" s="63"/>
    </row>
    <row r="291" spans="2:61" ht="45" customHeight="1" thickTop="1" thickBot="1">
      <c r="B291" s="36"/>
      <c r="C291" s="36"/>
      <c r="D291" s="36"/>
      <c r="E291" s="36"/>
      <c r="F291" s="36"/>
      <c r="G291" s="47"/>
      <c r="H291" s="47"/>
      <c r="I291" s="47"/>
      <c r="J291" s="47"/>
      <c r="K291" s="47"/>
      <c r="L291" s="47"/>
      <c r="M291" s="47"/>
      <c r="N291" s="47"/>
      <c r="O291" s="47"/>
      <c r="P291" s="47"/>
      <c r="Q291" s="47"/>
      <c r="R291" s="47"/>
      <c r="S291" s="47"/>
      <c r="T291" s="47"/>
      <c r="U291" s="47"/>
      <c r="V291" s="47"/>
      <c r="W291" s="47"/>
      <c r="X291" s="47"/>
      <c r="Y291" s="47"/>
      <c r="Z291" s="47"/>
      <c r="AA291" s="47"/>
      <c r="AB291" s="47"/>
      <c r="AC291" s="47"/>
      <c r="AD291" s="47"/>
      <c r="AE291" s="47"/>
      <c r="AF291" s="47"/>
      <c r="AG291" s="47"/>
      <c r="AH291" s="61"/>
      <c r="AI291" s="62"/>
      <c r="AJ291" s="62"/>
      <c r="AK291" s="62"/>
      <c r="AL291" s="62"/>
      <c r="AM291" s="62"/>
      <c r="AN291" s="62"/>
      <c r="AO291" s="62"/>
      <c r="AP291" s="62"/>
      <c r="AQ291" s="62"/>
      <c r="AR291" s="62"/>
      <c r="AS291" s="62"/>
      <c r="AT291" s="62"/>
      <c r="AU291" s="62"/>
      <c r="AV291" s="62"/>
      <c r="AW291" s="62"/>
      <c r="AX291" s="62"/>
      <c r="AY291" s="62"/>
      <c r="AZ291" s="62"/>
      <c r="BA291" s="62"/>
      <c r="BB291" s="62"/>
      <c r="BC291" s="62"/>
      <c r="BD291" s="62"/>
      <c r="BE291" s="62"/>
      <c r="BF291" s="62"/>
      <c r="BG291" s="62"/>
      <c r="BH291" s="62"/>
      <c r="BI291" s="63"/>
    </row>
    <row r="292" spans="2:61" ht="45" customHeight="1" thickTop="1" thickBot="1">
      <c r="B292" s="36"/>
      <c r="C292" s="36"/>
      <c r="D292" s="36"/>
      <c r="E292" s="36"/>
      <c r="F292" s="36"/>
      <c r="G292" s="48"/>
      <c r="H292" s="48"/>
      <c r="I292" s="48"/>
      <c r="J292" s="48"/>
      <c r="K292" s="48"/>
      <c r="L292" s="48"/>
      <c r="M292" s="48"/>
      <c r="N292" s="48"/>
      <c r="O292" s="48"/>
      <c r="P292" s="48"/>
      <c r="Q292" s="48"/>
      <c r="R292" s="48"/>
      <c r="S292" s="48"/>
      <c r="T292" s="48"/>
      <c r="U292" s="48"/>
      <c r="V292" s="48"/>
      <c r="W292" s="48"/>
      <c r="X292" s="48"/>
      <c r="Y292" s="48"/>
      <c r="Z292" s="48"/>
      <c r="AA292" s="48"/>
      <c r="AB292" s="48"/>
      <c r="AC292" s="48"/>
      <c r="AD292" s="48"/>
      <c r="AE292" s="48"/>
      <c r="AF292" s="48"/>
      <c r="AG292" s="48"/>
      <c r="AH292" s="64"/>
      <c r="AI292" s="65"/>
      <c r="AJ292" s="65"/>
      <c r="AK292" s="65"/>
      <c r="AL292" s="65"/>
      <c r="AM292" s="65"/>
      <c r="AN292" s="65"/>
      <c r="AO292" s="65"/>
      <c r="AP292" s="65"/>
      <c r="AQ292" s="65"/>
      <c r="AR292" s="65"/>
      <c r="AS292" s="65"/>
      <c r="AT292" s="65"/>
      <c r="AU292" s="65"/>
      <c r="AV292" s="65"/>
      <c r="AW292" s="65"/>
      <c r="AX292" s="65"/>
      <c r="AY292" s="65"/>
      <c r="AZ292" s="65"/>
      <c r="BA292" s="65"/>
      <c r="BB292" s="65"/>
      <c r="BC292" s="65"/>
      <c r="BD292" s="65"/>
      <c r="BE292" s="65"/>
      <c r="BF292" s="65"/>
      <c r="BG292" s="65"/>
      <c r="BH292" s="65"/>
      <c r="BI292" s="66"/>
    </row>
    <row r="293" spans="2:61" ht="15" customHeight="1" thickTop="1">
      <c r="B293" s="14"/>
      <c r="C293" s="14"/>
      <c r="D293" s="14"/>
      <c r="E293" s="14"/>
      <c r="F293" s="14"/>
      <c r="G293" s="14"/>
      <c r="H293" s="14"/>
      <c r="I293" s="14"/>
      <c r="J293" s="14"/>
      <c r="K293" s="14"/>
      <c r="L293" s="14"/>
      <c r="M293" s="14"/>
      <c r="N293" s="14"/>
      <c r="O293" s="14"/>
      <c r="P293" s="14"/>
      <c r="Q293" s="14"/>
      <c r="R293" s="14"/>
      <c r="S293" s="14"/>
      <c r="T293" s="14"/>
      <c r="U293" s="14"/>
      <c r="V293" s="14"/>
      <c r="W293" s="14"/>
      <c r="X293" s="14"/>
      <c r="Y293" s="14"/>
      <c r="Z293" s="14"/>
      <c r="AA293" s="14"/>
      <c r="AB293" s="14"/>
      <c r="AC293" s="14"/>
      <c r="AD293" s="14"/>
      <c r="AE293" s="14"/>
      <c r="AF293" s="14"/>
      <c r="AG293" s="14"/>
      <c r="AH293" s="14"/>
      <c r="AI293" s="14"/>
      <c r="AJ293" s="14"/>
      <c r="AK293" s="14"/>
      <c r="AL293" s="14"/>
      <c r="AM293" s="14"/>
      <c r="AN293" s="14"/>
      <c r="AO293" s="14"/>
      <c r="AP293" s="14"/>
      <c r="AQ293" s="14"/>
      <c r="AR293" s="14"/>
      <c r="AS293" s="14"/>
      <c r="AT293" s="14"/>
      <c r="AU293" s="14"/>
      <c r="AV293" s="14"/>
      <c r="AW293" s="14"/>
      <c r="AX293" s="14"/>
      <c r="AY293" s="14"/>
      <c r="AZ293" s="14"/>
      <c r="BA293" s="14"/>
      <c r="BB293" s="14"/>
      <c r="BC293" s="14"/>
      <c r="BD293" s="14"/>
      <c r="BE293" s="14"/>
      <c r="BF293" s="14"/>
      <c r="BG293" s="14"/>
      <c r="BH293" s="14"/>
      <c r="BI293" s="14"/>
    </row>
    <row r="294" spans="2:61" ht="15" customHeight="1" thickBot="1">
      <c r="B294" s="15"/>
      <c r="C294" s="15"/>
      <c r="D294" s="15"/>
      <c r="E294" s="15"/>
      <c r="F294" s="15"/>
      <c r="G294" s="15"/>
      <c r="H294" s="15"/>
      <c r="I294" s="15"/>
      <c r="J294" s="15"/>
      <c r="K294" s="15"/>
      <c r="L294" s="15"/>
      <c r="M294" s="15"/>
      <c r="N294" s="15"/>
      <c r="O294" s="15"/>
      <c r="P294" s="15"/>
      <c r="Q294" s="15"/>
      <c r="R294" s="15"/>
      <c r="S294" s="15"/>
      <c r="T294" s="15"/>
      <c r="U294" s="15"/>
      <c r="V294" s="15"/>
      <c r="W294" s="15"/>
      <c r="X294" s="15"/>
      <c r="Y294" s="15"/>
      <c r="Z294" s="15"/>
      <c r="AA294" s="15"/>
      <c r="AB294" s="15"/>
      <c r="AC294" s="15"/>
      <c r="AD294" s="15"/>
      <c r="AE294" s="15"/>
      <c r="AF294" s="15"/>
      <c r="AG294" s="15"/>
      <c r="AH294" s="15"/>
      <c r="AI294" s="15"/>
      <c r="AJ294" s="15"/>
      <c r="AK294" s="15"/>
      <c r="AL294" s="15"/>
      <c r="AM294" s="15"/>
      <c r="AN294" s="15"/>
      <c r="AO294" s="15"/>
      <c r="AP294" s="15"/>
      <c r="AQ294" s="15"/>
      <c r="AR294" s="15"/>
      <c r="AS294" s="15"/>
      <c r="AT294" s="15"/>
      <c r="AU294" s="15"/>
      <c r="AV294" s="15"/>
      <c r="AW294" s="15"/>
      <c r="AX294" s="15"/>
      <c r="AY294" s="15"/>
      <c r="AZ294" s="15"/>
      <c r="BA294" s="15"/>
      <c r="BB294" s="15"/>
      <c r="BC294" s="15"/>
      <c r="BD294" s="15"/>
      <c r="BE294" s="15"/>
      <c r="BF294" s="15"/>
      <c r="BG294" s="15"/>
      <c r="BH294" s="15"/>
      <c r="BI294" s="15"/>
    </row>
    <row r="295" spans="2:61" ht="15" customHeight="1" thickTop="1">
      <c r="B295" s="25" t="s">
        <v>118</v>
      </c>
      <c r="C295" s="26"/>
      <c r="D295" s="26"/>
      <c r="E295" s="26"/>
      <c r="F295" s="31"/>
      <c r="G295" s="25" t="s">
        <v>119</v>
      </c>
      <c r="H295" s="26"/>
      <c r="I295" s="26"/>
      <c r="J295" s="26"/>
      <c r="K295" s="31"/>
      <c r="L295" s="5"/>
      <c r="M295" s="6"/>
      <c r="N295" s="6"/>
      <c r="O295" s="6"/>
      <c r="P295" s="6"/>
      <c r="Q295" s="7"/>
      <c r="R295" s="25" t="s">
        <v>120</v>
      </c>
      <c r="S295" s="26"/>
      <c r="T295" s="26"/>
      <c r="U295" s="26"/>
      <c r="V295" s="31"/>
      <c r="W295" s="25" t="s">
        <v>119</v>
      </c>
      <c r="X295" s="26"/>
      <c r="Y295" s="26"/>
      <c r="Z295" s="26"/>
      <c r="AA295" s="31"/>
      <c r="AB295" s="5"/>
      <c r="AC295" s="6"/>
      <c r="AD295" s="6"/>
      <c r="AE295" s="6"/>
      <c r="AF295" s="6"/>
      <c r="AG295" s="7"/>
      <c r="AH295" s="25" t="s">
        <v>121</v>
      </c>
      <c r="AI295" s="26"/>
      <c r="AJ295" s="26"/>
      <c r="AK295" s="26"/>
      <c r="AL295" s="31"/>
      <c r="AM295" s="25" t="s">
        <v>119</v>
      </c>
      <c r="AN295" s="26"/>
      <c r="AO295" s="26"/>
      <c r="AP295" s="26"/>
      <c r="AQ295" s="31"/>
      <c r="AR295" s="5"/>
      <c r="AS295" s="6"/>
      <c r="AT295" s="6"/>
      <c r="AU295" s="6"/>
      <c r="AV295" s="6"/>
      <c r="AW295" s="7"/>
      <c r="AX295" s="25" t="s">
        <v>122</v>
      </c>
      <c r="AY295" s="26"/>
      <c r="AZ295" s="26"/>
      <c r="BA295" s="25" t="s">
        <v>119</v>
      </c>
      <c r="BB295" s="26"/>
      <c r="BC295" s="31"/>
      <c r="BD295" s="5"/>
      <c r="BE295" s="6"/>
      <c r="BF295" s="6"/>
      <c r="BG295" s="6"/>
      <c r="BH295" s="6"/>
      <c r="BI295" s="7"/>
    </row>
    <row r="296" spans="2:61" ht="15" customHeight="1">
      <c r="B296" s="27"/>
      <c r="C296" s="28"/>
      <c r="D296" s="28"/>
      <c r="E296" s="28"/>
      <c r="F296" s="32"/>
      <c r="G296" s="27"/>
      <c r="H296" s="28"/>
      <c r="I296" s="28"/>
      <c r="J296" s="28"/>
      <c r="K296" s="32"/>
      <c r="L296" s="8"/>
      <c r="M296" s="9"/>
      <c r="N296" s="9"/>
      <c r="O296" s="9"/>
      <c r="P296" s="9"/>
      <c r="Q296" s="10"/>
      <c r="R296" s="27"/>
      <c r="S296" s="28"/>
      <c r="T296" s="28"/>
      <c r="U296" s="28"/>
      <c r="V296" s="32"/>
      <c r="W296" s="27"/>
      <c r="X296" s="28"/>
      <c r="Y296" s="28"/>
      <c r="Z296" s="28"/>
      <c r="AA296" s="32"/>
      <c r="AB296" s="8"/>
      <c r="AC296" s="9"/>
      <c r="AD296" s="9"/>
      <c r="AE296" s="9"/>
      <c r="AF296" s="9"/>
      <c r="AG296" s="10"/>
      <c r="AH296" s="27"/>
      <c r="AI296" s="28"/>
      <c r="AJ296" s="28"/>
      <c r="AK296" s="28"/>
      <c r="AL296" s="32"/>
      <c r="AM296" s="27"/>
      <c r="AN296" s="28"/>
      <c r="AO296" s="28"/>
      <c r="AP296" s="28"/>
      <c r="AQ296" s="32"/>
      <c r="AR296" s="8"/>
      <c r="AS296" s="9"/>
      <c r="AT296" s="9"/>
      <c r="AU296" s="9"/>
      <c r="AV296" s="9"/>
      <c r="AW296" s="10"/>
      <c r="AX296" s="27"/>
      <c r="AY296" s="28"/>
      <c r="AZ296" s="28"/>
      <c r="BA296" s="27"/>
      <c r="BB296" s="28"/>
      <c r="BC296" s="32"/>
      <c r="BD296" s="8"/>
      <c r="BE296" s="9"/>
      <c r="BF296" s="9"/>
      <c r="BG296" s="9"/>
      <c r="BH296" s="9"/>
      <c r="BI296" s="10"/>
    </row>
    <row r="297" spans="2:61" ht="15" customHeight="1" thickBot="1">
      <c r="B297" s="27"/>
      <c r="C297" s="28"/>
      <c r="D297" s="28"/>
      <c r="E297" s="28"/>
      <c r="F297" s="32"/>
      <c r="G297" s="29"/>
      <c r="H297" s="30"/>
      <c r="I297" s="30"/>
      <c r="J297" s="30"/>
      <c r="K297" s="33"/>
      <c r="L297" s="11"/>
      <c r="M297" s="12"/>
      <c r="N297" s="12"/>
      <c r="O297" s="12"/>
      <c r="P297" s="12"/>
      <c r="Q297" s="13"/>
      <c r="R297" s="27"/>
      <c r="S297" s="28"/>
      <c r="T297" s="28"/>
      <c r="U297" s="28"/>
      <c r="V297" s="32"/>
      <c r="W297" s="29"/>
      <c r="X297" s="30"/>
      <c r="Y297" s="30"/>
      <c r="Z297" s="30"/>
      <c r="AA297" s="33"/>
      <c r="AB297" s="11"/>
      <c r="AC297" s="12"/>
      <c r="AD297" s="12"/>
      <c r="AE297" s="12"/>
      <c r="AF297" s="12"/>
      <c r="AG297" s="13"/>
      <c r="AH297" s="27"/>
      <c r="AI297" s="28"/>
      <c r="AJ297" s="28"/>
      <c r="AK297" s="28"/>
      <c r="AL297" s="32"/>
      <c r="AM297" s="29"/>
      <c r="AN297" s="30"/>
      <c r="AO297" s="30"/>
      <c r="AP297" s="30"/>
      <c r="AQ297" s="33"/>
      <c r="AR297" s="11"/>
      <c r="AS297" s="12"/>
      <c r="AT297" s="12"/>
      <c r="AU297" s="12"/>
      <c r="AV297" s="12"/>
      <c r="AW297" s="13"/>
      <c r="AX297" s="27"/>
      <c r="AY297" s="28"/>
      <c r="AZ297" s="28"/>
      <c r="BA297" s="29"/>
      <c r="BB297" s="30"/>
      <c r="BC297" s="33"/>
      <c r="BD297" s="11"/>
      <c r="BE297" s="12"/>
      <c r="BF297" s="12"/>
      <c r="BG297" s="12"/>
      <c r="BH297" s="12"/>
      <c r="BI297" s="13"/>
    </row>
    <row r="298" spans="2:61" ht="15" customHeight="1" thickTop="1">
      <c r="B298" s="27"/>
      <c r="C298" s="28"/>
      <c r="D298" s="28"/>
      <c r="E298" s="28"/>
      <c r="F298" s="32"/>
      <c r="G298" s="25" t="s">
        <v>17</v>
      </c>
      <c r="H298" s="26"/>
      <c r="I298" s="26"/>
      <c r="J298" s="26"/>
      <c r="K298" s="31"/>
      <c r="L298" s="5"/>
      <c r="M298" s="6"/>
      <c r="N298" s="6"/>
      <c r="O298" s="6"/>
      <c r="P298" s="6"/>
      <c r="Q298" s="7"/>
      <c r="R298" s="27"/>
      <c r="S298" s="28"/>
      <c r="T298" s="28"/>
      <c r="U298" s="28"/>
      <c r="V298" s="32"/>
      <c r="W298" s="25" t="s">
        <v>17</v>
      </c>
      <c r="X298" s="26"/>
      <c r="Y298" s="26"/>
      <c r="Z298" s="26"/>
      <c r="AA298" s="31"/>
      <c r="AB298" s="5"/>
      <c r="AC298" s="6"/>
      <c r="AD298" s="6"/>
      <c r="AE298" s="6"/>
      <c r="AF298" s="6"/>
      <c r="AG298" s="7"/>
      <c r="AH298" s="27"/>
      <c r="AI298" s="28"/>
      <c r="AJ298" s="28"/>
      <c r="AK298" s="28"/>
      <c r="AL298" s="32"/>
      <c r="AM298" s="25" t="s">
        <v>17</v>
      </c>
      <c r="AN298" s="26"/>
      <c r="AO298" s="26"/>
      <c r="AP298" s="26"/>
      <c r="AQ298" s="31"/>
      <c r="AR298" s="5"/>
      <c r="AS298" s="6"/>
      <c r="AT298" s="6"/>
      <c r="AU298" s="6"/>
      <c r="AV298" s="6"/>
      <c r="AW298" s="7"/>
      <c r="AX298" s="27"/>
      <c r="AY298" s="28"/>
      <c r="AZ298" s="28"/>
      <c r="BA298" s="25" t="s">
        <v>17</v>
      </c>
      <c r="BB298" s="26"/>
      <c r="BC298" s="31"/>
      <c r="BD298" s="5"/>
      <c r="BE298" s="6"/>
      <c r="BF298" s="6"/>
      <c r="BG298" s="6"/>
      <c r="BH298" s="6"/>
      <c r="BI298" s="7"/>
    </row>
    <row r="299" spans="2:61" ht="15" customHeight="1">
      <c r="B299" s="27"/>
      <c r="C299" s="28"/>
      <c r="D299" s="28"/>
      <c r="E299" s="28"/>
      <c r="F299" s="32"/>
      <c r="G299" s="27"/>
      <c r="H299" s="28"/>
      <c r="I299" s="28"/>
      <c r="J299" s="28"/>
      <c r="K299" s="32"/>
      <c r="L299" s="8"/>
      <c r="M299" s="9"/>
      <c r="N299" s="9"/>
      <c r="O299" s="9"/>
      <c r="P299" s="9"/>
      <c r="Q299" s="10"/>
      <c r="R299" s="27"/>
      <c r="S299" s="28"/>
      <c r="T299" s="28"/>
      <c r="U299" s="28"/>
      <c r="V299" s="32"/>
      <c r="W299" s="27"/>
      <c r="X299" s="28"/>
      <c r="Y299" s="28"/>
      <c r="Z299" s="28"/>
      <c r="AA299" s="32"/>
      <c r="AB299" s="8"/>
      <c r="AC299" s="9"/>
      <c r="AD299" s="9"/>
      <c r="AE299" s="9"/>
      <c r="AF299" s="9"/>
      <c r="AG299" s="10"/>
      <c r="AH299" s="27"/>
      <c r="AI299" s="28"/>
      <c r="AJ299" s="28"/>
      <c r="AK299" s="28"/>
      <c r="AL299" s="32"/>
      <c r="AM299" s="27"/>
      <c r="AN299" s="28"/>
      <c r="AO299" s="28"/>
      <c r="AP299" s="28"/>
      <c r="AQ299" s="32"/>
      <c r="AR299" s="8"/>
      <c r="AS299" s="9"/>
      <c r="AT299" s="9"/>
      <c r="AU299" s="9"/>
      <c r="AV299" s="9"/>
      <c r="AW299" s="10"/>
      <c r="AX299" s="27"/>
      <c r="AY299" s="28"/>
      <c r="AZ299" s="28"/>
      <c r="BA299" s="27"/>
      <c r="BB299" s="28"/>
      <c r="BC299" s="32"/>
      <c r="BD299" s="8"/>
      <c r="BE299" s="9"/>
      <c r="BF299" s="9"/>
      <c r="BG299" s="9"/>
      <c r="BH299" s="9"/>
      <c r="BI299" s="10"/>
    </row>
    <row r="300" spans="2:61" ht="15" customHeight="1" thickBot="1">
      <c r="B300" s="29"/>
      <c r="C300" s="30"/>
      <c r="D300" s="30"/>
      <c r="E300" s="30"/>
      <c r="F300" s="33"/>
      <c r="G300" s="29"/>
      <c r="H300" s="30"/>
      <c r="I300" s="30"/>
      <c r="J300" s="30"/>
      <c r="K300" s="33"/>
      <c r="L300" s="11"/>
      <c r="M300" s="12"/>
      <c r="N300" s="12"/>
      <c r="O300" s="12"/>
      <c r="P300" s="12"/>
      <c r="Q300" s="13"/>
      <c r="R300" s="29"/>
      <c r="S300" s="30"/>
      <c r="T300" s="30"/>
      <c r="U300" s="30"/>
      <c r="V300" s="33"/>
      <c r="W300" s="29"/>
      <c r="X300" s="30"/>
      <c r="Y300" s="30"/>
      <c r="Z300" s="30"/>
      <c r="AA300" s="33"/>
      <c r="AB300" s="11"/>
      <c r="AC300" s="12"/>
      <c r="AD300" s="12"/>
      <c r="AE300" s="12"/>
      <c r="AF300" s="12"/>
      <c r="AG300" s="13"/>
      <c r="AH300" s="29"/>
      <c r="AI300" s="30"/>
      <c r="AJ300" s="30"/>
      <c r="AK300" s="30"/>
      <c r="AL300" s="33"/>
      <c r="AM300" s="29"/>
      <c r="AN300" s="30"/>
      <c r="AO300" s="30"/>
      <c r="AP300" s="30"/>
      <c r="AQ300" s="33"/>
      <c r="AR300" s="11"/>
      <c r="AS300" s="12"/>
      <c r="AT300" s="12"/>
      <c r="AU300" s="12"/>
      <c r="AV300" s="12"/>
      <c r="AW300" s="13"/>
      <c r="AX300" s="29"/>
      <c r="AY300" s="30"/>
      <c r="AZ300" s="30"/>
      <c r="BA300" s="29"/>
      <c r="BB300" s="30"/>
      <c r="BC300" s="33"/>
      <c r="BD300" s="11"/>
      <c r="BE300" s="12"/>
      <c r="BF300" s="12"/>
      <c r="BG300" s="12"/>
      <c r="BH300" s="12"/>
      <c r="BI300" s="13"/>
    </row>
    <row r="301" spans="2:61" ht="15" customHeight="1" thickTop="1">
      <c r="B301" s="14"/>
      <c r="C301" s="14"/>
      <c r="D301" s="14"/>
      <c r="E301" s="14"/>
      <c r="F301" s="14"/>
      <c r="G301" s="14"/>
      <c r="H301" s="14"/>
      <c r="I301" s="14"/>
      <c r="J301" s="14"/>
      <c r="K301" s="14"/>
      <c r="L301" s="14"/>
      <c r="M301" s="14"/>
      <c r="N301" s="14"/>
      <c r="O301" s="14"/>
      <c r="P301" s="14"/>
      <c r="Q301" s="14"/>
      <c r="R301" s="14"/>
      <c r="S301" s="14"/>
      <c r="T301" s="14"/>
      <c r="U301" s="14"/>
      <c r="V301" s="14"/>
      <c r="W301" s="14"/>
      <c r="X301" s="14"/>
      <c r="Y301" s="14"/>
      <c r="Z301" s="14"/>
      <c r="AA301" s="14"/>
      <c r="AB301" s="14"/>
      <c r="AC301" s="14"/>
      <c r="AD301" s="14"/>
      <c r="AE301" s="14"/>
      <c r="AF301" s="14"/>
      <c r="AG301" s="14"/>
      <c r="AH301" s="14"/>
      <c r="AI301" s="14"/>
      <c r="AJ301" s="14"/>
      <c r="AK301" s="14"/>
      <c r="AL301" s="14"/>
      <c r="AM301" s="14"/>
      <c r="AN301" s="14"/>
      <c r="AO301" s="14"/>
      <c r="AP301" s="14"/>
      <c r="AQ301" s="14"/>
      <c r="AR301" s="14"/>
      <c r="AS301" s="14"/>
      <c r="AT301" s="14"/>
      <c r="AU301" s="14"/>
      <c r="AV301" s="14"/>
      <c r="AW301" s="14"/>
      <c r="AX301" s="14"/>
      <c r="AY301" s="14"/>
      <c r="AZ301" s="14"/>
      <c r="BA301" s="14"/>
      <c r="BB301" s="14"/>
      <c r="BC301" s="14"/>
      <c r="BD301" s="14"/>
      <c r="BE301" s="14"/>
      <c r="BF301" s="14"/>
      <c r="BG301" s="14"/>
      <c r="BH301" s="14"/>
      <c r="BI301" s="14"/>
    </row>
    <row r="302" spans="2:61" ht="15" customHeight="1" thickBot="1">
      <c r="B302" s="15"/>
      <c r="C302" s="15"/>
      <c r="D302" s="15"/>
      <c r="E302" s="15"/>
      <c r="F302" s="15"/>
      <c r="G302" s="15"/>
      <c r="H302" s="15"/>
      <c r="I302" s="15"/>
      <c r="J302" s="15"/>
      <c r="K302" s="15"/>
      <c r="L302" s="15"/>
      <c r="M302" s="15"/>
      <c r="N302" s="15"/>
      <c r="O302" s="15"/>
      <c r="P302" s="15"/>
      <c r="Q302" s="15"/>
      <c r="R302" s="15"/>
      <c r="S302" s="15"/>
      <c r="T302" s="15"/>
      <c r="U302" s="15"/>
      <c r="V302" s="15"/>
      <c r="W302" s="15"/>
      <c r="X302" s="15"/>
      <c r="Y302" s="15"/>
      <c r="Z302" s="15"/>
      <c r="AA302" s="15"/>
      <c r="AB302" s="15"/>
      <c r="AC302" s="15"/>
      <c r="AD302" s="15"/>
      <c r="AE302" s="15"/>
      <c r="AF302" s="15"/>
      <c r="AG302" s="15"/>
      <c r="AH302" s="15"/>
      <c r="AI302" s="15"/>
      <c r="AJ302" s="15"/>
      <c r="AK302" s="15"/>
      <c r="AL302" s="15"/>
      <c r="AM302" s="15"/>
      <c r="AN302" s="15"/>
      <c r="AO302" s="15"/>
      <c r="AP302" s="15"/>
      <c r="AQ302" s="15"/>
      <c r="AR302" s="15"/>
      <c r="AS302" s="15"/>
      <c r="AT302" s="15"/>
      <c r="AU302" s="15"/>
      <c r="AV302" s="15"/>
      <c r="AW302" s="15"/>
      <c r="AX302" s="15"/>
      <c r="AY302" s="15"/>
      <c r="AZ302" s="15"/>
      <c r="BA302" s="15"/>
      <c r="BB302" s="15"/>
      <c r="BC302" s="15"/>
      <c r="BD302" s="15"/>
      <c r="BE302" s="15"/>
      <c r="BF302" s="15"/>
      <c r="BG302" s="15"/>
      <c r="BH302" s="15"/>
      <c r="BI302" s="15"/>
    </row>
    <row r="303" spans="2:61" ht="15" customHeight="1" thickTop="1">
      <c r="B303" s="16" t="s">
        <v>19</v>
      </c>
      <c r="C303" s="16"/>
      <c r="D303" s="16"/>
      <c r="E303" s="16"/>
      <c r="F303" s="16"/>
      <c r="G303" s="16"/>
      <c r="H303" s="16"/>
      <c r="I303" s="16"/>
      <c r="J303" s="16"/>
      <c r="K303" s="19" t="str">
        <f>K33</f>
        <v>Илюхин А.В. / Лесковский А.В.</v>
      </c>
      <c r="L303" s="19"/>
      <c r="M303" s="19"/>
      <c r="N303" s="19"/>
      <c r="O303" s="19"/>
      <c r="P303" s="19"/>
      <c r="Q303" s="19"/>
      <c r="R303" s="19"/>
      <c r="S303" s="19"/>
      <c r="T303" s="22" t="s">
        <v>123</v>
      </c>
      <c r="U303" s="22"/>
      <c r="V303" s="22"/>
      <c r="W303" s="22"/>
      <c r="X303" s="22"/>
      <c r="Y303" s="22"/>
      <c r="Z303" s="22"/>
      <c r="AA303" s="22"/>
      <c r="AB303" s="22"/>
      <c r="AC303" s="22"/>
      <c r="AD303" s="22"/>
      <c r="AE303" s="22"/>
      <c r="AF303" s="22"/>
      <c r="AG303" s="16" t="s">
        <v>203</v>
      </c>
      <c r="AH303" s="16"/>
      <c r="AI303" s="16"/>
      <c r="AJ303" s="16"/>
      <c r="AK303" s="16"/>
      <c r="AL303" s="16"/>
      <c r="AM303" s="16"/>
      <c r="AN303" s="16"/>
      <c r="AO303" s="16"/>
      <c r="AP303" s="19" t="str">
        <f>K39</f>
        <v>Шамсиев Р.Р.</v>
      </c>
      <c r="AQ303" s="19"/>
      <c r="AR303" s="19"/>
      <c r="AS303" s="19"/>
      <c r="AT303" s="19"/>
      <c r="AU303" s="19"/>
      <c r="AV303" s="19"/>
      <c r="AW303" s="19"/>
      <c r="AX303" s="19"/>
      <c r="AY303" s="22" t="s">
        <v>123</v>
      </c>
      <c r="AZ303" s="22"/>
      <c r="BA303" s="22"/>
      <c r="BB303" s="22"/>
      <c r="BC303" s="22"/>
      <c r="BD303" s="22"/>
      <c r="BE303" s="22"/>
      <c r="BF303" s="22"/>
      <c r="BG303" s="22"/>
      <c r="BH303" s="22"/>
      <c r="BI303" s="22"/>
    </row>
    <row r="304" spans="2:61" ht="15" customHeight="1">
      <c r="B304" s="17"/>
      <c r="C304" s="17"/>
      <c r="D304" s="17"/>
      <c r="E304" s="17"/>
      <c r="F304" s="17"/>
      <c r="G304" s="17"/>
      <c r="H304" s="17"/>
      <c r="I304" s="17"/>
      <c r="J304" s="17"/>
      <c r="K304" s="20"/>
      <c r="L304" s="20"/>
      <c r="M304" s="20"/>
      <c r="N304" s="20"/>
      <c r="O304" s="20"/>
      <c r="P304" s="20"/>
      <c r="Q304" s="20"/>
      <c r="R304" s="20"/>
      <c r="S304" s="20"/>
      <c r="T304" s="23"/>
      <c r="U304" s="23"/>
      <c r="V304" s="23"/>
      <c r="W304" s="23"/>
      <c r="X304" s="23"/>
      <c r="Y304" s="23"/>
      <c r="Z304" s="23"/>
      <c r="AA304" s="23"/>
      <c r="AB304" s="23"/>
      <c r="AC304" s="23"/>
      <c r="AD304" s="23"/>
      <c r="AE304" s="23"/>
      <c r="AF304" s="23"/>
      <c r="AG304" s="17"/>
      <c r="AH304" s="17"/>
      <c r="AI304" s="17"/>
      <c r="AJ304" s="17"/>
      <c r="AK304" s="17"/>
      <c r="AL304" s="17"/>
      <c r="AM304" s="17"/>
      <c r="AN304" s="17"/>
      <c r="AO304" s="17"/>
      <c r="AP304" s="20"/>
      <c r="AQ304" s="20"/>
      <c r="AR304" s="20"/>
      <c r="AS304" s="20"/>
      <c r="AT304" s="20"/>
      <c r="AU304" s="20"/>
      <c r="AV304" s="20"/>
      <c r="AW304" s="20"/>
      <c r="AX304" s="20"/>
      <c r="AY304" s="23"/>
      <c r="AZ304" s="23"/>
      <c r="BA304" s="23"/>
      <c r="BB304" s="23"/>
      <c r="BC304" s="23"/>
      <c r="BD304" s="23"/>
      <c r="BE304" s="23"/>
      <c r="BF304" s="23"/>
      <c r="BG304" s="23"/>
      <c r="BH304" s="23"/>
      <c r="BI304" s="23"/>
    </row>
    <row r="305" spans="2:61" ht="15" customHeight="1">
      <c r="B305" s="17"/>
      <c r="C305" s="17"/>
      <c r="D305" s="17"/>
      <c r="E305" s="17"/>
      <c r="F305" s="17"/>
      <c r="G305" s="17"/>
      <c r="H305" s="17"/>
      <c r="I305" s="17"/>
      <c r="J305" s="17"/>
      <c r="K305" s="20"/>
      <c r="L305" s="20"/>
      <c r="M305" s="20"/>
      <c r="N305" s="20"/>
      <c r="O305" s="20"/>
      <c r="P305" s="20"/>
      <c r="Q305" s="20"/>
      <c r="R305" s="20"/>
      <c r="S305" s="20"/>
      <c r="T305" s="23"/>
      <c r="U305" s="23"/>
      <c r="V305" s="23"/>
      <c r="W305" s="23"/>
      <c r="X305" s="23"/>
      <c r="Y305" s="23"/>
      <c r="Z305" s="23"/>
      <c r="AA305" s="23"/>
      <c r="AB305" s="23"/>
      <c r="AC305" s="23"/>
      <c r="AD305" s="23"/>
      <c r="AE305" s="23"/>
      <c r="AF305" s="23"/>
      <c r="AG305" s="17"/>
      <c r="AH305" s="17"/>
      <c r="AI305" s="17"/>
      <c r="AJ305" s="17"/>
      <c r="AK305" s="17"/>
      <c r="AL305" s="17"/>
      <c r="AM305" s="17"/>
      <c r="AN305" s="17"/>
      <c r="AO305" s="17"/>
      <c r="AP305" s="20"/>
      <c r="AQ305" s="20"/>
      <c r="AR305" s="20"/>
      <c r="AS305" s="20"/>
      <c r="AT305" s="20"/>
      <c r="AU305" s="20"/>
      <c r="AV305" s="20"/>
      <c r="AW305" s="20"/>
      <c r="AX305" s="20"/>
      <c r="AY305" s="23"/>
      <c r="AZ305" s="23"/>
      <c r="BA305" s="23"/>
      <c r="BB305" s="23"/>
      <c r="BC305" s="23"/>
      <c r="BD305" s="23"/>
      <c r="BE305" s="23"/>
      <c r="BF305" s="23"/>
      <c r="BG305" s="23"/>
      <c r="BH305" s="23"/>
      <c r="BI305" s="23"/>
    </row>
    <row r="306" spans="2:61" ht="15" customHeight="1">
      <c r="B306" s="17"/>
      <c r="C306" s="17"/>
      <c r="D306" s="17"/>
      <c r="E306" s="17"/>
      <c r="F306" s="17"/>
      <c r="G306" s="17"/>
      <c r="H306" s="17"/>
      <c r="I306" s="17"/>
      <c r="J306" s="17"/>
      <c r="K306" s="20"/>
      <c r="L306" s="20"/>
      <c r="M306" s="20"/>
      <c r="N306" s="20"/>
      <c r="O306" s="20"/>
      <c r="P306" s="20"/>
      <c r="Q306" s="20"/>
      <c r="R306" s="20"/>
      <c r="S306" s="20"/>
      <c r="T306" s="23"/>
      <c r="U306" s="23"/>
      <c r="V306" s="23"/>
      <c r="W306" s="23"/>
      <c r="X306" s="23"/>
      <c r="Y306" s="23"/>
      <c r="Z306" s="23"/>
      <c r="AA306" s="23"/>
      <c r="AB306" s="23"/>
      <c r="AC306" s="23"/>
      <c r="AD306" s="23"/>
      <c r="AE306" s="23"/>
      <c r="AF306" s="23"/>
      <c r="AG306" s="17"/>
      <c r="AH306" s="17"/>
      <c r="AI306" s="17"/>
      <c r="AJ306" s="17"/>
      <c r="AK306" s="17"/>
      <c r="AL306" s="17"/>
      <c r="AM306" s="17"/>
      <c r="AN306" s="17"/>
      <c r="AO306" s="17"/>
      <c r="AP306" s="20"/>
      <c r="AQ306" s="20"/>
      <c r="AR306" s="20"/>
      <c r="AS306" s="20"/>
      <c r="AT306" s="20"/>
      <c r="AU306" s="20"/>
      <c r="AV306" s="20"/>
      <c r="AW306" s="20"/>
      <c r="AX306" s="20"/>
      <c r="AY306" s="23"/>
      <c r="AZ306" s="23"/>
      <c r="BA306" s="23"/>
      <c r="BB306" s="23"/>
      <c r="BC306" s="23"/>
      <c r="BD306" s="23"/>
      <c r="BE306" s="23"/>
      <c r="BF306" s="23"/>
      <c r="BG306" s="23"/>
      <c r="BH306" s="23"/>
      <c r="BI306" s="23"/>
    </row>
    <row r="307" spans="2:61" ht="56.25" customHeight="1" thickBot="1">
      <c r="B307" s="18"/>
      <c r="C307" s="18"/>
      <c r="D307" s="18"/>
      <c r="E307" s="18"/>
      <c r="F307" s="18"/>
      <c r="G307" s="18"/>
      <c r="H307" s="18"/>
      <c r="I307" s="18"/>
      <c r="J307" s="18"/>
      <c r="K307" s="21"/>
      <c r="L307" s="21"/>
      <c r="M307" s="21"/>
      <c r="N307" s="21"/>
      <c r="O307" s="21"/>
      <c r="P307" s="21"/>
      <c r="Q307" s="21"/>
      <c r="R307" s="21"/>
      <c r="S307" s="21"/>
      <c r="T307" s="24"/>
      <c r="U307" s="24"/>
      <c r="V307" s="24"/>
      <c r="W307" s="24"/>
      <c r="X307" s="24"/>
      <c r="Y307" s="24"/>
      <c r="Z307" s="24"/>
      <c r="AA307" s="24"/>
      <c r="AB307" s="24"/>
      <c r="AC307" s="24"/>
      <c r="AD307" s="24"/>
      <c r="AE307" s="24"/>
      <c r="AF307" s="24"/>
      <c r="AG307" s="18"/>
      <c r="AH307" s="18"/>
      <c r="AI307" s="18"/>
      <c r="AJ307" s="18"/>
      <c r="AK307" s="18"/>
      <c r="AL307" s="18"/>
      <c r="AM307" s="18"/>
      <c r="AN307" s="18"/>
      <c r="AO307" s="18"/>
      <c r="AP307" s="21"/>
      <c r="AQ307" s="21"/>
      <c r="AR307" s="21"/>
      <c r="AS307" s="21"/>
      <c r="AT307" s="21"/>
      <c r="AU307" s="21"/>
      <c r="AV307" s="21"/>
      <c r="AW307" s="21"/>
      <c r="AX307" s="21"/>
      <c r="AY307" s="24"/>
      <c r="AZ307" s="24"/>
      <c r="BA307" s="24"/>
      <c r="BB307" s="24"/>
      <c r="BC307" s="24"/>
      <c r="BD307" s="24"/>
      <c r="BE307" s="24"/>
      <c r="BF307" s="24"/>
      <c r="BG307" s="24"/>
      <c r="BH307" s="24"/>
      <c r="BI307" s="24"/>
    </row>
    <row r="308" spans="2:61" ht="15.75" thickTop="1"/>
  </sheetData>
  <mergeCells count="1126">
    <mergeCell ref="BD298:BI300"/>
    <mergeCell ref="B301:BI302"/>
    <mergeCell ref="B303:J307"/>
    <mergeCell ref="K303:S307"/>
    <mergeCell ref="T303:AF307"/>
    <mergeCell ref="AG303:AO307"/>
    <mergeCell ref="AP303:AX307"/>
    <mergeCell ref="AY303:BI307"/>
    <mergeCell ref="AX295:AZ300"/>
    <mergeCell ref="BA295:BC297"/>
    <mergeCell ref="BD295:BI297"/>
    <mergeCell ref="G298:K300"/>
    <mergeCell ref="L298:Q300"/>
    <mergeCell ref="W298:AA300"/>
    <mergeCell ref="AB298:AG300"/>
    <mergeCell ref="AM298:AQ300"/>
    <mergeCell ref="AR298:AW300"/>
    <mergeCell ref="BA298:BC300"/>
    <mergeCell ref="B293:BI294"/>
    <mergeCell ref="B295:F300"/>
    <mergeCell ref="G295:K297"/>
    <mergeCell ref="L295:Q297"/>
    <mergeCell ref="R295:V300"/>
    <mergeCell ref="W295:AA297"/>
    <mergeCell ref="AB295:AG297"/>
    <mergeCell ref="AH295:AL300"/>
    <mergeCell ref="AM295:AQ297"/>
    <mergeCell ref="AR295:AW297"/>
    <mergeCell ref="B283:BI284"/>
    <mergeCell ref="B285:F288"/>
    <mergeCell ref="G285:BI288"/>
    <mergeCell ref="B289:F292"/>
    <mergeCell ref="G289:AG292"/>
    <mergeCell ref="AH289:BI292"/>
    <mergeCell ref="AN279:AP282"/>
    <mergeCell ref="AQ279:AS282"/>
    <mergeCell ref="AT279:AV282"/>
    <mergeCell ref="AW279:AY282"/>
    <mergeCell ref="AZ279:BE282"/>
    <mergeCell ref="BF279:BI282"/>
    <mergeCell ref="S279:V282"/>
    <mergeCell ref="W279:Y282"/>
    <mergeCell ref="Z279:AB282"/>
    <mergeCell ref="AC279:AG282"/>
    <mergeCell ref="AH279:AJ282"/>
    <mergeCell ref="AK279:AM282"/>
    <mergeCell ref="B279:D282"/>
    <mergeCell ref="E279:G282"/>
    <mergeCell ref="H279:J282"/>
    <mergeCell ref="K279:M282"/>
    <mergeCell ref="N279:P282"/>
    <mergeCell ref="Q279:R282"/>
    <mergeCell ref="AN275:AP278"/>
    <mergeCell ref="AQ275:AS278"/>
    <mergeCell ref="AT275:AV278"/>
    <mergeCell ref="AW275:AY278"/>
    <mergeCell ref="AZ275:BE278"/>
    <mergeCell ref="BF275:BI278"/>
    <mergeCell ref="S275:V278"/>
    <mergeCell ref="W275:Y278"/>
    <mergeCell ref="Z275:AB278"/>
    <mergeCell ref="AC275:AG278"/>
    <mergeCell ref="AH275:AJ278"/>
    <mergeCell ref="AK275:AM278"/>
    <mergeCell ref="B275:D278"/>
    <mergeCell ref="E275:G278"/>
    <mergeCell ref="H275:J278"/>
    <mergeCell ref="K275:M278"/>
    <mergeCell ref="N275:P278"/>
    <mergeCell ref="Q275:R278"/>
    <mergeCell ref="AW270:AY274"/>
    <mergeCell ref="AZ270:BE274"/>
    <mergeCell ref="BF270:BI274"/>
    <mergeCell ref="Q273:R274"/>
    <mergeCell ref="S273:V274"/>
    <mergeCell ref="W273:Y274"/>
    <mergeCell ref="AC270:AG274"/>
    <mergeCell ref="AH270:AJ274"/>
    <mergeCell ref="AK270:AM274"/>
    <mergeCell ref="AN270:AP274"/>
    <mergeCell ref="AQ270:AS274"/>
    <mergeCell ref="AT270:AV274"/>
    <mergeCell ref="B270:D274"/>
    <mergeCell ref="E270:G274"/>
    <mergeCell ref="H270:J274"/>
    <mergeCell ref="K270:P274"/>
    <mergeCell ref="Q270:Y272"/>
    <mergeCell ref="Z270:AB274"/>
    <mergeCell ref="BD260:BF263"/>
    <mergeCell ref="BG260:BI263"/>
    <mergeCell ref="B264:AB267"/>
    <mergeCell ref="AC264:AS267"/>
    <mergeCell ref="AT264:BI267"/>
    <mergeCell ref="B268:BI269"/>
    <mergeCell ref="AL260:AN263"/>
    <mergeCell ref="AO260:AQ263"/>
    <mergeCell ref="AR260:AT263"/>
    <mergeCell ref="AU260:AW263"/>
    <mergeCell ref="AX260:AZ263"/>
    <mergeCell ref="BA260:BC263"/>
    <mergeCell ref="T260:V263"/>
    <mergeCell ref="W260:Y263"/>
    <mergeCell ref="Z260:AB263"/>
    <mergeCell ref="AC260:AE263"/>
    <mergeCell ref="AF260:AH263"/>
    <mergeCell ref="AI260:AK263"/>
    <mergeCell ref="B260:D263"/>
    <mergeCell ref="E260:G263"/>
    <mergeCell ref="H260:J263"/>
    <mergeCell ref="K260:M263"/>
    <mergeCell ref="N260:P263"/>
    <mergeCell ref="Q260:S263"/>
    <mergeCell ref="AR259:AT259"/>
    <mergeCell ref="AU259:AW259"/>
    <mergeCell ref="AX259:AZ259"/>
    <mergeCell ref="BA259:BC259"/>
    <mergeCell ref="BD259:BF259"/>
    <mergeCell ref="BG259:BI259"/>
    <mergeCell ref="Z259:AB259"/>
    <mergeCell ref="AC259:AE259"/>
    <mergeCell ref="AF259:AH259"/>
    <mergeCell ref="AI259:AK259"/>
    <mergeCell ref="AL259:AN259"/>
    <mergeCell ref="AO259:AQ259"/>
    <mergeCell ref="B253:BI256"/>
    <mergeCell ref="B257:BI258"/>
    <mergeCell ref="B259:D259"/>
    <mergeCell ref="E259:G259"/>
    <mergeCell ref="H259:J259"/>
    <mergeCell ref="K259:M259"/>
    <mergeCell ref="N259:P259"/>
    <mergeCell ref="Q259:S259"/>
    <mergeCell ref="T259:V259"/>
    <mergeCell ref="W259:Y259"/>
    <mergeCell ref="T245:V248"/>
    <mergeCell ref="AO249:AQ252"/>
    <mergeCell ref="AR249:AV252"/>
    <mergeCell ref="AW249:AY252"/>
    <mergeCell ref="AZ249:BB252"/>
    <mergeCell ref="BC249:BF252"/>
    <mergeCell ref="BG249:BI252"/>
    <mergeCell ref="T249:V252"/>
    <mergeCell ref="W249:AA252"/>
    <mergeCell ref="AB249:AD252"/>
    <mergeCell ref="AE249:AH252"/>
    <mergeCell ref="AI249:AK252"/>
    <mergeCell ref="AL249:AN252"/>
    <mergeCell ref="AR245:AV248"/>
    <mergeCell ref="AW245:AY248"/>
    <mergeCell ref="AZ245:BB248"/>
    <mergeCell ref="BC245:BF248"/>
    <mergeCell ref="BG245:BI248"/>
    <mergeCell ref="AR241:AV244"/>
    <mergeCell ref="AW241:AY244"/>
    <mergeCell ref="AZ241:BB244"/>
    <mergeCell ref="BC241:BF244"/>
    <mergeCell ref="BG241:BI244"/>
    <mergeCell ref="T241:V244"/>
    <mergeCell ref="W241:AA244"/>
    <mergeCell ref="AB241:AD244"/>
    <mergeCell ref="AE241:AH244"/>
    <mergeCell ref="AI241:AK244"/>
    <mergeCell ref="AL241:AN244"/>
    <mergeCell ref="AR240:AV240"/>
    <mergeCell ref="AW240:AY240"/>
    <mergeCell ref="AZ240:BB240"/>
    <mergeCell ref="BC240:BF240"/>
    <mergeCell ref="BG240:BI240"/>
    <mergeCell ref="B249:G252"/>
    <mergeCell ref="H249:J252"/>
    <mergeCell ref="K249:M252"/>
    <mergeCell ref="N249:P252"/>
    <mergeCell ref="Q249:S252"/>
    <mergeCell ref="W245:AA248"/>
    <mergeCell ref="AB245:AD248"/>
    <mergeCell ref="AE245:AH248"/>
    <mergeCell ref="AI245:AK248"/>
    <mergeCell ref="AL245:AN248"/>
    <mergeCell ref="AO245:AQ248"/>
    <mergeCell ref="B245:G248"/>
    <mergeCell ref="H245:J248"/>
    <mergeCell ref="K245:M248"/>
    <mergeCell ref="N245:P248"/>
    <mergeCell ref="Q245:S248"/>
    <mergeCell ref="B241:G244"/>
    <mergeCell ref="H241:J244"/>
    <mergeCell ref="K241:M244"/>
    <mergeCell ref="N241:P244"/>
    <mergeCell ref="Q241:S244"/>
    <mergeCell ref="W240:AA240"/>
    <mergeCell ref="AB240:AD240"/>
    <mergeCell ref="AE240:AH240"/>
    <mergeCell ref="AI240:AK240"/>
    <mergeCell ref="AL240:AN240"/>
    <mergeCell ref="AO240:AQ240"/>
    <mergeCell ref="B240:G240"/>
    <mergeCell ref="H240:J240"/>
    <mergeCell ref="K240:M240"/>
    <mergeCell ref="N240:P240"/>
    <mergeCell ref="Q240:S240"/>
    <mergeCell ref="T240:V240"/>
    <mergeCell ref="AO241:AQ244"/>
    <mergeCell ref="BB231:BI233"/>
    <mergeCell ref="B234:BI235"/>
    <mergeCell ref="B236:V237"/>
    <mergeCell ref="W236:AQ237"/>
    <mergeCell ref="AR236:BI237"/>
    <mergeCell ref="B238:BI239"/>
    <mergeCell ref="AV228:BA230"/>
    <mergeCell ref="BB228:BI230"/>
    <mergeCell ref="B231:G233"/>
    <mergeCell ref="H231:M233"/>
    <mergeCell ref="N231:S233"/>
    <mergeCell ref="T231:AC233"/>
    <mergeCell ref="AD231:AI233"/>
    <mergeCell ref="AJ231:AO233"/>
    <mergeCell ref="AP231:AU233"/>
    <mergeCell ref="AV231:BA233"/>
    <mergeCell ref="AZ219:BI221"/>
    <mergeCell ref="B222:BI225"/>
    <mergeCell ref="B226:BI227"/>
    <mergeCell ref="B228:G230"/>
    <mergeCell ref="H228:M230"/>
    <mergeCell ref="N228:S230"/>
    <mergeCell ref="T228:AC230"/>
    <mergeCell ref="AD228:AI230"/>
    <mergeCell ref="AJ228:AO230"/>
    <mergeCell ref="AP228:AU230"/>
    <mergeCell ref="B219:G221"/>
    <mergeCell ref="H219:M221"/>
    <mergeCell ref="N219:S221"/>
    <mergeCell ref="T219:AF221"/>
    <mergeCell ref="AG219:AO221"/>
    <mergeCell ref="AP219:AY221"/>
    <mergeCell ref="B210:BI213"/>
    <mergeCell ref="B214:BI215"/>
    <mergeCell ref="B216:G218"/>
    <mergeCell ref="H216:M218"/>
    <mergeCell ref="N216:S218"/>
    <mergeCell ref="T216:AF218"/>
    <mergeCell ref="AG216:AO218"/>
    <mergeCell ref="AP216:AY218"/>
    <mergeCell ref="AZ216:BI218"/>
    <mergeCell ref="AW207:AX209"/>
    <mergeCell ref="AY207:AZ209"/>
    <mergeCell ref="BA207:BB209"/>
    <mergeCell ref="BC207:BD209"/>
    <mergeCell ref="BE207:BF209"/>
    <mergeCell ref="BG207:BI209"/>
    <mergeCell ref="BG204:BI206"/>
    <mergeCell ref="B207:L209"/>
    <mergeCell ref="M207:P209"/>
    <mergeCell ref="Q207:T209"/>
    <mergeCell ref="U207:X209"/>
    <mergeCell ref="Y207:AB209"/>
    <mergeCell ref="AC207:AF209"/>
    <mergeCell ref="AG207:AO209"/>
    <mergeCell ref="AP207:AS209"/>
    <mergeCell ref="AT207:AV209"/>
    <mergeCell ref="AT204:AV206"/>
    <mergeCell ref="AW204:AX206"/>
    <mergeCell ref="AY204:AZ206"/>
    <mergeCell ref="BA204:BB206"/>
    <mergeCell ref="BC204:BD206"/>
    <mergeCell ref="BE204:BF206"/>
    <mergeCell ref="BE201:BF203"/>
    <mergeCell ref="BG201:BI203"/>
    <mergeCell ref="B204:L206"/>
    <mergeCell ref="M204:P206"/>
    <mergeCell ref="Q204:T206"/>
    <mergeCell ref="U204:X206"/>
    <mergeCell ref="Y204:AB206"/>
    <mergeCell ref="AC204:AF206"/>
    <mergeCell ref="AG204:AO206"/>
    <mergeCell ref="AP204:AS206"/>
    <mergeCell ref="AP201:AS203"/>
    <mergeCell ref="AT201:AV203"/>
    <mergeCell ref="AW201:AX203"/>
    <mergeCell ref="AY201:AZ203"/>
    <mergeCell ref="BA201:BB203"/>
    <mergeCell ref="BC201:BD203"/>
    <mergeCell ref="BC198:BD200"/>
    <mergeCell ref="BE198:BF200"/>
    <mergeCell ref="BG198:BI200"/>
    <mergeCell ref="B201:L203"/>
    <mergeCell ref="M201:P203"/>
    <mergeCell ref="Q201:T203"/>
    <mergeCell ref="U201:X203"/>
    <mergeCell ref="Y201:AB203"/>
    <mergeCell ref="AC201:AF203"/>
    <mergeCell ref="AG201:AO203"/>
    <mergeCell ref="AG198:AO200"/>
    <mergeCell ref="AP198:AS200"/>
    <mergeCell ref="AT198:AV200"/>
    <mergeCell ref="AW198:AX200"/>
    <mergeCell ref="AY198:AZ200"/>
    <mergeCell ref="BA198:BB200"/>
    <mergeCell ref="B198:L200"/>
    <mergeCell ref="M198:P200"/>
    <mergeCell ref="Q198:T200"/>
    <mergeCell ref="U198:X200"/>
    <mergeCell ref="Y198:AB200"/>
    <mergeCell ref="AC198:AF200"/>
    <mergeCell ref="AW195:AX197"/>
    <mergeCell ref="AY195:AZ197"/>
    <mergeCell ref="BA195:BB197"/>
    <mergeCell ref="BC195:BD197"/>
    <mergeCell ref="BE195:BF197"/>
    <mergeCell ref="BG195:BI197"/>
    <mergeCell ref="BG192:BI194"/>
    <mergeCell ref="B195:L197"/>
    <mergeCell ref="M195:P197"/>
    <mergeCell ref="Q195:T197"/>
    <mergeCell ref="U195:X197"/>
    <mergeCell ref="Y195:AB197"/>
    <mergeCell ref="AC195:AF197"/>
    <mergeCell ref="AG195:AO197"/>
    <mergeCell ref="AP195:AS197"/>
    <mergeCell ref="AT195:AV197"/>
    <mergeCell ref="AT192:AV194"/>
    <mergeCell ref="AW192:AX194"/>
    <mergeCell ref="AY192:AZ194"/>
    <mergeCell ref="BA192:BB194"/>
    <mergeCell ref="BC192:BD194"/>
    <mergeCell ref="BE192:BF194"/>
    <mergeCell ref="BE189:BF191"/>
    <mergeCell ref="BG189:BI191"/>
    <mergeCell ref="B192:L194"/>
    <mergeCell ref="M192:P194"/>
    <mergeCell ref="Q192:T194"/>
    <mergeCell ref="U192:X194"/>
    <mergeCell ref="Y192:AB194"/>
    <mergeCell ref="AC192:AF194"/>
    <mergeCell ref="AG192:AO194"/>
    <mergeCell ref="AP192:AS194"/>
    <mergeCell ref="AP189:AS191"/>
    <mergeCell ref="AT189:AV191"/>
    <mergeCell ref="AW189:AX191"/>
    <mergeCell ref="AY189:AZ191"/>
    <mergeCell ref="BA189:BB191"/>
    <mergeCell ref="BC189:BD191"/>
    <mergeCell ref="BC186:BD188"/>
    <mergeCell ref="BE186:BF188"/>
    <mergeCell ref="BG186:BI188"/>
    <mergeCell ref="B189:L191"/>
    <mergeCell ref="M189:P191"/>
    <mergeCell ref="Q189:T191"/>
    <mergeCell ref="U189:X191"/>
    <mergeCell ref="Y189:AB191"/>
    <mergeCell ref="AC189:AF191"/>
    <mergeCell ref="AG189:AO191"/>
    <mergeCell ref="AG186:AO188"/>
    <mergeCell ref="AP186:AS188"/>
    <mergeCell ref="AT186:AV188"/>
    <mergeCell ref="AW186:AX188"/>
    <mergeCell ref="AY186:AZ188"/>
    <mergeCell ref="BA186:BB188"/>
    <mergeCell ref="B186:L188"/>
    <mergeCell ref="M186:P188"/>
    <mergeCell ref="Q186:T188"/>
    <mergeCell ref="U186:X188"/>
    <mergeCell ref="Y186:AB188"/>
    <mergeCell ref="AC186:AF188"/>
    <mergeCell ref="AW183:AX185"/>
    <mergeCell ref="AY183:AZ185"/>
    <mergeCell ref="BA183:BB185"/>
    <mergeCell ref="BC183:BD185"/>
    <mergeCell ref="BE183:BF185"/>
    <mergeCell ref="BG183:BI185"/>
    <mergeCell ref="BG180:BI182"/>
    <mergeCell ref="B183:L185"/>
    <mergeCell ref="M183:P185"/>
    <mergeCell ref="Q183:T185"/>
    <mergeCell ref="U183:X185"/>
    <mergeCell ref="Y183:AB185"/>
    <mergeCell ref="AC183:AF185"/>
    <mergeCell ref="AG183:AO185"/>
    <mergeCell ref="AP183:AS185"/>
    <mergeCell ref="AT183:AV185"/>
    <mergeCell ref="AT180:AV182"/>
    <mergeCell ref="AW180:AX182"/>
    <mergeCell ref="AY180:AZ182"/>
    <mergeCell ref="BA180:BB182"/>
    <mergeCell ref="BC180:BD182"/>
    <mergeCell ref="BE180:BF182"/>
    <mergeCell ref="Y174:AB176"/>
    <mergeCell ref="AC174:AF176"/>
    <mergeCell ref="AG174:AO176"/>
    <mergeCell ref="AP174:AS176"/>
    <mergeCell ref="BE177:BF179"/>
    <mergeCell ref="BG177:BI179"/>
    <mergeCell ref="B180:L182"/>
    <mergeCell ref="M180:P182"/>
    <mergeCell ref="Q180:T182"/>
    <mergeCell ref="U180:X182"/>
    <mergeCell ref="Y180:AB182"/>
    <mergeCell ref="AC180:AF182"/>
    <mergeCell ref="AG180:AO182"/>
    <mergeCell ref="AP180:AS182"/>
    <mergeCell ref="AP177:AS179"/>
    <mergeCell ref="AT177:AV179"/>
    <mergeCell ref="AW177:AX179"/>
    <mergeCell ref="AY177:AZ179"/>
    <mergeCell ref="BA177:BB179"/>
    <mergeCell ref="BC177:BD179"/>
    <mergeCell ref="BG174:BI176"/>
    <mergeCell ref="Y171:AB173"/>
    <mergeCell ref="AC171:AF173"/>
    <mergeCell ref="AW171:AX173"/>
    <mergeCell ref="AY171:AZ173"/>
    <mergeCell ref="AP168:AS173"/>
    <mergeCell ref="AT168:AV173"/>
    <mergeCell ref="AW168:BB170"/>
    <mergeCell ref="BC168:BD173"/>
    <mergeCell ref="BE168:BF173"/>
    <mergeCell ref="BG168:BI173"/>
    <mergeCell ref="BA171:BB173"/>
    <mergeCell ref="BJ174:BL176"/>
    <mergeCell ref="BM174:BO176"/>
    <mergeCell ref="B177:L179"/>
    <mergeCell ref="M177:P179"/>
    <mergeCell ref="Q177:T179"/>
    <mergeCell ref="U177:X179"/>
    <mergeCell ref="Y177:AB179"/>
    <mergeCell ref="AC177:AF179"/>
    <mergeCell ref="AG177:AO179"/>
    <mergeCell ref="AT174:AV176"/>
    <mergeCell ref="AW174:AX176"/>
    <mergeCell ref="AY174:AZ176"/>
    <mergeCell ref="BA174:BB176"/>
    <mergeCell ref="BC174:BD176"/>
    <mergeCell ref="BE174:BF176"/>
    <mergeCell ref="BJ171:BL173"/>
    <mergeCell ref="BM171:BO173"/>
    <mergeCell ref="B174:L176"/>
    <mergeCell ref="M174:P176"/>
    <mergeCell ref="Q174:T176"/>
    <mergeCell ref="U174:X176"/>
    <mergeCell ref="AG165:BI167"/>
    <mergeCell ref="BJ165:BL167"/>
    <mergeCell ref="BM165:BO167"/>
    <mergeCell ref="B168:L170"/>
    <mergeCell ref="M168:P170"/>
    <mergeCell ref="Q168:T170"/>
    <mergeCell ref="U168:X170"/>
    <mergeCell ref="Y168:AB170"/>
    <mergeCell ref="AC168:AF170"/>
    <mergeCell ref="AG168:AO173"/>
    <mergeCell ref="BC162:BD164"/>
    <mergeCell ref="BE162:BF164"/>
    <mergeCell ref="BG162:BI164"/>
    <mergeCell ref="BJ162:BL164"/>
    <mergeCell ref="B165:L167"/>
    <mergeCell ref="M165:P167"/>
    <mergeCell ref="Q165:T167"/>
    <mergeCell ref="U165:X167"/>
    <mergeCell ref="Y165:AB167"/>
    <mergeCell ref="AC165:AF167"/>
    <mergeCell ref="AG162:AO164"/>
    <mergeCell ref="AP162:AS164"/>
    <mergeCell ref="AT162:AV164"/>
    <mergeCell ref="AW162:AX164"/>
    <mergeCell ref="AY162:AZ164"/>
    <mergeCell ref="BA162:BB164"/>
    <mergeCell ref="BJ168:BL170"/>
    <mergeCell ref="BM168:BO170"/>
    <mergeCell ref="B171:L173"/>
    <mergeCell ref="M171:P173"/>
    <mergeCell ref="Q171:T173"/>
    <mergeCell ref="U171:X173"/>
    <mergeCell ref="BC159:BD161"/>
    <mergeCell ref="BE159:BF161"/>
    <mergeCell ref="BG159:BI161"/>
    <mergeCell ref="BJ159:BL161"/>
    <mergeCell ref="B162:L164"/>
    <mergeCell ref="M162:P164"/>
    <mergeCell ref="Q162:T164"/>
    <mergeCell ref="U162:X164"/>
    <mergeCell ref="Y162:AB164"/>
    <mergeCell ref="AC162:AF164"/>
    <mergeCell ref="AG159:AO161"/>
    <mergeCell ref="AP159:AS161"/>
    <mergeCell ref="AT159:AV161"/>
    <mergeCell ref="AW159:AX161"/>
    <mergeCell ref="AY159:AZ161"/>
    <mergeCell ref="BA159:BB161"/>
    <mergeCell ref="BC156:BD158"/>
    <mergeCell ref="BE156:BF158"/>
    <mergeCell ref="BG156:BI158"/>
    <mergeCell ref="BJ156:BL158"/>
    <mergeCell ref="B159:L161"/>
    <mergeCell ref="M159:P161"/>
    <mergeCell ref="Q159:T161"/>
    <mergeCell ref="U159:X161"/>
    <mergeCell ref="Y159:AB161"/>
    <mergeCell ref="AC159:AF161"/>
    <mergeCell ref="AG156:AO158"/>
    <mergeCell ref="AP156:AS158"/>
    <mergeCell ref="AT156:AV158"/>
    <mergeCell ref="AW156:AX158"/>
    <mergeCell ref="AY156:AZ158"/>
    <mergeCell ref="BA156:BB158"/>
    <mergeCell ref="BC153:BD155"/>
    <mergeCell ref="BE153:BF155"/>
    <mergeCell ref="BG153:BI155"/>
    <mergeCell ref="BJ153:BL155"/>
    <mergeCell ref="B156:L158"/>
    <mergeCell ref="M156:P158"/>
    <mergeCell ref="Q156:T158"/>
    <mergeCell ref="U156:X158"/>
    <mergeCell ref="Y156:AB158"/>
    <mergeCell ref="AC156:AF158"/>
    <mergeCell ref="AG153:AO155"/>
    <mergeCell ref="AP153:AS155"/>
    <mergeCell ref="AT153:AV155"/>
    <mergeCell ref="AW153:AX155"/>
    <mergeCell ref="AY153:AZ155"/>
    <mergeCell ref="BA153:BB155"/>
    <mergeCell ref="BC150:BD152"/>
    <mergeCell ref="BE150:BF152"/>
    <mergeCell ref="BG150:BI152"/>
    <mergeCell ref="BJ150:BL152"/>
    <mergeCell ref="B153:L155"/>
    <mergeCell ref="M153:P155"/>
    <mergeCell ref="Q153:T155"/>
    <mergeCell ref="U153:X155"/>
    <mergeCell ref="Y153:AB155"/>
    <mergeCell ref="AC153:AF155"/>
    <mergeCell ref="AG150:AO152"/>
    <mergeCell ref="AP150:AS152"/>
    <mergeCell ref="AT150:AV152"/>
    <mergeCell ref="AW150:AX152"/>
    <mergeCell ref="AY150:AZ152"/>
    <mergeCell ref="BA150:BB152"/>
    <mergeCell ref="BC147:BD149"/>
    <mergeCell ref="BE147:BF149"/>
    <mergeCell ref="BG147:BI149"/>
    <mergeCell ref="BJ147:BL149"/>
    <mergeCell ref="B150:L152"/>
    <mergeCell ref="M150:P152"/>
    <mergeCell ref="Q150:T152"/>
    <mergeCell ref="U150:X152"/>
    <mergeCell ref="Y150:AB152"/>
    <mergeCell ref="AC150:AF152"/>
    <mergeCell ref="AG147:AO149"/>
    <mergeCell ref="AP147:AS149"/>
    <mergeCell ref="AT147:AV149"/>
    <mergeCell ref="AW147:AX149"/>
    <mergeCell ref="AY147:AZ149"/>
    <mergeCell ref="BA147:BB149"/>
    <mergeCell ref="BC144:BD146"/>
    <mergeCell ref="BE144:BF146"/>
    <mergeCell ref="BG144:BI146"/>
    <mergeCell ref="BJ144:BL146"/>
    <mergeCell ref="B147:L149"/>
    <mergeCell ref="M147:P149"/>
    <mergeCell ref="Q147:T149"/>
    <mergeCell ref="U147:X149"/>
    <mergeCell ref="Y147:AB149"/>
    <mergeCell ref="AC147:AF149"/>
    <mergeCell ref="AG144:AO146"/>
    <mergeCell ref="AP144:AS146"/>
    <mergeCell ref="AT144:AV146"/>
    <mergeCell ref="AW144:AX146"/>
    <mergeCell ref="AY144:AZ146"/>
    <mergeCell ref="BA144:BB146"/>
    <mergeCell ref="BC141:BD143"/>
    <mergeCell ref="BE141:BF143"/>
    <mergeCell ref="BG141:BI143"/>
    <mergeCell ref="BJ141:BL143"/>
    <mergeCell ref="B144:L146"/>
    <mergeCell ref="M144:P146"/>
    <mergeCell ref="Q144:T146"/>
    <mergeCell ref="U144:X146"/>
    <mergeCell ref="Y144:AB146"/>
    <mergeCell ref="AC144:AF146"/>
    <mergeCell ref="AG141:AO143"/>
    <mergeCell ref="AP141:AS143"/>
    <mergeCell ref="AT141:AV143"/>
    <mergeCell ref="AW141:AX143"/>
    <mergeCell ref="AY141:AZ143"/>
    <mergeCell ref="BA141:BB143"/>
    <mergeCell ref="BC138:BD140"/>
    <mergeCell ref="BE138:BF140"/>
    <mergeCell ref="BG138:BI140"/>
    <mergeCell ref="BJ138:BL140"/>
    <mergeCell ref="B141:L143"/>
    <mergeCell ref="M141:P143"/>
    <mergeCell ref="Q141:T143"/>
    <mergeCell ref="U141:X143"/>
    <mergeCell ref="Y141:AB143"/>
    <mergeCell ref="AC141:AF143"/>
    <mergeCell ref="AG138:AO140"/>
    <mergeCell ref="AP138:AS140"/>
    <mergeCell ref="AT138:AV140"/>
    <mergeCell ref="AW138:AX140"/>
    <mergeCell ref="AY138:AZ140"/>
    <mergeCell ref="BA138:BB140"/>
    <mergeCell ref="BC135:BD137"/>
    <mergeCell ref="BE135:BF137"/>
    <mergeCell ref="BG135:BI137"/>
    <mergeCell ref="BJ135:BL137"/>
    <mergeCell ref="B138:L140"/>
    <mergeCell ref="M138:P140"/>
    <mergeCell ref="Q138:T140"/>
    <mergeCell ref="U138:X140"/>
    <mergeCell ref="Y138:AB140"/>
    <mergeCell ref="AC138:AF140"/>
    <mergeCell ref="AG135:AO137"/>
    <mergeCell ref="AP135:AS137"/>
    <mergeCell ref="AT135:AV137"/>
    <mergeCell ref="AW135:AX137"/>
    <mergeCell ref="AY135:AZ137"/>
    <mergeCell ref="BA135:BB137"/>
    <mergeCell ref="BC132:BD134"/>
    <mergeCell ref="BE132:BF134"/>
    <mergeCell ref="BG132:BI134"/>
    <mergeCell ref="BJ132:BL134"/>
    <mergeCell ref="B135:L137"/>
    <mergeCell ref="M135:P137"/>
    <mergeCell ref="Q135:T137"/>
    <mergeCell ref="U135:X137"/>
    <mergeCell ref="Y135:AB137"/>
    <mergeCell ref="AC135:AF137"/>
    <mergeCell ref="AG132:AO134"/>
    <mergeCell ref="AP132:AS134"/>
    <mergeCell ref="AT132:AV134"/>
    <mergeCell ref="AW132:AX134"/>
    <mergeCell ref="AY132:AZ134"/>
    <mergeCell ref="BA132:BB134"/>
    <mergeCell ref="BC129:BD131"/>
    <mergeCell ref="BE129:BF131"/>
    <mergeCell ref="BG129:BI131"/>
    <mergeCell ref="BJ129:BL131"/>
    <mergeCell ref="B132:L134"/>
    <mergeCell ref="M132:P134"/>
    <mergeCell ref="Q132:T134"/>
    <mergeCell ref="U132:X134"/>
    <mergeCell ref="Y132:AB134"/>
    <mergeCell ref="AC132:AF134"/>
    <mergeCell ref="AG129:AO131"/>
    <mergeCell ref="AP129:AS131"/>
    <mergeCell ref="AT129:AV131"/>
    <mergeCell ref="AW129:AX131"/>
    <mergeCell ref="AY129:AZ131"/>
    <mergeCell ref="BA129:BB131"/>
    <mergeCell ref="BC126:BD128"/>
    <mergeCell ref="BE126:BF128"/>
    <mergeCell ref="BG126:BI128"/>
    <mergeCell ref="BJ126:BL128"/>
    <mergeCell ref="B129:L131"/>
    <mergeCell ref="M129:P131"/>
    <mergeCell ref="Q129:T131"/>
    <mergeCell ref="U129:X131"/>
    <mergeCell ref="Y129:AB131"/>
    <mergeCell ref="AC129:AF131"/>
    <mergeCell ref="AG126:AO128"/>
    <mergeCell ref="AP126:AS128"/>
    <mergeCell ref="AT126:AV128"/>
    <mergeCell ref="AW126:AX128"/>
    <mergeCell ref="AY126:AZ128"/>
    <mergeCell ref="BA126:BB128"/>
    <mergeCell ref="BC123:BD125"/>
    <mergeCell ref="BE123:BF125"/>
    <mergeCell ref="BG123:BI125"/>
    <mergeCell ref="BJ123:BL125"/>
    <mergeCell ref="B126:L128"/>
    <mergeCell ref="M126:P128"/>
    <mergeCell ref="Q126:T128"/>
    <mergeCell ref="U126:X128"/>
    <mergeCell ref="Y126:AB128"/>
    <mergeCell ref="AC126:AF128"/>
    <mergeCell ref="AG123:AO125"/>
    <mergeCell ref="AP123:AS125"/>
    <mergeCell ref="AT123:AV125"/>
    <mergeCell ref="AW123:AX125"/>
    <mergeCell ref="AY123:AZ125"/>
    <mergeCell ref="BA123:BB125"/>
    <mergeCell ref="BC120:BD122"/>
    <mergeCell ref="BE120:BF122"/>
    <mergeCell ref="BG120:BI122"/>
    <mergeCell ref="BJ120:BL122"/>
    <mergeCell ref="B123:L125"/>
    <mergeCell ref="M123:P125"/>
    <mergeCell ref="Q123:T125"/>
    <mergeCell ref="U123:X125"/>
    <mergeCell ref="Y123:AB125"/>
    <mergeCell ref="AC123:AF125"/>
    <mergeCell ref="AG120:AO122"/>
    <mergeCell ref="AP120:AS122"/>
    <mergeCell ref="AT120:AV122"/>
    <mergeCell ref="AW120:AX122"/>
    <mergeCell ref="AY120:AZ122"/>
    <mergeCell ref="BA120:BB122"/>
    <mergeCell ref="BC117:BD119"/>
    <mergeCell ref="BE117:BF119"/>
    <mergeCell ref="BG117:BI119"/>
    <mergeCell ref="BJ117:BL119"/>
    <mergeCell ref="B120:L122"/>
    <mergeCell ref="M120:P122"/>
    <mergeCell ref="Q120:T122"/>
    <mergeCell ref="U120:X122"/>
    <mergeCell ref="Y120:AB122"/>
    <mergeCell ref="AC120:AF122"/>
    <mergeCell ref="AG117:AO119"/>
    <mergeCell ref="AP117:AS119"/>
    <mergeCell ref="AT117:AV119"/>
    <mergeCell ref="AW117:AX119"/>
    <mergeCell ref="AY117:AZ119"/>
    <mergeCell ref="BA117:BB119"/>
    <mergeCell ref="BC114:BD116"/>
    <mergeCell ref="BE114:BF116"/>
    <mergeCell ref="BG114:BI116"/>
    <mergeCell ref="BJ114:BL116"/>
    <mergeCell ref="B117:L119"/>
    <mergeCell ref="M117:P119"/>
    <mergeCell ref="Q117:T119"/>
    <mergeCell ref="U117:X119"/>
    <mergeCell ref="Y117:AB119"/>
    <mergeCell ref="AC117:AF119"/>
    <mergeCell ref="AG114:AO116"/>
    <mergeCell ref="AP114:AS116"/>
    <mergeCell ref="AT114:AV116"/>
    <mergeCell ref="AW114:AX116"/>
    <mergeCell ref="AY114:AZ116"/>
    <mergeCell ref="BA114:BB116"/>
    <mergeCell ref="BC111:BD113"/>
    <mergeCell ref="BE111:BF113"/>
    <mergeCell ref="BG111:BI113"/>
    <mergeCell ref="BJ111:BL113"/>
    <mergeCell ref="B114:L116"/>
    <mergeCell ref="M114:P116"/>
    <mergeCell ref="Q114:T116"/>
    <mergeCell ref="U114:X116"/>
    <mergeCell ref="Y114:AB116"/>
    <mergeCell ref="AC114:AF116"/>
    <mergeCell ref="AG111:AO113"/>
    <mergeCell ref="AP111:AS113"/>
    <mergeCell ref="AT111:AV113"/>
    <mergeCell ref="AW111:AX113"/>
    <mergeCell ref="AY111:AZ113"/>
    <mergeCell ref="BA111:BB113"/>
    <mergeCell ref="BC108:BD110"/>
    <mergeCell ref="BE108:BF110"/>
    <mergeCell ref="BG108:BI110"/>
    <mergeCell ref="BJ108:BL110"/>
    <mergeCell ref="B111:L113"/>
    <mergeCell ref="M111:P113"/>
    <mergeCell ref="Q111:T113"/>
    <mergeCell ref="U111:X113"/>
    <mergeCell ref="Y111:AB113"/>
    <mergeCell ref="AC111:AF113"/>
    <mergeCell ref="AG108:AO110"/>
    <mergeCell ref="AP108:AS110"/>
    <mergeCell ref="AT108:AV110"/>
    <mergeCell ref="AW108:AX110"/>
    <mergeCell ref="AY108:AZ110"/>
    <mergeCell ref="BA108:BB110"/>
    <mergeCell ref="BC105:BD107"/>
    <mergeCell ref="BE105:BF107"/>
    <mergeCell ref="BG105:BI107"/>
    <mergeCell ref="BJ105:BL107"/>
    <mergeCell ref="B108:L110"/>
    <mergeCell ref="M108:P110"/>
    <mergeCell ref="Q108:T110"/>
    <mergeCell ref="U108:X110"/>
    <mergeCell ref="Y108:AB110"/>
    <mergeCell ref="AC108:AF110"/>
    <mergeCell ref="AG105:AO107"/>
    <mergeCell ref="AP105:AS107"/>
    <mergeCell ref="AT105:AV107"/>
    <mergeCell ref="AW105:AX107"/>
    <mergeCell ref="AY105:AZ107"/>
    <mergeCell ref="BA105:BB107"/>
    <mergeCell ref="BC102:BD104"/>
    <mergeCell ref="BE102:BF104"/>
    <mergeCell ref="BG102:BI104"/>
    <mergeCell ref="BJ102:BL104"/>
    <mergeCell ref="B105:L107"/>
    <mergeCell ref="M105:P107"/>
    <mergeCell ref="Q105:T107"/>
    <mergeCell ref="U105:X107"/>
    <mergeCell ref="Y105:AB107"/>
    <mergeCell ref="AC105:AF107"/>
    <mergeCell ref="AG102:AO104"/>
    <mergeCell ref="AP102:AS104"/>
    <mergeCell ref="AT102:AV104"/>
    <mergeCell ref="AW102:AX104"/>
    <mergeCell ref="AY102:AZ104"/>
    <mergeCell ref="BA102:BB104"/>
    <mergeCell ref="BC99:BD101"/>
    <mergeCell ref="BE99:BF101"/>
    <mergeCell ref="BG99:BI101"/>
    <mergeCell ref="BJ99:BL101"/>
    <mergeCell ref="B102:L104"/>
    <mergeCell ref="M102:P104"/>
    <mergeCell ref="Q102:T104"/>
    <mergeCell ref="U102:X104"/>
    <mergeCell ref="Y102:AB104"/>
    <mergeCell ref="AC102:AF104"/>
    <mergeCell ref="AG99:AO101"/>
    <mergeCell ref="AP99:AS101"/>
    <mergeCell ref="AT99:AV101"/>
    <mergeCell ref="AW99:AX101"/>
    <mergeCell ref="AY99:AZ101"/>
    <mergeCell ref="BA99:BB101"/>
    <mergeCell ref="BC96:BD98"/>
    <mergeCell ref="BE96:BF98"/>
    <mergeCell ref="BG96:BI98"/>
    <mergeCell ref="BJ96:BL98"/>
    <mergeCell ref="B99:L101"/>
    <mergeCell ref="M99:P101"/>
    <mergeCell ref="Q99:T101"/>
    <mergeCell ref="U99:X101"/>
    <mergeCell ref="Y99:AB101"/>
    <mergeCell ref="AC99:AF101"/>
    <mergeCell ref="AG96:AO98"/>
    <mergeCell ref="AP96:AS98"/>
    <mergeCell ref="AT96:AV98"/>
    <mergeCell ref="AW96:AX98"/>
    <mergeCell ref="AY96:AZ98"/>
    <mergeCell ref="BA96:BB98"/>
    <mergeCell ref="BC93:BD95"/>
    <mergeCell ref="BE93:BF95"/>
    <mergeCell ref="BG93:BI95"/>
    <mergeCell ref="BJ93:BL95"/>
    <mergeCell ref="B96:L98"/>
    <mergeCell ref="M96:P98"/>
    <mergeCell ref="Q96:T98"/>
    <mergeCell ref="U96:X98"/>
    <mergeCell ref="Y96:AB98"/>
    <mergeCell ref="AC96:AF98"/>
    <mergeCell ref="AG93:AO95"/>
    <mergeCell ref="AP93:AS95"/>
    <mergeCell ref="AT93:AV95"/>
    <mergeCell ref="AW93:AX95"/>
    <mergeCell ref="AY93:AZ95"/>
    <mergeCell ref="BA93:BB95"/>
    <mergeCell ref="BC90:BD92"/>
    <mergeCell ref="BE90:BF92"/>
    <mergeCell ref="BG90:BI92"/>
    <mergeCell ref="BJ90:BL92"/>
    <mergeCell ref="B93:L95"/>
    <mergeCell ref="M93:P95"/>
    <mergeCell ref="Q93:T95"/>
    <mergeCell ref="U93:X95"/>
    <mergeCell ref="Y93:AB95"/>
    <mergeCell ref="AC93:AF95"/>
    <mergeCell ref="AG90:AO92"/>
    <mergeCell ref="AP90:AS92"/>
    <mergeCell ref="AT90:AV92"/>
    <mergeCell ref="AW90:AX92"/>
    <mergeCell ref="AY90:AZ92"/>
    <mergeCell ref="BA90:BB92"/>
    <mergeCell ref="BC87:BD89"/>
    <mergeCell ref="BE87:BF89"/>
    <mergeCell ref="BG87:BI89"/>
    <mergeCell ref="BJ87:BL89"/>
    <mergeCell ref="B90:L92"/>
    <mergeCell ref="M90:P92"/>
    <mergeCell ref="Q90:T92"/>
    <mergeCell ref="U90:X92"/>
    <mergeCell ref="Y90:AB92"/>
    <mergeCell ref="AC90:AF92"/>
    <mergeCell ref="AG87:AO89"/>
    <mergeCell ref="AP87:AS89"/>
    <mergeCell ref="AT87:AV89"/>
    <mergeCell ref="AW87:AX89"/>
    <mergeCell ref="AY87:AZ89"/>
    <mergeCell ref="BA87:BB89"/>
    <mergeCell ref="BC84:BD86"/>
    <mergeCell ref="BE84:BF86"/>
    <mergeCell ref="BG84:BI86"/>
    <mergeCell ref="BJ84:BL86"/>
    <mergeCell ref="B87:L89"/>
    <mergeCell ref="M87:P89"/>
    <mergeCell ref="Q87:T89"/>
    <mergeCell ref="U87:X89"/>
    <mergeCell ref="Y87:AB89"/>
    <mergeCell ref="AC87:AF89"/>
    <mergeCell ref="AG84:AO86"/>
    <mergeCell ref="AP84:AS86"/>
    <mergeCell ref="AT84:AV86"/>
    <mergeCell ref="AW84:AX86"/>
    <mergeCell ref="AY84:AZ86"/>
    <mergeCell ref="BA84:BB86"/>
    <mergeCell ref="BC81:BD83"/>
    <mergeCell ref="BE81:BF83"/>
    <mergeCell ref="BG81:BI83"/>
    <mergeCell ref="BJ81:BL83"/>
    <mergeCell ref="B84:L86"/>
    <mergeCell ref="M84:P86"/>
    <mergeCell ref="Q84:T86"/>
    <mergeCell ref="U84:X86"/>
    <mergeCell ref="Y84:AB86"/>
    <mergeCell ref="AC84:AF86"/>
    <mergeCell ref="AG81:AO83"/>
    <mergeCell ref="AP81:AS83"/>
    <mergeCell ref="AT81:AV83"/>
    <mergeCell ref="AW81:AX83"/>
    <mergeCell ref="AY81:AZ83"/>
    <mergeCell ref="BA81:BB83"/>
    <mergeCell ref="BC78:BD80"/>
    <mergeCell ref="BE78:BF80"/>
    <mergeCell ref="BG78:BI80"/>
    <mergeCell ref="BJ78:BL80"/>
    <mergeCell ref="B81:L83"/>
    <mergeCell ref="M81:P83"/>
    <mergeCell ref="Q81:T83"/>
    <mergeCell ref="U81:X83"/>
    <mergeCell ref="Y81:AB83"/>
    <mergeCell ref="AC81:AF83"/>
    <mergeCell ref="AG78:AO80"/>
    <mergeCell ref="AP78:AS80"/>
    <mergeCell ref="AT78:AV80"/>
    <mergeCell ref="AW78:AX80"/>
    <mergeCell ref="AY78:AZ80"/>
    <mergeCell ref="BA78:BB80"/>
    <mergeCell ref="BC75:BD77"/>
    <mergeCell ref="BE75:BF77"/>
    <mergeCell ref="BG75:BI77"/>
    <mergeCell ref="BJ75:BL77"/>
    <mergeCell ref="B78:L80"/>
    <mergeCell ref="M78:P80"/>
    <mergeCell ref="Q78:T80"/>
    <mergeCell ref="U78:X80"/>
    <mergeCell ref="Y78:AB80"/>
    <mergeCell ref="AC78:AF80"/>
    <mergeCell ref="AG75:AO77"/>
    <mergeCell ref="AP75:AS77"/>
    <mergeCell ref="AT75:AV77"/>
    <mergeCell ref="AW75:AX77"/>
    <mergeCell ref="AY75:AZ77"/>
    <mergeCell ref="BA75:BB77"/>
    <mergeCell ref="BC72:BD74"/>
    <mergeCell ref="BE72:BF74"/>
    <mergeCell ref="BG72:BI74"/>
    <mergeCell ref="BJ72:BL74"/>
    <mergeCell ref="B75:L77"/>
    <mergeCell ref="M75:P77"/>
    <mergeCell ref="Q75:T77"/>
    <mergeCell ref="U75:X77"/>
    <mergeCell ref="Y75:AB77"/>
    <mergeCell ref="AC75:AF77"/>
    <mergeCell ref="AG72:AO74"/>
    <mergeCell ref="AP72:AS74"/>
    <mergeCell ref="AT72:AV74"/>
    <mergeCell ref="AW72:AX74"/>
    <mergeCell ref="AY72:AZ74"/>
    <mergeCell ref="BA72:BB74"/>
    <mergeCell ref="BC69:BD71"/>
    <mergeCell ref="BE69:BF71"/>
    <mergeCell ref="BG69:BI71"/>
    <mergeCell ref="BJ69:BL71"/>
    <mergeCell ref="B72:L74"/>
    <mergeCell ref="M72:P74"/>
    <mergeCell ref="Q72:T74"/>
    <mergeCell ref="U72:X74"/>
    <mergeCell ref="Y72:AB74"/>
    <mergeCell ref="AC72:AF74"/>
    <mergeCell ref="AG69:AO71"/>
    <mergeCell ref="AP69:AS71"/>
    <mergeCell ref="AT69:AV71"/>
    <mergeCell ref="AW69:AX71"/>
    <mergeCell ref="AY69:AZ71"/>
    <mergeCell ref="BA69:BB71"/>
    <mergeCell ref="BC66:BD68"/>
    <mergeCell ref="BE66:BF68"/>
    <mergeCell ref="BG66:BI68"/>
    <mergeCell ref="BJ66:BL68"/>
    <mergeCell ref="B69:L71"/>
    <mergeCell ref="M69:P71"/>
    <mergeCell ref="Q69:T71"/>
    <mergeCell ref="U69:X71"/>
    <mergeCell ref="Y69:AB71"/>
    <mergeCell ref="AC69:AF71"/>
    <mergeCell ref="AG66:AO68"/>
    <mergeCell ref="AP66:AS68"/>
    <mergeCell ref="AT66:AV68"/>
    <mergeCell ref="AW66:AX68"/>
    <mergeCell ref="AY66:AZ68"/>
    <mergeCell ref="BA66:BB68"/>
    <mergeCell ref="B66:L68"/>
    <mergeCell ref="M66:P68"/>
    <mergeCell ref="Q66:T68"/>
    <mergeCell ref="U66:X68"/>
    <mergeCell ref="Y66:AB68"/>
    <mergeCell ref="AC66:AF68"/>
    <mergeCell ref="BJ60:BL65"/>
    <mergeCell ref="B63:L65"/>
    <mergeCell ref="M63:P65"/>
    <mergeCell ref="Q63:T65"/>
    <mergeCell ref="U63:X65"/>
    <mergeCell ref="Y63:AB65"/>
    <mergeCell ref="AC63:AF65"/>
    <mergeCell ref="AW63:AX65"/>
    <mergeCell ref="AY63:AZ65"/>
    <mergeCell ref="BA63:BB65"/>
    <mergeCell ref="AP60:AS65"/>
    <mergeCell ref="AT60:AV65"/>
    <mergeCell ref="AW60:BB62"/>
    <mergeCell ref="BC60:BD65"/>
    <mergeCell ref="BE60:BF65"/>
    <mergeCell ref="BG60:BI65"/>
    <mergeCell ref="B54:AF57"/>
    <mergeCell ref="AG54:BI57"/>
    <mergeCell ref="B58:BI59"/>
    <mergeCell ref="B60:L62"/>
    <mergeCell ref="M60:P62"/>
    <mergeCell ref="Q60:T62"/>
    <mergeCell ref="U60:X62"/>
    <mergeCell ref="Y60:AB62"/>
    <mergeCell ref="AC60:AF62"/>
    <mergeCell ref="AG60:AO65"/>
    <mergeCell ref="BH48:BI50"/>
    <mergeCell ref="B51:J53"/>
    <mergeCell ref="K51:S53"/>
    <mergeCell ref="T51:AF53"/>
    <mergeCell ref="AG51:AO53"/>
    <mergeCell ref="AP51:AV53"/>
    <mergeCell ref="AW51:AY53"/>
    <mergeCell ref="AZ51:BE53"/>
    <mergeCell ref="BF51:BG53"/>
    <mergeCell ref="BH51:BI53"/>
    <mergeCell ref="BF45:BG47"/>
    <mergeCell ref="BH45:BI47"/>
    <mergeCell ref="B48:J50"/>
    <mergeCell ref="K48:S50"/>
    <mergeCell ref="T48:AF50"/>
    <mergeCell ref="AG48:AO50"/>
    <mergeCell ref="AP48:AV50"/>
    <mergeCell ref="AW48:AY50"/>
    <mergeCell ref="AZ48:BE50"/>
    <mergeCell ref="BF48:BG50"/>
    <mergeCell ref="AZ42:BE44"/>
    <mergeCell ref="BF42:BG44"/>
    <mergeCell ref="BH42:BI44"/>
    <mergeCell ref="B45:J47"/>
    <mergeCell ref="K45:S47"/>
    <mergeCell ref="T45:AF47"/>
    <mergeCell ref="AG45:AO47"/>
    <mergeCell ref="AP45:AV47"/>
    <mergeCell ref="AW45:AY47"/>
    <mergeCell ref="AZ45:BE47"/>
    <mergeCell ref="B42:J44"/>
    <mergeCell ref="K42:S44"/>
    <mergeCell ref="T42:AF44"/>
    <mergeCell ref="AG42:AO44"/>
    <mergeCell ref="AP42:AV44"/>
    <mergeCell ref="AW42:AY44"/>
    <mergeCell ref="AY36:AZ38"/>
    <mergeCell ref="BA36:BB38"/>
    <mergeCell ref="BC36:BE38"/>
    <mergeCell ref="BF36:BI38"/>
    <mergeCell ref="B39:J41"/>
    <mergeCell ref="K39:S41"/>
    <mergeCell ref="T39:AF41"/>
    <mergeCell ref="AG39:AO41"/>
    <mergeCell ref="AP39:AY41"/>
    <mergeCell ref="AZ39:BI41"/>
    <mergeCell ref="AY33:AZ35"/>
    <mergeCell ref="BA33:BB35"/>
    <mergeCell ref="BC33:BE35"/>
    <mergeCell ref="BF33:BI35"/>
    <mergeCell ref="B36:J38"/>
    <mergeCell ref="K36:S38"/>
    <mergeCell ref="T36:AF38"/>
    <mergeCell ref="AG36:AO38"/>
    <mergeCell ref="AP36:AU38"/>
    <mergeCell ref="AV36:AX38"/>
    <mergeCell ref="T21:AF23"/>
    <mergeCell ref="AG21:AO23"/>
    <mergeCell ref="AP21:AU23"/>
    <mergeCell ref="AV21:AX23"/>
    <mergeCell ref="AY30:AZ32"/>
    <mergeCell ref="BA30:BB32"/>
    <mergeCell ref="BC30:BE32"/>
    <mergeCell ref="BF30:BI32"/>
    <mergeCell ref="B33:J35"/>
    <mergeCell ref="K33:S35"/>
    <mergeCell ref="T33:AF35"/>
    <mergeCell ref="AG33:AO35"/>
    <mergeCell ref="AP33:AU35"/>
    <mergeCell ref="AV33:AX35"/>
    <mergeCell ref="AY27:AZ29"/>
    <mergeCell ref="BA27:BB29"/>
    <mergeCell ref="BC27:BE29"/>
    <mergeCell ref="BF27:BI29"/>
    <mergeCell ref="B30:J32"/>
    <mergeCell ref="K30:S32"/>
    <mergeCell ref="T30:AF32"/>
    <mergeCell ref="AG30:AO32"/>
    <mergeCell ref="AP30:AU32"/>
    <mergeCell ref="AV30:AX32"/>
    <mergeCell ref="B2:AO11"/>
    <mergeCell ref="AP2:AY11"/>
    <mergeCell ref="AZ2:BI11"/>
    <mergeCell ref="B12:BI15"/>
    <mergeCell ref="B16:BI17"/>
    <mergeCell ref="B18:J20"/>
    <mergeCell ref="K18:S20"/>
    <mergeCell ref="T18:AF20"/>
    <mergeCell ref="AG18:AO20"/>
    <mergeCell ref="AP18:BI20"/>
    <mergeCell ref="AY24:AZ26"/>
    <mergeCell ref="BA24:BB26"/>
    <mergeCell ref="BC24:BE26"/>
    <mergeCell ref="BF24:BI26"/>
    <mergeCell ref="B27:J29"/>
    <mergeCell ref="K27:S29"/>
    <mergeCell ref="T27:AF29"/>
    <mergeCell ref="AG27:AO29"/>
    <mergeCell ref="AP27:AU29"/>
    <mergeCell ref="AV27:AX29"/>
    <mergeCell ref="AY21:AZ23"/>
    <mergeCell ref="BA21:BB23"/>
    <mergeCell ref="BC21:BE23"/>
    <mergeCell ref="BF21:BI23"/>
    <mergeCell ref="B24:J26"/>
    <mergeCell ref="K24:S26"/>
    <mergeCell ref="T24:AF26"/>
    <mergeCell ref="AG24:AO26"/>
    <mergeCell ref="AP24:AU26"/>
    <mergeCell ref="AV24:AX26"/>
    <mergeCell ref="B21:J23"/>
    <mergeCell ref="K21:S23"/>
  </mergeCells>
  <printOptions horizontalCentered="1"/>
  <pageMargins left="0.25" right="0.25" top="0.25" bottom="0.25" header="0" footer="0"/>
  <pageSetup scale="15" orientation="portrait" r:id="rId1"/>
  <drawing r:id="rId2"/>
  <legacyDrawing r:id="rId3"/>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47">
    <tabColor theme="8" tint="-0.249977111117893"/>
  </sheetPr>
  <dimension ref="A1:BO308"/>
  <sheetViews>
    <sheetView topLeftCell="A63" zoomScale="30" zoomScaleNormal="30" zoomScaleSheetLayoutView="30" workbookViewId="0">
      <selection activeCell="Y138" sqref="Y138:AB140"/>
    </sheetView>
  </sheetViews>
  <sheetFormatPr defaultRowHeight="15"/>
  <cols>
    <col min="2" max="15" width="9.42578125" customWidth="1"/>
    <col min="16" max="16" width="21" customWidth="1"/>
    <col min="17" max="17" width="9.42578125" customWidth="1"/>
    <col min="18" max="18" width="10.85546875" customWidth="1"/>
    <col min="19" max="19" width="16.28515625" customWidth="1"/>
    <col min="20" max="20" width="8.28515625" customWidth="1"/>
    <col min="21" max="23" width="9.42578125" customWidth="1"/>
    <col min="24" max="24" width="17.5703125" customWidth="1"/>
    <col min="25" max="25" width="14.5703125" customWidth="1"/>
    <col min="26" max="27" width="10.5703125" customWidth="1"/>
    <col min="28" max="28" width="7.140625" customWidth="1"/>
    <col min="29" max="31" width="9.42578125" customWidth="1"/>
    <col min="32" max="32" width="15.5703125" customWidth="1"/>
    <col min="33" max="40" width="9.42578125" customWidth="1"/>
    <col min="41" max="41" width="18.5703125" customWidth="1"/>
    <col min="42" max="46" width="9.42578125" customWidth="1"/>
    <col min="47" max="47" width="16.28515625" customWidth="1"/>
    <col min="48" max="49" width="9.42578125" customWidth="1"/>
    <col min="50" max="50" width="12" customWidth="1"/>
    <col min="51" max="51" width="9.42578125" customWidth="1"/>
    <col min="52" max="52" width="12" customWidth="1"/>
    <col min="53" max="53" width="9.42578125" customWidth="1"/>
    <col min="54" max="56" width="11.5703125" customWidth="1"/>
    <col min="57" max="59" width="9.42578125" customWidth="1"/>
    <col min="60" max="60" width="12" customWidth="1"/>
    <col min="61" max="61" width="11.42578125" customWidth="1"/>
    <col min="63" max="63" width="9.140625" customWidth="1"/>
  </cols>
  <sheetData>
    <row r="1" spans="2:61" ht="15.75" thickBot="1"/>
    <row r="2" spans="2:61" ht="15" customHeight="1" thickTop="1">
      <c r="B2" s="475" t="s">
        <v>0</v>
      </c>
      <c r="C2" s="476"/>
      <c r="D2" s="476"/>
      <c r="E2" s="476"/>
      <c r="F2" s="476"/>
      <c r="G2" s="476"/>
      <c r="H2" s="476"/>
      <c r="I2" s="476"/>
      <c r="J2" s="476"/>
      <c r="K2" s="476"/>
      <c r="L2" s="476"/>
      <c r="M2" s="476"/>
      <c r="N2" s="476"/>
      <c r="O2" s="476"/>
      <c r="P2" s="476"/>
      <c r="Q2" s="476"/>
      <c r="R2" s="476"/>
      <c r="S2" s="476"/>
      <c r="T2" s="476"/>
      <c r="U2" s="476"/>
      <c r="V2" s="476"/>
      <c r="W2" s="476"/>
      <c r="X2" s="476"/>
      <c r="Y2" s="476"/>
      <c r="Z2" s="476"/>
      <c r="AA2" s="476"/>
      <c r="AB2" s="476"/>
      <c r="AC2" s="476"/>
      <c r="AD2" s="476"/>
      <c r="AE2" s="476"/>
      <c r="AF2" s="476"/>
      <c r="AG2" s="476"/>
      <c r="AH2" s="476"/>
      <c r="AI2" s="476"/>
      <c r="AJ2" s="476"/>
      <c r="AK2" s="476"/>
      <c r="AL2" s="476"/>
      <c r="AM2" s="476"/>
      <c r="AN2" s="476"/>
      <c r="AO2" s="476"/>
      <c r="AP2" s="476"/>
      <c r="AQ2" s="476"/>
      <c r="AR2" s="476"/>
      <c r="AS2" s="476"/>
      <c r="AT2" s="476"/>
      <c r="AU2" s="476"/>
      <c r="AV2" s="476"/>
      <c r="AW2" s="476"/>
      <c r="AX2" s="476"/>
      <c r="AY2" s="476"/>
      <c r="AZ2" s="481"/>
      <c r="BA2" s="481"/>
      <c r="BB2" s="481"/>
      <c r="BC2" s="481"/>
      <c r="BD2" s="481"/>
      <c r="BE2" s="481"/>
      <c r="BF2" s="481"/>
      <c r="BG2" s="481"/>
      <c r="BH2" s="481"/>
      <c r="BI2" s="482"/>
    </row>
    <row r="3" spans="2:61" ht="15" customHeight="1">
      <c r="B3" s="477"/>
      <c r="C3" s="478"/>
      <c r="D3" s="478"/>
      <c r="E3" s="478"/>
      <c r="F3" s="478"/>
      <c r="G3" s="478"/>
      <c r="H3" s="478"/>
      <c r="I3" s="478"/>
      <c r="J3" s="478"/>
      <c r="K3" s="478"/>
      <c r="L3" s="478"/>
      <c r="M3" s="478"/>
      <c r="N3" s="478"/>
      <c r="O3" s="478"/>
      <c r="P3" s="478"/>
      <c r="Q3" s="478"/>
      <c r="R3" s="478"/>
      <c r="S3" s="478"/>
      <c r="T3" s="478"/>
      <c r="U3" s="478"/>
      <c r="V3" s="478"/>
      <c r="W3" s="478"/>
      <c r="X3" s="478"/>
      <c r="Y3" s="478"/>
      <c r="Z3" s="478"/>
      <c r="AA3" s="478"/>
      <c r="AB3" s="478"/>
      <c r="AC3" s="478"/>
      <c r="AD3" s="478"/>
      <c r="AE3" s="478"/>
      <c r="AF3" s="478"/>
      <c r="AG3" s="478"/>
      <c r="AH3" s="478"/>
      <c r="AI3" s="478"/>
      <c r="AJ3" s="478"/>
      <c r="AK3" s="478"/>
      <c r="AL3" s="478"/>
      <c r="AM3" s="478"/>
      <c r="AN3" s="478"/>
      <c r="AO3" s="478"/>
      <c r="AP3" s="478"/>
      <c r="AQ3" s="478"/>
      <c r="AR3" s="478"/>
      <c r="AS3" s="478"/>
      <c r="AT3" s="478"/>
      <c r="AU3" s="478"/>
      <c r="AV3" s="478"/>
      <c r="AW3" s="478"/>
      <c r="AX3" s="478"/>
      <c r="AY3" s="478"/>
      <c r="AZ3" s="483"/>
      <c r="BA3" s="483"/>
      <c r="BB3" s="483"/>
      <c r="BC3" s="483"/>
      <c r="BD3" s="483"/>
      <c r="BE3" s="483"/>
      <c r="BF3" s="483"/>
      <c r="BG3" s="483"/>
      <c r="BH3" s="483"/>
      <c r="BI3" s="484"/>
    </row>
    <row r="4" spans="2:61" ht="15" customHeight="1">
      <c r="B4" s="477"/>
      <c r="C4" s="478"/>
      <c r="D4" s="478"/>
      <c r="E4" s="478"/>
      <c r="F4" s="478"/>
      <c r="G4" s="478"/>
      <c r="H4" s="478"/>
      <c r="I4" s="478"/>
      <c r="J4" s="478"/>
      <c r="K4" s="478"/>
      <c r="L4" s="478"/>
      <c r="M4" s="478"/>
      <c r="N4" s="478"/>
      <c r="O4" s="478"/>
      <c r="P4" s="478"/>
      <c r="Q4" s="478"/>
      <c r="R4" s="478"/>
      <c r="S4" s="478"/>
      <c r="T4" s="478"/>
      <c r="U4" s="478"/>
      <c r="V4" s="478"/>
      <c r="W4" s="478"/>
      <c r="X4" s="478"/>
      <c r="Y4" s="478"/>
      <c r="Z4" s="478"/>
      <c r="AA4" s="478"/>
      <c r="AB4" s="478"/>
      <c r="AC4" s="478"/>
      <c r="AD4" s="478"/>
      <c r="AE4" s="478"/>
      <c r="AF4" s="478"/>
      <c r="AG4" s="478"/>
      <c r="AH4" s="478"/>
      <c r="AI4" s="478"/>
      <c r="AJ4" s="478"/>
      <c r="AK4" s="478"/>
      <c r="AL4" s="478"/>
      <c r="AM4" s="478"/>
      <c r="AN4" s="478"/>
      <c r="AO4" s="478"/>
      <c r="AP4" s="478"/>
      <c r="AQ4" s="478"/>
      <c r="AR4" s="478"/>
      <c r="AS4" s="478"/>
      <c r="AT4" s="478"/>
      <c r="AU4" s="478"/>
      <c r="AV4" s="478"/>
      <c r="AW4" s="478"/>
      <c r="AX4" s="478"/>
      <c r="AY4" s="478"/>
      <c r="AZ4" s="483"/>
      <c r="BA4" s="483"/>
      <c r="BB4" s="483"/>
      <c r="BC4" s="483"/>
      <c r="BD4" s="483"/>
      <c r="BE4" s="483"/>
      <c r="BF4" s="483"/>
      <c r="BG4" s="483"/>
      <c r="BH4" s="483"/>
      <c r="BI4" s="484"/>
    </row>
    <row r="5" spans="2:61" ht="15" customHeight="1">
      <c r="B5" s="477"/>
      <c r="C5" s="478"/>
      <c r="D5" s="478"/>
      <c r="E5" s="478"/>
      <c r="F5" s="478"/>
      <c r="G5" s="478"/>
      <c r="H5" s="478"/>
      <c r="I5" s="478"/>
      <c r="J5" s="478"/>
      <c r="K5" s="478"/>
      <c r="L5" s="478"/>
      <c r="M5" s="478"/>
      <c r="N5" s="478"/>
      <c r="O5" s="478"/>
      <c r="P5" s="478"/>
      <c r="Q5" s="478"/>
      <c r="R5" s="478"/>
      <c r="S5" s="478"/>
      <c r="T5" s="478"/>
      <c r="U5" s="478"/>
      <c r="V5" s="478"/>
      <c r="W5" s="478"/>
      <c r="X5" s="478"/>
      <c r="Y5" s="478"/>
      <c r="Z5" s="478"/>
      <c r="AA5" s="478"/>
      <c r="AB5" s="478"/>
      <c r="AC5" s="478"/>
      <c r="AD5" s="478"/>
      <c r="AE5" s="478"/>
      <c r="AF5" s="478"/>
      <c r="AG5" s="478"/>
      <c r="AH5" s="478"/>
      <c r="AI5" s="478"/>
      <c r="AJ5" s="478"/>
      <c r="AK5" s="478"/>
      <c r="AL5" s="478"/>
      <c r="AM5" s="478"/>
      <c r="AN5" s="478"/>
      <c r="AO5" s="478"/>
      <c r="AP5" s="478"/>
      <c r="AQ5" s="478"/>
      <c r="AR5" s="478"/>
      <c r="AS5" s="478"/>
      <c r="AT5" s="478"/>
      <c r="AU5" s="478"/>
      <c r="AV5" s="478"/>
      <c r="AW5" s="478"/>
      <c r="AX5" s="478"/>
      <c r="AY5" s="478"/>
      <c r="AZ5" s="483"/>
      <c r="BA5" s="483"/>
      <c r="BB5" s="483"/>
      <c r="BC5" s="483"/>
      <c r="BD5" s="483"/>
      <c r="BE5" s="483"/>
      <c r="BF5" s="483"/>
      <c r="BG5" s="483"/>
      <c r="BH5" s="483"/>
      <c r="BI5" s="484"/>
    </row>
    <row r="6" spans="2:61" ht="15" customHeight="1">
      <c r="B6" s="477"/>
      <c r="C6" s="478"/>
      <c r="D6" s="478"/>
      <c r="E6" s="478"/>
      <c r="F6" s="478"/>
      <c r="G6" s="478"/>
      <c r="H6" s="478"/>
      <c r="I6" s="478"/>
      <c r="J6" s="478"/>
      <c r="K6" s="478"/>
      <c r="L6" s="478"/>
      <c r="M6" s="478"/>
      <c r="N6" s="478"/>
      <c r="O6" s="478"/>
      <c r="P6" s="478"/>
      <c r="Q6" s="478"/>
      <c r="R6" s="478"/>
      <c r="S6" s="478"/>
      <c r="T6" s="478"/>
      <c r="U6" s="478"/>
      <c r="V6" s="478"/>
      <c r="W6" s="478"/>
      <c r="X6" s="478"/>
      <c r="Y6" s="478"/>
      <c r="Z6" s="478"/>
      <c r="AA6" s="478"/>
      <c r="AB6" s="478"/>
      <c r="AC6" s="478"/>
      <c r="AD6" s="478"/>
      <c r="AE6" s="478"/>
      <c r="AF6" s="478"/>
      <c r="AG6" s="478"/>
      <c r="AH6" s="478"/>
      <c r="AI6" s="478"/>
      <c r="AJ6" s="478"/>
      <c r="AK6" s="478"/>
      <c r="AL6" s="478"/>
      <c r="AM6" s="478"/>
      <c r="AN6" s="478"/>
      <c r="AO6" s="478"/>
      <c r="AP6" s="478"/>
      <c r="AQ6" s="478"/>
      <c r="AR6" s="478"/>
      <c r="AS6" s="478"/>
      <c r="AT6" s="478"/>
      <c r="AU6" s="478"/>
      <c r="AV6" s="478"/>
      <c r="AW6" s="478"/>
      <c r="AX6" s="478"/>
      <c r="AY6" s="478"/>
      <c r="AZ6" s="483"/>
      <c r="BA6" s="483"/>
      <c r="BB6" s="483"/>
      <c r="BC6" s="483"/>
      <c r="BD6" s="483"/>
      <c r="BE6" s="483"/>
      <c r="BF6" s="483"/>
      <c r="BG6" s="483"/>
      <c r="BH6" s="483"/>
      <c r="BI6" s="484"/>
    </row>
    <row r="7" spans="2:61" ht="15" customHeight="1">
      <c r="B7" s="477"/>
      <c r="C7" s="478"/>
      <c r="D7" s="478"/>
      <c r="E7" s="478"/>
      <c r="F7" s="478"/>
      <c r="G7" s="478"/>
      <c r="H7" s="478"/>
      <c r="I7" s="478"/>
      <c r="J7" s="478"/>
      <c r="K7" s="478"/>
      <c r="L7" s="478"/>
      <c r="M7" s="478"/>
      <c r="N7" s="478"/>
      <c r="O7" s="478"/>
      <c r="P7" s="478"/>
      <c r="Q7" s="478"/>
      <c r="R7" s="478"/>
      <c r="S7" s="478"/>
      <c r="T7" s="478"/>
      <c r="U7" s="478"/>
      <c r="V7" s="478"/>
      <c r="W7" s="478"/>
      <c r="X7" s="478"/>
      <c r="Y7" s="478"/>
      <c r="Z7" s="478"/>
      <c r="AA7" s="478"/>
      <c r="AB7" s="478"/>
      <c r="AC7" s="478"/>
      <c r="AD7" s="478"/>
      <c r="AE7" s="478"/>
      <c r="AF7" s="478"/>
      <c r="AG7" s="478"/>
      <c r="AH7" s="478"/>
      <c r="AI7" s="478"/>
      <c r="AJ7" s="478"/>
      <c r="AK7" s="478"/>
      <c r="AL7" s="478"/>
      <c r="AM7" s="478"/>
      <c r="AN7" s="478"/>
      <c r="AO7" s="478"/>
      <c r="AP7" s="478"/>
      <c r="AQ7" s="478"/>
      <c r="AR7" s="478"/>
      <c r="AS7" s="478"/>
      <c r="AT7" s="478"/>
      <c r="AU7" s="478"/>
      <c r="AV7" s="478"/>
      <c r="AW7" s="478"/>
      <c r="AX7" s="478"/>
      <c r="AY7" s="478"/>
      <c r="AZ7" s="483"/>
      <c r="BA7" s="483"/>
      <c r="BB7" s="483"/>
      <c r="BC7" s="483"/>
      <c r="BD7" s="483"/>
      <c r="BE7" s="483"/>
      <c r="BF7" s="483"/>
      <c r="BG7" s="483"/>
      <c r="BH7" s="483"/>
      <c r="BI7" s="484"/>
    </row>
    <row r="8" spans="2:61" ht="15" customHeight="1">
      <c r="B8" s="477"/>
      <c r="C8" s="478"/>
      <c r="D8" s="478"/>
      <c r="E8" s="478"/>
      <c r="F8" s="478"/>
      <c r="G8" s="478"/>
      <c r="H8" s="478"/>
      <c r="I8" s="478"/>
      <c r="J8" s="478"/>
      <c r="K8" s="478"/>
      <c r="L8" s="478"/>
      <c r="M8" s="478"/>
      <c r="N8" s="478"/>
      <c r="O8" s="478"/>
      <c r="P8" s="478"/>
      <c r="Q8" s="478"/>
      <c r="R8" s="478"/>
      <c r="S8" s="478"/>
      <c r="T8" s="478"/>
      <c r="U8" s="478"/>
      <c r="V8" s="478"/>
      <c r="W8" s="478"/>
      <c r="X8" s="478"/>
      <c r="Y8" s="478"/>
      <c r="Z8" s="478"/>
      <c r="AA8" s="478"/>
      <c r="AB8" s="478"/>
      <c r="AC8" s="478"/>
      <c r="AD8" s="478"/>
      <c r="AE8" s="478"/>
      <c r="AF8" s="478"/>
      <c r="AG8" s="478"/>
      <c r="AH8" s="478"/>
      <c r="AI8" s="478"/>
      <c r="AJ8" s="478"/>
      <c r="AK8" s="478"/>
      <c r="AL8" s="478"/>
      <c r="AM8" s="478"/>
      <c r="AN8" s="478"/>
      <c r="AO8" s="478"/>
      <c r="AP8" s="478"/>
      <c r="AQ8" s="478"/>
      <c r="AR8" s="478"/>
      <c r="AS8" s="478"/>
      <c r="AT8" s="478"/>
      <c r="AU8" s="478"/>
      <c r="AV8" s="478"/>
      <c r="AW8" s="478"/>
      <c r="AX8" s="478"/>
      <c r="AY8" s="478"/>
      <c r="AZ8" s="483"/>
      <c r="BA8" s="483"/>
      <c r="BB8" s="483"/>
      <c r="BC8" s="483"/>
      <c r="BD8" s="483"/>
      <c r="BE8" s="483"/>
      <c r="BF8" s="483"/>
      <c r="BG8" s="483"/>
      <c r="BH8" s="483"/>
      <c r="BI8" s="484"/>
    </row>
    <row r="9" spans="2:61" ht="15" customHeight="1">
      <c r="B9" s="477"/>
      <c r="C9" s="478"/>
      <c r="D9" s="478"/>
      <c r="E9" s="478"/>
      <c r="F9" s="478"/>
      <c r="G9" s="478"/>
      <c r="H9" s="478"/>
      <c r="I9" s="478"/>
      <c r="J9" s="478"/>
      <c r="K9" s="478"/>
      <c r="L9" s="478"/>
      <c r="M9" s="478"/>
      <c r="N9" s="478"/>
      <c r="O9" s="478"/>
      <c r="P9" s="478"/>
      <c r="Q9" s="478"/>
      <c r="R9" s="478"/>
      <c r="S9" s="478"/>
      <c r="T9" s="478"/>
      <c r="U9" s="478"/>
      <c r="V9" s="478"/>
      <c r="W9" s="478"/>
      <c r="X9" s="478"/>
      <c r="Y9" s="478"/>
      <c r="Z9" s="478"/>
      <c r="AA9" s="478"/>
      <c r="AB9" s="478"/>
      <c r="AC9" s="478"/>
      <c r="AD9" s="478"/>
      <c r="AE9" s="478"/>
      <c r="AF9" s="478"/>
      <c r="AG9" s="478"/>
      <c r="AH9" s="478"/>
      <c r="AI9" s="478"/>
      <c r="AJ9" s="478"/>
      <c r="AK9" s="478"/>
      <c r="AL9" s="478"/>
      <c r="AM9" s="478"/>
      <c r="AN9" s="478"/>
      <c r="AO9" s="478"/>
      <c r="AP9" s="478"/>
      <c r="AQ9" s="478"/>
      <c r="AR9" s="478"/>
      <c r="AS9" s="478"/>
      <c r="AT9" s="478"/>
      <c r="AU9" s="478"/>
      <c r="AV9" s="478"/>
      <c r="AW9" s="478"/>
      <c r="AX9" s="478"/>
      <c r="AY9" s="478"/>
      <c r="AZ9" s="483"/>
      <c r="BA9" s="483"/>
      <c r="BB9" s="483"/>
      <c r="BC9" s="483"/>
      <c r="BD9" s="483"/>
      <c r="BE9" s="483"/>
      <c r="BF9" s="483"/>
      <c r="BG9" s="483"/>
      <c r="BH9" s="483"/>
      <c r="BI9" s="484"/>
    </row>
    <row r="10" spans="2:61" ht="15" customHeight="1">
      <c r="B10" s="477"/>
      <c r="C10" s="478"/>
      <c r="D10" s="478"/>
      <c r="E10" s="478"/>
      <c r="F10" s="478"/>
      <c r="G10" s="478"/>
      <c r="H10" s="478"/>
      <c r="I10" s="478"/>
      <c r="J10" s="478"/>
      <c r="K10" s="478"/>
      <c r="L10" s="478"/>
      <c r="M10" s="478"/>
      <c r="N10" s="478"/>
      <c r="O10" s="478"/>
      <c r="P10" s="478"/>
      <c r="Q10" s="478"/>
      <c r="R10" s="478"/>
      <c r="S10" s="478"/>
      <c r="T10" s="478"/>
      <c r="U10" s="478"/>
      <c r="V10" s="478"/>
      <c r="W10" s="478"/>
      <c r="X10" s="478"/>
      <c r="Y10" s="478"/>
      <c r="Z10" s="478"/>
      <c r="AA10" s="478"/>
      <c r="AB10" s="478"/>
      <c r="AC10" s="478"/>
      <c r="AD10" s="478"/>
      <c r="AE10" s="478"/>
      <c r="AF10" s="478"/>
      <c r="AG10" s="478"/>
      <c r="AH10" s="478"/>
      <c r="AI10" s="478"/>
      <c r="AJ10" s="478"/>
      <c r="AK10" s="478"/>
      <c r="AL10" s="478"/>
      <c r="AM10" s="478"/>
      <c r="AN10" s="478"/>
      <c r="AO10" s="478"/>
      <c r="AP10" s="478"/>
      <c r="AQ10" s="478"/>
      <c r="AR10" s="478"/>
      <c r="AS10" s="478"/>
      <c r="AT10" s="478"/>
      <c r="AU10" s="478"/>
      <c r="AV10" s="478"/>
      <c r="AW10" s="478"/>
      <c r="AX10" s="478"/>
      <c r="AY10" s="478"/>
      <c r="AZ10" s="483"/>
      <c r="BA10" s="483"/>
      <c r="BB10" s="483"/>
      <c r="BC10" s="483"/>
      <c r="BD10" s="483"/>
      <c r="BE10" s="483"/>
      <c r="BF10" s="483"/>
      <c r="BG10" s="483"/>
      <c r="BH10" s="483"/>
      <c r="BI10" s="484"/>
    </row>
    <row r="11" spans="2:61" ht="15.75" customHeight="1" thickBot="1">
      <c r="B11" s="479"/>
      <c r="C11" s="480"/>
      <c r="D11" s="480"/>
      <c r="E11" s="480"/>
      <c r="F11" s="480"/>
      <c r="G11" s="480"/>
      <c r="H11" s="480"/>
      <c r="I11" s="480"/>
      <c r="J11" s="480"/>
      <c r="K11" s="480"/>
      <c r="L11" s="480"/>
      <c r="M11" s="480"/>
      <c r="N11" s="480"/>
      <c r="O11" s="480"/>
      <c r="P11" s="480"/>
      <c r="Q11" s="480"/>
      <c r="R11" s="480"/>
      <c r="S11" s="480"/>
      <c r="T11" s="480"/>
      <c r="U11" s="480"/>
      <c r="V11" s="480"/>
      <c r="W11" s="480"/>
      <c r="X11" s="480"/>
      <c r="Y11" s="480"/>
      <c r="Z11" s="480"/>
      <c r="AA11" s="480"/>
      <c r="AB11" s="480"/>
      <c r="AC11" s="480"/>
      <c r="AD11" s="480"/>
      <c r="AE11" s="480"/>
      <c r="AF11" s="480"/>
      <c r="AG11" s="480"/>
      <c r="AH11" s="480"/>
      <c r="AI11" s="480"/>
      <c r="AJ11" s="480"/>
      <c r="AK11" s="480"/>
      <c r="AL11" s="480"/>
      <c r="AM11" s="480"/>
      <c r="AN11" s="480"/>
      <c r="AO11" s="480"/>
      <c r="AP11" s="480"/>
      <c r="AQ11" s="480"/>
      <c r="AR11" s="480"/>
      <c r="AS11" s="480"/>
      <c r="AT11" s="480"/>
      <c r="AU11" s="480"/>
      <c r="AV11" s="480"/>
      <c r="AW11" s="480"/>
      <c r="AX11" s="480"/>
      <c r="AY11" s="480"/>
      <c r="AZ11" s="485"/>
      <c r="BA11" s="485"/>
      <c r="BB11" s="485"/>
      <c r="BC11" s="485"/>
      <c r="BD11" s="485"/>
      <c r="BE11" s="485"/>
      <c r="BF11" s="485"/>
      <c r="BG11" s="485"/>
      <c r="BH11" s="485"/>
      <c r="BI11" s="486"/>
    </row>
    <row r="12" spans="2:61" ht="16.5" customHeight="1" thickTop="1" thickBot="1">
      <c r="B12" s="183" t="s">
        <v>1</v>
      </c>
      <c r="C12" s="183"/>
      <c r="D12" s="183"/>
      <c r="E12" s="183"/>
      <c r="F12" s="183"/>
      <c r="G12" s="183"/>
      <c r="H12" s="183"/>
      <c r="I12" s="183"/>
      <c r="J12" s="183"/>
      <c r="K12" s="183"/>
      <c r="L12" s="183"/>
      <c r="M12" s="183"/>
      <c r="N12" s="183"/>
      <c r="O12" s="183"/>
      <c r="P12" s="183"/>
      <c r="Q12" s="183"/>
      <c r="R12" s="183"/>
      <c r="S12" s="183"/>
      <c r="T12" s="183"/>
      <c r="U12" s="183"/>
      <c r="V12" s="183"/>
      <c r="W12" s="183"/>
      <c r="X12" s="183"/>
      <c r="Y12" s="183"/>
      <c r="Z12" s="183"/>
      <c r="AA12" s="183"/>
      <c r="AB12" s="183"/>
      <c r="AC12" s="183"/>
      <c r="AD12" s="183"/>
      <c r="AE12" s="183"/>
      <c r="AF12" s="183"/>
      <c r="AG12" s="183"/>
      <c r="AH12" s="183"/>
      <c r="AI12" s="183"/>
      <c r="AJ12" s="183"/>
      <c r="AK12" s="183"/>
      <c r="AL12" s="183"/>
      <c r="AM12" s="183"/>
      <c r="AN12" s="183"/>
      <c r="AO12" s="183"/>
      <c r="AP12" s="183"/>
      <c r="AQ12" s="183"/>
      <c r="AR12" s="183"/>
      <c r="AS12" s="183"/>
      <c r="AT12" s="183"/>
      <c r="AU12" s="183"/>
      <c r="AV12" s="183"/>
      <c r="AW12" s="183"/>
      <c r="AX12" s="183"/>
      <c r="AY12" s="183"/>
      <c r="AZ12" s="183"/>
      <c r="BA12" s="183"/>
      <c r="BB12" s="183"/>
      <c r="BC12" s="183"/>
      <c r="BD12" s="183"/>
      <c r="BE12" s="183"/>
      <c r="BF12" s="183"/>
      <c r="BG12" s="183"/>
      <c r="BH12" s="183"/>
      <c r="BI12" s="183"/>
    </row>
    <row r="13" spans="2:61" ht="16.5" customHeight="1" thickTop="1" thickBot="1">
      <c r="B13" s="183"/>
      <c r="C13" s="183"/>
      <c r="D13" s="183"/>
      <c r="E13" s="183"/>
      <c r="F13" s="183"/>
      <c r="G13" s="183"/>
      <c r="H13" s="183"/>
      <c r="I13" s="183"/>
      <c r="J13" s="183"/>
      <c r="K13" s="183"/>
      <c r="L13" s="183"/>
      <c r="M13" s="183"/>
      <c r="N13" s="183"/>
      <c r="O13" s="183"/>
      <c r="P13" s="183"/>
      <c r="Q13" s="183"/>
      <c r="R13" s="183"/>
      <c r="S13" s="183"/>
      <c r="T13" s="183"/>
      <c r="U13" s="183"/>
      <c r="V13" s="183"/>
      <c r="W13" s="183"/>
      <c r="X13" s="183"/>
      <c r="Y13" s="183"/>
      <c r="Z13" s="183"/>
      <c r="AA13" s="183"/>
      <c r="AB13" s="183"/>
      <c r="AC13" s="183"/>
      <c r="AD13" s="183"/>
      <c r="AE13" s="183"/>
      <c r="AF13" s="183"/>
      <c r="AG13" s="183"/>
      <c r="AH13" s="183"/>
      <c r="AI13" s="183"/>
      <c r="AJ13" s="183"/>
      <c r="AK13" s="183"/>
      <c r="AL13" s="183"/>
      <c r="AM13" s="183"/>
      <c r="AN13" s="183"/>
      <c r="AO13" s="183"/>
      <c r="AP13" s="183"/>
      <c r="AQ13" s="183"/>
      <c r="AR13" s="183"/>
      <c r="AS13" s="183"/>
      <c r="AT13" s="183"/>
      <c r="AU13" s="183"/>
      <c r="AV13" s="183"/>
      <c r="AW13" s="183"/>
      <c r="AX13" s="183"/>
      <c r="AY13" s="183"/>
      <c r="AZ13" s="183"/>
      <c r="BA13" s="183"/>
      <c r="BB13" s="183"/>
      <c r="BC13" s="183"/>
      <c r="BD13" s="183"/>
      <c r="BE13" s="183"/>
      <c r="BF13" s="183"/>
      <c r="BG13" s="183"/>
      <c r="BH13" s="183"/>
      <c r="BI13" s="183"/>
    </row>
    <row r="14" spans="2:61" ht="16.5" customHeight="1" thickTop="1" thickBot="1">
      <c r="B14" s="183"/>
      <c r="C14" s="183"/>
      <c r="D14" s="183"/>
      <c r="E14" s="183"/>
      <c r="F14" s="183"/>
      <c r="G14" s="183"/>
      <c r="H14" s="183"/>
      <c r="I14" s="183"/>
      <c r="J14" s="183"/>
      <c r="K14" s="183"/>
      <c r="L14" s="183"/>
      <c r="M14" s="183"/>
      <c r="N14" s="183"/>
      <c r="O14" s="183"/>
      <c r="P14" s="183"/>
      <c r="Q14" s="183"/>
      <c r="R14" s="183"/>
      <c r="S14" s="183"/>
      <c r="T14" s="183"/>
      <c r="U14" s="183"/>
      <c r="V14" s="183"/>
      <c r="W14" s="183"/>
      <c r="X14" s="183"/>
      <c r="Y14" s="183"/>
      <c r="Z14" s="183"/>
      <c r="AA14" s="183"/>
      <c r="AB14" s="183"/>
      <c r="AC14" s="183"/>
      <c r="AD14" s="183"/>
      <c r="AE14" s="183"/>
      <c r="AF14" s="183"/>
      <c r="AG14" s="183"/>
      <c r="AH14" s="183"/>
      <c r="AI14" s="183"/>
      <c r="AJ14" s="183"/>
      <c r="AK14" s="183"/>
      <c r="AL14" s="183"/>
      <c r="AM14" s="183"/>
      <c r="AN14" s="183"/>
      <c r="AO14" s="183"/>
      <c r="AP14" s="183"/>
      <c r="AQ14" s="183"/>
      <c r="AR14" s="183"/>
      <c r="AS14" s="183"/>
      <c r="AT14" s="183"/>
      <c r="AU14" s="183"/>
      <c r="AV14" s="183"/>
      <c r="AW14" s="183"/>
      <c r="AX14" s="183"/>
      <c r="AY14" s="183"/>
      <c r="AZ14" s="183"/>
      <c r="BA14" s="183"/>
      <c r="BB14" s="183"/>
      <c r="BC14" s="183"/>
      <c r="BD14" s="183"/>
      <c r="BE14" s="183"/>
      <c r="BF14" s="183"/>
      <c r="BG14" s="183"/>
      <c r="BH14" s="183"/>
      <c r="BI14" s="183"/>
    </row>
    <row r="15" spans="2:61" ht="16.5" customHeight="1" thickTop="1" thickBot="1">
      <c r="B15" s="183"/>
      <c r="C15" s="183"/>
      <c r="D15" s="183"/>
      <c r="E15" s="183"/>
      <c r="F15" s="183"/>
      <c r="G15" s="183"/>
      <c r="H15" s="183"/>
      <c r="I15" s="183"/>
      <c r="J15" s="183"/>
      <c r="K15" s="183"/>
      <c r="L15" s="183"/>
      <c r="M15" s="183"/>
      <c r="N15" s="183"/>
      <c r="O15" s="183"/>
      <c r="P15" s="183"/>
      <c r="Q15" s="183"/>
      <c r="R15" s="183"/>
      <c r="S15" s="183"/>
      <c r="T15" s="183"/>
      <c r="U15" s="183"/>
      <c r="V15" s="183"/>
      <c r="W15" s="183"/>
      <c r="X15" s="183"/>
      <c r="Y15" s="183"/>
      <c r="Z15" s="183"/>
      <c r="AA15" s="183"/>
      <c r="AB15" s="183"/>
      <c r="AC15" s="183"/>
      <c r="AD15" s="183"/>
      <c r="AE15" s="183"/>
      <c r="AF15" s="183"/>
      <c r="AG15" s="183"/>
      <c r="AH15" s="183"/>
      <c r="AI15" s="183"/>
      <c r="AJ15" s="183"/>
      <c r="AK15" s="183"/>
      <c r="AL15" s="183"/>
      <c r="AM15" s="183"/>
      <c r="AN15" s="183"/>
      <c r="AO15" s="183"/>
      <c r="AP15" s="183"/>
      <c r="AQ15" s="183"/>
      <c r="AR15" s="183"/>
      <c r="AS15" s="183"/>
      <c r="AT15" s="183"/>
      <c r="AU15" s="183"/>
      <c r="AV15" s="183"/>
      <c r="AW15" s="183"/>
      <c r="AX15" s="183"/>
      <c r="AY15" s="183"/>
      <c r="AZ15" s="183"/>
      <c r="BA15" s="183"/>
      <c r="BB15" s="183"/>
      <c r="BC15" s="183"/>
      <c r="BD15" s="183"/>
      <c r="BE15" s="183"/>
      <c r="BF15" s="183"/>
      <c r="BG15" s="183"/>
      <c r="BH15" s="183"/>
      <c r="BI15" s="183"/>
    </row>
    <row r="16" spans="2:61" ht="16.5" customHeight="1" thickTop="1" thickBot="1">
      <c r="B16" s="146"/>
      <c r="C16" s="146"/>
      <c r="D16" s="146"/>
      <c r="E16" s="146"/>
      <c r="F16" s="146"/>
      <c r="G16" s="146"/>
      <c r="H16" s="146"/>
      <c r="I16" s="146"/>
      <c r="J16" s="146"/>
      <c r="K16" s="146"/>
      <c r="L16" s="146"/>
      <c r="M16" s="146"/>
      <c r="N16" s="146"/>
      <c r="O16" s="146"/>
      <c r="P16" s="146"/>
      <c r="Q16" s="146"/>
      <c r="R16" s="146"/>
      <c r="S16" s="146"/>
      <c r="T16" s="146"/>
      <c r="U16" s="146"/>
      <c r="V16" s="146"/>
      <c r="W16" s="146"/>
      <c r="X16" s="146"/>
      <c r="Y16" s="146"/>
      <c r="Z16" s="146"/>
      <c r="AA16" s="146"/>
      <c r="AB16" s="146"/>
      <c r="AC16" s="146"/>
      <c r="AD16" s="146"/>
      <c r="AE16" s="146"/>
      <c r="AF16" s="146"/>
      <c r="AG16" s="146"/>
      <c r="AH16" s="146"/>
      <c r="AI16" s="146"/>
      <c r="AJ16" s="146"/>
      <c r="AK16" s="146"/>
      <c r="AL16" s="146"/>
      <c r="AM16" s="146"/>
      <c r="AN16" s="146"/>
      <c r="AO16" s="146"/>
      <c r="AP16" s="146"/>
      <c r="AQ16" s="146"/>
      <c r="AR16" s="146"/>
      <c r="AS16" s="146"/>
      <c r="AT16" s="146"/>
      <c r="AU16" s="146"/>
      <c r="AV16" s="146"/>
      <c r="AW16" s="146"/>
      <c r="AX16" s="146"/>
      <c r="AY16" s="146"/>
      <c r="AZ16" s="146"/>
      <c r="BA16" s="146"/>
      <c r="BB16" s="146"/>
      <c r="BC16" s="146"/>
      <c r="BD16" s="146"/>
      <c r="BE16" s="146"/>
      <c r="BF16" s="146"/>
      <c r="BG16" s="146"/>
      <c r="BH16" s="146"/>
      <c r="BI16" s="146"/>
    </row>
    <row r="17" spans="2:61" ht="16.5" customHeight="1" thickTop="1" thickBot="1">
      <c r="B17" s="146"/>
      <c r="C17" s="146"/>
      <c r="D17" s="146"/>
      <c r="E17" s="146"/>
      <c r="F17" s="146"/>
      <c r="G17" s="146"/>
      <c r="H17" s="146"/>
      <c r="I17" s="146"/>
      <c r="J17" s="146"/>
      <c r="K17" s="146"/>
      <c r="L17" s="146"/>
      <c r="M17" s="146"/>
      <c r="N17" s="146"/>
      <c r="O17" s="146"/>
      <c r="P17" s="146"/>
      <c r="Q17" s="146"/>
      <c r="R17" s="146"/>
      <c r="S17" s="146"/>
      <c r="T17" s="146"/>
      <c r="U17" s="146"/>
      <c r="V17" s="146"/>
      <c r="W17" s="146"/>
      <c r="X17" s="146"/>
      <c r="Y17" s="146"/>
      <c r="Z17" s="146"/>
      <c r="AA17" s="146"/>
      <c r="AB17" s="146"/>
      <c r="AC17" s="146"/>
      <c r="AD17" s="146"/>
      <c r="AE17" s="146"/>
      <c r="AF17" s="146"/>
      <c r="AG17" s="146"/>
      <c r="AH17" s="146"/>
      <c r="AI17" s="146"/>
      <c r="AJ17" s="146"/>
      <c r="AK17" s="146"/>
      <c r="AL17" s="146"/>
      <c r="AM17" s="146"/>
      <c r="AN17" s="146"/>
      <c r="AO17" s="146"/>
      <c r="AP17" s="146"/>
      <c r="AQ17" s="146"/>
      <c r="AR17" s="146"/>
      <c r="AS17" s="146"/>
      <c r="AT17" s="146"/>
      <c r="AU17" s="146"/>
      <c r="AV17" s="146"/>
      <c r="AW17" s="146"/>
      <c r="AX17" s="146"/>
      <c r="AY17" s="146"/>
      <c r="AZ17" s="146"/>
      <c r="BA17" s="146"/>
      <c r="BB17" s="146"/>
      <c r="BC17" s="146"/>
      <c r="BD17" s="146"/>
      <c r="BE17" s="146"/>
      <c r="BF17" s="146"/>
      <c r="BG17" s="146"/>
      <c r="BH17" s="146"/>
      <c r="BI17" s="146"/>
    </row>
    <row r="18" spans="2:61" ht="15" customHeight="1" thickTop="1" thickBot="1">
      <c r="B18" s="461" t="s">
        <v>2</v>
      </c>
      <c r="C18" s="461"/>
      <c r="D18" s="461"/>
      <c r="E18" s="461"/>
      <c r="F18" s="461"/>
      <c r="G18" s="461"/>
      <c r="H18" s="461"/>
      <c r="I18" s="461"/>
      <c r="J18" s="461"/>
      <c r="K18" s="414" t="s">
        <v>260</v>
      </c>
      <c r="L18" s="414"/>
      <c r="M18" s="414"/>
      <c r="N18" s="414"/>
      <c r="O18" s="414"/>
      <c r="P18" s="414"/>
      <c r="Q18" s="414"/>
      <c r="R18" s="414"/>
      <c r="S18" s="414"/>
      <c r="T18" s="461" t="s">
        <v>3</v>
      </c>
      <c r="U18" s="461"/>
      <c r="V18" s="461"/>
      <c r="W18" s="461"/>
      <c r="X18" s="461"/>
      <c r="Y18" s="461"/>
      <c r="Z18" s="461"/>
      <c r="AA18" s="461"/>
      <c r="AB18" s="461"/>
      <c r="AC18" s="461"/>
      <c r="AD18" s="461"/>
      <c r="AE18" s="461"/>
      <c r="AF18" s="461"/>
      <c r="AG18" s="496">
        <f>'06.02'!AG18+1</f>
        <v>44234</v>
      </c>
      <c r="AH18" s="496"/>
      <c r="AI18" s="496"/>
      <c r="AJ18" s="496"/>
      <c r="AK18" s="496"/>
      <c r="AL18" s="496"/>
      <c r="AM18" s="496"/>
      <c r="AN18" s="496"/>
      <c r="AO18" s="496"/>
      <c r="AP18" s="183" t="s">
        <v>4</v>
      </c>
      <c r="AQ18" s="183"/>
      <c r="AR18" s="183"/>
      <c r="AS18" s="183"/>
      <c r="AT18" s="183"/>
      <c r="AU18" s="183"/>
      <c r="AV18" s="183"/>
      <c r="AW18" s="183"/>
      <c r="AX18" s="183"/>
      <c r="AY18" s="183"/>
      <c r="AZ18" s="183"/>
      <c r="BA18" s="183"/>
      <c r="BB18" s="183"/>
      <c r="BC18" s="183"/>
      <c r="BD18" s="183"/>
      <c r="BE18" s="183"/>
      <c r="BF18" s="183"/>
      <c r="BG18" s="183"/>
      <c r="BH18" s="183"/>
      <c r="BI18" s="183"/>
    </row>
    <row r="19" spans="2:61" ht="15" customHeight="1" thickTop="1" thickBot="1">
      <c r="B19" s="461"/>
      <c r="C19" s="461"/>
      <c r="D19" s="461"/>
      <c r="E19" s="461"/>
      <c r="F19" s="461"/>
      <c r="G19" s="461"/>
      <c r="H19" s="461"/>
      <c r="I19" s="461"/>
      <c r="J19" s="461"/>
      <c r="K19" s="414"/>
      <c r="L19" s="414"/>
      <c r="M19" s="414"/>
      <c r="N19" s="414"/>
      <c r="O19" s="414"/>
      <c r="P19" s="414"/>
      <c r="Q19" s="414"/>
      <c r="R19" s="414"/>
      <c r="S19" s="414"/>
      <c r="T19" s="461"/>
      <c r="U19" s="461"/>
      <c r="V19" s="461"/>
      <c r="W19" s="461"/>
      <c r="X19" s="461"/>
      <c r="Y19" s="461"/>
      <c r="Z19" s="461"/>
      <c r="AA19" s="461"/>
      <c r="AB19" s="461"/>
      <c r="AC19" s="461"/>
      <c r="AD19" s="461"/>
      <c r="AE19" s="461"/>
      <c r="AF19" s="461"/>
      <c r="AG19" s="496"/>
      <c r="AH19" s="496"/>
      <c r="AI19" s="496"/>
      <c r="AJ19" s="496"/>
      <c r="AK19" s="496"/>
      <c r="AL19" s="496"/>
      <c r="AM19" s="496"/>
      <c r="AN19" s="496"/>
      <c r="AO19" s="496"/>
      <c r="AP19" s="183"/>
      <c r="AQ19" s="183"/>
      <c r="AR19" s="183"/>
      <c r="AS19" s="183"/>
      <c r="AT19" s="183"/>
      <c r="AU19" s="183"/>
      <c r="AV19" s="183"/>
      <c r="AW19" s="183"/>
      <c r="AX19" s="183"/>
      <c r="AY19" s="183"/>
      <c r="AZ19" s="183"/>
      <c r="BA19" s="183"/>
      <c r="BB19" s="183"/>
      <c r="BC19" s="183"/>
      <c r="BD19" s="183"/>
      <c r="BE19" s="183"/>
      <c r="BF19" s="183"/>
      <c r="BG19" s="183"/>
      <c r="BH19" s="183"/>
      <c r="BI19" s="183"/>
    </row>
    <row r="20" spans="2:61" ht="15" customHeight="1" thickTop="1" thickBot="1">
      <c r="B20" s="461"/>
      <c r="C20" s="461"/>
      <c r="D20" s="461"/>
      <c r="E20" s="461"/>
      <c r="F20" s="461"/>
      <c r="G20" s="461"/>
      <c r="H20" s="461"/>
      <c r="I20" s="461"/>
      <c r="J20" s="461"/>
      <c r="K20" s="414"/>
      <c r="L20" s="414"/>
      <c r="M20" s="414"/>
      <c r="N20" s="414"/>
      <c r="O20" s="414"/>
      <c r="P20" s="414"/>
      <c r="Q20" s="414"/>
      <c r="R20" s="414"/>
      <c r="S20" s="414"/>
      <c r="T20" s="461"/>
      <c r="U20" s="461"/>
      <c r="V20" s="461"/>
      <c r="W20" s="461"/>
      <c r="X20" s="461"/>
      <c r="Y20" s="461"/>
      <c r="Z20" s="461"/>
      <c r="AA20" s="461"/>
      <c r="AB20" s="461"/>
      <c r="AC20" s="461"/>
      <c r="AD20" s="461"/>
      <c r="AE20" s="461"/>
      <c r="AF20" s="461"/>
      <c r="AG20" s="496"/>
      <c r="AH20" s="496"/>
      <c r="AI20" s="496"/>
      <c r="AJ20" s="496"/>
      <c r="AK20" s="496"/>
      <c r="AL20" s="496"/>
      <c r="AM20" s="496"/>
      <c r="AN20" s="496"/>
      <c r="AO20" s="496"/>
      <c r="AP20" s="183"/>
      <c r="AQ20" s="183"/>
      <c r="AR20" s="183"/>
      <c r="AS20" s="183"/>
      <c r="AT20" s="183"/>
      <c r="AU20" s="183"/>
      <c r="AV20" s="183"/>
      <c r="AW20" s="183"/>
      <c r="AX20" s="183"/>
      <c r="AY20" s="183"/>
      <c r="AZ20" s="183"/>
      <c r="BA20" s="183"/>
      <c r="BB20" s="183"/>
      <c r="BC20" s="183"/>
      <c r="BD20" s="183"/>
      <c r="BE20" s="183"/>
      <c r="BF20" s="183"/>
      <c r="BG20" s="183"/>
      <c r="BH20" s="183"/>
      <c r="BI20" s="183"/>
    </row>
    <row r="21" spans="2:61" ht="16.5" customHeight="1" thickTop="1" thickBot="1">
      <c r="B21" s="461" t="s">
        <v>5</v>
      </c>
      <c r="C21" s="461"/>
      <c r="D21" s="461"/>
      <c r="E21" s="461"/>
      <c r="F21" s="461"/>
      <c r="G21" s="461"/>
      <c r="H21" s="461"/>
      <c r="I21" s="461"/>
      <c r="J21" s="461"/>
      <c r="K21" s="414" t="s">
        <v>137</v>
      </c>
      <c r="L21" s="414"/>
      <c r="M21" s="414"/>
      <c r="N21" s="414"/>
      <c r="O21" s="414"/>
      <c r="P21" s="414"/>
      <c r="Q21" s="414"/>
      <c r="R21" s="414"/>
      <c r="S21" s="414"/>
      <c r="T21" s="461" t="s">
        <v>6</v>
      </c>
      <c r="U21" s="461"/>
      <c r="V21" s="461"/>
      <c r="W21" s="461"/>
      <c r="X21" s="461"/>
      <c r="Y21" s="461"/>
      <c r="Z21" s="461"/>
      <c r="AA21" s="461"/>
      <c r="AB21" s="461"/>
      <c r="AC21" s="461"/>
      <c r="AD21" s="461"/>
      <c r="AE21" s="461"/>
      <c r="AF21" s="461"/>
      <c r="AG21" s="462">
        <f>'06.02'!AG21+1</f>
        <v>3</v>
      </c>
      <c r="AH21" s="463"/>
      <c r="AI21" s="463"/>
      <c r="AJ21" s="463"/>
      <c r="AK21" s="463"/>
      <c r="AL21" s="463"/>
      <c r="AM21" s="463"/>
      <c r="AN21" s="463"/>
      <c r="AO21" s="463"/>
      <c r="AP21" s="187" t="s">
        <v>7</v>
      </c>
      <c r="AQ21" s="187"/>
      <c r="AR21" s="187"/>
      <c r="AS21" s="187"/>
      <c r="AT21" s="187"/>
      <c r="AU21" s="187"/>
      <c r="AV21" s="464" t="s">
        <v>8</v>
      </c>
      <c r="AW21" s="464"/>
      <c r="AX21" s="464"/>
      <c r="AY21" s="269" t="s">
        <v>9</v>
      </c>
      <c r="AZ21" s="270"/>
      <c r="BA21" s="269" t="s">
        <v>10</v>
      </c>
      <c r="BB21" s="270"/>
      <c r="BC21" s="269" t="s">
        <v>11</v>
      </c>
      <c r="BD21" s="275"/>
      <c r="BE21" s="270"/>
      <c r="BF21" s="464" t="s">
        <v>12</v>
      </c>
      <c r="BG21" s="464"/>
      <c r="BH21" s="464"/>
      <c r="BI21" s="464"/>
    </row>
    <row r="22" spans="2:61" ht="16.5" customHeight="1" thickTop="1" thickBot="1">
      <c r="B22" s="461"/>
      <c r="C22" s="461"/>
      <c r="D22" s="461"/>
      <c r="E22" s="461"/>
      <c r="F22" s="461"/>
      <c r="G22" s="461"/>
      <c r="H22" s="461"/>
      <c r="I22" s="461"/>
      <c r="J22" s="461"/>
      <c r="K22" s="414"/>
      <c r="L22" s="414"/>
      <c r="M22" s="414"/>
      <c r="N22" s="414"/>
      <c r="O22" s="414"/>
      <c r="P22" s="414"/>
      <c r="Q22" s="414"/>
      <c r="R22" s="414"/>
      <c r="S22" s="414"/>
      <c r="T22" s="461"/>
      <c r="U22" s="461"/>
      <c r="V22" s="461"/>
      <c r="W22" s="461"/>
      <c r="X22" s="461"/>
      <c r="Y22" s="461"/>
      <c r="Z22" s="461"/>
      <c r="AA22" s="461"/>
      <c r="AB22" s="461"/>
      <c r="AC22" s="461"/>
      <c r="AD22" s="461"/>
      <c r="AE22" s="461"/>
      <c r="AF22" s="461"/>
      <c r="AG22" s="463"/>
      <c r="AH22" s="463"/>
      <c r="AI22" s="463"/>
      <c r="AJ22" s="463"/>
      <c r="AK22" s="463"/>
      <c r="AL22" s="463"/>
      <c r="AM22" s="463"/>
      <c r="AN22" s="463"/>
      <c r="AO22" s="463"/>
      <c r="AP22" s="187"/>
      <c r="AQ22" s="187"/>
      <c r="AR22" s="187"/>
      <c r="AS22" s="187"/>
      <c r="AT22" s="187"/>
      <c r="AU22" s="187"/>
      <c r="AV22" s="464"/>
      <c r="AW22" s="464"/>
      <c r="AX22" s="464"/>
      <c r="AY22" s="271"/>
      <c r="AZ22" s="272"/>
      <c r="BA22" s="271"/>
      <c r="BB22" s="272"/>
      <c r="BC22" s="271"/>
      <c r="BD22" s="276"/>
      <c r="BE22" s="272"/>
      <c r="BF22" s="464"/>
      <c r="BG22" s="464"/>
      <c r="BH22" s="464"/>
      <c r="BI22" s="464"/>
    </row>
    <row r="23" spans="2:61" ht="16.5" customHeight="1" thickTop="1" thickBot="1">
      <c r="B23" s="461"/>
      <c r="C23" s="461"/>
      <c r="D23" s="461"/>
      <c r="E23" s="461"/>
      <c r="F23" s="461"/>
      <c r="G23" s="461"/>
      <c r="H23" s="461"/>
      <c r="I23" s="461"/>
      <c r="J23" s="461"/>
      <c r="K23" s="414"/>
      <c r="L23" s="414"/>
      <c r="M23" s="414"/>
      <c r="N23" s="414"/>
      <c r="O23" s="414"/>
      <c r="P23" s="414"/>
      <c r="Q23" s="414"/>
      <c r="R23" s="414"/>
      <c r="S23" s="414"/>
      <c r="T23" s="461"/>
      <c r="U23" s="461"/>
      <c r="V23" s="461"/>
      <c r="W23" s="461"/>
      <c r="X23" s="461"/>
      <c r="Y23" s="461"/>
      <c r="Z23" s="461"/>
      <c r="AA23" s="461"/>
      <c r="AB23" s="461"/>
      <c r="AC23" s="461"/>
      <c r="AD23" s="461"/>
      <c r="AE23" s="461"/>
      <c r="AF23" s="461"/>
      <c r="AG23" s="463"/>
      <c r="AH23" s="463"/>
      <c r="AI23" s="463"/>
      <c r="AJ23" s="463"/>
      <c r="AK23" s="463"/>
      <c r="AL23" s="463"/>
      <c r="AM23" s="463"/>
      <c r="AN23" s="463"/>
      <c r="AO23" s="463"/>
      <c r="AP23" s="187"/>
      <c r="AQ23" s="187"/>
      <c r="AR23" s="187"/>
      <c r="AS23" s="187"/>
      <c r="AT23" s="187"/>
      <c r="AU23" s="187"/>
      <c r="AV23" s="464"/>
      <c r="AW23" s="464"/>
      <c r="AX23" s="464"/>
      <c r="AY23" s="273"/>
      <c r="AZ23" s="274"/>
      <c r="BA23" s="273"/>
      <c r="BB23" s="274"/>
      <c r="BC23" s="273"/>
      <c r="BD23" s="277"/>
      <c r="BE23" s="274"/>
      <c r="BF23" s="464"/>
      <c r="BG23" s="464"/>
      <c r="BH23" s="464"/>
      <c r="BI23" s="464"/>
    </row>
    <row r="24" spans="2:61" ht="16.5" customHeight="1" thickTop="1" thickBot="1">
      <c r="B24" s="461" t="s">
        <v>13</v>
      </c>
      <c r="C24" s="461"/>
      <c r="D24" s="461"/>
      <c r="E24" s="461"/>
      <c r="F24" s="461"/>
      <c r="G24" s="461"/>
      <c r="H24" s="461"/>
      <c r="I24" s="461"/>
      <c r="J24" s="461"/>
      <c r="K24" s="414" t="s">
        <v>168</v>
      </c>
      <c r="L24" s="414"/>
      <c r="M24" s="414"/>
      <c r="N24" s="414"/>
      <c r="O24" s="414"/>
      <c r="P24" s="414"/>
      <c r="Q24" s="414"/>
      <c r="R24" s="414"/>
      <c r="S24" s="414"/>
      <c r="T24" s="209" t="s">
        <v>14</v>
      </c>
      <c r="U24" s="210"/>
      <c r="V24" s="210"/>
      <c r="W24" s="210"/>
      <c r="X24" s="210"/>
      <c r="Y24" s="210"/>
      <c r="Z24" s="210"/>
      <c r="AA24" s="210"/>
      <c r="AB24" s="210"/>
      <c r="AC24" s="210"/>
      <c r="AD24" s="210"/>
      <c r="AE24" s="210"/>
      <c r="AF24" s="211"/>
      <c r="AG24" s="496">
        <f>'06.02'!AG24</f>
        <v>44232</v>
      </c>
      <c r="AH24" s="496"/>
      <c r="AI24" s="496"/>
      <c r="AJ24" s="496"/>
      <c r="AK24" s="496"/>
      <c r="AL24" s="496"/>
      <c r="AM24" s="496"/>
      <c r="AN24" s="496"/>
      <c r="AO24" s="496"/>
      <c r="AP24" s="506" t="s">
        <v>172</v>
      </c>
      <c r="AQ24" s="506"/>
      <c r="AR24" s="506"/>
      <c r="AS24" s="506"/>
      <c r="AT24" s="506"/>
      <c r="AU24" s="506"/>
      <c r="AV24" s="188" t="s">
        <v>325</v>
      </c>
      <c r="AW24" s="241"/>
      <c r="AX24" s="189"/>
      <c r="AY24" s="188">
        <v>30</v>
      </c>
      <c r="AZ24" s="189"/>
      <c r="BA24" s="188">
        <v>30</v>
      </c>
      <c r="BB24" s="189"/>
      <c r="BC24" s="188">
        <v>30</v>
      </c>
      <c r="BD24" s="241"/>
      <c r="BE24" s="189"/>
      <c r="BF24" s="459" t="s">
        <v>323</v>
      </c>
      <c r="BG24" s="241"/>
      <c r="BH24" s="241"/>
      <c r="BI24" s="189"/>
    </row>
    <row r="25" spans="2:61" ht="16.5" customHeight="1" thickTop="1" thickBot="1">
      <c r="B25" s="461"/>
      <c r="C25" s="461"/>
      <c r="D25" s="461"/>
      <c r="E25" s="461"/>
      <c r="F25" s="461"/>
      <c r="G25" s="461"/>
      <c r="H25" s="461"/>
      <c r="I25" s="461"/>
      <c r="J25" s="461"/>
      <c r="K25" s="414"/>
      <c r="L25" s="414"/>
      <c r="M25" s="414"/>
      <c r="N25" s="414"/>
      <c r="O25" s="414"/>
      <c r="P25" s="414"/>
      <c r="Q25" s="414"/>
      <c r="R25" s="414"/>
      <c r="S25" s="414"/>
      <c r="T25" s="212"/>
      <c r="U25" s="213"/>
      <c r="V25" s="213"/>
      <c r="W25" s="213"/>
      <c r="X25" s="213"/>
      <c r="Y25" s="213"/>
      <c r="Z25" s="213"/>
      <c r="AA25" s="213"/>
      <c r="AB25" s="213"/>
      <c r="AC25" s="213"/>
      <c r="AD25" s="213"/>
      <c r="AE25" s="213"/>
      <c r="AF25" s="214"/>
      <c r="AG25" s="496"/>
      <c r="AH25" s="496"/>
      <c r="AI25" s="496"/>
      <c r="AJ25" s="496"/>
      <c r="AK25" s="496"/>
      <c r="AL25" s="496"/>
      <c r="AM25" s="496"/>
      <c r="AN25" s="496"/>
      <c r="AO25" s="496"/>
      <c r="AP25" s="506"/>
      <c r="AQ25" s="506"/>
      <c r="AR25" s="506"/>
      <c r="AS25" s="506"/>
      <c r="AT25" s="506"/>
      <c r="AU25" s="506"/>
      <c r="AV25" s="190"/>
      <c r="AW25" s="242"/>
      <c r="AX25" s="191"/>
      <c r="AY25" s="190"/>
      <c r="AZ25" s="191"/>
      <c r="BA25" s="190"/>
      <c r="BB25" s="191"/>
      <c r="BC25" s="190"/>
      <c r="BD25" s="242"/>
      <c r="BE25" s="191"/>
      <c r="BF25" s="190"/>
      <c r="BG25" s="242"/>
      <c r="BH25" s="242"/>
      <c r="BI25" s="191"/>
    </row>
    <row r="26" spans="2:61" ht="16.5" customHeight="1" thickTop="1" thickBot="1">
      <c r="B26" s="461"/>
      <c r="C26" s="461"/>
      <c r="D26" s="461"/>
      <c r="E26" s="461"/>
      <c r="F26" s="461"/>
      <c r="G26" s="461"/>
      <c r="H26" s="461"/>
      <c r="I26" s="461"/>
      <c r="J26" s="461"/>
      <c r="K26" s="414"/>
      <c r="L26" s="414"/>
      <c r="M26" s="414"/>
      <c r="N26" s="414"/>
      <c r="O26" s="414"/>
      <c r="P26" s="414"/>
      <c r="Q26" s="414"/>
      <c r="R26" s="414"/>
      <c r="S26" s="414"/>
      <c r="T26" s="215"/>
      <c r="U26" s="216"/>
      <c r="V26" s="216"/>
      <c r="W26" s="216"/>
      <c r="X26" s="216"/>
      <c r="Y26" s="216"/>
      <c r="Z26" s="216"/>
      <c r="AA26" s="216"/>
      <c r="AB26" s="216"/>
      <c r="AC26" s="216"/>
      <c r="AD26" s="216"/>
      <c r="AE26" s="216"/>
      <c r="AF26" s="217"/>
      <c r="AG26" s="496"/>
      <c r="AH26" s="496"/>
      <c r="AI26" s="496"/>
      <c r="AJ26" s="496"/>
      <c r="AK26" s="496"/>
      <c r="AL26" s="496"/>
      <c r="AM26" s="496"/>
      <c r="AN26" s="496"/>
      <c r="AO26" s="496"/>
      <c r="AP26" s="506"/>
      <c r="AQ26" s="506"/>
      <c r="AR26" s="506"/>
      <c r="AS26" s="506"/>
      <c r="AT26" s="506"/>
      <c r="AU26" s="506"/>
      <c r="AV26" s="192"/>
      <c r="AW26" s="243"/>
      <c r="AX26" s="193"/>
      <c r="AY26" s="192"/>
      <c r="AZ26" s="193"/>
      <c r="BA26" s="192"/>
      <c r="BB26" s="193"/>
      <c r="BC26" s="192"/>
      <c r="BD26" s="243"/>
      <c r="BE26" s="193"/>
      <c r="BF26" s="192"/>
      <c r="BG26" s="243"/>
      <c r="BH26" s="243"/>
      <c r="BI26" s="193"/>
    </row>
    <row r="27" spans="2:61" ht="16.5" customHeight="1" thickTop="1" thickBot="1">
      <c r="B27" s="461" t="s">
        <v>15</v>
      </c>
      <c r="C27" s="461"/>
      <c r="D27" s="461"/>
      <c r="E27" s="461"/>
      <c r="F27" s="461"/>
      <c r="G27" s="461"/>
      <c r="H27" s="461"/>
      <c r="I27" s="461"/>
      <c r="J27" s="461"/>
      <c r="K27" s="414">
        <v>23</v>
      </c>
      <c r="L27" s="414"/>
      <c r="M27" s="414"/>
      <c r="N27" s="414"/>
      <c r="O27" s="414"/>
      <c r="P27" s="414"/>
      <c r="Q27" s="414"/>
      <c r="R27" s="414"/>
      <c r="S27" s="414"/>
      <c r="T27" s="461" t="s">
        <v>16</v>
      </c>
      <c r="U27" s="461"/>
      <c r="V27" s="461"/>
      <c r="W27" s="461"/>
      <c r="X27" s="461"/>
      <c r="Y27" s="461"/>
      <c r="Z27" s="461"/>
      <c r="AA27" s="461"/>
      <c r="AB27" s="461"/>
      <c r="AC27" s="461"/>
      <c r="AD27" s="461"/>
      <c r="AE27" s="461"/>
      <c r="AF27" s="461"/>
      <c r="AG27" s="323" t="s">
        <v>129</v>
      </c>
      <c r="AH27" s="324"/>
      <c r="AI27" s="324"/>
      <c r="AJ27" s="324"/>
      <c r="AK27" s="324"/>
      <c r="AL27" s="324"/>
      <c r="AM27" s="324"/>
      <c r="AN27" s="324"/>
      <c r="AO27" s="325"/>
      <c r="AP27" s="506" t="s">
        <v>324</v>
      </c>
      <c r="AQ27" s="506"/>
      <c r="AR27" s="506"/>
      <c r="AS27" s="506"/>
      <c r="AT27" s="506"/>
      <c r="AU27" s="506"/>
      <c r="AV27" s="188" t="s">
        <v>326</v>
      </c>
      <c r="AW27" s="241"/>
      <c r="AX27" s="189"/>
      <c r="AY27" s="188">
        <v>1063</v>
      </c>
      <c r="AZ27" s="189"/>
      <c r="BA27" s="188"/>
      <c r="BB27" s="189"/>
      <c r="BC27" s="194"/>
      <c r="BD27" s="219"/>
      <c r="BE27" s="195"/>
      <c r="BF27" s="459"/>
      <c r="BG27" s="241"/>
      <c r="BH27" s="241"/>
      <c r="BI27" s="189"/>
    </row>
    <row r="28" spans="2:61" ht="16.5" customHeight="1" thickTop="1" thickBot="1">
      <c r="B28" s="461"/>
      <c r="C28" s="461"/>
      <c r="D28" s="461"/>
      <c r="E28" s="461"/>
      <c r="F28" s="461"/>
      <c r="G28" s="461"/>
      <c r="H28" s="461"/>
      <c r="I28" s="461"/>
      <c r="J28" s="461"/>
      <c r="K28" s="414"/>
      <c r="L28" s="414"/>
      <c r="M28" s="414"/>
      <c r="N28" s="414"/>
      <c r="O28" s="414"/>
      <c r="P28" s="414"/>
      <c r="Q28" s="414"/>
      <c r="R28" s="414"/>
      <c r="S28" s="414"/>
      <c r="T28" s="461"/>
      <c r="U28" s="461"/>
      <c r="V28" s="461"/>
      <c r="W28" s="461"/>
      <c r="X28" s="461"/>
      <c r="Y28" s="461"/>
      <c r="Z28" s="461"/>
      <c r="AA28" s="461"/>
      <c r="AB28" s="461"/>
      <c r="AC28" s="461"/>
      <c r="AD28" s="461"/>
      <c r="AE28" s="461"/>
      <c r="AF28" s="461"/>
      <c r="AG28" s="326"/>
      <c r="AH28" s="327"/>
      <c r="AI28" s="327"/>
      <c r="AJ28" s="327"/>
      <c r="AK28" s="327"/>
      <c r="AL28" s="327"/>
      <c r="AM28" s="327"/>
      <c r="AN28" s="327"/>
      <c r="AO28" s="328"/>
      <c r="AP28" s="506"/>
      <c r="AQ28" s="506"/>
      <c r="AR28" s="506"/>
      <c r="AS28" s="506"/>
      <c r="AT28" s="506"/>
      <c r="AU28" s="506"/>
      <c r="AV28" s="190"/>
      <c r="AW28" s="242"/>
      <c r="AX28" s="191"/>
      <c r="AY28" s="190"/>
      <c r="AZ28" s="191"/>
      <c r="BA28" s="190"/>
      <c r="BB28" s="191"/>
      <c r="BC28" s="196"/>
      <c r="BD28" s="220"/>
      <c r="BE28" s="197"/>
      <c r="BF28" s="190"/>
      <c r="BG28" s="242"/>
      <c r="BH28" s="242"/>
      <c r="BI28" s="191"/>
    </row>
    <row r="29" spans="2:61" ht="16.5" customHeight="1" thickTop="1" thickBot="1">
      <c r="B29" s="461"/>
      <c r="C29" s="461"/>
      <c r="D29" s="461"/>
      <c r="E29" s="461"/>
      <c r="F29" s="461"/>
      <c r="G29" s="461"/>
      <c r="H29" s="461"/>
      <c r="I29" s="461"/>
      <c r="J29" s="461"/>
      <c r="K29" s="414"/>
      <c r="L29" s="414"/>
      <c r="M29" s="414"/>
      <c r="N29" s="414"/>
      <c r="O29" s="414"/>
      <c r="P29" s="414"/>
      <c r="Q29" s="414"/>
      <c r="R29" s="414"/>
      <c r="S29" s="414"/>
      <c r="T29" s="461"/>
      <c r="U29" s="461"/>
      <c r="V29" s="461"/>
      <c r="W29" s="461"/>
      <c r="X29" s="461"/>
      <c r="Y29" s="461"/>
      <c r="Z29" s="461"/>
      <c r="AA29" s="461"/>
      <c r="AB29" s="461"/>
      <c r="AC29" s="461"/>
      <c r="AD29" s="461"/>
      <c r="AE29" s="461"/>
      <c r="AF29" s="461"/>
      <c r="AG29" s="329"/>
      <c r="AH29" s="330"/>
      <c r="AI29" s="330"/>
      <c r="AJ29" s="330"/>
      <c r="AK29" s="330"/>
      <c r="AL29" s="330"/>
      <c r="AM29" s="330"/>
      <c r="AN29" s="330"/>
      <c r="AO29" s="331"/>
      <c r="AP29" s="506"/>
      <c r="AQ29" s="506"/>
      <c r="AR29" s="506"/>
      <c r="AS29" s="506"/>
      <c r="AT29" s="506"/>
      <c r="AU29" s="506"/>
      <c r="AV29" s="192"/>
      <c r="AW29" s="243"/>
      <c r="AX29" s="193"/>
      <c r="AY29" s="192"/>
      <c r="AZ29" s="193"/>
      <c r="BA29" s="192"/>
      <c r="BB29" s="193"/>
      <c r="BC29" s="198"/>
      <c r="BD29" s="221"/>
      <c r="BE29" s="199"/>
      <c r="BF29" s="192"/>
      <c r="BG29" s="243"/>
      <c r="BH29" s="243"/>
      <c r="BI29" s="193"/>
    </row>
    <row r="30" spans="2:61" ht="16.5" customHeight="1" thickTop="1" thickBot="1">
      <c r="B30" s="461" t="s">
        <v>17</v>
      </c>
      <c r="C30" s="461"/>
      <c r="D30" s="461"/>
      <c r="E30" s="461"/>
      <c r="F30" s="461"/>
      <c r="G30" s="461"/>
      <c r="H30" s="461"/>
      <c r="I30" s="461"/>
      <c r="J30" s="461"/>
      <c r="K30" s="413">
        <v>7476</v>
      </c>
      <c r="L30" s="413"/>
      <c r="M30" s="413"/>
      <c r="N30" s="413"/>
      <c r="O30" s="413"/>
      <c r="P30" s="413"/>
      <c r="Q30" s="413"/>
      <c r="R30" s="413"/>
      <c r="S30" s="413"/>
      <c r="T30" s="209" t="s">
        <v>18</v>
      </c>
      <c r="U30" s="210"/>
      <c r="V30" s="210"/>
      <c r="W30" s="210"/>
      <c r="X30" s="210"/>
      <c r="Y30" s="210"/>
      <c r="Z30" s="210"/>
      <c r="AA30" s="210"/>
      <c r="AB30" s="210"/>
      <c r="AC30" s="210"/>
      <c r="AD30" s="210"/>
      <c r="AE30" s="210"/>
      <c r="AF30" s="211"/>
      <c r="AG30" s="474">
        <f>'06.02'!AG30+1</f>
        <v>3</v>
      </c>
      <c r="AH30" s="474"/>
      <c r="AI30" s="474"/>
      <c r="AJ30" s="474"/>
      <c r="AK30" s="474"/>
      <c r="AL30" s="474"/>
      <c r="AM30" s="474"/>
      <c r="AN30" s="474"/>
      <c r="AO30" s="474"/>
      <c r="AP30" s="461" t="s">
        <v>129</v>
      </c>
      <c r="AQ30" s="461"/>
      <c r="AR30" s="461"/>
      <c r="AS30" s="461"/>
      <c r="AT30" s="461"/>
      <c r="AU30" s="461"/>
      <c r="AV30" s="188" t="s">
        <v>129</v>
      </c>
      <c r="AW30" s="241"/>
      <c r="AX30" s="189"/>
      <c r="AY30" s="188" t="s">
        <v>129</v>
      </c>
      <c r="AZ30" s="189"/>
      <c r="BA30" s="188"/>
      <c r="BB30" s="189"/>
      <c r="BC30" s="194"/>
      <c r="BD30" s="219"/>
      <c r="BE30" s="195"/>
      <c r="BF30" s="465"/>
      <c r="BG30" s="466"/>
      <c r="BH30" s="466"/>
      <c r="BI30" s="467"/>
    </row>
    <row r="31" spans="2:61" ht="16.5" customHeight="1" thickTop="1" thickBot="1">
      <c r="B31" s="461"/>
      <c r="C31" s="461"/>
      <c r="D31" s="461"/>
      <c r="E31" s="461"/>
      <c r="F31" s="461"/>
      <c r="G31" s="461"/>
      <c r="H31" s="461"/>
      <c r="I31" s="461"/>
      <c r="J31" s="461"/>
      <c r="K31" s="413"/>
      <c r="L31" s="413"/>
      <c r="M31" s="413"/>
      <c r="N31" s="413"/>
      <c r="O31" s="413"/>
      <c r="P31" s="413"/>
      <c r="Q31" s="413"/>
      <c r="R31" s="413"/>
      <c r="S31" s="413"/>
      <c r="T31" s="212"/>
      <c r="U31" s="213"/>
      <c r="V31" s="213"/>
      <c r="W31" s="213"/>
      <c r="X31" s="213"/>
      <c r="Y31" s="213"/>
      <c r="Z31" s="213"/>
      <c r="AA31" s="213"/>
      <c r="AB31" s="213"/>
      <c r="AC31" s="213"/>
      <c r="AD31" s="213"/>
      <c r="AE31" s="213"/>
      <c r="AF31" s="214"/>
      <c r="AG31" s="474"/>
      <c r="AH31" s="474"/>
      <c r="AI31" s="474"/>
      <c r="AJ31" s="474"/>
      <c r="AK31" s="474"/>
      <c r="AL31" s="474"/>
      <c r="AM31" s="474"/>
      <c r="AN31" s="474"/>
      <c r="AO31" s="474"/>
      <c r="AP31" s="461"/>
      <c r="AQ31" s="461"/>
      <c r="AR31" s="461"/>
      <c r="AS31" s="461"/>
      <c r="AT31" s="461"/>
      <c r="AU31" s="461"/>
      <c r="AV31" s="190"/>
      <c r="AW31" s="242"/>
      <c r="AX31" s="191"/>
      <c r="AY31" s="190"/>
      <c r="AZ31" s="191"/>
      <c r="BA31" s="190"/>
      <c r="BB31" s="191"/>
      <c r="BC31" s="196"/>
      <c r="BD31" s="220"/>
      <c r="BE31" s="197"/>
      <c r="BF31" s="468"/>
      <c r="BG31" s="469"/>
      <c r="BH31" s="469"/>
      <c r="BI31" s="470"/>
    </row>
    <row r="32" spans="2:61" ht="16.5" customHeight="1" thickTop="1" thickBot="1">
      <c r="B32" s="461"/>
      <c r="C32" s="461"/>
      <c r="D32" s="461"/>
      <c r="E32" s="461"/>
      <c r="F32" s="461"/>
      <c r="G32" s="461"/>
      <c r="H32" s="461"/>
      <c r="I32" s="461"/>
      <c r="J32" s="461"/>
      <c r="K32" s="413"/>
      <c r="L32" s="413"/>
      <c r="M32" s="413"/>
      <c r="N32" s="413"/>
      <c r="O32" s="413"/>
      <c r="P32" s="413"/>
      <c r="Q32" s="413"/>
      <c r="R32" s="413"/>
      <c r="S32" s="413"/>
      <c r="T32" s="215"/>
      <c r="U32" s="216"/>
      <c r="V32" s="216"/>
      <c r="W32" s="216"/>
      <c r="X32" s="216"/>
      <c r="Y32" s="216"/>
      <c r="Z32" s="216"/>
      <c r="AA32" s="216"/>
      <c r="AB32" s="216"/>
      <c r="AC32" s="216"/>
      <c r="AD32" s="216"/>
      <c r="AE32" s="216"/>
      <c r="AF32" s="217"/>
      <c r="AG32" s="474"/>
      <c r="AH32" s="474"/>
      <c r="AI32" s="474"/>
      <c r="AJ32" s="474"/>
      <c r="AK32" s="474"/>
      <c r="AL32" s="474"/>
      <c r="AM32" s="474"/>
      <c r="AN32" s="474"/>
      <c r="AO32" s="474"/>
      <c r="AP32" s="461"/>
      <c r="AQ32" s="461"/>
      <c r="AR32" s="461"/>
      <c r="AS32" s="461"/>
      <c r="AT32" s="461"/>
      <c r="AU32" s="461"/>
      <c r="AV32" s="192"/>
      <c r="AW32" s="243"/>
      <c r="AX32" s="193"/>
      <c r="AY32" s="192"/>
      <c r="AZ32" s="193"/>
      <c r="BA32" s="192"/>
      <c r="BB32" s="193"/>
      <c r="BC32" s="198"/>
      <c r="BD32" s="221"/>
      <c r="BE32" s="199"/>
      <c r="BF32" s="471"/>
      <c r="BG32" s="472"/>
      <c r="BH32" s="472"/>
      <c r="BI32" s="473"/>
    </row>
    <row r="33" spans="2:61" ht="16.5" customHeight="1" thickTop="1" thickBot="1">
      <c r="B33" s="461" t="s">
        <v>19</v>
      </c>
      <c r="C33" s="461"/>
      <c r="D33" s="461"/>
      <c r="E33" s="461"/>
      <c r="F33" s="461"/>
      <c r="G33" s="461"/>
      <c r="H33" s="461"/>
      <c r="I33" s="461"/>
      <c r="J33" s="461"/>
      <c r="K33" s="413" t="s">
        <v>310</v>
      </c>
      <c r="L33" s="413"/>
      <c r="M33" s="413"/>
      <c r="N33" s="413"/>
      <c r="O33" s="413"/>
      <c r="P33" s="413"/>
      <c r="Q33" s="413"/>
      <c r="R33" s="413"/>
      <c r="S33" s="413"/>
      <c r="T33" s="461" t="s">
        <v>20</v>
      </c>
      <c r="U33" s="461"/>
      <c r="V33" s="461"/>
      <c r="W33" s="461"/>
      <c r="X33" s="461"/>
      <c r="Y33" s="461"/>
      <c r="Z33" s="461"/>
      <c r="AA33" s="461"/>
      <c r="AB33" s="461"/>
      <c r="AC33" s="461"/>
      <c r="AD33" s="461"/>
      <c r="AE33" s="461"/>
      <c r="AF33" s="461"/>
      <c r="AG33" s="460" t="s">
        <v>129</v>
      </c>
      <c r="AH33" s="460"/>
      <c r="AI33" s="460"/>
      <c r="AJ33" s="460"/>
      <c r="AK33" s="460"/>
      <c r="AL33" s="460"/>
      <c r="AM33" s="460"/>
      <c r="AN33" s="460"/>
      <c r="AO33" s="460"/>
      <c r="AP33" s="506" t="s">
        <v>327</v>
      </c>
      <c r="AQ33" s="506"/>
      <c r="AR33" s="506"/>
      <c r="AS33" s="506"/>
      <c r="AT33" s="506"/>
      <c r="AU33" s="506"/>
      <c r="AV33" s="188" t="s">
        <v>328</v>
      </c>
      <c r="AW33" s="241"/>
      <c r="AX33" s="189"/>
      <c r="AY33" s="188">
        <v>1994</v>
      </c>
      <c r="AZ33" s="189"/>
      <c r="BA33" s="188"/>
      <c r="BB33" s="189"/>
      <c r="BC33" s="188"/>
      <c r="BD33" s="241"/>
      <c r="BE33" s="189"/>
      <c r="BF33" s="459"/>
      <c r="BG33" s="241"/>
      <c r="BH33" s="241"/>
      <c r="BI33" s="189"/>
    </row>
    <row r="34" spans="2:61" ht="16.5" customHeight="1" thickTop="1" thickBot="1">
      <c r="B34" s="461"/>
      <c r="C34" s="461"/>
      <c r="D34" s="461"/>
      <c r="E34" s="461"/>
      <c r="F34" s="461"/>
      <c r="G34" s="461"/>
      <c r="H34" s="461"/>
      <c r="I34" s="461"/>
      <c r="J34" s="461"/>
      <c r="K34" s="413"/>
      <c r="L34" s="413"/>
      <c r="M34" s="413"/>
      <c r="N34" s="413"/>
      <c r="O34" s="413"/>
      <c r="P34" s="413"/>
      <c r="Q34" s="413"/>
      <c r="R34" s="413"/>
      <c r="S34" s="413"/>
      <c r="T34" s="461"/>
      <c r="U34" s="461"/>
      <c r="V34" s="461"/>
      <c r="W34" s="461"/>
      <c r="X34" s="461"/>
      <c r="Y34" s="461"/>
      <c r="Z34" s="461"/>
      <c r="AA34" s="461"/>
      <c r="AB34" s="461"/>
      <c r="AC34" s="461"/>
      <c r="AD34" s="461"/>
      <c r="AE34" s="461"/>
      <c r="AF34" s="461"/>
      <c r="AG34" s="460"/>
      <c r="AH34" s="460"/>
      <c r="AI34" s="460"/>
      <c r="AJ34" s="460"/>
      <c r="AK34" s="460"/>
      <c r="AL34" s="460"/>
      <c r="AM34" s="460"/>
      <c r="AN34" s="460"/>
      <c r="AO34" s="460"/>
      <c r="AP34" s="506"/>
      <c r="AQ34" s="506"/>
      <c r="AR34" s="506"/>
      <c r="AS34" s="506"/>
      <c r="AT34" s="506"/>
      <c r="AU34" s="506"/>
      <c r="AV34" s="190"/>
      <c r="AW34" s="242"/>
      <c r="AX34" s="191"/>
      <c r="AY34" s="190"/>
      <c r="AZ34" s="191"/>
      <c r="BA34" s="190"/>
      <c r="BB34" s="191"/>
      <c r="BC34" s="190"/>
      <c r="BD34" s="242"/>
      <c r="BE34" s="191"/>
      <c r="BF34" s="190"/>
      <c r="BG34" s="242"/>
      <c r="BH34" s="242"/>
      <c r="BI34" s="191"/>
    </row>
    <row r="35" spans="2:61" ht="16.5" customHeight="1" thickTop="1" thickBot="1">
      <c r="B35" s="461"/>
      <c r="C35" s="461"/>
      <c r="D35" s="461"/>
      <c r="E35" s="461"/>
      <c r="F35" s="461"/>
      <c r="G35" s="461"/>
      <c r="H35" s="461"/>
      <c r="I35" s="461"/>
      <c r="J35" s="461"/>
      <c r="K35" s="413"/>
      <c r="L35" s="413"/>
      <c r="M35" s="413"/>
      <c r="N35" s="413"/>
      <c r="O35" s="413"/>
      <c r="P35" s="413"/>
      <c r="Q35" s="413"/>
      <c r="R35" s="413"/>
      <c r="S35" s="413"/>
      <c r="T35" s="461"/>
      <c r="U35" s="461"/>
      <c r="V35" s="461"/>
      <c r="W35" s="461"/>
      <c r="X35" s="461"/>
      <c r="Y35" s="461"/>
      <c r="Z35" s="461"/>
      <c r="AA35" s="461"/>
      <c r="AB35" s="461"/>
      <c r="AC35" s="461"/>
      <c r="AD35" s="461"/>
      <c r="AE35" s="461"/>
      <c r="AF35" s="461"/>
      <c r="AG35" s="460"/>
      <c r="AH35" s="460"/>
      <c r="AI35" s="460"/>
      <c r="AJ35" s="460"/>
      <c r="AK35" s="460"/>
      <c r="AL35" s="460"/>
      <c r="AM35" s="460"/>
      <c r="AN35" s="460"/>
      <c r="AO35" s="460"/>
      <c r="AP35" s="506"/>
      <c r="AQ35" s="506"/>
      <c r="AR35" s="506"/>
      <c r="AS35" s="506"/>
      <c r="AT35" s="506"/>
      <c r="AU35" s="506"/>
      <c r="AV35" s="192"/>
      <c r="AW35" s="243"/>
      <c r="AX35" s="193"/>
      <c r="AY35" s="192"/>
      <c r="AZ35" s="193"/>
      <c r="BA35" s="192"/>
      <c r="BB35" s="193"/>
      <c r="BC35" s="192"/>
      <c r="BD35" s="243"/>
      <c r="BE35" s="193"/>
      <c r="BF35" s="192"/>
      <c r="BG35" s="243"/>
      <c r="BH35" s="243"/>
      <c r="BI35" s="193"/>
    </row>
    <row r="36" spans="2:61" ht="16.5" customHeight="1" thickTop="1" thickBot="1">
      <c r="B36" s="413" t="s">
        <v>21</v>
      </c>
      <c r="C36" s="413"/>
      <c r="D36" s="413"/>
      <c r="E36" s="413"/>
      <c r="F36" s="413"/>
      <c r="G36" s="413"/>
      <c r="H36" s="413"/>
      <c r="I36" s="413"/>
      <c r="J36" s="413"/>
      <c r="K36" s="413" t="s">
        <v>259</v>
      </c>
      <c r="L36" s="413"/>
      <c r="M36" s="413"/>
      <c r="N36" s="413"/>
      <c r="O36" s="413"/>
      <c r="P36" s="413"/>
      <c r="Q36" s="413"/>
      <c r="R36" s="413"/>
      <c r="S36" s="413"/>
      <c r="T36" s="341" t="s">
        <v>22</v>
      </c>
      <c r="U36" s="342"/>
      <c r="V36" s="342"/>
      <c r="W36" s="342"/>
      <c r="X36" s="342"/>
      <c r="Y36" s="342"/>
      <c r="Z36" s="342"/>
      <c r="AA36" s="342"/>
      <c r="AB36" s="342"/>
      <c r="AC36" s="342"/>
      <c r="AD36" s="342"/>
      <c r="AE36" s="342"/>
      <c r="AF36" s="343"/>
      <c r="AG36" s="460" t="s">
        <v>129</v>
      </c>
      <c r="AH36" s="460"/>
      <c r="AI36" s="460"/>
      <c r="AJ36" s="460"/>
      <c r="AK36" s="460"/>
      <c r="AL36" s="460"/>
      <c r="AM36" s="460"/>
      <c r="AN36" s="460"/>
      <c r="AO36" s="460"/>
      <c r="AP36" s="513" t="s">
        <v>329</v>
      </c>
      <c r="AQ36" s="514"/>
      <c r="AR36" s="514"/>
      <c r="AS36" s="514"/>
      <c r="AT36" s="514"/>
      <c r="AU36" s="515"/>
      <c r="AV36" s="188" t="s">
        <v>330</v>
      </c>
      <c r="AW36" s="241"/>
      <c r="AX36" s="189"/>
      <c r="AY36" s="507" t="s">
        <v>331</v>
      </c>
      <c r="AZ36" s="508"/>
      <c r="BA36" s="444"/>
      <c r="BB36" s="445"/>
      <c r="BC36" s="188"/>
      <c r="BD36" s="241"/>
      <c r="BE36" s="189"/>
      <c r="BF36" s="188"/>
      <c r="BG36" s="241"/>
      <c r="BH36" s="241"/>
      <c r="BI36" s="189"/>
    </row>
    <row r="37" spans="2:61" ht="16.5" customHeight="1" thickTop="1" thickBot="1">
      <c r="B37" s="413"/>
      <c r="C37" s="413"/>
      <c r="D37" s="413"/>
      <c r="E37" s="413"/>
      <c r="F37" s="413"/>
      <c r="G37" s="413"/>
      <c r="H37" s="413"/>
      <c r="I37" s="413"/>
      <c r="J37" s="413"/>
      <c r="K37" s="413"/>
      <c r="L37" s="413"/>
      <c r="M37" s="413"/>
      <c r="N37" s="413"/>
      <c r="O37" s="413"/>
      <c r="P37" s="413"/>
      <c r="Q37" s="413"/>
      <c r="R37" s="413"/>
      <c r="S37" s="413"/>
      <c r="T37" s="344"/>
      <c r="U37" s="345"/>
      <c r="V37" s="345"/>
      <c r="W37" s="345"/>
      <c r="X37" s="345"/>
      <c r="Y37" s="345"/>
      <c r="Z37" s="345"/>
      <c r="AA37" s="345"/>
      <c r="AB37" s="345"/>
      <c r="AC37" s="345"/>
      <c r="AD37" s="345"/>
      <c r="AE37" s="345"/>
      <c r="AF37" s="346"/>
      <c r="AG37" s="460"/>
      <c r="AH37" s="460"/>
      <c r="AI37" s="460"/>
      <c r="AJ37" s="460"/>
      <c r="AK37" s="460"/>
      <c r="AL37" s="460"/>
      <c r="AM37" s="460"/>
      <c r="AN37" s="460"/>
      <c r="AO37" s="460"/>
      <c r="AP37" s="516"/>
      <c r="AQ37" s="517"/>
      <c r="AR37" s="517"/>
      <c r="AS37" s="517"/>
      <c r="AT37" s="517"/>
      <c r="AU37" s="518"/>
      <c r="AV37" s="190"/>
      <c r="AW37" s="242"/>
      <c r="AX37" s="191"/>
      <c r="AY37" s="509"/>
      <c r="AZ37" s="510"/>
      <c r="BA37" s="446"/>
      <c r="BB37" s="447"/>
      <c r="BC37" s="190"/>
      <c r="BD37" s="242"/>
      <c r="BE37" s="191"/>
      <c r="BF37" s="190"/>
      <c r="BG37" s="242"/>
      <c r="BH37" s="242"/>
      <c r="BI37" s="191"/>
    </row>
    <row r="38" spans="2:61" ht="16.5" customHeight="1" thickTop="1" thickBot="1">
      <c r="B38" s="413"/>
      <c r="C38" s="413"/>
      <c r="D38" s="413"/>
      <c r="E38" s="413"/>
      <c r="F38" s="413"/>
      <c r="G38" s="413"/>
      <c r="H38" s="413"/>
      <c r="I38" s="413"/>
      <c r="J38" s="413"/>
      <c r="K38" s="413"/>
      <c r="L38" s="413"/>
      <c r="M38" s="413"/>
      <c r="N38" s="413"/>
      <c r="O38" s="413"/>
      <c r="P38" s="413"/>
      <c r="Q38" s="413"/>
      <c r="R38" s="413"/>
      <c r="S38" s="413"/>
      <c r="T38" s="347"/>
      <c r="U38" s="348"/>
      <c r="V38" s="348"/>
      <c r="W38" s="348"/>
      <c r="X38" s="348"/>
      <c r="Y38" s="348"/>
      <c r="Z38" s="348"/>
      <c r="AA38" s="348"/>
      <c r="AB38" s="348"/>
      <c r="AC38" s="348"/>
      <c r="AD38" s="348"/>
      <c r="AE38" s="348"/>
      <c r="AF38" s="349"/>
      <c r="AG38" s="460"/>
      <c r="AH38" s="460"/>
      <c r="AI38" s="460"/>
      <c r="AJ38" s="460"/>
      <c r="AK38" s="460"/>
      <c r="AL38" s="460"/>
      <c r="AM38" s="460"/>
      <c r="AN38" s="460"/>
      <c r="AO38" s="460"/>
      <c r="AP38" s="519"/>
      <c r="AQ38" s="520"/>
      <c r="AR38" s="520"/>
      <c r="AS38" s="520"/>
      <c r="AT38" s="520"/>
      <c r="AU38" s="521"/>
      <c r="AV38" s="192"/>
      <c r="AW38" s="243"/>
      <c r="AX38" s="193"/>
      <c r="AY38" s="511"/>
      <c r="AZ38" s="512"/>
      <c r="BA38" s="448"/>
      <c r="BB38" s="449"/>
      <c r="BC38" s="192"/>
      <c r="BD38" s="243"/>
      <c r="BE38" s="193"/>
      <c r="BF38" s="192"/>
      <c r="BG38" s="243"/>
      <c r="BH38" s="243"/>
      <c r="BI38" s="193"/>
    </row>
    <row r="39" spans="2:61" ht="16.5" customHeight="1" thickTop="1" thickBot="1">
      <c r="B39" s="413" t="s">
        <v>23</v>
      </c>
      <c r="C39" s="413"/>
      <c r="D39" s="413"/>
      <c r="E39" s="413"/>
      <c r="F39" s="413"/>
      <c r="G39" s="413"/>
      <c r="H39" s="413"/>
      <c r="I39" s="413"/>
      <c r="J39" s="413"/>
      <c r="K39" s="414" t="s">
        <v>258</v>
      </c>
      <c r="L39" s="414"/>
      <c r="M39" s="414"/>
      <c r="N39" s="414"/>
      <c r="O39" s="414"/>
      <c r="P39" s="414"/>
      <c r="Q39" s="414"/>
      <c r="R39" s="414"/>
      <c r="S39" s="414"/>
      <c r="T39" s="341" t="s">
        <v>177</v>
      </c>
      <c r="U39" s="342"/>
      <c r="V39" s="342"/>
      <c r="W39" s="342"/>
      <c r="X39" s="342"/>
      <c r="Y39" s="342"/>
      <c r="Z39" s="342"/>
      <c r="AA39" s="342"/>
      <c r="AB39" s="342"/>
      <c r="AC39" s="342"/>
      <c r="AD39" s="342"/>
      <c r="AE39" s="342"/>
      <c r="AF39" s="343"/>
      <c r="AG39" s="450" t="s">
        <v>129</v>
      </c>
      <c r="AH39" s="451"/>
      <c r="AI39" s="451"/>
      <c r="AJ39" s="451"/>
      <c r="AK39" s="451"/>
      <c r="AL39" s="451"/>
      <c r="AM39" s="451"/>
      <c r="AN39" s="451"/>
      <c r="AO39" s="452"/>
      <c r="AP39" s="394" t="s">
        <v>24</v>
      </c>
      <c r="AQ39" s="395"/>
      <c r="AR39" s="395"/>
      <c r="AS39" s="395"/>
      <c r="AT39" s="395"/>
      <c r="AU39" s="395"/>
      <c r="AV39" s="395"/>
      <c r="AW39" s="395"/>
      <c r="AX39" s="395"/>
      <c r="AY39" s="400"/>
      <c r="AZ39" s="395" t="s">
        <v>25</v>
      </c>
      <c r="BA39" s="395"/>
      <c r="BB39" s="395"/>
      <c r="BC39" s="395"/>
      <c r="BD39" s="395"/>
      <c r="BE39" s="395"/>
      <c r="BF39" s="395"/>
      <c r="BG39" s="395"/>
      <c r="BH39" s="395"/>
      <c r="BI39" s="400"/>
    </row>
    <row r="40" spans="2:61" ht="16.5" customHeight="1" thickTop="1" thickBot="1">
      <c r="B40" s="413"/>
      <c r="C40" s="413"/>
      <c r="D40" s="413"/>
      <c r="E40" s="413"/>
      <c r="F40" s="413"/>
      <c r="G40" s="413"/>
      <c r="H40" s="413"/>
      <c r="I40" s="413"/>
      <c r="J40" s="413"/>
      <c r="K40" s="414"/>
      <c r="L40" s="414"/>
      <c r="M40" s="414"/>
      <c r="N40" s="414"/>
      <c r="O40" s="414"/>
      <c r="P40" s="414"/>
      <c r="Q40" s="414"/>
      <c r="R40" s="414"/>
      <c r="S40" s="414"/>
      <c r="T40" s="344"/>
      <c r="U40" s="345"/>
      <c r="V40" s="345"/>
      <c r="W40" s="345"/>
      <c r="X40" s="345"/>
      <c r="Y40" s="345"/>
      <c r="Z40" s="345"/>
      <c r="AA40" s="345"/>
      <c r="AB40" s="345"/>
      <c r="AC40" s="345"/>
      <c r="AD40" s="345"/>
      <c r="AE40" s="345"/>
      <c r="AF40" s="346"/>
      <c r="AG40" s="453"/>
      <c r="AH40" s="454"/>
      <c r="AI40" s="454"/>
      <c r="AJ40" s="454"/>
      <c r="AK40" s="454"/>
      <c r="AL40" s="454"/>
      <c r="AM40" s="454"/>
      <c r="AN40" s="454"/>
      <c r="AO40" s="455"/>
      <c r="AP40" s="396"/>
      <c r="AQ40" s="397"/>
      <c r="AR40" s="397"/>
      <c r="AS40" s="397"/>
      <c r="AT40" s="397"/>
      <c r="AU40" s="397"/>
      <c r="AV40" s="397"/>
      <c r="AW40" s="397"/>
      <c r="AX40" s="397"/>
      <c r="AY40" s="401"/>
      <c r="AZ40" s="397"/>
      <c r="BA40" s="397"/>
      <c r="BB40" s="397"/>
      <c r="BC40" s="397"/>
      <c r="BD40" s="397"/>
      <c r="BE40" s="397"/>
      <c r="BF40" s="397"/>
      <c r="BG40" s="397"/>
      <c r="BH40" s="397"/>
      <c r="BI40" s="401"/>
    </row>
    <row r="41" spans="2:61" ht="16.5" customHeight="1" thickTop="1" thickBot="1">
      <c r="B41" s="413"/>
      <c r="C41" s="413"/>
      <c r="D41" s="413"/>
      <c r="E41" s="413"/>
      <c r="F41" s="413"/>
      <c r="G41" s="413"/>
      <c r="H41" s="413"/>
      <c r="I41" s="413"/>
      <c r="J41" s="413"/>
      <c r="K41" s="414"/>
      <c r="L41" s="414"/>
      <c r="M41" s="414"/>
      <c r="N41" s="414"/>
      <c r="O41" s="414"/>
      <c r="P41" s="414"/>
      <c r="Q41" s="414"/>
      <c r="R41" s="414"/>
      <c r="S41" s="414"/>
      <c r="T41" s="347"/>
      <c r="U41" s="348"/>
      <c r="V41" s="348"/>
      <c r="W41" s="348"/>
      <c r="X41" s="348"/>
      <c r="Y41" s="348"/>
      <c r="Z41" s="348"/>
      <c r="AA41" s="348"/>
      <c r="AB41" s="348"/>
      <c r="AC41" s="348"/>
      <c r="AD41" s="348"/>
      <c r="AE41" s="348"/>
      <c r="AF41" s="349"/>
      <c r="AG41" s="456"/>
      <c r="AH41" s="457"/>
      <c r="AI41" s="457"/>
      <c r="AJ41" s="457"/>
      <c r="AK41" s="457"/>
      <c r="AL41" s="457"/>
      <c r="AM41" s="457"/>
      <c r="AN41" s="457"/>
      <c r="AO41" s="458"/>
      <c r="AP41" s="398"/>
      <c r="AQ41" s="399"/>
      <c r="AR41" s="399"/>
      <c r="AS41" s="399"/>
      <c r="AT41" s="399"/>
      <c r="AU41" s="399"/>
      <c r="AV41" s="399"/>
      <c r="AW41" s="399"/>
      <c r="AX41" s="399"/>
      <c r="AY41" s="402"/>
      <c r="AZ41" s="399"/>
      <c r="BA41" s="399"/>
      <c r="BB41" s="399"/>
      <c r="BC41" s="399"/>
      <c r="BD41" s="399"/>
      <c r="BE41" s="399"/>
      <c r="BF41" s="399"/>
      <c r="BG41" s="399"/>
      <c r="BH41" s="399"/>
      <c r="BI41" s="402"/>
    </row>
    <row r="42" spans="2:61" ht="16.5" customHeight="1" thickTop="1" thickBot="1">
      <c r="B42" s="413" t="s">
        <v>26</v>
      </c>
      <c r="C42" s="413"/>
      <c r="D42" s="413"/>
      <c r="E42" s="413"/>
      <c r="F42" s="413"/>
      <c r="G42" s="413"/>
      <c r="H42" s="413"/>
      <c r="I42" s="413"/>
      <c r="J42" s="413"/>
      <c r="K42" s="441" t="s">
        <v>257</v>
      </c>
      <c r="L42" s="441"/>
      <c r="M42" s="441"/>
      <c r="N42" s="441"/>
      <c r="O42" s="441"/>
      <c r="P42" s="441"/>
      <c r="Q42" s="441"/>
      <c r="R42" s="441"/>
      <c r="S42" s="441"/>
      <c r="T42" s="341" t="s">
        <v>27</v>
      </c>
      <c r="U42" s="342"/>
      <c r="V42" s="342"/>
      <c r="W42" s="342"/>
      <c r="X42" s="342"/>
      <c r="Y42" s="342"/>
      <c r="Z42" s="342"/>
      <c r="AA42" s="342"/>
      <c r="AB42" s="342"/>
      <c r="AC42" s="342"/>
      <c r="AD42" s="342"/>
      <c r="AE42" s="342"/>
      <c r="AF42" s="343"/>
      <c r="AG42" s="443" t="s">
        <v>129</v>
      </c>
      <c r="AH42" s="443"/>
      <c r="AI42" s="443"/>
      <c r="AJ42" s="443"/>
      <c r="AK42" s="443"/>
      <c r="AL42" s="443"/>
      <c r="AM42" s="443"/>
      <c r="AN42" s="443"/>
      <c r="AO42" s="443"/>
      <c r="AP42" s="413" t="s">
        <v>28</v>
      </c>
      <c r="AQ42" s="413"/>
      <c r="AR42" s="413"/>
      <c r="AS42" s="413"/>
      <c r="AT42" s="413"/>
      <c r="AU42" s="413"/>
      <c r="AV42" s="413"/>
      <c r="AW42" s="413" t="s">
        <v>307</v>
      </c>
      <c r="AX42" s="413"/>
      <c r="AY42" s="413"/>
      <c r="AZ42" s="341" t="s">
        <v>178</v>
      </c>
      <c r="BA42" s="342"/>
      <c r="BB42" s="342"/>
      <c r="BC42" s="342"/>
      <c r="BD42" s="342"/>
      <c r="BE42" s="343"/>
      <c r="BF42" s="350" t="s">
        <v>129</v>
      </c>
      <c r="BG42" s="352"/>
      <c r="BH42" s="407" t="s">
        <v>129</v>
      </c>
      <c r="BI42" s="408"/>
    </row>
    <row r="43" spans="2:61" ht="16.5" customHeight="1" thickTop="1" thickBot="1">
      <c r="B43" s="413"/>
      <c r="C43" s="413"/>
      <c r="D43" s="413"/>
      <c r="E43" s="413"/>
      <c r="F43" s="413"/>
      <c r="G43" s="413"/>
      <c r="H43" s="413"/>
      <c r="I43" s="413"/>
      <c r="J43" s="413"/>
      <c r="K43" s="441"/>
      <c r="L43" s="441"/>
      <c r="M43" s="441"/>
      <c r="N43" s="441"/>
      <c r="O43" s="441"/>
      <c r="P43" s="441"/>
      <c r="Q43" s="441"/>
      <c r="R43" s="441"/>
      <c r="S43" s="441"/>
      <c r="T43" s="344"/>
      <c r="U43" s="345"/>
      <c r="V43" s="345"/>
      <c r="W43" s="345"/>
      <c r="X43" s="345"/>
      <c r="Y43" s="345"/>
      <c r="Z43" s="345"/>
      <c r="AA43" s="345"/>
      <c r="AB43" s="345"/>
      <c r="AC43" s="345"/>
      <c r="AD43" s="345"/>
      <c r="AE43" s="345"/>
      <c r="AF43" s="346"/>
      <c r="AG43" s="443"/>
      <c r="AH43" s="443"/>
      <c r="AI43" s="443"/>
      <c r="AJ43" s="443"/>
      <c r="AK43" s="443"/>
      <c r="AL43" s="443"/>
      <c r="AM43" s="443"/>
      <c r="AN43" s="443"/>
      <c r="AO43" s="443"/>
      <c r="AP43" s="413"/>
      <c r="AQ43" s="413"/>
      <c r="AR43" s="413"/>
      <c r="AS43" s="413"/>
      <c r="AT43" s="413"/>
      <c r="AU43" s="413"/>
      <c r="AV43" s="413"/>
      <c r="AW43" s="413"/>
      <c r="AX43" s="413"/>
      <c r="AY43" s="413"/>
      <c r="AZ43" s="344"/>
      <c r="BA43" s="345"/>
      <c r="BB43" s="345"/>
      <c r="BC43" s="345"/>
      <c r="BD43" s="345"/>
      <c r="BE43" s="346"/>
      <c r="BF43" s="353"/>
      <c r="BG43" s="355"/>
      <c r="BH43" s="409"/>
      <c r="BI43" s="410"/>
    </row>
    <row r="44" spans="2:61" ht="16.5" customHeight="1" thickTop="1" thickBot="1">
      <c r="B44" s="413"/>
      <c r="C44" s="413"/>
      <c r="D44" s="413"/>
      <c r="E44" s="413"/>
      <c r="F44" s="413"/>
      <c r="G44" s="413"/>
      <c r="H44" s="413"/>
      <c r="I44" s="413"/>
      <c r="J44" s="413"/>
      <c r="K44" s="441"/>
      <c r="L44" s="441"/>
      <c r="M44" s="441"/>
      <c r="N44" s="441"/>
      <c r="O44" s="441"/>
      <c r="P44" s="441"/>
      <c r="Q44" s="441"/>
      <c r="R44" s="441"/>
      <c r="S44" s="441"/>
      <c r="T44" s="347"/>
      <c r="U44" s="348"/>
      <c r="V44" s="348"/>
      <c r="W44" s="348"/>
      <c r="X44" s="348"/>
      <c r="Y44" s="348"/>
      <c r="Z44" s="348"/>
      <c r="AA44" s="348"/>
      <c r="AB44" s="348"/>
      <c r="AC44" s="348"/>
      <c r="AD44" s="348"/>
      <c r="AE44" s="348"/>
      <c r="AF44" s="349"/>
      <c r="AG44" s="443"/>
      <c r="AH44" s="443"/>
      <c r="AI44" s="443"/>
      <c r="AJ44" s="443"/>
      <c r="AK44" s="443"/>
      <c r="AL44" s="443"/>
      <c r="AM44" s="443"/>
      <c r="AN44" s="443"/>
      <c r="AO44" s="443"/>
      <c r="AP44" s="413"/>
      <c r="AQ44" s="413"/>
      <c r="AR44" s="413"/>
      <c r="AS44" s="413"/>
      <c r="AT44" s="413"/>
      <c r="AU44" s="413"/>
      <c r="AV44" s="413"/>
      <c r="AW44" s="413"/>
      <c r="AX44" s="413"/>
      <c r="AY44" s="413"/>
      <c r="AZ44" s="347"/>
      <c r="BA44" s="348"/>
      <c r="BB44" s="348"/>
      <c r="BC44" s="348"/>
      <c r="BD44" s="348"/>
      <c r="BE44" s="349"/>
      <c r="BF44" s="356"/>
      <c r="BG44" s="358"/>
      <c r="BH44" s="411"/>
      <c r="BI44" s="412"/>
    </row>
    <row r="45" spans="2:61" ht="16.5" customHeight="1" thickTop="1" thickBot="1">
      <c r="B45" s="413" t="s">
        <v>29</v>
      </c>
      <c r="C45" s="413"/>
      <c r="D45" s="413"/>
      <c r="E45" s="413"/>
      <c r="F45" s="413"/>
      <c r="G45" s="413"/>
      <c r="H45" s="413"/>
      <c r="I45" s="413"/>
      <c r="J45" s="413"/>
      <c r="K45" s="431" t="s">
        <v>256</v>
      </c>
      <c r="L45" s="431"/>
      <c r="M45" s="431"/>
      <c r="N45" s="431"/>
      <c r="O45" s="431"/>
      <c r="P45" s="431"/>
      <c r="Q45" s="431"/>
      <c r="R45" s="431"/>
      <c r="S45" s="431"/>
      <c r="T45" s="341" t="s">
        <v>30</v>
      </c>
      <c r="U45" s="342"/>
      <c r="V45" s="342"/>
      <c r="W45" s="342"/>
      <c r="X45" s="342"/>
      <c r="Y45" s="342"/>
      <c r="Z45" s="342"/>
      <c r="AA45" s="342"/>
      <c r="AB45" s="342"/>
      <c r="AC45" s="342"/>
      <c r="AD45" s="342"/>
      <c r="AE45" s="342"/>
      <c r="AF45" s="343"/>
      <c r="AG45" s="432" t="s">
        <v>129</v>
      </c>
      <c r="AH45" s="433"/>
      <c r="AI45" s="433"/>
      <c r="AJ45" s="433"/>
      <c r="AK45" s="433"/>
      <c r="AL45" s="433"/>
      <c r="AM45" s="433"/>
      <c r="AN45" s="433"/>
      <c r="AO45" s="434"/>
      <c r="AP45" s="413" t="s">
        <v>31</v>
      </c>
      <c r="AQ45" s="413"/>
      <c r="AR45" s="413"/>
      <c r="AS45" s="413"/>
      <c r="AT45" s="413"/>
      <c r="AU45" s="413"/>
      <c r="AV45" s="413"/>
      <c r="AW45" s="413">
        <v>170</v>
      </c>
      <c r="AX45" s="413"/>
      <c r="AY45" s="413"/>
      <c r="AZ45" s="341" t="s">
        <v>179</v>
      </c>
      <c r="BA45" s="342"/>
      <c r="BB45" s="342"/>
      <c r="BC45" s="342"/>
      <c r="BD45" s="342"/>
      <c r="BE45" s="343"/>
      <c r="BF45" s="350" t="s">
        <v>129</v>
      </c>
      <c r="BG45" s="352"/>
      <c r="BH45" s="407" t="s">
        <v>129</v>
      </c>
      <c r="BI45" s="408"/>
    </row>
    <row r="46" spans="2:61" ht="16.5" customHeight="1" thickTop="1" thickBot="1">
      <c r="B46" s="413"/>
      <c r="C46" s="413"/>
      <c r="D46" s="413"/>
      <c r="E46" s="413"/>
      <c r="F46" s="413"/>
      <c r="G46" s="413"/>
      <c r="H46" s="413"/>
      <c r="I46" s="413"/>
      <c r="J46" s="413"/>
      <c r="K46" s="431"/>
      <c r="L46" s="431"/>
      <c r="M46" s="431"/>
      <c r="N46" s="431"/>
      <c r="O46" s="431"/>
      <c r="P46" s="431"/>
      <c r="Q46" s="431"/>
      <c r="R46" s="431"/>
      <c r="S46" s="431"/>
      <c r="T46" s="344"/>
      <c r="U46" s="345"/>
      <c r="V46" s="345"/>
      <c r="W46" s="345"/>
      <c r="X46" s="345"/>
      <c r="Y46" s="345"/>
      <c r="Z46" s="345"/>
      <c r="AA46" s="345"/>
      <c r="AB46" s="345"/>
      <c r="AC46" s="345"/>
      <c r="AD46" s="345"/>
      <c r="AE46" s="345"/>
      <c r="AF46" s="346"/>
      <c r="AG46" s="435"/>
      <c r="AH46" s="436"/>
      <c r="AI46" s="436"/>
      <c r="AJ46" s="436"/>
      <c r="AK46" s="436"/>
      <c r="AL46" s="436"/>
      <c r="AM46" s="436"/>
      <c r="AN46" s="436"/>
      <c r="AO46" s="437"/>
      <c r="AP46" s="413"/>
      <c r="AQ46" s="413"/>
      <c r="AR46" s="413"/>
      <c r="AS46" s="413"/>
      <c r="AT46" s="413"/>
      <c r="AU46" s="413"/>
      <c r="AV46" s="413"/>
      <c r="AW46" s="413"/>
      <c r="AX46" s="413"/>
      <c r="AY46" s="413"/>
      <c r="AZ46" s="344"/>
      <c r="BA46" s="345"/>
      <c r="BB46" s="345"/>
      <c r="BC46" s="345"/>
      <c r="BD46" s="345"/>
      <c r="BE46" s="346"/>
      <c r="BF46" s="353"/>
      <c r="BG46" s="355"/>
      <c r="BH46" s="409"/>
      <c r="BI46" s="410"/>
    </row>
    <row r="47" spans="2:61" ht="16.5" customHeight="1" thickTop="1" thickBot="1">
      <c r="B47" s="413"/>
      <c r="C47" s="413"/>
      <c r="D47" s="413"/>
      <c r="E47" s="413"/>
      <c r="F47" s="413"/>
      <c r="G47" s="413"/>
      <c r="H47" s="413"/>
      <c r="I47" s="413"/>
      <c r="J47" s="413"/>
      <c r="K47" s="431"/>
      <c r="L47" s="431"/>
      <c r="M47" s="431"/>
      <c r="N47" s="431"/>
      <c r="O47" s="431"/>
      <c r="P47" s="431"/>
      <c r="Q47" s="431"/>
      <c r="R47" s="431"/>
      <c r="S47" s="431"/>
      <c r="T47" s="347"/>
      <c r="U47" s="348"/>
      <c r="V47" s="348"/>
      <c r="W47" s="348"/>
      <c r="X47" s="348"/>
      <c r="Y47" s="348"/>
      <c r="Z47" s="348"/>
      <c r="AA47" s="348"/>
      <c r="AB47" s="348"/>
      <c r="AC47" s="348"/>
      <c r="AD47" s="348"/>
      <c r="AE47" s="348"/>
      <c r="AF47" s="349"/>
      <c r="AG47" s="438"/>
      <c r="AH47" s="439"/>
      <c r="AI47" s="439"/>
      <c r="AJ47" s="439"/>
      <c r="AK47" s="439"/>
      <c r="AL47" s="439"/>
      <c r="AM47" s="439"/>
      <c r="AN47" s="439"/>
      <c r="AO47" s="440"/>
      <c r="AP47" s="413"/>
      <c r="AQ47" s="413"/>
      <c r="AR47" s="413"/>
      <c r="AS47" s="413"/>
      <c r="AT47" s="413"/>
      <c r="AU47" s="413"/>
      <c r="AV47" s="413"/>
      <c r="AW47" s="413"/>
      <c r="AX47" s="413"/>
      <c r="AY47" s="413"/>
      <c r="AZ47" s="347"/>
      <c r="BA47" s="348"/>
      <c r="BB47" s="348"/>
      <c r="BC47" s="348"/>
      <c r="BD47" s="348"/>
      <c r="BE47" s="349"/>
      <c r="BF47" s="356"/>
      <c r="BG47" s="358"/>
      <c r="BH47" s="411"/>
      <c r="BI47" s="412"/>
    </row>
    <row r="48" spans="2:61" ht="15" customHeight="1" thickTop="1" thickBot="1">
      <c r="B48" s="413" t="s">
        <v>32</v>
      </c>
      <c r="C48" s="413"/>
      <c r="D48" s="413"/>
      <c r="E48" s="413"/>
      <c r="F48" s="413"/>
      <c r="G48" s="413"/>
      <c r="H48" s="413"/>
      <c r="I48" s="413"/>
      <c r="J48" s="413"/>
      <c r="K48" s="414"/>
      <c r="L48" s="414"/>
      <c r="M48" s="414"/>
      <c r="N48" s="414"/>
      <c r="O48" s="414"/>
      <c r="P48" s="414"/>
      <c r="Q48" s="414"/>
      <c r="R48" s="414"/>
      <c r="S48" s="414"/>
      <c r="T48" s="341" t="s">
        <v>33</v>
      </c>
      <c r="U48" s="342"/>
      <c r="V48" s="342"/>
      <c r="W48" s="342"/>
      <c r="X48" s="342"/>
      <c r="Y48" s="342"/>
      <c r="Z48" s="342"/>
      <c r="AA48" s="342"/>
      <c r="AB48" s="342"/>
      <c r="AC48" s="342"/>
      <c r="AD48" s="342"/>
      <c r="AE48" s="342"/>
      <c r="AF48" s="343"/>
      <c r="AG48" s="422" t="s">
        <v>333</v>
      </c>
      <c r="AH48" s="423"/>
      <c r="AI48" s="423"/>
      <c r="AJ48" s="423"/>
      <c r="AK48" s="423"/>
      <c r="AL48" s="423"/>
      <c r="AM48" s="423"/>
      <c r="AN48" s="423"/>
      <c r="AO48" s="424"/>
      <c r="AP48" s="341" t="s">
        <v>34</v>
      </c>
      <c r="AQ48" s="342"/>
      <c r="AR48" s="342"/>
      <c r="AS48" s="342"/>
      <c r="AT48" s="342"/>
      <c r="AU48" s="342"/>
      <c r="AV48" s="343"/>
      <c r="AW48" s="413">
        <v>1776</v>
      </c>
      <c r="AX48" s="413"/>
      <c r="AY48" s="413"/>
      <c r="AZ48" s="341" t="s">
        <v>180</v>
      </c>
      <c r="BA48" s="342"/>
      <c r="BB48" s="342"/>
      <c r="BC48" s="342"/>
      <c r="BD48" s="342"/>
      <c r="BE48" s="343"/>
      <c r="BF48" s="416" t="str">
        <f>E279</f>
        <v>-</v>
      </c>
      <c r="BG48" s="417"/>
      <c r="BH48" s="407" t="str">
        <f>IFERROR(BF48/(N231*0.06),"-")</f>
        <v>-</v>
      </c>
      <c r="BI48" s="408"/>
    </row>
    <row r="49" spans="2:64" ht="15" customHeight="1" thickTop="1" thickBot="1">
      <c r="B49" s="413"/>
      <c r="C49" s="413"/>
      <c r="D49" s="413"/>
      <c r="E49" s="413"/>
      <c r="F49" s="413"/>
      <c r="G49" s="413"/>
      <c r="H49" s="413"/>
      <c r="I49" s="413"/>
      <c r="J49" s="413"/>
      <c r="K49" s="414"/>
      <c r="L49" s="414"/>
      <c r="M49" s="414"/>
      <c r="N49" s="414"/>
      <c r="O49" s="414"/>
      <c r="P49" s="414"/>
      <c r="Q49" s="414"/>
      <c r="R49" s="414"/>
      <c r="S49" s="414"/>
      <c r="T49" s="344"/>
      <c r="U49" s="345"/>
      <c r="V49" s="345"/>
      <c r="W49" s="345"/>
      <c r="X49" s="345"/>
      <c r="Y49" s="345"/>
      <c r="Z49" s="345"/>
      <c r="AA49" s="345"/>
      <c r="AB49" s="345"/>
      <c r="AC49" s="345"/>
      <c r="AD49" s="345"/>
      <c r="AE49" s="345"/>
      <c r="AF49" s="346"/>
      <c r="AG49" s="425"/>
      <c r="AH49" s="426"/>
      <c r="AI49" s="426"/>
      <c r="AJ49" s="426"/>
      <c r="AK49" s="426"/>
      <c r="AL49" s="426"/>
      <c r="AM49" s="426"/>
      <c r="AN49" s="426"/>
      <c r="AO49" s="427"/>
      <c r="AP49" s="344"/>
      <c r="AQ49" s="345"/>
      <c r="AR49" s="345"/>
      <c r="AS49" s="345"/>
      <c r="AT49" s="345"/>
      <c r="AU49" s="345"/>
      <c r="AV49" s="346"/>
      <c r="AW49" s="413"/>
      <c r="AX49" s="413"/>
      <c r="AY49" s="413"/>
      <c r="AZ49" s="344"/>
      <c r="BA49" s="345"/>
      <c r="BB49" s="345"/>
      <c r="BC49" s="345"/>
      <c r="BD49" s="345"/>
      <c r="BE49" s="346"/>
      <c r="BF49" s="418"/>
      <c r="BG49" s="419"/>
      <c r="BH49" s="409"/>
      <c r="BI49" s="410"/>
    </row>
    <row r="50" spans="2:64" ht="15" customHeight="1" thickTop="1" thickBot="1">
      <c r="B50" s="413"/>
      <c r="C50" s="413"/>
      <c r="D50" s="413"/>
      <c r="E50" s="413"/>
      <c r="F50" s="413"/>
      <c r="G50" s="413"/>
      <c r="H50" s="413"/>
      <c r="I50" s="413"/>
      <c r="J50" s="413"/>
      <c r="K50" s="414"/>
      <c r="L50" s="414"/>
      <c r="M50" s="414"/>
      <c r="N50" s="414"/>
      <c r="O50" s="414"/>
      <c r="P50" s="414"/>
      <c r="Q50" s="414"/>
      <c r="R50" s="414"/>
      <c r="S50" s="414"/>
      <c r="T50" s="347"/>
      <c r="U50" s="348"/>
      <c r="V50" s="348"/>
      <c r="W50" s="348"/>
      <c r="X50" s="348"/>
      <c r="Y50" s="348"/>
      <c r="Z50" s="348"/>
      <c r="AA50" s="348"/>
      <c r="AB50" s="348"/>
      <c r="AC50" s="348"/>
      <c r="AD50" s="348"/>
      <c r="AE50" s="348"/>
      <c r="AF50" s="349"/>
      <c r="AG50" s="428"/>
      <c r="AH50" s="429"/>
      <c r="AI50" s="429"/>
      <c r="AJ50" s="429"/>
      <c r="AK50" s="429"/>
      <c r="AL50" s="429"/>
      <c r="AM50" s="429"/>
      <c r="AN50" s="429"/>
      <c r="AO50" s="430"/>
      <c r="AP50" s="347"/>
      <c r="AQ50" s="348"/>
      <c r="AR50" s="348"/>
      <c r="AS50" s="348"/>
      <c r="AT50" s="348"/>
      <c r="AU50" s="348"/>
      <c r="AV50" s="349"/>
      <c r="AW50" s="413"/>
      <c r="AX50" s="413"/>
      <c r="AY50" s="413"/>
      <c r="AZ50" s="347"/>
      <c r="BA50" s="348"/>
      <c r="BB50" s="348"/>
      <c r="BC50" s="348"/>
      <c r="BD50" s="348"/>
      <c r="BE50" s="349"/>
      <c r="BF50" s="420"/>
      <c r="BG50" s="421"/>
      <c r="BH50" s="411"/>
      <c r="BI50" s="412"/>
    </row>
    <row r="51" spans="2:64" ht="15" customHeight="1" thickTop="1" thickBot="1">
      <c r="B51" s="413" t="s">
        <v>35</v>
      </c>
      <c r="C51" s="413"/>
      <c r="D51" s="413"/>
      <c r="E51" s="413"/>
      <c r="F51" s="413"/>
      <c r="G51" s="413"/>
      <c r="H51" s="413"/>
      <c r="I51" s="413"/>
      <c r="J51" s="413"/>
      <c r="K51" s="414" t="s">
        <v>133</v>
      </c>
      <c r="L51" s="414"/>
      <c r="M51" s="414"/>
      <c r="N51" s="414"/>
      <c r="O51" s="414"/>
      <c r="P51" s="414"/>
      <c r="Q51" s="414"/>
      <c r="R51" s="414"/>
      <c r="S51" s="414"/>
      <c r="T51" s="413"/>
      <c r="U51" s="413"/>
      <c r="V51" s="413"/>
      <c r="W51" s="413"/>
      <c r="X51" s="413"/>
      <c r="Y51" s="413"/>
      <c r="Z51" s="413"/>
      <c r="AA51" s="413"/>
      <c r="AB51" s="413"/>
      <c r="AC51" s="413"/>
      <c r="AD51" s="413"/>
      <c r="AE51" s="413"/>
      <c r="AF51" s="413"/>
      <c r="AG51" s="413"/>
      <c r="AH51" s="413"/>
      <c r="AI51" s="413"/>
      <c r="AJ51" s="413"/>
      <c r="AK51" s="413"/>
      <c r="AL51" s="413"/>
      <c r="AM51" s="413"/>
      <c r="AN51" s="413"/>
      <c r="AO51" s="413"/>
      <c r="AP51" s="341"/>
      <c r="AQ51" s="342"/>
      <c r="AR51" s="342"/>
      <c r="AS51" s="342"/>
      <c r="AT51" s="342"/>
      <c r="AU51" s="342"/>
      <c r="AV51" s="343"/>
      <c r="AW51" s="413"/>
      <c r="AX51" s="413"/>
      <c r="AY51" s="413"/>
      <c r="AZ51" s="341" t="s">
        <v>181</v>
      </c>
      <c r="BA51" s="342"/>
      <c r="BB51" s="342"/>
      <c r="BC51" s="342"/>
      <c r="BD51" s="342"/>
      <c r="BE51" s="343"/>
      <c r="BF51" s="416" t="str">
        <f>IFERROR(BF48+B279,"-")</f>
        <v>-</v>
      </c>
      <c r="BG51" s="417"/>
      <c r="BH51" s="407" t="str">
        <f>IFERROR(BF51/(N231*0.06),"-")</f>
        <v>-</v>
      </c>
      <c r="BI51" s="408"/>
    </row>
    <row r="52" spans="2:64" ht="15" customHeight="1" thickTop="1" thickBot="1">
      <c r="B52" s="413"/>
      <c r="C52" s="413"/>
      <c r="D52" s="413"/>
      <c r="E52" s="413"/>
      <c r="F52" s="413"/>
      <c r="G52" s="413"/>
      <c r="H52" s="413"/>
      <c r="I52" s="413"/>
      <c r="J52" s="413"/>
      <c r="K52" s="414"/>
      <c r="L52" s="414"/>
      <c r="M52" s="414"/>
      <c r="N52" s="414"/>
      <c r="O52" s="414"/>
      <c r="P52" s="414"/>
      <c r="Q52" s="414"/>
      <c r="R52" s="414"/>
      <c r="S52" s="414"/>
      <c r="T52" s="413"/>
      <c r="U52" s="413"/>
      <c r="V52" s="413"/>
      <c r="W52" s="413"/>
      <c r="X52" s="413"/>
      <c r="Y52" s="413"/>
      <c r="Z52" s="413"/>
      <c r="AA52" s="413"/>
      <c r="AB52" s="413"/>
      <c r="AC52" s="413"/>
      <c r="AD52" s="413"/>
      <c r="AE52" s="413"/>
      <c r="AF52" s="413"/>
      <c r="AG52" s="413"/>
      <c r="AH52" s="413"/>
      <c r="AI52" s="413"/>
      <c r="AJ52" s="413"/>
      <c r="AK52" s="413"/>
      <c r="AL52" s="413"/>
      <c r="AM52" s="413"/>
      <c r="AN52" s="413"/>
      <c r="AO52" s="413"/>
      <c r="AP52" s="344"/>
      <c r="AQ52" s="345"/>
      <c r="AR52" s="345"/>
      <c r="AS52" s="345"/>
      <c r="AT52" s="345"/>
      <c r="AU52" s="345"/>
      <c r="AV52" s="346"/>
      <c r="AW52" s="413"/>
      <c r="AX52" s="413"/>
      <c r="AY52" s="413"/>
      <c r="AZ52" s="344"/>
      <c r="BA52" s="345"/>
      <c r="BB52" s="345"/>
      <c r="BC52" s="345"/>
      <c r="BD52" s="345"/>
      <c r="BE52" s="346"/>
      <c r="BF52" s="418"/>
      <c r="BG52" s="419"/>
      <c r="BH52" s="409"/>
      <c r="BI52" s="410"/>
    </row>
    <row r="53" spans="2:64" ht="15" customHeight="1" thickTop="1" thickBot="1">
      <c r="B53" s="413"/>
      <c r="C53" s="413"/>
      <c r="D53" s="413"/>
      <c r="E53" s="413"/>
      <c r="F53" s="413"/>
      <c r="G53" s="413"/>
      <c r="H53" s="413"/>
      <c r="I53" s="413"/>
      <c r="J53" s="413"/>
      <c r="K53" s="414"/>
      <c r="L53" s="414"/>
      <c r="M53" s="414"/>
      <c r="N53" s="414"/>
      <c r="O53" s="414"/>
      <c r="P53" s="414"/>
      <c r="Q53" s="414"/>
      <c r="R53" s="414"/>
      <c r="S53" s="414"/>
      <c r="T53" s="413"/>
      <c r="U53" s="413"/>
      <c r="V53" s="413"/>
      <c r="W53" s="413"/>
      <c r="X53" s="413"/>
      <c r="Y53" s="413"/>
      <c r="Z53" s="413"/>
      <c r="AA53" s="413"/>
      <c r="AB53" s="413"/>
      <c r="AC53" s="413"/>
      <c r="AD53" s="413"/>
      <c r="AE53" s="413"/>
      <c r="AF53" s="413"/>
      <c r="AG53" s="413"/>
      <c r="AH53" s="413"/>
      <c r="AI53" s="413"/>
      <c r="AJ53" s="413"/>
      <c r="AK53" s="413"/>
      <c r="AL53" s="413"/>
      <c r="AM53" s="413"/>
      <c r="AN53" s="413"/>
      <c r="AO53" s="413"/>
      <c r="AP53" s="347"/>
      <c r="AQ53" s="348"/>
      <c r="AR53" s="348"/>
      <c r="AS53" s="348"/>
      <c r="AT53" s="348"/>
      <c r="AU53" s="348"/>
      <c r="AV53" s="349"/>
      <c r="AW53" s="413"/>
      <c r="AX53" s="413"/>
      <c r="AY53" s="413"/>
      <c r="AZ53" s="347"/>
      <c r="BA53" s="348"/>
      <c r="BB53" s="348"/>
      <c r="BC53" s="348"/>
      <c r="BD53" s="348"/>
      <c r="BE53" s="349"/>
      <c r="BF53" s="420"/>
      <c r="BG53" s="421"/>
      <c r="BH53" s="411"/>
      <c r="BI53" s="412"/>
    </row>
    <row r="54" spans="2:64" ht="15.75" customHeight="1" thickTop="1">
      <c r="B54" s="394" t="s">
        <v>36</v>
      </c>
      <c r="C54" s="395"/>
      <c r="D54" s="395"/>
      <c r="E54" s="395"/>
      <c r="F54" s="395"/>
      <c r="G54" s="395"/>
      <c r="H54" s="395"/>
      <c r="I54" s="395"/>
      <c r="J54" s="395"/>
      <c r="K54" s="395"/>
      <c r="L54" s="395"/>
      <c r="M54" s="395"/>
      <c r="N54" s="395"/>
      <c r="O54" s="395"/>
      <c r="P54" s="395"/>
      <c r="Q54" s="395"/>
      <c r="R54" s="395"/>
      <c r="S54" s="395"/>
      <c r="T54" s="395"/>
      <c r="U54" s="395"/>
      <c r="V54" s="395"/>
      <c r="W54" s="395"/>
      <c r="X54" s="395"/>
      <c r="Y54" s="395"/>
      <c r="Z54" s="395"/>
      <c r="AA54" s="395"/>
      <c r="AB54" s="395"/>
      <c r="AC54" s="395"/>
      <c r="AD54" s="395"/>
      <c r="AE54" s="395"/>
      <c r="AF54" s="395"/>
      <c r="AG54" s="395" t="s">
        <v>37</v>
      </c>
      <c r="AH54" s="395"/>
      <c r="AI54" s="395"/>
      <c r="AJ54" s="395"/>
      <c r="AK54" s="395"/>
      <c r="AL54" s="395"/>
      <c r="AM54" s="395"/>
      <c r="AN54" s="395"/>
      <c r="AO54" s="395"/>
      <c r="AP54" s="395"/>
      <c r="AQ54" s="395"/>
      <c r="AR54" s="395"/>
      <c r="AS54" s="395"/>
      <c r="AT54" s="395"/>
      <c r="AU54" s="395"/>
      <c r="AV54" s="395"/>
      <c r="AW54" s="395"/>
      <c r="AX54" s="395"/>
      <c r="AY54" s="395"/>
      <c r="AZ54" s="395"/>
      <c r="BA54" s="395"/>
      <c r="BB54" s="395"/>
      <c r="BC54" s="395"/>
      <c r="BD54" s="395"/>
      <c r="BE54" s="395"/>
      <c r="BF54" s="395"/>
      <c r="BG54" s="395"/>
      <c r="BH54" s="395"/>
      <c r="BI54" s="400"/>
    </row>
    <row r="55" spans="2:64" ht="15" customHeight="1">
      <c r="B55" s="396"/>
      <c r="C55" s="397"/>
      <c r="D55" s="397"/>
      <c r="E55" s="397"/>
      <c r="F55" s="397"/>
      <c r="G55" s="397"/>
      <c r="H55" s="397"/>
      <c r="I55" s="397"/>
      <c r="J55" s="397"/>
      <c r="K55" s="397"/>
      <c r="L55" s="397"/>
      <c r="M55" s="397"/>
      <c r="N55" s="397"/>
      <c r="O55" s="397"/>
      <c r="P55" s="397"/>
      <c r="Q55" s="397"/>
      <c r="R55" s="397"/>
      <c r="S55" s="397"/>
      <c r="T55" s="397"/>
      <c r="U55" s="397"/>
      <c r="V55" s="397"/>
      <c r="W55" s="397"/>
      <c r="X55" s="397"/>
      <c r="Y55" s="397"/>
      <c r="Z55" s="397"/>
      <c r="AA55" s="397"/>
      <c r="AB55" s="397"/>
      <c r="AC55" s="397"/>
      <c r="AD55" s="397"/>
      <c r="AE55" s="397"/>
      <c r="AF55" s="397"/>
      <c r="AG55" s="397"/>
      <c r="AH55" s="397"/>
      <c r="AI55" s="397"/>
      <c r="AJ55" s="397"/>
      <c r="AK55" s="397"/>
      <c r="AL55" s="397"/>
      <c r="AM55" s="397"/>
      <c r="AN55" s="397"/>
      <c r="AO55" s="397"/>
      <c r="AP55" s="397"/>
      <c r="AQ55" s="397"/>
      <c r="AR55" s="397"/>
      <c r="AS55" s="397"/>
      <c r="AT55" s="397"/>
      <c r="AU55" s="397"/>
      <c r="AV55" s="397"/>
      <c r="AW55" s="397"/>
      <c r="AX55" s="397"/>
      <c r="AY55" s="397"/>
      <c r="AZ55" s="397"/>
      <c r="BA55" s="397"/>
      <c r="BB55" s="397"/>
      <c r="BC55" s="397"/>
      <c r="BD55" s="397"/>
      <c r="BE55" s="397"/>
      <c r="BF55" s="397"/>
      <c r="BG55" s="397"/>
      <c r="BH55" s="397"/>
      <c r="BI55" s="401"/>
    </row>
    <row r="56" spans="2:64" ht="15" customHeight="1">
      <c r="B56" s="396"/>
      <c r="C56" s="397"/>
      <c r="D56" s="397"/>
      <c r="E56" s="397"/>
      <c r="F56" s="397"/>
      <c r="G56" s="397"/>
      <c r="H56" s="397"/>
      <c r="I56" s="397"/>
      <c r="J56" s="397"/>
      <c r="K56" s="397"/>
      <c r="L56" s="397"/>
      <c r="M56" s="397"/>
      <c r="N56" s="397"/>
      <c r="O56" s="397"/>
      <c r="P56" s="397"/>
      <c r="Q56" s="397"/>
      <c r="R56" s="397"/>
      <c r="S56" s="397"/>
      <c r="T56" s="397"/>
      <c r="U56" s="397"/>
      <c r="V56" s="397"/>
      <c r="W56" s="397"/>
      <c r="X56" s="397"/>
      <c r="Y56" s="397"/>
      <c r="Z56" s="397"/>
      <c r="AA56" s="397"/>
      <c r="AB56" s="397"/>
      <c r="AC56" s="397"/>
      <c r="AD56" s="397"/>
      <c r="AE56" s="397"/>
      <c r="AF56" s="397"/>
      <c r="AG56" s="397"/>
      <c r="AH56" s="397"/>
      <c r="AI56" s="397"/>
      <c r="AJ56" s="397"/>
      <c r="AK56" s="397"/>
      <c r="AL56" s="397"/>
      <c r="AM56" s="397"/>
      <c r="AN56" s="397"/>
      <c r="AO56" s="397"/>
      <c r="AP56" s="397"/>
      <c r="AQ56" s="397"/>
      <c r="AR56" s="397"/>
      <c r="AS56" s="397"/>
      <c r="AT56" s="397"/>
      <c r="AU56" s="397"/>
      <c r="AV56" s="397"/>
      <c r="AW56" s="397"/>
      <c r="AX56" s="397"/>
      <c r="AY56" s="397"/>
      <c r="AZ56" s="397"/>
      <c r="BA56" s="397"/>
      <c r="BB56" s="397"/>
      <c r="BC56" s="397"/>
      <c r="BD56" s="397"/>
      <c r="BE56" s="397"/>
      <c r="BF56" s="397"/>
      <c r="BG56" s="397"/>
      <c r="BH56" s="397"/>
      <c r="BI56" s="401"/>
    </row>
    <row r="57" spans="2:64" ht="15.75" customHeight="1" thickBot="1">
      <c r="B57" s="398"/>
      <c r="C57" s="399"/>
      <c r="D57" s="399"/>
      <c r="E57" s="399"/>
      <c r="F57" s="399"/>
      <c r="G57" s="399"/>
      <c r="H57" s="399"/>
      <c r="I57" s="399"/>
      <c r="J57" s="399"/>
      <c r="K57" s="399"/>
      <c r="L57" s="399"/>
      <c r="M57" s="399"/>
      <c r="N57" s="399"/>
      <c r="O57" s="399"/>
      <c r="P57" s="399"/>
      <c r="Q57" s="399"/>
      <c r="R57" s="399"/>
      <c r="S57" s="399"/>
      <c r="T57" s="399"/>
      <c r="U57" s="399"/>
      <c r="V57" s="399"/>
      <c r="W57" s="399"/>
      <c r="X57" s="399"/>
      <c r="Y57" s="399"/>
      <c r="Z57" s="399"/>
      <c r="AA57" s="399"/>
      <c r="AB57" s="399"/>
      <c r="AC57" s="399"/>
      <c r="AD57" s="399"/>
      <c r="AE57" s="399"/>
      <c r="AF57" s="399"/>
      <c r="AG57" s="399"/>
      <c r="AH57" s="399"/>
      <c r="AI57" s="399"/>
      <c r="AJ57" s="399"/>
      <c r="AK57" s="399"/>
      <c r="AL57" s="399"/>
      <c r="AM57" s="399"/>
      <c r="AN57" s="399"/>
      <c r="AO57" s="399"/>
      <c r="AP57" s="399"/>
      <c r="AQ57" s="399"/>
      <c r="AR57" s="399"/>
      <c r="AS57" s="399"/>
      <c r="AT57" s="399"/>
      <c r="AU57" s="399"/>
      <c r="AV57" s="399"/>
      <c r="AW57" s="399"/>
      <c r="AX57" s="399"/>
      <c r="AY57" s="399"/>
      <c r="AZ57" s="399"/>
      <c r="BA57" s="399"/>
      <c r="BB57" s="399"/>
      <c r="BC57" s="399"/>
      <c r="BD57" s="399"/>
      <c r="BE57" s="399"/>
      <c r="BF57" s="399"/>
      <c r="BG57" s="399"/>
      <c r="BH57" s="399"/>
      <c r="BI57" s="402"/>
    </row>
    <row r="58" spans="2:64" ht="16.5" customHeight="1" thickTop="1" thickBot="1">
      <c r="B58" s="403" t="s">
        <v>182</v>
      </c>
      <c r="C58" s="403"/>
      <c r="D58" s="403"/>
      <c r="E58" s="403"/>
      <c r="F58" s="403"/>
      <c r="G58" s="403"/>
      <c r="H58" s="403"/>
      <c r="I58" s="403"/>
      <c r="J58" s="403"/>
      <c r="K58" s="403"/>
      <c r="L58" s="403"/>
      <c r="M58" s="403"/>
      <c r="N58" s="403"/>
      <c r="O58" s="403"/>
      <c r="P58" s="403"/>
      <c r="Q58" s="403"/>
      <c r="R58" s="403"/>
      <c r="S58" s="403"/>
      <c r="T58" s="403"/>
      <c r="U58" s="403"/>
      <c r="V58" s="403"/>
      <c r="W58" s="403"/>
      <c r="X58" s="403"/>
      <c r="Y58" s="403"/>
      <c r="Z58" s="403"/>
      <c r="AA58" s="403"/>
      <c r="AB58" s="403"/>
      <c r="AC58" s="403"/>
      <c r="AD58" s="403"/>
      <c r="AE58" s="403"/>
      <c r="AF58" s="403"/>
      <c r="AG58" s="403"/>
      <c r="AH58" s="403"/>
      <c r="AI58" s="403"/>
      <c r="AJ58" s="403"/>
      <c r="AK58" s="403"/>
      <c r="AL58" s="403"/>
      <c r="AM58" s="403"/>
      <c r="AN58" s="403"/>
      <c r="AO58" s="403"/>
      <c r="AP58" s="403"/>
      <c r="AQ58" s="403"/>
      <c r="AR58" s="403"/>
      <c r="AS58" s="403"/>
      <c r="AT58" s="403"/>
      <c r="AU58" s="403"/>
      <c r="AV58" s="403"/>
      <c r="AW58" s="403"/>
      <c r="AX58" s="403"/>
      <c r="AY58" s="403"/>
      <c r="AZ58" s="403"/>
      <c r="BA58" s="403"/>
      <c r="BB58" s="403"/>
      <c r="BC58" s="403"/>
      <c r="BD58" s="403"/>
      <c r="BE58" s="403"/>
      <c r="BF58" s="403"/>
      <c r="BG58" s="403"/>
      <c r="BH58" s="403"/>
      <c r="BI58" s="403"/>
    </row>
    <row r="59" spans="2:64" ht="16.5" customHeight="1" thickTop="1" thickBot="1">
      <c r="B59" s="404"/>
      <c r="C59" s="404"/>
      <c r="D59" s="404"/>
      <c r="E59" s="404"/>
      <c r="F59" s="404"/>
      <c r="G59" s="404"/>
      <c r="H59" s="404"/>
      <c r="I59" s="404"/>
      <c r="J59" s="404"/>
      <c r="K59" s="404"/>
      <c r="L59" s="404"/>
      <c r="M59" s="404"/>
      <c r="N59" s="404"/>
      <c r="O59" s="404"/>
      <c r="P59" s="404"/>
      <c r="Q59" s="404"/>
      <c r="R59" s="404"/>
      <c r="S59" s="404"/>
      <c r="T59" s="404"/>
      <c r="U59" s="404"/>
      <c r="V59" s="404"/>
      <c r="W59" s="404"/>
      <c r="X59" s="404"/>
      <c r="Y59" s="404"/>
      <c r="Z59" s="404"/>
      <c r="AA59" s="404"/>
      <c r="AB59" s="404"/>
      <c r="AC59" s="404"/>
      <c r="AD59" s="404"/>
      <c r="AE59" s="404"/>
      <c r="AF59" s="404"/>
      <c r="AG59" s="404"/>
      <c r="AH59" s="404"/>
      <c r="AI59" s="404"/>
      <c r="AJ59" s="404"/>
      <c r="AK59" s="404"/>
      <c r="AL59" s="404"/>
      <c r="AM59" s="404"/>
      <c r="AN59" s="404"/>
      <c r="AO59" s="404"/>
      <c r="AP59" s="404"/>
      <c r="AQ59" s="404"/>
      <c r="AR59" s="404"/>
      <c r="AS59" s="404"/>
      <c r="AT59" s="404"/>
      <c r="AU59" s="404"/>
      <c r="AV59" s="404"/>
      <c r="AW59" s="404"/>
      <c r="AX59" s="404"/>
      <c r="AY59" s="404"/>
      <c r="AZ59" s="404"/>
      <c r="BA59" s="404"/>
      <c r="BB59" s="404"/>
      <c r="BC59" s="404"/>
      <c r="BD59" s="404"/>
      <c r="BE59" s="404"/>
      <c r="BF59" s="404"/>
      <c r="BG59" s="404"/>
      <c r="BH59" s="404"/>
      <c r="BI59" s="404"/>
    </row>
    <row r="60" spans="2:64" ht="15" customHeight="1" thickTop="1" thickBot="1">
      <c r="B60" s="209" t="s">
        <v>38</v>
      </c>
      <c r="C60" s="210"/>
      <c r="D60" s="210"/>
      <c r="E60" s="210"/>
      <c r="F60" s="210"/>
      <c r="G60" s="210"/>
      <c r="H60" s="210"/>
      <c r="I60" s="210"/>
      <c r="J60" s="210"/>
      <c r="K60" s="210"/>
      <c r="L60" s="211"/>
      <c r="M60" s="405">
        <v>0.25</v>
      </c>
      <c r="N60" s="182"/>
      <c r="O60" s="182"/>
      <c r="P60" s="182"/>
      <c r="Q60" s="405">
        <v>0.45833333333333331</v>
      </c>
      <c r="R60" s="182"/>
      <c r="S60" s="182"/>
      <c r="T60" s="182"/>
      <c r="U60" s="405">
        <v>0.625</v>
      </c>
      <c r="V60" s="182"/>
      <c r="W60" s="182"/>
      <c r="X60" s="182"/>
      <c r="Y60" s="406" t="s">
        <v>131</v>
      </c>
      <c r="Z60" s="406"/>
      <c r="AA60" s="406"/>
      <c r="AB60" s="406"/>
      <c r="AC60" s="405" t="s">
        <v>39</v>
      </c>
      <c r="AD60" s="182"/>
      <c r="AE60" s="182"/>
      <c r="AF60" s="182"/>
      <c r="AG60" s="182" t="s">
        <v>40</v>
      </c>
      <c r="AH60" s="182"/>
      <c r="AI60" s="182"/>
      <c r="AJ60" s="182"/>
      <c r="AK60" s="182"/>
      <c r="AL60" s="182"/>
      <c r="AM60" s="182"/>
      <c r="AN60" s="182"/>
      <c r="AO60" s="182"/>
      <c r="AP60" s="182" t="s">
        <v>41</v>
      </c>
      <c r="AQ60" s="182"/>
      <c r="AR60" s="182"/>
      <c r="AS60" s="182"/>
      <c r="AT60" s="170" t="s">
        <v>42</v>
      </c>
      <c r="AU60" s="170"/>
      <c r="AV60" s="170"/>
      <c r="AW60" s="182" t="s">
        <v>43</v>
      </c>
      <c r="AX60" s="182"/>
      <c r="AY60" s="182"/>
      <c r="AZ60" s="182"/>
      <c r="BA60" s="182"/>
      <c r="BB60" s="182"/>
      <c r="BC60" s="58" t="s">
        <v>44</v>
      </c>
      <c r="BD60" s="60"/>
      <c r="BE60" s="387" t="s">
        <v>45</v>
      </c>
      <c r="BF60" s="388"/>
      <c r="BG60" s="182" t="s">
        <v>46</v>
      </c>
      <c r="BH60" s="182"/>
      <c r="BI60" s="182"/>
      <c r="BJ60" s="386" t="s">
        <v>255</v>
      </c>
      <c r="BK60" s="386"/>
      <c r="BL60" s="386"/>
    </row>
    <row r="61" spans="2:64" ht="15" customHeight="1" thickTop="1" thickBot="1">
      <c r="B61" s="212"/>
      <c r="C61" s="213"/>
      <c r="D61" s="213"/>
      <c r="E61" s="213"/>
      <c r="F61" s="213"/>
      <c r="G61" s="213"/>
      <c r="H61" s="213"/>
      <c r="I61" s="213"/>
      <c r="J61" s="213"/>
      <c r="K61" s="213"/>
      <c r="L61" s="214"/>
      <c r="M61" s="182"/>
      <c r="N61" s="182"/>
      <c r="O61" s="182"/>
      <c r="P61" s="182"/>
      <c r="Q61" s="182"/>
      <c r="R61" s="182"/>
      <c r="S61" s="182"/>
      <c r="T61" s="182"/>
      <c r="U61" s="182"/>
      <c r="V61" s="182"/>
      <c r="W61" s="182"/>
      <c r="X61" s="182"/>
      <c r="Y61" s="406"/>
      <c r="Z61" s="406"/>
      <c r="AA61" s="406"/>
      <c r="AB61" s="406"/>
      <c r="AC61" s="182"/>
      <c r="AD61" s="182"/>
      <c r="AE61" s="182"/>
      <c r="AF61" s="182"/>
      <c r="AG61" s="182"/>
      <c r="AH61" s="182"/>
      <c r="AI61" s="182"/>
      <c r="AJ61" s="182"/>
      <c r="AK61" s="182"/>
      <c r="AL61" s="182"/>
      <c r="AM61" s="182"/>
      <c r="AN61" s="182"/>
      <c r="AO61" s="182"/>
      <c r="AP61" s="182"/>
      <c r="AQ61" s="182"/>
      <c r="AR61" s="182"/>
      <c r="AS61" s="182"/>
      <c r="AT61" s="170"/>
      <c r="AU61" s="170"/>
      <c r="AV61" s="170"/>
      <c r="AW61" s="182"/>
      <c r="AX61" s="182"/>
      <c r="AY61" s="182"/>
      <c r="AZ61" s="182"/>
      <c r="BA61" s="182"/>
      <c r="BB61" s="182"/>
      <c r="BC61" s="61"/>
      <c r="BD61" s="63"/>
      <c r="BE61" s="389"/>
      <c r="BF61" s="390"/>
      <c r="BG61" s="182"/>
      <c r="BH61" s="182"/>
      <c r="BI61" s="182"/>
      <c r="BJ61" s="386"/>
      <c r="BK61" s="386"/>
      <c r="BL61" s="386"/>
    </row>
    <row r="62" spans="2:64" ht="15" customHeight="1" thickTop="1" thickBot="1">
      <c r="B62" s="215"/>
      <c r="C62" s="216"/>
      <c r="D62" s="216"/>
      <c r="E62" s="216"/>
      <c r="F62" s="216"/>
      <c r="G62" s="216"/>
      <c r="H62" s="216"/>
      <c r="I62" s="216"/>
      <c r="J62" s="216"/>
      <c r="K62" s="216"/>
      <c r="L62" s="217"/>
      <c r="M62" s="182"/>
      <c r="N62" s="182"/>
      <c r="O62" s="182"/>
      <c r="P62" s="182"/>
      <c r="Q62" s="182"/>
      <c r="R62" s="182"/>
      <c r="S62" s="182"/>
      <c r="T62" s="182"/>
      <c r="U62" s="182"/>
      <c r="V62" s="182"/>
      <c r="W62" s="182"/>
      <c r="X62" s="182"/>
      <c r="Y62" s="406"/>
      <c r="Z62" s="406"/>
      <c r="AA62" s="406"/>
      <c r="AB62" s="406"/>
      <c r="AC62" s="182"/>
      <c r="AD62" s="182"/>
      <c r="AE62" s="182"/>
      <c r="AF62" s="182"/>
      <c r="AG62" s="182"/>
      <c r="AH62" s="182"/>
      <c r="AI62" s="182"/>
      <c r="AJ62" s="182"/>
      <c r="AK62" s="182"/>
      <c r="AL62" s="182"/>
      <c r="AM62" s="182"/>
      <c r="AN62" s="182"/>
      <c r="AO62" s="182"/>
      <c r="AP62" s="182"/>
      <c r="AQ62" s="182"/>
      <c r="AR62" s="182"/>
      <c r="AS62" s="182"/>
      <c r="AT62" s="170"/>
      <c r="AU62" s="170"/>
      <c r="AV62" s="170"/>
      <c r="AW62" s="182"/>
      <c r="AX62" s="182"/>
      <c r="AY62" s="182"/>
      <c r="AZ62" s="182"/>
      <c r="BA62" s="182"/>
      <c r="BB62" s="182"/>
      <c r="BC62" s="61"/>
      <c r="BD62" s="63"/>
      <c r="BE62" s="389"/>
      <c r="BF62" s="390"/>
      <c r="BG62" s="182"/>
      <c r="BH62" s="182"/>
      <c r="BI62" s="182"/>
      <c r="BJ62" s="386"/>
      <c r="BK62" s="386"/>
      <c r="BL62" s="386"/>
    </row>
    <row r="63" spans="2:64" ht="15" customHeight="1" thickTop="1" thickBot="1">
      <c r="B63" s="209" t="s">
        <v>47</v>
      </c>
      <c r="C63" s="210"/>
      <c r="D63" s="210"/>
      <c r="E63" s="210"/>
      <c r="F63" s="210"/>
      <c r="G63" s="210"/>
      <c r="H63" s="210"/>
      <c r="I63" s="210"/>
      <c r="J63" s="210"/>
      <c r="K63" s="210"/>
      <c r="L63" s="211"/>
      <c r="M63" s="194" t="s">
        <v>183</v>
      </c>
      <c r="N63" s="219"/>
      <c r="O63" s="219"/>
      <c r="P63" s="195"/>
      <c r="Q63" s="194" t="s">
        <v>183</v>
      </c>
      <c r="R63" s="219"/>
      <c r="S63" s="219"/>
      <c r="T63" s="195"/>
      <c r="U63" s="194" t="s">
        <v>183</v>
      </c>
      <c r="V63" s="219"/>
      <c r="W63" s="219"/>
      <c r="X63" s="195"/>
      <c r="Y63" s="194" t="s">
        <v>183</v>
      </c>
      <c r="Z63" s="219"/>
      <c r="AA63" s="219"/>
      <c r="AB63" s="195"/>
      <c r="AC63" s="188" t="s">
        <v>129</v>
      </c>
      <c r="AD63" s="241"/>
      <c r="AE63" s="241"/>
      <c r="AF63" s="189"/>
      <c r="AG63" s="182"/>
      <c r="AH63" s="182"/>
      <c r="AI63" s="182"/>
      <c r="AJ63" s="182"/>
      <c r="AK63" s="182"/>
      <c r="AL63" s="182"/>
      <c r="AM63" s="182"/>
      <c r="AN63" s="182"/>
      <c r="AO63" s="182"/>
      <c r="AP63" s="182"/>
      <c r="AQ63" s="182"/>
      <c r="AR63" s="182"/>
      <c r="AS63" s="182"/>
      <c r="AT63" s="170"/>
      <c r="AU63" s="170"/>
      <c r="AV63" s="170"/>
      <c r="AW63" s="182" t="s">
        <v>48</v>
      </c>
      <c r="AX63" s="182"/>
      <c r="AY63" s="182" t="s">
        <v>49</v>
      </c>
      <c r="AZ63" s="182"/>
      <c r="BA63" s="182" t="s">
        <v>50</v>
      </c>
      <c r="BB63" s="182"/>
      <c r="BC63" s="61"/>
      <c r="BD63" s="63"/>
      <c r="BE63" s="389"/>
      <c r="BF63" s="390"/>
      <c r="BG63" s="182"/>
      <c r="BH63" s="182"/>
      <c r="BI63" s="182"/>
      <c r="BJ63" s="386"/>
      <c r="BK63" s="386"/>
      <c r="BL63" s="386"/>
    </row>
    <row r="64" spans="2:64" ht="15.75" customHeight="1" thickTop="1" thickBot="1">
      <c r="B64" s="212"/>
      <c r="C64" s="213"/>
      <c r="D64" s="213"/>
      <c r="E64" s="213"/>
      <c r="F64" s="213"/>
      <c r="G64" s="213"/>
      <c r="H64" s="213"/>
      <c r="I64" s="213"/>
      <c r="J64" s="213"/>
      <c r="K64" s="213"/>
      <c r="L64" s="214"/>
      <c r="M64" s="196"/>
      <c r="N64" s="220"/>
      <c r="O64" s="220"/>
      <c r="P64" s="197"/>
      <c r="Q64" s="196"/>
      <c r="R64" s="220"/>
      <c r="S64" s="220"/>
      <c r="T64" s="197"/>
      <c r="U64" s="196"/>
      <c r="V64" s="220"/>
      <c r="W64" s="220"/>
      <c r="X64" s="197"/>
      <c r="Y64" s="196"/>
      <c r="Z64" s="220"/>
      <c r="AA64" s="220"/>
      <c r="AB64" s="197"/>
      <c r="AC64" s="190"/>
      <c r="AD64" s="242"/>
      <c r="AE64" s="242"/>
      <c r="AF64" s="191"/>
      <c r="AG64" s="182"/>
      <c r="AH64" s="182"/>
      <c r="AI64" s="182"/>
      <c r="AJ64" s="182"/>
      <c r="AK64" s="182"/>
      <c r="AL64" s="182"/>
      <c r="AM64" s="182"/>
      <c r="AN64" s="182"/>
      <c r="AO64" s="182"/>
      <c r="AP64" s="182"/>
      <c r="AQ64" s="182"/>
      <c r="AR64" s="182"/>
      <c r="AS64" s="182"/>
      <c r="AT64" s="170"/>
      <c r="AU64" s="170"/>
      <c r="AV64" s="170"/>
      <c r="AW64" s="182"/>
      <c r="AX64" s="182"/>
      <c r="AY64" s="182"/>
      <c r="AZ64" s="182"/>
      <c r="BA64" s="182"/>
      <c r="BB64" s="182"/>
      <c r="BC64" s="61"/>
      <c r="BD64" s="63"/>
      <c r="BE64" s="389"/>
      <c r="BF64" s="390"/>
      <c r="BG64" s="182"/>
      <c r="BH64" s="182"/>
      <c r="BI64" s="393"/>
      <c r="BJ64" s="386"/>
      <c r="BK64" s="386"/>
      <c r="BL64" s="386"/>
    </row>
    <row r="65" spans="2:66" ht="15" customHeight="1" thickTop="1" thickBot="1">
      <c r="B65" s="215"/>
      <c r="C65" s="216"/>
      <c r="D65" s="216"/>
      <c r="E65" s="216"/>
      <c r="F65" s="216"/>
      <c r="G65" s="216"/>
      <c r="H65" s="216"/>
      <c r="I65" s="216"/>
      <c r="J65" s="216"/>
      <c r="K65" s="216"/>
      <c r="L65" s="217"/>
      <c r="M65" s="198"/>
      <c r="N65" s="221"/>
      <c r="O65" s="221"/>
      <c r="P65" s="199"/>
      <c r="Q65" s="198"/>
      <c r="R65" s="221"/>
      <c r="S65" s="221"/>
      <c r="T65" s="199"/>
      <c r="U65" s="198"/>
      <c r="V65" s="221"/>
      <c r="W65" s="221"/>
      <c r="X65" s="199"/>
      <c r="Y65" s="198"/>
      <c r="Z65" s="221"/>
      <c r="AA65" s="221"/>
      <c r="AB65" s="199"/>
      <c r="AC65" s="192"/>
      <c r="AD65" s="243"/>
      <c r="AE65" s="243"/>
      <c r="AF65" s="193"/>
      <c r="AG65" s="182"/>
      <c r="AH65" s="182"/>
      <c r="AI65" s="182"/>
      <c r="AJ65" s="182"/>
      <c r="AK65" s="182"/>
      <c r="AL65" s="182"/>
      <c r="AM65" s="182"/>
      <c r="AN65" s="182"/>
      <c r="AO65" s="182"/>
      <c r="AP65" s="182"/>
      <c r="AQ65" s="182"/>
      <c r="AR65" s="182"/>
      <c r="AS65" s="182"/>
      <c r="AT65" s="170"/>
      <c r="AU65" s="170"/>
      <c r="AV65" s="170"/>
      <c r="AW65" s="182"/>
      <c r="AX65" s="182"/>
      <c r="AY65" s="182"/>
      <c r="AZ65" s="182"/>
      <c r="BA65" s="182"/>
      <c r="BB65" s="182"/>
      <c r="BC65" s="64"/>
      <c r="BD65" s="66"/>
      <c r="BE65" s="391"/>
      <c r="BF65" s="392"/>
      <c r="BG65" s="182"/>
      <c r="BH65" s="182"/>
      <c r="BI65" s="393"/>
      <c r="BJ65" s="386"/>
      <c r="BK65" s="386"/>
      <c r="BL65" s="386"/>
      <c r="BN65" s="2"/>
    </row>
    <row r="66" spans="2:66" ht="15" customHeight="1" thickTop="1">
      <c r="B66" s="209" t="s">
        <v>138</v>
      </c>
      <c r="C66" s="210"/>
      <c r="D66" s="210"/>
      <c r="E66" s="210"/>
      <c r="F66" s="210"/>
      <c r="G66" s="210"/>
      <c r="H66" s="210"/>
      <c r="I66" s="210"/>
      <c r="J66" s="210"/>
      <c r="K66" s="210"/>
      <c r="L66" s="211"/>
      <c r="M66" s="497">
        <v>30</v>
      </c>
      <c r="N66" s="498"/>
      <c r="O66" s="498"/>
      <c r="P66" s="499"/>
      <c r="Q66" s="194">
        <v>30</v>
      </c>
      <c r="R66" s="219"/>
      <c r="S66" s="219"/>
      <c r="T66" s="195"/>
      <c r="U66" s="194">
        <v>30</v>
      </c>
      <c r="V66" s="219"/>
      <c r="W66" s="219"/>
      <c r="X66" s="195"/>
      <c r="Y66" s="194">
        <v>30</v>
      </c>
      <c r="Z66" s="219"/>
      <c r="AA66" s="219"/>
      <c r="AB66" s="195"/>
      <c r="AC66" s="188" t="s">
        <v>129</v>
      </c>
      <c r="AD66" s="241"/>
      <c r="AE66" s="241"/>
      <c r="AF66" s="189"/>
      <c r="AG66" s="323" t="s">
        <v>254</v>
      </c>
      <c r="AH66" s="324"/>
      <c r="AI66" s="324"/>
      <c r="AJ66" s="324"/>
      <c r="AK66" s="324"/>
      <c r="AL66" s="324"/>
      <c r="AM66" s="324"/>
      <c r="AN66" s="324"/>
      <c r="AO66" s="325"/>
      <c r="AP66" s="200" t="s">
        <v>128</v>
      </c>
      <c r="AQ66" s="206"/>
      <c r="AR66" s="206"/>
      <c r="AS66" s="201"/>
      <c r="AT66" s="200">
        <f>'06.02'!AT66+AY66</f>
        <v>33</v>
      </c>
      <c r="AU66" s="206"/>
      <c r="AV66" s="201"/>
      <c r="AW66" s="188">
        <f>'06.02'!BG66</f>
        <v>22</v>
      </c>
      <c r="AX66" s="189"/>
      <c r="AY66" s="188"/>
      <c r="AZ66" s="189"/>
      <c r="BA66" s="200"/>
      <c r="BB66" s="201"/>
      <c r="BC66" s="269">
        <f>'06.02'!BC66+BA66</f>
        <v>11</v>
      </c>
      <c r="BD66" s="270"/>
      <c r="BE66" s="200">
        <f>'06.02'!BE66+BA66</f>
        <v>11</v>
      </c>
      <c r="BF66" s="201"/>
      <c r="BG66" s="200">
        <f>AT66-BE66</f>
        <v>22</v>
      </c>
      <c r="BH66" s="206"/>
      <c r="BI66" s="201"/>
      <c r="BJ66" s="254" t="e">
        <f>((LEFT(AP66,FIND(" ",AP66)-1)*BC66)/$S$279)</f>
        <v>#DIV/0!</v>
      </c>
      <c r="BK66" s="255"/>
      <c r="BL66" s="256"/>
      <c r="BN66" s="2"/>
    </row>
    <row r="67" spans="2:66" ht="15" customHeight="1">
      <c r="B67" s="212"/>
      <c r="C67" s="213"/>
      <c r="D67" s="213"/>
      <c r="E67" s="213"/>
      <c r="F67" s="213"/>
      <c r="G67" s="213"/>
      <c r="H67" s="213"/>
      <c r="I67" s="213"/>
      <c r="J67" s="213"/>
      <c r="K67" s="213"/>
      <c r="L67" s="214"/>
      <c r="M67" s="500"/>
      <c r="N67" s="501"/>
      <c r="O67" s="501"/>
      <c r="P67" s="502"/>
      <c r="Q67" s="196"/>
      <c r="R67" s="220"/>
      <c r="S67" s="220"/>
      <c r="T67" s="197"/>
      <c r="U67" s="196"/>
      <c r="V67" s="220"/>
      <c r="W67" s="220"/>
      <c r="X67" s="197"/>
      <c r="Y67" s="196"/>
      <c r="Z67" s="220"/>
      <c r="AA67" s="220"/>
      <c r="AB67" s="197"/>
      <c r="AC67" s="190"/>
      <c r="AD67" s="242"/>
      <c r="AE67" s="242"/>
      <c r="AF67" s="191"/>
      <c r="AG67" s="326"/>
      <c r="AH67" s="327"/>
      <c r="AI67" s="327"/>
      <c r="AJ67" s="327"/>
      <c r="AK67" s="327"/>
      <c r="AL67" s="327"/>
      <c r="AM67" s="327"/>
      <c r="AN67" s="327"/>
      <c r="AO67" s="328"/>
      <c r="AP67" s="202"/>
      <c r="AQ67" s="207"/>
      <c r="AR67" s="207"/>
      <c r="AS67" s="203"/>
      <c r="AT67" s="202"/>
      <c r="AU67" s="207"/>
      <c r="AV67" s="203"/>
      <c r="AW67" s="190"/>
      <c r="AX67" s="191"/>
      <c r="AY67" s="190"/>
      <c r="AZ67" s="191"/>
      <c r="BA67" s="202"/>
      <c r="BB67" s="203"/>
      <c r="BC67" s="271"/>
      <c r="BD67" s="272"/>
      <c r="BE67" s="202"/>
      <c r="BF67" s="203"/>
      <c r="BG67" s="202"/>
      <c r="BH67" s="207"/>
      <c r="BI67" s="203"/>
      <c r="BJ67" s="257"/>
      <c r="BK67" s="258"/>
      <c r="BL67" s="259"/>
      <c r="BN67" s="2"/>
    </row>
    <row r="68" spans="2:66" ht="15" customHeight="1" thickBot="1">
      <c r="B68" s="215"/>
      <c r="C68" s="216"/>
      <c r="D68" s="216"/>
      <c r="E68" s="216"/>
      <c r="F68" s="216"/>
      <c r="G68" s="216"/>
      <c r="H68" s="216"/>
      <c r="I68" s="216"/>
      <c r="J68" s="216"/>
      <c r="K68" s="216"/>
      <c r="L68" s="217"/>
      <c r="M68" s="503"/>
      <c r="N68" s="504"/>
      <c r="O68" s="504"/>
      <c r="P68" s="505"/>
      <c r="Q68" s="198"/>
      <c r="R68" s="221"/>
      <c r="S68" s="221"/>
      <c r="T68" s="199"/>
      <c r="U68" s="198"/>
      <c r="V68" s="221"/>
      <c r="W68" s="221"/>
      <c r="X68" s="199"/>
      <c r="Y68" s="198"/>
      <c r="Z68" s="221"/>
      <c r="AA68" s="221"/>
      <c r="AB68" s="199"/>
      <c r="AC68" s="192"/>
      <c r="AD68" s="243"/>
      <c r="AE68" s="243"/>
      <c r="AF68" s="193"/>
      <c r="AG68" s="329"/>
      <c r="AH68" s="330"/>
      <c r="AI68" s="330"/>
      <c r="AJ68" s="330"/>
      <c r="AK68" s="330"/>
      <c r="AL68" s="330"/>
      <c r="AM68" s="330"/>
      <c r="AN68" s="330"/>
      <c r="AO68" s="331"/>
      <c r="AP68" s="204"/>
      <c r="AQ68" s="208"/>
      <c r="AR68" s="208"/>
      <c r="AS68" s="205"/>
      <c r="AT68" s="204"/>
      <c r="AU68" s="208"/>
      <c r="AV68" s="205"/>
      <c r="AW68" s="192"/>
      <c r="AX68" s="193"/>
      <c r="AY68" s="192"/>
      <c r="AZ68" s="193"/>
      <c r="BA68" s="204"/>
      <c r="BB68" s="205"/>
      <c r="BC68" s="273"/>
      <c r="BD68" s="274"/>
      <c r="BE68" s="204"/>
      <c r="BF68" s="205"/>
      <c r="BG68" s="204"/>
      <c r="BH68" s="208"/>
      <c r="BI68" s="205"/>
      <c r="BJ68" s="260"/>
      <c r="BK68" s="261"/>
      <c r="BL68" s="262"/>
      <c r="BN68" s="2"/>
    </row>
    <row r="69" spans="2:66" ht="15" customHeight="1" thickTop="1">
      <c r="B69" s="341" t="s">
        <v>53</v>
      </c>
      <c r="C69" s="342"/>
      <c r="D69" s="342"/>
      <c r="E69" s="342"/>
      <c r="F69" s="342"/>
      <c r="G69" s="342"/>
      <c r="H69" s="342"/>
      <c r="I69" s="342"/>
      <c r="J69" s="342"/>
      <c r="K69" s="342"/>
      <c r="L69" s="343"/>
      <c r="M69" s="368" t="s">
        <v>303</v>
      </c>
      <c r="N69" s="369"/>
      <c r="O69" s="369"/>
      <c r="P69" s="370"/>
      <c r="Q69" s="194" t="s">
        <v>303</v>
      </c>
      <c r="R69" s="219"/>
      <c r="S69" s="219"/>
      <c r="T69" s="195"/>
      <c r="U69" s="194" t="s">
        <v>303</v>
      </c>
      <c r="V69" s="219"/>
      <c r="W69" s="219"/>
      <c r="X69" s="195"/>
      <c r="Y69" s="194" t="s">
        <v>303</v>
      </c>
      <c r="Z69" s="219"/>
      <c r="AA69" s="219"/>
      <c r="AB69" s="195"/>
      <c r="AC69" s="188" t="str">
        <f>M69</f>
        <v>Глинистый</v>
      </c>
      <c r="AD69" s="241"/>
      <c r="AE69" s="241"/>
      <c r="AF69" s="189"/>
      <c r="AG69" s="323" t="s">
        <v>162</v>
      </c>
      <c r="AH69" s="324"/>
      <c r="AI69" s="324"/>
      <c r="AJ69" s="324"/>
      <c r="AK69" s="324"/>
      <c r="AL69" s="324"/>
      <c r="AM69" s="324"/>
      <c r="AN69" s="324"/>
      <c r="AO69" s="325"/>
      <c r="AP69" s="269" t="s">
        <v>128</v>
      </c>
      <c r="AQ69" s="275"/>
      <c r="AR69" s="275"/>
      <c r="AS69" s="270"/>
      <c r="AT69" s="200">
        <f>'06.02'!AT69+AY69</f>
        <v>3</v>
      </c>
      <c r="AU69" s="206"/>
      <c r="AV69" s="201"/>
      <c r="AW69" s="188">
        <f>'06.02'!BG69</f>
        <v>3</v>
      </c>
      <c r="AX69" s="189"/>
      <c r="AY69" s="188"/>
      <c r="AZ69" s="189"/>
      <c r="BA69" s="200"/>
      <c r="BB69" s="201"/>
      <c r="BC69" s="269">
        <f>'06.02'!BC69+BA69</f>
        <v>0</v>
      </c>
      <c r="BD69" s="270"/>
      <c r="BE69" s="200">
        <f>'06.02'!BE69+BA69</f>
        <v>0</v>
      </c>
      <c r="BF69" s="201"/>
      <c r="BG69" s="200">
        <f>AT69-BE69</f>
        <v>3</v>
      </c>
      <c r="BH69" s="206"/>
      <c r="BI69" s="201"/>
      <c r="BJ69" s="254" t="e">
        <f>((LEFT(AP69,FIND(" ",AP69)-1)*BC69)/$S$279)</f>
        <v>#DIV/0!</v>
      </c>
      <c r="BK69" s="255"/>
      <c r="BL69" s="256"/>
      <c r="BM69" s="1"/>
      <c r="BN69" s="2"/>
    </row>
    <row r="70" spans="2:66" ht="15.75" customHeight="1">
      <c r="B70" s="344"/>
      <c r="C70" s="345"/>
      <c r="D70" s="345"/>
      <c r="E70" s="345"/>
      <c r="F70" s="345"/>
      <c r="G70" s="345"/>
      <c r="H70" s="345"/>
      <c r="I70" s="345"/>
      <c r="J70" s="345"/>
      <c r="K70" s="345"/>
      <c r="L70" s="346"/>
      <c r="M70" s="371"/>
      <c r="N70" s="372"/>
      <c r="O70" s="372"/>
      <c r="P70" s="373"/>
      <c r="Q70" s="196"/>
      <c r="R70" s="220"/>
      <c r="S70" s="220"/>
      <c r="T70" s="197"/>
      <c r="U70" s="196"/>
      <c r="V70" s="220"/>
      <c r="W70" s="220"/>
      <c r="X70" s="197"/>
      <c r="Y70" s="196"/>
      <c r="Z70" s="220"/>
      <c r="AA70" s="220"/>
      <c r="AB70" s="197"/>
      <c r="AC70" s="190"/>
      <c r="AD70" s="242"/>
      <c r="AE70" s="242"/>
      <c r="AF70" s="191"/>
      <c r="AG70" s="326"/>
      <c r="AH70" s="327"/>
      <c r="AI70" s="327"/>
      <c r="AJ70" s="327"/>
      <c r="AK70" s="327"/>
      <c r="AL70" s="327"/>
      <c r="AM70" s="327"/>
      <c r="AN70" s="327"/>
      <c r="AO70" s="328"/>
      <c r="AP70" s="271"/>
      <c r="AQ70" s="276"/>
      <c r="AR70" s="276"/>
      <c r="AS70" s="272"/>
      <c r="AT70" s="202"/>
      <c r="AU70" s="207"/>
      <c r="AV70" s="203"/>
      <c r="AW70" s="190"/>
      <c r="AX70" s="191"/>
      <c r="AY70" s="190"/>
      <c r="AZ70" s="191"/>
      <c r="BA70" s="202"/>
      <c r="BB70" s="203"/>
      <c r="BC70" s="271"/>
      <c r="BD70" s="272"/>
      <c r="BE70" s="202"/>
      <c r="BF70" s="203"/>
      <c r="BG70" s="202"/>
      <c r="BH70" s="207"/>
      <c r="BI70" s="203"/>
      <c r="BJ70" s="257"/>
      <c r="BK70" s="258"/>
      <c r="BL70" s="259"/>
      <c r="BM70" s="1"/>
      <c r="BN70" s="2"/>
    </row>
    <row r="71" spans="2:66" ht="15" customHeight="1" thickBot="1">
      <c r="B71" s="347"/>
      <c r="C71" s="348"/>
      <c r="D71" s="348"/>
      <c r="E71" s="348"/>
      <c r="F71" s="348"/>
      <c r="G71" s="348"/>
      <c r="H71" s="348"/>
      <c r="I71" s="348"/>
      <c r="J71" s="348"/>
      <c r="K71" s="348"/>
      <c r="L71" s="349"/>
      <c r="M71" s="374"/>
      <c r="N71" s="375"/>
      <c r="O71" s="375"/>
      <c r="P71" s="376"/>
      <c r="Q71" s="198"/>
      <c r="R71" s="221"/>
      <c r="S71" s="221"/>
      <c r="T71" s="199"/>
      <c r="U71" s="198"/>
      <c r="V71" s="221"/>
      <c r="W71" s="221"/>
      <c r="X71" s="199"/>
      <c r="Y71" s="198"/>
      <c r="Z71" s="221"/>
      <c r="AA71" s="221"/>
      <c r="AB71" s="199"/>
      <c r="AC71" s="192"/>
      <c r="AD71" s="243"/>
      <c r="AE71" s="243"/>
      <c r="AF71" s="193"/>
      <c r="AG71" s="329"/>
      <c r="AH71" s="330"/>
      <c r="AI71" s="330"/>
      <c r="AJ71" s="330"/>
      <c r="AK71" s="330"/>
      <c r="AL71" s="330"/>
      <c r="AM71" s="330"/>
      <c r="AN71" s="330"/>
      <c r="AO71" s="331"/>
      <c r="AP71" s="273"/>
      <c r="AQ71" s="277"/>
      <c r="AR71" s="277"/>
      <c r="AS71" s="274"/>
      <c r="AT71" s="204"/>
      <c r="AU71" s="208"/>
      <c r="AV71" s="205"/>
      <c r="AW71" s="192"/>
      <c r="AX71" s="193"/>
      <c r="AY71" s="192"/>
      <c r="AZ71" s="193"/>
      <c r="BA71" s="204"/>
      <c r="BB71" s="205"/>
      <c r="BC71" s="273"/>
      <c r="BD71" s="274"/>
      <c r="BE71" s="204"/>
      <c r="BF71" s="205"/>
      <c r="BG71" s="204"/>
      <c r="BH71" s="208"/>
      <c r="BI71" s="205"/>
      <c r="BJ71" s="260"/>
      <c r="BK71" s="261"/>
      <c r="BL71" s="262"/>
      <c r="BM71" s="1"/>
      <c r="BN71" s="2"/>
    </row>
    <row r="72" spans="2:66" ht="15" customHeight="1" thickTop="1">
      <c r="B72" s="209" t="s">
        <v>253</v>
      </c>
      <c r="C72" s="210"/>
      <c r="D72" s="210"/>
      <c r="E72" s="210"/>
      <c r="F72" s="210"/>
      <c r="G72" s="210"/>
      <c r="H72" s="210"/>
      <c r="I72" s="210"/>
      <c r="J72" s="210"/>
      <c r="K72" s="210"/>
      <c r="L72" s="211"/>
      <c r="M72" s="194">
        <v>15</v>
      </c>
      <c r="N72" s="219"/>
      <c r="O72" s="219"/>
      <c r="P72" s="195"/>
      <c r="Q72" s="194">
        <v>15</v>
      </c>
      <c r="R72" s="219"/>
      <c r="S72" s="219"/>
      <c r="T72" s="195"/>
      <c r="U72" s="194">
        <v>15</v>
      </c>
      <c r="V72" s="219"/>
      <c r="W72" s="219"/>
      <c r="X72" s="195"/>
      <c r="Y72" s="194">
        <v>15</v>
      </c>
      <c r="Z72" s="219"/>
      <c r="AA72" s="219"/>
      <c r="AB72" s="195"/>
      <c r="AC72" s="188" t="s">
        <v>129</v>
      </c>
      <c r="AD72" s="241"/>
      <c r="AE72" s="241"/>
      <c r="AF72" s="189"/>
      <c r="AG72" s="323" t="s">
        <v>163</v>
      </c>
      <c r="AH72" s="324"/>
      <c r="AI72" s="324"/>
      <c r="AJ72" s="324"/>
      <c r="AK72" s="324"/>
      <c r="AL72" s="324"/>
      <c r="AM72" s="324"/>
      <c r="AN72" s="324"/>
      <c r="AO72" s="325"/>
      <c r="AP72" s="269" t="s">
        <v>128</v>
      </c>
      <c r="AQ72" s="275"/>
      <c r="AR72" s="275"/>
      <c r="AS72" s="270"/>
      <c r="AT72" s="200">
        <f>'06.02'!AT72+AY72</f>
        <v>6</v>
      </c>
      <c r="AU72" s="206"/>
      <c r="AV72" s="201"/>
      <c r="AW72" s="188">
        <f>'06.02'!BG72</f>
        <v>6</v>
      </c>
      <c r="AX72" s="189"/>
      <c r="AY72" s="188"/>
      <c r="AZ72" s="189"/>
      <c r="BA72" s="200"/>
      <c r="BB72" s="201"/>
      <c r="BC72" s="269">
        <f>'06.02'!BC72+BA72</f>
        <v>0</v>
      </c>
      <c r="BD72" s="270"/>
      <c r="BE72" s="200">
        <f>'06.02'!BE72+BA72</f>
        <v>0</v>
      </c>
      <c r="BF72" s="201"/>
      <c r="BG72" s="200">
        <f>AT72-BE72</f>
        <v>6</v>
      </c>
      <c r="BH72" s="206"/>
      <c r="BI72" s="201"/>
      <c r="BJ72" s="254" t="e">
        <f>((LEFT(AP72,FIND(" ",AP72)-1)*BC72)/$S$279)</f>
        <v>#DIV/0!</v>
      </c>
      <c r="BK72" s="255"/>
      <c r="BL72" s="256"/>
      <c r="BM72" s="1"/>
      <c r="BN72" s="2"/>
    </row>
    <row r="73" spans="2:66" ht="15" customHeight="1">
      <c r="B73" s="212"/>
      <c r="C73" s="213"/>
      <c r="D73" s="213"/>
      <c r="E73" s="213"/>
      <c r="F73" s="213"/>
      <c r="G73" s="213"/>
      <c r="H73" s="213"/>
      <c r="I73" s="213"/>
      <c r="J73" s="213"/>
      <c r="K73" s="213"/>
      <c r="L73" s="214"/>
      <c r="M73" s="196"/>
      <c r="N73" s="220"/>
      <c r="O73" s="220"/>
      <c r="P73" s="197"/>
      <c r="Q73" s="196"/>
      <c r="R73" s="220"/>
      <c r="S73" s="220"/>
      <c r="T73" s="197"/>
      <c r="U73" s="196"/>
      <c r="V73" s="220"/>
      <c r="W73" s="220"/>
      <c r="X73" s="197"/>
      <c r="Y73" s="196"/>
      <c r="Z73" s="220"/>
      <c r="AA73" s="220"/>
      <c r="AB73" s="197"/>
      <c r="AC73" s="190"/>
      <c r="AD73" s="242"/>
      <c r="AE73" s="242"/>
      <c r="AF73" s="191"/>
      <c r="AG73" s="326"/>
      <c r="AH73" s="327"/>
      <c r="AI73" s="327"/>
      <c r="AJ73" s="327"/>
      <c r="AK73" s="327"/>
      <c r="AL73" s="327"/>
      <c r="AM73" s="327"/>
      <c r="AN73" s="327"/>
      <c r="AO73" s="328"/>
      <c r="AP73" s="271"/>
      <c r="AQ73" s="276"/>
      <c r="AR73" s="276"/>
      <c r="AS73" s="272"/>
      <c r="AT73" s="202"/>
      <c r="AU73" s="207"/>
      <c r="AV73" s="203"/>
      <c r="AW73" s="190"/>
      <c r="AX73" s="191"/>
      <c r="AY73" s="190"/>
      <c r="AZ73" s="191"/>
      <c r="BA73" s="202"/>
      <c r="BB73" s="203"/>
      <c r="BC73" s="271"/>
      <c r="BD73" s="272"/>
      <c r="BE73" s="202"/>
      <c r="BF73" s="203"/>
      <c r="BG73" s="202"/>
      <c r="BH73" s="207"/>
      <c r="BI73" s="203"/>
      <c r="BJ73" s="257"/>
      <c r="BK73" s="258"/>
      <c r="BL73" s="259"/>
      <c r="BM73" s="1"/>
      <c r="BN73" s="2"/>
    </row>
    <row r="74" spans="2:66" ht="19.5" customHeight="1" thickBot="1">
      <c r="B74" s="215"/>
      <c r="C74" s="216"/>
      <c r="D74" s="216"/>
      <c r="E74" s="216"/>
      <c r="F74" s="216"/>
      <c r="G74" s="216"/>
      <c r="H74" s="216"/>
      <c r="I74" s="216"/>
      <c r="J74" s="216"/>
      <c r="K74" s="216"/>
      <c r="L74" s="217"/>
      <c r="M74" s="198"/>
      <c r="N74" s="221"/>
      <c r="O74" s="221"/>
      <c r="P74" s="199"/>
      <c r="Q74" s="198"/>
      <c r="R74" s="221"/>
      <c r="S74" s="221"/>
      <c r="T74" s="199"/>
      <c r="U74" s="198"/>
      <c r="V74" s="221"/>
      <c r="W74" s="221"/>
      <c r="X74" s="199"/>
      <c r="Y74" s="198"/>
      <c r="Z74" s="221"/>
      <c r="AA74" s="221"/>
      <c r="AB74" s="199"/>
      <c r="AC74" s="192"/>
      <c r="AD74" s="243"/>
      <c r="AE74" s="243"/>
      <c r="AF74" s="193"/>
      <c r="AG74" s="329"/>
      <c r="AH74" s="330"/>
      <c r="AI74" s="330"/>
      <c r="AJ74" s="330"/>
      <c r="AK74" s="330"/>
      <c r="AL74" s="330"/>
      <c r="AM74" s="330"/>
      <c r="AN74" s="330"/>
      <c r="AO74" s="331"/>
      <c r="AP74" s="273"/>
      <c r="AQ74" s="277"/>
      <c r="AR74" s="277"/>
      <c r="AS74" s="274"/>
      <c r="AT74" s="204"/>
      <c r="AU74" s="208"/>
      <c r="AV74" s="205"/>
      <c r="AW74" s="192"/>
      <c r="AX74" s="193"/>
      <c r="AY74" s="192"/>
      <c r="AZ74" s="193"/>
      <c r="BA74" s="204"/>
      <c r="BB74" s="205"/>
      <c r="BC74" s="273"/>
      <c r="BD74" s="274"/>
      <c r="BE74" s="204"/>
      <c r="BF74" s="205"/>
      <c r="BG74" s="204"/>
      <c r="BH74" s="208"/>
      <c r="BI74" s="205"/>
      <c r="BJ74" s="260"/>
      <c r="BK74" s="261"/>
      <c r="BL74" s="262"/>
      <c r="BM74" s="1"/>
      <c r="BN74" s="2"/>
    </row>
    <row r="75" spans="2:66" ht="15" customHeight="1" thickTop="1">
      <c r="B75" s="341" t="s">
        <v>252</v>
      </c>
      <c r="C75" s="342"/>
      <c r="D75" s="342"/>
      <c r="E75" s="342"/>
      <c r="F75" s="342"/>
      <c r="G75" s="342"/>
      <c r="H75" s="342"/>
      <c r="I75" s="342"/>
      <c r="J75" s="342"/>
      <c r="K75" s="342"/>
      <c r="L75" s="343"/>
      <c r="M75" s="350">
        <v>1.08</v>
      </c>
      <c r="N75" s="351"/>
      <c r="O75" s="351"/>
      <c r="P75" s="352"/>
      <c r="Q75" s="350">
        <v>1.08</v>
      </c>
      <c r="R75" s="351"/>
      <c r="S75" s="351"/>
      <c r="T75" s="352"/>
      <c r="U75" s="350">
        <v>1.08</v>
      </c>
      <c r="V75" s="351"/>
      <c r="W75" s="351"/>
      <c r="X75" s="352"/>
      <c r="Y75" s="350">
        <v>1.08</v>
      </c>
      <c r="Z75" s="351"/>
      <c r="AA75" s="351"/>
      <c r="AB75" s="352"/>
      <c r="AC75" s="296" t="s">
        <v>302</v>
      </c>
      <c r="AD75" s="297"/>
      <c r="AE75" s="297"/>
      <c r="AF75" s="298"/>
      <c r="AG75" s="323" t="s">
        <v>51</v>
      </c>
      <c r="AH75" s="324"/>
      <c r="AI75" s="324"/>
      <c r="AJ75" s="324"/>
      <c r="AK75" s="324"/>
      <c r="AL75" s="324"/>
      <c r="AM75" s="324"/>
      <c r="AN75" s="324"/>
      <c r="AO75" s="325"/>
      <c r="AP75" s="269" t="s">
        <v>52</v>
      </c>
      <c r="AQ75" s="275"/>
      <c r="AR75" s="275"/>
      <c r="AS75" s="270"/>
      <c r="AT75" s="200">
        <f>'06.02'!AT75+AY75</f>
        <v>21</v>
      </c>
      <c r="AU75" s="206"/>
      <c r="AV75" s="201"/>
      <c r="AW75" s="188">
        <f>'06.02'!BG75</f>
        <v>21</v>
      </c>
      <c r="AX75" s="189"/>
      <c r="AY75" s="188"/>
      <c r="AZ75" s="189"/>
      <c r="BA75" s="200"/>
      <c r="BB75" s="201"/>
      <c r="BC75" s="269">
        <f>'06.02'!BC75+BA75</f>
        <v>0</v>
      </c>
      <c r="BD75" s="270"/>
      <c r="BE75" s="200">
        <f>'06.02'!BE75+BA75</f>
        <v>0</v>
      </c>
      <c r="BF75" s="201"/>
      <c r="BG75" s="200">
        <f>AT75-BE75</f>
        <v>21</v>
      </c>
      <c r="BH75" s="206"/>
      <c r="BI75" s="201"/>
      <c r="BJ75" s="254" t="e">
        <f>((LEFT(AP75,FIND(" ",AP75)-1)*BC75)/$S$279)</f>
        <v>#DIV/0!</v>
      </c>
      <c r="BK75" s="255"/>
      <c r="BL75" s="256"/>
      <c r="BM75" s="1"/>
      <c r="BN75" s="2"/>
    </row>
    <row r="76" spans="2:66" ht="15" customHeight="1">
      <c r="B76" s="344"/>
      <c r="C76" s="345"/>
      <c r="D76" s="345"/>
      <c r="E76" s="345"/>
      <c r="F76" s="345"/>
      <c r="G76" s="345"/>
      <c r="H76" s="345"/>
      <c r="I76" s="345"/>
      <c r="J76" s="345"/>
      <c r="K76" s="345"/>
      <c r="L76" s="346"/>
      <c r="M76" s="353"/>
      <c r="N76" s="354"/>
      <c r="O76" s="354"/>
      <c r="P76" s="355"/>
      <c r="Q76" s="353"/>
      <c r="R76" s="354"/>
      <c r="S76" s="354"/>
      <c r="T76" s="355"/>
      <c r="U76" s="353"/>
      <c r="V76" s="354"/>
      <c r="W76" s="354"/>
      <c r="X76" s="355"/>
      <c r="Y76" s="353"/>
      <c r="Z76" s="354"/>
      <c r="AA76" s="354"/>
      <c r="AB76" s="355"/>
      <c r="AC76" s="299"/>
      <c r="AD76" s="300"/>
      <c r="AE76" s="300"/>
      <c r="AF76" s="301"/>
      <c r="AG76" s="326"/>
      <c r="AH76" s="327"/>
      <c r="AI76" s="327"/>
      <c r="AJ76" s="327"/>
      <c r="AK76" s="327"/>
      <c r="AL76" s="327"/>
      <c r="AM76" s="327"/>
      <c r="AN76" s="327"/>
      <c r="AO76" s="328"/>
      <c r="AP76" s="271"/>
      <c r="AQ76" s="276"/>
      <c r="AR76" s="276"/>
      <c r="AS76" s="272"/>
      <c r="AT76" s="202"/>
      <c r="AU76" s="207"/>
      <c r="AV76" s="203"/>
      <c r="AW76" s="190"/>
      <c r="AX76" s="191"/>
      <c r="AY76" s="190"/>
      <c r="AZ76" s="191"/>
      <c r="BA76" s="202"/>
      <c r="BB76" s="203"/>
      <c r="BC76" s="271"/>
      <c r="BD76" s="272"/>
      <c r="BE76" s="202"/>
      <c r="BF76" s="203"/>
      <c r="BG76" s="202"/>
      <c r="BH76" s="207"/>
      <c r="BI76" s="203"/>
      <c r="BJ76" s="257"/>
      <c r="BK76" s="258"/>
      <c r="BL76" s="259"/>
      <c r="BM76" s="1"/>
      <c r="BN76" s="2"/>
    </row>
    <row r="77" spans="2:66" ht="15" customHeight="1" thickBot="1">
      <c r="B77" s="347"/>
      <c r="C77" s="348"/>
      <c r="D77" s="348"/>
      <c r="E77" s="348"/>
      <c r="F77" s="348"/>
      <c r="G77" s="348"/>
      <c r="H77" s="348"/>
      <c r="I77" s="348"/>
      <c r="J77" s="348"/>
      <c r="K77" s="348"/>
      <c r="L77" s="349"/>
      <c r="M77" s="356"/>
      <c r="N77" s="357"/>
      <c r="O77" s="357"/>
      <c r="P77" s="358"/>
      <c r="Q77" s="356"/>
      <c r="R77" s="357"/>
      <c r="S77" s="357"/>
      <c r="T77" s="358"/>
      <c r="U77" s="356"/>
      <c r="V77" s="357"/>
      <c r="W77" s="357"/>
      <c r="X77" s="358"/>
      <c r="Y77" s="356"/>
      <c r="Z77" s="357"/>
      <c r="AA77" s="357"/>
      <c r="AB77" s="358"/>
      <c r="AC77" s="302"/>
      <c r="AD77" s="303"/>
      <c r="AE77" s="303"/>
      <c r="AF77" s="304"/>
      <c r="AG77" s="329"/>
      <c r="AH77" s="330"/>
      <c r="AI77" s="330"/>
      <c r="AJ77" s="330"/>
      <c r="AK77" s="330"/>
      <c r="AL77" s="330"/>
      <c r="AM77" s="330"/>
      <c r="AN77" s="330"/>
      <c r="AO77" s="331"/>
      <c r="AP77" s="273"/>
      <c r="AQ77" s="277"/>
      <c r="AR77" s="277"/>
      <c r="AS77" s="274"/>
      <c r="AT77" s="204"/>
      <c r="AU77" s="208"/>
      <c r="AV77" s="205"/>
      <c r="AW77" s="192"/>
      <c r="AX77" s="193"/>
      <c r="AY77" s="192"/>
      <c r="AZ77" s="193"/>
      <c r="BA77" s="204"/>
      <c r="BB77" s="205"/>
      <c r="BC77" s="273"/>
      <c r="BD77" s="274"/>
      <c r="BE77" s="204"/>
      <c r="BF77" s="205"/>
      <c r="BG77" s="204"/>
      <c r="BH77" s="208"/>
      <c r="BI77" s="205"/>
      <c r="BJ77" s="260"/>
      <c r="BK77" s="261"/>
      <c r="BL77" s="262"/>
      <c r="BM77" s="1"/>
      <c r="BN77" s="2"/>
    </row>
    <row r="78" spans="2:66" ht="15" customHeight="1" thickTop="1">
      <c r="B78" s="209" t="s">
        <v>251</v>
      </c>
      <c r="C78" s="210"/>
      <c r="D78" s="210"/>
      <c r="E78" s="210"/>
      <c r="F78" s="210"/>
      <c r="G78" s="210"/>
      <c r="H78" s="210"/>
      <c r="I78" s="210"/>
      <c r="J78" s="210"/>
      <c r="K78" s="210"/>
      <c r="L78" s="211"/>
      <c r="M78" s="194">
        <v>144</v>
      </c>
      <c r="N78" s="219"/>
      <c r="O78" s="219"/>
      <c r="P78" s="195"/>
      <c r="Q78" s="194">
        <v>153</v>
      </c>
      <c r="R78" s="219"/>
      <c r="S78" s="219"/>
      <c r="T78" s="195"/>
      <c r="U78" s="194">
        <v>153</v>
      </c>
      <c r="V78" s="219"/>
      <c r="W78" s="219"/>
      <c r="X78" s="195"/>
      <c r="Y78" s="194">
        <v>153</v>
      </c>
      <c r="Z78" s="219"/>
      <c r="AA78" s="219"/>
      <c r="AB78" s="195"/>
      <c r="AC78" s="49" t="s">
        <v>170</v>
      </c>
      <c r="AD78" s="50"/>
      <c r="AE78" s="50"/>
      <c r="AF78" s="51"/>
      <c r="AG78" s="323" t="s">
        <v>250</v>
      </c>
      <c r="AH78" s="324"/>
      <c r="AI78" s="324"/>
      <c r="AJ78" s="324"/>
      <c r="AK78" s="324"/>
      <c r="AL78" s="324"/>
      <c r="AM78" s="324"/>
      <c r="AN78" s="324"/>
      <c r="AO78" s="325"/>
      <c r="AP78" s="269" t="s">
        <v>143</v>
      </c>
      <c r="AQ78" s="275"/>
      <c r="AR78" s="275"/>
      <c r="AS78" s="270"/>
      <c r="AT78" s="200">
        <f>'06.02'!AT78+AY78</f>
        <v>0</v>
      </c>
      <c r="AU78" s="206"/>
      <c r="AV78" s="201"/>
      <c r="AW78" s="188">
        <f>'06.02'!BG78</f>
        <v>0</v>
      </c>
      <c r="AX78" s="189"/>
      <c r="AY78" s="188"/>
      <c r="AZ78" s="189"/>
      <c r="BA78" s="200"/>
      <c r="BB78" s="201"/>
      <c r="BC78" s="269">
        <f>'06.02'!BC78+BA78</f>
        <v>0</v>
      </c>
      <c r="BD78" s="270"/>
      <c r="BE78" s="200">
        <f>'06.02'!BE78+BA78</f>
        <v>0</v>
      </c>
      <c r="BF78" s="201"/>
      <c r="BG78" s="200">
        <f>AT78-BE78</f>
        <v>0</v>
      </c>
      <c r="BH78" s="206"/>
      <c r="BI78" s="201"/>
      <c r="BJ78" s="254" t="e">
        <f>((LEFT(AP78,FIND(" ",AP78)-1)*BC78)/$S$279)</f>
        <v>#DIV/0!</v>
      </c>
      <c r="BK78" s="255"/>
      <c r="BL78" s="256"/>
      <c r="BM78" s="1"/>
      <c r="BN78" s="2"/>
    </row>
    <row r="79" spans="2:66" ht="15" customHeight="1">
      <c r="B79" s="212"/>
      <c r="C79" s="213"/>
      <c r="D79" s="213"/>
      <c r="E79" s="213"/>
      <c r="F79" s="213"/>
      <c r="G79" s="213"/>
      <c r="H79" s="213"/>
      <c r="I79" s="213"/>
      <c r="J79" s="213"/>
      <c r="K79" s="213"/>
      <c r="L79" s="214"/>
      <c r="M79" s="196"/>
      <c r="N79" s="220"/>
      <c r="O79" s="220"/>
      <c r="P79" s="197"/>
      <c r="Q79" s="196"/>
      <c r="R79" s="220"/>
      <c r="S79" s="220"/>
      <c r="T79" s="197"/>
      <c r="U79" s="196"/>
      <c r="V79" s="220"/>
      <c r="W79" s="220"/>
      <c r="X79" s="197"/>
      <c r="Y79" s="196"/>
      <c r="Z79" s="220"/>
      <c r="AA79" s="220"/>
      <c r="AB79" s="197"/>
      <c r="AC79" s="52"/>
      <c r="AD79" s="53"/>
      <c r="AE79" s="53"/>
      <c r="AF79" s="54"/>
      <c r="AG79" s="326"/>
      <c r="AH79" s="327"/>
      <c r="AI79" s="327"/>
      <c r="AJ79" s="327"/>
      <c r="AK79" s="327"/>
      <c r="AL79" s="327"/>
      <c r="AM79" s="327"/>
      <c r="AN79" s="327"/>
      <c r="AO79" s="328"/>
      <c r="AP79" s="271"/>
      <c r="AQ79" s="276"/>
      <c r="AR79" s="276"/>
      <c r="AS79" s="272"/>
      <c r="AT79" s="202"/>
      <c r="AU79" s="207"/>
      <c r="AV79" s="203"/>
      <c r="AW79" s="190"/>
      <c r="AX79" s="191"/>
      <c r="AY79" s="190"/>
      <c r="AZ79" s="191"/>
      <c r="BA79" s="202"/>
      <c r="BB79" s="203"/>
      <c r="BC79" s="271"/>
      <c r="BD79" s="272"/>
      <c r="BE79" s="202"/>
      <c r="BF79" s="203"/>
      <c r="BG79" s="202"/>
      <c r="BH79" s="207"/>
      <c r="BI79" s="203"/>
      <c r="BJ79" s="257"/>
      <c r="BK79" s="258"/>
      <c r="BL79" s="259"/>
      <c r="BM79" s="1"/>
      <c r="BN79" s="2"/>
    </row>
    <row r="80" spans="2:66" ht="15" customHeight="1" thickBot="1">
      <c r="B80" s="215"/>
      <c r="C80" s="216"/>
      <c r="D80" s="216"/>
      <c r="E80" s="216"/>
      <c r="F80" s="216"/>
      <c r="G80" s="216"/>
      <c r="H80" s="216"/>
      <c r="I80" s="216"/>
      <c r="J80" s="216"/>
      <c r="K80" s="216"/>
      <c r="L80" s="217"/>
      <c r="M80" s="198"/>
      <c r="N80" s="221"/>
      <c r="O80" s="221"/>
      <c r="P80" s="199"/>
      <c r="Q80" s="198"/>
      <c r="R80" s="221"/>
      <c r="S80" s="221"/>
      <c r="T80" s="199"/>
      <c r="U80" s="198"/>
      <c r="V80" s="221"/>
      <c r="W80" s="221"/>
      <c r="X80" s="199"/>
      <c r="Y80" s="198"/>
      <c r="Z80" s="221"/>
      <c r="AA80" s="221"/>
      <c r="AB80" s="199"/>
      <c r="AC80" s="55"/>
      <c r="AD80" s="56"/>
      <c r="AE80" s="56"/>
      <c r="AF80" s="57"/>
      <c r="AG80" s="329"/>
      <c r="AH80" s="330"/>
      <c r="AI80" s="330"/>
      <c r="AJ80" s="330"/>
      <c r="AK80" s="330"/>
      <c r="AL80" s="330"/>
      <c r="AM80" s="330"/>
      <c r="AN80" s="330"/>
      <c r="AO80" s="331"/>
      <c r="AP80" s="273"/>
      <c r="AQ80" s="277"/>
      <c r="AR80" s="277"/>
      <c r="AS80" s="274"/>
      <c r="AT80" s="204"/>
      <c r="AU80" s="208"/>
      <c r="AV80" s="205"/>
      <c r="AW80" s="192"/>
      <c r="AX80" s="193"/>
      <c r="AY80" s="192"/>
      <c r="AZ80" s="193"/>
      <c r="BA80" s="204"/>
      <c r="BB80" s="205"/>
      <c r="BC80" s="273"/>
      <c r="BD80" s="274"/>
      <c r="BE80" s="204"/>
      <c r="BF80" s="205"/>
      <c r="BG80" s="204"/>
      <c r="BH80" s="208"/>
      <c r="BI80" s="205"/>
      <c r="BJ80" s="260"/>
      <c r="BK80" s="261"/>
      <c r="BL80" s="262"/>
      <c r="BM80" s="1"/>
      <c r="BN80" s="2"/>
    </row>
    <row r="81" spans="2:66" ht="15" customHeight="1" thickTop="1">
      <c r="B81" s="209" t="s">
        <v>54</v>
      </c>
      <c r="C81" s="210"/>
      <c r="D81" s="210"/>
      <c r="E81" s="210"/>
      <c r="F81" s="210"/>
      <c r="G81" s="210"/>
      <c r="H81" s="210"/>
      <c r="I81" s="210"/>
      <c r="J81" s="210"/>
      <c r="K81" s="210"/>
      <c r="L81" s="211"/>
      <c r="M81" s="188"/>
      <c r="N81" s="241"/>
      <c r="O81" s="241"/>
      <c r="P81" s="189"/>
      <c r="Q81" s="188"/>
      <c r="R81" s="241"/>
      <c r="S81" s="241"/>
      <c r="T81" s="189"/>
      <c r="U81" s="188"/>
      <c r="V81" s="241"/>
      <c r="W81" s="241"/>
      <c r="X81" s="189"/>
      <c r="Y81" s="188"/>
      <c r="Z81" s="241"/>
      <c r="AA81" s="241"/>
      <c r="AB81" s="189"/>
      <c r="AC81" s="188" t="s">
        <v>129</v>
      </c>
      <c r="AD81" s="241"/>
      <c r="AE81" s="241"/>
      <c r="AF81" s="189"/>
      <c r="AG81" s="323" t="s">
        <v>124</v>
      </c>
      <c r="AH81" s="324"/>
      <c r="AI81" s="324"/>
      <c r="AJ81" s="324"/>
      <c r="AK81" s="324"/>
      <c r="AL81" s="324"/>
      <c r="AM81" s="324"/>
      <c r="AN81" s="324"/>
      <c r="AO81" s="325"/>
      <c r="AP81" s="269" t="s">
        <v>128</v>
      </c>
      <c r="AQ81" s="275"/>
      <c r="AR81" s="275"/>
      <c r="AS81" s="270"/>
      <c r="AT81" s="200">
        <f>'06.02'!AT81+AY81</f>
        <v>2</v>
      </c>
      <c r="AU81" s="206"/>
      <c r="AV81" s="201"/>
      <c r="AW81" s="188">
        <f>'06.02'!BG81</f>
        <v>2</v>
      </c>
      <c r="AX81" s="189"/>
      <c r="AY81" s="188"/>
      <c r="AZ81" s="189"/>
      <c r="BA81" s="200"/>
      <c r="BB81" s="201"/>
      <c r="BC81" s="269">
        <f>'06.02'!BC81+BA81</f>
        <v>0</v>
      </c>
      <c r="BD81" s="270"/>
      <c r="BE81" s="200">
        <f>'06.02'!BE81+BA81</f>
        <v>0</v>
      </c>
      <c r="BF81" s="201"/>
      <c r="BG81" s="200">
        <f>AT81-BE81</f>
        <v>2</v>
      </c>
      <c r="BH81" s="206"/>
      <c r="BI81" s="201"/>
      <c r="BJ81" s="254" t="e">
        <f>((LEFT(AP81,FIND(" ",AP81)-1)*BC81)/$S$279)</f>
        <v>#DIV/0!</v>
      </c>
      <c r="BK81" s="255"/>
      <c r="BL81" s="256"/>
      <c r="BM81" s="1"/>
      <c r="BN81" s="2"/>
    </row>
    <row r="82" spans="2:66" ht="4.5" customHeight="1">
      <c r="B82" s="212"/>
      <c r="C82" s="213"/>
      <c r="D82" s="213"/>
      <c r="E82" s="213"/>
      <c r="F82" s="213"/>
      <c r="G82" s="213"/>
      <c r="H82" s="213"/>
      <c r="I82" s="213"/>
      <c r="J82" s="213"/>
      <c r="K82" s="213"/>
      <c r="L82" s="214"/>
      <c r="M82" s="190"/>
      <c r="N82" s="242"/>
      <c r="O82" s="242"/>
      <c r="P82" s="191"/>
      <c r="Q82" s="190"/>
      <c r="R82" s="242"/>
      <c r="S82" s="242"/>
      <c r="T82" s="191"/>
      <c r="U82" s="190"/>
      <c r="V82" s="242"/>
      <c r="W82" s="242"/>
      <c r="X82" s="191"/>
      <c r="Y82" s="190"/>
      <c r="Z82" s="242"/>
      <c r="AA82" s="242"/>
      <c r="AB82" s="191"/>
      <c r="AC82" s="190"/>
      <c r="AD82" s="242"/>
      <c r="AE82" s="242"/>
      <c r="AF82" s="191"/>
      <c r="AG82" s="326"/>
      <c r="AH82" s="327"/>
      <c r="AI82" s="327"/>
      <c r="AJ82" s="327"/>
      <c r="AK82" s="327"/>
      <c r="AL82" s="327"/>
      <c r="AM82" s="327"/>
      <c r="AN82" s="327"/>
      <c r="AO82" s="328"/>
      <c r="AP82" s="271"/>
      <c r="AQ82" s="276"/>
      <c r="AR82" s="276"/>
      <c r="AS82" s="272"/>
      <c r="AT82" s="202"/>
      <c r="AU82" s="207"/>
      <c r="AV82" s="203"/>
      <c r="AW82" s="190"/>
      <c r="AX82" s="191"/>
      <c r="AY82" s="190"/>
      <c r="AZ82" s="191"/>
      <c r="BA82" s="202"/>
      <c r="BB82" s="203"/>
      <c r="BC82" s="271"/>
      <c r="BD82" s="272"/>
      <c r="BE82" s="202"/>
      <c r="BF82" s="203"/>
      <c r="BG82" s="202"/>
      <c r="BH82" s="207"/>
      <c r="BI82" s="203"/>
      <c r="BJ82" s="257"/>
      <c r="BK82" s="258"/>
      <c r="BL82" s="259"/>
      <c r="BM82" s="1"/>
      <c r="BN82" s="2"/>
    </row>
    <row r="83" spans="2:66" ht="24.75" customHeight="1" thickBot="1">
      <c r="B83" s="215"/>
      <c r="C83" s="216"/>
      <c r="D83" s="216"/>
      <c r="E83" s="216"/>
      <c r="F83" s="216"/>
      <c r="G83" s="216"/>
      <c r="H83" s="216"/>
      <c r="I83" s="216"/>
      <c r="J83" s="216"/>
      <c r="K83" s="216"/>
      <c r="L83" s="217"/>
      <c r="M83" s="192"/>
      <c r="N83" s="243"/>
      <c r="O83" s="243"/>
      <c r="P83" s="193"/>
      <c r="Q83" s="192"/>
      <c r="R83" s="243"/>
      <c r="S83" s="243"/>
      <c r="T83" s="193"/>
      <c r="U83" s="192"/>
      <c r="V83" s="243"/>
      <c r="W83" s="243"/>
      <c r="X83" s="193"/>
      <c r="Y83" s="192"/>
      <c r="Z83" s="243"/>
      <c r="AA83" s="243"/>
      <c r="AB83" s="193"/>
      <c r="AC83" s="192"/>
      <c r="AD83" s="243"/>
      <c r="AE83" s="243"/>
      <c r="AF83" s="193"/>
      <c r="AG83" s="329"/>
      <c r="AH83" s="330"/>
      <c r="AI83" s="330"/>
      <c r="AJ83" s="330"/>
      <c r="AK83" s="330"/>
      <c r="AL83" s="330"/>
      <c r="AM83" s="330"/>
      <c r="AN83" s="330"/>
      <c r="AO83" s="331"/>
      <c r="AP83" s="273"/>
      <c r="AQ83" s="277"/>
      <c r="AR83" s="277"/>
      <c r="AS83" s="274"/>
      <c r="AT83" s="204"/>
      <c r="AU83" s="208"/>
      <c r="AV83" s="205"/>
      <c r="AW83" s="192"/>
      <c r="AX83" s="193"/>
      <c r="AY83" s="192"/>
      <c r="AZ83" s="193"/>
      <c r="BA83" s="204"/>
      <c r="BB83" s="205"/>
      <c r="BC83" s="273"/>
      <c r="BD83" s="274"/>
      <c r="BE83" s="204"/>
      <c r="BF83" s="205"/>
      <c r="BG83" s="204"/>
      <c r="BH83" s="208"/>
      <c r="BI83" s="205"/>
      <c r="BJ83" s="260"/>
      <c r="BK83" s="261"/>
      <c r="BL83" s="262"/>
      <c r="BM83" s="1"/>
      <c r="BN83" s="2"/>
    </row>
    <row r="84" spans="2:66" ht="15" customHeight="1" thickTop="1">
      <c r="B84" s="209" t="s">
        <v>55</v>
      </c>
      <c r="C84" s="210"/>
      <c r="D84" s="210"/>
      <c r="E84" s="210"/>
      <c r="F84" s="210"/>
      <c r="G84" s="210"/>
      <c r="H84" s="210"/>
      <c r="I84" s="210"/>
      <c r="J84" s="210"/>
      <c r="K84" s="210"/>
      <c r="L84" s="211"/>
      <c r="M84" s="188"/>
      <c r="N84" s="241"/>
      <c r="O84" s="241"/>
      <c r="P84" s="189"/>
      <c r="Q84" s="188"/>
      <c r="R84" s="241"/>
      <c r="S84" s="241"/>
      <c r="T84" s="189"/>
      <c r="U84" s="188"/>
      <c r="V84" s="241"/>
      <c r="W84" s="241"/>
      <c r="X84" s="189"/>
      <c r="Y84" s="188"/>
      <c r="Z84" s="241"/>
      <c r="AA84" s="241"/>
      <c r="AB84" s="189"/>
      <c r="AC84" s="188" t="s">
        <v>129</v>
      </c>
      <c r="AD84" s="241"/>
      <c r="AE84" s="241"/>
      <c r="AF84" s="189"/>
      <c r="AG84" s="323" t="s">
        <v>139</v>
      </c>
      <c r="AH84" s="324"/>
      <c r="AI84" s="324"/>
      <c r="AJ84" s="324"/>
      <c r="AK84" s="324"/>
      <c r="AL84" s="324"/>
      <c r="AM84" s="324"/>
      <c r="AN84" s="324"/>
      <c r="AO84" s="325"/>
      <c r="AP84" s="269" t="s">
        <v>52</v>
      </c>
      <c r="AQ84" s="275"/>
      <c r="AR84" s="275"/>
      <c r="AS84" s="270"/>
      <c r="AT84" s="200">
        <f>'06.02'!AT84+AY84</f>
        <v>19</v>
      </c>
      <c r="AU84" s="206"/>
      <c r="AV84" s="201"/>
      <c r="AW84" s="188">
        <f>'06.02'!BG84</f>
        <v>17</v>
      </c>
      <c r="AX84" s="189"/>
      <c r="AY84" s="188"/>
      <c r="AZ84" s="189"/>
      <c r="BA84" s="200"/>
      <c r="BB84" s="201"/>
      <c r="BC84" s="269">
        <f>'06.02'!BC84+BA84</f>
        <v>2</v>
      </c>
      <c r="BD84" s="270"/>
      <c r="BE84" s="200">
        <f>'06.02'!BE84+BA84</f>
        <v>2</v>
      </c>
      <c r="BF84" s="201"/>
      <c r="BG84" s="200">
        <f>AT84-BE84</f>
        <v>17</v>
      </c>
      <c r="BH84" s="206"/>
      <c r="BI84" s="201"/>
      <c r="BJ84" s="254" t="e">
        <f>((LEFT(AP84,FIND(" ",AP84)-1)*BC84)/$S$279)</f>
        <v>#DIV/0!</v>
      </c>
      <c r="BK84" s="255"/>
      <c r="BL84" s="256"/>
      <c r="BM84" s="1"/>
      <c r="BN84" s="2"/>
    </row>
    <row r="85" spans="2:66" ht="15" customHeight="1">
      <c r="B85" s="212"/>
      <c r="C85" s="213"/>
      <c r="D85" s="213"/>
      <c r="E85" s="213"/>
      <c r="F85" s="213"/>
      <c r="G85" s="213"/>
      <c r="H85" s="213"/>
      <c r="I85" s="213"/>
      <c r="J85" s="213"/>
      <c r="K85" s="213"/>
      <c r="L85" s="214"/>
      <c r="M85" s="190"/>
      <c r="N85" s="242"/>
      <c r="O85" s="242"/>
      <c r="P85" s="191"/>
      <c r="Q85" s="190"/>
      <c r="R85" s="242"/>
      <c r="S85" s="242"/>
      <c r="T85" s="191"/>
      <c r="U85" s="190"/>
      <c r="V85" s="242"/>
      <c r="W85" s="242"/>
      <c r="X85" s="191"/>
      <c r="Y85" s="190"/>
      <c r="Z85" s="242"/>
      <c r="AA85" s="242"/>
      <c r="AB85" s="191"/>
      <c r="AC85" s="190"/>
      <c r="AD85" s="242"/>
      <c r="AE85" s="242"/>
      <c r="AF85" s="191"/>
      <c r="AG85" s="326"/>
      <c r="AH85" s="327"/>
      <c r="AI85" s="327"/>
      <c r="AJ85" s="327"/>
      <c r="AK85" s="327"/>
      <c r="AL85" s="327"/>
      <c r="AM85" s="327"/>
      <c r="AN85" s="327"/>
      <c r="AO85" s="328"/>
      <c r="AP85" s="271"/>
      <c r="AQ85" s="276"/>
      <c r="AR85" s="276"/>
      <c r="AS85" s="272"/>
      <c r="AT85" s="202"/>
      <c r="AU85" s="207"/>
      <c r="AV85" s="203"/>
      <c r="AW85" s="190"/>
      <c r="AX85" s="191"/>
      <c r="AY85" s="190"/>
      <c r="AZ85" s="191"/>
      <c r="BA85" s="202"/>
      <c r="BB85" s="203"/>
      <c r="BC85" s="271"/>
      <c r="BD85" s="272"/>
      <c r="BE85" s="202"/>
      <c r="BF85" s="203"/>
      <c r="BG85" s="202"/>
      <c r="BH85" s="207"/>
      <c r="BI85" s="203"/>
      <c r="BJ85" s="257"/>
      <c r="BK85" s="258"/>
      <c r="BL85" s="259"/>
      <c r="BM85" s="1"/>
      <c r="BN85" s="2"/>
    </row>
    <row r="86" spans="2:66" ht="15" customHeight="1" thickBot="1">
      <c r="B86" s="215"/>
      <c r="C86" s="216"/>
      <c r="D86" s="216"/>
      <c r="E86" s="216"/>
      <c r="F86" s="216"/>
      <c r="G86" s="216"/>
      <c r="H86" s="216"/>
      <c r="I86" s="216"/>
      <c r="J86" s="216"/>
      <c r="K86" s="216"/>
      <c r="L86" s="217"/>
      <c r="M86" s="192"/>
      <c r="N86" s="243"/>
      <c r="O86" s="243"/>
      <c r="P86" s="193"/>
      <c r="Q86" s="192"/>
      <c r="R86" s="243"/>
      <c r="S86" s="243"/>
      <c r="T86" s="193"/>
      <c r="U86" s="192"/>
      <c r="V86" s="243"/>
      <c r="W86" s="243"/>
      <c r="X86" s="193"/>
      <c r="Y86" s="192"/>
      <c r="Z86" s="243"/>
      <c r="AA86" s="243"/>
      <c r="AB86" s="193"/>
      <c r="AC86" s="192"/>
      <c r="AD86" s="243"/>
      <c r="AE86" s="243"/>
      <c r="AF86" s="193"/>
      <c r="AG86" s="329"/>
      <c r="AH86" s="330"/>
      <c r="AI86" s="330"/>
      <c r="AJ86" s="330"/>
      <c r="AK86" s="330"/>
      <c r="AL86" s="330"/>
      <c r="AM86" s="330"/>
      <c r="AN86" s="330"/>
      <c r="AO86" s="331"/>
      <c r="AP86" s="273"/>
      <c r="AQ86" s="277"/>
      <c r="AR86" s="277"/>
      <c r="AS86" s="274"/>
      <c r="AT86" s="204"/>
      <c r="AU86" s="208"/>
      <c r="AV86" s="205"/>
      <c r="AW86" s="192"/>
      <c r="AX86" s="193"/>
      <c r="AY86" s="192"/>
      <c r="AZ86" s="193"/>
      <c r="BA86" s="204"/>
      <c r="BB86" s="205"/>
      <c r="BC86" s="273"/>
      <c r="BD86" s="274"/>
      <c r="BE86" s="204"/>
      <c r="BF86" s="205"/>
      <c r="BG86" s="204"/>
      <c r="BH86" s="208"/>
      <c r="BI86" s="205"/>
      <c r="BJ86" s="260"/>
      <c r="BK86" s="261"/>
      <c r="BL86" s="262"/>
      <c r="BM86" s="1"/>
      <c r="BN86" s="2"/>
    </row>
    <row r="87" spans="2:66" ht="15" customHeight="1" thickTop="1">
      <c r="B87" s="209" t="s">
        <v>56</v>
      </c>
      <c r="C87" s="210"/>
      <c r="D87" s="210"/>
      <c r="E87" s="210"/>
      <c r="F87" s="210"/>
      <c r="G87" s="210"/>
      <c r="H87" s="210"/>
      <c r="I87" s="210"/>
      <c r="J87" s="210"/>
      <c r="K87" s="210"/>
      <c r="L87" s="211"/>
      <c r="M87" s="188"/>
      <c r="N87" s="241"/>
      <c r="O87" s="241"/>
      <c r="P87" s="189"/>
      <c r="Q87" s="188"/>
      <c r="R87" s="241"/>
      <c r="S87" s="241"/>
      <c r="T87" s="189"/>
      <c r="U87" s="188"/>
      <c r="V87" s="241"/>
      <c r="W87" s="241"/>
      <c r="X87" s="189"/>
      <c r="Y87" s="188"/>
      <c r="Z87" s="241"/>
      <c r="AA87" s="241"/>
      <c r="AB87" s="189"/>
      <c r="AC87" s="332" t="s">
        <v>129</v>
      </c>
      <c r="AD87" s="333"/>
      <c r="AE87" s="333"/>
      <c r="AF87" s="334"/>
      <c r="AG87" s="323" t="s">
        <v>249</v>
      </c>
      <c r="AH87" s="324"/>
      <c r="AI87" s="324"/>
      <c r="AJ87" s="324"/>
      <c r="AK87" s="324"/>
      <c r="AL87" s="324"/>
      <c r="AM87" s="324"/>
      <c r="AN87" s="324"/>
      <c r="AO87" s="325"/>
      <c r="AP87" s="269" t="s">
        <v>52</v>
      </c>
      <c r="AQ87" s="275"/>
      <c r="AR87" s="275"/>
      <c r="AS87" s="270"/>
      <c r="AT87" s="200">
        <f>'06.02'!AT87+AY87</f>
        <v>82</v>
      </c>
      <c r="AU87" s="206"/>
      <c r="AV87" s="201"/>
      <c r="AW87" s="188">
        <f>'06.02'!BG87</f>
        <v>82</v>
      </c>
      <c r="AX87" s="189"/>
      <c r="AY87" s="188"/>
      <c r="AZ87" s="189"/>
      <c r="BA87" s="200"/>
      <c r="BB87" s="201"/>
      <c r="BC87" s="269">
        <f>'06.02'!BC87+BA87</f>
        <v>0</v>
      </c>
      <c r="BD87" s="270"/>
      <c r="BE87" s="200">
        <f>'06.02'!BE87+BA87</f>
        <v>0</v>
      </c>
      <c r="BF87" s="201"/>
      <c r="BG87" s="200">
        <f>AT87-BE87</f>
        <v>82</v>
      </c>
      <c r="BH87" s="206"/>
      <c r="BI87" s="201"/>
      <c r="BJ87" s="254" t="e">
        <f>((LEFT(AP87,FIND(" ",AP87)-1)*BC87)/$S$279)</f>
        <v>#DIV/0!</v>
      </c>
      <c r="BK87" s="255"/>
      <c r="BL87" s="256"/>
      <c r="BM87" s="1"/>
      <c r="BN87" s="2"/>
    </row>
    <row r="88" spans="2:66" ht="15" customHeight="1">
      <c r="B88" s="212"/>
      <c r="C88" s="213"/>
      <c r="D88" s="213"/>
      <c r="E88" s="213"/>
      <c r="F88" s="213"/>
      <c r="G88" s="213"/>
      <c r="H88" s="213"/>
      <c r="I88" s="213"/>
      <c r="J88" s="213"/>
      <c r="K88" s="213"/>
      <c r="L88" s="214"/>
      <c r="M88" s="190"/>
      <c r="N88" s="242"/>
      <c r="O88" s="242"/>
      <c r="P88" s="191"/>
      <c r="Q88" s="190"/>
      <c r="R88" s="242"/>
      <c r="S88" s="242"/>
      <c r="T88" s="191"/>
      <c r="U88" s="190"/>
      <c r="V88" s="242"/>
      <c r="W88" s="242"/>
      <c r="X88" s="191"/>
      <c r="Y88" s="190"/>
      <c r="Z88" s="242"/>
      <c r="AA88" s="242"/>
      <c r="AB88" s="191"/>
      <c r="AC88" s="335"/>
      <c r="AD88" s="336"/>
      <c r="AE88" s="336"/>
      <c r="AF88" s="337"/>
      <c r="AG88" s="326"/>
      <c r="AH88" s="327"/>
      <c r="AI88" s="327"/>
      <c r="AJ88" s="327"/>
      <c r="AK88" s="327"/>
      <c r="AL88" s="327"/>
      <c r="AM88" s="327"/>
      <c r="AN88" s="327"/>
      <c r="AO88" s="328"/>
      <c r="AP88" s="271"/>
      <c r="AQ88" s="276"/>
      <c r="AR88" s="276"/>
      <c r="AS88" s="272"/>
      <c r="AT88" s="202"/>
      <c r="AU88" s="207"/>
      <c r="AV88" s="203"/>
      <c r="AW88" s="190"/>
      <c r="AX88" s="191"/>
      <c r="AY88" s="190"/>
      <c r="AZ88" s="191"/>
      <c r="BA88" s="202"/>
      <c r="BB88" s="203"/>
      <c r="BC88" s="271"/>
      <c r="BD88" s="272"/>
      <c r="BE88" s="202"/>
      <c r="BF88" s="203"/>
      <c r="BG88" s="202"/>
      <c r="BH88" s="207"/>
      <c r="BI88" s="203"/>
      <c r="BJ88" s="257"/>
      <c r="BK88" s="258"/>
      <c r="BL88" s="259"/>
      <c r="BM88" s="1"/>
      <c r="BN88" s="2"/>
    </row>
    <row r="89" spans="2:66" ht="15" customHeight="1" thickBot="1">
      <c r="B89" s="215"/>
      <c r="C89" s="216"/>
      <c r="D89" s="216"/>
      <c r="E89" s="216"/>
      <c r="F89" s="216"/>
      <c r="G89" s="216"/>
      <c r="H89" s="216"/>
      <c r="I89" s="216"/>
      <c r="J89" s="216"/>
      <c r="K89" s="216"/>
      <c r="L89" s="217"/>
      <c r="M89" s="192"/>
      <c r="N89" s="243"/>
      <c r="O89" s="243"/>
      <c r="P89" s="193"/>
      <c r="Q89" s="192"/>
      <c r="R89" s="243"/>
      <c r="S89" s="243"/>
      <c r="T89" s="193"/>
      <c r="U89" s="192"/>
      <c r="V89" s="243"/>
      <c r="W89" s="243"/>
      <c r="X89" s="193"/>
      <c r="Y89" s="192"/>
      <c r="Z89" s="243"/>
      <c r="AA89" s="243"/>
      <c r="AB89" s="193"/>
      <c r="AC89" s="338"/>
      <c r="AD89" s="339"/>
      <c r="AE89" s="339"/>
      <c r="AF89" s="340"/>
      <c r="AG89" s="329"/>
      <c r="AH89" s="330"/>
      <c r="AI89" s="330"/>
      <c r="AJ89" s="330"/>
      <c r="AK89" s="330"/>
      <c r="AL89" s="330"/>
      <c r="AM89" s="330"/>
      <c r="AN89" s="330"/>
      <c r="AO89" s="331"/>
      <c r="AP89" s="273"/>
      <c r="AQ89" s="277"/>
      <c r="AR89" s="277"/>
      <c r="AS89" s="274"/>
      <c r="AT89" s="204"/>
      <c r="AU89" s="208"/>
      <c r="AV89" s="205"/>
      <c r="AW89" s="192"/>
      <c r="AX89" s="193"/>
      <c r="AY89" s="192"/>
      <c r="AZ89" s="193"/>
      <c r="BA89" s="204"/>
      <c r="BB89" s="205"/>
      <c r="BC89" s="273"/>
      <c r="BD89" s="274"/>
      <c r="BE89" s="204"/>
      <c r="BF89" s="205"/>
      <c r="BG89" s="204"/>
      <c r="BH89" s="208"/>
      <c r="BI89" s="205"/>
      <c r="BJ89" s="260"/>
      <c r="BK89" s="261"/>
      <c r="BL89" s="262"/>
      <c r="BM89" s="1"/>
      <c r="BN89" s="2"/>
    </row>
    <row r="90" spans="2:66" ht="15" customHeight="1" thickTop="1">
      <c r="B90" s="209" t="s">
        <v>57</v>
      </c>
      <c r="C90" s="210"/>
      <c r="D90" s="210"/>
      <c r="E90" s="210"/>
      <c r="F90" s="210"/>
      <c r="G90" s="210"/>
      <c r="H90" s="210"/>
      <c r="I90" s="210"/>
      <c r="J90" s="210"/>
      <c r="K90" s="210"/>
      <c r="L90" s="211"/>
      <c r="M90" s="188"/>
      <c r="N90" s="241"/>
      <c r="O90" s="241"/>
      <c r="P90" s="189"/>
      <c r="Q90" s="188"/>
      <c r="R90" s="241"/>
      <c r="S90" s="241"/>
      <c r="T90" s="189"/>
      <c r="U90" s="188"/>
      <c r="V90" s="241"/>
      <c r="W90" s="241"/>
      <c r="X90" s="189"/>
      <c r="Y90" s="188"/>
      <c r="Z90" s="241"/>
      <c r="AA90" s="241"/>
      <c r="AB90" s="189"/>
      <c r="AC90" s="188" t="s">
        <v>129</v>
      </c>
      <c r="AD90" s="241"/>
      <c r="AE90" s="241"/>
      <c r="AF90" s="189"/>
      <c r="AG90" s="323" t="s">
        <v>248</v>
      </c>
      <c r="AH90" s="324"/>
      <c r="AI90" s="324"/>
      <c r="AJ90" s="324"/>
      <c r="AK90" s="324"/>
      <c r="AL90" s="324"/>
      <c r="AM90" s="324"/>
      <c r="AN90" s="324"/>
      <c r="AO90" s="325"/>
      <c r="AP90" s="188" t="s">
        <v>52</v>
      </c>
      <c r="AQ90" s="241"/>
      <c r="AR90" s="241"/>
      <c r="AS90" s="189"/>
      <c r="AT90" s="200">
        <f>'06.02'!AT90+AY90</f>
        <v>0</v>
      </c>
      <c r="AU90" s="206"/>
      <c r="AV90" s="201"/>
      <c r="AW90" s="188">
        <f>'06.02'!BG90</f>
        <v>0</v>
      </c>
      <c r="AX90" s="189"/>
      <c r="AY90" s="188"/>
      <c r="AZ90" s="189"/>
      <c r="BA90" s="200"/>
      <c r="BB90" s="201"/>
      <c r="BC90" s="269">
        <f>'06.02'!BC90+BA90</f>
        <v>0</v>
      </c>
      <c r="BD90" s="270"/>
      <c r="BE90" s="200">
        <f>'06.02'!BE90+BA90</f>
        <v>0</v>
      </c>
      <c r="BF90" s="201"/>
      <c r="BG90" s="200">
        <f>AT90-BE90</f>
        <v>0</v>
      </c>
      <c r="BH90" s="206"/>
      <c r="BI90" s="201"/>
      <c r="BJ90" s="254" t="e">
        <f>((LEFT(AP90,FIND(" ",AP90)-1)*BC90)/$S$279)</f>
        <v>#DIV/0!</v>
      </c>
      <c r="BK90" s="255"/>
      <c r="BL90" s="256"/>
      <c r="BM90" s="1"/>
      <c r="BN90" s="2"/>
    </row>
    <row r="91" spans="2:66" ht="15" customHeight="1">
      <c r="B91" s="212"/>
      <c r="C91" s="213"/>
      <c r="D91" s="213"/>
      <c r="E91" s="213"/>
      <c r="F91" s="213"/>
      <c r="G91" s="213"/>
      <c r="H91" s="213"/>
      <c r="I91" s="213"/>
      <c r="J91" s="213"/>
      <c r="K91" s="213"/>
      <c r="L91" s="214"/>
      <c r="M91" s="190"/>
      <c r="N91" s="242"/>
      <c r="O91" s="242"/>
      <c r="P91" s="191"/>
      <c r="Q91" s="190"/>
      <c r="R91" s="242"/>
      <c r="S91" s="242"/>
      <c r="T91" s="191"/>
      <c r="U91" s="190"/>
      <c r="V91" s="242"/>
      <c r="W91" s="242"/>
      <c r="X91" s="191"/>
      <c r="Y91" s="190"/>
      <c r="Z91" s="242"/>
      <c r="AA91" s="242"/>
      <c r="AB91" s="191"/>
      <c r="AC91" s="190"/>
      <c r="AD91" s="242"/>
      <c r="AE91" s="242"/>
      <c r="AF91" s="191"/>
      <c r="AG91" s="326"/>
      <c r="AH91" s="327"/>
      <c r="AI91" s="327"/>
      <c r="AJ91" s="327"/>
      <c r="AK91" s="327"/>
      <c r="AL91" s="327"/>
      <c r="AM91" s="327"/>
      <c r="AN91" s="327"/>
      <c r="AO91" s="328"/>
      <c r="AP91" s="190"/>
      <c r="AQ91" s="242"/>
      <c r="AR91" s="242"/>
      <c r="AS91" s="191"/>
      <c r="AT91" s="202"/>
      <c r="AU91" s="207"/>
      <c r="AV91" s="203"/>
      <c r="AW91" s="190"/>
      <c r="AX91" s="191"/>
      <c r="AY91" s="190"/>
      <c r="AZ91" s="191"/>
      <c r="BA91" s="202"/>
      <c r="BB91" s="203"/>
      <c r="BC91" s="271"/>
      <c r="BD91" s="272"/>
      <c r="BE91" s="202"/>
      <c r="BF91" s="203"/>
      <c r="BG91" s="202"/>
      <c r="BH91" s="207"/>
      <c r="BI91" s="203"/>
      <c r="BJ91" s="257"/>
      <c r="BK91" s="258"/>
      <c r="BL91" s="259"/>
      <c r="BM91" s="1"/>
      <c r="BN91" s="2"/>
    </row>
    <row r="92" spans="2:66" ht="15" customHeight="1" thickBot="1">
      <c r="B92" s="215"/>
      <c r="C92" s="216"/>
      <c r="D92" s="216"/>
      <c r="E92" s="216"/>
      <c r="F92" s="216"/>
      <c r="G92" s="216"/>
      <c r="H92" s="216"/>
      <c r="I92" s="216"/>
      <c r="J92" s="216"/>
      <c r="K92" s="216"/>
      <c r="L92" s="217"/>
      <c r="M92" s="192"/>
      <c r="N92" s="243"/>
      <c r="O92" s="243"/>
      <c r="P92" s="193"/>
      <c r="Q92" s="192"/>
      <c r="R92" s="243"/>
      <c r="S92" s="243"/>
      <c r="T92" s="193"/>
      <c r="U92" s="192"/>
      <c r="V92" s="243"/>
      <c r="W92" s="243"/>
      <c r="X92" s="193"/>
      <c r="Y92" s="192"/>
      <c r="Z92" s="243"/>
      <c r="AA92" s="243"/>
      <c r="AB92" s="193"/>
      <c r="AC92" s="192"/>
      <c r="AD92" s="243"/>
      <c r="AE92" s="243"/>
      <c r="AF92" s="193"/>
      <c r="AG92" s="329"/>
      <c r="AH92" s="330"/>
      <c r="AI92" s="330"/>
      <c r="AJ92" s="330"/>
      <c r="AK92" s="330"/>
      <c r="AL92" s="330"/>
      <c r="AM92" s="330"/>
      <c r="AN92" s="330"/>
      <c r="AO92" s="331"/>
      <c r="AP92" s="192"/>
      <c r="AQ92" s="243"/>
      <c r="AR92" s="243"/>
      <c r="AS92" s="193"/>
      <c r="AT92" s="204"/>
      <c r="AU92" s="208"/>
      <c r="AV92" s="205"/>
      <c r="AW92" s="192"/>
      <c r="AX92" s="193"/>
      <c r="AY92" s="192"/>
      <c r="AZ92" s="193"/>
      <c r="BA92" s="204"/>
      <c r="BB92" s="205"/>
      <c r="BC92" s="273"/>
      <c r="BD92" s="274"/>
      <c r="BE92" s="204"/>
      <c r="BF92" s="205"/>
      <c r="BG92" s="204"/>
      <c r="BH92" s="208"/>
      <c r="BI92" s="205"/>
      <c r="BJ92" s="260"/>
      <c r="BK92" s="261"/>
      <c r="BL92" s="262"/>
      <c r="BM92" s="1"/>
      <c r="BN92" s="2"/>
    </row>
    <row r="93" spans="2:66" ht="15" customHeight="1" thickTop="1">
      <c r="B93" s="209" t="s">
        <v>58</v>
      </c>
      <c r="C93" s="210"/>
      <c r="D93" s="210"/>
      <c r="E93" s="210"/>
      <c r="F93" s="210"/>
      <c r="G93" s="210"/>
      <c r="H93" s="210"/>
      <c r="I93" s="210"/>
      <c r="J93" s="210"/>
      <c r="K93" s="210"/>
      <c r="L93" s="211"/>
      <c r="M93" s="188"/>
      <c r="N93" s="241"/>
      <c r="O93" s="241"/>
      <c r="P93" s="189"/>
      <c r="Q93" s="188"/>
      <c r="R93" s="241"/>
      <c r="S93" s="241"/>
      <c r="T93" s="189"/>
      <c r="U93" s="188"/>
      <c r="V93" s="241"/>
      <c r="W93" s="241"/>
      <c r="X93" s="189"/>
      <c r="Y93" s="188"/>
      <c r="Z93" s="241"/>
      <c r="AA93" s="241"/>
      <c r="AB93" s="189"/>
      <c r="AC93" s="188" t="s">
        <v>129</v>
      </c>
      <c r="AD93" s="241"/>
      <c r="AE93" s="241"/>
      <c r="AF93" s="189"/>
      <c r="AG93" s="323" t="s">
        <v>247</v>
      </c>
      <c r="AH93" s="324"/>
      <c r="AI93" s="324"/>
      <c r="AJ93" s="324"/>
      <c r="AK93" s="324"/>
      <c r="AL93" s="324"/>
      <c r="AM93" s="324"/>
      <c r="AN93" s="324"/>
      <c r="AO93" s="325"/>
      <c r="AP93" s="269" t="s">
        <v>52</v>
      </c>
      <c r="AQ93" s="275"/>
      <c r="AR93" s="275"/>
      <c r="AS93" s="270"/>
      <c r="AT93" s="200">
        <f>'06.02'!AT93+AY93</f>
        <v>67</v>
      </c>
      <c r="AU93" s="206"/>
      <c r="AV93" s="201"/>
      <c r="AW93" s="188">
        <f>'06.02'!BG93</f>
        <v>67</v>
      </c>
      <c r="AX93" s="189"/>
      <c r="AY93" s="188"/>
      <c r="AZ93" s="189"/>
      <c r="BA93" s="200"/>
      <c r="BB93" s="201"/>
      <c r="BC93" s="269">
        <f>'06.02'!BC93+BA93</f>
        <v>0</v>
      </c>
      <c r="BD93" s="270"/>
      <c r="BE93" s="200">
        <f>'06.02'!BE93+BA93</f>
        <v>0</v>
      </c>
      <c r="BF93" s="201"/>
      <c r="BG93" s="200">
        <f>AT93-BE93</f>
        <v>67</v>
      </c>
      <c r="BH93" s="206"/>
      <c r="BI93" s="201"/>
      <c r="BJ93" s="254" t="e">
        <f>((LEFT(AP93,FIND(" ",AP93)-1)*BC93)/$S$279)</f>
        <v>#DIV/0!</v>
      </c>
      <c r="BK93" s="255"/>
      <c r="BL93" s="256"/>
      <c r="BM93" s="1"/>
      <c r="BN93" s="2"/>
    </row>
    <row r="94" spans="2:66" ht="15" customHeight="1">
      <c r="B94" s="212"/>
      <c r="C94" s="213"/>
      <c r="D94" s="213"/>
      <c r="E94" s="213"/>
      <c r="F94" s="213"/>
      <c r="G94" s="213"/>
      <c r="H94" s="213"/>
      <c r="I94" s="213"/>
      <c r="J94" s="213"/>
      <c r="K94" s="213"/>
      <c r="L94" s="214"/>
      <c r="M94" s="190"/>
      <c r="N94" s="242"/>
      <c r="O94" s="242"/>
      <c r="P94" s="191"/>
      <c r="Q94" s="190"/>
      <c r="R94" s="242"/>
      <c r="S94" s="242"/>
      <c r="T94" s="191"/>
      <c r="U94" s="190"/>
      <c r="V94" s="242"/>
      <c r="W94" s="242"/>
      <c r="X94" s="191"/>
      <c r="Y94" s="190"/>
      <c r="Z94" s="242"/>
      <c r="AA94" s="242"/>
      <c r="AB94" s="191"/>
      <c r="AC94" s="190"/>
      <c r="AD94" s="242"/>
      <c r="AE94" s="242"/>
      <c r="AF94" s="191"/>
      <c r="AG94" s="326"/>
      <c r="AH94" s="327"/>
      <c r="AI94" s="327"/>
      <c r="AJ94" s="327"/>
      <c r="AK94" s="327"/>
      <c r="AL94" s="327"/>
      <c r="AM94" s="327"/>
      <c r="AN94" s="327"/>
      <c r="AO94" s="328"/>
      <c r="AP94" s="271"/>
      <c r="AQ94" s="276"/>
      <c r="AR94" s="276"/>
      <c r="AS94" s="272"/>
      <c r="AT94" s="202"/>
      <c r="AU94" s="207"/>
      <c r="AV94" s="203"/>
      <c r="AW94" s="190"/>
      <c r="AX94" s="191"/>
      <c r="AY94" s="190"/>
      <c r="AZ94" s="191"/>
      <c r="BA94" s="202"/>
      <c r="BB94" s="203"/>
      <c r="BC94" s="271"/>
      <c r="BD94" s="272"/>
      <c r="BE94" s="202"/>
      <c r="BF94" s="203"/>
      <c r="BG94" s="202"/>
      <c r="BH94" s="207"/>
      <c r="BI94" s="203"/>
      <c r="BJ94" s="257"/>
      <c r="BK94" s="258"/>
      <c r="BL94" s="259"/>
      <c r="BM94" s="1"/>
      <c r="BN94" s="2"/>
    </row>
    <row r="95" spans="2:66" ht="15" customHeight="1" thickBot="1">
      <c r="B95" s="215"/>
      <c r="C95" s="216"/>
      <c r="D95" s="216"/>
      <c r="E95" s="216"/>
      <c r="F95" s="216"/>
      <c r="G95" s="216"/>
      <c r="H95" s="216"/>
      <c r="I95" s="216"/>
      <c r="J95" s="216"/>
      <c r="K95" s="216"/>
      <c r="L95" s="217"/>
      <c r="M95" s="192"/>
      <c r="N95" s="243"/>
      <c r="O95" s="243"/>
      <c r="P95" s="193"/>
      <c r="Q95" s="192"/>
      <c r="R95" s="243"/>
      <c r="S95" s="243"/>
      <c r="T95" s="193"/>
      <c r="U95" s="192"/>
      <c r="V95" s="243"/>
      <c r="W95" s="243"/>
      <c r="X95" s="193"/>
      <c r="Y95" s="192"/>
      <c r="Z95" s="243"/>
      <c r="AA95" s="243"/>
      <c r="AB95" s="193"/>
      <c r="AC95" s="192"/>
      <c r="AD95" s="243"/>
      <c r="AE95" s="243"/>
      <c r="AF95" s="193"/>
      <c r="AG95" s="329"/>
      <c r="AH95" s="330"/>
      <c r="AI95" s="330"/>
      <c r="AJ95" s="330"/>
      <c r="AK95" s="330"/>
      <c r="AL95" s="330"/>
      <c r="AM95" s="330"/>
      <c r="AN95" s="330"/>
      <c r="AO95" s="331"/>
      <c r="AP95" s="273"/>
      <c r="AQ95" s="277"/>
      <c r="AR95" s="277"/>
      <c r="AS95" s="274"/>
      <c r="AT95" s="204"/>
      <c r="AU95" s="208"/>
      <c r="AV95" s="205"/>
      <c r="AW95" s="192"/>
      <c r="AX95" s="193"/>
      <c r="AY95" s="192"/>
      <c r="AZ95" s="193"/>
      <c r="BA95" s="204"/>
      <c r="BB95" s="205"/>
      <c r="BC95" s="273"/>
      <c r="BD95" s="274"/>
      <c r="BE95" s="204"/>
      <c r="BF95" s="205"/>
      <c r="BG95" s="204"/>
      <c r="BH95" s="208"/>
      <c r="BI95" s="205"/>
      <c r="BJ95" s="260"/>
      <c r="BK95" s="261"/>
      <c r="BL95" s="262"/>
      <c r="BM95" s="1"/>
      <c r="BN95" s="2"/>
    </row>
    <row r="96" spans="2:66" ht="15" customHeight="1" thickTop="1">
      <c r="B96" s="209" t="s">
        <v>59</v>
      </c>
      <c r="C96" s="210"/>
      <c r="D96" s="210"/>
      <c r="E96" s="210"/>
      <c r="F96" s="210"/>
      <c r="G96" s="210"/>
      <c r="H96" s="210"/>
      <c r="I96" s="210"/>
      <c r="J96" s="210"/>
      <c r="K96" s="210"/>
      <c r="L96" s="211"/>
      <c r="M96" s="188"/>
      <c r="N96" s="241"/>
      <c r="O96" s="241"/>
      <c r="P96" s="189"/>
      <c r="Q96" s="188"/>
      <c r="R96" s="241"/>
      <c r="S96" s="241"/>
      <c r="T96" s="189"/>
      <c r="U96" s="188"/>
      <c r="V96" s="241"/>
      <c r="W96" s="241"/>
      <c r="X96" s="189"/>
      <c r="Y96" s="188"/>
      <c r="Z96" s="241"/>
      <c r="AA96" s="241"/>
      <c r="AB96" s="189"/>
      <c r="AC96" s="188" t="s">
        <v>129</v>
      </c>
      <c r="AD96" s="241"/>
      <c r="AE96" s="241"/>
      <c r="AF96" s="189"/>
      <c r="AG96" s="323" t="s">
        <v>246</v>
      </c>
      <c r="AH96" s="324"/>
      <c r="AI96" s="324"/>
      <c r="AJ96" s="324"/>
      <c r="AK96" s="324"/>
      <c r="AL96" s="324"/>
      <c r="AM96" s="324"/>
      <c r="AN96" s="324"/>
      <c r="AO96" s="325"/>
      <c r="AP96" s="269" t="s">
        <v>142</v>
      </c>
      <c r="AQ96" s="275"/>
      <c r="AR96" s="275"/>
      <c r="AS96" s="270"/>
      <c r="AT96" s="200">
        <f>'06.02'!AT96+AY96</f>
        <v>65</v>
      </c>
      <c r="AU96" s="206"/>
      <c r="AV96" s="201"/>
      <c r="AW96" s="188">
        <f>'06.02'!BG96</f>
        <v>65</v>
      </c>
      <c r="AX96" s="189"/>
      <c r="AY96" s="188"/>
      <c r="AZ96" s="189"/>
      <c r="BA96" s="200"/>
      <c r="BB96" s="201"/>
      <c r="BC96" s="269">
        <f>'06.02'!BC96+BA96</f>
        <v>0</v>
      </c>
      <c r="BD96" s="270"/>
      <c r="BE96" s="200">
        <f>'06.02'!BE96+BA96</f>
        <v>0</v>
      </c>
      <c r="BF96" s="201"/>
      <c r="BG96" s="200">
        <f>AT96-BE96</f>
        <v>65</v>
      </c>
      <c r="BH96" s="206"/>
      <c r="BI96" s="201"/>
      <c r="BJ96" s="254" t="e">
        <f>((LEFT(AP96,FIND(" ",AP96)-1)*BC96)/$S$279)</f>
        <v>#DIV/0!</v>
      </c>
      <c r="BK96" s="255"/>
      <c r="BL96" s="256"/>
      <c r="BM96" s="1"/>
      <c r="BN96" s="2"/>
    </row>
    <row r="97" spans="2:66" ht="15" customHeight="1">
      <c r="B97" s="212"/>
      <c r="C97" s="213"/>
      <c r="D97" s="213"/>
      <c r="E97" s="213"/>
      <c r="F97" s="213"/>
      <c r="G97" s="213"/>
      <c r="H97" s="213"/>
      <c r="I97" s="213"/>
      <c r="J97" s="213"/>
      <c r="K97" s="213"/>
      <c r="L97" s="214"/>
      <c r="M97" s="190"/>
      <c r="N97" s="242"/>
      <c r="O97" s="242"/>
      <c r="P97" s="191"/>
      <c r="Q97" s="190"/>
      <c r="R97" s="242"/>
      <c r="S97" s="242"/>
      <c r="T97" s="191"/>
      <c r="U97" s="190"/>
      <c r="V97" s="242"/>
      <c r="W97" s="242"/>
      <c r="X97" s="191"/>
      <c r="Y97" s="190"/>
      <c r="Z97" s="242"/>
      <c r="AA97" s="242"/>
      <c r="AB97" s="191"/>
      <c r="AC97" s="190"/>
      <c r="AD97" s="242"/>
      <c r="AE97" s="242"/>
      <c r="AF97" s="191"/>
      <c r="AG97" s="326"/>
      <c r="AH97" s="327"/>
      <c r="AI97" s="327"/>
      <c r="AJ97" s="327"/>
      <c r="AK97" s="327"/>
      <c r="AL97" s="327"/>
      <c r="AM97" s="327"/>
      <c r="AN97" s="327"/>
      <c r="AO97" s="328"/>
      <c r="AP97" s="271"/>
      <c r="AQ97" s="276"/>
      <c r="AR97" s="276"/>
      <c r="AS97" s="272"/>
      <c r="AT97" s="202"/>
      <c r="AU97" s="207"/>
      <c r="AV97" s="203"/>
      <c r="AW97" s="190"/>
      <c r="AX97" s="191"/>
      <c r="AY97" s="190"/>
      <c r="AZ97" s="191"/>
      <c r="BA97" s="202"/>
      <c r="BB97" s="203"/>
      <c r="BC97" s="271"/>
      <c r="BD97" s="272"/>
      <c r="BE97" s="202"/>
      <c r="BF97" s="203"/>
      <c r="BG97" s="202"/>
      <c r="BH97" s="207"/>
      <c r="BI97" s="203"/>
      <c r="BJ97" s="257"/>
      <c r="BK97" s="258"/>
      <c r="BL97" s="259"/>
      <c r="BM97" s="1"/>
      <c r="BN97" s="2"/>
    </row>
    <row r="98" spans="2:66" ht="15" customHeight="1" thickBot="1">
      <c r="B98" s="215"/>
      <c r="C98" s="216"/>
      <c r="D98" s="216"/>
      <c r="E98" s="216"/>
      <c r="F98" s="216"/>
      <c r="G98" s="216"/>
      <c r="H98" s="216"/>
      <c r="I98" s="216"/>
      <c r="J98" s="216"/>
      <c r="K98" s="216"/>
      <c r="L98" s="217"/>
      <c r="M98" s="192"/>
      <c r="N98" s="243"/>
      <c r="O98" s="243"/>
      <c r="P98" s="193"/>
      <c r="Q98" s="192"/>
      <c r="R98" s="243"/>
      <c r="S98" s="243"/>
      <c r="T98" s="193"/>
      <c r="U98" s="192"/>
      <c r="V98" s="243"/>
      <c r="W98" s="243"/>
      <c r="X98" s="193"/>
      <c r="Y98" s="192"/>
      <c r="Z98" s="243"/>
      <c r="AA98" s="243"/>
      <c r="AB98" s="193"/>
      <c r="AC98" s="192"/>
      <c r="AD98" s="243"/>
      <c r="AE98" s="243"/>
      <c r="AF98" s="193"/>
      <c r="AG98" s="329"/>
      <c r="AH98" s="330"/>
      <c r="AI98" s="330"/>
      <c r="AJ98" s="330"/>
      <c r="AK98" s="330"/>
      <c r="AL98" s="330"/>
      <c r="AM98" s="330"/>
      <c r="AN98" s="330"/>
      <c r="AO98" s="331"/>
      <c r="AP98" s="273"/>
      <c r="AQ98" s="277"/>
      <c r="AR98" s="277"/>
      <c r="AS98" s="274"/>
      <c r="AT98" s="204"/>
      <c r="AU98" s="208"/>
      <c r="AV98" s="205"/>
      <c r="AW98" s="192"/>
      <c r="AX98" s="193"/>
      <c r="AY98" s="192"/>
      <c r="AZ98" s="193"/>
      <c r="BA98" s="204"/>
      <c r="BB98" s="205"/>
      <c r="BC98" s="273"/>
      <c r="BD98" s="274"/>
      <c r="BE98" s="204"/>
      <c r="BF98" s="205"/>
      <c r="BG98" s="204"/>
      <c r="BH98" s="208"/>
      <c r="BI98" s="205"/>
      <c r="BJ98" s="260"/>
      <c r="BK98" s="261"/>
      <c r="BL98" s="262"/>
      <c r="BM98" s="1"/>
      <c r="BN98" s="2"/>
    </row>
    <row r="99" spans="2:66" ht="15" customHeight="1" thickTop="1">
      <c r="B99" s="209" t="s">
        <v>245</v>
      </c>
      <c r="C99" s="210"/>
      <c r="D99" s="210"/>
      <c r="E99" s="210"/>
      <c r="F99" s="210"/>
      <c r="G99" s="210"/>
      <c r="H99" s="210"/>
      <c r="I99" s="210"/>
      <c r="J99" s="210"/>
      <c r="K99" s="210"/>
      <c r="L99" s="211"/>
      <c r="M99" s="188"/>
      <c r="N99" s="241"/>
      <c r="O99" s="241"/>
      <c r="P99" s="189"/>
      <c r="Q99" s="188"/>
      <c r="R99" s="241"/>
      <c r="S99" s="241"/>
      <c r="T99" s="189"/>
      <c r="U99" s="188"/>
      <c r="V99" s="241"/>
      <c r="W99" s="241"/>
      <c r="X99" s="189"/>
      <c r="Y99" s="188"/>
      <c r="Z99" s="241"/>
      <c r="AA99" s="241"/>
      <c r="AB99" s="189"/>
      <c r="AC99" s="296" t="s">
        <v>129</v>
      </c>
      <c r="AD99" s="297"/>
      <c r="AE99" s="297"/>
      <c r="AF99" s="298"/>
      <c r="AG99" s="323" t="s">
        <v>60</v>
      </c>
      <c r="AH99" s="324"/>
      <c r="AI99" s="324"/>
      <c r="AJ99" s="324"/>
      <c r="AK99" s="324"/>
      <c r="AL99" s="324"/>
      <c r="AM99" s="324"/>
      <c r="AN99" s="324"/>
      <c r="AO99" s="325"/>
      <c r="AP99" s="269" t="s">
        <v>128</v>
      </c>
      <c r="AQ99" s="275"/>
      <c r="AR99" s="275"/>
      <c r="AS99" s="270"/>
      <c r="AT99" s="200">
        <f>'06.02'!AT99+AY99</f>
        <v>2</v>
      </c>
      <c r="AU99" s="206"/>
      <c r="AV99" s="201"/>
      <c r="AW99" s="188">
        <f>'06.02'!BG99</f>
        <v>2</v>
      </c>
      <c r="AX99" s="189"/>
      <c r="AY99" s="188"/>
      <c r="AZ99" s="189"/>
      <c r="BA99" s="200"/>
      <c r="BB99" s="201"/>
      <c r="BC99" s="269">
        <f>'06.02'!BC99+BA99</f>
        <v>0</v>
      </c>
      <c r="BD99" s="270"/>
      <c r="BE99" s="200">
        <f>'06.02'!BE99+BA99</f>
        <v>0</v>
      </c>
      <c r="BF99" s="201"/>
      <c r="BG99" s="200">
        <f>AT99-BE99</f>
        <v>2</v>
      </c>
      <c r="BH99" s="206"/>
      <c r="BI99" s="201"/>
      <c r="BJ99" s="254" t="e">
        <f>((LEFT(AP99,FIND(" ",AP99)-1)*BC99)/$S$279)</f>
        <v>#DIV/0!</v>
      </c>
      <c r="BK99" s="255"/>
      <c r="BL99" s="256"/>
      <c r="BM99" s="1"/>
      <c r="BN99" s="2"/>
    </row>
    <row r="100" spans="2:66" ht="15" customHeight="1">
      <c r="B100" s="212"/>
      <c r="C100" s="213"/>
      <c r="D100" s="213"/>
      <c r="E100" s="213"/>
      <c r="F100" s="213"/>
      <c r="G100" s="213"/>
      <c r="H100" s="213"/>
      <c r="I100" s="213"/>
      <c r="J100" s="213"/>
      <c r="K100" s="213"/>
      <c r="L100" s="214"/>
      <c r="M100" s="190"/>
      <c r="N100" s="242"/>
      <c r="O100" s="242"/>
      <c r="P100" s="191"/>
      <c r="Q100" s="190"/>
      <c r="R100" s="242"/>
      <c r="S100" s="242"/>
      <c r="T100" s="191"/>
      <c r="U100" s="190"/>
      <c r="V100" s="242"/>
      <c r="W100" s="242"/>
      <c r="X100" s="191"/>
      <c r="Y100" s="190"/>
      <c r="Z100" s="242"/>
      <c r="AA100" s="242"/>
      <c r="AB100" s="191"/>
      <c r="AC100" s="299"/>
      <c r="AD100" s="300"/>
      <c r="AE100" s="300"/>
      <c r="AF100" s="301"/>
      <c r="AG100" s="326"/>
      <c r="AH100" s="327"/>
      <c r="AI100" s="327"/>
      <c r="AJ100" s="327"/>
      <c r="AK100" s="327"/>
      <c r="AL100" s="327"/>
      <c r="AM100" s="327"/>
      <c r="AN100" s="327"/>
      <c r="AO100" s="328"/>
      <c r="AP100" s="271"/>
      <c r="AQ100" s="276"/>
      <c r="AR100" s="276"/>
      <c r="AS100" s="272"/>
      <c r="AT100" s="202"/>
      <c r="AU100" s="207"/>
      <c r="AV100" s="203"/>
      <c r="AW100" s="190"/>
      <c r="AX100" s="191"/>
      <c r="AY100" s="190"/>
      <c r="AZ100" s="191"/>
      <c r="BA100" s="202"/>
      <c r="BB100" s="203"/>
      <c r="BC100" s="271"/>
      <c r="BD100" s="272"/>
      <c r="BE100" s="202"/>
      <c r="BF100" s="203"/>
      <c r="BG100" s="202"/>
      <c r="BH100" s="207"/>
      <c r="BI100" s="203"/>
      <c r="BJ100" s="257"/>
      <c r="BK100" s="258"/>
      <c r="BL100" s="259"/>
      <c r="BM100" s="1"/>
      <c r="BN100" s="2"/>
    </row>
    <row r="101" spans="2:66" ht="15" customHeight="1" thickBot="1">
      <c r="B101" s="215"/>
      <c r="C101" s="216"/>
      <c r="D101" s="216"/>
      <c r="E101" s="216"/>
      <c r="F101" s="216"/>
      <c r="G101" s="216"/>
      <c r="H101" s="216"/>
      <c r="I101" s="216"/>
      <c r="J101" s="216"/>
      <c r="K101" s="216"/>
      <c r="L101" s="217"/>
      <c r="M101" s="192"/>
      <c r="N101" s="243"/>
      <c r="O101" s="243"/>
      <c r="P101" s="193"/>
      <c r="Q101" s="192"/>
      <c r="R101" s="243"/>
      <c r="S101" s="243"/>
      <c r="T101" s="193"/>
      <c r="U101" s="192"/>
      <c r="V101" s="243"/>
      <c r="W101" s="243"/>
      <c r="X101" s="193"/>
      <c r="Y101" s="192"/>
      <c r="Z101" s="243"/>
      <c r="AA101" s="243"/>
      <c r="AB101" s="193"/>
      <c r="AC101" s="302"/>
      <c r="AD101" s="303"/>
      <c r="AE101" s="303"/>
      <c r="AF101" s="304"/>
      <c r="AG101" s="329"/>
      <c r="AH101" s="330"/>
      <c r="AI101" s="330"/>
      <c r="AJ101" s="330"/>
      <c r="AK101" s="330"/>
      <c r="AL101" s="330"/>
      <c r="AM101" s="330"/>
      <c r="AN101" s="330"/>
      <c r="AO101" s="331"/>
      <c r="AP101" s="273"/>
      <c r="AQ101" s="277"/>
      <c r="AR101" s="277"/>
      <c r="AS101" s="274"/>
      <c r="AT101" s="204"/>
      <c r="AU101" s="208"/>
      <c r="AV101" s="205"/>
      <c r="AW101" s="192"/>
      <c r="AX101" s="193"/>
      <c r="AY101" s="192"/>
      <c r="AZ101" s="193"/>
      <c r="BA101" s="204"/>
      <c r="BB101" s="205"/>
      <c r="BC101" s="273"/>
      <c r="BD101" s="274"/>
      <c r="BE101" s="204"/>
      <c r="BF101" s="205"/>
      <c r="BG101" s="204"/>
      <c r="BH101" s="208"/>
      <c r="BI101" s="205"/>
      <c r="BJ101" s="260"/>
      <c r="BK101" s="261"/>
      <c r="BL101" s="262"/>
      <c r="BM101" s="1"/>
      <c r="BN101" s="2"/>
    </row>
    <row r="102" spans="2:66" ht="15" customHeight="1" thickTop="1">
      <c r="B102" s="209" t="s">
        <v>244</v>
      </c>
      <c r="C102" s="210"/>
      <c r="D102" s="210"/>
      <c r="E102" s="210"/>
      <c r="F102" s="210"/>
      <c r="G102" s="210"/>
      <c r="H102" s="210"/>
      <c r="I102" s="210"/>
      <c r="J102" s="210"/>
      <c r="K102" s="210"/>
      <c r="L102" s="211"/>
      <c r="M102" s="188"/>
      <c r="N102" s="241"/>
      <c r="O102" s="241"/>
      <c r="P102" s="189"/>
      <c r="Q102" s="188"/>
      <c r="R102" s="241"/>
      <c r="S102" s="241"/>
      <c r="T102" s="189"/>
      <c r="U102" s="188"/>
      <c r="V102" s="241"/>
      <c r="W102" s="241"/>
      <c r="X102" s="189"/>
      <c r="Y102" s="188"/>
      <c r="Z102" s="241"/>
      <c r="AA102" s="241"/>
      <c r="AB102" s="189"/>
      <c r="AC102" s="296" t="s">
        <v>129</v>
      </c>
      <c r="AD102" s="297"/>
      <c r="AE102" s="297"/>
      <c r="AF102" s="298"/>
      <c r="AG102" s="323" t="s">
        <v>243</v>
      </c>
      <c r="AH102" s="324"/>
      <c r="AI102" s="324"/>
      <c r="AJ102" s="324"/>
      <c r="AK102" s="324"/>
      <c r="AL102" s="324"/>
      <c r="AM102" s="324"/>
      <c r="AN102" s="324"/>
      <c r="AO102" s="325"/>
      <c r="AP102" s="269" t="s">
        <v>52</v>
      </c>
      <c r="AQ102" s="275"/>
      <c r="AR102" s="275"/>
      <c r="AS102" s="270"/>
      <c r="AT102" s="200">
        <f>'06.02'!AT102+AY102</f>
        <v>24</v>
      </c>
      <c r="AU102" s="206"/>
      <c r="AV102" s="201"/>
      <c r="AW102" s="188">
        <f>'06.02'!BG102</f>
        <v>19</v>
      </c>
      <c r="AX102" s="189"/>
      <c r="AY102" s="188"/>
      <c r="AZ102" s="189"/>
      <c r="BA102" s="200"/>
      <c r="BB102" s="201"/>
      <c r="BC102" s="269">
        <f>'06.02'!BC102+BA102</f>
        <v>5</v>
      </c>
      <c r="BD102" s="270"/>
      <c r="BE102" s="200">
        <f>'06.02'!BE102+BA102</f>
        <v>5</v>
      </c>
      <c r="BF102" s="201"/>
      <c r="BG102" s="200">
        <f>AT102-BE102</f>
        <v>19</v>
      </c>
      <c r="BH102" s="206"/>
      <c r="BI102" s="201"/>
      <c r="BJ102" s="254" t="e">
        <f>((LEFT(AP102,FIND(" ",AP102)-1)*BC102)/$S$279)</f>
        <v>#DIV/0!</v>
      </c>
      <c r="BK102" s="255"/>
      <c r="BL102" s="256"/>
      <c r="BM102" s="1"/>
      <c r="BN102" s="2"/>
    </row>
    <row r="103" spans="2:66" ht="15" customHeight="1">
      <c r="B103" s="212"/>
      <c r="C103" s="213"/>
      <c r="D103" s="213"/>
      <c r="E103" s="213"/>
      <c r="F103" s="213"/>
      <c r="G103" s="213"/>
      <c r="H103" s="213"/>
      <c r="I103" s="213"/>
      <c r="J103" s="213"/>
      <c r="K103" s="213"/>
      <c r="L103" s="214"/>
      <c r="M103" s="190"/>
      <c r="N103" s="242"/>
      <c r="O103" s="242"/>
      <c r="P103" s="191"/>
      <c r="Q103" s="190"/>
      <c r="R103" s="242"/>
      <c r="S103" s="242"/>
      <c r="T103" s="191"/>
      <c r="U103" s="190"/>
      <c r="V103" s="242"/>
      <c r="W103" s="242"/>
      <c r="X103" s="191"/>
      <c r="Y103" s="190"/>
      <c r="Z103" s="242"/>
      <c r="AA103" s="242"/>
      <c r="AB103" s="191"/>
      <c r="AC103" s="299"/>
      <c r="AD103" s="300"/>
      <c r="AE103" s="300"/>
      <c r="AF103" s="301"/>
      <c r="AG103" s="326"/>
      <c r="AH103" s="327"/>
      <c r="AI103" s="327"/>
      <c r="AJ103" s="327"/>
      <c r="AK103" s="327"/>
      <c r="AL103" s="327"/>
      <c r="AM103" s="327"/>
      <c r="AN103" s="327"/>
      <c r="AO103" s="328"/>
      <c r="AP103" s="271"/>
      <c r="AQ103" s="276"/>
      <c r="AR103" s="276"/>
      <c r="AS103" s="272"/>
      <c r="AT103" s="202"/>
      <c r="AU103" s="207"/>
      <c r="AV103" s="203"/>
      <c r="AW103" s="190"/>
      <c r="AX103" s="191"/>
      <c r="AY103" s="190"/>
      <c r="AZ103" s="191"/>
      <c r="BA103" s="202"/>
      <c r="BB103" s="203"/>
      <c r="BC103" s="271"/>
      <c r="BD103" s="272"/>
      <c r="BE103" s="202"/>
      <c r="BF103" s="203"/>
      <c r="BG103" s="202"/>
      <c r="BH103" s="207"/>
      <c r="BI103" s="203"/>
      <c r="BJ103" s="257"/>
      <c r="BK103" s="258"/>
      <c r="BL103" s="259"/>
      <c r="BM103" s="1"/>
      <c r="BN103" s="2"/>
    </row>
    <row r="104" spans="2:66" ht="15" customHeight="1" thickBot="1">
      <c r="B104" s="215"/>
      <c r="C104" s="216"/>
      <c r="D104" s="216"/>
      <c r="E104" s="216"/>
      <c r="F104" s="216"/>
      <c r="G104" s="216"/>
      <c r="H104" s="216"/>
      <c r="I104" s="216"/>
      <c r="J104" s="216"/>
      <c r="K104" s="216"/>
      <c r="L104" s="217"/>
      <c r="M104" s="192"/>
      <c r="N104" s="243"/>
      <c r="O104" s="243"/>
      <c r="P104" s="193"/>
      <c r="Q104" s="192"/>
      <c r="R104" s="243"/>
      <c r="S104" s="243"/>
      <c r="T104" s="193"/>
      <c r="U104" s="192"/>
      <c r="V104" s="243"/>
      <c r="W104" s="243"/>
      <c r="X104" s="193"/>
      <c r="Y104" s="192"/>
      <c r="Z104" s="243"/>
      <c r="AA104" s="243"/>
      <c r="AB104" s="193"/>
      <c r="AC104" s="302"/>
      <c r="AD104" s="303"/>
      <c r="AE104" s="303"/>
      <c r="AF104" s="304"/>
      <c r="AG104" s="329"/>
      <c r="AH104" s="330"/>
      <c r="AI104" s="330"/>
      <c r="AJ104" s="330"/>
      <c r="AK104" s="330"/>
      <c r="AL104" s="330"/>
      <c r="AM104" s="330"/>
      <c r="AN104" s="330"/>
      <c r="AO104" s="331"/>
      <c r="AP104" s="273"/>
      <c r="AQ104" s="277"/>
      <c r="AR104" s="277"/>
      <c r="AS104" s="274"/>
      <c r="AT104" s="204"/>
      <c r="AU104" s="208"/>
      <c r="AV104" s="205"/>
      <c r="AW104" s="192"/>
      <c r="AX104" s="193"/>
      <c r="AY104" s="192"/>
      <c r="AZ104" s="193"/>
      <c r="BA104" s="204"/>
      <c r="BB104" s="205"/>
      <c r="BC104" s="273"/>
      <c r="BD104" s="274"/>
      <c r="BE104" s="204"/>
      <c r="BF104" s="205"/>
      <c r="BG104" s="204"/>
      <c r="BH104" s="208"/>
      <c r="BI104" s="205"/>
      <c r="BJ104" s="260"/>
      <c r="BK104" s="261"/>
      <c r="BL104" s="262"/>
      <c r="BM104" s="1"/>
      <c r="BN104" s="2"/>
    </row>
    <row r="105" spans="2:66" ht="15" customHeight="1" thickTop="1">
      <c r="B105" s="209" t="s">
        <v>242</v>
      </c>
      <c r="C105" s="210"/>
      <c r="D105" s="210"/>
      <c r="E105" s="210"/>
      <c r="F105" s="210"/>
      <c r="G105" s="210"/>
      <c r="H105" s="210"/>
      <c r="I105" s="210"/>
      <c r="J105" s="210"/>
      <c r="K105" s="210"/>
      <c r="L105" s="211"/>
      <c r="M105" s="359"/>
      <c r="N105" s="360"/>
      <c r="O105" s="360"/>
      <c r="P105" s="361"/>
      <c r="Q105" s="188"/>
      <c r="R105" s="241"/>
      <c r="S105" s="241"/>
      <c r="T105" s="189"/>
      <c r="U105" s="188"/>
      <c r="V105" s="241"/>
      <c r="W105" s="241"/>
      <c r="X105" s="189"/>
      <c r="Y105" s="188"/>
      <c r="Z105" s="241"/>
      <c r="AA105" s="241"/>
      <c r="AB105" s="189"/>
      <c r="AC105" s="296" t="s">
        <v>129</v>
      </c>
      <c r="AD105" s="297"/>
      <c r="AE105" s="297"/>
      <c r="AF105" s="298"/>
      <c r="AG105" s="222" t="s">
        <v>241</v>
      </c>
      <c r="AH105" s="223"/>
      <c r="AI105" s="223"/>
      <c r="AJ105" s="223"/>
      <c r="AK105" s="223"/>
      <c r="AL105" s="223"/>
      <c r="AM105" s="223"/>
      <c r="AN105" s="223"/>
      <c r="AO105" s="224"/>
      <c r="AP105" s="269" t="s">
        <v>61</v>
      </c>
      <c r="AQ105" s="275"/>
      <c r="AR105" s="275"/>
      <c r="AS105" s="270"/>
      <c r="AT105" s="200">
        <f>'06.02'!AT105+AY105</f>
        <v>1</v>
      </c>
      <c r="AU105" s="206"/>
      <c r="AV105" s="201"/>
      <c r="AW105" s="188">
        <f>'06.02'!BG105</f>
        <v>1</v>
      </c>
      <c r="AX105" s="189"/>
      <c r="AY105" s="188"/>
      <c r="AZ105" s="189"/>
      <c r="BA105" s="200"/>
      <c r="BB105" s="201"/>
      <c r="BC105" s="269">
        <f>'06.02'!BC105+BA105</f>
        <v>0</v>
      </c>
      <c r="BD105" s="270"/>
      <c r="BE105" s="200">
        <f>'06.02'!BE105+BA105</f>
        <v>0</v>
      </c>
      <c r="BF105" s="201"/>
      <c r="BG105" s="200">
        <f>AT105-BE105</f>
        <v>1</v>
      </c>
      <c r="BH105" s="206"/>
      <c r="BI105" s="201"/>
      <c r="BJ105" s="254" t="e">
        <f>((LEFT(AP105,FIND(" ",AP105)-1)*BC105)/$S$279)</f>
        <v>#DIV/0!</v>
      </c>
      <c r="BK105" s="255"/>
      <c r="BL105" s="256"/>
      <c r="BM105" s="1"/>
      <c r="BN105" s="2"/>
    </row>
    <row r="106" spans="2:66" ht="15" customHeight="1">
      <c r="B106" s="212"/>
      <c r="C106" s="213"/>
      <c r="D106" s="213"/>
      <c r="E106" s="213"/>
      <c r="F106" s="213"/>
      <c r="G106" s="213"/>
      <c r="H106" s="213"/>
      <c r="I106" s="213"/>
      <c r="J106" s="213"/>
      <c r="K106" s="213"/>
      <c r="L106" s="214"/>
      <c r="M106" s="362"/>
      <c r="N106" s="363"/>
      <c r="O106" s="363"/>
      <c r="P106" s="364"/>
      <c r="Q106" s="190"/>
      <c r="R106" s="242"/>
      <c r="S106" s="242"/>
      <c r="T106" s="191"/>
      <c r="U106" s="190"/>
      <c r="V106" s="242"/>
      <c r="W106" s="242"/>
      <c r="X106" s="191"/>
      <c r="Y106" s="190"/>
      <c r="Z106" s="242"/>
      <c r="AA106" s="242"/>
      <c r="AB106" s="191"/>
      <c r="AC106" s="299"/>
      <c r="AD106" s="300"/>
      <c r="AE106" s="300"/>
      <c r="AF106" s="301"/>
      <c r="AG106" s="225"/>
      <c r="AH106" s="226"/>
      <c r="AI106" s="226"/>
      <c r="AJ106" s="226"/>
      <c r="AK106" s="226"/>
      <c r="AL106" s="226"/>
      <c r="AM106" s="226"/>
      <c r="AN106" s="226"/>
      <c r="AO106" s="227"/>
      <c r="AP106" s="271"/>
      <c r="AQ106" s="276"/>
      <c r="AR106" s="276"/>
      <c r="AS106" s="272"/>
      <c r="AT106" s="202"/>
      <c r="AU106" s="207"/>
      <c r="AV106" s="203"/>
      <c r="AW106" s="190"/>
      <c r="AX106" s="191"/>
      <c r="AY106" s="190"/>
      <c r="AZ106" s="191"/>
      <c r="BA106" s="202"/>
      <c r="BB106" s="203"/>
      <c r="BC106" s="271"/>
      <c r="BD106" s="272"/>
      <c r="BE106" s="202"/>
      <c r="BF106" s="203"/>
      <c r="BG106" s="202"/>
      <c r="BH106" s="207"/>
      <c r="BI106" s="203"/>
      <c r="BJ106" s="257"/>
      <c r="BK106" s="258"/>
      <c r="BL106" s="259"/>
      <c r="BM106" s="1"/>
      <c r="BN106" s="2"/>
    </row>
    <row r="107" spans="2:66" ht="15" customHeight="1" thickBot="1">
      <c r="B107" s="215"/>
      <c r="C107" s="216"/>
      <c r="D107" s="216"/>
      <c r="E107" s="216"/>
      <c r="F107" s="216"/>
      <c r="G107" s="216"/>
      <c r="H107" s="216"/>
      <c r="I107" s="216"/>
      <c r="J107" s="216"/>
      <c r="K107" s="216"/>
      <c r="L107" s="217"/>
      <c r="M107" s="365"/>
      <c r="N107" s="366"/>
      <c r="O107" s="366"/>
      <c r="P107" s="367"/>
      <c r="Q107" s="192"/>
      <c r="R107" s="243"/>
      <c r="S107" s="243"/>
      <c r="T107" s="193"/>
      <c r="U107" s="192"/>
      <c r="V107" s="243"/>
      <c r="W107" s="243"/>
      <c r="X107" s="193"/>
      <c r="Y107" s="192"/>
      <c r="Z107" s="243"/>
      <c r="AA107" s="243"/>
      <c r="AB107" s="193"/>
      <c r="AC107" s="302"/>
      <c r="AD107" s="303"/>
      <c r="AE107" s="303"/>
      <c r="AF107" s="304"/>
      <c r="AG107" s="228"/>
      <c r="AH107" s="229"/>
      <c r="AI107" s="229"/>
      <c r="AJ107" s="229"/>
      <c r="AK107" s="229"/>
      <c r="AL107" s="229"/>
      <c r="AM107" s="229"/>
      <c r="AN107" s="229"/>
      <c r="AO107" s="230"/>
      <c r="AP107" s="273"/>
      <c r="AQ107" s="277"/>
      <c r="AR107" s="277"/>
      <c r="AS107" s="274"/>
      <c r="AT107" s="204"/>
      <c r="AU107" s="208"/>
      <c r="AV107" s="205"/>
      <c r="AW107" s="192"/>
      <c r="AX107" s="193"/>
      <c r="AY107" s="192"/>
      <c r="AZ107" s="193"/>
      <c r="BA107" s="204"/>
      <c r="BB107" s="205"/>
      <c r="BC107" s="273"/>
      <c r="BD107" s="274"/>
      <c r="BE107" s="204"/>
      <c r="BF107" s="205"/>
      <c r="BG107" s="204"/>
      <c r="BH107" s="208"/>
      <c r="BI107" s="205"/>
      <c r="BJ107" s="260"/>
      <c r="BK107" s="261"/>
      <c r="BL107" s="262"/>
      <c r="BM107" s="1"/>
      <c r="BN107" s="2"/>
    </row>
    <row r="108" spans="2:66" ht="15" customHeight="1" thickTop="1">
      <c r="B108" s="209" t="s">
        <v>240</v>
      </c>
      <c r="C108" s="210"/>
      <c r="D108" s="210"/>
      <c r="E108" s="210"/>
      <c r="F108" s="210"/>
      <c r="G108" s="210"/>
      <c r="H108" s="210"/>
      <c r="I108" s="210"/>
      <c r="J108" s="210"/>
      <c r="K108" s="210"/>
      <c r="L108" s="211"/>
      <c r="M108" s="188"/>
      <c r="N108" s="241"/>
      <c r="O108" s="241"/>
      <c r="P108" s="189"/>
      <c r="Q108" s="188"/>
      <c r="R108" s="241"/>
      <c r="S108" s="241"/>
      <c r="T108" s="189"/>
      <c r="U108" s="188"/>
      <c r="V108" s="241"/>
      <c r="W108" s="241"/>
      <c r="X108" s="189"/>
      <c r="Y108" s="188"/>
      <c r="Z108" s="241"/>
      <c r="AA108" s="241"/>
      <c r="AB108" s="189"/>
      <c r="AC108" s="305" t="s">
        <v>129</v>
      </c>
      <c r="AD108" s="306"/>
      <c r="AE108" s="306"/>
      <c r="AF108" s="307"/>
      <c r="AG108" s="323" t="s">
        <v>239</v>
      </c>
      <c r="AH108" s="324"/>
      <c r="AI108" s="324"/>
      <c r="AJ108" s="324"/>
      <c r="AK108" s="324"/>
      <c r="AL108" s="324"/>
      <c r="AM108" s="324"/>
      <c r="AN108" s="324"/>
      <c r="AO108" s="325"/>
      <c r="AP108" s="269" t="s">
        <v>143</v>
      </c>
      <c r="AQ108" s="275"/>
      <c r="AR108" s="275"/>
      <c r="AS108" s="270"/>
      <c r="AT108" s="200">
        <f>'06.02'!AT108+AY108</f>
        <v>1</v>
      </c>
      <c r="AU108" s="206"/>
      <c r="AV108" s="201"/>
      <c r="AW108" s="188">
        <f>'06.02'!BG108</f>
        <v>1</v>
      </c>
      <c r="AX108" s="189"/>
      <c r="AY108" s="188"/>
      <c r="AZ108" s="189"/>
      <c r="BA108" s="200"/>
      <c r="BB108" s="201"/>
      <c r="BC108" s="269">
        <f>'06.02'!BC108+BA108</f>
        <v>0</v>
      </c>
      <c r="BD108" s="270"/>
      <c r="BE108" s="200">
        <f>'06.02'!BE108+BA108</f>
        <v>0</v>
      </c>
      <c r="BF108" s="201"/>
      <c r="BG108" s="200">
        <f>AT108-BE108</f>
        <v>1</v>
      </c>
      <c r="BH108" s="206"/>
      <c r="BI108" s="201"/>
      <c r="BJ108" s="254" t="e">
        <f>((LEFT(AP108,FIND(" ",AP108)-1)*BC108)/$S$279)</f>
        <v>#DIV/0!</v>
      </c>
      <c r="BK108" s="255"/>
      <c r="BL108" s="256"/>
      <c r="BM108" s="1"/>
      <c r="BN108" s="2"/>
    </row>
    <row r="109" spans="2:66" ht="15" customHeight="1">
      <c r="B109" s="212"/>
      <c r="C109" s="213"/>
      <c r="D109" s="213"/>
      <c r="E109" s="213"/>
      <c r="F109" s="213"/>
      <c r="G109" s="213"/>
      <c r="H109" s="213"/>
      <c r="I109" s="213"/>
      <c r="J109" s="213"/>
      <c r="K109" s="213"/>
      <c r="L109" s="214"/>
      <c r="M109" s="190"/>
      <c r="N109" s="242"/>
      <c r="O109" s="242"/>
      <c r="P109" s="191"/>
      <c r="Q109" s="190"/>
      <c r="R109" s="242"/>
      <c r="S109" s="242"/>
      <c r="T109" s="191"/>
      <c r="U109" s="190"/>
      <c r="V109" s="242"/>
      <c r="W109" s="242"/>
      <c r="X109" s="191"/>
      <c r="Y109" s="190"/>
      <c r="Z109" s="242"/>
      <c r="AA109" s="242"/>
      <c r="AB109" s="191"/>
      <c r="AC109" s="308"/>
      <c r="AD109" s="309"/>
      <c r="AE109" s="309"/>
      <c r="AF109" s="310"/>
      <c r="AG109" s="326"/>
      <c r="AH109" s="327"/>
      <c r="AI109" s="327"/>
      <c r="AJ109" s="327"/>
      <c r="AK109" s="327"/>
      <c r="AL109" s="327"/>
      <c r="AM109" s="327"/>
      <c r="AN109" s="327"/>
      <c r="AO109" s="328"/>
      <c r="AP109" s="271"/>
      <c r="AQ109" s="276"/>
      <c r="AR109" s="276"/>
      <c r="AS109" s="272"/>
      <c r="AT109" s="202"/>
      <c r="AU109" s="207"/>
      <c r="AV109" s="203"/>
      <c r="AW109" s="190"/>
      <c r="AX109" s="191"/>
      <c r="AY109" s="190"/>
      <c r="AZ109" s="191"/>
      <c r="BA109" s="202"/>
      <c r="BB109" s="203"/>
      <c r="BC109" s="271"/>
      <c r="BD109" s="272"/>
      <c r="BE109" s="202"/>
      <c r="BF109" s="203"/>
      <c r="BG109" s="202"/>
      <c r="BH109" s="207"/>
      <c r="BI109" s="203"/>
      <c r="BJ109" s="257"/>
      <c r="BK109" s="258"/>
      <c r="BL109" s="259"/>
      <c r="BM109" s="1"/>
      <c r="BN109" s="2"/>
    </row>
    <row r="110" spans="2:66" ht="15" customHeight="1" thickBot="1">
      <c r="B110" s="215"/>
      <c r="C110" s="216"/>
      <c r="D110" s="216"/>
      <c r="E110" s="216"/>
      <c r="F110" s="216"/>
      <c r="G110" s="216"/>
      <c r="H110" s="216"/>
      <c r="I110" s="216"/>
      <c r="J110" s="216"/>
      <c r="K110" s="216"/>
      <c r="L110" s="217"/>
      <c r="M110" s="192"/>
      <c r="N110" s="243"/>
      <c r="O110" s="243"/>
      <c r="P110" s="193"/>
      <c r="Q110" s="192"/>
      <c r="R110" s="243"/>
      <c r="S110" s="243"/>
      <c r="T110" s="193"/>
      <c r="U110" s="192"/>
      <c r="V110" s="243"/>
      <c r="W110" s="243"/>
      <c r="X110" s="193"/>
      <c r="Y110" s="192"/>
      <c r="Z110" s="243"/>
      <c r="AA110" s="243"/>
      <c r="AB110" s="193"/>
      <c r="AC110" s="311"/>
      <c r="AD110" s="312"/>
      <c r="AE110" s="312"/>
      <c r="AF110" s="313"/>
      <c r="AG110" s="329"/>
      <c r="AH110" s="330"/>
      <c r="AI110" s="330"/>
      <c r="AJ110" s="330"/>
      <c r="AK110" s="330"/>
      <c r="AL110" s="330"/>
      <c r="AM110" s="330"/>
      <c r="AN110" s="330"/>
      <c r="AO110" s="331"/>
      <c r="AP110" s="273"/>
      <c r="AQ110" s="277"/>
      <c r="AR110" s="277"/>
      <c r="AS110" s="274"/>
      <c r="AT110" s="204"/>
      <c r="AU110" s="208"/>
      <c r="AV110" s="205"/>
      <c r="AW110" s="192"/>
      <c r="AX110" s="193"/>
      <c r="AY110" s="192"/>
      <c r="AZ110" s="193"/>
      <c r="BA110" s="204"/>
      <c r="BB110" s="205"/>
      <c r="BC110" s="273"/>
      <c r="BD110" s="274"/>
      <c r="BE110" s="204"/>
      <c r="BF110" s="205"/>
      <c r="BG110" s="204"/>
      <c r="BH110" s="208"/>
      <c r="BI110" s="205"/>
      <c r="BJ110" s="260"/>
      <c r="BK110" s="261"/>
      <c r="BL110" s="262"/>
      <c r="BM110" s="1"/>
      <c r="BN110" s="2"/>
    </row>
    <row r="111" spans="2:66" ht="15" customHeight="1" thickTop="1">
      <c r="B111" s="209" t="s">
        <v>238</v>
      </c>
      <c r="C111" s="210"/>
      <c r="D111" s="210"/>
      <c r="E111" s="210"/>
      <c r="F111" s="210"/>
      <c r="G111" s="210"/>
      <c r="H111" s="210"/>
      <c r="I111" s="210"/>
      <c r="J111" s="210"/>
      <c r="K111" s="210"/>
      <c r="L111" s="211"/>
      <c r="M111" s="188"/>
      <c r="N111" s="241"/>
      <c r="O111" s="241"/>
      <c r="P111" s="189"/>
      <c r="Q111" s="188"/>
      <c r="R111" s="241"/>
      <c r="S111" s="241"/>
      <c r="T111" s="189"/>
      <c r="U111" s="188"/>
      <c r="V111" s="241"/>
      <c r="W111" s="241"/>
      <c r="X111" s="189"/>
      <c r="Y111" s="188"/>
      <c r="Z111" s="241"/>
      <c r="AA111" s="241"/>
      <c r="AB111" s="189"/>
      <c r="AC111" s="305" t="s">
        <v>129</v>
      </c>
      <c r="AD111" s="306"/>
      <c r="AE111" s="306"/>
      <c r="AF111" s="307"/>
      <c r="AG111" s="323" t="s">
        <v>208</v>
      </c>
      <c r="AH111" s="324"/>
      <c r="AI111" s="324"/>
      <c r="AJ111" s="324"/>
      <c r="AK111" s="324"/>
      <c r="AL111" s="324"/>
      <c r="AM111" s="324"/>
      <c r="AN111" s="324"/>
      <c r="AO111" s="325"/>
      <c r="AP111" s="269" t="s">
        <v>237</v>
      </c>
      <c r="AQ111" s="275"/>
      <c r="AR111" s="275"/>
      <c r="AS111" s="270"/>
      <c r="AT111" s="200">
        <f>'06.02'!AT111+AY111</f>
        <v>4</v>
      </c>
      <c r="AU111" s="206"/>
      <c r="AV111" s="201"/>
      <c r="AW111" s="188">
        <f>'06.02'!BG111</f>
        <v>4</v>
      </c>
      <c r="AX111" s="189"/>
      <c r="AY111" s="188"/>
      <c r="AZ111" s="189"/>
      <c r="BA111" s="200"/>
      <c r="BB111" s="201"/>
      <c r="BC111" s="269">
        <f>'06.02'!BC111+BA111</f>
        <v>0</v>
      </c>
      <c r="BD111" s="270"/>
      <c r="BE111" s="200">
        <f>'06.02'!BE111+BA111</f>
        <v>0</v>
      </c>
      <c r="BF111" s="201"/>
      <c r="BG111" s="200">
        <f>AT111-BE111</f>
        <v>4</v>
      </c>
      <c r="BH111" s="206"/>
      <c r="BI111" s="201"/>
      <c r="BJ111" s="254" t="e">
        <f>((LEFT(AP111,FIND(" ",AP111)-1)*BC111)/$S$279)</f>
        <v>#DIV/0!</v>
      </c>
      <c r="BK111" s="255"/>
      <c r="BL111" s="256"/>
      <c r="BM111" s="1"/>
      <c r="BN111" s="2"/>
    </row>
    <row r="112" spans="2:66" ht="15" customHeight="1">
      <c r="B112" s="212"/>
      <c r="C112" s="213"/>
      <c r="D112" s="213"/>
      <c r="E112" s="213"/>
      <c r="F112" s="213"/>
      <c r="G112" s="213"/>
      <c r="H112" s="213"/>
      <c r="I112" s="213"/>
      <c r="J112" s="213"/>
      <c r="K112" s="213"/>
      <c r="L112" s="214"/>
      <c r="M112" s="190"/>
      <c r="N112" s="242"/>
      <c r="O112" s="242"/>
      <c r="P112" s="191"/>
      <c r="Q112" s="190"/>
      <c r="R112" s="242"/>
      <c r="S112" s="242"/>
      <c r="T112" s="191"/>
      <c r="U112" s="190"/>
      <c r="V112" s="242"/>
      <c r="W112" s="242"/>
      <c r="X112" s="191"/>
      <c r="Y112" s="190"/>
      <c r="Z112" s="242"/>
      <c r="AA112" s="242"/>
      <c r="AB112" s="191"/>
      <c r="AC112" s="308"/>
      <c r="AD112" s="309"/>
      <c r="AE112" s="309"/>
      <c r="AF112" s="310"/>
      <c r="AG112" s="326"/>
      <c r="AH112" s="327"/>
      <c r="AI112" s="327"/>
      <c r="AJ112" s="327"/>
      <c r="AK112" s="327"/>
      <c r="AL112" s="327"/>
      <c r="AM112" s="327"/>
      <c r="AN112" s="327"/>
      <c r="AO112" s="328"/>
      <c r="AP112" s="271"/>
      <c r="AQ112" s="276"/>
      <c r="AR112" s="276"/>
      <c r="AS112" s="272"/>
      <c r="AT112" s="202"/>
      <c r="AU112" s="207"/>
      <c r="AV112" s="203"/>
      <c r="AW112" s="190"/>
      <c r="AX112" s="191"/>
      <c r="AY112" s="190"/>
      <c r="AZ112" s="191"/>
      <c r="BA112" s="202"/>
      <c r="BB112" s="203"/>
      <c r="BC112" s="271"/>
      <c r="BD112" s="272"/>
      <c r="BE112" s="202"/>
      <c r="BF112" s="203"/>
      <c r="BG112" s="202"/>
      <c r="BH112" s="207"/>
      <c r="BI112" s="203"/>
      <c r="BJ112" s="257"/>
      <c r="BK112" s="258"/>
      <c r="BL112" s="259"/>
      <c r="BM112" s="1"/>
      <c r="BN112" s="2"/>
    </row>
    <row r="113" spans="2:66" ht="15" customHeight="1" thickBot="1">
      <c r="B113" s="215"/>
      <c r="C113" s="216"/>
      <c r="D113" s="216"/>
      <c r="E113" s="216"/>
      <c r="F113" s="216"/>
      <c r="G113" s="216"/>
      <c r="H113" s="216"/>
      <c r="I113" s="216"/>
      <c r="J113" s="216"/>
      <c r="K113" s="216"/>
      <c r="L113" s="217"/>
      <c r="M113" s="192"/>
      <c r="N113" s="243"/>
      <c r="O113" s="243"/>
      <c r="P113" s="193"/>
      <c r="Q113" s="192"/>
      <c r="R113" s="243"/>
      <c r="S113" s="243"/>
      <c r="T113" s="193"/>
      <c r="U113" s="192"/>
      <c r="V113" s="243"/>
      <c r="W113" s="243"/>
      <c r="X113" s="193"/>
      <c r="Y113" s="192"/>
      <c r="Z113" s="243"/>
      <c r="AA113" s="243"/>
      <c r="AB113" s="193"/>
      <c r="AC113" s="311"/>
      <c r="AD113" s="312"/>
      <c r="AE113" s="312"/>
      <c r="AF113" s="313"/>
      <c r="AG113" s="329"/>
      <c r="AH113" s="330"/>
      <c r="AI113" s="330"/>
      <c r="AJ113" s="330"/>
      <c r="AK113" s="330"/>
      <c r="AL113" s="330"/>
      <c r="AM113" s="330"/>
      <c r="AN113" s="330"/>
      <c r="AO113" s="331"/>
      <c r="AP113" s="273"/>
      <c r="AQ113" s="277"/>
      <c r="AR113" s="277"/>
      <c r="AS113" s="274"/>
      <c r="AT113" s="204"/>
      <c r="AU113" s="208"/>
      <c r="AV113" s="205"/>
      <c r="AW113" s="192"/>
      <c r="AX113" s="193"/>
      <c r="AY113" s="192"/>
      <c r="AZ113" s="193"/>
      <c r="BA113" s="204"/>
      <c r="BB113" s="205"/>
      <c r="BC113" s="273"/>
      <c r="BD113" s="274"/>
      <c r="BE113" s="204"/>
      <c r="BF113" s="205"/>
      <c r="BG113" s="204"/>
      <c r="BH113" s="208"/>
      <c r="BI113" s="205"/>
      <c r="BJ113" s="260"/>
      <c r="BK113" s="261"/>
      <c r="BL113" s="262"/>
      <c r="BM113" s="1"/>
      <c r="BN113" s="2"/>
    </row>
    <row r="114" spans="2:66" ht="15" customHeight="1" thickTop="1" thickBot="1">
      <c r="B114" s="209" t="s">
        <v>236</v>
      </c>
      <c r="C114" s="210"/>
      <c r="D114" s="210"/>
      <c r="E114" s="210"/>
      <c r="F114" s="210"/>
      <c r="G114" s="210"/>
      <c r="H114" s="210"/>
      <c r="I114" s="210"/>
      <c r="J114" s="210"/>
      <c r="K114" s="210"/>
      <c r="L114" s="211"/>
      <c r="M114" s="188"/>
      <c r="N114" s="241"/>
      <c r="O114" s="241"/>
      <c r="P114" s="189"/>
      <c r="Q114" s="188"/>
      <c r="R114" s="241"/>
      <c r="S114" s="241"/>
      <c r="T114" s="189"/>
      <c r="U114" s="188"/>
      <c r="V114" s="241"/>
      <c r="W114" s="241"/>
      <c r="X114" s="189"/>
      <c r="Y114" s="188"/>
      <c r="Z114" s="241"/>
      <c r="AA114" s="241"/>
      <c r="AB114" s="189"/>
      <c r="AC114" s="305" t="s">
        <v>129</v>
      </c>
      <c r="AD114" s="306"/>
      <c r="AE114" s="306"/>
      <c r="AF114" s="307"/>
      <c r="AG114" s="323" t="s">
        <v>235</v>
      </c>
      <c r="AH114" s="324"/>
      <c r="AI114" s="324"/>
      <c r="AJ114" s="324"/>
      <c r="AK114" s="324"/>
      <c r="AL114" s="324"/>
      <c r="AM114" s="324"/>
      <c r="AN114" s="324"/>
      <c r="AO114" s="325"/>
      <c r="AP114" s="186" t="s">
        <v>165</v>
      </c>
      <c r="AQ114" s="186"/>
      <c r="AR114" s="186"/>
      <c r="AS114" s="186"/>
      <c r="AT114" s="200">
        <f>'06.02'!AT114+AY114</f>
        <v>0</v>
      </c>
      <c r="AU114" s="206"/>
      <c r="AV114" s="201"/>
      <c r="AW114" s="188">
        <f>'06.02'!BG114</f>
        <v>0</v>
      </c>
      <c r="AX114" s="189"/>
      <c r="AY114" s="188"/>
      <c r="AZ114" s="189"/>
      <c r="BA114" s="200"/>
      <c r="BB114" s="201"/>
      <c r="BC114" s="269">
        <f>'06.02'!BC114+BA114</f>
        <v>0</v>
      </c>
      <c r="BD114" s="270"/>
      <c r="BE114" s="200">
        <f>'06.02'!BE114+BA114</f>
        <v>0</v>
      </c>
      <c r="BF114" s="201"/>
      <c r="BG114" s="200">
        <f>AT114-BE114</f>
        <v>0</v>
      </c>
      <c r="BH114" s="206"/>
      <c r="BI114" s="201"/>
      <c r="BJ114" s="254" t="e">
        <f>((LEFT(AP114,FIND(" ",AP114)-1)*BC114)/$S$279)</f>
        <v>#DIV/0!</v>
      </c>
      <c r="BK114" s="255"/>
      <c r="BL114" s="256"/>
      <c r="BM114" s="1"/>
      <c r="BN114" s="2"/>
    </row>
    <row r="115" spans="2:66" ht="15" customHeight="1" thickTop="1" thickBot="1">
      <c r="B115" s="212"/>
      <c r="C115" s="213"/>
      <c r="D115" s="213"/>
      <c r="E115" s="213"/>
      <c r="F115" s="213"/>
      <c r="G115" s="213"/>
      <c r="H115" s="213"/>
      <c r="I115" s="213"/>
      <c r="J115" s="213"/>
      <c r="K115" s="213"/>
      <c r="L115" s="214"/>
      <c r="M115" s="190"/>
      <c r="N115" s="242"/>
      <c r="O115" s="242"/>
      <c r="P115" s="191"/>
      <c r="Q115" s="190"/>
      <c r="R115" s="242"/>
      <c r="S115" s="242"/>
      <c r="T115" s="191"/>
      <c r="U115" s="190"/>
      <c r="V115" s="242"/>
      <c r="W115" s="242"/>
      <c r="X115" s="191"/>
      <c r="Y115" s="190"/>
      <c r="Z115" s="242"/>
      <c r="AA115" s="242"/>
      <c r="AB115" s="191"/>
      <c r="AC115" s="308"/>
      <c r="AD115" s="309"/>
      <c r="AE115" s="309"/>
      <c r="AF115" s="310"/>
      <c r="AG115" s="326"/>
      <c r="AH115" s="327"/>
      <c r="AI115" s="327"/>
      <c r="AJ115" s="327"/>
      <c r="AK115" s="327"/>
      <c r="AL115" s="327"/>
      <c r="AM115" s="327"/>
      <c r="AN115" s="327"/>
      <c r="AO115" s="328"/>
      <c r="AP115" s="186"/>
      <c r="AQ115" s="186"/>
      <c r="AR115" s="186"/>
      <c r="AS115" s="186"/>
      <c r="AT115" s="202"/>
      <c r="AU115" s="207"/>
      <c r="AV115" s="203"/>
      <c r="AW115" s="190"/>
      <c r="AX115" s="191"/>
      <c r="AY115" s="190"/>
      <c r="AZ115" s="191"/>
      <c r="BA115" s="202"/>
      <c r="BB115" s="203"/>
      <c r="BC115" s="271"/>
      <c r="BD115" s="272"/>
      <c r="BE115" s="202"/>
      <c r="BF115" s="203"/>
      <c r="BG115" s="202"/>
      <c r="BH115" s="207"/>
      <c r="BI115" s="203"/>
      <c r="BJ115" s="257"/>
      <c r="BK115" s="258"/>
      <c r="BL115" s="259"/>
      <c r="BM115" s="1"/>
      <c r="BN115" s="2"/>
    </row>
    <row r="116" spans="2:66" ht="15" customHeight="1" thickTop="1" thickBot="1">
      <c r="B116" s="215"/>
      <c r="C116" s="216"/>
      <c r="D116" s="216"/>
      <c r="E116" s="216"/>
      <c r="F116" s="216"/>
      <c r="G116" s="216"/>
      <c r="H116" s="216"/>
      <c r="I116" s="216"/>
      <c r="J116" s="216"/>
      <c r="K116" s="216"/>
      <c r="L116" s="217"/>
      <c r="M116" s="192"/>
      <c r="N116" s="243"/>
      <c r="O116" s="243"/>
      <c r="P116" s="193"/>
      <c r="Q116" s="192"/>
      <c r="R116" s="243"/>
      <c r="S116" s="243"/>
      <c r="T116" s="193"/>
      <c r="U116" s="192"/>
      <c r="V116" s="243"/>
      <c r="W116" s="243"/>
      <c r="X116" s="193"/>
      <c r="Y116" s="192"/>
      <c r="Z116" s="243"/>
      <c r="AA116" s="243"/>
      <c r="AB116" s="193"/>
      <c r="AC116" s="311"/>
      <c r="AD116" s="312"/>
      <c r="AE116" s="312"/>
      <c r="AF116" s="313"/>
      <c r="AG116" s="329"/>
      <c r="AH116" s="330"/>
      <c r="AI116" s="330"/>
      <c r="AJ116" s="330"/>
      <c r="AK116" s="330"/>
      <c r="AL116" s="330"/>
      <c r="AM116" s="330"/>
      <c r="AN116" s="330"/>
      <c r="AO116" s="331"/>
      <c r="AP116" s="186"/>
      <c r="AQ116" s="186"/>
      <c r="AR116" s="186"/>
      <c r="AS116" s="186"/>
      <c r="AT116" s="204"/>
      <c r="AU116" s="208"/>
      <c r="AV116" s="205"/>
      <c r="AW116" s="192"/>
      <c r="AX116" s="193"/>
      <c r="AY116" s="192"/>
      <c r="AZ116" s="193"/>
      <c r="BA116" s="204"/>
      <c r="BB116" s="205"/>
      <c r="BC116" s="273"/>
      <c r="BD116" s="274"/>
      <c r="BE116" s="204"/>
      <c r="BF116" s="205"/>
      <c r="BG116" s="204"/>
      <c r="BH116" s="208"/>
      <c r="BI116" s="205"/>
      <c r="BJ116" s="260"/>
      <c r="BK116" s="261"/>
      <c r="BL116" s="262"/>
      <c r="BM116" s="1"/>
      <c r="BN116" s="2"/>
    </row>
    <row r="117" spans="2:66" ht="15" customHeight="1" thickTop="1">
      <c r="B117" s="209" t="s">
        <v>234</v>
      </c>
      <c r="C117" s="210"/>
      <c r="D117" s="210"/>
      <c r="E117" s="210"/>
      <c r="F117" s="210"/>
      <c r="G117" s="210"/>
      <c r="H117" s="210"/>
      <c r="I117" s="210"/>
      <c r="J117" s="210"/>
      <c r="K117" s="210"/>
      <c r="L117" s="211"/>
      <c r="M117" s="188"/>
      <c r="N117" s="241"/>
      <c r="O117" s="241"/>
      <c r="P117" s="189"/>
      <c r="Q117" s="188"/>
      <c r="R117" s="241"/>
      <c r="S117" s="241"/>
      <c r="T117" s="189"/>
      <c r="U117" s="188"/>
      <c r="V117" s="241"/>
      <c r="W117" s="241"/>
      <c r="X117" s="189"/>
      <c r="Y117" s="188"/>
      <c r="Z117" s="241"/>
      <c r="AA117" s="241"/>
      <c r="AB117" s="189"/>
      <c r="AC117" s="296" t="s">
        <v>129</v>
      </c>
      <c r="AD117" s="297"/>
      <c r="AE117" s="297"/>
      <c r="AF117" s="298"/>
      <c r="AG117" s="323" t="s">
        <v>233</v>
      </c>
      <c r="AH117" s="324"/>
      <c r="AI117" s="324"/>
      <c r="AJ117" s="324"/>
      <c r="AK117" s="324"/>
      <c r="AL117" s="324"/>
      <c r="AM117" s="324"/>
      <c r="AN117" s="324"/>
      <c r="AO117" s="325"/>
      <c r="AP117" s="269" t="s">
        <v>52</v>
      </c>
      <c r="AQ117" s="275"/>
      <c r="AR117" s="275"/>
      <c r="AS117" s="270"/>
      <c r="AT117" s="200">
        <f>'06.02'!AT117+AY117</f>
        <v>0</v>
      </c>
      <c r="AU117" s="206"/>
      <c r="AV117" s="201"/>
      <c r="AW117" s="188">
        <f>'06.02'!BG117</f>
        <v>0</v>
      </c>
      <c r="AX117" s="189"/>
      <c r="AY117" s="188"/>
      <c r="AZ117" s="189"/>
      <c r="BA117" s="200"/>
      <c r="BB117" s="201"/>
      <c r="BC117" s="269">
        <f>'06.02'!BC117+BA117</f>
        <v>0</v>
      </c>
      <c r="BD117" s="270"/>
      <c r="BE117" s="200">
        <f>'06.02'!BE117+BA117</f>
        <v>0</v>
      </c>
      <c r="BF117" s="201"/>
      <c r="BG117" s="200">
        <f>AT117-BE117</f>
        <v>0</v>
      </c>
      <c r="BH117" s="206"/>
      <c r="BI117" s="201"/>
      <c r="BJ117" s="254" t="e">
        <f>((LEFT(AP117,FIND(" ",AP117)-1)*BC117)/$S$279)</f>
        <v>#DIV/0!</v>
      </c>
      <c r="BK117" s="255"/>
      <c r="BL117" s="256"/>
      <c r="BM117" s="1"/>
      <c r="BN117" s="2"/>
    </row>
    <row r="118" spans="2:66" ht="15" customHeight="1">
      <c r="B118" s="212"/>
      <c r="C118" s="213"/>
      <c r="D118" s="213"/>
      <c r="E118" s="213"/>
      <c r="F118" s="213"/>
      <c r="G118" s="213"/>
      <c r="H118" s="213"/>
      <c r="I118" s="213"/>
      <c r="J118" s="213"/>
      <c r="K118" s="213"/>
      <c r="L118" s="214"/>
      <c r="M118" s="190"/>
      <c r="N118" s="242"/>
      <c r="O118" s="242"/>
      <c r="P118" s="191"/>
      <c r="Q118" s="190"/>
      <c r="R118" s="242"/>
      <c r="S118" s="242"/>
      <c r="T118" s="191"/>
      <c r="U118" s="190"/>
      <c r="V118" s="242"/>
      <c r="W118" s="242"/>
      <c r="X118" s="191"/>
      <c r="Y118" s="190"/>
      <c r="Z118" s="242"/>
      <c r="AA118" s="242"/>
      <c r="AB118" s="191"/>
      <c r="AC118" s="299"/>
      <c r="AD118" s="300"/>
      <c r="AE118" s="300"/>
      <c r="AF118" s="301"/>
      <c r="AG118" s="326"/>
      <c r="AH118" s="327"/>
      <c r="AI118" s="327"/>
      <c r="AJ118" s="327"/>
      <c r="AK118" s="327"/>
      <c r="AL118" s="327"/>
      <c r="AM118" s="327"/>
      <c r="AN118" s="327"/>
      <c r="AO118" s="328"/>
      <c r="AP118" s="271"/>
      <c r="AQ118" s="276"/>
      <c r="AR118" s="276"/>
      <c r="AS118" s="272"/>
      <c r="AT118" s="202"/>
      <c r="AU118" s="207"/>
      <c r="AV118" s="203"/>
      <c r="AW118" s="190"/>
      <c r="AX118" s="191"/>
      <c r="AY118" s="190"/>
      <c r="AZ118" s="191"/>
      <c r="BA118" s="202"/>
      <c r="BB118" s="203"/>
      <c r="BC118" s="271"/>
      <c r="BD118" s="272"/>
      <c r="BE118" s="202"/>
      <c r="BF118" s="203"/>
      <c r="BG118" s="202"/>
      <c r="BH118" s="207"/>
      <c r="BI118" s="203"/>
      <c r="BJ118" s="257"/>
      <c r="BK118" s="258"/>
      <c r="BL118" s="259"/>
      <c r="BM118" s="1"/>
      <c r="BN118" s="2"/>
    </row>
    <row r="119" spans="2:66" ht="15" customHeight="1" thickBot="1">
      <c r="B119" s="215"/>
      <c r="C119" s="216"/>
      <c r="D119" s="216"/>
      <c r="E119" s="216"/>
      <c r="F119" s="216"/>
      <c r="G119" s="216"/>
      <c r="H119" s="216"/>
      <c r="I119" s="216"/>
      <c r="J119" s="216"/>
      <c r="K119" s="216"/>
      <c r="L119" s="217"/>
      <c r="M119" s="192"/>
      <c r="N119" s="243"/>
      <c r="O119" s="243"/>
      <c r="P119" s="193"/>
      <c r="Q119" s="192"/>
      <c r="R119" s="243"/>
      <c r="S119" s="243"/>
      <c r="T119" s="193"/>
      <c r="U119" s="192"/>
      <c r="V119" s="243"/>
      <c r="W119" s="243"/>
      <c r="X119" s="193"/>
      <c r="Y119" s="192"/>
      <c r="Z119" s="243"/>
      <c r="AA119" s="243"/>
      <c r="AB119" s="193"/>
      <c r="AC119" s="302"/>
      <c r="AD119" s="303"/>
      <c r="AE119" s="303"/>
      <c r="AF119" s="304"/>
      <c r="AG119" s="329"/>
      <c r="AH119" s="330"/>
      <c r="AI119" s="330"/>
      <c r="AJ119" s="330"/>
      <c r="AK119" s="330"/>
      <c r="AL119" s="330"/>
      <c r="AM119" s="330"/>
      <c r="AN119" s="330"/>
      <c r="AO119" s="331"/>
      <c r="AP119" s="273"/>
      <c r="AQ119" s="277"/>
      <c r="AR119" s="277"/>
      <c r="AS119" s="274"/>
      <c r="AT119" s="204"/>
      <c r="AU119" s="208"/>
      <c r="AV119" s="205"/>
      <c r="AW119" s="192"/>
      <c r="AX119" s="193"/>
      <c r="AY119" s="192"/>
      <c r="AZ119" s="193"/>
      <c r="BA119" s="204"/>
      <c r="BB119" s="205"/>
      <c r="BC119" s="273"/>
      <c r="BD119" s="274"/>
      <c r="BE119" s="204"/>
      <c r="BF119" s="205"/>
      <c r="BG119" s="204"/>
      <c r="BH119" s="208"/>
      <c r="BI119" s="205"/>
      <c r="BJ119" s="260"/>
      <c r="BK119" s="261"/>
      <c r="BL119" s="262"/>
      <c r="BM119" s="1"/>
      <c r="BN119" s="2"/>
    </row>
    <row r="120" spans="2:66" ht="15" customHeight="1" thickTop="1">
      <c r="B120" s="209" t="s">
        <v>232</v>
      </c>
      <c r="C120" s="210"/>
      <c r="D120" s="210"/>
      <c r="E120" s="210"/>
      <c r="F120" s="210"/>
      <c r="G120" s="210"/>
      <c r="H120" s="210"/>
      <c r="I120" s="210"/>
      <c r="J120" s="210"/>
      <c r="K120" s="210"/>
      <c r="L120" s="211"/>
      <c r="M120" s="188"/>
      <c r="N120" s="241"/>
      <c r="O120" s="241"/>
      <c r="P120" s="189"/>
      <c r="Q120" s="188"/>
      <c r="R120" s="241"/>
      <c r="S120" s="241"/>
      <c r="T120" s="189"/>
      <c r="U120" s="188"/>
      <c r="V120" s="241"/>
      <c r="W120" s="241"/>
      <c r="X120" s="189"/>
      <c r="Y120" s="188"/>
      <c r="Z120" s="241"/>
      <c r="AA120" s="241"/>
      <c r="AB120" s="189"/>
      <c r="AC120" s="188" t="s">
        <v>129</v>
      </c>
      <c r="AD120" s="241"/>
      <c r="AE120" s="241"/>
      <c r="AF120" s="189"/>
      <c r="AG120" s="222" t="s">
        <v>231</v>
      </c>
      <c r="AH120" s="223"/>
      <c r="AI120" s="223"/>
      <c r="AJ120" s="223"/>
      <c r="AK120" s="223"/>
      <c r="AL120" s="223"/>
      <c r="AM120" s="223"/>
      <c r="AN120" s="223"/>
      <c r="AO120" s="224"/>
      <c r="AP120" s="269" t="s">
        <v>142</v>
      </c>
      <c r="AQ120" s="275"/>
      <c r="AR120" s="275"/>
      <c r="AS120" s="270"/>
      <c r="AT120" s="200">
        <f>'06.02'!AT120+AY120</f>
        <v>70</v>
      </c>
      <c r="AU120" s="206"/>
      <c r="AV120" s="201"/>
      <c r="AW120" s="188">
        <f>'06.02'!BG120</f>
        <v>70</v>
      </c>
      <c r="AX120" s="189"/>
      <c r="AY120" s="188"/>
      <c r="AZ120" s="189"/>
      <c r="BA120" s="200"/>
      <c r="BB120" s="201"/>
      <c r="BC120" s="269">
        <f>'06.02'!BC120+BA120</f>
        <v>0</v>
      </c>
      <c r="BD120" s="270"/>
      <c r="BE120" s="200">
        <f>'06.02'!BE120+BA120</f>
        <v>0</v>
      </c>
      <c r="BF120" s="201"/>
      <c r="BG120" s="200">
        <f>AT120-BE120</f>
        <v>70</v>
      </c>
      <c r="BH120" s="206"/>
      <c r="BI120" s="201"/>
      <c r="BJ120" s="254" t="e">
        <f>((LEFT(AP120,FIND(" ",AP120)-1)*BC120)/$S$279)</f>
        <v>#DIV/0!</v>
      </c>
      <c r="BK120" s="255"/>
      <c r="BL120" s="256"/>
      <c r="BM120" s="1"/>
      <c r="BN120" s="2"/>
    </row>
    <row r="121" spans="2:66" ht="15" customHeight="1">
      <c r="B121" s="212"/>
      <c r="C121" s="213"/>
      <c r="D121" s="213"/>
      <c r="E121" s="213"/>
      <c r="F121" s="213"/>
      <c r="G121" s="213"/>
      <c r="H121" s="213"/>
      <c r="I121" s="213"/>
      <c r="J121" s="213"/>
      <c r="K121" s="213"/>
      <c r="L121" s="214"/>
      <c r="M121" s="190"/>
      <c r="N121" s="242"/>
      <c r="O121" s="242"/>
      <c r="P121" s="191"/>
      <c r="Q121" s="190"/>
      <c r="R121" s="242"/>
      <c r="S121" s="242"/>
      <c r="T121" s="191"/>
      <c r="U121" s="190"/>
      <c r="V121" s="242"/>
      <c r="W121" s="242"/>
      <c r="X121" s="191"/>
      <c r="Y121" s="190"/>
      <c r="Z121" s="242"/>
      <c r="AA121" s="242"/>
      <c r="AB121" s="191"/>
      <c r="AC121" s="190"/>
      <c r="AD121" s="242"/>
      <c r="AE121" s="242"/>
      <c r="AF121" s="191"/>
      <c r="AG121" s="225"/>
      <c r="AH121" s="226"/>
      <c r="AI121" s="226"/>
      <c r="AJ121" s="226"/>
      <c r="AK121" s="226"/>
      <c r="AL121" s="226"/>
      <c r="AM121" s="226"/>
      <c r="AN121" s="226"/>
      <c r="AO121" s="227"/>
      <c r="AP121" s="271"/>
      <c r="AQ121" s="276"/>
      <c r="AR121" s="276"/>
      <c r="AS121" s="272"/>
      <c r="AT121" s="202"/>
      <c r="AU121" s="207"/>
      <c r="AV121" s="203"/>
      <c r="AW121" s="190"/>
      <c r="AX121" s="191"/>
      <c r="AY121" s="190"/>
      <c r="AZ121" s="191"/>
      <c r="BA121" s="202"/>
      <c r="BB121" s="203"/>
      <c r="BC121" s="271"/>
      <c r="BD121" s="272"/>
      <c r="BE121" s="202"/>
      <c r="BF121" s="203"/>
      <c r="BG121" s="202"/>
      <c r="BH121" s="207"/>
      <c r="BI121" s="203"/>
      <c r="BJ121" s="257"/>
      <c r="BK121" s="258"/>
      <c r="BL121" s="259"/>
      <c r="BM121" s="1"/>
      <c r="BN121" s="2"/>
    </row>
    <row r="122" spans="2:66" ht="15" customHeight="1" thickBot="1">
      <c r="B122" s="215"/>
      <c r="C122" s="216"/>
      <c r="D122" s="216"/>
      <c r="E122" s="216"/>
      <c r="F122" s="216"/>
      <c r="G122" s="216"/>
      <c r="H122" s="216"/>
      <c r="I122" s="216"/>
      <c r="J122" s="216"/>
      <c r="K122" s="216"/>
      <c r="L122" s="217"/>
      <c r="M122" s="192"/>
      <c r="N122" s="243"/>
      <c r="O122" s="243"/>
      <c r="P122" s="193"/>
      <c r="Q122" s="192"/>
      <c r="R122" s="243"/>
      <c r="S122" s="243"/>
      <c r="T122" s="193"/>
      <c r="U122" s="192"/>
      <c r="V122" s="243"/>
      <c r="W122" s="243"/>
      <c r="X122" s="193"/>
      <c r="Y122" s="192"/>
      <c r="Z122" s="243"/>
      <c r="AA122" s="243"/>
      <c r="AB122" s="193"/>
      <c r="AC122" s="192"/>
      <c r="AD122" s="243"/>
      <c r="AE122" s="243"/>
      <c r="AF122" s="193"/>
      <c r="AG122" s="228"/>
      <c r="AH122" s="229"/>
      <c r="AI122" s="229"/>
      <c r="AJ122" s="229"/>
      <c r="AK122" s="229"/>
      <c r="AL122" s="229"/>
      <c r="AM122" s="229"/>
      <c r="AN122" s="229"/>
      <c r="AO122" s="230"/>
      <c r="AP122" s="273"/>
      <c r="AQ122" s="277"/>
      <c r="AR122" s="277"/>
      <c r="AS122" s="274"/>
      <c r="AT122" s="204"/>
      <c r="AU122" s="208"/>
      <c r="AV122" s="205"/>
      <c r="AW122" s="192"/>
      <c r="AX122" s="193"/>
      <c r="AY122" s="192"/>
      <c r="AZ122" s="193"/>
      <c r="BA122" s="204"/>
      <c r="BB122" s="205"/>
      <c r="BC122" s="273"/>
      <c r="BD122" s="274"/>
      <c r="BE122" s="204"/>
      <c r="BF122" s="205"/>
      <c r="BG122" s="204"/>
      <c r="BH122" s="208"/>
      <c r="BI122" s="205"/>
      <c r="BJ122" s="260"/>
      <c r="BK122" s="261"/>
      <c r="BL122" s="262"/>
      <c r="BM122" s="1"/>
      <c r="BN122" s="2"/>
    </row>
    <row r="123" spans="2:66" ht="15" customHeight="1" thickTop="1">
      <c r="B123" s="314" t="s">
        <v>230</v>
      </c>
      <c r="C123" s="315"/>
      <c r="D123" s="315"/>
      <c r="E123" s="315"/>
      <c r="F123" s="315"/>
      <c r="G123" s="315"/>
      <c r="H123" s="315"/>
      <c r="I123" s="315"/>
      <c r="J123" s="315"/>
      <c r="K123" s="315"/>
      <c r="L123" s="316"/>
      <c r="M123" s="188"/>
      <c r="N123" s="241"/>
      <c r="O123" s="241"/>
      <c r="P123" s="189"/>
      <c r="Q123" s="188"/>
      <c r="R123" s="241"/>
      <c r="S123" s="241"/>
      <c r="T123" s="189"/>
      <c r="U123" s="188"/>
      <c r="V123" s="241"/>
      <c r="W123" s="241"/>
      <c r="X123" s="189"/>
      <c r="Y123" s="188"/>
      <c r="Z123" s="241"/>
      <c r="AA123" s="241"/>
      <c r="AB123" s="189"/>
      <c r="AC123" s="305" t="s">
        <v>129</v>
      </c>
      <c r="AD123" s="306"/>
      <c r="AE123" s="306"/>
      <c r="AF123" s="307"/>
      <c r="AG123" s="323" t="s">
        <v>130</v>
      </c>
      <c r="AH123" s="324"/>
      <c r="AI123" s="324"/>
      <c r="AJ123" s="324"/>
      <c r="AK123" s="324"/>
      <c r="AL123" s="324"/>
      <c r="AM123" s="324"/>
      <c r="AN123" s="324"/>
      <c r="AO123" s="325"/>
      <c r="AP123" s="269" t="s">
        <v>128</v>
      </c>
      <c r="AQ123" s="275"/>
      <c r="AR123" s="275"/>
      <c r="AS123" s="270"/>
      <c r="AT123" s="200">
        <f>'06.02'!AT123+AY123</f>
        <v>0</v>
      </c>
      <c r="AU123" s="206"/>
      <c r="AV123" s="201"/>
      <c r="AW123" s="188">
        <f>'06.02'!BG123</f>
        <v>0</v>
      </c>
      <c r="AX123" s="189"/>
      <c r="AY123" s="188"/>
      <c r="AZ123" s="189"/>
      <c r="BA123" s="200"/>
      <c r="BB123" s="201"/>
      <c r="BC123" s="269">
        <f>'06.02'!BC123+BA123</f>
        <v>0</v>
      </c>
      <c r="BD123" s="270"/>
      <c r="BE123" s="200">
        <f>'06.02'!BE123+BA123</f>
        <v>0</v>
      </c>
      <c r="BF123" s="201"/>
      <c r="BG123" s="200">
        <f>AT123-BE123</f>
        <v>0</v>
      </c>
      <c r="BH123" s="206"/>
      <c r="BI123" s="201"/>
      <c r="BJ123" s="254" t="e">
        <f>((LEFT(AP123,FIND(" ",AP123)-1)*BC123)/$S$279)</f>
        <v>#DIV/0!</v>
      </c>
      <c r="BK123" s="255"/>
      <c r="BL123" s="256"/>
      <c r="BM123" s="1"/>
      <c r="BN123" s="2"/>
    </row>
    <row r="124" spans="2:66" ht="15" customHeight="1">
      <c r="B124" s="317"/>
      <c r="C124" s="318"/>
      <c r="D124" s="318"/>
      <c r="E124" s="318"/>
      <c r="F124" s="318"/>
      <c r="G124" s="318"/>
      <c r="H124" s="318"/>
      <c r="I124" s="318"/>
      <c r="J124" s="318"/>
      <c r="K124" s="318"/>
      <c r="L124" s="319"/>
      <c r="M124" s="190"/>
      <c r="N124" s="242"/>
      <c r="O124" s="242"/>
      <c r="P124" s="191"/>
      <c r="Q124" s="190"/>
      <c r="R124" s="242"/>
      <c r="S124" s="242"/>
      <c r="T124" s="191"/>
      <c r="U124" s="190"/>
      <c r="V124" s="242"/>
      <c r="W124" s="242"/>
      <c r="X124" s="191"/>
      <c r="Y124" s="190"/>
      <c r="Z124" s="242"/>
      <c r="AA124" s="242"/>
      <c r="AB124" s="191"/>
      <c r="AC124" s="308"/>
      <c r="AD124" s="309"/>
      <c r="AE124" s="309"/>
      <c r="AF124" s="310"/>
      <c r="AG124" s="326"/>
      <c r="AH124" s="327"/>
      <c r="AI124" s="327"/>
      <c r="AJ124" s="327"/>
      <c r="AK124" s="327"/>
      <c r="AL124" s="327"/>
      <c r="AM124" s="327"/>
      <c r="AN124" s="327"/>
      <c r="AO124" s="328"/>
      <c r="AP124" s="271"/>
      <c r="AQ124" s="276"/>
      <c r="AR124" s="276"/>
      <c r="AS124" s="272"/>
      <c r="AT124" s="202"/>
      <c r="AU124" s="207"/>
      <c r="AV124" s="203"/>
      <c r="AW124" s="190"/>
      <c r="AX124" s="191"/>
      <c r="AY124" s="190"/>
      <c r="AZ124" s="191"/>
      <c r="BA124" s="202"/>
      <c r="BB124" s="203"/>
      <c r="BC124" s="271"/>
      <c r="BD124" s="272"/>
      <c r="BE124" s="202"/>
      <c r="BF124" s="203"/>
      <c r="BG124" s="202"/>
      <c r="BH124" s="207"/>
      <c r="BI124" s="203"/>
      <c r="BJ124" s="257"/>
      <c r="BK124" s="258"/>
      <c r="BL124" s="259"/>
      <c r="BM124" s="1"/>
      <c r="BN124" s="2"/>
    </row>
    <row r="125" spans="2:66" ht="15" customHeight="1" thickBot="1">
      <c r="B125" s="320"/>
      <c r="C125" s="321"/>
      <c r="D125" s="321"/>
      <c r="E125" s="321"/>
      <c r="F125" s="321"/>
      <c r="G125" s="321"/>
      <c r="H125" s="321"/>
      <c r="I125" s="321"/>
      <c r="J125" s="321"/>
      <c r="K125" s="321"/>
      <c r="L125" s="322"/>
      <c r="M125" s="192"/>
      <c r="N125" s="243"/>
      <c r="O125" s="243"/>
      <c r="P125" s="193"/>
      <c r="Q125" s="192"/>
      <c r="R125" s="243"/>
      <c r="S125" s="243"/>
      <c r="T125" s="193"/>
      <c r="U125" s="192"/>
      <c r="V125" s="243"/>
      <c r="W125" s="243"/>
      <c r="X125" s="193"/>
      <c r="Y125" s="192"/>
      <c r="Z125" s="243"/>
      <c r="AA125" s="243"/>
      <c r="AB125" s="193"/>
      <c r="AC125" s="311"/>
      <c r="AD125" s="312"/>
      <c r="AE125" s="312"/>
      <c r="AF125" s="313"/>
      <c r="AG125" s="329"/>
      <c r="AH125" s="330"/>
      <c r="AI125" s="330"/>
      <c r="AJ125" s="330"/>
      <c r="AK125" s="330"/>
      <c r="AL125" s="330"/>
      <c r="AM125" s="330"/>
      <c r="AN125" s="330"/>
      <c r="AO125" s="331"/>
      <c r="AP125" s="273"/>
      <c r="AQ125" s="277"/>
      <c r="AR125" s="277"/>
      <c r="AS125" s="274"/>
      <c r="AT125" s="204"/>
      <c r="AU125" s="208"/>
      <c r="AV125" s="205"/>
      <c r="AW125" s="192"/>
      <c r="AX125" s="193"/>
      <c r="AY125" s="192"/>
      <c r="AZ125" s="193"/>
      <c r="BA125" s="204"/>
      <c r="BB125" s="205"/>
      <c r="BC125" s="273"/>
      <c r="BD125" s="274"/>
      <c r="BE125" s="204"/>
      <c r="BF125" s="205"/>
      <c r="BG125" s="204"/>
      <c r="BH125" s="208"/>
      <c r="BI125" s="205"/>
      <c r="BJ125" s="260"/>
      <c r="BK125" s="261"/>
      <c r="BL125" s="262"/>
      <c r="BM125" s="1"/>
      <c r="BN125" s="2"/>
    </row>
    <row r="126" spans="2:66" ht="15" customHeight="1" thickTop="1">
      <c r="B126" s="314" t="s">
        <v>62</v>
      </c>
      <c r="C126" s="315"/>
      <c r="D126" s="315"/>
      <c r="E126" s="315"/>
      <c r="F126" s="315"/>
      <c r="G126" s="315"/>
      <c r="H126" s="315"/>
      <c r="I126" s="315"/>
      <c r="J126" s="315"/>
      <c r="K126" s="315"/>
      <c r="L126" s="316"/>
      <c r="M126" s="194">
        <v>8</v>
      </c>
      <c r="N126" s="219"/>
      <c r="O126" s="219"/>
      <c r="P126" s="195"/>
      <c r="Q126" s="194">
        <v>10</v>
      </c>
      <c r="R126" s="219"/>
      <c r="S126" s="219"/>
      <c r="T126" s="195"/>
      <c r="U126" s="194">
        <v>10</v>
      </c>
      <c r="V126" s="219"/>
      <c r="W126" s="219"/>
      <c r="X126" s="195"/>
      <c r="Y126" s="194">
        <v>10</v>
      </c>
      <c r="Z126" s="219"/>
      <c r="AA126" s="219"/>
      <c r="AB126" s="195"/>
      <c r="AC126" s="305" t="s">
        <v>312</v>
      </c>
      <c r="AD126" s="306"/>
      <c r="AE126" s="306"/>
      <c r="AF126" s="307"/>
      <c r="AG126" s="323" t="s">
        <v>229</v>
      </c>
      <c r="AH126" s="324"/>
      <c r="AI126" s="324"/>
      <c r="AJ126" s="324"/>
      <c r="AK126" s="324"/>
      <c r="AL126" s="324"/>
      <c r="AM126" s="324"/>
      <c r="AN126" s="324"/>
      <c r="AO126" s="325"/>
      <c r="AP126" s="269" t="s">
        <v>52</v>
      </c>
      <c r="AQ126" s="275"/>
      <c r="AR126" s="275"/>
      <c r="AS126" s="270"/>
      <c r="AT126" s="200">
        <f>'06.02'!AT126+AY126</f>
        <v>78</v>
      </c>
      <c r="AU126" s="206"/>
      <c r="AV126" s="201"/>
      <c r="AW126" s="188">
        <f>'06.02'!BG126</f>
        <v>78</v>
      </c>
      <c r="AX126" s="189"/>
      <c r="AY126" s="188"/>
      <c r="AZ126" s="189"/>
      <c r="BA126" s="200"/>
      <c r="BB126" s="201"/>
      <c r="BC126" s="269">
        <f>'06.02'!BC126+BA126</f>
        <v>0</v>
      </c>
      <c r="BD126" s="270"/>
      <c r="BE126" s="200">
        <f>'06.02'!BE126+BA126</f>
        <v>0</v>
      </c>
      <c r="BF126" s="201"/>
      <c r="BG126" s="200">
        <f>AT126-BE126</f>
        <v>78</v>
      </c>
      <c r="BH126" s="206"/>
      <c r="BI126" s="201"/>
      <c r="BJ126" s="254" t="e">
        <f>((LEFT(AP126,FIND(" ",AP126)-1)*BC126)/$S$279)</f>
        <v>#DIV/0!</v>
      </c>
      <c r="BK126" s="255"/>
      <c r="BL126" s="256"/>
      <c r="BM126" s="1"/>
      <c r="BN126" s="2"/>
    </row>
    <row r="127" spans="2:66" ht="15" customHeight="1">
      <c r="B127" s="317"/>
      <c r="C127" s="318"/>
      <c r="D127" s="318"/>
      <c r="E127" s="318"/>
      <c r="F127" s="318"/>
      <c r="G127" s="318"/>
      <c r="H127" s="318"/>
      <c r="I127" s="318"/>
      <c r="J127" s="318"/>
      <c r="K127" s="318"/>
      <c r="L127" s="319"/>
      <c r="M127" s="196"/>
      <c r="N127" s="220"/>
      <c r="O127" s="220"/>
      <c r="P127" s="197"/>
      <c r="Q127" s="196"/>
      <c r="R127" s="220"/>
      <c r="S127" s="220"/>
      <c r="T127" s="197"/>
      <c r="U127" s="196"/>
      <c r="V127" s="220"/>
      <c r="W127" s="220"/>
      <c r="X127" s="197"/>
      <c r="Y127" s="196"/>
      <c r="Z127" s="220"/>
      <c r="AA127" s="220"/>
      <c r="AB127" s="197"/>
      <c r="AC127" s="308"/>
      <c r="AD127" s="309"/>
      <c r="AE127" s="309"/>
      <c r="AF127" s="310"/>
      <c r="AG127" s="326"/>
      <c r="AH127" s="327"/>
      <c r="AI127" s="327"/>
      <c r="AJ127" s="327"/>
      <c r="AK127" s="327"/>
      <c r="AL127" s="327"/>
      <c r="AM127" s="327"/>
      <c r="AN127" s="327"/>
      <c r="AO127" s="328"/>
      <c r="AP127" s="271"/>
      <c r="AQ127" s="276"/>
      <c r="AR127" s="276"/>
      <c r="AS127" s="272"/>
      <c r="AT127" s="202"/>
      <c r="AU127" s="207"/>
      <c r="AV127" s="203"/>
      <c r="AW127" s="190"/>
      <c r="AX127" s="191"/>
      <c r="AY127" s="190"/>
      <c r="AZ127" s="191"/>
      <c r="BA127" s="202"/>
      <c r="BB127" s="203"/>
      <c r="BC127" s="271"/>
      <c r="BD127" s="272"/>
      <c r="BE127" s="202"/>
      <c r="BF127" s="203"/>
      <c r="BG127" s="202"/>
      <c r="BH127" s="207"/>
      <c r="BI127" s="203"/>
      <c r="BJ127" s="257"/>
      <c r="BK127" s="258"/>
      <c r="BL127" s="259"/>
      <c r="BM127" s="1"/>
      <c r="BN127" s="2"/>
    </row>
    <row r="128" spans="2:66" ht="15" customHeight="1" thickBot="1">
      <c r="B128" s="320"/>
      <c r="C128" s="321"/>
      <c r="D128" s="321"/>
      <c r="E128" s="321"/>
      <c r="F128" s="321"/>
      <c r="G128" s="321"/>
      <c r="H128" s="321"/>
      <c r="I128" s="321"/>
      <c r="J128" s="321"/>
      <c r="K128" s="321"/>
      <c r="L128" s="322"/>
      <c r="M128" s="198"/>
      <c r="N128" s="221"/>
      <c r="O128" s="221"/>
      <c r="P128" s="199"/>
      <c r="Q128" s="198"/>
      <c r="R128" s="221"/>
      <c r="S128" s="221"/>
      <c r="T128" s="199"/>
      <c r="U128" s="198"/>
      <c r="V128" s="221"/>
      <c r="W128" s="221"/>
      <c r="X128" s="199"/>
      <c r="Y128" s="198"/>
      <c r="Z128" s="221"/>
      <c r="AA128" s="221"/>
      <c r="AB128" s="199"/>
      <c r="AC128" s="311"/>
      <c r="AD128" s="312"/>
      <c r="AE128" s="312"/>
      <c r="AF128" s="313"/>
      <c r="AG128" s="329"/>
      <c r="AH128" s="330"/>
      <c r="AI128" s="330"/>
      <c r="AJ128" s="330"/>
      <c r="AK128" s="330"/>
      <c r="AL128" s="330"/>
      <c r="AM128" s="330"/>
      <c r="AN128" s="330"/>
      <c r="AO128" s="331"/>
      <c r="AP128" s="273"/>
      <c r="AQ128" s="277"/>
      <c r="AR128" s="277"/>
      <c r="AS128" s="274"/>
      <c r="AT128" s="204"/>
      <c r="AU128" s="208"/>
      <c r="AV128" s="205"/>
      <c r="AW128" s="192"/>
      <c r="AX128" s="193"/>
      <c r="AY128" s="192"/>
      <c r="AZ128" s="193"/>
      <c r="BA128" s="204"/>
      <c r="BB128" s="205"/>
      <c r="BC128" s="273"/>
      <c r="BD128" s="274"/>
      <c r="BE128" s="204"/>
      <c r="BF128" s="205"/>
      <c r="BG128" s="204"/>
      <c r="BH128" s="208"/>
      <c r="BI128" s="205"/>
      <c r="BJ128" s="260"/>
      <c r="BK128" s="261"/>
      <c r="BL128" s="262"/>
      <c r="BM128" s="1"/>
      <c r="BN128" s="2"/>
    </row>
    <row r="129" spans="2:66" ht="15" customHeight="1" thickTop="1">
      <c r="B129" s="209" t="s">
        <v>228</v>
      </c>
      <c r="C129" s="210"/>
      <c r="D129" s="210"/>
      <c r="E129" s="210"/>
      <c r="F129" s="210"/>
      <c r="G129" s="210"/>
      <c r="H129" s="210"/>
      <c r="I129" s="210"/>
      <c r="J129" s="210"/>
      <c r="K129" s="210"/>
      <c r="L129" s="211"/>
      <c r="M129" s="188"/>
      <c r="N129" s="241"/>
      <c r="O129" s="241"/>
      <c r="P129" s="189"/>
      <c r="Q129" s="188"/>
      <c r="R129" s="241"/>
      <c r="S129" s="241"/>
      <c r="T129" s="189"/>
      <c r="U129" s="188"/>
      <c r="V129" s="241"/>
      <c r="W129" s="241"/>
      <c r="X129" s="189"/>
      <c r="Y129" s="188"/>
      <c r="Z129" s="241"/>
      <c r="AA129" s="241"/>
      <c r="AB129" s="189"/>
      <c r="AC129" s="278" t="s">
        <v>129</v>
      </c>
      <c r="AD129" s="279"/>
      <c r="AE129" s="279"/>
      <c r="AF129" s="280"/>
      <c r="AG129" s="323" t="s">
        <v>227</v>
      </c>
      <c r="AH129" s="324"/>
      <c r="AI129" s="324"/>
      <c r="AJ129" s="324"/>
      <c r="AK129" s="324"/>
      <c r="AL129" s="324"/>
      <c r="AM129" s="324"/>
      <c r="AN129" s="324"/>
      <c r="AO129" s="325"/>
      <c r="AP129" s="269" t="s">
        <v>52</v>
      </c>
      <c r="AQ129" s="275"/>
      <c r="AR129" s="275"/>
      <c r="AS129" s="270"/>
      <c r="AT129" s="200">
        <f>'06.02'!AT129+AY129</f>
        <v>11</v>
      </c>
      <c r="AU129" s="206"/>
      <c r="AV129" s="201"/>
      <c r="AW129" s="188">
        <f>'06.02'!BG129</f>
        <v>11</v>
      </c>
      <c r="AX129" s="189"/>
      <c r="AY129" s="188"/>
      <c r="AZ129" s="189"/>
      <c r="BA129" s="200"/>
      <c r="BB129" s="201"/>
      <c r="BC129" s="269">
        <f>'06.02'!BC129+BA129</f>
        <v>0</v>
      </c>
      <c r="BD129" s="270"/>
      <c r="BE129" s="200">
        <f>'06.02'!BE129+BA129</f>
        <v>0</v>
      </c>
      <c r="BF129" s="201"/>
      <c r="BG129" s="200">
        <f>AT129-BE129</f>
        <v>11</v>
      </c>
      <c r="BH129" s="206"/>
      <c r="BI129" s="201"/>
      <c r="BJ129" s="254" t="e">
        <f>((LEFT(AP129,FIND(" ",AP129)-1)*BC129)/$S$279)</f>
        <v>#DIV/0!</v>
      </c>
      <c r="BK129" s="255"/>
      <c r="BL129" s="256"/>
      <c r="BM129" s="1"/>
      <c r="BN129" s="2"/>
    </row>
    <row r="130" spans="2:66" ht="15" customHeight="1">
      <c r="B130" s="212"/>
      <c r="C130" s="213"/>
      <c r="D130" s="213"/>
      <c r="E130" s="213"/>
      <c r="F130" s="213"/>
      <c r="G130" s="213"/>
      <c r="H130" s="213"/>
      <c r="I130" s="213"/>
      <c r="J130" s="213"/>
      <c r="K130" s="213"/>
      <c r="L130" s="214"/>
      <c r="M130" s="190"/>
      <c r="N130" s="242"/>
      <c r="O130" s="242"/>
      <c r="P130" s="191"/>
      <c r="Q130" s="190"/>
      <c r="R130" s="242"/>
      <c r="S130" s="242"/>
      <c r="T130" s="191"/>
      <c r="U130" s="190"/>
      <c r="V130" s="242"/>
      <c r="W130" s="242"/>
      <c r="X130" s="191"/>
      <c r="Y130" s="190"/>
      <c r="Z130" s="242"/>
      <c r="AA130" s="242"/>
      <c r="AB130" s="191"/>
      <c r="AC130" s="281"/>
      <c r="AD130" s="282"/>
      <c r="AE130" s="282"/>
      <c r="AF130" s="283"/>
      <c r="AG130" s="326"/>
      <c r="AH130" s="327"/>
      <c r="AI130" s="327"/>
      <c r="AJ130" s="327"/>
      <c r="AK130" s="327"/>
      <c r="AL130" s="327"/>
      <c r="AM130" s="327"/>
      <c r="AN130" s="327"/>
      <c r="AO130" s="328"/>
      <c r="AP130" s="271"/>
      <c r="AQ130" s="276"/>
      <c r="AR130" s="276"/>
      <c r="AS130" s="272"/>
      <c r="AT130" s="202"/>
      <c r="AU130" s="207"/>
      <c r="AV130" s="203"/>
      <c r="AW130" s="190"/>
      <c r="AX130" s="191"/>
      <c r="AY130" s="190"/>
      <c r="AZ130" s="191"/>
      <c r="BA130" s="202"/>
      <c r="BB130" s="203"/>
      <c r="BC130" s="271"/>
      <c r="BD130" s="272"/>
      <c r="BE130" s="202"/>
      <c r="BF130" s="203"/>
      <c r="BG130" s="202"/>
      <c r="BH130" s="207"/>
      <c r="BI130" s="203"/>
      <c r="BJ130" s="257"/>
      <c r="BK130" s="258"/>
      <c r="BL130" s="259"/>
      <c r="BM130" s="1"/>
      <c r="BN130" s="2"/>
    </row>
    <row r="131" spans="2:66" ht="15" customHeight="1" thickBot="1">
      <c r="B131" s="215"/>
      <c r="C131" s="216"/>
      <c r="D131" s="216"/>
      <c r="E131" s="216"/>
      <c r="F131" s="216"/>
      <c r="G131" s="216"/>
      <c r="H131" s="216"/>
      <c r="I131" s="216"/>
      <c r="J131" s="216"/>
      <c r="K131" s="216"/>
      <c r="L131" s="217"/>
      <c r="M131" s="192"/>
      <c r="N131" s="243"/>
      <c r="O131" s="243"/>
      <c r="P131" s="193"/>
      <c r="Q131" s="192"/>
      <c r="R131" s="243"/>
      <c r="S131" s="243"/>
      <c r="T131" s="193"/>
      <c r="U131" s="192"/>
      <c r="V131" s="243"/>
      <c r="W131" s="243"/>
      <c r="X131" s="193"/>
      <c r="Y131" s="192"/>
      <c r="Z131" s="243"/>
      <c r="AA131" s="243"/>
      <c r="AB131" s="193"/>
      <c r="AC131" s="284"/>
      <c r="AD131" s="285"/>
      <c r="AE131" s="285"/>
      <c r="AF131" s="286"/>
      <c r="AG131" s="329"/>
      <c r="AH131" s="330"/>
      <c r="AI131" s="330"/>
      <c r="AJ131" s="330"/>
      <c r="AK131" s="330"/>
      <c r="AL131" s="330"/>
      <c r="AM131" s="330"/>
      <c r="AN131" s="330"/>
      <c r="AO131" s="331"/>
      <c r="AP131" s="273"/>
      <c r="AQ131" s="277"/>
      <c r="AR131" s="277"/>
      <c r="AS131" s="274"/>
      <c r="AT131" s="204"/>
      <c r="AU131" s="208"/>
      <c r="AV131" s="205"/>
      <c r="AW131" s="192"/>
      <c r="AX131" s="193"/>
      <c r="AY131" s="192"/>
      <c r="AZ131" s="193"/>
      <c r="BA131" s="204"/>
      <c r="BB131" s="205"/>
      <c r="BC131" s="273"/>
      <c r="BD131" s="274"/>
      <c r="BE131" s="204"/>
      <c r="BF131" s="205"/>
      <c r="BG131" s="204"/>
      <c r="BH131" s="208"/>
      <c r="BI131" s="205"/>
      <c r="BJ131" s="260"/>
      <c r="BK131" s="261"/>
      <c r="BL131" s="262"/>
      <c r="BM131" s="1"/>
      <c r="BN131" s="2"/>
    </row>
    <row r="132" spans="2:66" ht="15" customHeight="1" thickTop="1">
      <c r="B132" s="209" t="s">
        <v>226</v>
      </c>
      <c r="C132" s="210"/>
      <c r="D132" s="210"/>
      <c r="E132" s="210"/>
      <c r="F132" s="210"/>
      <c r="G132" s="210"/>
      <c r="H132" s="210"/>
      <c r="I132" s="210"/>
      <c r="J132" s="210"/>
      <c r="K132" s="210"/>
      <c r="L132" s="211"/>
      <c r="M132" s="188"/>
      <c r="N132" s="241"/>
      <c r="O132" s="241"/>
      <c r="P132" s="189"/>
      <c r="Q132" s="188"/>
      <c r="R132" s="241"/>
      <c r="S132" s="241"/>
      <c r="T132" s="189"/>
      <c r="U132" s="188"/>
      <c r="V132" s="241"/>
      <c r="W132" s="241"/>
      <c r="X132" s="189"/>
      <c r="Y132" s="188"/>
      <c r="Z132" s="241"/>
      <c r="AA132" s="241"/>
      <c r="AB132" s="189"/>
      <c r="AC132" s="188" t="s">
        <v>129</v>
      </c>
      <c r="AD132" s="241"/>
      <c r="AE132" s="241"/>
      <c r="AF132" s="189"/>
      <c r="AG132" s="222" t="s">
        <v>225</v>
      </c>
      <c r="AH132" s="223"/>
      <c r="AI132" s="223"/>
      <c r="AJ132" s="223"/>
      <c r="AK132" s="223"/>
      <c r="AL132" s="223"/>
      <c r="AM132" s="223"/>
      <c r="AN132" s="223"/>
      <c r="AO132" s="224"/>
      <c r="AP132" s="269" t="s">
        <v>141</v>
      </c>
      <c r="AQ132" s="275"/>
      <c r="AR132" s="275"/>
      <c r="AS132" s="270"/>
      <c r="AT132" s="200">
        <f>'06.02'!AT132+AY132</f>
        <v>2</v>
      </c>
      <c r="AU132" s="206"/>
      <c r="AV132" s="201"/>
      <c r="AW132" s="188">
        <f>'06.02'!BG132</f>
        <v>2</v>
      </c>
      <c r="AX132" s="189"/>
      <c r="AY132" s="188"/>
      <c r="AZ132" s="189"/>
      <c r="BA132" s="200"/>
      <c r="BB132" s="201"/>
      <c r="BC132" s="269">
        <f>'06.02'!BC132+BA132</f>
        <v>0</v>
      </c>
      <c r="BD132" s="270"/>
      <c r="BE132" s="200">
        <f>'06.02'!BE132+BA132</f>
        <v>0</v>
      </c>
      <c r="BF132" s="201"/>
      <c r="BG132" s="200">
        <f>AT132-BE132</f>
        <v>2</v>
      </c>
      <c r="BH132" s="206"/>
      <c r="BI132" s="201"/>
      <c r="BJ132" s="254" t="e">
        <f>((LEFT(AP132,FIND(" ",AP132)-1)*BC132)/$S$279)</f>
        <v>#DIV/0!</v>
      </c>
      <c r="BK132" s="255"/>
      <c r="BL132" s="256"/>
      <c r="BM132" s="1"/>
      <c r="BN132" s="2"/>
    </row>
    <row r="133" spans="2:66" ht="15" customHeight="1">
      <c r="B133" s="212"/>
      <c r="C133" s="213"/>
      <c r="D133" s="213"/>
      <c r="E133" s="213"/>
      <c r="F133" s="213"/>
      <c r="G133" s="213"/>
      <c r="H133" s="213"/>
      <c r="I133" s="213"/>
      <c r="J133" s="213"/>
      <c r="K133" s="213"/>
      <c r="L133" s="214"/>
      <c r="M133" s="190"/>
      <c r="N133" s="242"/>
      <c r="O133" s="242"/>
      <c r="P133" s="191"/>
      <c r="Q133" s="190"/>
      <c r="R133" s="242"/>
      <c r="S133" s="242"/>
      <c r="T133" s="191"/>
      <c r="U133" s="190"/>
      <c r="V133" s="242"/>
      <c r="W133" s="242"/>
      <c r="X133" s="191"/>
      <c r="Y133" s="190"/>
      <c r="Z133" s="242"/>
      <c r="AA133" s="242"/>
      <c r="AB133" s="191"/>
      <c r="AC133" s="190"/>
      <c r="AD133" s="242"/>
      <c r="AE133" s="242"/>
      <c r="AF133" s="191"/>
      <c r="AG133" s="225"/>
      <c r="AH133" s="226"/>
      <c r="AI133" s="226"/>
      <c r="AJ133" s="226"/>
      <c r="AK133" s="226"/>
      <c r="AL133" s="226"/>
      <c r="AM133" s="226"/>
      <c r="AN133" s="226"/>
      <c r="AO133" s="227"/>
      <c r="AP133" s="271"/>
      <c r="AQ133" s="276"/>
      <c r="AR133" s="276"/>
      <c r="AS133" s="272"/>
      <c r="AT133" s="202"/>
      <c r="AU133" s="207"/>
      <c r="AV133" s="203"/>
      <c r="AW133" s="190"/>
      <c r="AX133" s="191"/>
      <c r="AY133" s="190"/>
      <c r="AZ133" s="191"/>
      <c r="BA133" s="202"/>
      <c r="BB133" s="203"/>
      <c r="BC133" s="271"/>
      <c r="BD133" s="272"/>
      <c r="BE133" s="202"/>
      <c r="BF133" s="203"/>
      <c r="BG133" s="202"/>
      <c r="BH133" s="207"/>
      <c r="BI133" s="203"/>
      <c r="BJ133" s="257"/>
      <c r="BK133" s="258"/>
      <c r="BL133" s="259"/>
      <c r="BM133" s="1"/>
      <c r="BN133" s="2"/>
    </row>
    <row r="134" spans="2:66" ht="15" customHeight="1" thickBot="1">
      <c r="B134" s="215"/>
      <c r="C134" s="216"/>
      <c r="D134" s="216"/>
      <c r="E134" s="216"/>
      <c r="F134" s="216"/>
      <c r="G134" s="216"/>
      <c r="H134" s="216"/>
      <c r="I134" s="216"/>
      <c r="J134" s="216"/>
      <c r="K134" s="216"/>
      <c r="L134" s="217"/>
      <c r="M134" s="192"/>
      <c r="N134" s="243"/>
      <c r="O134" s="243"/>
      <c r="P134" s="193"/>
      <c r="Q134" s="192"/>
      <c r="R134" s="243"/>
      <c r="S134" s="243"/>
      <c r="T134" s="193"/>
      <c r="U134" s="192"/>
      <c r="V134" s="243"/>
      <c r="W134" s="243"/>
      <c r="X134" s="193"/>
      <c r="Y134" s="192"/>
      <c r="Z134" s="243"/>
      <c r="AA134" s="243"/>
      <c r="AB134" s="193"/>
      <c r="AC134" s="192"/>
      <c r="AD134" s="243"/>
      <c r="AE134" s="243"/>
      <c r="AF134" s="193"/>
      <c r="AG134" s="228"/>
      <c r="AH134" s="229"/>
      <c r="AI134" s="229"/>
      <c r="AJ134" s="229"/>
      <c r="AK134" s="229"/>
      <c r="AL134" s="229"/>
      <c r="AM134" s="229"/>
      <c r="AN134" s="229"/>
      <c r="AO134" s="230"/>
      <c r="AP134" s="273"/>
      <c r="AQ134" s="277"/>
      <c r="AR134" s="277"/>
      <c r="AS134" s="274"/>
      <c r="AT134" s="204"/>
      <c r="AU134" s="208"/>
      <c r="AV134" s="205"/>
      <c r="AW134" s="192"/>
      <c r="AX134" s="193"/>
      <c r="AY134" s="192"/>
      <c r="AZ134" s="193"/>
      <c r="BA134" s="204"/>
      <c r="BB134" s="205"/>
      <c r="BC134" s="273"/>
      <c r="BD134" s="274"/>
      <c r="BE134" s="204"/>
      <c r="BF134" s="205"/>
      <c r="BG134" s="204"/>
      <c r="BH134" s="208"/>
      <c r="BI134" s="205"/>
      <c r="BJ134" s="260"/>
      <c r="BK134" s="261"/>
      <c r="BL134" s="262"/>
      <c r="BM134" s="1"/>
      <c r="BN134" s="2"/>
    </row>
    <row r="135" spans="2:66" ht="15" customHeight="1" thickTop="1">
      <c r="B135" s="314" t="s">
        <v>224</v>
      </c>
      <c r="C135" s="315"/>
      <c r="D135" s="315"/>
      <c r="E135" s="315"/>
      <c r="F135" s="315"/>
      <c r="G135" s="315"/>
      <c r="H135" s="315"/>
      <c r="I135" s="315"/>
      <c r="J135" s="315"/>
      <c r="K135" s="315"/>
      <c r="L135" s="316"/>
      <c r="M135" s="188"/>
      <c r="N135" s="241"/>
      <c r="O135" s="241"/>
      <c r="P135" s="189"/>
      <c r="Q135" s="188"/>
      <c r="R135" s="241"/>
      <c r="S135" s="241"/>
      <c r="T135" s="189"/>
      <c r="U135" s="188"/>
      <c r="V135" s="241"/>
      <c r="W135" s="241"/>
      <c r="X135" s="189"/>
      <c r="Y135" s="188"/>
      <c r="Z135" s="241"/>
      <c r="AA135" s="241"/>
      <c r="AB135" s="189"/>
      <c r="AC135" s="188" t="s">
        <v>129</v>
      </c>
      <c r="AD135" s="241"/>
      <c r="AE135" s="241"/>
      <c r="AF135" s="189"/>
      <c r="AG135" s="323" t="s">
        <v>140</v>
      </c>
      <c r="AH135" s="324"/>
      <c r="AI135" s="324"/>
      <c r="AJ135" s="324"/>
      <c r="AK135" s="324"/>
      <c r="AL135" s="324"/>
      <c r="AM135" s="324"/>
      <c r="AN135" s="324"/>
      <c r="AO135" s="325"/>
      <c r="AP135" s="269" t="s">
        <v>159</v>
      </c>
      <c r="AQ135" s="275"/>
      <c r="AR135" s="275"/>
      <c r="AS135" s="270"/>
      <c r="AT135" s="200">
        <f>'06.02'!AT135+AY135</f>
        <v>12</v>
      </c>
      <c r="AU135" s="206"/>
      <c r="AV135" s="201"/>
      <c r="AW135" s="188">
        <f>'06.02'!BG135</f>
        <v>12</v>
      </c>
      <c r="AX135" s="189"/>
      <c r="AY135" s="188"/>
      <c r="AZ135" s="189"/>
      <c r="BA135" s="200"/>
      <c r="BB135" s="201"/>
      <c r="BC135" s="269">
        <f>'06.02'!BC135+BA135</f>
        <v>0</v>
      </c>
      <c r="BD135" s="270"/>
      <c r="BE135" s="200">
        <f>'06.02'!BE135+BA135</f>
        <v>0</v>
      </c>
      <c r="BF135" s="201"/>
      <c r="BG135" s="200">
        <f>AT135-BE135</f>
        <v>12</v>
      </c>
      <c r="BH135" s="206"/>
      <c r="BI135" s="201"/>
      <c r="BJ135" s="254" t="e">
        <f>((LEFT(AP135,FIND(" ",AP135)-1)*BC135)/$S$279)</f>
        <v>#DIV/0!</v>
      </c>
      <c r="BK135" s="255"/>
      <c r="BL135" s="256"/>
      <c r="BM135" s="1"/>
      <c r="BN135" s="2"/>
    </row>
    <row r="136" spans="2:66" ht="15" customHeight="1">
      <c r="B136" s="317"/>
      <c r="C136" s="318"/>
      <c r="D136" s="318"/>
      <c r="E136" s="318"/>
      <c r="F136" s="318"/>
      <c r="G136" s="318"/>
      <c r="H136" s="318"/>
      <c r="I136" s="318"/>
      <c r="J136" s="318"/>
      <c r="K136" s="318"/>
      <c r="L136" s="319"/>
      <c r="M136" s="190"/>
      <c r="N136" s="242"/>
      <c r="O136" s="242"/>
      <c r="P136" s="191"/>
      <c r="Q136" s="190"/>
      <c r="R136" s="242"/>
      <c r="S136" s="242"/>
      <c r="T136" s="191"/>
      <c r="U136" s="190"/>
      <c r="V136" s="242"/>
      <c r="W136" s="242"/>
      <c r="X136" s="191"/>
      <c r="Y136" s="190"/>
      <c r="Z136" s="242"/>
      <c r="AA136" s="242"/>
      <c r="AB136" s="191"/>
      <c r="AC136" s="190"/>
      <c r="AD136" s="242"/>
      <c r="AE136" s="242"/>
      <c r="AF136" s="191"/>
      <c r="AG136" s="326"/>
      <c r="AH136" s="327"/>
      <c r="AI136" s="327"/>
      <c r="AJ136" s="327"/>
      <c r="AK136" s="327"/>
      <c r="AL136" s="327"/>
      <c r="AM136" s="327"/>
      <c r="AN136" s="327"/>
      <c r="AO136" s="328"/>
      <c r="AP136" s="271"/>
      <c r="AQ136" s="276"/>
      <c r="AR136" s="276"/>
      <c r="AS136" s="272"/>
      <c r="AT136" s="202"/>
      <c r="AU136" s="207"/>
      <c r="AV136" s="203"/>
      <c r="AW136" s="190"/>
      <c r="AX136" s="191"/>
      <c r="AY136" s="190"/>
      <c r="AZ136" s="191"/>
      <c r="BA136" s="202"/>
      <c r="BB136" s="203"/>
      <c r="BC136" s="271"/>
      <c r="BD136" s="272"/>
      <c r="BE136" s="202"/>
      <c r="BF136" s="203"/>
      <c r="BG136" s="202"/>
      <c r="BH136" s="207"/>
      <c r="BI136" s="203"/>
      <c r="BJ136" s="257"/>
      <c r="BK136" s="258"/>
      <c r="BL136" s="259"/>
      <c r="BM136" s="1"/>
      <c r="BN136" s="2"/>
    </row>
    <row r="137" spans="2:66" ht="15" customHeight="1" thickBot="1">
      <c r="B137" s="320"/>
      <c r="C137" s="321"/>
      <c r="D137" s="321"/>
      <c r="E137" s="321"/>
      <c r="F137" s="321"/>
      <c r="G137" s="321"/>
      <c r="H137" s="321"/>
      <c r="I137" s="321"/>
      <c r="J137" s="321"/>
      <c r="K137" s="321"/>
      <c r="L137" s="322"/>
      <c r="M137" s="192"/>
      <c r="N137" s="243"/>
      <c r="O137" s="243"/>
      <c r="P137" s="193"/>
      <c r="Q137" s="192"/>
      <c r="R137" s="243"/>
      <c r="S137" s="243"/>
      <c r="T137" s="193"/>
      <c r="U137" s="192"/>
      <c r="V137" s="243"/>
      <c r="W137" s="243"/>
      <c r="X137" s="193"/>
      <c r="Y137" s="192"/>
      <c r="Z137" s="243"/>
      <c r="AA137" s="243"/>
      <c r="AB137" s="193"/>
      <c r="AC137" s="192"/>
      <c r="AD137" s="243"/>
      <c r="AE137" s="243"/>
      <c r="AF137" s="193"/>
      <c r="AG137" s="329"/>
      <c r="AH137" s="330"/>
      <c r="AI137" s="330"/>
      <c r="AJ137" s="330"/>
      <c r="AK137" s="330"/>
      <c r="AL137" s="330"/>
      <c r="AM137" s="330"/>
      <c r="AN137" s="330"/>
      <c r="AO137" s="331"/>
      <c r="AP137" s="273"/>
      <c r="AQ137" s="277"/>
      <c r="AR137" s="277"/>
      <c r="AS137" s="274"/>
      <c r="AT137" s="204"/>
      <c r="AU137" s="208"/>
      <c r="AV137" s="205"/>
      <c r="AW137" s="192"/>
      <c r="AX137" s="193"/>
      <c r="AY137" s="192"/>
      <c r="AZ137" s="193"/>
      <c r="BA137" s="204"/>
      <c r="BB137" s="205"/>
      <c r="BC137" s="273"/>
      <c r="BD137" s="274"/>
      <c r="BE137" s="204"/>
      <c r="BF137" s="205"/>
      <c r="BG137" s="204"/>
      <c r="BH137" s="208"/>
      <c r="BI137" s="205"/>
      <c r="BJ137" s="260"/>
      <c r="BK137" s="261"/>
      <c r="BL137" s="262"/>
      <c r="BM137" s="1"/>
      <c r="BN137" s="2"/>
    </row>
    <row r="138" spans="2:66" ht="15" customHeight="1" thickTop="1">
      <c r="B138" s="209" t="s">
        <v>223</v>
      </c>
      <c r="C138" s="210"/>
      <c r="D138" s="210"/>
      <c r="E138" s="210"/>
      <c r="F138" s="210"/>
      <c r="G138" s="210"/>
      <c r="H138" s="210"/>
      <c r="I138" s="210"/>
      <c r="J138" s="210"/>
      <c r="K138" s="210"/>
      <c r="L138" s="211"/>
      <c r="M138" s="194">
        <v>160</v>
      </c>
      <c r="N138" s="219"/>
      <c r="O138" s="219"/>
      <c r="P138" s="195"/>
      <c r="Q138" s="194">
        <v>160</v>
      </c>
      <c r="R138" s="219"/>
      <c r="S138" s="219"/>
      <c r="T138" s="195"/>
      <c r="U138" s="194">
        <v>160</v>
      </c>
      <c r="V138" s="219"/>
      <c r="W138" s="219"/>
      <c r="X138" s="195"/>
      <c r="Y138" s="194">
        <v>160</v>
      </c>
      <c r="Z138" s="219"/>
      <c r="AA138" s="219"/>
      <c r="AB138" s="195"/>
      <c r="AC138" s="296" t="s">
        <v>311</v>
      </c>
      <c r="AD138" s="297"/>
      <c r="AE138" s="297"/>
      <c r="AF138" s="298"/>
      <c r="AG138" s="222" t="s">
        <v>134</v>
      </c>
      <c r="AH138" s="223"/>
      <c r="AI138" s="223"/>
      <c r="AJ138" s="223"/>
      <c r="AK138" s="223"/>
      <c r="AL138" s="223"/>
      <c r="AM138" s="223"/>
      <c r="AN138" s="223"/>
      <c r="AO138" s="224"/>
      <c r="AP138" s="269" t="s">
        <v>52</v>
      </c>
      <c r="AQ138" s="275"/>
      <c r="AR138" s="275"/>
      <c r="AS138" s="270"/>
      <c r="AT138" s="200">
        <f>'06.02'!AT138+AY138</f>
        <v>11</v>
      </c>
      <c r="AU138" s="206"/>
      <c r="AV138" s="201"/>
      <c r="AW138" s="188">
        <f>'06.02'!BG138</f>
        <v>11</v>
      </c>
      <c r="AX138" s="189"/>
      <c r="AY138" s="188"/>
      <c r="AZ138" s="189"/>
      <c r="BA138" s="200"/>
      <c r="BB138" s="201"/>
      <c r="BC138" s="269">
        <f>'06.02'!BC138+BA138</f>
        <v>0</v>
      </c>
      <c r="BD138" s="270"/>
      <c r="BE138" s="200">
        <f>'06.02'!BE138+BA138</f>
        <v>0</v>
      </c>
      <c r="BF138" s="201"/>
      <c r="BG138" s="200">
        <f>AT138-BE138</f>
        <v>11</v>
      </c>
      <c r="BH138" s="206"/>
      <c r="BI138" s="201"/>
      <c r="BJ138" s="254" t="e">
        <f>((LEFT(AP138,FIND(" ",AP138)-1)*BC138)/$S$279)</f>
        <v>#DIV/0!</v>
      </c>
      <c r="BK138" s="255"/>
      <c r="BL138" s="256"/>
      <c r="BM138" s="1"/>
      <c r="BN138" s="2"/>
    </row>
    <row r="139" spans="2:66" ht="15" customHeight="1">
      <c r="B139" s="212"/>
      <c r="C139" s="213"/>
      <c r="D139" s="213"/>
      <c r="E139" s="213"/>
      <c r="F139" s="213"/>
      <c r="G139" s="213"/>
      <c r="H139" s="213"/>
      <c r="I139" s="213"/>
      <c r="J139" s="213"/>
      <c r="K139" s="213"/>
      <c r="L139" s="214"/>
      <c r="M139" s="196"/>
      <c r="N139" s="220"/>
      <c r="O139" s="220"/>
      <c r="P139" s="197"/>
      <c r="Q139" s="196"/>
      <c r="R139" s="220"/>
      <c r="S139" s="220"/>
      <c r="T139" s="197"/>
      <c r="U139" s="196"/>
      <c r="V139" s="220"/>
      <c r="W139" s="220"/>
      <c r="X139" s="197"/>
      <c r="Y139" s="196"/>
      <c r="Z139" s="220"/>
      <c r="AA139" s="220"/>
      <c r="AB139" s="197"/>
      <c r="AC139" s="299"/>
      <c r="AD139" s="300"/>
      <c r="AE139" s="300"/>
      <c r="AF139" s="301"/>
      <c r="AG139" s="225"/>
      <c r="AH139" s="226"/>
      <c r="AI139" s="226"/>
      <c r="AJ139" s="226"/>
      <c r="AK139" s="226"/>
      <c r="AL139" s="226"/>
      <c r="AM139" s="226"/>
      <c r="AN139" s="226"/>
      <c r="AO139" s="227"/>
      <c r="AP139" s="271"/>
      <c r="AQ139" s="276"/>
      <c r="AR139" s="276"/>
      <c r="AS139" s="272"/>
      <c r="AT139" s="202"/>
      <c r="AU139" s="207"/>
      <c r="AV139" s="203"/>
      <c r="AW139" s="190"/>
      <c r="AX139" s="191"/>
      <c r="AY139" s="190"/>
      <c r="AZ139" s="191"/>
      <c r="BA139" s="202"/>
      <c r="BB139" s="203"/>
      <c r="BC139" s="271"/>
      <c r="BD139" s="272"/>
      <c r="BE139" s="202"/>
      <c r="BF139" s="203"/>
      <c r="BG139" s="202"/>
      <c r="BH139" s="207"/>
      <c r="BI139" s="203"/>
      <c r="BJ139" s="257"/>
      <c r="BK139" s="258"/>
      <c r="BL139" s="259"/>
      <c r="BM139" s="1"/>
      <c r="BN139" s="2"/>
    </row>
    <row r="140" spans="2:66" ht="15" customHeight="1" thickBot="1">
      <c r="B140" s="215"/>
      <c r="C140" s="216"/>
      <c r="D140" s="216"/>
      <c r="E140" s="216"/>
      <c r="F140" s="216"/>
      <c r="G140" s="216"/>
      <c r="H140" s="216"/>
      <c r="I140" s="216"/>
      <c r="J140" s="216"/>
      <c r="K140" s="216"/>
      <c r="L140" s="217"/>
      <c r="M140" s="198"/>
      <c r="N140" s="221"/>
      <c r="O140" s="221"/>
      <c r="P140" s="199"/>
      <c r="Q140" s="198"/>
      <c r="R140" s="221"/>
      <c r="S140" s="221"/>
      <c r="T140" s="199"/>
      <c r="U140" s="198"/>
      <c r="V140" s="221"/>
      <c r="W140" s="221"/>
      <c r="X140" s="199"/>
      <c r="Y140" s="198"/>
      <c r="Z140" s="221"/>
      <c r="AA140" s="221"/>
      <c r="AB140" s="199"/>
      <c r="AC140" s="302"/>
      <c r="AD140" s="303"/>
      <c r="AE140" s="303"/>
      <c r="AF140" s="304"/>
      <c r="AG140" s="228"/>
      <c r="AH140" s="229"/>
      <c r="AI140" s="229"/>
      <c r="AJ140" s="229"/>
      <c r="AK140" s="229"/>
      <c r="AL140" s="229"/>
      <c r="AM140" s="229"/>
      <c r="AN140" s="229"/>
      <c r="AO140" s="230"/>
      <c r="AP140" s="273"/>
      <c r="AQ140" s="277"/>
      <c r="AR140" s="277"/>
      <c r="AS140" s="274"/>
      <c r="AT140" s="204"/>
      <c r="AU140" s="208"/>
      <c r="AV140" s="205"/>
      <c r="AW140" s="192"/>
      <c r="AX140" s="193"/>
      <c r="AY140" s="192"/>
      <c r="AZ140" s="193"/>
      <c r="BA140" s="204"/>
      <c r="BB140" s="205"/>
      <c r="BC140" s="273"/>
      <c r="BD140" s="274"/>
      <c r="BE140" s="204"/>
      <c r="BF140" s="205"/>
      <c r="BG140" s="204"/>
      <c r="BH140" s="208"/>
      <c r="BI140" s="205"/>
      <c r="BJ140" s="260"/>
      <c r="BK140" s="261"/>
      <c r="BL140" s="262"/>
      <c r="BM140" s="1"/>
      <c r="BN140" s="2"/>
    </row>
    <row r="141" spans="2:66" ht="15" customHeight="1" thickTop="1">
      <c r="B141" s="209" t="s">
        <v>222</v>
      </c>
      <c r="C141" s="210"/>
      <c r="D141" s="210"/>
      <c r="E141" s="210"/>
      <c r="F141" s="210"/>
      <c r="G141" s="210"/>
      <c r="H141" s="210"/>
      <c r="I141" s="210"/>
      <c r="J141" s="210"/>
      <c r="K141" s="210"/>
      <c r="L141" s="211"/>
      <c r="M141" s="188"/>
      <c r="N141" s="241"/>
      <c r="O141" s="241"/>
      <c r="P141" s="189"/>
      <c r="Q141" s="188"/>
      <c r="R141" s="241"/>
      <c r="S141" s="241"/>
      <c r="T141" s="189"/>
      <c r="U141" s="188"/>
      <c r="V141" s="241"/>
      <c r="W141" s="241"/>
      <c r="X141" s="189"/>
      <c r="Y141" s="188"/>
      <c r="Z141" s="241"/>
      <c r="AA141" s="241"/>
      <c r="AB141" s="189"/>
      <c r="AC141" s="296" t="s">
        <v>129</v>
      </c>
      <c r="AD141" s="297"/>
      <c r="AE141" s="297"/>
      <c r="AF141" s="298"/>
      <c r="AG141" s="323" t="s">
        <v>221</v>
      </c>
      <c r="AH141" s="324"/>
      <c r="AI141" s="324"/>
      <c r="AJ141" s="324"/>
      <c r="AK141" s="324"/>
      <c r="AL141" s="324"/>
      <c r="AM141" s="324"/>
      <c r="AN141" s="324"/>
      <c r="AO141" s="325"/>
      <c r="AP141" s="269" t="s">
        <v>52</v>
      </c>
      <c r="AQ141" s="275"/>
      <c r="AR141" s="275"/>
      <c r="AS141" s="270"/>
      <c r="AT141" s="200">
        <f>'06.02'!AT141+AY141</f>
        <v>20</v>
      </c>
      <c r="AU141" s="206"/>
      <c r="AV141" s="201"/>
      <c r="AW141" s="188">
        <f>'06.02'!BG141</f>
        <v>20</v>
      </c>
      <c r="AX141" s="189"/>
      <c r="AY141" s="188"/>
      <c r="AZ141" s="189"/>
      <c r="BA141" s="200"/>
      <c r="BB141" s="201"/>
      <c r="BC141" s="269">
        <f>'06.02'!BC141+BA141</f>
        <v>0</v>
      </c>
      <c r="BD141" s="270"/>
      <c r="BE141" s="200">
        <f>'06.02'!BE141+BA141</f>
        <v>0</v>
      </c>
      <c r="BF141" s="201"/>
      <c r="BG141" s="200">
        <f>AT141-BE141</f>
        <v>20</v>
      </c>
      <c r="BH141" s="206"/>
      <c r="BI141" s="201"/>
      <c r="BJ141" s="254" t="e">
        <f>((LEFT(AP141,FIND(" ",AP141)-1)*BC141)/$S$279)</f>
        <v>#DIV/0!</v>
      </c>
      <c r="BK141" s="255"/>
      <c r="BL141" s="256"/>
      <c r="BM141" s="1"/>
      <c r="BN141" s="2"/>
    </row>
    <row r="142" spans="2:66" ht="15" customHeight="1">
      <c r="B142" s="212"/>
      <c r="C142" s="213"/>
      <c r="D142" s="213"/>
      <c r="E142" s="213"/>
      <c r="F142" s="213"/>
      <c r="G142" s="213"/>
      <c r="H142" s="213"/>
      <c r="I142" s="213"/>
      <c r="J142" s="213"/>
      <c r="K142" s="213"/>
      <c r="L142" s="214"/>
      <c r="M142" s="190"/>
      <c r="N142" s="242"/>
      <c r="O142" s="242"/>
      <c r="P142" s="191"/>
      <c r="Q142" s="190"/>
      <c r="R142" s="242"/>
      <c r="S142" s="242"/>
      <c r="T142" s="191"/>
      <c r="U142" s="190"/>
      <c r="V142" s="242"/>
      <c r="W142" s="242"/>
      <c r="X142" s="191"/>
      <c r="Y142" s="190"/>
      <c r="Z142" s="242"/>
      <c r="AA142" s="242"/>
      <c r="AB142" s="191"/>
      <c r="AC142" s="299"/>
      <c r="AD142" s="300"/>
      <c r="AE142" s="300"/>
      <c r="AF142" s="301"/>
      <c r="AG142" s="326"/>
      <c r="AH142" s="327"/>
      <c r="AI142" s="327"/>
      <c r="AJ142" s="327"/>
      <c r="AK142" s="327"/>
      <c r="AL142" s="327"/>
      <c r="AM142" s="327"/>
      <c r="AN142" s="327"/>
      <c r="AO142" s="328"/>
      <c r="AP142" s="271"/>
      <c r="AQ142" s="276"/>
      <c r="AR142" s="276"/>
      <c r="AS142" s="272"/>
      <c r="AT142" s="202"/>
      <c r="AU142" s="207"/>
      <c r="AV142" s="203"/>
      <c r="AW142" s="190"/>
      <c r="AX142" s="191"/>
      <c r="AY142" s="190"/>
      <c r="AZ142" s="191"/>
      <c r="BA142" s="202"/>
      <c r="BB142" s="203"/>
      <c r="BC142" s="271"/>
      <c r="BD142" s="272"/>
      <c r="BE142" s="202"/>
      <c r="BF142" s="203"/>
      <c r="BG142" s="202"/>
      <c r="BH142" s="207"/>
      <c r="BI142" s="203"/>
      <c r="BJ142" s="257"/>
      <c r="BK142" s="258"/>
      <c r="BL142" s="259"/>
      <c r="BM142" s="1"/>
      <c r="BN142" s="2"/>
    </row>
    <row r="143" spans="2:66" ht="15" customHeight="1" thickBot="1">
      <c r="B143" s="215"/>
      <c r="C143" s="216"/>
      <c r="D143" s="216"/>
      <c r="E143" s="216"/>
      <c r="F143" s="216"/>
      <c r="G143" s="216"/>
      <c r="H143" s="216"/>
      <c r="I143" s="216"/>
      <c r="J143" s="216"/>
      <c r="K143" s="216"/>
      <c r="L143" s="217"/>
      <c r="M143" s="192"/>
      <c r="N143" s="243"/>
      <c r="O143" s="243"/>
      <c r="P143" s="193"/>
      <c r="Q143" s="192"/>
      <c r="R143" s="243"/>
      <c r="S143" s="243"/>
      <c r="T143" s="193"/>
      <c r="U143" s="192"/>
      <c r="V143" s="243"/>
      <c r="W143" s="243"/>
      <c r="X143" s="193"/>
      <c r="Y143" s="192"/>
      <c r="Z143" s="243"/>
      <c r="AA143" s="243"/>
      <c r="AB143" s="193"/>
      <c r="AC143" s="302"/>
      <c r="AD143" s="303"/>
      <c r="AE143" s="303"/>
      <c r="AF143" s="304"/>
      <c r="AG143" s="329"/>
      <c r="AH143" s="330"/>
      <c r="AI143" s="330"/>
      <c r="AJ143" s="330"/>
      <c r="AK143" s="330"/>
      <c r="AL143" s="330"/>
      <c r="AM143" s="330"/>
      <c r="AN143" s="330"/>
      <c r="AO143" s="331"/>
      <c r="AP143" s="273"/>
      <c r="AQ143" s="277"/>
      <c r="AR143" s="277"/>
      <c r="AS143" s="274"/>
      <c r="AT143" s="204"/>
      <c r="AU143" s="208"/>
      <c r="AV143" s="205"/>
      <c r="AW143" s="192"/>
      <c r="AX143" s="193"/>
      <c r="AY143" s="192"/>
      <c r="AZ143" s="193"/>
      <c r="BA143" s="204"/>
      <c r="BB143" s="205"/>
      <c r="BC143" s="273"/>
      <c r="BD143" s="274"/>
      <c r="BE143" s="204"/>
      <c r="BF143" s="205"/>
      <c r="BG143" s="204"/>
      <c r="BH143" s="208"/>
      <c r="BI143" s="205"/>
      <c r="BJ143" s="260"/>
      <c r="BK143" s="261"/>
      <c r="BL143" s="262"/>
      <c r="BM143" s="1"/>
      <c r="BN143" s="2"/>
    </row>
    <row r="144" spans="2:66" ht="15" customHeight="1" thickTop="1">
      <c r="B144" s="314" t="s">
        <v>220</v>
      </c>
      <c r="C144" s="315"/>
      <c r="D144" s="315"/>
      <c r="E144" s="315"/>
      <c r="F144" s="315"/>
      <c r="G144" s="315"/>
      <c r="H144" s="315"/>
      <c r="I144" s="315"/>
      <c r="J144" s="315"/>
      <c r="K144" s="315"/>
      <c r="L144" s="316"/>
      <c r="M144" s="188"/>
      <c r="N144" s="241"/>
      <c r="O144" s="241"/>
      <c r="P144" s="189"/>
      <c r="Q144" s="188"/>
      <c r="R144" s="241"/>
      <c r="S144" s="241"/>
      <c r="T144" s="189"/>
      <c r="U144" s="188"/>
      <c r="V144" s="241"/>
      <c r="W144" s="241"/>
      <c r="X144" s="189"/>
      <c r="Y144" s="188"/>
      <c r="Z144" s="241"/>
      <c r="AA144" s="241"/>
      <c r="AB144" s="189"/>
      <c r="AC144" s="305" t="s">
        <v>129</v>
      </c>
      <c r="AD144" s="306"/>
      <c r="AE144" s="306"/>
      <c r="AF144" s="307"/>
      <c r="AG144" s="222" t="s">
        <v>135</v>
      </c>
      <c r="AH144" s="223"/>
      <c r="AI144" s="223"/>
      <c r="AJ144" s="223"/>
      <c r="AK144" s="223"/>
      <c r="AL144" s="223"/>
      <c r="AM144" s="223"/>
      <c r="AN144" s="223"/>
      <c r="AO144" s="224"/>
      <c r="AP144" s="269" t="s">
        <v>61</v>
      </c>
      <c r="AQ144" s="275"/>
      <c r="AR144" s="275"/>
      <c r="AS144" s="270"/>
      <c r="AT144" s="200">
        <f>'06.02'!AT144+AY144</f>
        <v>6</v>
      </c>
      <c r="AU144" s="206"/>
      <c r="AV144" s="201"/>
      <c r="AW144" s="188">
        <f>'06.02'!BG144</f>
        <v>6</v>
      </c>
      <c r="AX144" s="189"/>
      <c r="AY144" s="188"/>
      <c r="AZ144" s="189"/>
      <c r="BA144" s="200"/>
      <c r="BB144" s="201"/>
      <c r="BC144" s="269">
        <f>'06.02'!BC144+BA144</f>
        <v>0</v>
      </c>
      <c r="BD144" s="270"/>
      <c r="BE144" s="200">
        <f>'06.02'!BE144+BA144</f>
        <v>0</v>
      </c>
      <c r="BF144" s="201"/>
      <c r="BG144" s="200">
        <f>AT144-BE144</f>
        <v>6</v>
      </c>
      <c r="BH144" s="206"/>
      <c r="BI144" s="201"/>
      <c r="BJ144" s="254" t="e">
        <f>((LEFT(AP144,FIND(" ",AP144)-1)*BC144)/$S$279)</f>
        <v>#DIV/0!</v>
      </c>
      <c r="BK144" s="255"/>
      <c r="BL144" s="256"/>
      <c r="BM144" s="1"/>
      <c r="BN144" s="2"/>
    </row>
    <row r="145" spans="2:66" ht="15" customHeight="1">
      <c r="B145" s="317"/>
      <c r="C145" s="318"/>
      <c r="D145" s="318"/>
      <c r="E145" s="318"/>
      <c r="F145" s="318"/>
      <c r="G145" s="318"/>
      <c r="H145" s="318"/>
      <c r="I145" s="318"/>
      <c r="J145" s="318"/>
      <c r="K145" s="318"/>
      <c r="L145" s="319"/>
      <c r="M145" s="190"/>
      <c r="N145" s="242"/>
      <c r="O145" s="242"/>
      <c r="P145" s="191"/>
      <c r="Q145" s="190"/>
      <c r="R145" s="242"/>
      <c r="S145" s="242"/>
      <c r="T145" s="191"/>
      <c r="U145" s="190"/>
      <c r="V145" s="242"/>
      <c r="W145" s="242"/>
      <c r="X145" s="191"/>
      <c r="Y145" s="190"/>
      <c r="Z145" s="242"/>
      <c r="AA145" s="242"/>
      <c r="AB145" s="191"/>
      <c r="AC145" s="308"/>
      <c r="AD145" s="309"/>
      <c r="AE145" s="309"/>
      <c r="AF145" s="310"/>
      <c r="AG145" s="225"/>
      <c r="AH145" s="226"/>
      <c r="AI145" s="226"/>
      <c r="AJ145" s="226"/>
      <c r="AK145" s="226"/>
      <c r="AL145" s="226"/>
      <c r="AM145" s="226"/>
      <c r="AN145" s="226"/>
      <c r="AO145" s="227"/>
      <c r="AP145" s="271"/>
      <c r="AQ145" s="276"/>
      <c r="AR145" s="276"/>
      <c r="AS145" s="272"/>
      <c r="AT145" s="202"/>
      <c r="AU145" s="207"/>
      <c r="AV145" s="203"/>
      <c r="AW145" s="190"/>
      <c r="AX145" s="191"/>
      <c r="AY145" s="190"/>
      <c r="AZ145" s="191"/>
      <c r="BA145" s="202"/>
      <c r="BB145" s="203"/>
      <c r="BC145" s="271"/>
      <c r="BD145" s="272"/>
      <c r="BE145" s="202"/>
      <c r="BF145" s="203"/>
      <c r="BG145" s="202"/>
      <c r="BH145" s="207"/>
      <c r="BI145" s="203"/>
      <c r="BJ145" s="257"/>
      <c r="BK145" s="258"/>
      <c r="BL145" s="259"/>
      <c r="BM145" s="1"/>
      <c r="BN145" s="2"/>
    </row>
    <row r="146" spans="2:66" ht="15" customHeight="1" thickBot="1">
      <c r="B146" s="320"/>
      <c r="C146" s="321"/>
      <c r="D146" s="321"/>
      <c r="E146" s="321"/>
      <c r="F146" s="321"/>
      <c r="G146" s="321"/>
      <c r="H146" s="321"/>
      <c r="I146" s="321"/>
      <c r="J146" s="321"/>
      <c r="K146" s="321"/>
      <c r="L146" s="322"/>
      <c r="M146" s="192"/>
      <c r="N146" s="243"/>
      <c r="O146" s="243"/>
      <c r="P146" s="193"/>
      <c r="Q146" s="192"/>
      <c r="R146" s="243"/>
      <c r="S146" s="243"/>
      <c r="T146" s="193"/>
      <c r="U146" s="192"/>
      <c r="V146" s="243"/>
      <c r="W146" s="243"/>
      <c r="X146" s="193"/>
      <c r="Y146" s="192"/>
      <c r="Z146" s="243"/>
      <c r="AA146" s="243"/>
      <c r="AB146" s="193"/>
      <c r="AC146" s="311"/>
      <c r="AD146" s="312"/>
      <c r="AE146" s="312"/>
      <c r="AF146" s="313"/>
      <c r="AG146" s="228"/>
      <c r="AH146" s="229"/>
      <c r="AI146" s="229"/>
      <c r="AJ146" s="229"/>
      <c r="AK146" s="229"/>
      <c r="AL146" s="229"/>
      <c r="AM146" s="229"/>
      <c r="AN146" s="229"/>
      <c r="AO146" s="230"/>
      <c r="AP146" s="273"/>
      <c r="AQ146" s="277"/>
      <c r="AR146" s="277"/>
      <c r="AS146" s="274"/>
      <c r="AT146" s="204"/>
      <c r="AU146" s="208"/>
      <c r="AV146" s="205"/>
      <c r="AW146" s="192"/>
      <c r="AX146" s="193"/>
      <c r="AY146" s="192"/>
      <c r="AZ146" s="193"/>
      <c r="BA146" s="204"/>
      <c r="BB146" s="205"/>
      <c r="BC146" s="273"/>
      <c r="BD146" s="274"/>
      <c r="BE146" s="204"/>
      <c r="BF146" s="205"/>
      <c r="BG146" s="204"/>
      <c r="BH146" s="208"/>
      <c r="BI146" s="205"/>
      <c r="BJ146" s="260"/>
      <c r="BK146" s="261"/>
      <c r="BL146" s="262"/>
      <c r="BM146" s="1"/>
      <c r="BN146" s="2"/>
    </row>
    <row r="147" spans="2:66" ht="15" customHeight="1" thickTop="1">
      <c r="B147" s="209" t="s">
        <v>219</v>
      </c>
      <c r="C147" s="210"/>
      <c r="D147" s="210"/>
      <c r="E147" s="210"/>
      <c r="F147" s="210"/>
      <c r="G147" s="210"/>
      <c r="H147" s="210"/>
      <c r="I147" s="210"/>
      <c r="J147" s="210"/>
      <c r="K147" s="210"/>
      <c r="L147" s="211"/>
      <c r="M147" s="188"/>
      <c r="N147" s="241"/>
      <c r="O147" s="241"/>
      <c r="P147" s="189"/>
      <c r="Q147" s="188"/>
      <c r="R147" s="241"/>
      <c r="S147" s="241"/>
      <c r="T147" s="189"/>
      <c r="U147" s="188"/>
      <c r="V147" s="241"/>
      <c r="W147" s="241"/>
      <c r="X147" s="189"/>
      <c r="Y147" s="188"/>
      <c r="Z147" s="241"/>
      <c r="AA147" s="241"/>
      <c r="AB147" s="189"/>
      <c r="AC147" s="305" t="s">
        <v>129</v>
      </c>
      <c r="AD147" s="306"/>
      <c r="AE147" s="306"/>
      <c r="AF147" s="307"/>
      <c r="AG147" s="222" t="s">
        <v>218</v>
      </c>
      <c r="AH147" s="223"/>
      <c r="AI147" s="223"/>
      <c r="AJ147" s="223"/>
      <c r="AK147" s="223"/>
      <c r="AL147" s="223"/>
      <c r="AM147" s="223"/>
      <c r="AN147" s="223"/>
      <c r="AO147" s="224"/>
      <c r="AP147" s="269" t="s">
        <v>217</v>
      </c>
      <c r="AQ147" s="275"/>
      <c r="AR147" s="275"/>
      <c r="AS147" s="270"/>
      <c r="AT147" s="200">
        <f>'06.02'!AT147+AY147</f>
        <v>2</v>
      </c>
      <c r="AU147" s="206"/>
      <c r="AV147" s="201"/>
      <c r="AW147" s="188">
        <f>'06.02'!BG147</f>
        <v>2</v>
      </c>
      <c r="AX147" s="189"/>
      <c r="AY147" s="188"/>
      <c r="AZ147" s="189"/>
      <c r="BA147" s="200"/>
      <c r="BB147" s="201"/>
      <c r="BC147" s="269">
        <f>'06.02'!BC147+BA147</f>
        <v>0</v>
      </c>
      <c r="BD147" s="270"/>
      <c r="BE147" s="200">
        <f>'06.02'!BE147+BA147</f>
        <v>0</v>
      </c>
      <c r="BF147" s="201"/>
      <c r="BG147" s="200">
        <f>AT147-BE147</f>
        <v>2</v>
      </c>
      <c r="BH147" s="206"/>
      <c r="BI147" s="201"/>
      <c r="BJ147" s="254" t="e">
        <f>((LEFT(AP147,FIND(" ",AP147)-1)*BC147)/$S$279)</f>
        <v>#DIV/0!</v>
      </c>
      <c r="BK147" s="255"/>
      <c r="BL147" s="256"/>
      <c r="BM147" s="1"/>
      <c r="BN147" s="2"/>
    </row>
    <row r="148" spans="2:66" ht="15" customHeight="1">
      <c r="B148" s="212"/>
      <c r="C148" s="213"/>
      <c r="D148" s="213"/>
      <c r="E148" s="213"/>
      <c r="F148" s="213"/>
      <c r="G148" s="213"/>
      <c r="H148" s="213"/>
      <c r="I148" s="213"/>
      <c r="J148" s="213"/>
      <c r="K148" s="213"/>
      <c r="L148" s="214"/>
      <c r="M148" s="190"/>
      <c r="N148" s="242"/>
      <c r="O148" s="242"/>
      <c r="P148" s="191"/>
      <c r="Q148" s="190"/>
      <c r="R148" s="242"/>
      <c r="S148" s="242"/>
      <c r="T148" s="191"/>
      <c r="U148" s="190"/>
      <c r="V148" s="242"/>
      <c r="W148" s="242"/>
      <c r="X148" s="191"/>
      <c r="Y148" s="190"/>
      <c r="Z148" s="242"/>
      <c r="AA148" s="242"/>
      <c r="AB148" s="191"/>
      <c r="AC148" s="308"/>
      <c r="AD148" s="309"/>
      <c r="AE148" s="309"/>
      <c r="AF148" s="310"/>
      <c r="AG148" s="225"/>
      <c r="AH148" s="226"/>
      <c r="AI148" s="226"/>
      <c r="AJ148" s="226"/>
      <c r="AK148" s="226"/>
      <c r="AL148" s="226"/>
      <c r="AM148" s="226"/>
      <c r="AN148" s="226"/>
      <c r="AO148" s="227"/>
      <c r="AP148" s="271"/>
      <c r="AQ148" s="276"/>
      <c r="AR148" s="276"/>
      <c r="AS148" s="272"/>
      <c r="AT148" s="202"/>
      <c r="AU148" s="207"/>
      <c r="AV148" s="203"/>
      <c r="AW148" s="190"/>
      <c r="AX148" s="191"/>
      <c r="AY148" s="190"/>
      <c r="AZ148" s="191"/>
      <c r="BA148" s="202"/>
      <c r="BB148" s="203"/>
      <c r="BC148" s="271"/>
      <c r="BD148" s="272"/>
      <c r="BE148" s="202"/>
      <c r="BF148" s="203"/>
      <c r="BG148" s="202"/>
      <c r="BH148" s="207"/>
      <c r="BI148" s="203"/>
      <c r="BJ148" s="257"/>
      <c r="BK148" s="258"/>
      <c r="BL148" s="259"/>
      <c r="BM148" s="1"/>
      <c r="BN148" s="2"/>
    </row>
    <row r="149" spans="2:66" ht="15" customHeight="1" thickBot="1">
      <c r="B149" s="215"/>
      <c r="C149" s="216"/>
      <c r="D149" s="216"/>
      <c r="E149" s="216"/>
      <c r="F149" s="216"/>
      <c r="G149" s="216"/>
      <c r="H149" s="216"/>
      <c r="I149" s="216"/>
      <c r="J149" s="216"/>
      <c r="K149" s="216"/>
      <c r="L149" s="217"/>
      <c r="M149" s="192"/>
      <c r="N149" s="243"/>
      <c r="O149" s="243"/>
      <c r="P149" s="193"/>
      <c r="Q149" s="192"/>
      <c r="R149" s="243"/>
      <c r="S149" s="243"/>
      <c r="T149" s="193"/>
      <c r="U149" s="192"/>
      <c r="V149" s="243"/>
      <c r="W149" s="243"/>
      <c r="X149" s="193"/>
      <c r="Y149" s="192"/>
      <c r="Z149" s="243"/>
      <c r="AA149" s="243"/>
      <c r="AB149" s="193"/>
      <c r="AC149" s="311"/>
      <c r="AD149" s="312"/>
      <c r="AE149" s="312"/>
      <c r="AF149" s="313"/>
      <c r="AG149" s="228"/>
      <c r="AH149" s="229"/>
      <c r="AI149" s="229"/>
      <c r="AJ149" s="229"/>
      <c r="AK149" s="229"/>
      <c r="AL149" s="229"/>
      <c r="AM149" s="229"/>
      <c r="AN149" s="229"/>
      <c r="AO149" s="230"/>
      <c r="AP149" s="273"/>
      <c r="AQ149" s="277"/>
      <c r="AR149" s="277"/>
      <c r="AS149" s="274"/>
      <c r="AT149" s="204"/>
      <c r="AU149" s="208"/>
      <c r="AV149" s="205"/>
      <c r="AW149" s="192"/>
      <c r="AX149" s="193"/>
      <c r="AY149" s="192"/>
      <c r="AZ149" s="193"/>
      <c r="BA149" s="204"/>
      <c r="BB149" s="205"/>
      <c r="BC149" s="273"/>
      <c r="BD149" s="274"/>
      <c r="BE149" s="204"/>
      <c r="BF149" s="205"/>
      <c r="BG149" s="204"/>
      <c r="BH149" s="208"/>
      <c r="BI149" s="205"/>
      <c r="BJ149" s="260"/>
      <c r="BK149" s="261"/>
      <c r="BL149" s="262"/>
      <c r="BM149" s="1"/>
      <c r="BN149" s="2"/>
    </row>
    <row r="150" spans="2:66" ht="15" customHeight="1" thickTop="1">
      <c r="B150" s="209" t="s">
        <v>298</v>
      </c>
      <c r="C150" s="210"/>
      <c r="D150" s="210"/>
      <c r="E150" s="210"/>
      <c r="F150" s="210"/>
      <c r="G150" s="210"/>
      <c r="H150" s="210"/>
      <c r="I150" s="210"/>
      <c r="J150" s="210"/>
      <c r="K150" s="210"/>
      <c r="L150" s="211"/>
      <c r="M150" s="287"/>
      <c r="N150" s="288"/>
      <c r="O150" s="288"/>
      <c r="P150" s="289"/>
      <c r="Q150" s="287"/>
      <c r="R150" s="288"/>
      <c r="S150" s="288"/>
      <c r="T150" s="289"/>
      <c r="U150" s="287"/>
      <c r="V150" s="288"/>
      <c r="W150" s="288"/>
      <c r="X150" s="289"/>
      <c r="Y150" s="287"/>
      <c r="Z150" s="288"/>
      <c r="AA150" s="288"/>
      <c r="AB150" s="289"/>
      <c r="AC150" s="296" t="s">
        <v>129</v>
      </c>
      <c r="AD150" s="297"/>
      <c r="AE150" s="297"/>
      <c r="AF150" s="298"/>
      <c r="AG150" s="222" t="s">
        <v>216</v>
      </c>
      <c r="AH150" s="223"/>
      <c r="AI150" s="223"/>
      <c r="AJ150" s="223"/>
      <c r="AK150" s="223"/>
      <c r="AL150" s="223"/>
      <c r="AM150" s="223"/>
      <c r="AN150" s="223"/>
      <c r="AO150" s="224"/>
      <c r="AP150" s="269" t="s">
        <v>159</v>
      </c>
      <c r="AQ150" s="275"/>
      <c r="AR150" s="275"/>
      <c r="AS150" s="270"/>
      <c r="AT150" s="200">
        <f>'06.02'!AT150+AY150</f>
        <v>7</v>
      </c>
      <c r="AU150" s="206"/>
      <c r="AV150" s="201"/>
      <c r="AW150" s="188">
        <f>'06.02'!BG150</f>
        <v>7</v>
      </c>
      <c r="AX150" s="189"/>
      <c r="AY150" s="188"/>
      <c r="AZ150" s="189"/>
      <c r="BA150" s="200"/>
      <c r="BB150" s="201"/>
      <c r="BC150" s="269">
        <f>'06.02'!BC150+BA150</f>
        <v>0</v>
      </c>
      <c r="BD150" s="270"/>
      <c r="BE150" s="200">
        <f>'06.02'!BE150+BA150</f>
        <v>0</v>
      </c>
      <c r="BF150" s="201"/>
      <c r="BG150" s="200">
        <f>AT150-BE150</f>
        <v>7</v>
      </c>
      <c r="BH150" s="206"/>
      <c r="BI150" s="201"/>
      <c r="BJ150" s="254" t="e">
        <f>((LEFT(AP150,FIND(" ",AP150)-1)*BC150)/$S$279)</f>
        <v>#DIV/0!</v>
      </c>
      <c r="BK150" s="255"/>
      <c r="BL150" s="256"/>
      <c r="BM150" s="1"/>
      <c r="BN150" s="2"/>
    </row>
    <row r="151" spans="2:66" ht="15" customHeight="1">
      <c r="B151" s="212"/>
      <c r="C151" s="213"/>
      <c r="D151" s="213"/>
      <c r="E151" s="213"/>
      <c r="F151" s="213"/>
      <c r="G151" s="213"/>
      <c r="H151" s="213"/>
      <c r="I151" s="213"/>
      <c r="J151" s="213"/>
      <c r="K151" s="213"/>
      <c r="L151" s="214"/>
      <c r="M151" s="290"/>
      <c r="N151" s="291"/>
      <c r="O151" s="291"/>
      <c r="P151" s="292"/>
      <c r="Q151" s="290"/>
      <c r="R151" s="291"/>
      <c r="S151" s="291"/>
      <c r="T151" s="292"/>
      <c r="U151" s="290"/>
      <c r="V151" s="291"/>
      <c r="W151" s="291"/>
      <c r="X151" s="292"/>
      <c r="Y151" s="290"/>
      <c r="Z151" s="291"/>
      <c r="AA151" s="291"/>
      <c r="AB151" s="292"/>
      <c r="AC151" s="299"/>
      <c r="AD151" s="300"/>
      <c r="AE151" s="300"/>
      <c r="AF151" s="301"/>
      <c r="AG151" s="225"/>
      <c r="AH151" s="226"/>
      <c r="AI151" s="226"/>
      <c r="AJ151" s="226"/>
      <c r="AK151" s="226"/>
      <c r="AL151" s="226"/>
      <c r="AM151" s="226"/>
      <c r="AN151" s="226"/>
      <c r="AO151" s="227"/>
      <c r="AP151" s="271"/>
      <c r="AQ151" s="276"/>
      <c r="AR151" s="276"/>
      <c r="AS151" s="272"/>
      <c r="AT151" s="202"/>
      <c r="AU151" s="207"/>
      <c r="AV151" s="203"/>
      <c r="AW151" s="190"/>
      <c r="AX151" s="191"/>
      <c r="AY151" s="190"/>
      <c r="AZ151" s="191"/>
      <c r="BA151" s="202"/>
      <c r="BB151" s="203"/>
      <c r="BC151" s="271"/>
      <c r="BD151" s="272"/>
      <c r="BE151" s="202"/>
      <c r="BF151" s="203"/>
      <c r="BG151" s="202"/>
      <c r="BH151" s="207"/>
      <c r="BI151" s="203"/>
      <c r="BJ151" s="257"/>
      <c r="BK151" s="258"/>
      <c r="BL151" s="259"/>
      <c r="BM151" s="1"/>
      <c r="BN151" s="2"/>
    </row>
    <row r="152" spans="2:66" ht="15" customHeight="1" thickBot="1">
      <c r="B152" s="215"/>
      <c r="C152" s="216"/>
      <c r="D152" s="216"/>
      <c r="E152" s="216"/>
      <c r="F152" s="216"/>
      <c r="G152" s="216"/>
      <c r="H152" s="216"/>
      <c r="I152" s="216"/>
      <c r="J152" s="216"/>
      <c r="K152" s="216"/>
      <c r="L152" s="217"/>
      <c r="M152" s="293"/>
      <c r="N152" s="294"/>
      <c r="O152" s="294"/>
      <c r="P152" s="295"/>
      <c r="Q152" s="293"/>
      <c r="R152" s="294"/>
      <c r="S152" s="294"/>
      <c r="T152" s="295"/>
      <c r="U152" s="293"/>
      <c r="V152" s="294"/>
      <c r="W152" s="294"/>
      <c r="X152" s="295"/>
      <c r="Y152" s="293"/>
      <c r="Z152" s="294"/>
      <c r="AA152" s="294"/>
      <c r="AB152" s="295"/>
      <c r="AC152" s="302"/>
      <c r="AD152" s="303"/>
      <c r="AE152" s="303"/>
      <c r="AF152" s="304"/>
      <c r="AG152" s="228"/>
      <c r="AH152" s="229"/>
      <c r="AI152" s="229"/>
      <c r="AJ152" s="229"/>
      <c r="AK152" s="229"/>
      <c r="AL152" s="229"/>
      <c r="AM152" s="229"/>
      <c r="AN152" s="229"/>
      <c r="AO152" s="230"/>
      <c r="AP152" s="273"/>
      <c r="AQ152" s="277"/>
      <c r="AR152" s="277"/>
      <c r="AS152" s="274"/>
      <c r="AT152" s="204"/>
      <c r="AU152" s="208"/>
      <c r="AV152" s="205"/>
      <c r="AW152" s="192"/>
      <c r="AX152" s="193"/>
      <c r="AY152" s="192"/>
      <c r="AZ152" s="193"/>
      <c r="BA152" s="204"/>
      <c r="BB152" s="205"/>
      <c r="BC152" s="273"/>
      <c r="BD152" s="274"/>
      <c r="BE152" s="204"/>
      <c r="BF152" s="205"/>
      <c r="BG152" s="204"/>
      <c r="BH152" s="208"/>
      <c r="BI152" s="205"/>
      <c r="BJ152" s="260"/>
      <c r="BK152" s="261"/>
      <c r="BL152" s="262"/>
      <c r="BM152" s="1"/>
      <c r="BN152" s="2"/>
    </row>
    <row r="153" spans="2:66" ht="15" customHeight="1" thickTop="1">
      <c r="B153" s="209"/>
      <c r="C153" s="210"/>
      <c r="D153" s="210"/>
      <c r="E153" s="210"/>
      <c r="F153" s="210"/>
      <c r="G153" s="210"/>
      <c r="H153" s="210"/>
      <c r="I153" s="210"/>
      <c r="J153" s="210"/>
      <c r="K153" s="210"/>
      <c r="L153" s="211"/>
      <c r="M153" s="188"/>
      <c r="N153" s="241"/>
      <c r="O153" s="241"/>
      <c r="P153" s="189"/>
      <c r="Q153" s="188"/>
      <c r="R153" s="241"/>
      <c r="S153" s="241"/>
      <c r="T153" s="189"/>
      <c r="U153" s="188"/>
      <c r="V153" s="241"/>
      <c r="W153" s="241"/>
      <c r="X153" s="189"/>
      <c r="Y153" s="188"/>
      <c r="Z153" s="241"/>
      <c r="AA153" s="241"/>
      <c r="AB153" s="189"/>
      <c r="AC153" s="278"/>
      <c r="AD153" s="279"/>
      <c r="AE153" s="279"/>
      <c r="AF153" s="280"/>
      <c r="AG153" s="222"/>
      <c r="AH153" s="223"/>
      <c r="AI153" s="223"/>
      <c r="AJ153" s="223"/>
      <c r="AK153" s="223"/>
      <c r="AL153" s="223"/>
      <c r="AM153" s="223"/>
      <c r="AN153" s="223"/>
      <c r="AO153" s="224"/>
      <c r="AP153" s="269"/>
      <c r="AQ153" s="275"/>
      <c r="AR153" s="275"/>
      <c r="AS153" s="270"/>
      <c r="AT153" s="200">
        <f>'06.02'!AT153+AY153</f>
        <v>0</v>
      </c>
      <c r="AU153" s="206"/>
      <c r="AV153" s="201"/>
      <c r="AW153" s="188">
        <f>'06.02'!BG153</f>
        <v>0</v>
      </c>
      <c r="AX153" s="189"/>
      <c r="AY153" s="188"/>
      <c r="AZ153" s="189"/>
      <c r="BA153" s="200"/>
      <c r="BB153" s="201"/>
      <c r="BC153" s="269">
        <f>'06.02'!BC153+BA153</f>
        <v>0</v>
      </c>
      <c r="BD153" s="270"/>
      <c r="BE153" s="200">
        <f>'06.02'!BE153+BA153</f>
        <v>0</v>
      </c>
      <c r="BF153" s="201"/>
      <c r="BG153" s="200">
        <f>AT153-BE153</f>
        <v>0</v>
      </c>
      <c r="BH153" s="206"/>
      <c r="BI153" s="201"/>
      <c r="BJ153" s="254"/>
      <c r="BK153" s="255"/>
      <c r="BL153" s="256"/>
      <c r="BM153" s="1"/>
      <c r="BN153" s="2"/>
    </row>
    <row r="154" spans="2:66" ht="15" customHeight="1">
      <c r="B154" s="212"/>
      <c r="C154" s="213"/>
      <c r="D154" s="213"/>
      <c r="E154" s="213"/>
      <c r="F154" s="213"/>
      <c r="G154" s="213"/>
      <c r="H154" s="213"/>
      <c r="I154" s="213"/>
      <c r="J154" s="213"/>
      <c r="K154" s="213"/>
      <c r="L154" s="214"/>
      <c r="M154" s="190"/>
      <c r="N154" s="242"/>
      <c r="O154" s="242"/>
      <c r="P154" s="191"/>
      <c r="Q154" s="190"/>
      <c r="R154" s="242"/>
      <c r="S154" s="242"/>
      <c r="T154" s="191"/>
      <c r="U154" s="190"/>
      <c r="V154" s="242"/>
      <c r="W154" s="242"/>
      <c r="X154" s="191"/>
      <c r="Y154" s="190"/>
      <c r="Z154" s="242"/>
      <c r="AA154" s="242"/>
      <c r="AB154" s="191"/>
      <c r="AC154" s="281"/>
      <c r="AD154" s="282"/>
      <c r="AE154" s="282"/>
      <c r="AF154" s="283"/>
      <c r="AG154" s="225"/>
      <c r="AH154" s="226"/>
      <c r="AI154" s="226"/>
      <c r="AJ154" s="226"/>
      <c r="AK154" s="226"/>
      <c r="AL154" s="226"/>
      <c r="AM154" s="226"/>
      <c r="AN154" s="226"/>
      <c r="AO154" s="227"/>
      <c r="AP154" s="271"/>
      <c r="AQ154" s="276"/>
      <c r="AR154" s="276"/>
      <c r="AS154" s="272"/>
      <c r="AT154" s="202"/>
      <c r="AU154" s="207"/>
      <c r="AV154" s="203"/>
      <c r="AW154" s="190"/>
      <c r="AX154" s="191"/>
      <c r="AY154" s="190"/>
      <c r="AZ154" s="191"/>
      <c r="BA154" s="202"/>
      <c r="BB154" s="203"/>
      <c r="BC154" s="271"/>
      <c r="BD154" s="272"/>
      <c r="BE154" s="202"/>
      <c r="BF154" s="203"/>
      <c r="BG154" s="202"/>
      <c r="BH154" s="207"/>
      <c r="BI154" s="203"/>
      <c r="BJ154" s="257"/>
      <c r="BK154" s="258"/>
      <c r="BL154" s="259"/>
      <c r="BM154" s="1"/>
      <c r="BN154" s="2"/>
    </row>
    <row r="155" spans="2:66" ht="15" customHeight="1" thickBot="1">
      <c r="B155" s="215"/>
      <c r="C155" s="216"/>
      <c r="D155" s="216"/>
      <c r="E155" s="216"/>
      <c r="F155" s="216"/>
      <c r="G155" s="216"/>
      <c r="H155" s="216"/>
      <c r="I155" s="216"/>
      <c r="J155" s="216"/>
      <c r="K155" s="216"/>
      <c r="L155" s="217"/>
      <c r="M155" s="192"/>
      <c r="N155" s="243"/>
      <c r="O155" s="243"/>
      <c r="P155" s="193"/>
      <c r="Q155" s="192"/>
      <c r="R155" s="243"/>
      <c r="S155" s="243"/>
      <c r="T155" s="193"/>
      <c r="U155" s="192"/>
      <c r="V155" s="243"/>
      <c r="W155" s="243"/>
      <c r="X155" s="193"/>
      <c r="Y155" s="192"/>
      <c r="Z155" s="243"/>
      <c r="AA155" s="243"/>
      <c r="AB155" s="193"/>
      <c r="AC155" s="284"/>
      <c r="AD155" s="285"/>
      <c r="AE155" s="285"/>
      <c r="AF155" s="286"/>
      <c r="AG155" s="228"/>
      <c r="AH155" s="229"/>
      <c r="AI155" s="229"/>
      <c r="AJ155" s="229"/>
      <c r="AK155" s="229"/>
      <c r="AL155" s="229"/>
      <c r="AM155" s="229"/>
      <c r="AN155" s="229"/>
      <c r="AO155" s="230"/>
      <c r="AP155" s="273"/>
      <c r="AQ155" s="277"/>
      <c r="AR155" s="277"/>
      <c r="AS155" s="274"/>
      <c r="AT155" s="204"/>
      <c r="AU155" s="208"/>
      <c r="AV155" s="205"/>
      <c r="AW155" s="192"/>
      <c r="AX155" s="193"/>
      <c r="AY155" s="192"/>
      <c r="AZ155" s="193"/>
      <c r="BA155" s="204"/>
      <c r="BB155" s="205"/>
      <c r="BC155" s="273"/>
      <c r="BD155" s="274"/>
      <c r="BE155" s="204"/>
      <c r="BF155" s="205"/>
      <c r="BG155" s="204"/>
      <c r="BH155" s="208"/>
      <c r="BI155" s="205"/>
      <c r="BJ155" s="260"/>
      <c r="BK155" s="261"/>
      <c r="BL155" s="262"/>
      <c r="BM155" s="1"/>
      <c r="BN155" s="2"/>
    </row>
    <row r="156" spans="2:66" ht="15" customHeight="1" thickTop="1">
      <c r="B156" s="209"/>
      <c r="C156" s="210"/>
      <c r="D156" s="210"/>
      <c r="E156" s="210"/>
      <c r="F156" s="210"/>
      <c r="G156" s="210"/>
      <c r="H156" s="210"/>
      <c r="I156" s="210"/>
      <c r="J156" s="210"/>
      <c r="K156" s="210"/>
      <c r="L156" s="211"/>
      <c r="M156" s="194"/>
      <c r="N156" s="219"/>
      <c r="O156" s="219"/>
      <c r="P156" s="195"/>
      <c r="Q156" s="194"/>
      <c r="R156" s="219"/>
      <c r="S156" s="219"/>
      <c r="T156" s="195"/>
      <c r="U156" s="194"/>
      <c r="V156" s="219"/>
      <c r="W156" s="219"/>
      <c r="X156" s="195"/>
      <c r="Y156" s="194"/>
      <c r="Z156" s="219"/>
      <c r="AA156" s="219"/>
      <c r="AB156" s="195"/>
      <c r="AC156" s="188"/>
      <c r="AD156" s="241"/>
      <c r="AE156" s="241"/>
      <c r="AF156" s="189"/>
      <c r="AG156" s="222" t="s">
        <v>215</v>
      </c>
      <c r="AH156" s="223"/>
      <c r="AI156" s="223"/>
      <c r="AJ156" s="223"/>
      <c r="AK156" s="223"/>
      <c r="AL156" s="223"/>
      <c r="AM156" s="223"/>
      <c r="AN156" s="223"/>
      <c r="AO156" s="224"/>
      <c r="AP156" s="269" t="s">
        <v>61</v>
      </c>
      <c r="AQ156" s="275"/>
      <c r="AR156" s="275"/>
      <c r="AS156" s="270"/>
      <c r="AT156" s="200">
        <f>'06.02'!AT156+AY156</f>
        <v>37</v>
      </c>
      <c r="AU156" s="206"/>
      <c r="AV156" s="201"/>
      <c r="AW156" s="188">
        <f>'06.02'!BG156</f>
        <v>37</v>
      </c>
      <c r="AX156" s="189"/>
      <c r="AY156" s="188"/>
      <c r="AZ156" s="189"/>
      <c r="BA156" s="200"/>
      <c r="BB156" s="201"/>
      <c r="BC156" s="269">
        <f>'06.02'!BC156+BA156</f>
        <v>0</v>
      </c>
      <c r="BD156" s="270"/>
      <c r="BE156" s="200">
        <f>'06.02'!BE156+BA156</f>
        <v>0</v>
      </c>
      <c r="BF156" s="201"/>
      <c r="BG156" s="200">
        <f>AT156-BE156</f>
        <v>37</v>
      </c>
      <c r="BH156" s="206"/>
      <c r="BI156" s="201"/>
      <c r="BJ156" s="254" t="e">
        <f>((LEFT(AP156,FIND(" ",AP156)-1)*BC156)/$S$279)</f>
        <v>#DIV/0!</v>
      </c>
      <c r="BK156" s="255"/>
      <c r="BL156" s="256"/>
      <c r="BM156" s="1"/>
      <c r="BN156" s="2"/>
    </row>
    <row r="157" spans="2:66" ht="15" customHeight="1">
      <c r="B157" s="212"/>
      <c r="C157" s="213"/>
      <c r="D157" s="213"/>
      <c r="E157" s="213"/>
      <c r="F157" s="213"/>
      <c r="G157" s="213"/>
      <c r="H157" s="213"/>
      <c r="I157" s="213"/>
      <c r="J157" s="213"/>
      <c r="K157" s="213"/>
      <c r="L157" s="214"/>
      <c r="M157" s="196"/>
      <c r="N157" s="220"/>
      <c r="O157" s="220"/>
      <c r="P157" s="197"/>
      <c r="Q157" s="196"/>
      <c r="R157" s="220"/>
      <c r="S157" s="220"/>
      <c r="T157" s="197"/>
      <c r="U157" s="196"/>
      <c r="V157" s="220"/>
      <c r="W157" s="220"/>
      <c r="X157" s="197"/>
      <c r="Y157" s="196"/>
      <c r="Z157" s="220"/>
      <c r="AA157" s="220"/>
      <c r="AB157" s="197"/>
      <c r="AC157" s="190"/>
      <c r="AD157" s="242"/>
      <c r="AE157" s="242"/>
      <c r="AF157" s="191"/>
      <c r="AG157" s="225"/>
      <c r="AH157" s="226"/>
      <c r="AI157" s="226"/>
      <c r="AJ157" s="226"/>
      <c r="AK157" s="226"/>
      <c r="AL157" s="226"/>
      <c r="AM157" s="226"/>
      <c r="AN157" s="226"/>
      <c r="AO157" s="227"/>
      <c r="AP157" s="271"/>
      <c r="AQ157" s="276"/>
      <c r="AR157" s="276"/>
      <c r="AS157" s="272"/>
      <c r="AT157" s="202"/>
      <c r="AU157" s="207"/>
      <c r="AV157" s="203"/>
      <c r="AW157" s="190"/>
      <c r="AX157" s="191"/>
      <c r="AY157" s="190"/>
      <c r="AZ157" s="191"/>
      <c r="BA157" s="202"/>
      <c r="BB157" s="203"/>
      <c r="BC157" s="271"/>
      <c r="BD157" s="272"/>
      <c r="BE157" s="202"/>
      <c r="BF157" s="203"/>
      <c r="BG157" s="202"/>
      <c r="BH157" s="207"/>
      <c r="BI157" s="203"/>
      <c r="BJ157" s="257"/>
      <c r="BK157" s="258"/>
      <c r="BL157" s="259"/>
      <c r="BM157" s="1"/>
      <c r="BN157" s="2"/>
    </row>
    <row r="158" spans="2:66" ht="15" customHeight="1" thickBot="1">
      <c r="B158" s="215"/>
      <c r="C158" s="216"/>
      <c r="D158" s="216"/>
      <c r="E158" s="216"/>
      <c r="F158" s="216"/>
      <c r="G158" s="216"/>
      <c r="H158" s="216"/>
      <c r="I158" s="216"/>
      <c r="J158" s="216"/>
      <c r="K158" s="216"/>
      <c r="L158" s="217"/>
      <c r="M158" s="198"/>
      <c r="N158" s="221"/>
      <c r="O158" s="221"/>
      <c r="P158" s="199"/>
      <c r="Q158" s="198"/>
      <c r="R158" s="221"/>
      <c r="S158" s="221"/>
      <c r="T158" s="199"/>
      <c r="U158" s="198"/>
      <c r="V158" s="221"/>
      <c r="W158" s="221"/>
      <c r="X158" s="199"/>
      <c r="Y158" s="198"/>
      <c r="Z158" s="221"/>
      <c r="AA158" s="221"/>
      <c r="AB158" s="199"/>
      <c r="AC158" s="192"/>
      <c r="AD158" s="243"/>
      <c r="AE158" s="243"/>
      <c r="AF158" s="193"/>
      <c r="AG158" s="228"/>
      <c r="AH158" s="229"/>
      <c r="AI158" s="229"/>
      <c r="AJ158" s="229"/>
      <c r="AK158" s="229"/>
      <c r="AL158" s="229"/>
      <c r="AM158" s="229"/>
      <c r="AN158" s="229"/>
      <c r="AO158" s="230"/>
      <c r="AP158" s="273"/>
      <c r="AQ158" s="277"/>
      <c r="AR158" s="277"/>
      <c r="AS158" s="274"/>
      <c r="AT158" s="204"/>
      <c r="AU158" s="208"/>
      <c r="AV158" s="205"/>
      <c r="AW158" s="192"/>
      <c r="AX158" s="193"/>
      <c r="AY158" s="192"/>
      <c r="AZ158" s="193"/>
      <c r="BA158" s="204"/>
      <c r="BB158" s="205"/>
      <c r="BC158" s="273"/>
      <c r="BD158" s="274"/>
      <c r="BE158" s="204"/>
      <c r="BF158" s="205"/>
      <c r="BG158" s="204"/>
      <c r="BH158" s="208"/>
      <c r="BI158" s="205"/>
      <c r="BJ158" s="260"/>
      <c r="BK158" s="261"/>
      <c r="BL158" s="262"/>
      <c r="BM158" s="1"/>
      <c r="BN158" s="2"/>
    </row>
    <row r="159" spans="2:66" ht="15" customHeight="1" thickTop="1" thickBot="1">
      <c r="B159" s="209"/>
      <c r="C159" s="210"/>
      <c r="D159" s="210"/>
      <c r="E159" s="210"/>
      <c r="F159" s="210"/>
      <c r="G159" s="210"/>
      <c r="H159" s="210"/>
      <c r="I159" s="210"/>
      <c r="J159" s="210"/>
      <c r="K159" s="210"/>
      <c r="L159" s="211"/>
      <c r="M159" s="218"/>
      <c r="N159" s="218"/>
      <c r="O159" s="218"/>
      <c r="P159" s="218"/>
      <c r="Q159" s="218"/>
      <c r="R159" s="218"/>
      <c r="S159" s="218"/>
      <c r="T159" s="218"/>
      <c r="U159" s="218"/>
      <c r="V159" s="218"/>
      <c r="W159" s="218"/>
      <c r="X159" s="218"/>
      <c r="Y159" s="218"/>
      <c r="Z159" s="218"/>
      <c r="AA159" s="218"/>
      <c r="AB159" s="218"/>
      <c r="AC159" s="182"/>
      <c r="AD159" s="182"/>
      <c r="AE159" s="182"/>
      <c r="AF159" s="182"/>
      <c r="AG159" s="222" t="s">
        <v>301</v>
      </c>
      <c r="AH159" s="223"/>
      <c r="AI159" s="223"/>
      <c r="AJ159" s="223"/>
      <c r="AK159" s="223"/>
      <c r="AL159" s="223"/>
      <c r="AM159" s="223"/>
      <c r="AN159" s="223"/>
      <c r="AO159" s="224"/>
      <c r="AP159" s="269" t="s">
        <v>52</v>
      </c>
      <c r="AQ159" s="275"/>
      <c r="AR159" s="275"/>
      <c r="AS159" s="270"/>
      <c r="AT159" s="200">
        <f>'06.02'!AT159+AY159</f>
        <v>10</v>
      </c>
      <c r="AU159" s="206"/>
      <c r="AV159" s="201"/>
      <c r="AW159" s="188">
        <f>'06.02'!BG159</f>
        <v>10</v>
      </c>
      <c r="AX159" s="189"/>
      <c r="AY159" s="188"/>
      <c r="AZ159" s="189"/>
      <c r="BA159" s="200"/>
      <c r="BB159" s="201"/>
      <c r="BC159" s="269">
        <f>'06.02'!BC159+BA159</f>
        <v>0</v>
      </c>
      <c r="BD159" s="270"/>
      <c r="BE159" s="200">
        <f>'06.02'!BE159+BA159</f>
        <v>0</v>
      </c>
      <c r="BF159" s="201"/>
      <c r="BG159" s="200">
        <f>AT159-BE159</f>
        <v>10</v>
      </c>
      <c r="BH159" s="206"/>
      <c r="BI159" s="201"/>
      <c r="BJ159" s="254" t="e">
        <f>((LEFT(AP159,FIND(" ",AP159)-1)*BC159)/$S$279)</f>
        <v>#DIV/0!</v>
      </c>
      <c r="BK159" s="255"/>
      <c r="BL159" s="256"/>
      <c r="BM159" s="1"/>
      <c r="BN159" s="2"/>
    </row>
    <row r="160" spans="2:66" ht="15" customHeight="1" thickTop="1" thickBot="1">
      <c r="B160" s="212"/>
      <c r="C160" s="213"/>
      <c r="D160" s="213"/>
      <c r="E160" s="213"/>
      <c r="F160" s="213"/>
      <c r="G160" s="213"/>
      <c r="H160" s="213"/>
      <c r="I160" s="213"/>
      <c r="J160" s="213"/>
      <c r="K160" s="213"/>
      <c r="L160" s="214"/>
      <c r="M160" s="218"/>
      <c r="N160" s="218"/>
      <c r="O160" s="218"/>
      <c r="P160" s="218"/>
      <c r="Q160" s="218"/>
      <c r="R160" s="218"/>
      <c r="S160" s="218"/>
      <c r="T160" s="218"/>
      <c r="U160" s="218"/>
      <c r="V160" s="218"/>
      <c r="W160" s="218"/>
      <c r="X160" s="218"/>
      <c r="Y160" s="218"/>
      <c r="Z160" s="218"/>
      <c r="AA160" s="218"/>
      <c r="AB160" s="218"/>
      <c r="AC160" s="182"/>
      <c r="AD160" s="182"/>
      <c r="AE160" s="182"/>
      <c r="AF160" s="182"/>
      <c r="AG160" s="225"/>
      <c r="AH160" s="226"/>
      <c r="AI160" s="226"/>
      <c r="AJ160" s="226"/>
      <c r="AK160" s="226"/>
      <c r="AL160" s="226"/>
      <c r="AM160" s="226"/>
      <c r="AN160" s="226"/>
      <c r="AO160" s="227"/>
      <c r="AP160" s="271"/>
      <c r="AQ160" s="276"/>
      <c r="AR160" s="276"/>
      <c r="AS160" s="272"/>
      <c r="AT160" s="202"/>
      <c r="AU160" s="207"/>
      <c r="AV160" s="203"/>
      <c r="AW160" s="190"/>
      <c r="AX160" s="191"/>
      <c r="AY160" s="190"/>
      <c r="AZ160" s="191"/>
      <c r="BA160" s="202"/>
      <c r="BB160" s="203"/>
      <c r="BC160" s="271"/>
      <c r="BD160" s="272"/>
      <c r="BE160" s="202"/>
      <c r="BF160" s="203"/>
      <c r="BG160" s="202"/>
      <c r="BH160" s="207"/>
      <c r="BI160" s="203"/>
      <c r="BJ160" s="257"/>
      <c r="BK160" s="258"/>
      <c r="BL160" s="259"/>
      <c r="BM160" s="1"/>
      <c r="BN160" s="2"/>
    </row>
    <row r="161" spans="2:67" ht="15" customHeight="1" thickTop="1" thickBot="1">
      <c r="B161" s="215"/>
      <c r="C161" s="216"/>
      <c r="D161" s="216"/>
      <c r="E161" s="216"/>
      <c r="F161" s="216"/>
      <c r="G161" s="216"/>
      <c r="H161" s="216"/>
      <c r="I161" s="216"/>
      <c r="J161" s="216"/>
      <c r="K161" s="216"/>
      <c r="L161" s="217"/>
      <c r="M161" s="218"/>
      <c r="N161" s="218"/>
      <c r="O161" s="218"/>
      <c r="P161" s="218"/>
      <c r="Q161" s="218"/>
      <c r="R161" s="218"/>
      <c r="S161" s="218"/>
      <c r="T161" s="218"/>
      <c r="U161" s="218"/>
      <c r="V161" s="218"/>
      <c r="W161" s="218"/>
      <c r="X161" s="218"/>
      <c r="Y161" s="218"/>
      <c r="Z161" s="218"/>
      <c r="AA161" s="218"/>
      <c r="AB161" s="218"/>
      <c r="AC161" s="182"/>
      <c r="AD161" s="182"/>
      <c r="AE161" s="182"/>
      <c r="AF161" s="182"/>
      <c r="AG161" s="228"/>
      <c r="AH161" s="229"/>
      <c r="AI161" s="229"/>
      <c r="AJ161" s="229"/>
      <c r="AK161" s="229"/>
      <c r="AL161" s="229"/>
      <c r="AM161" s="229"/>
      <c r="AN161" s="229"/>
      <c r="AO161" s="230"/>
      <c r="AP161" s="273"/>
      <c r="AQ161" s="277"/>
      <c r="AR161" s="277"/>
      <c r="AS161" s="274"/>
      <c r="AT161" s="204"/>
      <c r="AU161" s="208"/>
      <c r="AV161" s="205"/>
      <c r="AW161" s="192"/>
      <c r="AX161" s="193"/>
      <c r="AY161" s="192"/>
      <c r="AZ161" s="193"/>
      <c r="BA161" s="204"/>
      <c r="BB161" s="205"/>
      <c r="BC161" s="273"/>
      <c r="BD161" s="274"/>
      <c r="BE161" s="204"/>
      <c r="BF161" s="205"/>
      <c r="BG161" s="204"/>
      <c r="BH161" s="208"/>
      <c r="BI161" s="205"/>
      <c r="BJ161" s="260"/>
      <c r="BK161" s="261"/>
      <c r="BL161" s="262"/>
      <c r="BM161" s="1"/>
      <c r="BN161" s="2"/>
    </row>
    <row r="162" spans="2:67" ht="15" customHeight="1" thickTop="1" thickBot="1">
      <c r="B162" s="209"/>
      <c r="C162" s="210"/>
      <c r="D162" s="210"/>
      <c r="E162" s="210"/>
      <c r="F162" s="210"/>
      <c r="G162" s="210"/>
      <c r="H162" s="210"/>
      <c r="I162" s="210"/>
      <c r="J162" s="210"/>
      <c r="K162" s="210"/>
      <c r="L162" s="211"/>
      <c r="M162" s="218"/>
      <c r="N162" s="218"/>
      <c r="O162" s="218"/>
      <c r="P162" s="218"/>
      <c r="Q162" s="218"/>
      <c r="R162" s="218"/>
      <c r="S162" s="218"/>
      <c r="T162" s="218"/>
      <c r="U162" s="218"/>
      <c r="V162" s="218"/>
      <c r="W162" s="218"/>
      <c r="X162" s="218"/>
      <c r="Y162" s="218"/>
      <c r="Z162" s="218"/>
      <c r="AA162" s="218"/>
      <c r="AB162" s="218"/>
      <c r="AC162" s="182"/>
      <c r="AD162" s="182"/>
      <c r="AE162" s="182"/>
      <c r="AF162" s="182"/>
      <c r="AG162" s="222" t="s">
        <v>164</v>
      </c>
      <c r="AH162" s="223"/>
      <c r="AI162" s="223"/>
      <c r="AJ162" s="223"/>
      <c r="AK162" s="223"/>
      <c r="AL162" s="223"/>
      <c r="AM162" s="223"/>
      <c r="AN162" s="223"/>
      <c r="AO162" s="224"/>
      <c r="AP162" s="269" t="s">
        <v>52</v>
      </c>
      <c r="AQ162" s="275"/>
      <c r="AR162" s="275"/>
      <c r="AS162" s="270"/>
      <c r="AT162" s="200">
        <f>'06.02'!AT162+AY162</f>
        <v>0</v>
      </c>
      <c r="AU162" s="206"/>
      <c r="AV162" s="201"/>
      <c r="AW162" s="188">
        <f>'06.02'!BG162</f>
        <v>0</v>
      </c>
      <c r="AX162" s="189"/>
      <c r="AY162" s="188"/>
      <c r="AZ162" s="189"/>
      <c r="BA162" s="200"/>
      <c r="BB162" s="201"/>
      <c r="BC162" s="269">
        <f>'06.02'!BC162+BA162</f>
        <v>0</v>
      </c>
      <c r="BD162" s="270"/>
      <c r="BE162" s="200">
        <f>'06.02'!BE162+BA162</f>
        <v>0</v>
      </c>
      <c r="BF162" s="201"/>
      <c r="BG162" s="200">
        <f>AT162-BE162</f>
        <v>0</v>
      </c>
      <c r="BH162" s="206"/>
      <c r="BI162" s="201"/>
      <c r="BJ162" s="254" t="e">
        <f>((LEFT(AP162,FIND(" ",AP162)-1)*BC162)/$S$279)</f>
        <v>#DIV/0!</v>
      </c>
      <c r="BK162" s="255"/>
      <c r="BL162" s="256"/>
      <c r="BM162" s="1"/>
      <c r="BN162" s="2"/>
    </row>
    <row r="163" spans="2:67" ht="15" customHeight="1" thickTop="1" thickBot="1">
      <c r="B163" s="212"/>
      <c r="C163" s="213"/>
      <c r="D163" s="213"/>
      <c r="E163" s="213"/>
      <c r="F163" s="213"/>
      <c r="G163" s="213"/>
      <c r="H163" s="213"/>
      <c r="I163" s="213"/>
      <c r="J163" s="213"/>
      <c r="K163" s="213"/>
      <c r="L163" s="214"/>
      <c r="M163" s="218"/>
      <c r="N163" s="218"/>
      <c r="O163" s="218"/>
      <c r="P163" s="218"/>
      <c r="Q163" s="218"/>
      <c r="R163" s="218"/>
      <c r="S163" s="218"/>
      <c r="T163" s="218"/>
      <c r="U163" s="218"/>
      <c r="V163" s="218"/>
      <c r="W163" s="218"/>
      <c r="X163" s="218"/>
      <c r="Y163" s="218"/>
      <c r="Z163" s="218"/>
      <c r="AA163" s="218"/>
      <c r="AB163" s="218"/>
      <c r="AC163" s="182"/>
      <c r="AD163" s="182"/>
      <c r="AE163" s="182"/>
      <c r="AF163" s="182"/>
      <c r="AG163" s="225"/>
      <c r="AH163" s="226"/>
      <c r="AI163" s="226"/>
      <c r="AJ163" s="226"/>
      <c r="AK163" s="226"/>
      <c r="AL163" s="226"/>
      <c r="AM163" s="226"/>
      <c r="AN163" s="226"/>
      <c r="AO163" s="227"/>
      <c r="AP163" s="271"/>
      <c r="AQ163" s="276"/>
      <c r="AR163" s="276"/>
      <c r="AS163" s="272"/>
      <c r="AT163" s="202"/>
      <c r="AU163" s="207"/>
      <c r="AV163" s="203"/>
      <c r="AW163" s="190"/>
      <c r="AX163" s="191"/>
      <c r="AY163" s="190"/>
      <c r="AZ163" s="191"/>
      <c r="BA163" s="202"/>
      <c r="BB163" s="203"/>
      <c r="BC163" s="271"/>
      <c r="BD163" s="272"/>
      <c r="BE163" s="202"/>
      <c r="BF163" s="203"/>
      <c r="BG163" s="202"/>
      <c r="BH163" s="207"/>
      <c r="BI163" s="203"/>
      <c r="BJ163" s="257"/>
      <c r="BK163" s="258"/>
      <c r="BL163" s="259"/>
      <c r="BM163" s="1"/>
      <c r="BN163" s="2"/>
    </row>
    <row r="164" spans="2:67" ht="15" customHeight="1" thickTop="1" thickBot="1">
      <c r="B164" s="215"/>
      <c r="C164" s="216"/>
      <c r="D164" s="216"/>
      <c r="E164" s="216"/>
      <c r="F164" s="216"/>
      <c r="G164" s="216"/>
      <c r="H164" s="216"/>
      <c r="I164" s="216"/>
      <c r="J164" s="216"/>
      <c r="K164" s="216"/>
      <c r="L164" s="217"/>
      <c r="M164" s="218"/>
      <c r="N164" s="218"/>
      <c r="O164" s="218"/>
      <c r="P164" s="218"/>
      <c r="Q164" s="218"/>
      <c r="R164" s="218"/>
      <c r="S164" s="218"/>
      <c r="T164" s="218"/>
      <c r="U164" s="218"/>
      <c r="V164" s="218"/>
      <c r="W164" s="218"/>
      <c r="X164" s="218"/>
      <c r="Y164" s="218"/>
      <c r="Z164" s="218"/>
      <c r="AA164" s="218"/>
      <c r="AB164" s="218"/>
      <c r="AC164" s="182"/>
      <c r="AD164" s="182"/>
      <c r="AE164" s="182"/>
      <c r="AF164" s="182"/>
      <c r="AG164" s="228"/>
      <c r="AH164" s="229"/>
      <c r="AI164" s="229"/>
      <c r="AJ164" s="229"/>
      <c r="AK164" s="229"/>
      <c r="AL164" s="229"/>
      <c r="AM164" s="229"/>
      <c r="AN164" s="229"/>
      <c r="AO164" s="230"/>
      <c r="AP164" s="273"/>
      <c r="AQ164" s="277"/>
      <c r="AR164" s="277"/>
      <c r="AS164" s="274"/>
      <c r="AT164" s="204"/>
      <c r="AU164" s="208"/>
      <c r="AV164" s="205"/>
      <c r="AW164" s="192"/>
      <c r="AX164" s="193"/>
      <c r="AY164" s="192"/>
      <c r="AZ164" s="193"/>
      <c r="BA164" s="204"/>
      <c r="BB164" s="205"/>
      <c r="BC164" s="273"/>
      <c r="BD164" s="274"/>
      <c r="BE164" s="204"/>
      <c r="BF164" s="205"/>
      <c r="BG164" s="204"/>
      <c r="BH164" s="208"/>
      <c r="BI164" s="205"/>
      <c r="BJ164" s="260"/>
      <c r="BK164" s="261"/>
      <c r="BL164" s="262"/>
      <c r="BM164" s="1"/>
      <c r="BN164" s="2"/>
    </row>
    <row r="165" spans="2:67" ht="15" customHeight="1" thickTop="1" thickBot="1">
      <c r="B165" s="209"/>
      <c r="C165" s="210"/>
      <c r="D165" s="210"/>
      <c r="E165" s="210"/>
      <c r="F165" s="210"/>
      <c r="G165" s="210"/>
      <c r="H165" s="210"/>
      <c r="I165" s="210"/>
      <c r="J165" s="210"/>
      <c r="K165" s="210"/>
      <c r="L165" s="211"/>
      <c r="M165" s="218"/>
      <c r="N165" s="218"/>
      <c r="O165" s="218"/>
      <c r="P165" s="218"/>
      <c r="Q165" s="218"/>
      <c r="R165" s="218"/>
      <c r="S165" s="218"/>
      <c r="T165" s="218"/>
      <c r="U165" s="218"/>
      <c r="V165" s="218"/>
      <c r="W165" s="218"/>
      <c r="X165" s="218"/>
      <c r="Y165" s="218"/>
      <c r="Z165" s="218"/>
      <c r="AA165" s="218"/>
      <c r="AB165" s="218"/>
      <c r="AC165" s="182"/>
      <c r="AD165" s="182"/>
      <c r="AE165" s="182"/>
      <c r="AF165" s="182"/>
      <c r="AG165" s="265" t="s">
        <v>63</v>
      </c>
      <c r="AH165" s="265"/>
      <c r="AI165" s="265"/>
      <c r="AJ165" s="265"/>
      <c r="AK165" s="265"/>
      <c r="AL165" s="265"/>
      <c r="AM165" s="265"/>
      <c r="AN165" s="265"/>
      <c r="AO165" s="265"/>
      <c r="AP165" s="265"/>
      <c r="AQ165" s="265"/>
      <c r="AR165" s="265"/>
      <c r="AS165" s="265"/>
      <c r="AT165" s="265"/>
      <c r="AU165" s="265"/>
      <c r="AV165" s="265"/>
      <c r="AW165" s="265"/>
      <c r="AX165" s="265"/>
      <c r="AY165" s="265"/>
      <c r="AZ165" s="265"/>
      <c r="BA165" s="265"/>
      <c r="BB165" s="265"/>
      <c r="BC165" s="265"/>
      <c r="BD165" s="265"/>
      <c r="BE165" s="265"/>
      <c r="BF165" s="265"/>
      <c r="BG165" s="265"/>
      <c r="BH165" s="265"/>
      <c r="BI165" s="266"/>
      <c r="BJ165" s="254">
        <f>SUM(BG66:BI164)</f>
        <v>578</v>
      </c>
      <c r="BK165" s="255"/>
      <c r="BL165" s="256"/>
      <c r="BM165" s="263" t="s">
        <v>263</v>
      </c>
      <c r="BN165" s="264"/>
      <c r="BO165" s="264"/>
    </row>
    <row r="166" spans="2:67" ht="15" customHeight="1" thickTop="1" thickBot="1">
      <c r="B166" s="212"/>
      <c r="C166" s="213"/>
      <c r="D166" s="213"/>
      <c r="E166" s="213"/>
      <c r="F166" s="213"/>
      <c r="G166" s="213"/>
      <c r="H166" s="213"/>
      <c r="I166" s="213"/>
      <c r="J166" s="213"/>
      <c r="K166" s="213"/>
      <c r="L166" s="214"/>
      <c r="M166" s="218"/>
      <c r="N166" s="218"/>
      <c r="O166" s="218"/>
      <c r="P166" s="218"/>
      <c r="Q166" s="218"/>
      <c r="R166" s="218"/>
      <c r="S166" s="218"/>
      <c r="T166" s="218"/>
      <c r="U166" s="218"/>
      <c r="V166" s="218"/>
      <c r="W166" s="218"/>
      <c r="X166" s="218"/>
      <c r="Y166" s="218"/>
      <c r="Z166" s="218"/>
      <c r="AA166" s="218"/>
      <c r="AB166" s="218"/>
      <c r="AC166" s="182"/>
      <c r="AD166" s="182"/>
      <c r="AE166" s="182"/>
      <c r="AF166" s="182"/>
      <c r="AG166" s="267"/>
      <c r="AH166" s="267"/>
      <c r="AI166" s="267"/>
      <c r="AJ166" s="267"/>
      <c r="AK166" s="267"/>
      <c r="AL166" s="267"/>
      <c r="AM166" s="267"/>
      <c r="AN166" s="267"/>
      <c r="AO166" s="267"/>
      <c r="AP166" s="267"/>
      <c r="AQ166" s="267"/>
      <c r="AR166" s="267"/>
      <c r="AS166" s="267"/>
      <c r="AT166" s="267"/>
      <c r="AU166" s="267"/>
      <c r="AV166" s="267"/>
      <c r="AW166" s="267"/>
      <c r="AX166" s="267"/>
      <c r="AY166" s="267"/>
      <c r="AZ166" s="267"/>
      <c r="BA166" s="267"/>
      <c r="BB166" s="267"/>
      <c r="BC166" s="267"/>
      <c r="BD166" s="267"/>
      <c r="BE166" s="267"/>
      <c r="BF166" s="267"/>
      <c r="BG166" s="267"/>
      <c r="BH166" s="267"/>
      <c r="BI166" s="268"/>
      <c r="BJ166" s="257"/>
      <c r="BK166" s="258"/>
      <c r="BL166" s="259"/>
      <c r="BM166" s="263"/>
      <c r="BN166" s="264"/>
      <c r="BO166" s="264"/>
    </row>
    <row r="167" spans="2:67" ht="15" customHeight="1" thickTop="1" thickBot="1">
      <c r="B167" s="215"/>
      <c r="C167" s="216"/>
      <c r="D167" s="216"/>
      <c r="E167" s="216"/>
      <c r="F167" s="216"/>
      <c r="G167" s="216"/>
      <c r="H167" s="216"/>
      <c r="I167" s="216"/>
      <c r="J167" s="216"/>
      <c r="K167" s="216"/>
      <c r="L167" s="217"/>
      <c r="M167" s="218"/>
      <c r="N167" s="218"/>
      <c r="O167" s="218"/>
      <c r="P167" s="218"/>
      <c r="Q167" s="218"/>
      <c r="R167" s="218"/>
      <c r="S167" s="218"/>
      <c r="T167" s="218"/>
      <c r="U167" s="218"/>
      <c r="V167" s="218"/>
      <c r="W167" s="218"/>
      <c r="X167" s="218"/>
      <c r="Y167" s="218"/>
      <c r="Z167" s="218"/>
      <c r="AA167" s="218"/>
      <c r="AB167" s="218"/>
      <c r="AC167" s="182"/>
      <c r="AD167" s="182"/>
      <c r="AE167" s="182"/>
      <c r="AF167" s="182"/>
      <c r="AG167" s="267"/>
      <c r="AH167" s="267"/>
      <c r="AI167" s="267"/>
      <c r="AJ167" s="267"/>
      <c r="AK167" s="267"/>
      <c r="AL167" s="267"/>
      <c r="AM167" s="267"/>
      <c r="AN167" s="267"/>
      <c r="AO167" s="267"/>
      <c r="AP167" s="267"/>
      <c r="AQ167" s="267"/>
      <c r="AR167" s="267"/>
      <c r="AS167" s="267"/>
      <c r="AT167" s="267"/>
      <c r="AU167" s="267"/>
      <c r="AV167" s="267"/>
      <c r="AW167" s="267"/>
      <c r="AX167" s="267"/>
      <c r="AY167" s="267"/>
      <c r="AZ167" s="267"/>
      <c r="BA167" s="267"/>
      <c r="BB167" s="267"/>
      <c r="BC167" s="267"/>
      <c r="BD167" s="267"/>
      <c r="BE167" s="267"/>
      <c r="BF167" s="267"/>
      <c r="BG167" s="267"/>
      <c r="BH167" s="267"/>
      <c r="BI167" s="268"/>
      <c r="BJ167" s="260"/>
      <c r="BK167" s="261"/>
      <c r="BL167" s="262"/>
      <c r="BM167" s="263"/>
      <c r="BN167" s="264"/>
      <c r="BO167" s="264"/>
    </row>
    <row r="168" spans="2:67" ht="15" customHeight="1" thickTop="1" thickBot="1">
      <c r="B168" s="209"/>
      <c r="C168" s="210"/>
      <c r="D168" s="210"/>
      <c r="E168" s="210"/>
      <c r="F168" s="210"/>
      <c r="G168" s="210"/>
      <c r="H168" s="210"/>
      <c r="I168" s="210"/>
      <c r="J168" s="210"/>
      <c r="K168" s="210"/>
      <c r="L168" s="211"/>
      <c r="M168" s="218"/>
      <c r="N168" s="218"/>
      <c r="O168" s="218"/>
      <c r="P168" s="218"/>
      <c r="Q168" s="218"/>
      <c r="R168" s="218"/>
      <c r="S168" s="218"/>
      <c r="T168" s="218"/>
      <c r="U168" s="218"/>
      <c r="V168" s="218"/>
      <c r="W168" s="218"/>
      <c r="X168" s="218"/>
      <c r="Y168" s="218"/>
      <c r="Z168" s="218"/>
      <c r="AA168" s="218"/>
      <c r="AB168" s="218"/>
      <c r="AC168" s="182"/>
      <c r="AD168" s="182"/>
      <c r="AE168" s="182"/>
      <c r="AF168" s="182"/>
      <c r="AG168" s="246" t="s">
        <v>40</v>
      </c>
      <c r="AH168" s="246"/>
      <c r="AI168" s="246"/>
      <c r="AJ168" s="246"/>
      <c r="AK168" s="246"/>
      <c r="AL168" s="246"/>
      <c r="AM168" s="246"/>
      <c r="AN168" s="246"/>
      <c r="AO168" s="246"/>
      <c r="AP168" s="246" t="s">
        <v>41</v>
      </c>
      <c r="AQ168" s="246"/>
      <c r="AR168" s="246"/>
      <c r="AS168" s="246"/>
      <c r="AT168" s="247" t="s">
        <v>42</v>
      </c>
      <c r="AU168" s="247"/>
      <c r="AV168" s="247"/>
      <c r="AW168" s="246" t="s">
        <v>43</v>
      </c>
      <c r="AX168" s="246"/>
      <c r="AY168" s="246"/>
      <c r="AZ168" s="246"/>
      <c r="BA168" s="246"/>
      <c r="BB168" s="246"/>
      <c r="BC168" s="248" t="s">
        <v>44</v>
      </c>
      <c r="BD168" s="249"/>
      <c r="BE168" s="248" t="s">
        <v>45</v>
      </c>
      <c r="BF168" s="249"/>
      <c r="BG168" s="246" t="s">
        <v>46</v>
      </c>
      <c r="BH168" s="246"/>
      <c r="BI168" s="246"/>
      <c r="BJ168" s="254">
        <f>SUM(BG174:BI209)</f>
        <v>14</v>
      </c>
      <c r="BK168" s="255"/>
      <c r="BL168" s="256"/>
      <c r="BM168" s="263" t="s">
        <v>264</v>
      </c>
      <c r="BN168" s="264"/>
      <c r="BO168" s="264"/>
    </row>
    <row r="169" spans="2:67" ht="15" customHeight="1" thickTop="1" thickBot="1">
      <c r="B169" s="212"/>
      <c r="C169" s="213"/>
      <c r="D169" s="213"/>
      <c r="E169" s="213"/>
      <c r="F169" s="213"/>
      <c r="G169" s="213"/>
      <c r="H169" s="213"/>
      <c r="I169" s="213"/>
      <c r="J169" s="213"/>
      <c r="K169" s="213"/>
      <c r="L169" s="214"/>
      <c r="M169" s="218"/>
      <c r="N169" s="218"/>
      <c r="O169" s="218"/>
      <c r="P169" s="218"/>
      <c r="Q169" s="218"/>
      <c r="R169" s="218"/>
      <c r="S169" s="218"/>
      <c r="T169" s="218"/>
      <c r="U169" s="218"/>
      <c r="V169" s="218"/>
      <c r="W169" s="218"/>
      <c r="X169" s="218"/>
      <c r="Y169" s="218"/>
      <c r="Z169" s="218"/>
      <c r="AA169" s="218"/>
      <c r="AB169" s="218"/>
      <c r="AC169" s="182"/>
      <c r="AD169" s="182"/>
      <c r="AE169" s="182"/>
      <c r="AF169" s="182"/>
      <c r="AG169" s="246"/>
      <c r="AH169" s="246"/>
      <c r="AI169" s="246"/>
      <c r="AJ169" s="246"/>
      <c r="AK169" s="246"/>
      <c r="AL169" s="246"/>
      <c r="AM169" s="246"/>
      <c r="AN169" s="246"/>
      <c r="AO169" s="246"/>
      <c r="AP169" s="246"/>
      <c r="AQ169" s="246"/>
      <c r="AR169" s="246"/>
      <c r="AS169" s="246"/>
      <c r="AT169" s="247"/>
      <c r="AU169" s="247"/>
      <c r="AV169" s="247"/>
      <c r="AW169" s="246"/>
      <c r="AX169" s="246"/>
      <c r="AY169" s="246"/>
      <c r="AZ169" s="246"/>
      <c r="BA169" s="246"/>
      <c r="BB169" s="246"/>
      <c r="BC169" s="250"/>
      <c r="BD169" s="251"/>
      <c r="BE169" s="250"/>
      <c r="BF169" s="251"/>
      <c r="BG169" s="246"/>
      <c r="BH169" s="246"/>
      <c r="BI169" s="246"/>
      <c r="BJ169" s="257"/>
      <c r="BK169" s="258"/>
      <c r="BL169" s="259"/>
      <c r="BM169" s="263"/>
      <c r="BN169" s="264"/>
      <c r="BO169" s="264"/>
    </row>
    <row r="170" spans="2:67" ht="15" customHeight="1" thickTop="1" thickBot="1">
      <c r="B170" s="215"/>
      <c r="C170" s="216"/>
      <c r="D170" s="216"/>
      <c r="E170" s="216"/>
      <c r="F170" s="216"/>
      <c r="G170" s="216"/>
      <c r="H170" s="216"/>
      <c r="I170" s="216"/>
      <c r="J170" s="216"/>
      <c r="K170" s="216"/>
      <c r="L170" s="217"/>
      <c r="M170" s="218"/>
      <c r="N170" s="218"/>
      <c r="O170" s="218"/>
      <c r="P170" s="218"/>
      <c r="Q170" s="218"/>
      <c r="R170" s="218"/>
      <c r="S170" s="218"/>
      <c r="T170" s="218"/>
      <c r="U170" s="218"/>
      <c r="V170" s="218"/>
      <c r="W170" s="218"/>
      <c r="X170" s="218"/>
      <c r="Y170" s="218"/>
      <c r="Z170" s="218"/>
      <c r="AA170" s="218"/>
      <c r="AB170" s="218"/>
      <c r="AC170" s="182"/>
      <c r="AD170" s="182"/>
      <c r="AE170" s="182"/>
      <c r="AF170" s="182"/>
      <c r="AG170" s="246"/>
      <c r="AH170" s="246"/>
      <c r="AI170" s="246"/>
      <c r="AJ170" s="246"/>
      <c r="AK170" s="246"/>
      <c r="AL170" s="246"/>
      <c r="AM170" s="246"/>
      <c r="AN170" s="246"/>
      <c r="AO170" s="246"/>
      <c r="AP170" s="246"/>
      <c r="AQ170" s="246"/>
      <c r="AR170" s="246"/>
      <c r="AS170" s="246"/>
      <c r="AT170" s="247"/>
      <c r="AU170" s="247"/>
      <c r="AV170" s="247"/>
      <c r="AW170" s="246"/>
      <c r="AX170" s="246"/>
      <c r="AY170" s="246"/>
      <c r="AZ170" s="246"/>
      <c r="BA170" s="246"/>
      <c r="BB170" s="246"/>
      <c r="BC170" s="250"/>
      <c r="BD170" s="251"/>
      <c r="BE170" s="250"/>
      <c r="BF170" s="251"/>
      <c r="BG170" s="246"/>
      <c r="BH170" s="246"/>
      <c r="BI170" s="246"/>
      <c r="BJ170" s="260"/>
      <c r="BK170" s="261"/>
      <c r="BL170" s="262"/>
      <c r="BM170" s="263"/>
      <c r="BN170" s="264"/>
      <c r="BO170" s="264"/>
    </row>
    <row r="171" spans="2:67" ht="15" customHeight="1" thickTop="1" thickBot="1">
      <c r="B171" s="209"/>
      <c r="C171" s="210"/>
      <c r="D171" s="210"/>
      <c r="E171" s="210"/>
      <c r="F171" s="210"/>
      <c r="G171" s="210"/>
      <c r="H171" s="210"/>
      <c r="I171" s="210"/>
      <c r="J171" s="210"/>
      <c r="K171" s="210"/>
      <c r="L171" s="211"/>
      <c r="M171" s="218"/>
      <c r="N171" s="218"/>
      <c r="O171" s="218"/>
      <c r="P171" s="218"/>
      <c r="Q171" s="218"/>
      <c r="R171" s="218"/>
      <c r="S171" s="218"/>
      <c r="T171" s="218"/>
      <c r="U171" s="218"/>
      <c r="V171" s="218"/>
      <c r="W171" s="218"/>
      <c r="X171" s="218"/>
      <c r="Y171" s="218"/>
      <c r="Z171" s="218"/>
      <c r="AA171" s="218"/>
      <c r="AB171" s="218"/>
      <c r="AC171" s="182"/>
      <c r="AD171" s="182"/>
      <c r="AE171" s="182"/>
      <c r="AF171" s="182"/>
      <c r="AG171" s="246"/>
      <c r="AH171" s="246"/>
      <c r="AI171" s="246"/>
      <c r="AJ171" s="246"/>
      <c r="AK171" s="246"/>
      <c r="AL171" s="246"/>
      <c r="AM171" s="246"/>
      <c r="AN171" s="246"/>
      <c r="AO171" s="246"/>
      <c r="AP171" s="246"/>
      <c r="AQ171" s="246"/>
      <c r="AR171" s="246"/>
      <c r="AS171" s="246"/>
      <c r="AT171" s="247"/>
      <c r="AU171" s="247"/>
      <c r="AV171" s="247"/>
      <c r="AW171" s="246" t="s">
        <v>48</v>
      </c>
      <c r="AX171" s="246"/>
      <c r="AY171" s="246" t="s">
        <v>49</v>
      </c>
      <c r="AZ171" s="246"/>
      <c r="BA171" s="246" t="s">
        <v>50</v>
      </c>
      <c r="BB171" s="246"/>
      <c r="BC171" s="250"/>
      <c r="BD171" s="251"/>
      <c r="BE171" s="250"/>
      <c r="BF171" s="251"/>
      <c r="BG171" s="246"/>
      <c r="BH171" s="246"/>
      <c r="BI171" s="246"/>
      <c r="BJ171" s="254">
        <f>BJ165+BJ168</f>
        <v>592</v>
      </c>
      <c r="BK171" s="255"/>
      <c r="BL171" s="256"/>
      <c r="BM171" s="263" t="s">
        <v>265</v>
      </c>
      <c r="BN171" s="264"/>
      <c r="BO171" s="264"/>
    </row>
    <row r="172" spans="2:67" ht="15" customHeight="1" thickTop="1" thickBot="1">
      <c r="B172" s="212"/>
      <c r="C172" s="213"/>
      <c r="D172" s="213"/>
      <c r="E172" s="213"/>
      <c r="F172" s="213"/>
      <c r="G172" s="213"/>
      <c r="H172" s="213"/>
      <c r="I172" s="213"/>
      <c r="J172" s="213"/>
      <c r="K172" s="213"/>
      <c r="L172" s="214"/>
      <c r="M172" s="218"/>
      <c r="N172" s="218"/>
      <c r="O172" s="218"/>
      <c r="P172" s="218"/>
      <c r="Q172" s="218"/>
      <c r="R172" s="218"/>
      <c r="S172" s="218"/>
      <c r="T172" s="218"/>
      <c r="U172" s="218"/>
      <c r="V172" s="218"/>
      <c r="W172" s="218"/>
      <c r="X172" s="218"/>
      <c r="Y172" s="218"/>
      <c r="Z172" s="218"/>
      <c r="AA172" s="218"/>
      <c r="AB172" s="218"/>
      <c r="AC172" s="182"/>
      <c r="AD172" s="182"/>
      <c r="AE172" s="182"/>
      <c r="AF172" s="182"/>
      <c r="AG172" s="246"/>
      <c r="AH172" s="246"/>
      <c r="AI172" s="246"/>
      <c r="AJ172" s="246"/>
      <c r="AK172" s="246"/>
      <c r="AL172" s="246"/>
      <c r="AM172" s="246"/>
      <c r="AN172" s="246"/>
      <c r="AO172" s="246"/>
      <c r="AP172" s="246"/>
      <c r="AQ172" s="246"/>
      <c r="AR172" s="246"/>
      <c r="AS172" s="246"/>
      <c r="AT172" s="247"/>
      <c r="AU172" s="247"/>
      <c r="AV172" s="247"/>
      <c r="AW172" s="246"/>
      <c r="AX172" s="246"/>
      <c r="AY172" s="246"/>
      <c r="AZ172" s="246"/>
      <c r="BA172" s="246"/>
      <c r="BB172" s="246"/>
      <c r="BC172" s="250"/>
      <c r="BD172" s="251"/>
      <c r="BE172" s="250"/>
      <c r="BF172" s="251"/>
      <c r="BG172" s="246"/>
      <c r="BH172" s="246"/>
      <c r="BI172" s="246"/>
      <c r="BJ172" s="257"/>
      <c r="BK172" s="258"/>
      <c r="BL172" s="259"/>
      <c r="BM172" s="263"/>
      <c r="BN172" s="264"/>
      <c r="BO172" s="264"/>
    </row>
    <row r="173" spans="2:67" ht="15" customHeight="1" thickTop="1" thickBot="1">
      <c r="B173" s="215"/>
      <c r="C173" s="216"/>
      <c r="D173" s="216"/>
      <c r="E173" s="216"/>
      <c r="F173" s="216"/>
      <c r="G173" s="216"/>
      <c r="H173" s="216"/>
      <c r="I173" s="216"/>
      <c r="J173" s="216"/>
      <c r="K173" s="216"/>
      <c r="L173" s="217"/>
      <c r="M173" s="218"/>
      <c r="N173" s="218"/>
      <c r="O173" s="218"/>
      <c r="P173" s="218"/>
      <c r="Q173" s="218"/>
      <c r="R173" s="218"/>
      <c r="S173" s="218"/>
      <c r="T173" s="218"/>
      <c r="U173" s="218"/>
      <c r="V173" s="218"/>
      <c r="W173" s="218"/>
      <c r="X173" s="218"/>
      <c r="Y173" s="218"/>
      <c r="Z173" s="218"/>
      <c r="AA173" s="218"/>
      <c r="AB173" s="218"/>
      <c r="AC173" s="182"/>
      <c r="AD173" s="182"/>
      <c r="AE173" s="182"/>
      <c r="AF173" s="182"/>
      <c r="AG173" s="246"/>
      <c r="AH173" s="246"/>
      <c r="AI173" s="246"/>
      <c r="AJ173" s="246"/>
      <c r="AK173" s="246"/>
      <c r="AL173" s="246"/>
      <c r="AM173" s="246"/>
      <c r="AN173" s="246"/>
      <c r="AO173" s="246"/>
      <c r="AP173" s="246"/>
      <c r="AQ173" s="246"/>
      <c r="AR173" s="246"/>
      <c r="AS173" s="246"/>
      <c r="AT173" s="247"/>
      <c r="AU173" s="247"/>
      <c r="AV173" s="247"/>
      <c r="AW173" s="246"/>
      <c r="AX173" s="246"/>
      <c r="AY173" s="246"/>
      <c r="AZ173" s="246"/>
      <c r="BA173" s="246"/>
      <c r="BB173" s="246"/>
      <c r="BC173" s="252"/>
      <c r="BD173" s="253"/>
      <c r="BE173" s="252"/>
      <c r="BF173" s="253"/>
      <c r="BG173" s="246"/>
      <c r="BH173" s="246"/>
      <c r="BI173" s="246"/>
      <c r="BJ173" s="260"/>
      <c r="BK173" s="261"/>
      <c r="BL173" s="262"/>
      <c r="BM173" s="263"/>
      <c r="BN173" s="264"/>
      <c r="BO173" s="264"/>
    </row>
    <row r="174" spans="2:67" ht="15.75" customHeight="1" thickTop="1" thickBot="1">
      <c r="B174" s="209"/>
      <c r="C174" s="210"/>
      <c r="D174" s="210"/>
      <c r="E174" s="210"/>
      <c r="F174" s="210"/>
      <c r="G174" s="210"/>
      <c r="H174" s="210"/>
      <c r="I174" s="210"/>
      <c r="J174" s="210"/>
      <c r="K174" s="210"/>
      <c r="L174" s="211"/>
      <c r="M174" s="218"/>
      <c r="N174" s="218"/>
      <c r="O174" s="218"/>
      <c r="P174" s="218"/>
      <c r="Q174" s="218"/>
      <c r="R174" s="218"/>
      <c r="S174" s="218"/>
      <c r="T174" s="218"/>
      <c r="U174" s="218"/>
      <c r="V174" s="218"/>
      <c r="W174" s="218"/>
      <c r="X174" s="218"/>
      <c r="Y174" s="218"/>
      <c r="Z174" s="218"/>
      <c r="AA174" s="218"/>
      <c r="AB174" s="218"/>
      <c r="AC174" s="182"/>
      <c r="AD174" s="182"/>
      <c r="AE174" s="182"/>
      <c r="AF174" s="182"/>
      <c r="AG174" s="222" t="s">
        <v>144</v>
      </c>
      <c r="AH174" s="223"/>
      <c r="AI174" s="223"/>
      <c r="AJ174" s="223"/>
      <c r="AK174" s="223"/>
      <c r="AL174" s="223"/>
      <c r="AM174" s="223"/>
      <c r="AN174" s="223"/>
      <c r="AO174" s="224"/>
      <c r="AP174" s="231" t="s">
        <v>184</v>
      </c>
      <c r="AQ174" s="231"/>
      <c r="AR174" s="231"/>
      <c r="AS174" s="231"/>
      <c r="AT174" s="200">
        <f>AY174+'06.02'!AT174:AV176</f>
        <v>2</v>
      </c>
      <c r="AU174" s="206"/>
      <c r="AV174" s="201"/>
      <c r="AW174" s="188">
        <f>'06.02'!BG174</f>
        <v>1</v>
      </c>
      <c r="AX174" s="189"/>
      <c r="AY174" s="194"/>
      <c r="AZ174" s="195"/>
      <c r="BA174" s="188"/>
      <c r="BB174" s="189"/>
      <c r="BC174" s="200">
        <f>BA174+'06.02'!BC174</f>
        <v>1</v>
      </c>
      <c r="BD174" s="201"/>
      <c r="BE174" s="200">
        <f>BA174+'06.02'!BE174</f>
        <v>1</v>
      </c>
      <c r="BF174" s="201"/>
      <c r="BG174" s="200">
        <f>AW174+AY174-BA174</f>
        <v>1</v>
      </c>
      <c r="BH174" s="206"/>
      <c r="BI174" s="201"/>
      <c r="BJ174" s="254" t="e">
        <f>IF(AG45&gt;0,(AG36/1000)^2*AG45*0.7854*1.1,0)</f>
        <v>#VALUE!</v>
      </c>
      <c r="BK174" s="255"/>
      <c r="BL174" s="256"/>
      <c r="BM174" s="263" t="s">
        <v>279</v>
      </c>
      <c r="BN174" s="264"/>
      <c r="BO174" s="264"/>
    </row>
    <row r="175" spans="2:67" ht="15" customHeight="1" thickTop="1" thickBot="1">
      <c r="B175" s="212"/>
      <c r="C175" s="213"/>
      <c r="D175" s="213"/>
      <c r="E175" s="213"/>
      <c r="F175" s="213"/>
      <c r="G175" s="213"/>
      <c r="H175" s="213"/>
      <c r="I175" s="213"/>
      <c r="J175" s="213"/>
      <c r="K175" s="213"/>
      <c r="L175" s="214"/>
      <c r="M175" s="218"/>
      <c r="N175" s="218"/>
      <c r="O175" s="218"/>
      <c r="P175" s="218"/>
      <c r="Q175" s="218"/>
      <c r="R175" s="218"/>
      <c r="S175" s="218"/>
      <c r="T175" s="218"/>
      <c r="U175" s="218"/>
      <c r="V175" s="218"/>
      <c r="W175" s="218"/>
      <c r="X175" s="218"/>
      <c r="Y175" s="218"/>
      <c r="Z175" s="218"/>
      <c r="AA175" s="218"/>
      <c r="AB175" s="218"/>
      <c r="AC175" s="182"/>
      <c r="AD175" s="182"/>
      <c r="AE175" s="182"/>
      <c r="AF175" s="182"/>
      <c r="AG175" s="225"/>
      <c r="AH175" s="226"/>
      <c r="AI175" s="226"/>
      <c r="AJ175" s="226"/>
      <c r="AK175" s="226"/>
      <c r="AL175" s="226"/>
      <c r="AM175" s="226"/>
      <c r="AN175" s="226"/>
      <c r="AO175" s="227"/>
      <c r="AP175" s="231"/>
      <c r="AQ175" s="231"/>
      <c r="AR175" s="231"/>
      <c r="AS175" s="231"/>
      <c r="AT175" s="202"/>
      <c r="AU175" s="207"/>
      <c r="AV175" s="203"/>
      <c r="AW175" s="190"/>
      <c r="AX175" s="191"/>
      <c r="AY175" s="196"/>
      <c r="AZ175" s="197"/>
      <c r="BA175" s="190"/>
      <c r="BB175" s="191"/>
      <c r="BC175" s="202"/>
      <c r="BD175" s="203"/>
      <c r="BE175" s="202"/>
      <c r="BF175" s="203"/>
      <c r="BG175" s="202"/>
      <c r="BH175" s="207"/>
      <c r="BI175" s="203"/>
      <c r="BJ175" s="257"/>
      <c r="BK175" s="258"/>
      <c r="BL175" s="259"/>
      <c r="BM175" s="263"/>
      <c r="BN175" s="264"/>
      <c r="BO175" s="264"/>
    </row>
    <row r="176" spans="2:67" ht="15" customHeight="1" thickTop="1" thickBot="1">
      <c r="B176" s="215"/>
      <c r="C176" s="216"/>
      <c r="D176" s="216"/>
      <c r="E176" s="216"/>
      <c r="F176" s="216"/>
      <c r="G176" s="216"/>
      <c r="H176" s="216"/>
      <c r="I176" s="216"/>
      <c r="J176" s="216"/>
      <c r="K176" s="216"/>
      <c r="L176" s="217"/>
      <c r="M176" s="218"/>
      <c r="N176" s="218"/>
      <c r="O176" s="218"/>
      <c r="P176" s="218"/>
      <c r="Q176" s="218"/>
      <c r="R176" s="218"/>
      <c r="S176" s="218"/>
      <c r="T176" s="218"/>
      <c r="U176" s="218"/>
      <c r="V176" s="218"/>
      <c r="W176" s="218"/>
      <c r="X176" s="218"/>
      <c r="Y176" s="218"/>
      <c r="Z176" s="218"/>
      <c r="AA176" s="218"/>
      <c r="AB176" s="218"/>
      <c r="AC176" s="182"/>
      <c r="AD176" s="182"/>
      <c r="AE176" s="182"/>
      <c r="AF176" s="182"/>
      <c r="AG176" s="228"/>
      <c r="AH176" s="229"/>
      <c r="AI176" s="229"/>
      <c r="AJ176" s="229"/>
      <c r="AK176" s="229"/>
      <c r="AL176" s="229"/>
      <c r="AM176" s="229"/>
      <c r="AN176" s="229"/>
      <c r="AO176" s="230"/>
      <c r="AP176" s="231"/>
      <c r="AQ176" s="231"/>
      <c r="AR176" s="231"/>
      <c r="AS176" s="231"/>
      <c r="AT176" s="204"/>
      <c r="AU176" s="208"/>
      <c r="AV176" s="205"/>
      <c r="AW176" s="192"/>
      <c r="AX176" s="193"/>
      <c r="AY176" s="198"/>
      <c r="AZ176" s="199"/>
      <c r="BA176" s="192"/>
      <c r="BB176" s="193"/>
      <c r="BC176" s="204"/>
      <c r="BD176" s="205"/>
      <c r="BE176" s="204"/>
      <c r="BF176" s="205"/>
      <c r="BG176" s="204"/>
      <c r="BH176" s="208"/>
      <c r="BI176" s="205"/>
      <c r="BJ176" s="260"/>
      <c r="BK176" s="261"/>
      <c r="BL176" s="262"/>
      <c r="BM176" s="263"/>
      <c r="BN176" s="264"/>
      <c r="BO176" s="264"/>
    </row>
    <row r="177" spans="2:61" ht="15" customHeight="1" thickTop="1" thickBot="1">
      <c r="B177" s="209"/>
      <c r="C177" s="210"/>
      <c r="D177" s="210"/>
      <c r="E177" s="210"/>
      <c r="F177" s="210"/>
      <c r="G177" s="210"/>
      <c r="H177" s="210"/>
      <c r="I177" s="210"/>
      <c r="J177" s="210"/>
      <c r="K177" s="210"/>
      <c r="L177" s="211"/>
      <c r="M177" s="182"/>
      <c r="N177" s="182"/>
      <c r="O177" s="182"/>
      <c r="P177" s="182"/>
      <c r="Q177" s="218"/>
      <c r="R177" s="218"/>
      <c r="S177" s="218"/>
      <c r="T177" s="218"/>
      <c r="U177" s="218"/>
      <c r="V177" s="218"/>
      <c r="W177" s="218"/>
      <c r="X177" s="218"/>
      <c r="Y177" s="218"/>
      <c r="Z177" s="218"/>
      <c r="AA177" s="218"/>
      <c r="AB177" s="218"/>
      <c r="AC177" s="218"/>
      <c r="AD177" s="218"/>
      <c r="AE177" s="218"/>
      <c r="AF177" s="218"/>
      <c r="AG177" s="222" t="s">
        <v>145</v>
      </c>
      <c r="AH177" s="223"/>
      <c r="AI177" s="223"/>
      <c r="AJ177" s="223"/>
      <c r="AK177" s="223"/>
      <c r="AL177" s="223"/>
      <c r="AM177" s="223"/>
      <c r="AN177" s="223"/>
      <c r="AO177" s="224"/>
      <c r="AP177" s="231" t="s">
        <v>184</v>
      </c>
      <c r="AQ177" s="231"/>
      <c r="AR177" s="231"/>
      <c r="AS177" s="231"/>
      <c r="AT177" s="200">
        <f>AY177+'06.02'!AT177:AV179</f>
        <v>0</v>
      </c>
      <c r="AU177" s="206"/>
      <c r="AV177" s="201"/>
      <c r="AW177" s="188">
        <f>'06.02'!BG177</f>
        <v>0</v>
      </c>
      <c r="AX177" s="189"/>
      <c r="AY177" s="194"/>
      <c r="AZ177" s="195"/>
      <c r="BA177" s="188"/>
      <c r="BB177" s="189"/>
      <c r="BC177" s="200">
        <f>BA177+'06.02'!BC177</f>
        <v>0</v>
      </c>
      <c r="BD177" s="201"/>
      <c r="BE177" s="200">
        <f>BA177+'06.02'!BE177</f>
        <v>0</v>
      </c>
      <c r="BF177" s="201"/>
      <c r="BG177" s="200">
        <f>AW177+AY177-BA177</f>
        <v>0</v>
      </c>
      <c r="BH177" s="206"/>
      <c r="BI177" s="201"/>
    </row>
    <row r="178" spans="2:61" ht="15.75" customHeight="1" thickTop="1" thickBot="1">
      <c r="B178" s="212"/>
      <c r="C178" s="213"/>
      <c r="D178" s="213"/>
      <c r="E178" s="213"/>
      <c r="F178" s="213"/>
      <c r="G178" s="213"/>
      <c r="H178" s="213"/>
      <c r="I178" s="213"/>
      <c r="J178" s="213"/>
      <c r="K178" s="213"/>
      <c r="L178" s="214"/>
      <c r="M178" s="182"/>
      <c r="N178" s="182"/>
      <c r="O178" s="182"/>
      <c r="P178" s="182"/>
      <c r="Q178" s="218"/>
      <c r="R178" s="218"/>
      <c r="S178" s="218"/>
      <c r="T178" s="218"/>
      <c r="U178" s="218"/>
      <c r="V178" s="218"/>
      <c r="W178" s="218"/>
      <c r="X178" s="218"/>
      <c r="Y178" s="218"/>
      <c r="Z178" s="218"/>
      <c r="AA178" s="218"/>
      <c r="AB178" s="218"/>
      <c r="AC178" s="218"/>
      <c r="AD178" s="218"/>
      <c r="AE178" s="218"/>
      <c r="AF178" s="218"/>
      <c r="AG178" s="225"/>
      <c r="AH178" s="226"/>
      <c r="AI178" s="226"/>
      <c r="AJ178" s="226"/>
      <c r="AK178" s="226"/>
      <c r="AL178" s="226"/>
      <c r="AM178" s="226"/>
      <c r="AN178" s="226"/>
      <c r="AO178" s="227"/>
      <c r="AP178" s="231"/>
      <c r="AQ178" s="231"/>
      <c r="AR178" s="231"/>
      <c r="AS178" s="231"/>
      <c r="AT178" s="202"/>
      <c r="AU178" s="207"/>
      <c r="AV178" s="203"/>
      <c r="AW178" s="190"/>
      <c r="AX178" s="191"/>
      <c r="AY178" s="196"/>
      <c r="AZ178" s="197"/>
      <c r="BA178" s="190"/>
      <c r="BB178" s="191"/>
      <c r="BC178" s="202"/>
      <c r="BD178" s="203"/>
      <c r="BE178" s="202"/>
      <c r="BF178" s="203"/>
      <c r="BG178" s="202"/>
      <c r="BH178" s="207"/>
      <c r="BI178" s="203"/>
    </row>
    <row r="179" spans="2:61" ht="15.75" customHeight="1" thickTop="1" thickBot="1">
      <c r="B179" s="215"/>
      <c r="C179" s="216"/>
      <c r="D179" s="216"/>
      <c r="E179" s="216"/>
      <c r="F179" s="216"/>
      <c r="G179" s="216"/>
      <c r="H179" s="216"/>
      <c r="I179" s="216"/>
      <c r="J179" s="216"/>
      <c r="K179" s="216"/>
      <c r="L179" s="217"/>
      <c r="M179" s="182"/>
      <c r="N179" s="182"/>
      <c r="O179" s="182"/>
      <c r="P179" s="182"/>
      <c r="Q179" s="218"/>
      <c r="R179" s="218"/>
      <c r="S179" s="218"/>
      <c r="T179" s="218"/>
      <c r="U179" s="218"/>
      <c r="V179" s="218"/>
      <c r="W179" s="218"/>
      <c r="X179" s="218"/>
      <c r="Y179" s="218"/>
      <c r="Z179" s="218"/>
      <c r="AA179" s="218"/>
      <c r="AB179" s="218"/>
      <c r="AC179" s="218"/>
      <c r="AD179" s="218"/>
      <c r="AE179" s="218"/>
      <c r="AF179" s="218"/>
      <c r="AG179" s="228"/>
      <c r="AH179" s="229"/>
      <c r="AI179" s="229"/>
      <c r="AJ179" s="229"/>
      <c r="AK179" s="229"/>
      <c r="AL179" s="229"/>
      <c r="AM179" s="229"/>
      <c r="AN179" s="229"/>
      <c r="AO179" s="230"/>
      <c r="AP179" s="231"/>
      <c r="AQ179" s="231"/>
      <c r="AR179" s="231"/>
      <c r="AS179" s="231"/>
      <c r="AT179" s="204"/>
      <c r="AU179" s="208"/>
      <c r="AV179" s="205"/>
      <c r="AW179" s="192"/>
      <c r="AX179" s="193"/>
      <c r="AY179" s="198"/>
      <c r="AZ179" s="199"/>
      <c r="BA179" s="192"/>
      <c r="BB179" s="193"/>
      <c r="BC179" s="204"/>
      <c r="BD179" s="205"/>
      <c r="BE179" s="204"/>
      <c r="BF179" s="205"/>
      <c r="BG179" s="204"/>
      <c r="BH179" s="208"/>
      <c r="BI179" s="205"/>
    </row>
    <row r="180" spans="2:61" ht="15.75" customHeight="1" thickTop="1" thickBot="1">
      <c r="B180" s="209"/>
      <c r="C180" s="210"/>
      <c r="D180" s="210"/>
      <c r="E180" s="210"/>
      <c r="F180" s="210"/>
      <c r="G180" s="210"/>
      <c r="H180" s="210"/>
      <c r="I180" s="210"/>
      <c r="J180" s="210"/>
      <c r="K180" s="210"/>
      <c r="L180" s="211"/>
      <c r="M180" s="244"/>
      <c r="N180" s="244"/>
      <c r="O180" s="244"/>
      <c r="P180" s="244"/>
      <c r="Q180" s="245"/>
      <c r="R180" s="245"/>
      <c r="S180" s="245"/>
      <c r="T180" s="245"/>
      <c r="U180" s="245"/>
      <c r="V180" s="245"/>
      <c r="W180" s="245"/>
      <c r="X180" s="245"/>
      <c r="Y180" s="245"/>
      <c r="Z180" s="245"/>
      <c r="AA180" s="245"/>
      <c r="AB180" s="245"/>
      <c r="AC180" s="218"/>
      <c r="AD180" s="218"/>
      <c r="AE180" s="218"/>
      <c r="AF180" s="218"/>
      <c r="AG180" s="222" t="s">
        <v>147</v>
      </c>
      <c r="AH180" s="223"/>
      <c r="AI180" s="223"/>
      <c r="AJ180" s="223"/>
      <c r="AK180" s="223"/>
      <c r="AL180" s="223"/>
      <c r="AM180" s="223"/>
      <c r="AN180" s="223"/>
      <c r="AO180" s="224"/>
      <c r="AP180" s="231" t="s">
        <v>184</v>
      </c>
      <c r="AQ180" s="231"/>
      <c r="AR180" s="231"/>
      <c r="AS180" s="231"/>
      <c r="AT180" s="200">
        <f>AY180+'06.02'!AT180:AV182</f>
        <v>2</v>
      </c>
      <c r="AU180" s="206"/>
      <c r="AV180" s="201"/>
      <c r="AW180" s="188">
        <f>'06.02'!BG180</f>
        <v>0</v>
      </c>
      <c r="AX180" s="189"/>
      <c r="AY180" s="194"/>
      <c r="AZ180" s="195"/>
      <c r="BA180" s="188"/>
      <c r="BB180" s="189"/>
      <c r="BC180" s="200">
        <f>BA180+'06.02'!BC180</f>
        <v>2</v>
      </c>
      <c r="BD180" s="201"/>
      <c r="BE180" s="200">
        <f>BA180+'06.02'!BE180</f>
        <v>2</v>
      </c>
      <c r="BF180" s="201"/>
      <c r="BG180" s="200">
        <f>AW180+AY180-BA180</f>
        <v>0</v>
      </c>
      <c r="BH180" s="206"/>
      <c r="BI180" s="201"/>
    </row>
    <row r="181" spans="2:61" ht="15.75" customHeight="1" thickTop="1" thickBot="1">
      <c r="B181" s="212"/>
      <c r="C181" s="213"/>
      <c r="D181" s="213"/>
      <c r="E181" s="213"/>
      <c r="F181" s="213"/>
      <c r="G181" s="213"/>
      <c r="H181" s="213"/>
      <c r="I181" s="213"/>
      <c r="J181" s="213"/>
      <c r="K181" s="213"/>
      <c r="L181" s="214"/>
      <c r="M181" s="244"/>
      <c r="N181" s="244"/>
      <c r="O181" s="244"/>
      <c r="P181" s="244"/>
      <c r="Q181" s="245"/>
      <c r="R181" s="245"/>
      <c r="S181" s="245"/>
      <c r="T181" s="245"/>
      <c r="U181" s="245"/>
      <c r="V181" s="245"/>
      <c r="W181" s="245"/>
      <c r="X181" s="245"/>
      <c r="Y181" s="245"/>
      <c r="Z181" s="245"/>
      <c r="AA181" s="245"/>
      <c r="AB181" s="245"/>
      <c r="AC181" s="218"/>
      <c r="AD181" s="218"/>
      <c r="AE181" s="218"/>
      <c r="AF181" s="218"/>
      <c r="AG181" s="225"/>
      <c r="AH181" s="226"/>
      <c r="AI181" s="226"/>
      <c r="AJ181" s="226"/>
      <c r="AK181" s="226"/>
      <c r="AL181" s="226"/>
      <c r="AM181" s="226"/>
      <c r="AN181" s="226"/>
      <c r="AO181" s="227"/>
      <c r="AP181" s="231"/>
      <c r="AQ181" s="231"/>
      <c r="AR181" s="231"/>
      <c r="AS181" s="231"/>
      <c r="AT181" s="202"/>
      <c r="AU181" s="207"/>
      <c r="AV181" s="203"/>
      <c r="AW181" s="190"/>
      <c r="AX181" s="191"/>
      <c r="AY181" s="196"/>
      <c r="AZ181" s="197"/>
      <c r="BA181" s="190"/>
      <c r="BB181" s="191"/>
      <c r="BC181" s="202"/>
      <c r="BD181" s="203"/>
      <c r="BE181" s="202"/>
      <c r="BF181" s="203"/>
      <c r="BG181" s="202"/>
      <c r="BH181" s="207"/>
      <c r="BI181" s="203"/>
    </row>
    <row r="182" spans="2:61" ht="15.75" customHeight="1" thickTop="1" thickBot="1">
      <c r="B182" s="215"/>
      <c r="C182" s="216"/>
      <c r="D182" s="216"/>
      <c r="E182" s="216"/>
      <c r="F182" s="216"/>
      <c r="G182" s="216"/>
      <c r="H182" s="216"/>
      <c r="I182" s="216"/>
      <c r="J182" s="216"/>
      <c r="K182" s="216"/>
      <c r="L182" s="217"/>
      <c r="M182" s="244"/>
      <c r="N182" s="244"/>
      <c r="O182" s="244"/>
      <c r="P182" s="244"/>
      <c r="Q182" s="245"/>
      <c r="R182" s="245"/>
      <c r="S182" s="245"/>
      <c r="T182" s="245"/>
      <c r="U182" s="245"/>
      <c r="V182" s="245"/>
      <c r="W182" s="245"/>
      <c r="X182" s="245"/>
      <c r="Y182" s="245"/>
      <c r="Z182" s="245"/>
      <c r="AA182" s="245"/>
      <c r="AB182" s="245"/>
      <c r="AC182" s="218"/>
      <c r="AD182" s="218"/>
      <c r="AE182" s="218"/>
      <c r="AF182" s="218"/>
      <c r="AG182" s="228"/>
      <c r="AH182" s="229"/>
      <c r="AI182" s="229"/>
      <c r="AJ182" s="229"/>
      <c r="AK182" s="229"/>
      <c r="AL182" s="229"/>
      <c r="AM182" s="229"/>
      <c r="AN182" s="229"/>
      <c r="AO182" s="230"/>
      <c r="AP182" s="231"/>
      <c r="AQ182" s="231"/>
      <c r="AR182" s="231"/>
      <c r="AS182" s="231"/>
      <c r="AT182" s="204"/>
      <c r="AU182" s="208"/>
      <c r="AV182" s="205"/>
      <c r="AW182" s="192"/>
      <c r="AX182" s="193"/>
      <c r="AY182" s="198"/>
      <c r="AZ182" s="199"/>
      <c r="BA182" s="192"/>
      <c r="BB182" s="193"/>
      <c r="BC182" s="204"/>
      <c r="BD182" s="205"/>
      <c r="BE182" s="204"/>
      <c r="BF182" s="205"/>
      <c r="BG182" s="204"/>
      <c r="BH182" s="208"/>
      <c r="BI182" s="205"/>
    </row>
    <row r="183" spans="2:61" ht="15.75" customHeight="1" thickTop="1" thickBot="1">
      <c r="B183" s="209"/>
      <c r="C183" s="210"/>
      <c r="D183" s="210"/>
      <c r="E183" s="210"/>
      <c r="F183" s="210"/>
      <c r="G183" s="210"/>
      <c r="H183" s="210"/>
      <c r="I183" s="210"/>
      <c r="J183" s="210"/>
      <c r="K183" s="210"/>
      <c r="L183" s="211"/>
      <c r="M183" s="188"/>
      <c r="N183" s="241"/>
      <c r="O183" s="241"/>
      <c r="P183" s="189"/>
      <c r="Q183" s="188"/>
      <c r="R183" s="241"/>
      <c r="S183" s="241"/>
      <c r="T183" s="189"/>
      <c r="U183" s="188"/>
      <c r="V183" s="241"/>
      <c r="W183" s="241"/>
      <c r="X183" s="189"/>
      <c r="Y183" s="188"/>
      <c r="Z183" s="241"/>
      <c r="AA183" s="241"/>
      <c r="AB183" s="189"/>
      <c r="AC183" s="194"/>
      <c r="AD183" s="219"/>
      <c r="AE183" s="219"/>
      <c r="AF183" s="195"/>
      <c r="AG183" s="222" t="s">
        <v>148</v>
      </c>
      <c r="AH183" s="223"/>
      <c r="AI183" s="223"/>
      <c r="AJ183" s="223"/>
      <c r="AK183" s="223"/>
      <c r="AL183" s="223"/>
      <c r="AM183" s="223"/>
      <c r="AN183" s="223"/>
      <c r="AO183" s="224"/>
      <c r="AP183" s="231" t="s">
        <v>184</v>
      </c>
      <c r="AQ183" s="231"/>
      <c r="AR183" s="231"/>
      <c r="AS183" s="231"/>
      <c r="AT183" s="200">
        <f>AY183+'06.02'!AT183:AV185</f>
        <v>4</v>
      </c>
      <c r="AU183" s="206"/>
      <c r="AV183" s="201"/>
      <c r="AW183" s="188">
        <f>'06.02'!BG183</f>
        <v>4</v>
      </c>
      <c r="AX183" s="189"/>
      <c r="AY183" s="194"/>
      <c r="AZ183" s="195"/>
      <c r="BA183" s="188"/>
      <c r="BB183" s="189"/>
      <c r="BC183" s="200">
        <f>BA183+'06.02'!BC183</f>
        <v>0</v>
      </c>
      <c r="BD183" s="201"/>
      <c r="BE183" s="200">
        <f>BA183+'06.02'!BE183</f>
        <v>0</v>
      </c>
      <c r="BF183" s="201"/>
      <c r="BG183" s="200">
        <f>AW183+AY183-BA183</f>
        <v>4</v>
      </c>
      <c r="BH183" s="206"/>
      <c r="BI183" s="201"/>
    </row>
    <row r="184" spans="2:61" ht="15.75" customHeight="1" thickTop="1" thickBot="1">
      <c r="B184" s="212"/>
      <c r="C184" s="213"/>
      <c r="D184" s="213"/>
      <c r="E184" s="213"/>
      <c r="F184" s="213"/>
      <c r="G184" s="213"/>
      <c r="H184" s="213"/>
      <c r="I184" s="213"/>
      <c r="J184" s="213"/>
      <c r="K184" s="213"/>
      <c r="L184" s="214"/>
      <c r="M184" s="190"/>
      <c r="N184" s="242"/>
      <c r="O184" s="242"/>
      <c r="P184" s="191"/>
      <c r="Q184" s="190"/>
      <c r="R184" s="242"/>
      <c r="S184" s="242"/>
      <c r="T184" s="191"/>
      <c r="U184" s="190"/>
      <c r="V184" s="242"/>
      <c r="W184" s="242"/>
      <c r="X184" s="191"/>
      <c r="Y184" s="190"/>
      <c r="Z184" s="242"/>
      <c r="AA184" s="242"/>
      <c r="AB184" s="191"/>
      <c r="AC184" s="196"/>
      <c r="AD184" s="220"/>
      <c r="AE184" s="220"/>
      <c r="AF184" s="197"/>
      <c r="AG184" s="225"/>
      <c r="AH184" s="226"/>
      <c r="AI184" s="226"/>
      <c r="AJ184" s="226"/>
      <c r="AK184" s="226"/>
      <c r="AL184" s="226"/>
      <c r="AM184" s="226"/>
      <c r="AN184" s="226"/>
      <c r="AO184" s="227"/>
      <c r="AP184" s="231"/>
      <c r="AQ184" s="231"/>
      <c r="AR184" s="231"/>
      <c r="AS184" s="231"/>
      <c r="AT184" s="202"/>
      <c r="AU184" s="207"/>
      <c r="AV184" s="203"/>
      <c r="AW184" s="190"/>
      <c r="AX184" s="191"/>
      <c r="AY184" s="196"/>
      <c r="AZ184" s="197"/>
      <c r="BA184" s="190"/>
      <c r="BB184" s="191"/>
      <c r="BC184" s="202"/>
      <c r="BD184" s="203"/>
      <c r="BE184" s="202"/>
      <c r="BF184" s="203"/>
      <c r="BG184" s="202"/>
      <c r="BH184" s="207"/>
      <c r="BI184" s="203"/>
    </row>
    <row r="185" spans="2:61" ht="15.75" customHeight="1" thickTop="1" thickBot="1">
      <c r="B185" s="215"/>
      <c r="C185" s="216"/>
      <c r="D185" s="216"/>
      <c r="E185" s="216"/>
      <c r="F185" s="216"/>
      <c r="G185" s="216"/>
      <c r="H185" s="216"/>
      <c r="I185" s="216"/>
      <c r="J185" s="216"/>
      <c r="K185" s="216"/>
      <c r="L185" s="217"/>
      <c r="M185" s="192"/>
      <c r="N185" s="243"/>
      <c r="O185" s="243"/>
      <c r="P185" s="193"/>
      <c r="Q185" s="192"/>
      <c r="R185" s="243"/>
      <c r="S185" s="243"/>
      <c r="T185" s="193"/>
      <c r="U185" s="192"/>
      <c r="V185" s="243"/>
      <c r="W185" s="243"/>
      <c r="X185" s="193"/>
      <c r="Y185" s="192"/>
      <c r="Z185" s="243"/>
      <c r="AA185" s="243"/>
      <c r="AB185" s="193"/>
      <c r="AC185" s="198"/>
      <c r="AD185" s="221"/>
      <c r="AE185" s="221"/>
      <c r="AF185" s="199"/>
      <c r="AG185" s="228"/>
      <c r="AH185" s="229"/>
      <c r="AI185" s="229"/>
      <c r="AJ185" s="229"/>
      <c r="AK185" s="229"/>
      <c r="AL185" s="229"/>
      <c r="AM185" s="229"/>
      <c r="AN185" s="229"/>
      <c r="AO185" s="230"/>
      <c r="AP185" s="231"/>
      <c r="AQ185" s="231"/>
      <c r="AR185" s="231"/>
      <c r="AS185" s="231"/>
      <c r="AT185" s="204"/>
      <c r="AU185" s="208"/>
      <c r="AV185" s="205"/>
      <c r="AW185" s="192"/>
      <c r="AX185" s="193"/>
      <c r="AY185" s="198"/>
      <c r="AZ185" s="199"/>
      <c r="BA185" s="192"/>
      <c r="BB185" s="193"/>
      <c r="BC185" s="204"/>
      <c r="BD185" s="205"/>
      <c r="BE185" s="204"/>
      <c r="BF185" s="205"/>
      <c r="BG185" s="204"/>
      <c r="BH185" s="208"/>
      <c r="BI185" s="205"/>
    </row>
    <row r="186" spans="2:61" ht="15.75" customHeight="1" thickTop="1" thickBot="1">
      <c r="B186" s="209"/>
      <c r="C186" s="210"/>
      <c r="D186" s="210"/>
      <c r="E186" s="210"/>
      <c r="F186" s="210"/>
      <c r="G186" s="210"/>
      <c r="H186" s="210"/>
      <c r="I186" s="210"/>
      <c r="J186" s="210"/>
      <c r="K186" s="210"/>
      <c r="L186" s="211"/>
      <c r="M186" s="188"/>
      <c r="N186" s="241"/>
      <c r="O186" s="241"/>
      <c r="P186" s="189"/>
      <c r="Q186" s="188"/>
      <c r="R186" s="241"/>
      <c r="S186" s="241"/>
      <c r="T186" s="189"/>
      <c r="U186" s="188"/>
      <c r="V186" s="241"/>
      <c r="W186" s="241"/>
      <c r="X186" s="189"/>
      <c r="Y186" s="188"/>
      <c r="Z186" s="241"/>
      <c r="AA186" s="241"/>
      <c r="AB186" s="189"/>
      <c r="AC186" s="194"/>
      <c r="AD186" s="219"/>
      <c r="AE186" s="219"/>
      <c r="AF186" s="195"/>
      <c r="AG186" s="222" t="s">
        <v>149</v>
      </c>
      <c r="AH186" s="223"/>
      <c r="AI186" s="223"/>
      <c r="AJ186" s="223"/>
      <c r="AK186" s="223"/>
      <c r="AL186" s="223"/>
      <c r="AM186" s="223"/>
      <c r="AN186" s="223"/>
      <c r="AO186" s="224"/>
      <c r="AP186" s="231" t="s">
        <v>184</v>
      </c>
      <c r="AQ186" s="231"/>
      <c r="AR186" s="231"/>
      <c r="AS186" s="231"/>
      <c r="AT186" s="200">
        <f>AY186+'06.02'!AT186:AV188</f>
        <v>2</v>
      </c>
      <c r="AU186" s="206"/>
      <c r="AV186" s="201"/>
      <c r="AW186" s="188">
        <f>'06.02'!BG186</f>
        <v>2</v>
      </c>
      <c r="AX186" s="189"/>
      <c r="AY186" s="194"/>
      <c r="AZ186" s="195"/>
      <c r="BA186" s="188"/>
      <c r="BB186" s="189"/>
      <c r="BC186" s="200">
        <f>BA186+'06.02'!BC186</f>
        <v>0</v>
      </c>
      <c r="BD186" s="201"/>
      <c r="BE186" s="200">
        <f>BA186+'06.02'!BE186</f>
        <v>0</v>
      </c>
      <c r="BF186" s="201"/>
      <c r="BG186" s="200">
        <f>AW186+AY186-BA186</f>
        <v>2</v>
      </c>
      <c r="BH186" s="206"/>
      <c r="BI186" s="201"/>
    </row>
    <row r="187" spans="2:61" ht="15.75" customHeight="1" thickTop="1" thickBot="1">
      <c r="B187" s="212"/>
      <c r="C187" s="213"/>
      <c r="D187" s="213"/>
      <c r="E187" s="213"/>
      <c r="F187" s="213"/>
      <c r="G187" s="213"/>
      <c r="H187" s="213"/>
      <c r="I187" s="213"/>
      <c r="J187" s="213"/>
      <c r="K187" s="213"/>
      <c r="L187" s="214"/>
      <c r="M187" s="190"/>
      <c r="N187" s="242"/>
      <c r="O187" s="242"/>
      <c r="P187" s="191"/>
      <c r="Q187" s="190"/>
      <c r="R187" s="242"/>
      <c r="S187" s="242"/>
      <c r="T187" s="191"/>
      <c r="U187" s="190"/>
      <c r="V187" s="242"/>
      <c r="W187" s="242"/>
      <c r="X187" s="191"/>
      <c r="Y187" s="190"/>
      <c r="Z187" s="242"/>
      <c r="AA187" s="242"/>
      <c r="AB187" s="191"/>
      <c r="AC187" s="196"/>
      <c r="AD187" s="220"/>
      <c r="AE187" s="220"/>
      <c r="AF187" s="197"/>
      <c r="AG187" s="225"/>
      <c r="AH187" s="226"/>
      <c r="AI187" s="226"/>
      <c r="AJ187" s="226"/>
      <c r="AK187" s="226"/>
      <c r="AL187" s="226"/>
      <c r="AM187" s="226"/>
      <c r="AN187" s="226"/>
      <c r="AO187" s="227"/>
      <c r="AP187" s="231"/>
      <c r="AQ187" s="231"/>
      <c r="AR187" s="231"/>
      <c r="AS187" s="231"/>
      <c r="AT187" s="202"/>
      <c r="AU187" s="207"/>
      <c r="AV187" s="203"/>
      <c r="AW187" s="190"/>
      <c r="AX187" s="191"/>
      <c r="AY187" s="196"/>
      <c r="AZ187" s="197"/>
      <c r="BA187" s="190"/>
      <c r="BB187" s="191"/>
      <c r="BC187" s="202"/>
      <c r="BD187" s="203"/>
      <c r="BE187" s="202"/>
      <c r="BF187" s="203"/>
      <c r="BG187" s="202"/>
      <c r="BH187" s="207"/>
      <c r="BI187" s="203"/>
    </row>
    <row r="188" spans="2:61" ht="15.75" customHeight="1" thickTop="1" thickBot="1">
      <c r="B188" s="215"/>
      <c r="C188" s="216"/>
      <c r="D188" s="216"/>
      <c r="E188" s="216"/>
      <c r="F188" s="216"/>
      <c r="G188" s="216"/>
      <c r="H188" s="216"/>
      <c r="I188" s="216"/>
      <c r="J188" s="216"/>
      <c r="K188" s="216"/>
      <c r="L188" s="217"/>
      <c r="M188" s="192"/>
      <c r="N188" s="243"/>
      <c r="O188" s="243"/>
      <c r="P188" s="193"/>
      <c r="Q188" s="192"/>
      <c r="R188" s="243"/>
      <c r="S188" s="243"/>
      <c r="T188" s="193"/>
      <c r="U188" s="192"/>
      <c r="V188" s="243"/>
      <c r="W188" s="243"/>
      <c r="X188" s="193"/>
      <c r="Y188" s="192"/>
      <c r="Z188" s="243"/>
      <c r="AA188" s="243"/>
      <c r="AB188" s="193"/>
      <c r="AC188" s="198"/>
      <c r="AD188" s="221"/>
      <c r="AE188" s="221"/>
      <c r="AF188" s="199"/>
      <c r="AG188" s="228"/>
      <c r="AH188" s="229"/>
      <c r="AI188" s="229"/>
      <c r="AJ188" s="229"/>
      <c r="AK188" s="229"/>
      <c r="AL188" s="229"/>
      <c r="AM188" s="229"/>
      <c r="AN188" s="229"/>
      <c r="AO188" s="230"/>
      <c r="AP188" s="231"/>
      <c r="AQ188" s="231"/>
      <c r="AR188" s="231"/>
      <c r="AS188" s="231"/>
      <c r="AT188" s="204"/>
      <c r="AU188" s="208"/>
      <c r="AV188" s="205"/>
      <c r="AW188" s="192"/>
      <c r="AX188" s="193"/>
      <c r="AY188" s="198"/>
      <c r="AZ188" s="199"/>
      <c r="BA188" s="192"/>
      <c r="BB188" s="193"/>
      <c r="BC188" s="204"/>
      <c r="BD188" s="205"/>
      <c r="BE188" s="204"/>
      <c r="BF188" s="205"/>
      <c r="BG188" s="204"/>
      <c r="BH188" s="208"/>
      <c r="BI188" s="205"/>
    </row>
    <row r="189" spans="2:61" ht="15.75" customHeight="1" thickTop="1" thickBot="1">
      <c r="B189" s="209"/>
      <c r="C189" s="210"/>
      <c r="D189" s="210"/>
      <c r="E189" s="210"/>
      <c r="F189" s="210"/>
      <c r="G189" s="210"/>
      <c r="H189" s="210"/>
      <c r="I189" s="210"/>
      <c r="J189" s="210"/>
      <c r="K189" s="210"/>
      <c r="L189" s="211"/>
      <c r="M189" s="188"/>
      <c r="N189" s="241"/>
      <c r="O189" s="241"/>
      <c r="P189" s="189"/>
      <c r="Q189" s="188"/>
      <c r="R189" s="241"/>
      <c r="S189" s="241"/>
      <c r="T189" s="189"/>
      <c r="U189" s="188"/>
      <c r="V189" s="241"/>
      <c r="W189" s="241"/>
      <c r="X189" s="189"/>
      <c r="Y189" s="188"/>
      <c r="Z189" s="241"/>
      <c r="AA189" s="241"/>
      <c r="AB189" s="189"/>
      <c r="AC189" s="194"/>
      <c r="AD189" s="219"/>
      <c r="AE189" s="219"/>
      <c r="AF189" s="195"/>
      <c r="AG189" s="222" t="s">
        <v>150</v>
      </c>
      <c r="AH189" s="223"/>
      <c r="AI189" s="223"/>
      <c r="AJ189" s="223"/>
      <c r="AK189" s="223"/>
      <c r="AL189" s="223"/>
      <c r="AM189" s="223"/>
      <c r="AN189" s="223"/>
      <c r="AO189" s="224"/>
      <c r="AP189" s="231" t="s">
        <v>184</v>
      </c>
      <c r="AQ189" s="231"/>
      <c r="AR189" s="231"/>
      <c r="AS189" s="231"/>
      <c r="AT189" s="200">
        <f>AY189+'06.02'!AT189:AV191</f>
        <v>0</v>
      </c>
      <c r="AU189" s="206"/>
      <c r="AV189" s="201"/>
      <c r="AW189" s="188">
        <f>'06.02'!BG189</f>
        <v>0</v>
      </c>
      <c r="AX189" s="189"/>
      <c r="AY189" s="194"/>
      <c r="AZ189" s="195"/>
      <c r="BA189" s="188"/>
      <c r="BB189" s="189"/>
      <c r="BC189" s="200">
        <f>BA189+'06.02'!BC189</f>
        <v>0</v>
      </c>
      <c r="BD189" s="201"/>
      <c r="BE189" s="200">
        <f>BA189+'06.02'!BE189</f>
        <v>0</v>
      </c>
      <c r="BF189" s="201"/>
      <c r="BG189" s="200">
        <f>AW189+AY189-BA189</f>
        <v>0</v>
      </c>
      <c r="BH189" s="206"/>
      <c r="BI189" s="201"/>
    </row>
    <row r="190" spans="2:61" ht="15.75" customHeight="1" thickTop="1" thickBot="1">
      <c r="B190" s="212"/>
      <c r="C190" s="213"/>
      <c r="D190" s="213"/>
      <c r="E190" s="213"/>
      <c r="F190" s="213"/>
      <c r="G190" s="213"/>
      <c r="H190" s="213"/>
      <c r="I190" s="213"/>
      <c r="J190" s="213"/>
      <c r="K190" s="213"/>
      <c r="L190" s="214"/>
      <c r="M190" s="190"/>
      <c r="N190" s="242"/>
      <c r="O190" s="242"/>
      <c r="P190" s="191"/>
      <c r="Q190" s="190"/>
      <c r="R190" s="242"/>
      <c r="S190" s="242"/>
      <c r="T190" s="191"/>
      <c r="U190" s="190"/>
      <c r="V190" s="242"/>
      <c r="W190" s="242"/>
      <c r="X190" s="191"/>
      <c r="Y190" s="190"/>
      <c r="Z190" s="242"/>
      <c r="AA190" s="242"/>
      <c r="AB190" s="191"/>
      <c r="AC190" s="196"/>
      <c r="AD190" s="220"/>
      <c r="AE190" s="220"/>
      <c r="AF190" s="197"/>
      <c r="AG190" s="225"/>
      <c r="AH190" s="226"/>
      <c r="AI190" s="226"/>
      <c r="AJ190" s="226"/>
      <c r="AK190" s="226"/>
      <c r="AL190" s="226"/>
      <c r="AM190" s="226"/>
      <c r="AN190" s="226"/>
      <c r="AO190" s="227"/>
      <c r="AP190" s="231"/>
      <c r="AQ190" s="231"/>
      <c r="AR190" s="231"/>
      <c r="AS190" s="231"/>
      <c r="AT190" s="202"/>
      <c r="AU190" s="207"/>
      <c r="AV190" s="203"/>
      <c r="AW190" s="190"/>
      <c r="AX190" s="191"/>
      <c r="AY190" s="196"/>
      <c r="AZ190" s="197"/>
      <c r="BA190" s="190"/>
      <c r="BB190" s="191"/>
      <c r="BC190" s="202"/>
      <c r="BD190" s="203"/>
      <c r="BE190" s="202"/>
      <c r="BF190" s="203"/>
      <c r="BG190" s="202"/>
      <c r="BH190" s="207"/>
      <c r="BI190" s="203"/>
    </row>
    <row r="191" spans="2:61" ht="15.75" customHeight="1" thickTop="1" thickBot="1">
      <c r="B191" s="215"/>
      <c r="C191" s="216"/>
      <c r="D191" s="216"/>
      <c r="E191" s="216"/>
      <c r="F191" s="216"/>
      <c r="G191" s="216"/>
      <c r="H191" s="216"/>
      <c r="I191" s="216"/>
      <c r="J191" s="216"/>
      <c r="K191" s="216"/>
      <c r="L191" s="217"/>
      <c r="M191" s="192"/>
      <c r="N191" s="243"/>
      <c r="O191" s="243"/>
      <c r="P191" s="193"/>
      <c r="Q191" s="192"/>
      <c r="R191" s="243"/>
      <c r="S191" s="243"/>
      <c r="T191" s="193"/>
      <c r="U191" s="192"/>
      <c r="V191" s="243"/>
      <c r="W191" s="243"/>
      <c r="X191" s="193"/>
      <c r="Y191" s="192"/>
      <c r="Z191" s="243"/>
      <c r="AA191" s="243"/>
      <c r="AB191" s="193"/>
      <c r="AC191" s="198"/>
      <c r="AD191" s="221"/>
      <c r="AE191" s="221"/>
      <c r="AF191" s="199"/>
      <c r="AG191" s="228"/>
      <c r="AH191" s="229"/>
      <c r="AI191" s="229"/>
      <c r="AJ191" s="229"/>
      <c r="AK191" s="229"/>
      <c r="AL191" s="229"/>
      <c r="AM191" s="229"/>
      <c r="AN191" s="229"/>
      <c r="AO191" s="230"/>
      <c r="AP191" s="231"/>
      <c r="AQ191" s="231"/>
      <c r="AR191" s="231"/>
      <c r="AS191" s="231"/>
      <c r="AT191" s="204"/>
      <c r="AU191" s="208"/>
      <c r="AV191" s="205"/>
      <c r="AW191" s="192"/>
      <c r="AX191" s="193"/>
      <c r="AY191" s="198"/>
      <c r="AZ191" s="199"/>
      <c r="BA191" s="192"/>
      <c r="BB191" s="193"/>
      <c r="BC191" s="204"/>
      <c r="BD191" s="205"/>
      <c r="BE191" s="204"/>
      <c r="BF191" s="205"/>
      <c r="BG191" s="204"/>
      <c r="BH191" s="208"/>
      <c r="BI191" s="205"/>
    </row>
    <row r="192" spans="2:61" ht="15.75" customHeight="1" thickTop="1" thickBot="1">
      <c r="B192" s="209"/>
      <c r="C192" s="210"/>
      <c r="D192" s="210"/>
      <c r="E192" s="210"/>
      <c r="F192" s="210"/>
      <c r="G192" s="210"/>
      <c r="H192" s="210"/>
      <c r="I192" s="210"/>
      <c r="J192" s="210"/>
      <c r="K192" s="210"/>
      <c r="L192" s="211"/>
      <c r="M192" s="188"/>
      <c r="N192" s="241"/>
      <c r="O192" s="241"/>
      <c r="P192" s="189"/>
      <c r="Q192" s="182"/>
      <c r="R192" s="182"/>
      <c r="S192" s="182"/>
      <c r="T192" s="182"/>
      <c r="U192" s="182"/>
      <c r="V192" s="182"/>
      <c r="W192" s="182"/>
      <c r="X192" s="182"/>
      <c r="Y192" s="182"/>
      <c r="Z192" s="182"/>
      <c r="AA192" s="182"/>
      <c r="AB192" s="182"/>
      <c r="AC192" s="218"/>
      <c r="AD192" s="218"/>
      <c r="AE192" s="218"/>
      <c r="AF192" s="218"/>
      <c r="AG192" s="222" t="s">
        <v>151</v>
      </c>
      <c r="AH192" s="223"/>
      <c r="AI192" s="223"/>
      <c r="AJ192" s="223"/>
      <c r="AK192" s="223"/>
      <c r="AL192" s="223"/>
      <c r="AM192" s="223"/>
      <c r="AN192" s="223"/>
      <c r="AO192" s="224"/>
      <c r="AP192" s="231" t="s">
        <v>184</v>
      </c>
      <c r="AQ192" s="231"/>
      <c r="AR192" s="231"/>
      <c r="AS192" s="231"/>
      <c r="AT192" s="200">
        <f>AY192+'06.02'!AT192:AV194</f>
        <v>0</v>
      </c>
      <c r="AU192" s="206"/>
      <c r="AV192" s="201"/>
      <c r="AW192" s="188">
        <f>'06.02'!BG192</f>
        <v>0</v>
      </c>
      <c r="AX192" s="189"/>
      <c r="AY192" s="194"/>
      <c r="AZ192" s="195"/>
      <c r="BA192" s="188"/>
      <c r="BB192" s="189"/>
      <c r="BC192" s="200">
        <f>BA192+'06.02'!BC192*0</f>
        <v>0</v>
      </c>
      <c r="BD192" s="201"/>
      <c r="BE192" s="200">
        <f>BA192+'06.02'!BE192</f>
        <v>0</v>
      </c>
      <c r="BF192" s="201"/>
      <c r="BG192" s="200">
        <f>AW192+AY192-BA192</f>
        <v>0</v>
      </c>
      <c r="BH192" s="206"/>
      <c r="BI192" s="201"/>
    </row>
    <row r="193" spans="2:61" ht="15.75" customHeight="1" thickTop="1" thickBot="1">
      <c r="B193" s="212"/>
      <c r="C193" s="213"/>
      <c r="D193" s="213"/>
      <c r="E193" s="213"/>
      <c r="F193" s="213"/>
      <c r="G193" s="213"/>
      <c r="H193" s="213"/>
      <c r="I193" s="213"/>
      <c r="J193" s="213"/>
      <c r="K193" s="213"/>
      <c r="L193" s="214"/>
      <c r="M193" s="190"/>
      <c r="N193" s="242"/>
      <c r="O193" s="242"/>
      <c r="P193" s="191"/>
      <c r="Q193" s="182"/>
      <c r="R193" s="182"/>
      <c r="S193" s="182"/>
      <c r="T193" s="182"/>
      <c r="U193" s="182"/>
      <c r="V193" s="182"/>
      <c r="W193" s="182"/>
      <c r="X193" s="182"/>
      <c r="Y193" s="182"/>
      <c r="Z193" s="182"/>
      <c r="AA193" s="182"/>
      <c r="AB193" s="182"/>
      <c r="AC193" s="218"/>
      <c r="AD193" s="218"/>
      <c r="AE193" s="218"/>
      <c r="AF193" s="218"/>
      <c r="AG193" s="225"/>
      <c r="AH193" s="226"/>
      <c r="AI193" s="226"/>
      <c r="AJ193" s="226"/>
      <c r="AK193" s="226"/>
      <c r="AL193" s="226"/>
      <c r="AM193" s="226"/>
      <c r="AN193" s="226"/>
      <c r="AO193" s="227"/>
      <c r="AP193" s="231"/>
      <c r="AQ193" s="231"/>
      <c r="AR193" s="231"/>
      <c r="AS193" s="231"/>
      <c r="AT193" s="202"/>
      <c r="AU193" s="207"/>
      <c r="AV193" s="203"/>
      <c r="AW193" s="190"/>
      <c r="AX193" s="191"/>
      <c r="AY193" s="196"/>
      <c r="AZ193" s="197"/>
      <c r="BA193" s="190"/>
      <c r="BB193" s="191"/>
      <c r="BC193" s="202"/>
      <c r="BD193" s="203"/>
      <c r="BE193" s="202"/>
      <c r="BF193" s="203"/>
      <c r="BG193" s="202"/>
      <c r="BH193" s="207"/>
      <c r="BI193" s="203"/>
    </row>
    <row r="194" spans="2:61" ht="15.75" customHeight="1" thickTop="1" thickBot="1">
      <c r="B194" s="215"/>
      <c r="C194" s="216"/>
      <c r="D194" s="216"/>
      <c r="E194" s="216"/>
      <c r="F194" s="216"/>
      <c r="G194" s="216"/>
      <c r="H194" s="216"/>
      <c r="I194" s="216"/>
      <c r="J194" s="216"/>
      <c r="K194" s="216"/>
      <c r="L194" s="217"/>
      <c r="M194" s="192"/>
      <c r="N194" s="243"/>
      <c r="O194" s="243"/>
      <c r="P194" s="193"/>
      <c r="Q194" s="182"/>
      <c r="R194" s="182"/>
      <c r="S194" s="182"/>
      <c r="T194" s="182"/>
      <c r="U194" s="182"/>
      <c r="V194" s="182"/>
      <c r="W194" s="182"/>
      <c r="X194" s="182"/>
      <c r="Y194" s="182"/>
      <c r="Z194" s="182"/>
      <c r="AA194" s="182"/>
      <c r="AB194" s="182"/>
      <c r="AC194" s="218"/>
      <c r="AD194" s="218"/>
      <c r="AE194" s="218"/>
      <c r="AF194" s="218"/>
      <c r="AG194" s="228"/>
      <c r="AH194" s="229"/>
      <c r="AI194" s="229"/>
      <c r="AJ194" s="229"/>
      <c r="AK194" s="229"/>
      <c r="AL194" s="229"/>
      <c r="AM194" s="229"/>
      <c r="AN194" s="229"/>
      <c r="AO194" s="230"/>
      <c r="AP194" s="231"/>
      <c r="AQ194" s="231"/>
      <c r="AR194" s="231"/>
      <c r="AS194" s="231"/>
      <c r="AT194" s="204"/>
      <c r="AU194" s="208"/>
      <c r="AV194" s="205"/>
      <c r="AW194" s="192"/>
      <c r="AX194" s="193"/>
      <c r="AY194" s="198"/>
      <c r="AZ194" s="199"/>
      <c r="BA194" s="192"/>
      <c r="BB194" s="193"/>
      <c r="BC194" s="204"/>
      <c r="BD194" s="205"/>
      <c r="BE194" s="204"/>
      <c r="BF194" s="205"/>
      <c r="BG194" s="204"/>
      <c r="BH194" s="208"/>
      <c r="BI194" s="205"/>
    </row>
    <row r="195" spans="2:61" ht="15.75" customHeight="1" thickTop="1" thickBot="1">
      <c r="B195" s="209"/>
      <c r="C195" s="210"/>
      <c r="D195" s="210"/>
      <c r="E195" s="210"/>
      <c r="F195" s="210"/>
      <c r="G195" s="210"/>
      <c r="H195" s="210"/>
      <c r="I195" s="210"/>
      <c r="J195" s="210"/>
      <c r="K195" s="210"/>
      <c r="L195" s="211"/>
      <c r="M195" s="194"/>
      <c r="N195" s="219"/>
      <c r="O195" s="219"/>
      <c r="P195" s="195"/>
      <c r="Q195" s="218"/>
      <c r="R195" s="218"/>
      <c r="S195" s="218"/>
      <c r="T195" s="218"/>
      <c r="U195" s="218"/>
      <c r="V195" s="218"/>
      <c r="W195" s="218"/>
      <c r="X195" s="218"/>
      <c r="Y195" s="218"/>
      <c r="Z195" s="218"/>
      <c r="AA195" s="218"/>
      <c r="AB195" s="218"/>
      <c r="AC195" s="218"/>
      <c r="AD195" s="218"/>
      <c r="AE195" s="218"/>
      <c r="AF195" s="218"/>
      <c r="AG195" s="222" t="s">
        <v>152</v>
      </c>
      <c r="AH195" s="223"/>
      <c r="AI195" s="223"/>
      <c r="AJ195" s="223"/>
      <c r="AK195" s="223"/>
      <c r="AL195" s="223"/>
      <c r="AM195" s="223"/>
      <c r="AN195" s="223"/>
      <c r="AO195" s="224"/>
      <c r="AP195" s="231" t="s">
        <v>184</v>
      </c>
      <c r="AQ195" s="231"/>
      <c r="AR195" s="231"/>
      <c r="AS195" s="231"/>
      <c r="AT195" s="200">
        <f>AY195+'06.02'!AT195:AV197</f>
        <v>3</v>
      </c>
      <c r="AU195" s="206"/>
      <c r="AV195" s="201"/>
      <c r="AW195" s="188">
        <f>'06.02'!BG195</f>
        <v>3</v>
      </c>
      <c r="AX195" s="189"/>
      <c r="AY195" s="194"/>
      <c r="AZ195" s="195"/>
      <c r="BA195" s="188"/>
      <c r="BB195" s="189"/>
      <c r="BC195" s="200">
        <f>BA195+'06.02'!BC195*0</f>
        <v>0</v>
      </c>
      <c r="BD195" s="201"/>
      <c r="BE195" s="200">
        <f>BA195+'06.02'!BE195</f>
        <v>0</v>
      </c>
      <c r="BF195" s="201"/>
      <c r="BG195" s="200">
        <f>AW195+AY195-BA195</f>
        <v>3</v>
      </c>
      <c r="BH195" s="206"/>
      <c r="BI195" s="201"/>
    </row>
    <row r="196" spans="2:61" ht="15.75" customHeight="1" thickTop="1" thickBot="1">
      <c r="B196" s="212"/>
      <c r="C196" s="213"/>
      <c r="D196" s="213"/>
      <c r="E196" s="213"/>
      <c r="F196" s="213"/>
      <c r="G196" s="213"/>
      <c r="H196" s="213"/>
      <c r="I196" s="213"/>
      <c r="J196" s="213"/>
      <c r="K196" s="213"/>
      <c r="L196" s="214"/>
      <c r="M196" s="196"/>
      <c r="N196" s="220"/>
      <c r="O196" s="220"/>
      <c r="P196" s="197"/>
      <c r="Q196" s="218"/>
      <c r="R196" s="218"/>
      <c r="S196" s="218"/>
      <c r="T196" s="218"/>
      <c r="U196" s="218"/>
      <c r="V196" s="218"/>
      <c r="W196" s="218"/>
      <c r="X196" s="218"/>
      <c r="Y196" s="218"/>
      <c r="Z196" s="218"/>
      <c r="AA196" s="218"/>
      <c r="AB196" s="218"/>
      <c r="AC196" s="218"/>
      <c r="AD196" s="218"/>
      <c r="AE196" s="218"/>
      <c r="AF196" s="218"/>
      <c r="AG196" s="225"/>
      <c r="AH196" s="226"/>
      <c r="AI196" s="226"/>
      <c r="AJ196" s="226"/>
      <c r="AK196" s="226"/>
      <c r="AL196" s="226"/>
      <c r="AM196" s="226"/>
      <c r="AN196" s="226"/>
      <c r="AO196" s="227"/>
      <c r="AP196" s="231"/>
      <c r="AQ196" s="231"/>
      <c r="AR196" s="231"/>
      <c r="AS196" s="231"/>
      <c r="AT196" s="202"/>
      <c r="AU196" s="207"/>
      <c r="AV196" s="203"/>
      <c r="AW196" s="190"/>
      <c r="AX196" s="191"/>
      <c r="AY196" s="196"/>
      <c r="AZ196" s="197"/>
      <c r="BA196" s="190"/>
      <c r="BB196" s="191"/>
      <c r="BC196" s="202"/>
      <c r="BD196" s="203"/>
      <c r="BE196" s="202"/>
      <c r="BF196" s="203"/>
      <c r="BG196" s="202"/>
      <c r="BH196" s="207"/>
      <c r="BI196" s="203"/>
    </row>
    <row r="197" spans="2:61" ht="15.75" customHeight="1" thickTop="1" thickBot="1">
      <c r="B197" s="215"/>
      <c r="C197" s="216"/>
      <c r="D197" s="216"/>
      <c r="E197" s="216"/>
      <c r="F197" s="216"/>
      <c r="G197" s="216"/>
      <c r="H197" s="216"/>
      <c r="I197" s="216"/>
      <c r="J197" s="216"/>
      <c r="K197" s="216"/>
      <c r="L197" s="217"/>
      <c r="M197" s="198"/>
      <c r="N197" s="221"/>
      <c r="O197" s="221"/>
      <c r="P197" s="199"/>
      <c r="Q197" s="218"/>
      <c r="R197" s="218"/>
      <c r="S197" s="218"/>
      <c r="T197" s="218"/>
      <c r="U197" s="218"/>
      <c r="V197" s="218"/>
      <c r="W197" s="218"/>
      <c r="X197" s="218"/>
      <c r="Y197" s="218"/>
      <c r="Z197" s="218"/>
      <c r="AA197" s="218"/>
      <c r="AB197" s="218"/>
      <c r="AC197" s="218"/>
      <c r="AD197" s="218"/>
      <c r="AE197" s="218"/>
      <c r="AF197" s="218"/>
      <c r="AG197" s="228"/>
      <c r="AH197" s="229"/>
      <c r="AI197" s="229"/>
      <c r="AJ197" s="229"/>
      <c r="AK197" s="229"/>
      <c r="AL197" s="229"/>
      <c r="AM197" s="229"/>
      <c r="AN197" s="229"/>
      <c r="AO197" s="230"/>
      <c r="AP197" s="231"/>
      <c r="AQ197" s="231"/>
      <c r="AR197" s="231"/>
      <c r="AS197" s="231"/>
      <c r="AT197" s="204"/>
      <c r="AU197" s="208"/>
      <c r="AV197" s="205"/>
      <c r="AW197" s="192"/>
      <c r="AX197" s="193"/>
      <c r="AY197" s="198"/>
      <c r="AZ197" s="199"/>
      <c r="BA197" s="192"/>
      <c r="BB197" s="193"/>
      <c r="BC197" s="204"/>
      <c r="BD197" s="205"/>
      <c r="BE197" s="204"/>
      <c r="BF197" s="205"/>
      <c r="BG197" s="204"/>
      <c r="BH197" s="208"/>
      <c r="BI197" s="205"/>
    </row>
    <row r="198" spans="2:61" ht="15.75" customHeight="1" thickTop="1" thickBot="1">
      <c r="B198" s="209"/>
      <c r="C198" s="210"/>
      <c r="D198" s="210"/>
      <c r="E198" s="210"/>
      <c r="F198" s="210"/>
      <c r="G198" s="210"/>
      <c r="H198" s="210"/>
      <c r="I198" s="210"/>
      <c r="J198" s="210"/>
      <c r="K198" s="210"/>
      <c r="L198" s="211"/>
      <c r="M198" s="218"/>
      <c r="N198" s="218"/>
      <c r="O198" s="218"/>
      <c r="P198" s="218"/>
      <c r="Q198" s="218"/>
      <c r="R198" s="218"/>
      <c r="S198" s="218"/>
      <c r="T198" s="218"/>
      <c r="U198" s="232"/>
      <c r="V198" s="233"/>
      <c r="W198" s="233"/>
      <c r="X198" s="234"/>
      <c r="Y198" s="232"/>
      <c r="Z198" s="233"/>
      <c r="AA198" s="233"/>
      <c r="AB198" s="234"/>
      <c r="AC198" s="218"/>
      <c r="AD198" s="218"/>
      <c r="AE198" s="218"/>
      <c r="AF198" s="218"/>
      <c r="AG198" s="222" t="s">
        <v>153</v>
      </c>
      <c r="AH198" s="223"/>
      <c r="AI198" s="223"/>
      <c r="AJ198" s="223"/>
      <c r="AK198" s="223"/>
      <c r="AL198" s="223"/>
      <c r="AM198" s="223"/>
      <c r="AN198" s="223"/>
      <c r="AO198" s="224"/>
      <c r="AP198" s="231" t="s">
        <v>184</v>
      </c>
      <c r="AQ198" s="231"/>
      <c r="AR198" s="231"/>
      <c r="AS198" s="231"/>
      <c r="AT198" s="200">
        <f>AY198+'06.02'!AT198:AV200</f>
        <v>4</v>
      </c>
      <c r="AU198" s="206"/>
      <c r="AV198" s="201"/>
      <c r="AW198" s="188">
        <f>'06.02'!BG198</f>
        <v>4</v>
      </c>
      <c r="AX198" s="189"/>
      <c r="AY198" s="194"/>
      <c r="AZ198" s="195"/>
      <c r="BA198" s="188"/>
      <c r="BB198" s="189"/>
      <c r="BC198" s="200">
        <f>BA198+'06.02'!BC198</f>
        <v>0</v>
      </c>
      <c r="BD198" s="201"/>
      <c r="BE198" s="200">
        <f>BA198+'06.02'!BE198</f>
        <v>0</v>
      </c>
      <c r="BF198" s="201"/>
      <c r="BG198" s="200">
        <f>AW198+AY198-BA198</f>
        <v>4</v>
      </c>
      <c r="BH198" s="206"/>
      <c r="BI198" s="201"/>
    </row>
    <row r="199" spans="2:61" ht="15.75" customHeight="1" thickTop="1" thickBot="1">
      <c r="B199" s="212"/>
      <c r="C199" s="213"/>
      <c r="D199" s="213"/>
      <c r="E199" s="213"/>
      <c r="F199" s="213"/>
      <c r="G199" s="213"/>
      <c r="H199" s="213"/>
      <c r="I199" s="213"/>
      <c r="J199" s="213"/>
      <c r="K199" s="213"/>
      <c r="L199" s="214"/>
      <c r="M199" s="218"/>
      <c r="N199" s="218"/>
      <c r="O199" s="218"/>
      <c r="P199" s="218"/>
      <c r="Q199" s="218"/>
      <c r="R199" s="218"/>
      <c r="S199" s="218"/>
      <c r="T199" s="218"/>
      <c r="U199" s="235"/>
      <c r="V199" s="236"/>
      <c r="W199" s="236"/>
      <c r="X199" s="237"/>
      <c r="Y199" s="235"/>
      <c r="Z199" s="236"/>
      <c r="AA199" s="236"/>
      <c r="AB199" s="237"/>
      <c r="AC199" s="218"/>
      <c r="AD199" s="218"/>
      <c r="AE199" s="218"/>
      <c r="AF199" s="218"/>
      <c r="AG199" s="225"/>
      <c r="AH199" s="226"/>
      <c r="AI199" s="226"/>
      <c r="AJ199" s="226"/>
      <c r="AK199" s="226"/>
      <c r="AL199" s="226"/>
      <c r="AM199" s="226"/>
      <c r="AN199" s="226"/>
      <c r="AO199" s="227"/>
      <c r="AP199" s="231"/>
      <c r="AQ199" s="231"/>
      <c r="AR199" s="231"/>
      <c r="AS199" s="231"/>
      <c r="AT199" s="202"/>
      <c r="AU199" s="207"/>
      <c r="AV199" s="203"/>
      <c r="AW199" s="190"/>
      <c r="AX199" s="191"/>
      <c r="AY199" s="196"/>
      <c r="AZ199" s="197"/>
      <c r="BA199" s="190"/>
      <c r="BB199" s="191"/>
      <c r="BC199" s="202"/>
      <c r="BD199" s="203"/>
      <c r="BE199" s="202"/>
      <c r="BF199" s="203"/>
      <c r="BG199" s="202"/>
      <c r="BH199" s="207"/>
      <c r="BI199" s="203"/>
    </row>
    <row r="200" spans="2:61" ht="15.75" customHeight="1" thickTop="1" thickBot="1">
      <c r="B200" s="215"/>
      <c r="C200" s="216"/>
      <c r="D200" s="216"/>
      <c r="E200" s="216"/>
      <c r="F200" s="216"/>
      <c r="G200" s="216"/>
      <c r="H200" s="216"/>
      <c r="I200" s="216"/>
      <c r="J200" s="216"/>
      <c r="K200" s="216"/>
      <c r="L200" s="217"/>
      <c r="M200" s="218"/>
      <c r="N200" s="218"/>
      <c r="O200" s="218"/>
      <c r="P200" s="218"/>
      <c r="Q200" s="218"/>
      <c r="R200" s="218"/>
      <c r="S200" s="218"/>
      <c r="T200" s="218"/>
      <c r="U200" s="238"/>
      <c r="V200" s="239"/>
      <c r="W200" s="239"/>
      <c r="X200" s="240"/>
      <c r="Y200" s="238"/>
      <c r="Z200" s="239"/>
      <c r="AA200" s="239"/>
      <c r="AB200" s="240"/>
      <c r="AC200" s="218"/>
      <c r="AD200" s="218"/>
      <c r="AE200" s="218"/>
      <c r="AF200" s="218"/>
      <c r="AG200" s="228"/>
      <c r="AH200" s="229"/>
      <c r="AI200" s="229"/>
      <c r="AJ200" s="229"/>
      <c r="AK200" s="229"/>
      <c r="AL200" s="229"/>
      <c r="AM200" s="229"/>
      <c r="AN200" s="229"/>
      <c r="AO200" s="230"/>
      <c r="AP200" s="231"/>
      <c r="AQ200" s="231"/>
      <c r="AR200" s="231"/>
      <c r="AS200" s="231"/>
      <c r="AT200" s="204"/>
      <c r="AU200" s="208"/>
      <c r="AV200" s="205"/>
      <c r="AW200" s="192"/>
      <c r="AX200" s="193"/>
      <c r="AY200" s="198"/>
      <c r="AZ200" s="199"/>
      <c r="BA200" s="192"/>
      <c r="BB200" s="193"/>
      <c r="BC200" s="204"/>
      <c r="BD200" s="205"/>
      <c r="BE200" s="204"/>
      <c r="BF200" s="205"/>
      <c r="BG200" s="204"/>
      <c r="BH200" s="208"/>
      <c r="BI200" s="205"/>
    </row>
    <row r="201" spans="2:61" ht="15.75" customHeight="1" thickTop="1" thickBot="1">
      <c r="B201" s="209"/>
      <c r="C201" s="210"/>
      <c r="D201" s="210"/>
      <c r="E201" s="210"/>
      <c r="F201" s="210"/>
      <c r="G201" s="210"/>
      <c r="H201" s="210"/>
      <c r="I201" s="210"/>
      <c r="J201" s="210"/>
      <c r="K201" s="210"/>
      <c r="L201" s="211"/>
      <c r="M201" s="182"/>
      <c r="N201" s="182"/>
      <c r="O201" s="182"/>
      <c r="P201" s="182"/>
      <c r="Q201" s="218"/>
      <c r="R201" s="218"/>
      <c r="S201" s="218"/>
      <c r="T201" s="218"/>
      <c r="U201" s="194"/>
      <c r="V201" s="219"/>
      <c r="W201" s="219"/>
      <c r="X201" s="195"/>
      <c r="Y201" s="182"/>
      <c r="Z201" s="182"/>
      <c r="AA201" s="182"/>
      <c r="AB201" s="182"/>
      <c r="AC201" s="218"/>
      <c r="AD201" s="218"/>
      <c r="AE201" s="218"/>
      <c r="AF201" s="218"/>
      <c r="AG201" s="222" t="s">
        <v>154</v>
      </c>
      <c r="AH201" s="223"/>
      <c r="AI201" s="223"/>
      <c r="AJ201" s="223"/>
      <c r="AK201" s="223"/>
      <c r="AL201" s="223"/>
      <c r="AM201" s="223"/>
      <c r="AN201" s="223"/>
      <c r="AO201" s="224"/>
      <c r="AP201" s="231" t="s">
        <v>184</v>
      </c>
      <c r="AQ201" s="231"/>
      <c r="AR201" s="231"/>
      <c r="AS201" s="231"/>
      <c r="AT201" s="200">
        <f>AY201+'06.02'!AT201:AV203</f>
        <v>0</v>
      </c>
      <c r="AU201" s="206"/>
      <c r="AV201" s="201"/>
      <c r="AW201" s="188">
        <f>'06.02'!BG201</f>
        <v>0</v>
      </c>
      <c r="AX201" s="189"/>
      <c r="AY201" s="194"/>
      <c r="AZ201" s="195"/>
      <c r="BA201" s="188"/>
      <c r="BB201" s="189"/>
      <c r="BC201" s="200">
        <f>BA201+'06.02'!BC201</f>
        <v>0</v>
      </c>
      <c r="BD201" s="201"/>
      <c r="BE201" s="200">
        <f>BA201+'06.02'!BE201</f>
        <v>0</v>
      </c>
      <c r="BF201" s="201"/>
      <c r="BG201" s="200">
        <f>AW201+AY201-BA201</f>
        <v>0</v>
      </c>
      <c r="BH201" s="206"/>
      <c r="BI201" s="201"/>
    </row>
    <row r="202" spans="2:61" ht="15.75" customHeight="1" thickTop="1" thickBot="1">
      <c r="B202" s="212"/>
      <c r="C202" s="213"/>
      <c r="D202" s="213"/>
      <c r="E202" s="213"/>
      <c r="F202" s="213"/>
      <c r="G202" s="213"/>
      <c r="H202" s="213"/>
      <c r="I202" s="213"/>
      <c r="J202" s="213"/>
      <c r="K202" s="213"/>
      <c r="L202" s="214"/>
      <c r="M202" s="182"/>
      <c r="N202" s="182"/>
      <c r="O202" s="182"/>
      <c r="P202" s="182"/>
      <c r="Q202" s="218"/>
      <c r="R202" s="218"/>
      <c r="S202" s="218"/>
      <c r="T202" s="218"/>
      <c r="U202" s="196"/>
      <c r="V202" s="220"/>
      <c r="W202" s="220"/>
      <c r="X202" s="197"/>
      <c r="Y202" s="182"/>
      <c r="Z202" s="182"/>
      <c r="AA202" s="182"/>
      <c r="AB202" s="182"/>
      <c r="AC202" s="218"/>
      <c r="AD202" s="218"/>
      <c r="AE202" s="218"/>
      <c r="AF202" s="218"/>
      <c r="AG202" s="225"/>
      <c r="AH202" s="226"/>
      <c r="AI202" s="226"/>
      <c r="AJ202" s="226"/>
      <c r="AK202" s="226"/>
      <c r="AL202" s="226"/>
      <c r="AM202" s="226"/>
      <c r="AN202" s="226"/>
      <c r="AO202" s="227"/>
      <c r="AP202" s="231"/>
      <c r="AQ202" s="231"/>
      <c r="AR202" s="231"/>
      <c r="AS202" s="231"/>
      <c r="AT202" s="202"/>
      <c r="AU202" s="207"/>
      <c r="AV202" s="203"/>
      <c r="AW202" s="190"/>
      <c r="AX202" s="191"/>
      <c r="AY202" s="196"/>
      <c r="AZ202" s="197"/>
      <c r="BA202" s="190"/>
      <c r="BB202" s="191"/>
      <c r="BC202" s="202"/>
      <c r="BD202" s="203"/>
      <c r="BE202" s="202"/>
      <c r="BF202" s="203"/>
      <c r="BG202" s="202"/>
      <c r="BH202" s="207"/>
      <c r="BI202" s="203"/>
    </row>
    <row r="203" spans="2:61" ht="15.75" customHeight="1" thickTop="1" thickBot="1">
      <c r="B203" s="215"/>
      <c r="C203" s="216"/>
      <c r="D203" s="216"/>
      <c r="E203" s="216"/>
      <c r="F203" s="216"/>
      <c r="G203" s="216"/>
      <c r="H203" s="216"/>
      <c r="I203" s="216"/>
      <c r="J203" s="216"/>
      <c r="K203" s="216"/>
      <c r="L203" s="217"/>
      <c r="M203" s="182"/>
      <c r="N203" s="182"/>
      <c r="O203" s="182"/>
      <c r="P203" s="182"/>
      <c r="Q203" s="218"/>
      <c r="R203" s="218"/>
      <c r="S203" s="218"/>
      <c r="T203" s="218"/>
      <c r="U203" s="198"/>
      <c r="V203" s="221"/>
      <c r="W203" s="221"/>
      <c r="X203" s="199"/>
      <c r="Y203" s="182"/>
      <c r="Z203" s="182"/>
      <c r="AA203" s="182"/>
      <c r="AB203" s="182"/>
      <c r="AC203" s="218"/>
      <c r="AD203" s="218"/>
      <c r="AE203" s="218"/>
      <c r="AF203" s="218"/>
      <c r="AG203" s="228"/>
      <c r="AH203" s="229"/>
      <c r="AI203" s="229"/>
      <c r="AJ203" s="229"/>
      <c r="AK203" s="229"/>
      <c r="AL203" s="229"/>
      <c r="AM203" s="229"/>
      <c r="AN203" s="229"/>
      <c r="AO203" s="230"/>
      <c r="AP203" s="231"/>
      <c r="AQ203" s="231"/>
      <c r="AR203" s="231"/>
      <c r="AS203" s="231"/>
      <c r="AT203" s="204"/>
      <c r="AU203" s="208"/>
      <c r="AV203" s="205"/>
      <c r="AW203" s="192"/>
      <c r="AX203" s="193"/>
      <c r="AY203" s="198"/>
      <c r="AZ203" s="199"/>
      <c r="BA203" s="192"/>
      <c r="BB203" s="193"/>
      <c r="BC203" s="204"/>
      <c r="BD203" s="205"/>
      <c r="BE203" s="204"/>
      <c r="BF203" s="205"/>
      <c r="BG203" s="204"/>
      <c r="BH203" s="208"/>
      <c r="BI203" s="205"/>
    </row>
    <row r="204" spans="2:61" ht="15.75" customHeight="1" thickTop="1" thickBot="1">
      <c r="B204" s="209"/>
      <c r="C204" s="210"/>
      <c r="D204" s="210"/>
      <c r="E204" s="210"/>
      <c r="F204" s="210"/>
      <c r="G204" s="210"/>
      <c r="H204" s="210"/>
      <c r="I204" s="210"/>
      <c r="J204" s="210"/>
      <c r="K204" s="210"/>
      <c r="L204" s="211"/>
      <c r="M204" s="218"/>
      <c r="N204" s="218"/>
      <c r="O204" s="218"/>
      <c r="P204" s="218"/>
      <c r="Q204" s="218"/>
      <c r="R204" s="218"/>
      <c r="S204" s="218"/>
      <c r="T204" s="218"/>
      <c r="U204" s="194"/>
      <c r="V204" s="219"/>
      <c r="W204" s="219"/>
      <c r="X204" s="195"/>
      <c r="Y204" s="218"/>
      <c r="Z204" s="218"/>
      <c r="AA204" s="218"/>
      <c r="AB204" s="218"/>
      <c r="AC204" s="218"/>
      <c r="AD204" s="218"/>
      <c r="AE204" s="218"/>
      <c r="AF204" s="218"/>
      <c r="AG204" s="222" t="s">
        <v>146</v>
      </c>
      <c r="AH204" s="223"/>
      <c r="AI204" s="223"/>
      <c r="AJ204" s="223"/>
      <c r="AK204" s="223"/>
      <c r="AL204" s="223"/>
      <c r="AM204" s="223"/>
      <c r="AN204" s="223"/>
      <c r="AO204" s="224"/>
      <c r="AP204" s="231" t="s">
        <v>184</v>
      </c>
      <c r="AQ204" s="231"/>
      <c r="AR204" s="231"/>
      <c r="AS204" s="231"/>
      <c r="AT204" s="200">
        <f>AY204+'06.02'!AT204:AV206</f>
        <v>0</v>
      </c>
      <c r="AU204" s="206"/>
      <c r="AV204" s="201"/>
      <c r="AW204" s="188">
        <f>'06.02'!BG204</f>
        <v>0</v>
      </c>
      <c r="AX204" s="189"/>
      <c r="AY204" s="194"/>
      <c r="AZ204" s="195"/>
      <c r="BA204" s="188"/>
      <c r="BB204" s="189"/>
      <c r="BC204" s="200">
        <f>BA204+'06.02'!BC204</f>
        <v>0</v>
      </c>
      <c r="BD204" s="201"/>
      <c r="BE204" s="200">
        <f>BA204+'06.02'!BE204</f>
        <v>0</v>
      </c>
      <c r="BF204" s="201"/>
      <c r="BG204" s="200">
        <f>AW204+AY204-BA204</f>
        <v>0</v>
      </c>
      <c r="BH204" s="206"/>
      <c r="BI204" s="201"/>
    </row>
    <row r="205" spans="2:61" ht="15.75" customHeight="1" thickTop="1" thickBot="1">
      <c r="B205" s="212"/>
      <c r="C205" s="213"/>
      <c r="D205" s="213"/>
      <c r="E205" s="213"/>
      <c r="F205" s="213"/>
      <c r="G205" s="213"/>
      <c r="H205" s="213"/>
      <c r="I205" s="213"/>
      <c r="J205" s="213"/>
      <c r="K205" s="213"/>
      <c r="L205" s="214"/>
      <c r="M205" s="218"/>
      <c r="N205" s="218"/>
      <c r="O205" s="218"/>
      <c r="P205" s="218"/>
      <c r="Q205" s="218"/>
      <c r="R205" s="218"/>
      <c r="S205" s="218"/>
      <c r="T205" s="218"/>
      <c r="U205" s="196"/>
      <c r="V205" s="220"/>
      <c r="W205" s="220"/>
      <c r="X205" s="197"/>
      <c r="Y205" s="218"/>
      <c r="Z205" s="218"/>
      <c r="AA205" s="218"/>
      <c r="AB205" s="218"/>
      <c r="AC205" s="218"/>
      <c r="AD205" s="218"/>
      <c r="AE205" s="218"/>
      <c r="AF205" s="218"/>
      <c r="AG205" s="225"/>
      <c r="AH205" s="226"/>
      <c r="AI205" s="226"/>
      <c r="AJ205" s="226"/>
      <c r="AK205" s="226"/>
      <c r="AL205" s="226"/>
      <c r="AM205" s="226"/>
      <c r="AN205" s="226"/>
      <c r="AO205" s="227"/>
      <c r="AP205" s="231"/>
      <c r="AQ205" s="231"/>
      <c r="AR205" s="231"/>
      <c r="AS205" s="231"/>
      <c r="AT205" s="202"/>
      <c r="AU205" s="207"/>
      <c r="AV205" s="203"/>
      <c r="AW205" s="190"/>
      <c r="AX205" s="191"/>
      <c r="AY205" s="196"/>
      <c r="AZ205" s="197"/>
      <c r="BA205" s="190"/>
      <c r="BB205" s="191"/>
      <c r="BC205" s="202"/>
      <c r="BD205" s="203"/>
      <c r="BE205" s="202"/>
      <c r="BF205" s="203"/>
      <c r="BG205" s="202"/>
      <c r="BH205" s="207"/>
      <c r="BI205" s="203"/>
    </row>
    <row r="206" spans="2:61" ht="15.75" customHeight="1" thickTop="1" thickBot="1">
      <c r="B206" s="215"/>
      <c r="C206" s="216"/>
      <c r="D206" s="216"/>
      <c r="E206" s="216"/>
      <c r="F206" s="216"/>
      <c r="G206" s="216"/>
      <c r="H206" s="216"/>
      <c r="I206" s="216"/>
      <c r="J206" s="216"/>
      <c r="K206" s="216"/>
      <c r="L206" s="217"/>
      <c r="M206" s="218"/>
      <c r="N206" s="218"/>
      <c r="O206" s="218"/>
      <c r="P206" s="218"/>
      <c r="Q206" s="218"/>
      <c r="R206" s="218"/>
      <c r="S206" s="218"/>
      <c r="T206" s="218"/>
      <c r="U206" s="198"/>
      <c r="V206" s="221"/>
      <c r="W206" s="221"/>
      <c r="X206" s="199"/>
      <c r="Y206" s="218"/>
      <c r="Z206" s="218"/>
      <c r="AA206" s="218"/>
      <c r="AB206" s="218"/>
      <c r="AC206" s="218"/>
      <c r="AD206" s="218"/>
      <c r="AE206" s="218"/>
      <c r="AF206" s="218"/>
      <c r="AG206" s="228"/>
      <c r="AH206" s="229"/>
      <c r="AI206" s="229"/>
      <c r="AJ206" s="229"/>
      <c r="AK206" s="229"/>
      <c r="AL206" s="229"/>
      <c r="AM206" s="229"/>
      <c r="AN206" s="229"/>
      <c r="AO206" s="230"/>
      <c r="AP206" s="231"/>
      <c r="AQ206" s="231"/>
      <c r="AR206" s="231"/>
      <c r="AS206" s="231"/>
      <c r="AT206" s="204"/>
      <c r="AU206" s="208"/>
      <c r="AV206" s="205"/>
      <c r="AW206" s="192"/>
      <c r="AX206" s="193"/>
      <c r="AY206" s="198"/>
      <c r="AZ206" s="199"/>
      <c r="BA206" s="192"/>
      <c r="BB206" s="193"/>
      <c r="BC206" s="204"/>
      <c r="BD206" s="205"/>
      <c r="BE206" s="204"/>
      <c r="BF206" s="205"/>
      <c r="BG206" s="204"/>
      <c r="BH206" s="208"/>
      <c r="BI206" s="205"/>
    </row>
    <row r="207" spans="2:61" ht="15.75" customHeight="1" thickTop="1" thickBot="1">
      <c r="B207" s="209"/>
      <c r="C207" s="210"/>
      <c r="D207" s="210"/>
      <c r="E207" s="210"/>
      <c r="F207" s="210"/>
      <c r="G207" s="210"/>
      <c r="H207" s="210"/>
      <c r="I207" s="210"/>
      <c r="J207" s="210"/>
      <c r="K207" s="210"/>
      <c r="L207" s="211"/>
      <c r="M207" s="218"/>
      <c r="N207" s="218"/>
      <c r="O207" s="218"/>
      <c r="P207" s="218"/>
      <c r="Q207" s="218"/>
      <c r="R207" s="218"/>
      <c r="S207" s="218"/>
      <c r="T207" s="218"/>
      <c r="U207" s="194"/>
      <c r="V207" s="219"/>
      <c r="W207" s="219"/>
      <c r="X207" s="195"/>
      <c r="Y207" s="218"/>
      <c r="Z207" s="218"/>
      <c r="AA207" s="218"/>
      <c r="AB207" s="218"/>
      <c r="AC207" s="218"/>
      <c r="AD207" s="218"/>
      <c r="AE207" s="218"/>
      <c r="AF207" s="218"/>
      <c r="AG207" s="222" t="s">
        <v>155</v>
      </c>
      <c r="AH207" s="223"/>
      <c r="AI207" s="223"/>
      <c r="AJ207" s="223"/>
      <c r="AK207" s="223"/>
      <c r="AL207" s="223"/>
      <c r="AM207" s="223"/>
      <c r="AN207" s="223"/>
      <c r="AO207" s="224"/>
      <c r="AP207" s="231"/>
      <c r="AQ207" s="231"/>
      <c r="AR207" s="231"/>
      <c r="AS207" s="231"/>
      <c r="AT207" s="200">
        <f>AY207+'06.02'!AT207:AV209</f>
        <v>0</v>
      </c>
      <c r="AU207" s="206"/>
      <c r="AV207" s="201"/>
      <c r="AW207" s="188">
        <f>'06.02'!BG207</f>
        <v>0</v>
      </c>
      <c r="AX207" s="189"/>
      <c r="AY207" s="194"/>
      <c r="AZ207" s="195"/>
      <c r="BA207" s="188"/>
      <c r="BB207" s="189"/>
      <c r="BC207" s="200">
        <f>BA207+'06.02'!BC207</f>
        <v>0</v>
      </c>
      <c r="BD207" s="201"/>
      <c r="BE207" s="200">
        <f>BA207+'06.02'!BE207</f>
        <v>0</v>
      </c>
      <c r="BF207" s="201"/>
      <c r="BG207" s="200">
        <f>AW207+AY207-BA207</f>
        <v>0</v>
      </c>
      <c r="BH207" s="206"/>
      <c r="BI207" s="201"/>
    </row>
    <row r="208" spans="2:61" ht="15.75" customHeight="1" thickTop="1" thickBot="1">
      <c r="B208" s="212"/>
      <c r="C208" s="213"/>
      <c r="D208" s="213"/>
      <c r="E208" s="213"/>
      <c r="F208" s="213"/>
      <c r="G208" s="213"/>
      <c r="H208" s="213"/>
      <c r="I208" s="213"/>
      <c r="J208" s="213"/>
      <c r="K208" s="213"/>
      <c r="L208" s="214"/>
      <c r="M208" s="218"/>
      <c r="N208" s="218"/>
      <c r="O208" s="218"/>
      <c r="P208" s="218"/>
      <c r="Q208" s="218"/>
      <c r="R208" s="218"/>
      <c r="S208" s="218"/>
      <c r="T208" s="218"/>
      <c r="U208" s="196"/>
      <c r="V208" s="220"/>
      <c r="W208" s="220"/>
      <c r="X208" s="197"/>
      <c r="Y208" s="218"/>
      <c r="Z208" s="218"/>
      <c r="AA208" s="218"/>
      <c r="AB208" s="218"/>
      <c r="AC208" s="218"/>
      <c r="AD208" s="218"/>
      <c r="AE208" s="218"/>
      <c r="AF208" s="218"/>
      <c r="AG208" s="225"/>
      <c r="AH208" s="226"/>
      <c r="AI208" s="226"/>
      <c r="AJ208" s="226"/>
      <c r="AK208" s="226"/>
      <c r="AL208" s="226"/>
      <c r="AM208" s="226"/>
      <c r="AN208" s="226"/>
      <c r="AO208" s="227"/>
      <c r="AP208" s="231"/>
      <c r="AQ208" s="231"/>
      <c r="AR208" s="231"/>
      <c r="AS208" s="231"/>
      <c r="AT208" s="202"/>
      <c r="AU208" s="207"/>
      <c r="AV208" s="203"/>
      <c r="AW208" s="190"/>
      <c r="AX208" s="191"/>
      <c r="AY208" s="196"/>
      <c r="AZ208" s="197"/>
      <c r="BA208" s="190"/>
      <c r="BB208" s="191"/>
      <c r="BC208" s="202"/>
      <c r="BD208" s="203"/>
      <c r="BE208" s="202"/>
      <c r="BF208" s="203"/>
      <c r="BG208" s="202"/>
      <c r="BH208" s="207"/>
      <c r="BI208" s="203"/>
    </row>
    <row r="209" spans="2:61" ht="15.75" customHeight="1" thickTop="1" thickBot="1">
      <c r="B209" s="215"/>
      <c r="C209" s="216"/>
      <c r="D209" s="216"/>
      <c r="E209" s="216"/>
      <c r="F209" s="216"/>
      <c r="G209" s="216"/>
      <c r="H209" s="216"/>
      <c r="I209" s="216"/>
      <c r="J209" s="216"/>
      <c r="K209" s="216"/>
      <c r="L209" s="217"/>
      <c r="M209" s="218"/>
      <c r="N209" s="218"/>
      <c r="O209" s="218"/>
      <c r="P209" s="218"/>
      <c r="Q209" s="218"/>
      <c r="R209" s="218"/>
      <c r="S209" s="218"/>
      <c r="T209" s="218"/>
      <c r="U209" s="198"/>
      <c r="V209" s="221"/>
      <c r="W209" s="221"/>
      <c r="X209" s="199"/>
      <c r="Y209" s="218"/>
      <c r="Z209" s="218"/>
      <c r="AA209" s="218"/>
      <c r="AB209" s="218"/>
      <c r="AC209" s="218"/>
      <c r="AD209" s="218"/>
      <c r="AE209" s="218"/>
      <c r="AF209" s="218"/>
      <c r="AG209" s="228"/>
      <c r="AH209" s="229"/>
      <c r="AI209" s="229"/>
      <c r="AJ209" s="229"/>
      <c r="AK209" s="229"/>
      <c r="AL209" s="229"/>
      <c r="AM209" s="229"/>
      <c r="AN209" s="229"/>
      <c r="AO209" s="230"/>
      <c r="AP209" s="231"/>
      <c r="AQ209" s="231"/>
      <c r="AR209" s="231"/>
      <c r="AS209" s="231"/>
      <c r="AT209" s="204"/>
      <c r="AU209" s="208"/>
      <c r="AV209" s="205"/>
      <c r="AW209" s="192"/>
      <c r="AX209" s="193"/>
      <c r="AY209" s="198"/>
      <c r="AZ209" s="199"/>
      <c r="BA209" s="192"/>
      <c r="BB209" s="193"/>
      <c r="BC209" s="204"/>
      <c r="BD209" s="205"/>
      <c r="BE209" s="204"/>
      <c r="BF209" s="205"/>
      <c r="BG209" s="204"/>
      <c r="BH209" s="208"/>
      <c r="BI209" s="205"/>
    </row>
    <row r="210" spans="2:61" ht="16.5" customHeight="1" thickTop="1" thickBot="1">
      <c r="B210" s="183" t="s">
        <v>64</v>
      </c>
      <c r="C210" s="183"/>
      <c r="D210" s="183"/>
      <c r="E210" s="183"/>
      <c r="F210" s="183"/>
      <c r="G210" s="183"/>
      <c r="H210" s="183"/>
      <c r="I210" s="183"/>
      <c r="J210" s="183"/>
      <c r="K210" s="183"/>
      <c r="L210" s="183"/>
      <c r="M210" s="183"/>
      <c r="N210" s="183"/>
      <c r="O210" s="183"/>
      <c r="P210" s="183"/>
      <c r="Q210" s="183"/>
      <c r="R210" s="183"/>
      <c r="S210" s="183"/>
      <c r="T210" s="183"/>
      <c r="U210" s="183"/>
      <c r="V210" s="183"/>
      <c r="W210" s="183"/>
      <c r="X210" s="183"/>
      <c r="Y210" s="183"/>
      <c r="Z210" s="183"/>
      <c r="AA210" s="183"/>
      <c r="AB210" s="183"/>
      <c r="AC210" s="183"/>
      <c r="AD210" s="183"/>
      <c r="AE210" s="183"/>
      <c r="AF210" s="183"/>
      <c r="AG210" s="183"/>
      <c r="AH210" s="183"/>
      <c r="AI210" s="183"/>
      <c r="AJ210" s="183"/>
      <c r="AK210" s="183"/>
      <c r="AL210" s="183"/>
      <c r="AM210" s="183"/>
      <c r="AN210" s="183"/>
      <c r="AO210" s="183"/>
      <c r="AP210" s="183"/>
      <c r="AQ210" s="183"/>
      <c r="AR210" s="183"/>
      <c r="AS210" s="183"/>
      <c r="AT210" s="183"/>
      <c r="AU210" s="183"/>
      <c r="AV210" s="183"/>
      <c r="AW210" s="183"/>
      <c r="AX210" s="183"/>
      <c r="AY210" s="183"/>
      <c r="AZ210" s="183"/>
      <c r="BA210" s="183"/>
      <c r="BB210" s="183"/>
      <c r="BC210" s="183"/>
      <c r="BD210" s="183"/>
      <c r="BE210" s="183"/>
      <c r="BF210" s="183"/>
      <c r="BG210" s="183"/>
      <c r="BH210" s="183"/>
      <c r="BI210" s="183"/>
    </row>
    <row r="211" spans="2:61" ht="16.5" customHeight="1" thickTop="1" thickBot="1">
      <c r="B211" s="183"/>
      <c r="C211" s="183"/>
      <c r="D211" s="183"/>
      <c r="E211" s="183"/>
      <c r="F211" s="183"/>
      <c r="G211" s="183"/>
      <c r="H211" s="183"/>
      <c r="I211" s="183"/>
      <c r="J211" s="183"/>
      <c r="K211" s="183"/>
      <c r="L211" s="183"/>
      <c r="M211" s="183"/>
      <c r="N211" s="183"/>
      <c r="O211" s="183"/>
      <c r="P211" s="183"/>
      <c r="Q211" s="183"/>
      <c r="R211" s="183"/>
      <c r="S211" s="183"/>
      <c r="T211" s="183"/>
      <c r="U211" s="183"/>
      <c r="V211" s="183"/>
      <c r="W211" s="183"/>
      <c r="X211" s="183"/>
      <c r="Y211" s="183"/>
      <c r="Z211" s="183"/>
      <c r="AA211" s="183"/>
      <c r="AB211" s="183"/>
      <c r="AC211" s="183"/>
      <c r="AD211" s="183"/>
      <c r="AE211" s="183"/>
      <c r="AF211" s="183"/>
      <c r="AG211" s="183"/>
      <c r="AH211" s="183"/>
      <c r="AI211" s="183"/>
      <c r="AJ211" s="183"/>
      <c r="AK211" s="183"/>
      <c r="AL211" s="183"/>
      <c r="AM211" s="183"/>
      <c r="AN211" s="183"/>
      <c r="AO211" s="183"/>
      <c r="AP211" s="183"/>
      <c r="AQ211" s="183"/>
      <c r="AR211" s="183"/>
      <c r="AS211" s="183"/>
      <c r="AT211" s="183"/>
      <c r="AU211" s="183"/>
      <c r="AV211" s="183"/>
      <c r="AW211" s="183"/>
      <c r="AX211" s="183"/>
      <c r="AY211" s="183"/>
      <c r="AZ211" s="183"/>
      <c r="BA211" s="183"/>
      <c r="BB211" s="183"/>
      <c r="BC211" s="183"/>
      <c r="BD211" s="183"/>
      <c r="BE211" s="183"/>
      <c r="BF211" s="183"/>
      <c r="BG211" s="183"/>
      <c r="BH211" s="183"/>
      <c r="BI211" s="183"/>
    </row>
    <row r="212" spans="2:61" ht="16.5" customHeight="1" thickTop="1" thickBot="1">
      <c r="B212" s="183"/>
      <c r="C212" s="183"/>
      <c r="D212" s="183"/>
      <c r="E212" s="183"/>
      <c r="F212" s="183"/>
      <c r="G212" s="183"/>
      <c r="H212" s="183"/>
      <c r="I212" s="183"/>
      <c r="J212" s="183"/>
      <c r="K212" s="183"/>
      <c r="L212" s="183"/>
      <c r="M212" s="183"/>
      <c r="N212" s="183"/>
      <c r="O212" s="183"/>
      <c r="P212" s="183"/>
      <c r="Q212" s="183"/>
      <c r="R212" s="183"/>
      <c r="S212" s="183"/>
      <c r="T212" s="183"/>
      <c r="U212" s="183"/>
      <c r="V212" s="183"/>
      <c r="W212" s="183"/>
      <c r="X212" s="183"/>
      <c r="Y212" s="183"/>
      <c r="Z212" s="183"/>
      <c r="AA212" s="183"/>
      <c r="AB212" s="183"/>
      <c r="AC212" s="183"/>
      <c r="AD212" s="183"/>
      <c r="AE212" s="183"/>
      <c r="AF212" s="183"/>
      <c r="AG212" s="183"/>
      <c r="AH212" s="183"/>
      <c r="AI212" s="183"/>
      <c r="AJ212" s="183"/>
      <c r="AK212" s="183"/>
      <c r="AL212" s="183"/>
      <c r="AM212" s="183"/>
      <c r="AN212" s="183"/>
      <c r="AO212" s="183"/>
      <c r="AP212" s="183"/>
      <c r="AQ212" s="183"/>
      <c r="AR212" s="183"/>
      <c r="AS212" s="183"/>
      <c r="AT212" s="183"/>
      <c r="AU212" s="183"/>
      <c r="AV212" s="183"/>
      <c r="AW212" s="183"/>
      <c r="AX212" s="183"/>
      <c r="AY212" s="183"/>
      <c r="AZ212" s="183"/>
      <c r="BA212" s="183"/>
      <c r="BB212" s="183"/>
      <c r="BC212" s="183"/>
      <c r="BD212" s="183"/>
      <c r="BE212" s="183"/>
      <c r="BF212" s="183"/>
      <c r="BG212" s="183"/>
      <c r="BH212" s="183"/>
      <c r="BI212" s="183"/>
    </row>
    <row r="213" spans="2:61" ht="16.5" customHeight="1" thickTop="1" thickBot="1">
      <c r="B213" s="183"/>
      <c r="C213" s="183"/>
      <c r="D213" s="183"/>
      <c r="E213" s="183"/>
      <c r="F213" s="183"/>
      <c r="G213" s="183"/>
      <c r="H213" s="183"/>
      <c r="I213" s="183"/>
      <c r="J213" s="183"/>
      <c r="K213" s="183"/>
      <c r="L213" s="183"/>
      <c r="M213" s="183"/>
      <c r="N213" s="183"/>
      <c r="O213" s="183"/>
      <c r="P213" s="183"/>
      <c r="Q213" s="183"/>
      <c r="R213" s="183"/>
      <c r="S213" s="183"/>
      <c r="T213" s="183"/>
      <c r="U213" s="183"/>
      <c r="V213" s="183"/>
      <c r="W213" s="183"/>
      <c r="X213" s="183"/>
      <c r="Y213" s="183"/>
      <c r="Z213" s="183"/>
      <c r="AA213" s="183"/>
      <c r="AB213" s="183"/>
      <c r="AC213" s="183"/>
      <c r="AD213" s="183"/>
      <c r="AE213" s="183"/>
      <c r="AF213" s="183"/>
      <c r="AG213" s="183"/>
      <c r="AH213" s="183"/>
      <c r="AI213" s="183"/>
      <c r="AJ213" s="183"/>
      <c r="AK213" s="183"/>
      <c r="AL213" s="183"/>
      <c r="AM213" s="183"/>
      <c r="AN213" s="183"/>
      <c r="AO213" s="183"/>
      <c r="AP213" s="183"/>
      <c r="AQ213" s="183"/>
      <c r="AR213" s="183"/>
      <c r="AS213" s="183"/>
      <c r="AT213" s="183"/>
      <c r="AU213" s="183"/>
      <c r="AV213" s="183"/>
      <c r="AW213" s="183"/>
      <c r="AX213" s="183"/>
      <c r="AY213" s="183"/>
      <c r="AZ213" s="183"/>
      <c r="BA213" s="183"/>
      <c r="BB213" s="183"/>
      <c r="BC213" s="183"/>
      <c r="BD213" s="183"/>
      <c r="BE213" s="183"/>
      <c r="BF213" s="183"/>
      <c r="BG213" s="183"/>
      <c r="BH213" s="183"/>
      <c r="BI213" s="183"/>
    </row>
    <row r="214" spans="2:61" ht="16.5" customHeight="1" thickTop="1" thickBot="1">
      <c r="B214" s="146"/>
      <c r="C214" s="146"/>
      <c r="D214" s="146"/>
      <c r="E214" s="146"/>
      <c r="F214" s="146"/>
      <c r="G214" s="146"/>
      <c r="H214" s="146"/>
      <c r="I214" s="146"/>
      <c r="J214" s="146"/>
      <c r="K214" s="146"/>
      <c r="L214" s="146"/>
      <c r="M214" s="146"/>
      <c r="N214" s="146"/>
      <c r="O214" s="146"/>
      <c r="P214" s="146"/>
      <c r="Q214" s="146"/>
      <c r="R214" s="146"/>
      <c r="S214" s="146"/>
      <c r="T214" s="146"/>
      <c r="U214" s="146"/>
      <c r="V214" s="146"/>
      <c r="W214" s="146"/>
      <c r="X214" s="146"/>
      <c r="Y214" s="146"/>
      <c r="Z214" s="146"/>
      <c r="AA214" s="146"/>
      <c r="AB214" s="146"/>
      <c r="AC214" s="146"/>
      <c r="AD214" s="146"/>
      <c r="AE214" s="146"/>
      <c r="AF214" s="146"/>
      <c r="AG214" s="146"/>
      <c r="AH214" s="146"/>
      <c r="AI214" s="146"/>
      <c r="AJ214" s="146"/>
      <c r="AK214" s="146"/>
      <c r="AL214" s="146"/>
      <c r="AM214" s="146"/>
      <c r="AN214" s="146"/>
      <c r="AO214" s="146"/>
      <c r="AP214" s="146"/>
      <c r="AQ214" s="146"/>
      <c r="AR214" s="146"/>
      <c r="AS214" s="146"/>
      <c r="AT214" s="146"/>
      <c r="AU214" s="146"/>
      <c r="AV214" s="146"/>
      <c r="AW214" s="146"/>
      <c r="AX214" s="146"/>
      <c r="AY214" s="146"/>
      <c r="AZ214" s="146"/>
      <c r="BA214" s="146"/>
      <c r="BB214" s="146"/>
      <c r="BC214" s="146"/>
      <c r="BD214" s="146"/>
      <c r="BE214" s="146"/>
      <c r="BF214" s="146"/>
      <c r="BG214" s="146"/>
      <c r="BH214" s="146"/>
      <c r="BI214" s="146"/>
    </row>
    <row r="215" spans="2:61" ht="16.5" customHeight="1" thickTop="1" thickBot="1">
      <c r="B215" s="146"/>
      <c r="C215" s="146"/>
      <c r="D215" s="146"/>
      <c r="E215" s="146"/>
      <c r="F215" s="146"/>
      <c r="G215" s="146"/>
      <c r="H215" s="146"/>
      <c r="I215" s="146"/>
      <c r="J215" s="146"/>
      <c r="K215" s="146"/>
      <c r="L215" s="146"/>
      <c r="M215" s="146"/>
      <c r="N215" s="146"/>
      <c r="O215" s="146"/>
      <c r="P215" s="146"/>
      <c r="Q215" s="146"/>
      <c r="R215" s="146"/>
      <c r="S215" s="146"/>
      <c r="T215" s="146"/>
      <c r="U215" s="146"/>
      <c r="V215" s="146"/>
      <c r="W215" s="146"/>
      <c r="X215" s="146"/>
      <c r="Y215" s="146"/>
      <c r="Z215" s="146"/>
      <c r="AA215" s="146"/>
      <c r="AB215" s="146"/>
      <c r="AC215" s="146"/>
      <c r="AD215" s="146"/>
      <c r="AE215" s="146"/>
      <c r="AF215" s="146"/>
      <c r="AG215" s="146"/>
      <c r="AH215" s="146"/>
      <c r="AI215" s="146"/>
      <c r="AJ215" s="146"/>
      <c r="AK215" s="146"/>
      <c r="AL215" s="146"/>
      <c r="AM215" s="146"/>
      <c r="AN215" s="146"/>
      <c r="AO215" s="146"/>
      <c r="AP215" s="146"/>
      <c r="AQ215" s="146"/>
      <c r="AR215" s="146"/>
      <c r="AS215" s="146"/>
      <c r="AT215" s="146"/>
      <c r="AU215" s="146"/>
      <c r="AV215" s="146"/>
      <c r="AW215" s="146"/>
      <c r="AX215" s="146"/>
      <c r="AY215" s="146"/>
      <c r="AZ215" s="146"/>
      <c r="BA215" s="146"/>
      <c r="BB215" s="146"/>
      <c r="BC215" s="146"/>
      <c r="BD215" s="146"/>
      <c r="BE215" s="146"/>
      <c r="BF215" s="146"/>
      <c r="BG215" s="146"/>
      <c r="BH215" s="146"/>
      <c r="BI215" s="146"/>
    </row>
    <row r="216" spans="2:61" ht="15" customHeight="1" thickTop="1" thickBot="1">
      <c r="B216" s="186" t="s">
        <v>65</v>
      </c>
      <c r="C216" s="186"/>
      <c r="D216" s="186"/>
      <c r="E216" s="186"/>
      <c r="F216" s="186"/>
      <c r="G216" s="186"/>
      <c r="H216" s="186" t="s">
        <v>66</v>
      </c>
      <c r="I216" s="186"/>
      <c r="J216" s="186"/>
      <c r="K216" s="186"/>
      <c r="L216" s="186"/>
      <c r="M216" s="186"/>
      <c r="N216" s="186" t="s">
        <v>67</v>
      </c>
      <c r="O216" s="186"/>
      <c r="P216" s="186"/>
      <c r="Q216" s="186"/>
      <c r="R216" s="186"/>
      <c r="S216" s="186"/>
      <c r="T216" s="186" t="s">
        <v>68</v>
      </c>
      <c r="U216" s="186"/>
      <c r="V216" s="186"/>
      <c r="W216" s="186"/>
      <c r="X216" s="186"/>
      <c r="Y216" s="186"/>
      <c r="Z216" s="186"/>
      <c r="AA216" s="186"/>
      <c r="AB216" s="186"/>
      <c r="AC216" s="186"/>
      <c r="AD216" s="186"/>
      <c r="AE216" s="186"/>
      <c r="AF216" s="186"/>
      <c r="AG216" s="186" t="s">
        <v>69</v>
      </c>
      <c r="AH216" s="186"/>
      <c r="AI216" s="186"/>
      <c r="AJ216" s="186"/>
      <c r="AK216" s="186"/>
      <c r="AL216" s="186"/>
      <c r="AM216" s="186"/>
      <c r="AN216" s="186"/>
      <c r="AO216" s="186"/>
      <c r="AP216" s="186" t="s">
        <v>70</v>
      </c>
      <c r="AQ216" s="186"/>
      <c r="AR216" s="186"/>
      <c r="AS216" s="186"/>
      <c r="AT216" s="186"/>
      <c r="AU216" s="186"/>
      <c r="AV216" s="186"/>
      <c r="AW216" s="186"/>
      <c r="AX216" s="186"/>
      <c r="AY216" s="186"/>
      <c r="AZ216" s="187" t="s">
        <v>71</v>
      </c>
      <c r="BA216" s="187"/>
      <c r="BB216" s="187"/>
      <c r="BC216" s="187"/>
      <c r="BD216" s="187"/>
      <c r="BE216" s="187"/>
      <c r="BF216" s="187"/>
      <c r="BG216" s="187"/>
      <c r="BH216" s="187"/>
      <c r="BI216" s="187"/>
    </row>
    <row r="217" spans="2:61" ht="15" customHeight="1" thickTop="1" thickBot="1">
      <c r="B217" s="186"/>
      <c r="C217" s="186"/>
      <c r="D217" s="186"/>
      <c r="E217" s="186"/>
      <c r="F217" s="186"/>
      <c r="G217" s="186"/>
      <c r="H217" s="186"/>
      <c r="I217" s="186"/>
      <c r="J217" s="186"/>
      <c r="K217" s="186"/>
      <c r="L217" s="186"/>
      <c r="M217" s="186"/>
      <c r="N217" s="186"/>
      <c r="O217" s="186"/>
      <c r="P217" s="186"/>
      <c r="Q217" s="186"/>
      <c r="R217" s="186"/>
      <c r="S217" s="186"/>
      <c r="T217" s="186"/>
      <c r="U217" s="186"/>
      <c r="V217" s="186"/>
      <c r="W217" s="186"/>
      <c r="X217" s="186"/>
      <c r="Y217" s="186"/>
      <c r="Z217" s="186"/>
      <c r="AA217" s="186"/>
      <c r="AB217" s="186"/>
      <c r="AC217" s="186"/>
      <c r="AD217" s="186"/>
      <c r="AE217" s="186"/>
      <c r="AF217" s="186"/>
      <c r="AG217" s="186"/>
      <c r="AH217" s="186"/>
      <c r="AI217" s="186"/>
      <c r="AJ217" s="186"/>
      <c r="AK217" s="186"/>
      <c r="AL217" s="186"/>
      <c r="AM217" s="186"/>
      <c r="AN217" s="186"/>
      <c r="AO217" s="186"/>
      <c r="AP217" s="186"/>
      <c r="AQ217" s="186"/>
      <c r="AR217" s="186"/>
      <c r="AS217" s="186"/>
      <c r="AT217" s="186"/>
      <c r="AU217" s="186"/>
      <c r="AV217" s="186"/>
      <c r="AW217" s="186"/>
      <c r="AX217" s="186"/>
      <c r="AY217" s="186"/>
      <c r="AZ217" s="187"/>
      <c r="BA217" s="187"/>
      <c r="BB217" s="187"/>
      <c r="BC217" s="187"/>
      <c r="BD217" s="187"/>
      <c r="BE217" s="187"/>
      <c r="BF217" s="187"/>
      <c r="BG217" s="187"/>
      <c r="BH217" s="187"/>
      <c r="BI217" s="187"/>
    </row>
    <row r="218" spans="2:61" ht="15" customHeight="1" thickTop="1" thickBot="1">
      <c r="B218" s="186"/>
      <c r="C218" s="186"/>
      <c r="D218" s="186"/>
      <c r="E218" s="186"/>
      <c r="F218" s="186"/>
      <c r="G218" s="186"/>
      <c r="H218" s="186"/>
      <c r="I218" s="186"/>
      <c r="J218" s="186"/>
      <c r="K218" s="186"/>
      <c r="L218" s="186"/>
      <c r="M218" s="186"/>
      <c r="N218" s="186"/>
      <c r="O218" s="186"/>
      <c r="P218" s="186"/>
      <c r="Q218" s="186"/>
      <c r="R218" s="186"/>
      <c r="S218" s="186"/>
      <c r="T218" s="186"/>
      <c r="U218" s="186"/>
      <c r="V218" s="186"/>
      <c r="W218" s="186"/>
      <c r="X218" s="186"/>
      <c r="Y218" s="186"/>
      <c r="Z218" s="186"/>
      <c r="AA218" s="186"/>
      <c r="AB218" s="186"/>
      <c r="AC218" s="186"/>
      <c r="AD218" s="186"/>
      <c r="AE218" s="186"/>
      <c r="AF218" s="186"/>
      <c r="AG218" s="186"/>
      <c r="AH218" s="186"/>
      <c r="AI218" s="186"/>
      <c r="AJ218" s="186"/>
      <c r="AK218" s="186"/>
      <c r="AL218" s="186"/>
      <c r="AM218" s="186"/>
      <c r="AN218" s="186"/>
      <c r="AO218" s="186"/>
      <c r="AP218" s="186"/>
      <c r="AQ218" s="186"/>
      <c r="AR218" s="186"/>
      <c r="AS218" s="186"/>
      <c r="AT218" s="186"/>
      <c r="AU218" s="186"/>
      <c r="AV218" s="186"/>
      <c r="AW218" s="186"/>
      <c r="AX218" s="186"/>
      <c r="AY218" s="186"/>
      <c r="AZ218" s="187"/>
      <c r="BA218" s="187"/>
      <c r="BB218" s="187"/>
      <c r="BC218" s="187"/>
      <c r="BD218" s="187"/>
      <c r="BE218" s="187"/>
      <c r="BF218" s="187"/>
      <c r="BG218" s="187"/>
      <c r="BH218" s="187"/>
      <c r="BI218" s="187"/>
    </row>
    <row r="219" spans="2:61" ht="16.5" customHeight="1" thickTop="1" thickBot="1">
      <c r="B219" s="182" t="s">
        <v>129</v>
      </c>
      <c r="C219" s="182"/>
      <c r="D219" s="182"/>
      <c r="E219" s="182"/>
      <c r="F219" s="182"/>
      <c r="G219" s="182"/>
      <c r="H219" s="185" t="s">
        <v>129</v>
      </c>
      <c r="I219" s="185"/>
      <c r="J219" s="185"/>
      <c r="K219" s="185"/>
      <c r="L219" s="185"/>
      <c r="M219" s="185"/>
      <c r="N219" s="182" t="s">
        <v>129</v>
      </c>
      <c r="O219" s="182"/>
      <c r="P219" s="182"/>
      <c r="Q219" s="182"/>
      <c r="R219" s="182"/>
      <c r="S219" s="182"/>
      <c r="T219" s="182" t="s">
        <v>129</v>
      </c>
      <c r="U219" s="182"/>
      <c r="V219" s="182"/>
      <c r="W219" s="182"/>
      <c r="X219" s="182"/>
      <c r="Y219" s="182"/>
      <c r="Z219" s="182"/>
      <c r="AA219" s="182"/>
      <c r="AB219" s="182"/>
      <c r="AC219" s="182"/>
      <c r="AD219" s="182"/>
      <c r="AE219" s="182"/>
      <c r="AF219" s="182"/>
      <c r="AG219" s="182" t="s">
        <v>129</v>
      </c>
      <c r="AH219" s="182"/>
      <c r="AI219" s="182"/>
      <c r="AJ219" s="182"/>
      <c r="AK219" s="182"/>
      <c r="AL219" s="182"/>
      <c r="AM219" s="182"/>
      <c r="AN219" s="182"/>
      <c r="AO219" s="182"/>
      <c r="AP219" s="186" t="s">
        <v>129</v>
      </c>
      <c r="AQ219" s="186"/>
      <c r="AR219" s="186"/>
      <c r="AS219" s="186"/>
      <c r="AT219" s="186"/>
      <c r="AU219" s="186"/>
      <c r="AV219" s="186"/>
      <c r="AW219" s="186"/>
      <c r="AX219" s="186"/>
      <c r="AY219" s="186"/>
      <c r="AZ219" s="182" t="s">
        <v>129</v>
      </c>
      <c r="BA219" s="182"/>
      <c r="BB219" s="182"/>
      <c r="BC219" s="182"/>
      <c r="BD219" s="182"/>
      <c r="BE219" s="182"/>
      <c r="BF219" s="182"/>
      <c r="BG219" s="182"/>
      <c r="BH219" s="182"/>
      <c r="BI219" s="182"/>
    </row>
    <row r="220" spans="2:61" ht="16.5" customHeight="1" thickTop="1" thickBot="1">
      <c r="B220" s="182"/>
      <c r="C220" s="182"/>
      <c r="D220" s="182"/>
      <c r="E220" s="182"/>
      <c r="F220" s="182"/>
      <c r="G220" s="182"/>
      <c r="H220" s="185"/>
      <c r="I220" s="185"/>
      <c r="J220" s="185"/>
      <c r="K220" s="185"/>
      <c r="L220" s="185"/>
      <c r="M220" s="185"/>
      <c r="N220" s="182"/>
      <c r="O220" s="182"/>
      <c r="P220" s="182"/>
      <c r="Q220" s="182"/>
      <c r="R220" s="182"/>
      <c r="S220" s="182"/>
      <c r="T220" s="182"/>
      <c r="U220" s="182"/>
      <c r="V220" s="182"/>
      <c r="W220" s="182"/>
      <c r="X220" s="182"/>
      <c r="Y220" s="182"/>
      <c r="Z220" s="182"/>
      <c r="AA220" s="182"/>
      <c r="AB220" s="182"/>
      <c r="AC220" s="182"/>
      <c r="AD220" s="182"/>
      <c r="AE220" s="182"/>
      <c r="AF220" s="182"/>
      <c r="AG220" s="182"/>
      <c r="AH220" s="182"/>
      <c r="AI220" s="182"/>
      <c r="AJ220" s="182"/>
      <c r="AK220" s="182"/>
      <c r="AL220" s="182"/>
      <c r="AM220" s="182"/>
      <c r="AN220" s="182"/>
      <c r="AO220" s="182"/>
      <c r="AP220" s="186"/>
      <c r="AQ220" s="186"/>
      <c r="AR220" s="186"/>
      <c r="AS220" s="186"/>
      <c r="AT220" s="186"/>
      <c r="AU220" s="186"/>
      <c r="AV220" s="186"/>
      <c r="AW220" s="186"/>
      <c r="AX220" s="186"/>
      <c r="AY220" s="186"/>
      <c r="AZ220" s="182"/>
      <c r="BA220" s="182"/>
      <c r="BB220" s="182"/>
      <c r="BC220" s="182"/>
      <c r="BD220" s="182"/>
      <c r="BE220" s="182"/>
      <c r="BF220" s="182"/>
      <c r="BG220" s="182"/>
      <c r="BH220" s="182"/>
      <c r="BI220" s="182"/>
    </row>
    <row r="221" spans="2:61" ht="16.5" customHeight="1" thickTop="1" thickBot="1">
      <c r="B221" s="182"/>
      <c r="C221" s="182"/>
      <c r="D221" s="182"/>
      <c r="E221" s="182"/>
      <c r="F221" s="182"/>
      <c r="G221" s="182"/>
      <c r="H221" s="185"/>
      <c r="I221" s="185"/>
      <c r="J221" s="185"/>
      <c r="K221" s="185"/>
      <c r="L221" s="185"/>
      <c r="M221" s="185"/>
      <c r="N221" s="182"/>
      <c r="O221" s="182"/>
      <c r="P221" s="182"/>
      <c r="Q221" s="182"/>
      <c r="R221" s="182"/>
      <c r="S221" s="182"/>
      <c r="T221" s="182"/>
      <c r="U221" s="182"/>
      <c r="V221" s="182"/>
      <c r="W221" s="182"/>
      <c r="X221" s="182"/>
      <c r="Y221" s="182"/>
      <c r="Z221" s="182"/>
      <c r="AA221" s="182"/>
      <c r="AB221" s="182"/>
      <c r="AC221" s="182"/>
      <c r="AD221" s="182"/>
      <c r="AE221" s="182"/>
      <c r="AF221" s="182"/>
      <c r="AG221" s="182"/>
      <c r="AH221" s="182"/>
      <c r="AI221" s="182"/>
      <c r="AJ221" s="182"/>
      <c r="AK221" s="182"/>
      <c r="AL221" s="182"/>
      <c r="AM221" s="182"/>
      <c r="AN221" s="182"/>
      <c r="AO221" s="182"/>
      <c r="AP221" s="186"/>
      <c r="AQ221" s="186"/>
      <c r="AR221" s="186"/>
      <c r="AS221" s="186"/>
      <c r="AT221" s="186"/>
      <c r="AU221" s="186"/>
      <c r="AV221" s="186"/>
      <c r="AW221" s="186"/>
      <c r="AX221" s="186"/>
      <c r="AY221" s="186"/>
      <c r="AZ221" s="182"/>
      <c r="BA221" s="182"/>
      <c r="BB221" s="182"/>
      <c r="BC221" s="182"/>
      <c r="BD221" s="182"/>
      <c r="BE221" s="182"/>
      <c r="BF221" s="182"/>
      <c r="BG221" s="182"/>
      <c r="BH221" s="182"/>
      <c r="BI221" s="182"/>
    </row>
    <row r="222" spans="2:61" ht="15.75" customHeight="1" thickTop="1" thickBot="1">
      <c r="B222" s="183" t="s">
        <v>72</v>
      </c>
      <c r="C222" s="183"/>
      <c r="D222" s="183"/>
      <c r="E222" s="183"/>
      <c r="F222" s="183"/>
      <c r="G222" s="183"/>
      <c r="H222" s="183"/>
      <c r="I222" s="183"/>
      <c r="J222" s="183"/>
      <c r="K222" s="183"/>
      <c r="L222" s="183"/>
      <c r="M222" s="183"/>
      <c r="N222" s="183"/>
      <c r="O222" s="183"/>
      <c r="P222" s="183"/>
      <c r="Q222" s="183"/>
      <c r="R222" s="183"/>
      <c r="S222" s="183"/>
      <c r="T222" s="183"/>
      <c r="U222" s="183"/>
      <c r="V222" s="183"/>
      <c r="W222" s="183"/>
      <c r="X222" s="183"/>
      <c r="Y222" s="183"/>
      <c r="Z222" s="183"/>
      <c r="AA222" s="183"/>
      <c r="AB222" s="183"/>
      <c r="AC222" s="183"/>
      <c r="AD222" s="183"/>
      <c r="AE222" s="183"/>
      <c r="AF222" s="183"/>
      <c r="AG222" s="183"/>
      <c r="AH222" s="183"/>
      <c r="AI222" s="183"/>
      <c r="AJ222" s="183"/>
      <c r="AK222" s="183"/>
      <c r="AL222" s="183"/>
      <c r="AM222" s="183"/>
      <c r="AN222" s="183"/>
      <c r="AO222" s="183"/>
      <c r="AP222" s="183"/>
      <c r="AQ222" s="183"/>
      <c r="AR222" s="183"/>
      <c r="AS222" s="183"/>
      <c r="AT222" s="183"/>
      <c r="AU222" s="183"/>
      <c r="AV222" s="183"/>
      <c r="AW222" s="183"/>
      <c r="AX222" s="183"/>
      <c r="AY222" s="183"/>
      <c r="AZ222" s="183"/>
      <c r="BA222" s="183"/>
      <c r="BB222" s="183"/>
      <c r="BC222" s="183"/>
      <c r="BD222" s="183"/>
      <c r="BE222" s="183"/>
      <c r="BF222" s="183"/>
      <c r="BG222" s="183"/>
      <c r="BH222" s="183"/>
      <c r="BI222" s="183"/>
    </row>
    <row r="223" spans="2:61" ht="15" customHeight="1" thickTop="1" thickBot="1">
      <c r="B223" s="183"/>
      <c r="C223" s="183"/>
      <c r="D223" s="183"/>
      <c r="E223" s="183"/>
      <c r="F223" s="183"/>
      <c r="G223" s="183"/>
      <c r="H223" s="183"/>
      <c r="I223" s="183"/>
      <c r="J223" s="183"/>
      <c r="K223" s="183"/>
      <c r="L223" s="183"/>
      <c r="M223" s="183"/>
      <c r="N223" s="183"/>
      <c r="O223" s="183"/>
      <c r="P223" s="183"/>
      <c r="Q223" s="183"/>
      <c r="R223" s="183"/>
      <c r="S223" s="183"/>
      <c r="T223" s="183"/>
      <c r="U223" s="183"/>
      <c r="V223" s="183"/>
      <c r="W223" s="183"/>
      <c r="X223" s="183"/>
      <c r="Y223" s="183"/>
      <c r="Z223" s="183"/>
      <c r="AA223" s="183"/>
      <c r="AB223" s="183"/>
      <c r="AC223" s="183"/>
      <c r="AD223" s="183"/>
      <c r="AE223" s="183"/>
      <c r="AF223" s="183"/>
      <c r="AG223" s="183"/>
      <c r="AH223" s="183"/>
      <c r="AI223" s="183"/>
      <c r="AJ223" s="183"/>
      <c r="AK223" s="183"/>
      <c r="AL223" s="183"/>
      <c r="AM223" s="183"/>
      <c r="AN223" s="183"/>
      <c r="AO223" s="183"/>
      <c r="AP223" s="183"/>
      <c r="AQ223" s="183"/>
      <c r="AR223" s="183"/>
      <c r="AS223" s="183"/>
      <c r="AT223" s="183"/>
      <c r="AU223" s="183"/>
      <c r="AV223" s="183"/>
      <c r="AW223" s="183"/>
      <c r="AX223" s="183"/>
      <c r="AY223" s="183"/>
      <c r="AZ223" s="183"/>
      <c r="BA223" s="183"/>
      <c r="BB223" s="183"/>
      <c r="BC223" s="183"/>
      <c r="BD223" s="183"/>
      <c r="BE223" s="183"/>
      <c r="BF223" s="183"/>
      <c r="BG223" s="183"/>
      <c r="BH223" s="183"/>
      <c r="BI223" s="183"/>
    </row>
    <row r="224" spans="2:61" ht="15" customHeight="1" thickTop="1" thickBot="1">
      <c r="B224" s="183"/>
      <c r="C224" s="183"/>
      <c r="D224" s="183"/>
      <c r="E224" s="183"/>
      <c r="F224" s="183"/>
      <c r="G224" s="183"/>
      <c r="H224" s="183"/>
      <c r="I224" s="183"/>
      <c r="J224" s="183"/>
      <c r="K224" s="183"/>
      <c r="L224" s="183"/>
      <c r="M224" s="183"/>
      <c r="N224" s="183"/>
      <c r="O224" s="183"/>
      <c r="P224" s="183"/>
      <c r="Q224" s="183"/>
      <c r="R224" s="183"/>
      <c r="S224" s="183"/>
      <c r="T224" s="183"/>
      <c r="U224" s="183"/>
      <c r="V224" s="183"/>
      <c r="W224" s="183"/>
      <c r="X224" s="183"/>
      <c r="Y224" s="183"/>
      <c r="Z224" s="183"/>
      <c r="AA224" s="183"/>
      <c r="AB224" s="183"/>
      <c r="AC224" s="183"/>
      <c r="AD224" s="183"/>
      <c r="AE224" s="183"/>
      <c r="AF224" s="183"/>
      <c r="AG224" s="183"/>
      <c r="AH224" s="183"/>
      <c r="AI224" s="183"/>
      <c r="AJ224" s="183"/>
      <c r="AK224" s="183"/>
      <c r="AL224" s="183"/>
      <c r="AM224" s="183"/>
      <c r="AN224" s="183"/>
      <c r="AO224" s="183"/>
      <c r="AP224" s="183"/>
      <c r="AQ224" s="183"/>
      <c r="AR224" s="183"/>
      <c r="AS224" s="183"/>
      <c r="AT224" s="183"/>
      <c r="AU224" s="183"/>
      <c r="AV224" s="183"/>
      <c r="AW224" s="183"/>
      <c r="AX224" s="183"/>
      <c r="AY224" s="183"/>
      <c r="AZ224" s="183"/>
      <c r="BA224" s="183"/>
      <c r="BB224" s="183"/>
      <c r="BC224" s="183"/>
      <c r="BD224" s="183"/>
      <c r="BE224" s="183"/>
      <c r="BF224" s="183"/>
      <c r="BG224" s="183"/>
      <c r="BH224" s="183"/>
      <c r="BI224" s="183"/>
    </row>
    <row r="225" spans="1:63" ht="15.75" customHeight="1" thickTop="1" thickBot="1">
      <c r="B225" s="183"/>
      <c r="C225" s="183"/>
      <c r="D225" s="183"/>
      <c r="E225" s="183"/>
      <c r="F225" s="183"/>
      <c r="G225" s="183"/>
      <c r="H225" s="183"/>
      <c r="I225" s="183"/>
      <c r="J225" s="183"/>
      <c r="K225" s="183"/>
      <c r="L225" s="183"/>
      <c r="M225" s="183"/>
      <c r="N225" s="183"/>
      <c r="O225" s="183"/>
      <c r="P225" s="183"/>
      <c r="Q225" s="183"/>
      <c r="R225" s="183"/>
      <c r="S225" s="183"/>
      <c r="T225" s="183"/>
      <c r="U225" s="183"/>
      <c r="V225" s="183"/>
      <c r="W225" s="183"/>
      <c r="X225" s="183"/>
      <c r="Y225" s="183"/>
      <c r="Z225" s="183"/>
      <c r="AA225" s="183"/>
      <c r="AB225" s="183"/>
      <c r="AC225" s="183"/>
      <c r="AD225" s="183"/>
      <c r="AE225" s="183"/>
      <c r="AF225" s="183"/>
      <c r="AG225" s="183"/>
      <c r="AH225" s="183"/>
      <c r="AI225" s="183"/>
      <c r="AJ225" s="183"/>
      <c r="AK225" s="183"/>
      <c r="AL225" s="183"/>
      <c r="AM225" s="183"/>
      <c r="AN225" s="183"/>
      <c r="AO225" s="183"/>
      <c r="AP225" s="183"/>
      <c r="AQ225" s="183"/>
      <c r="AR225" s="183"/>
      <c r="AS225" s="183"/>
      <c r="AT225" s="183"/>
      <c r="AU225" s="183"/>
      <c r="AV225" s="183"/>
      <c r="AW225" s="183"/>
      <c r="AX225" s="183"/>
      <c r="AY225" s="183"/>
      <c r="AZ225" s="183"/>
      <c r="BA225" s="183"/>
      <c r="BB225" s="183"/>
      <c r="BC225" s="183"/>
      <c r="BD225" s="183"/>
      <c r="BE225" s="183"/>
      <c r="BF225" s="183"/>
      <c r="BG225" s="183"/>
      <c r="BH225" s="183"/>
      <c r="BI225" s="183"/>
    </row>
    <row r="226" spans="1:63" ht="15.75" customHeight="1" thickTop="1" thickBot="1">
      <c r="B226" s="146"/>
      <c r="C226" s="146"/>
      <c r="D226" s="146"/>
      <c r="E226" s="146"/>
      <c r="F226" s="146"/>
      <c r="G226" s="146"/>
      <c r="H226" s="146"/>
      <c r="I226" s="146"/>
      <c r="J226" s="146"/>
      <c r="K226" s="146"/>
      <c r="L226" s="146"/>
      <c r="M226" s="146"/>
      <c r="N226" s="146"/>
      <c r="O226" s="146"/>
      <c r="P226" s="146"/>
      <c r="Q226" s="146"/>
      <c r="R226" s="146"/>
      <c r="S226" s="146"/>
      <c r="T226" s="146"/>
      <c r="U226" s="146"/>
      <c r="V226" s="146"/>
      <c r="W226" s="146"/>
      <c r="X226" s="146"/>
      <c r="Y226" s="146"/>
      <c r="Z226" s="146"/>
      <c r="AA226" s="146"/>
      <c r="AB226" s="146"/>
      <c r="AC226" s="146"/>
      <c r="AD226" s="146"/>
      <c r="AE226" s="146"/>
      <c r="AF226" s="146"/>
      <c r="AG226" s="146"/>
      <c r="AH226" s="146"/>
      <c r="AI226" s="146"/>
      <c r="AJ226" s="146"/>
      <c r="AK226" s="146"/>
      <c r="AL226" s="146"/>
      <c r="AM226" s="146"/>
      <c r="AN226" s="146"/>
      <c r="AO226" s="146"/>
      <c r="AP226" s="146"/>
      <c r="AQ226" s="146"/>
      <c r="AR226" s="146"/>
      <c r="AS226" s="146"/>
      <c r="AT226" s="146"/>
      <c r="AU226" s="146"/>
      <c r="AV226" s="146"/>
      <c r="AW226" s="146"/>
      <c r="AX226" s="146"/>
      <c r="AY226" s="146"/>
      <c r="AZ226" s="146"/>
      <c r="BA226" s="146"/>
      <c r="BB226" s="146"/>
      <c r="BC226" s="146"/>
      <c r="BD226" s="146"/>
      <c r="BE226" s="146"/>
      <c r="BF226" s="146"/>
      <c r="BG226" s="146"/>
      <c r="BH226" s="146"/>
      <c r="BI226" s="146"/>
    </row>
    <row r="227" spans="1:63" ht="15" customHeight="1" thickTop="1" thickBot="1">
      <c r="B227" s="146"/>
      <c r="C227" s="146"/>
      <c r="D227" s="146"/>
      <c r="E227" s="146"/>
      <c r="F227" s="146"/>
      <c r="G227" s="146"/>
      <c r="H227" s="146"/>
      <c r="I227" s="146"/>
      <c r="J227" s="146"/>
      <c r="K227" s="146"/>
      <c r="L227" s="146"/>
      <c r="M227" s="146"/>
      <c r="N227" s="146"/>
      <c r="O227" s="146"/>
      <c r="P227" s="146"/>
      <c r="Q227" s="146"/>
      <c r="R227" s="146"/>
      <c r="S227" s="146"/>
      <c r="T227" s="146"/>
      <c r="U227" s="146"/>
      <c r="V227" s="146"/>
      <c r="W227" s="146"/>
      <c r="X227" s="146"/>
      <c r="Y227" s="146"/>
      <c r="Z227" s="146"/>
      <c r="AA227" s="146"/>
      <c r="AB227" s="146"/>
      <c r="AC227" s="146"/>
      <c r="AD227" s="146"/>
      <c r="AE227" s="146"/>
      <c r="AF227" s="146"/>
      <c r="AG227" s="146"/>
      <c r="AH227" s="146"/>
      <c r="AI227" s="146"/>
      <c r="AJ227" s="146"/>
      <c r="AK227" s="146"/>
      <c r="AL227" s="146"/>
      <c r="AM227" s="146"/>
      <c r="AN227" s="146"/>
      <c r="AO227" s="146"/>
      <c r="AP227" s="146"/>
      <c r="AQ227" s="146"/>
      <c r="AR227" s="146"/>
      <c r="AS227" s="146"/>
      <c r="AT227" s="146"/>
      <c r="AU227" s="146"/>
      <c r="AV227" s="146"/>
      <c r="AW227" s="146"/>
      <c r="AX227" s="146"/>
      <c r="AY227" s="146"/>
      <c r="AZ227" s="146"/>
      <c r="BA227" s="146"/>
      <c r="BB227" s="146"/>
      <c r="BC227" s="146"/>
      <c r="BD227" s="146"/>
      <c r="BE227" s="146"/>
      <c r="BF227" s="146"/>
      <c r="BG227" s="146"/>
      <c r="BH227" s="146"/>
      <c r="BI227" s="146"/>
    </row>
    <row r="228" spans="1:63" ht="15" customHeight="1" thickTop="1" thickBot="1">
      <c r="B228" s="124" t="s">
        <v>73</v>
      </c>
      <c r="C228" s="124"/>
      <c r="D228" s="124"/>
      <c r="E228" s="124"/>
      <c r="F228" s="124"/>
      <c r="G228" s="124"/>
      <c r="H228" s="184" t="s">
        <v>74</v>
      </c>
      <c r="I228" s="184"/>
      <c r="J228" s="184"/>
      <c r="K228" s="184"/>
      <c r="L228" s="184"/>
      <c r="M228" s="184"/>
      <c r="N228" s="124" t="s">
        <v>75</v>
      </c>
      <c r="O228" s="124"/>
      <c r="P228" s="124"/>
      <c r="Q228" s="124"/>
      <c r="R228" s="124"/>
      <c r="S228" s="124"/>
      <c r="T228" s="124" t="s">
        <v>76</v>
      </c>
      <c r="U228" s="124"/>
      <c r="V228" s="124"/>
      <c r="W228" s="124"/>
      <c r="X228" s="124"/>
      <c r="Y228" s="124"/>
      <c r="Z228" s="124"/>
      <c r="AA228" s="124"/>
      <c r="AB228" s="124"/>
      <c r="AC228" s="124"/>
      <c r="AD228" s="124" t="s">
        <v>77</v>
      </c>
      <c r="AE228" s="124"/>
      <c r="AF228" s="124"/>
      <c r="AG228" s="124"/>
      <c r="AH228" s="124"/>
      <c r="AI228" s="124"/>
      <c r="AJ228" s="124" t="s">
        <v>160</v>
      </c>
      <c r="AK228" s="124"/>
      <c r="AL228" s="124"/>
      <c r="AM228" s="124"/>
      <c r="AN228" s="124"/>
      <c r="AO228" s="124"/>
      <c r="AP228" s="124" t="s">
        <v>78</v>
      </c>
      <c r="AQ228" s="124"/>
      <c r="AR228" s="124"/>
      <c r="AS228" s="124"/>
      <c r="AT228" s="124"/>
      <c r="AU228" s="124"/>
      <c r="AV228" s="124" t="s">
        <v>79</v>
      </c>
      <c r="AW228" s="124"/>
      <c r="AX228" s="124"/>
      <c r="AY228" s="124"/>
      <c r="AZ228" s="124"/>
      <c r="BA228" s="124"/>
      <c r="BB228" s="125" t="s">
        <v>80</v>
      </c>
      <c r="BC228" s="125"/>
      <c r="BD228" s="125"/>
      <c r="BE228" s="125"/>
      <c r="BF228" s="125"/>
      <c r="BG228" s="125"/>
      <c r="BH228" s="125"/>
      <c r="BI228" s="125"/>
    </row>
    <row r="229" spans="1:63" ht="15" customHeight="1" thickTop="1" thickBot="1">
      <c r="B229" s="124"/>
      <c r="C229" s="124"/>
      <c r="D229" s="124"/>
      <c r="E229" s="124"/>
      <c r="F229" s="124"/>
      <c r="G229" s="124"/>
      <c r="H229" s="184"/>
      <c r="I229" s="184"/>
      <c r="J229" s="184"/>
      <c r="K229" s="184"/>
      <c r="L229" s="184"/>
      <c r="M229" s="184"/>
      <c r="N229" s="124"/>
      <c r="O229" s="124"/>
      <c r="P229" s="124"/>
      <c r="Q229" s="124"/>
      <c r="R229" s="124"/>
      <c r="S229" s="124"/>
      <c r="T229" s="124"/>
      <c r="U229" s="124"/>
      <c r="V229" s="124"/>
      <c r="W229" s="124"/>
      <c r="X229" s="124"/>
      <c r="Y229" s="124"/>
      <c r="Z229" s="124"/>
      <c r="AA229" s="124"/>
      <c r="AB229" s="124"/>
      <c r="AC229" s="124"/>
      <c r="AD229" s="124"/>
      <c r="AE229" s="124"/>
      <c r="AF229" s="124"/>
      <c r="AG229" s="124"/>
      <c r="AH229" s="124"/>
      <c r="AI229" s="124"/>
      <c r="AJ229" s="124"/>
      <c r="AK229" s="124"/>
      <c r="AL229" s="124"/>
      <c r="AM229" s="124"/>
      <c r="AN229" s="124"/>
      <c r="AO229" s="124"/>
      <c r="AP229" s="124"/>
      <c r="AQ229" s="124"/>
      <c r="AR229" s="124"/>
      <c r="AS229" s="124"/>
      <c r="AT229" s="124"/>
      <c r="AU229" s="124"/>
      <c r="AV229" s="124"/>
      <c r="AW229" s="124"/>
      <c r="AX229" s="124"/>
      <c r="AY229" s="124"/>
      <c r="AZ229" s="124"/>
      <c r="BA229" s="124"/>
      <c r="BB229" s="125"/>
      <c r="BC229" s="125"/>
      <c r="BD229" s="125"/>
      <c r="BE229" s="125"/>
      <c r="BF229" s="125"/>
      <c r="BG229" s="125"/>
      <c r="BH229" s="125"/>
      <c r="BI229" s="125"/>
    </row>
    <row r="230" spans="1:63" ht="15" customHeight="1" thickTop="1" thickBot="1">
      <c r="B230" s="124"/>
      <c r="C230" s="124"/>
      <c r="D230" s="124"/>
      <c r="E230" s="124"/>
      <c r="F230" s="124"/>
      <c r="G230" s="124"/>
      <c r="H230" s="184"/>
      <c r="I230" s="184"/>
      <c r="J230" s="184"/>
      <c r="K230" s="184"/>
      <c r="L230" s="184"/>
      <c r="M230" s="184"/>
      <c r="N230" s="124"/>
      <c r="O230" s="124"/>
      <c r="P230" s="124"/>
      <c r="Q230" s="124"/>
      <c r="R230" s="124"/>
      <c r="S230" s="124"/>
      <c r="T230" s="124"/>
      <c r="U230" s="124"/>
      <c r="V230" s="124"/>
      <c r="W230" s="124"/>
      <c r="X230" s="124"/>
      <c r="Y230" s="124"/>
      <c r="Z230" s="124"/>
      <c r="AA230" s="124"/>
      <c r="AB230" s="124"/>
      <c r="AC230" s="124"/>
      <c r="AD230" s="124"/>
      <c r="AE230" s="124"/>
      <c r="AF230" s="124"/>
      <c r="AG230" s="124"/>
      <c r="AH230" s="124"/>
      <c r="AI230" s="124"/>
      <c r="AJ230" s="124"/>
      <c r="AK230" s="124"/>
      <c r="AL230" s="124"/>
      <c r="AM230" s="124"/>
      <c r="AN230" s="124"/>
      <c r="AO230" s="124"/>
      <c r="AP230" s="124"/>
      <c r="AQ230" s="124"/>
      <c r="AR230" s="124"/>
      <c r="AS230" s="124"/>
      <c r="AT230" s="124"/>
      <c r="AU230" s="124"/>
      <c r="AV230" s="124"/>
      <c r="AW230" s="124"/>
      <c r="AX230" s="124"/>
      <c r="AY230" s="124"/>
      <c r="AZ230" s="124"/>
      <c r="BA230" s="124"/>
      <c r="BB230" s="125"/>
      <c r="BC230" s="125"/>
      <c r="BD230" s="125"/>
      <c r="BE230" s="125"/>
      <c r="BF230" s="125"/>
      <c r="BG230" s="125"/>
      <c r="BH230" s="125"/>
      <c r="BI230" s="125"/>
    </row>
    <row r="231" spans="1:63" ht="15" customHeight="1" thickTop="1" thickBot="1">
      <c r="B231" s="174" t="s">
        <v>129</v>
      </c>
      <c r="C231" s="174"/>
      <c r="D231" s="174"/>
      <c r="E231" s="174"/>
      <c r="F231" s="174"/>
      <c r="G231" s="174"/>
      <c r="H231" s="170" t="s">
        <v>129</v>
      </c>
      <c r="I231" s="170"/>
      <c r="J231" s="170"/>
      <c r="K231" s="170"/>
      <c r="L231" s="170"/>
      <c r="M231" s="170"/>
      <c r="N231" s="174" t="s">
        <v>129</v>
      </c>
      <c r="O231" s="174"/>
      <c r="P231" s="174"/>
      <c r="Q231" s="174"/>
      <c r="R231" s="174"/>
      <c r="S231" s="174"/>
      <c r="T231" s="181" t="s">
        <v>129</v>
      </c>
      <c r="U231" s="181"/>
      <c r="V231" s="181"/>
      <c r="W231" s="181"/>
      <c r="X231" s="181"/>
      <c r="Y231" s="181"/>
      <c r="Z231" s="181"/>
      <c r="AA231" s="181"/>
      <c r="AB231" s="181"/>
      <c r="AC231" s="181"/>
      <c r="AD231" s="170">
        <v>160</v>
      </c>
      <c r="AE231" s="170"/>
      <c r="AF231" s="170"/>
      <c r="AG231" s="170"/>
      <c r="AH231" s="170"/>
      <c r="AI231" s="170"/>
      <c r="AJ231" s="181" t="s">
        <v>129</v>
      </c>
      <c r="AK231" s="181"/>
      <c r="AL231" s="181"/>
      <c r="AM231" s="181"/>
      <c r="AN231" s="181"/>
      <c r="AO231" s="181"/>
      <c r="AP231" s="170" t="s">
        <v>129</v>
      </c>
      <c r="AQ231" s="170"/>
      <c r="AR231" s="170"/>
      <c r="AS231" s="170"/>
      <c r="AT231" s="170"/>
      <c r="AU231" s="170"/>
      <c r="AV231" s="170" t="s">
        <v>129</v>
      </c>
      <c r="AW231" s="170"/>
      <c r="AX231" s="170"/>
      <c r="AY231" s="170"/>
      <c r="AZ231" s="170"/>
      <c r="BA231" s="170"/>
      <c r="BB231" s="170" t="s">
        <v>129</v>
      </c>
      <c r="BC231" s="170"/>
      <c r="BD231" s="170"/>
      <c r="BE231" s="170"/>
      <c r="BF231" s="170"/>
      <c r="BG231" s="170"/>
      <c r="BH231" s="170"/>
      <c r="BI231" s="170"/>
    </row>
    <row r="232" spans="1:63" ht="15" customHeight="1" thickTop="1" thickBot="1">
      <c r="B232" s="174"/>
      <c r="C232" s="174"/>
      <c r="D232" s="174"/>
      <c r="E232" s="174"/>
      <c r="F232" s="174"/>
      <c r="G232" s="174"/>
      <c r="H232" s="170"/>
      <c r="I232" s="170"/>
      <c r="J232" s="170"/>
      <c r="K232" s="170"/>
      <c r="L232" s="170"/>
      <c r="M232" s="170"/>
      <c r="N232" s="174"/>
      <c r="O232" s="174"/>
      <c r="P232" s="174"/>
      <c r="Q232" s="174"/>
      <c r="R232" s="174"/>
      <c r="S232" s="174"/>
      <c r="T232" s="181"/>
      <c r="U232" s="181"/>
      <c r="V232" s="181"/>
      <c r="W232" s="181"/>
      <c r="X232" s="181"/>
      <c r="Y232" s="181"/>
      <c r="Z232" s="181"/>
      <c r="AA232" s="181"/>
      <c r="AB232" s="181"/>
      <c r="AC232" s="181"/>
      <c r="AD232" s="170"/>
      <c r="AE232" s="170"/>
      <c r="AF232" s="170"/>
      <c r="AG232" s="170"/>
      <c r="AH232" s="170"/>
      <c r="AI232" s="170"/>
      <c r="AJ232" s="181"/>
      <c r="AK232" s="181"/>
      <c r="AL232" s="181"/>
      <c r="AM232" s="181"/>
      <c r="AN232" s="181"/>
      <c r="AO232" s="181"/>
      <c r="AP232" s="170"/>
      <c r="AQ232" s="170"/>
      <c r="AR232" s="170"/>
      <c r="AS232" s="170"/>
      <c r="AT232" s="170"/>
      <c r="AU232" s="170"/>
      <c r="AV232" s="170"/>
      <c r="AW232" s="170"/>
      <c r="AX232" s="170"/>
      <c r="AY232" s="170"/>
      <c r="AZ232" s="170"/>
      <c r="BA232" s="170"/>
      <c r="BB232" s="170"/>
      <c r="BC232" s="170"/>
      <c r="BD232" s="170"/>
      <c r="BE232" s="170"/>
      <c r="BF232" s="170"/>
      <c r="BG232" s="170"/>
      <c r="BH232" s="170"/>
      <c r="BI232" s="170"/>
    </row>
    <row r="233" spans="1:63" ht="15.75" customHeight="1" thickTop="1" thickBot="1">
      <c r="B233" s="174"/>
      <c r="C233" s="174"/>
      <c r="D233" s="174"/>
      <c r="E233" s="174"/>
      <c r="F233" s="174"/>
      <c r="G233" s="174"/>
      <c r="H233" s="170"/>
      <c r="I233" s="170"/>
      <c r="J233" s="170"/>
      <c r="K233" s="170"/>
      <c r="L233" s="170"/>
      <c r="M233" s="170"/>
      <c r="N233" s="174"/>
      <c r="O233" s="174"/>
      <c r="P233" s="174"/>
      <c r="Q233" s="174"/>
      <c r="R233" s="174"/>
      <c r="S233" s="174"/>
      <c r="T233" s="181"/>
      <c r="U233" s="181"/>
      <c r="V233" s="181"/>
      <c r="W233" s="181"/>
      <c r="X233" s="181"/>
      <c r="Y233" s="181"/>
      <c r="Z233" s="181"/>
      <c r="AA233" s="181"/>
      <c r="AB233" s="181"/>
      <c r="AC233" s="181"/>
      <c r="AD233" s="170"/>
      <c r="AE233" s="170"/>
      <c r="AF233" s="170"/>
      <c r="AG233" s="170"/>
      <c r="AH233" s="170"/>
      <c r="AI233" s="170"/>
      <c r="AJ233" s="181"/>
      <c r="AK233" s="181"/>
      <c r="AL233" s="181"/>
      <c r="AM233" s="181"/>
      <c r="AN233" s="181"/>
      <c r="AO233" s="181"/>
      <c r="AP233" s="170"/>
      <c r="AQ233" s="170"/>
      <c r="AR233" s="170"/>
      <c r="AS233" s="170"/>
      <c r="AT233" s="170"/>
      <c r="AU233" s="170"/>
      <c r="AV233" s="170"/>
      <c r="AW233" s="170"/>
      <c r="AX233" s="170"/>
      <c r="AY233" s="170"/>
      <c r="AZ233" s="170"/>
      <c r="BA233" s="170"/>
      <c r="BB233" s="170"/>
      <c r="BC233" s="170"/>
      <c r="BD233" s="170"/>
      <c r="BE233" s="170"/>
      <c r="BF233" s="170"/>
      <c r="BG233" s="170"/>
      <c r="BH233" s="170"/>
      <c r="BI233" s="170"/>
      <c r="BJ233" s="3"/>
      <c r="BK233" s="3"/>
    </row>
    <row r="234" spans="1:63" ht="15.75" customHeight="1" thickTop="1" thickBot="1">
      <c r="A234" s="3"/>
      <c r="B234" s="179"/>
      <c r="C234" s="179"/>
      <c r="D234" s="179"/>
      <c r="E234" s="179"/>
      <c r="F234" s="179"/>
      <c r="G234" s="179"/>
      <c r="H234" s="179"/>
      <c r="I234" s="179"/>
      <c r="J234" s="179"/>
      <c r="K234" s="179"/>
      <c r="L234" s="179"/>
      <c r="M234" s="179"/>
      <c r="N234" s="179"/>
      <c r="O234" s="179"/>
      <c r="P234" s="179"/>
      <c r="Q234" s="179"/>
      <c r="R234" s="179"/>
      <c r="S234" s="179"/>
      <c r="T234" s="179"/>
      <c r="U234" s="179"/>
      <c r="V234" s="179"/>
      <c r="W234" s="179"/>
      <c r="X234" s="179"/>
      <c r="Y234" s="179"/>
      <c r="Z234" s="179"/>
      <c r="AA234" s="179"/>
      <c r="AB234" s="179"/>
      <c r="AC234" s="179"/>
      <c r="AD234" s="179"/>
      <c r="AE234" s="179"/>
      <c r="AF234" s="179"/>
      <c r="AG234" s="179"/>
      <c r="AH234" s="179"/>
      <c r="AI234" s="179"/>
      <c r="AJ234" s="179"/>
      <c r="AK234" s="179"/>
      <c r="AL234" s="179"/>
      <c r="AM234" s="179"/>
      <c r="AN234" s="179"/>
      <c r="AO234" s="179"/>
      <c r="AP234" s="179"/>
      <c r="AQ234" s="179"/>
      <c r="AR234" s="179"/>
      <c r="AS234" s="179"/>
      <c r="AT234" s="179"/>
      <c r="AU234" s="179"/>
      <c r="AV234" s="179"/>
      <c r="AW234" s="179"/>
      <c r="AX234" s="179"/>
      <c r="AY234" s="179"/>
      <c r="AZ234" s="179"/>
      <c r="BA234" s="179"/>
      <c r="BB234" s="179"/>
      <c r="BC234" s="179"/>
      <c r="BD234" s="179"/>
      <c r="BE234" s="179"/>
      <c r="BF234" s="179"/>
      <c r="BG234" s="179"/>
      <c r="BH234" s="179"/>
      <c r="BI234" s="179"/>
      <c r="BJ234" s="3"/>
      <c r="BK234" s="3"/>
    </row>
    <row r="235" spans="1:63" ht="15" customHeight="1" thickTop="1" thickBot="1">
      <c r="A235" s="3"/>
      <c r="B235" s="179"/>
      <c r="C235" s="179"/>
      <c r="D235" s="179"/>
      <c r="E235" s="179"/>
      <c r="F235" s="179"/>
      <c r="G235" s="179"/>
      <c r="H235" s="179"/>
      <c r="I235" s="179"/>
      <c r="J235" s="179"/>
      <c r="K235" s="179"/>
      <c r="L235" s="179"/>
      <c r="M235" s="179"/>
      <c r="N235" s="179"/>
      <c r="O235" s="179"/>
      <c r="P235" s="179"/>
      <c r="Q235" s="179"/>
      <c r="R235" s="179"/>
      <c r="S235" s="179"/>
      <c r="T235" s="179"/>
      <c r="U235" s="179"/>
      <c r="V235" s="179"/>
      <c r="W235" s="179"/>
      <c r="X235" s="179"/>
      <c r="Y235" s="179"/>
      <c r="Z235" s="179"/>
      <c r="AA235" s="179"/>
      <c r="AB235" s="179"/>
      <c r="AC235" s="179"/>
      <c r="AD235" s="179"/>
      <c r="AE235" s="179"/>
      <c r="AF235" s="179"/>
      <c r="AG235" s="179"/>
      <c r="AH235" s="179"/>
      <c r="AI235" s="179"/>
      <c r="AJ235" s="179"/>
      <c r="AK235" s="179"/>
      <c r="AL235" s="179"/>
      <c r="AM235" s="179"/>
      <c r="AN235" s="179"/>
      <c r="AO235" s="179"/>
      <c r="AP235" s="179"/>
      <c r="AQ235" s="179"/>
      <c r="AR235" s="179"/>
      <c r="AS235" s="179"/>
      <c r="AT235" s="179"/>
      <c r="AU235" s="179"/>
      <c r="AV235" s="179"/>
      <c r="AW235" s="179"/>
      <c r="AX235" s="179"/>
      <c r="AY235" s="179"/>
      <c r="AZ235" s="179"/>
      <c r="BA235" s="179"/>
      <c r="BB235" s="179"/>
      <c r="BC235" s="179"/>
      <c r="BD235" s="179"/>
      <c r="BE235" s="179"/>
      <c r="BF235" s="179"/>
      <c r="BG235" s="179"/>
      <c r="BH235" s="179"/>
      <c r="BI235" s="179"/>
      <c r="BJ235" s="3"/>
      <c r="BK235" s="3"/>
    </row>
    <row r="236" spans="1:63" ht="15" customHeight="1" thickTop="1" thickBot="1">
      <c r="A236" s="3"/>
      <c r="B236" s="157" t="s">
        <v>81</v>
      </c>
      <c r="C236" s="158"/>
      <c r="D236" s="158"/>
      <c r="E236" s="158"/>
      <c r="F236" s="158"/>
      <c r="G236" s="158"/>
      <c r="H236" s="158"/>
      <c r="I236" s="158"/>
      <c r="J236" s="158"/>
      <c r="K236" s="158"/>
      <c r="L236" s="158"/>
      <c r="M236" s="158"/>
      <c r="N236" s="158"/>
      <c r="O236" s="158"/>
      <c r="P236" s="158"/>
      <c r="Q236" s="158"/>
      <c r="R236" s="158"/>
      <c r="S236" s="158"/>
      <c r="T236" s="158"/>
      <c r="U236" s="158"/>
      <c r="V236" s="159"/>
      <c r="W236" s="180" t="s">
        <v>82</v>
      </c>
      <c r="X236" s="180"/>
      <c r="Y236" s="180"/>
      <c r="Z236" s="180"/>
      <c r="AA236" s="180"/>
      <c r="AB236" s="180"/>
      <c r="AC236" s="180"/>
      <c r="AD236" s="180"/>
      <c r="AE236" s="180"/>
      <c r="AF236" s="180"/>
      <c r="AG236" s="180"/>
      <c r="AH236" s="180"/>
      <c r="AI236" s="180"/>
      <c r="AJ236" s="180"/>
      <c r="AK236" s="180"/>
      <c r="AL236" s="180"/>
      <c r="AM236" s="180"/>
      <c r="AN236" s="180"/>
      <c r="AO236" s="180"/>
      <c r="AP236" s="180"/>
      <c r="AQ236" s="180"/>
      <c r="AR236" s="180" t="s">
        <v>83</v>
      </c>
      <c r="AS236" s="180"/>
      <c r="AT236" s="180"/>
      <c r="AU236" s="180"/>
      <c r="AV236" s="180"/>
      <c r="AW236" s="180"/>
      <c r="AX236" s="180"/>
      <c r="AY236" s="180"/>
      <c r="AZ236" s="180"/>
      <c r="BA236" s="180"/>
      <c r="BB236" s="180"/>
      <c r="BC236" s="180"/>
      <c r="BD236" s="180"/>
      <c r="BE236" s="180"/>
      <c r="BF236" s="180"/>
      <c r="BG236" s="180"/>
      <c r="BH236" s="180"/>
      <c r="BI236" s="180"/>
      <c r="BJ236" s="3"/>
      <c r="BK236" s="3"/>
    </row>
    <row r="237" spans="1:63" ht="15.75" customHeight="1" thickTop="1" thickBot="1">
      <c r="A237" s="3"/>
      <c r="B237" s="163"/>
      <c r="C237" s="164"/>
      <c r="D237" s="164"/>
      <c r="E237" s="164"/>
      <c r="F237" s="164"/>
      <c r="G237" s="164"/>
      <c r="H237" s="164"/>
      <c r="I237" s="164"/>
      <c r="J237" s="164"/>
      <c r="K237" s="164"/>
      <c r="L237" s="164"/>
      <c r="M237" s="164"/>
      <c r="N237" s="164"/>
      <c r="O237" s="164"/>
      <c r="P237" s="164"/>
      <c r="Q237" s="164"/>
      <c r="R237" s="164"/>
      <c r="S237" s="164"/>
      <c r="T237" s="164"/>
      <c r="U237" s="164"/>
      <c r="V237" s="165"/>
      <c r="W237" s="180"/>
      <c r="X237" s="180"/>
      <c r="Y237" s="180"/>
      <c r="Z237" s="180"/>
      <c r="AA237" s="180"/>
      <c r="AB237" s="180"/>
      <c r="AC237" s="180"/>
      <c r="AD237" s="180"/>
      <c r="AE237" s="180"/>
      <c r="AF237" s="180"/>
      <c r="AG237" s="180"/>
      <c r="AH237" s="180"/>
      <c r="AI237" s="180"/>
      <c r="AJ237" s="180"/>
      <c r="AK237" s="180"/>
      <c r="AL237" s="180"/>
      <c r="AM237" s="180"/>
      <c r="AN237" s="180"/>
      <c r="AO237" s="180"/>
      <c r="AP237" s="180"/>
      <c r="AQ237" s="180"/>
      <c r="AR237" s="180"/>
      <c r="AS237" s="180"/>
      <c r="AT237" s="180"/>
      <c r="AU237" s="180"/>
      <c r="AV237" s="180"/>
      <c r="AW237" s="180"/>
      <c r="AX237" s="180"/>
      <c r="AY237" s="180"/>
      <c r="AZ237" s="180"/>
      <c r="BA237" s="180"/>
      <c r="BB237" s="180"/>
      <c r="BC237" s="180"/>
      <c r="BD237" s="180"/>
      <c r="BE237" s="180"/>
      <c r="BF237" s="180"/>
      <c r="BG237" s="180"/>
      <c r="BH237" s="180"/>
      <c r="BI237" s="180"/>
      <c r="BJ237" s="3"/>
      <c r="BK237" s="3"/>
    </row>
    <row r="238" spans="1:63" ht="16.5" customHeight="1" thickTop="1" thickBot="1">
      <c r="A238" s="3"/>
      <c r="B238" s="146"/>
      <c r="C238" s="146"/>
      <c r="D238" s="146"/>
      <c r="E238" s="146"/>
      <c r="F238" s="146"/>
      <c r="G238" s="146"/>
      <c r="H238" s="146"/>
      <c r="I238" s="146"/>
      <c r="J238" s="146"/>
      <c r="K238" s="146"/>
      <c r="L238" s="146"/>
      <c r="M238" s="146"/>
      <c r="N238" s="146"/>
      <c r="O238" s="146"/>
      <c r="P238" s="146"/>
      <c r="Q238" s="146"/>
      <c r="R238" s="146"/>
      <c r="S238" s="146"/>
      <c r="T238" s="146"/>
      <c r="U238" s="146"/>
      <c r="V238" s="146"/>
      <c r="W238" s="146"/>
      <c r="X238" s="146"/>
      <c r="Y238" s="146"/>
      <c r="Z238" s="146"/>
      <c r="AA238" s="146"/>
      <c r="AB238" s="146"/>
      <c r="AC238" s="146"/>
      <c r="AD238" s="146"/>
      <c r="AE238" s="146"/>
      <c r="AF238" s="146"/>
      <c r="AG238" s="146"/>
      <c r="AH238" s="146"/>
      <c r="AI238" s="146"/>
      <c r="AJ238" s="146"/>
      <c r="AK238" s="146"/>
      <c r="AL238" s="146"/>
      <c r="AM238" s="146"/>
      <c r="AN238" s="146"/>
      <c r="AO238" s="146"/>
      <c r="AP238" s="146"/>
      <c r="AQ238" s="146"/>
      <c r="AR238" s="146"/>
      <c r="AS238" s="146"/>
      <c r="AT238" s="146"/>
      <c r="AU238" s="146"/>
      <c r="AV238" s="146"/>
      <c r="AW238" s="146"/>
      <c r="AX238" s="146"/>
      <c r="AY238" s="146"/>
      <c r="AZ238" s="146"/>
      <c r="BA238" s="146"/>
      <c r="BB238" s="146"/>
      <c r="BC238" s="146"/>
      <c r="BD238" s="146"/>
      <c r="BE238" s="146"/>
      <c r="BF238" s="146"/>
      <c r="BG238" s="146"/>
      <c r="BH238" s="146"/>
      <c r="BI238" s="146"/>
      <c r="BJ238" s="3"/>
      <c r="BK238" s="3"/>
    </row>
    <row r="239" spans="1:63" ht="16.5" customHeight="1" thickTop="1" thickBot="1">
      <c r="A239" s="3"/>
      <c r="B239" s="146"/>
      <c r="C239" s="146"/>
      <c r="D239" s="146"/>
      <c r="E239" s="146"/>
      <c r="F239" s="146"/>
      <c r="G239" s="146"/>
      <c r="H239" s="146"/>
      <c r="I239" s="146"/>
      <c r="J239" s="146"/>
      <c r="K239" s="146"/>
      <c r="L239" s="146"/>
      <c r="M239" s="146"/>
      <c r="N239" s="146"/>
      <c r="O239" s="146"/>
      <c r="P239" s="146"/>
      <c r="Q239" s="146"/>
      <c r="R239" s="146"/>
      <c r="S239" s="146"/>
      <c r="T239" s="146"/>
      <c r="U239" s="146"/>
      <c r="V239" s="146"/>
      <c r="W239" s="146"/>
      <c r="X239" s="146"/>
      <c r="Y239" s="146"/>
      <c r="Z239" s="146"/>
      <c r="AA239" s="146"/>
      <c r="AB239" s="146"/>
      <c r="AC239" s="146"/>
      <c r="AD239" s="146"/>
      <c r="AE239" s="146"/>
      <c r="AF239" s="146"/>
      <c r="AG239" s="146"/>
      <c r="AH239" s="146"/>
      <c r="AI239" s="146"/>
      <c r="AJ239" s="146"/>
      <c r="AK239" s="146"/>
      <c r="AL239" s="146"/>
      <c r="AM239" s="146"/>
      <c r="AN239" s="146"/>
      <c r="AO239" s="146"/>
      <c r="AP239" s="146"/>
      <c r="AQ239" s="146"/>
      <c r="AR239" s="146"/>
      <c r="AS239" s="146"/>
      <c r="AT239" s="146"/>
      <c r="AU239" s="146"/>
      <c r="AV239" s="146"/>
      <c r="AW239" s="146"/>
      <c r="AX239" s="146"/>
      <c r="AY239" s="146"/>
      <c r="AZ239" s="146"/>
      <c r="BA239" s="146"/>
      <c r="BB239" s="146"/>
      <c r="BC239" s="146"/>
      <c r="BD239" s="146"/>
      <c r="BE239" s="146"/>
      <c r="BF239" s="146"/>
      <c r="BG239" s="146"/>
      <c r="BH239" s="146"/>
      <c r="BI239" s="146"/>
      <c r="BJ239" s="3"/>
      <c r="BK239" s="3"/>
    </row>
    <row r="240" spans="1:63" ht="51.75" customHeight="1" thickTop="1" thickBot="1">
      <c r="A240" s="3"/>
      <c r="B240" s="155" t="s">
        <v>84</v>
      </c>
      <c r="C240" s="155"/>
      <c r="D240" s="155"/>
      <c r="E240" s="155"/>
      <c r="F240" s="155"/>
      <c r="G240" s="155"/>
      <c r="H240" s="155" t="s">
        <v>85</v>
      </c>
      <c r="I240" s="155"/>
      <c r="J240" s="155"/>
      <c r="K240" s="155" t="s">
        <v>86</v>
      </c>
      <c r="L240" s="155"/>
      <c r="M240" s="155"/>
      <c r="N240" s="155" t="s">
        <v>86</v>
      </c>
      <c r="O240" s="155"/>
      <c r="P240" s="155"/>
      <c r="Q240" s="155" t="s">
        <v>86</v>
      </c>
      <c r="R240" s="155"/>
      <c r="S240" s="155"/>
      <c r="T240" s="155" t="s">
        <v>86</v>
      </c>
      <c r="U240" s="155"/>
      <c r="V240" s="155"/>
      <c r="W240" s="155" t="s">
        <v>84</v>
      </c>
      <c r="X240" s="155"/>
      <c r="Y240" s="155"/>
      <c r="Z240" s="155"/>
      <c r="AA240" s="155"/>
      <c r="AB240" s="155" t="s">
        <v>85</v>
      </c>
      <c r="AC240" s="155"/>
      <c r="AD240" s="155"/>
      <c r="AE240" s="156" t="s">
        <v>87</v>
      </c>
      <c r="AF240" s="156"/>
      <c r="AG240" s="156"/>
      <c r="AH240" s="156"/>
      <c r="AI240" s="156" t="s">
        <v>88</v>
      </c>
      <c r="AJ240" s="156"/>
      <c r="AK240" s="156"/>
      <c r="AL240" s="156" t="s">
        <v>185</v>
      </c>
      <c r="AM240" s="156"/>
      <c r="AN240" s="156"/>
      <c r="AO240" s="156" t="s">
        <v>186</v>
      </c>
      <c r="AP240" s="156"/>
      <c r="AQ240" s="156"/>
      <c r="AR240" s="156" t="s">
        <v>84</v>
      </c>
      <c r="AS240" s="156"/>
      <c r="AT240" s="156"/>
      <c r="AU240" s="156"/>
      <c r="AV240" s="156"/>
      <c r="AW240" s="156" t="s">
        <v>85</v>
      </c>
      <c r="AX240" s="156"/>
      <c r="AY240" s="156"/>
      <c r="AZ240" s="156" t="s">
        <v>89</v>
      </c>
      <c r="BA240" s="156"/>
      <c r="BB240" s="156"/>
      <c r="BC240" s="175" t="s">
        <v>185</v>
      </c>
      <c r="BD240" s="176"/>
      <c r="BE240" s="176"/>
      <c r="BF240" s="177"/>
      <c r="BG240" s="156" t="s">
        <v>186</v>
      </c>
      <c r="BH240" s="156"/>
      <c r="BI240" s="156"/>
      <c r="BJ240" s="3"/>
      <c r="BK240" s="3"/>
    </row>
    <row r="241" spans="1:63" ht="15" customHeight="1" thickTop="1" thickBot="1">
      <c r="A241" s="3"/>
      <c r="B241" s="87" t="s">
        <v>126</v>
      </c>
      <c r="C241" s="88"/>
      <c r="D241" s="88"/>
      <c r="E241" s="88"/>
      <c r="F241" s="88"/>
      <c r="G241" s="89"/>
      <c r="H241" s="178">
        <f>B260+E260+Q260+Z260+W260</f>
        <v>0</v>
      </c>
      <c r="I241" s="178"/>
      <c r="J241" s="178"/>
      <c r="K241" s="87">
        <f>'06.02'!K241</f>
        <v>60</v>
      </c>
      <c r="L241" s="88"/>
      <c r="M241" s="89"/>
      <c r="N241" s="87">
        <f>'06.02'!N241</f>
        <v>35</v>
      </c>
      <c r="O241" s="88"/>
      <c r="P241" s="89"/>
      <c r="Q241" s="87">
        <f>'06.02'!Q241</f>
        <v>35</v>
      </c>
      <c r="R241" s="88"/>
      <c r="S241" s="89"/>
      <c r="T241" s="87" t="s">
        <v>129</v>
      </c>
      <c r="U241" s="88"/>
      <c r="V241" s="89"/>
      <c r="W241" s="124" t="s">
        <v>90</v>
      </c>
      <c r="X241" s="124"/>
      <c r="Y241" s="124"/>
      <c r="Z241" s="124"/>
      <c r="AA241" s="124"/>
      <c r="AB241" s="173">
        <f>H241</f>
        <v>0</v>
      </c>
      <c r="AC241" s="173"/>
      <c r="AD241" s="173"/>
      <c r="AE241" s="174" t="s">
        <v>214</v>
      </c>
      <c r="AF241" s="174"/>
      <c r="AG241" s="174"/>
      <c r="AH241" s="174"/>
      <c r="AI241" s="170"/>
      <c r="AJ241" s="170"/>
      <c r="AK241" s="170"/>
      <c r="AL241" s="145"/>
      <c r="AM241" s="170"/>
      <c r="AN241" s="170"/>
      <c r="AO241" s="170"/>
      <c r="AP241" s="170"/>
      <c r="AQ241" s="170"/>
      <c r="AR241" s="124" t="s">
        <v>136</v>
      </c>
      <c r="AS241" s="124"/>
      <c r="AT241" s="124"/>
      <c r="AU241" s="124"/>
      <c r="AV241" s="124"/>
      <c r="AW241" s="169" t="s">
        <v>129</v>
      </c>
      <c r="AX241" s="124"/>
      <c r="AY241" s="124"/>
      <c r="AZ241" s="172" t="s">
        <v>129</v>
      </c>
      <c r="BA241" s="172"/>
      <c r="BB241" s="172"/>
      <c r="BC241" s="171" t="s">
        <v>129</v>
      </c>
      <c r="BD241" s="171"/>
      <c r="BE241" s="171"/>
      <c r="BF241" s="171"/>
      <c r="BG241" s="172" t="s">
        <v>129</v>
      </c>
      <c r="BH241" s="172"/>
      <c r="BI241" s="172"/>
      <c r="BJ241" s="3"/>
      <c r="BK241" s="3"/>
    </row>
    <row r="242" spans="1:63" ht="15" customHeight="1" thickTop="1" thickBot="1">
      <c r="A242" s="3"/>
      <c r="B242" s="90"/>
      <c r="C242" s="91"/>
      <c r="D242" s="91"/>
      <c r="E242" s="91"/>
      <c r="F242" s="91"/>
      <c r="G242" s="92"/>
      <c r="H242" s="178"/>
      <c r="I242" s="178"/>
      <c r="J242" s="178"/>
      <c r="K242" s="90"/>
      <c r="L242" s="91"/>
      <c r="M242" s="92"/>
      <c r="N242" s="90"/>
      <c r="O242" s="91"/>
      <c r="P242" s="92"/>
      <c r="Q242" s="90"/>
      <c r="R242" s="91"/>
      <c r="S242" s="92"/>
      <c r="T242" s="90"/>
      <c r="U242" s="91"/>
      <c r="V242" s="92"/>
      <c r="W242" s="124"/>
      <c r="X242" s="124"/>
      <c r="Y242" s="124"/>
      <c r="Z242" s="124"/>
      <c r="AA242" s="124"/>
      <c r="AB242" s="173"/>
      <c r="AC242" s="173"/>
      <c r="AD242" s="173"/>
      <c r="AE242" s="174"/>
      <c r="AF242" s="174"/>
      <c r="AG242" s="174"/>
      <c r="AH242" s="174"/>
      <c r="AI242" s="170"/>
      <c r="AJ242" s="170"/>
      <c r="AK242" s="170"/>
      <c r="AL242" s="170"/>
      <c r="AM242" s="170"/>
      <c r="AN242" s="170"/>
      <c r="AO242" s="170"/>
      <c r="AP242" s="170"/>
      <c r="AQ242" s="170"/>
      <c r="AR242" s="124"/>
      <c r="AS242" s="124"/>
      <c r="AT242" s="124"/>
      <c r="AU242" s="124"/>
      <c r="AV242" s="124"/>
      <c r="AW242" s="124"/>
      <c r="AX242" s="124"/>
      <c r="AY242" s="124"/>
      <c r="AZ242" s="172"/>
      <c r="BA242" s="172"/>
      <c r="BB242" s="172"/>
      <c r="BC242" s="171"/>
      <c r="BD242" s="171"/>
      <c r="BE242" s="171"/>
      <c r="BF242" s="171"/>
      <c r="BG242" s="172"/>
      <c r="BH242" s="172"/>
      <c r="BI242" s="172"/>
      <c r="BJ242" s="3"/>
      <c r="BK242" s="3"/>
    </row>
    <row r="243" spans="1:63" ht="15" customHeight="1" thickTop="1" thickBot="1">
      <c r="A243" s="3"/>
      <c r="B243" s="90"/>
      <c r="C243" s="91"/>
      <c r="D243" s="91"/>
      <c r="E243" s="91"/>
      <c r="F243" s="91"/>
      <c r="G243" s="92"/>
      <c r="H243" s="178"/>
      <c r="I243" s="178"/>
      <c r="J243" s="178"/>
      <c r="K243" s="90"/>
      <c r="L243" s="91"/>
      <c r="M243" s="92"/>
      <c r="N243" s="90"/>
      <c r="O243" s="91"/>
      <c r="P243" s="92"/>
      <c r="Q243" s="90"/>
      <c r="R243" s="91"/>
      <c r="S243" s="92"/>
      <c r="T243" s="90"/>
      <c r="U243" s="91"/>
      <c r="V243" s="92"/>
      <c r="W243" s="124"/>
      <c r="X243" s="124"/>
      <c r="Y243" s="124"/>
      <c r="Z243" s="124"/>
      <c r="AA243" s="124"/>
      <c r="AB243" s="173"/>
      <c r="AC243" s="173"/>
      <c r="AD243" s="173"/>
      <c r="AE243" s="174"/>
      <c r="AF243" s="174"/>
      <c r="AG243" s="174"/>
      <c r="AH243" s="174"/>
      <c r="AI243" s="170"/>
      <c r="AJ243" s="170"/>
      <c r="AK243" s="170"/>
      <c r="AL243" s="170"/>
      <c r="AM243" s="170"/>
      <c r="AN243" s="170"/>
      <c r="AO243" s="170"/>
      <c r="AP243" s="170"/>
      <c r="AQ243" s="170"/>
      <c r="AR243" s="124"/>
      <c r="AS243" s="124"/>
      <c r="AT243" s="124"/>
      <c r="AU243" s="124"/>
      <c r="AV243" s="124"/>
      <c r="AW243" s="124"/>
      <c r="AX243" s="124"/>
      <c r="AY243" s="124"/>
      <c r="AZ243" s="172"/>
      <c r="BA243" s="172"/>
      <c r="BB243" s="172"/>
      <c r="BC243" s="171"/>
      <c r="BD243" s="171"/>
      <c r="BE243" s="171"/>
      <c r="BF243" s="171"/>
      <c r="BG243" s="172"/>
      <c r="BH243" s="172"/>
      <c r="BI243" s="172"/>
      <c r="BJ243" s="3"/>
      <c r="BK243" s="3"/>
    </row>
    <row r="244" spans="1:63" ht="15" customHeight="1" thickTop="1" thickBot="1">
      <c r="A244" s="3"/>
      <c r="B244" s="93"/>
      <c r="C244" s="94"/>
      <c r="D244" s="94"/>
      <c r="E244" s="94"/>
      <c r="F244" s="94"/>
      <c r="G244" s="95"/>
      <c r="H244" s="178"/>
      <c r="I244" s="178"/>
      <c r="J244" s="178"/>
      <c r="K244" s="93"/>
      <c r="L244" s="94"/>
      <c r="M244" s="95"/>
      <c r="N244" s="93"/>
      <c r="O244" s="94"/>
      <c r="P244" s="95"/>
      <c r="Q244" s="93"/>
      <c r="R244" s="94"/>
      <c r="S244" s="95"/>
      <c r="T244" s="93"/>
      <c r="U244" s="94"/>
      <c r="V244" s="95"/>
      <c r="W244" s="124"/>
      <c r="X244" s="124"/>
      <c r="Y244" s="124"/>
      <c r="Z244" s="124"/>
      <c r="AA244" s="124"/>
      <c r="AB244" s="173"/>
      <c r="AC244" s="173"/>
      <c r="AD244" s="173"/>
      <c r="AE244" s="174"/>
      <c r="AF244" s="174"/>
      <c r="AG244" s="174"/>
      <c r="AH244" s="174"/>
      <c r="AI244" s="170"/>
      <c r="AJ244" s="170"/>
      <c r="AK244" s="170"/>
      <c r="AL244" s="170"/>
      <c r="AM244" s="170"/>
      <c r="AN244" s="170"/>
      <c r="AO244" s="170"/>
      <c r="AP244" s="170"/>
      <c r="AQ244" s="170"/>
      <c r="AR244" s="124"/>
      <c r="AS244" s="124"/>
      <c r="AT244" s="124"/>
      <c r="AU244" s="124"/>
      <c r="AV244" s="124"/>
      <c r="AW244" s="124"/>
      <c r="AX244" s="124"/>
      <c r="AY244" s="124"/>
      <c r="AZ244" s="172"/>
      <c r="BA244" s="172"/>
      <c r="BB244" s="172"/>
      <c r="BC244" s="171"/>
      <c r="BD244" s="171"/>
      <c r="BE244" s="171"/>
      <c r="BF244" s="171"/>
      <c r="BG244" s="172"/>
      <c r="BH244" s="172"/>
      <c r="BI244" s="172"/>
      <c r="BJ244" s="3"/>
      <c r="BK244" s="3"/>
    </row>
    <row r="245" spans="1:63" ht="15" customHeight="1" thickTop="1" thickBot="1">
      <c r="A245" s="3"/>
      <c r="B245" s="87" t="s">
        <v>126</v>
      </c>
      <c r="C245" s="88"/>
      <c r="D245" s="88"/>
      <c r="E245" s="88"/>
      <c r="F245" s="88"/>
      <c r="G245" s="89"/>
      <c r="H245" s="178">
        <f>H241</f>
        <v>0</v>
      </c>
      <c r="I245" s="178"/>
      <c r="J245" s="178"/>
      <c r="K245" s="87">
        <f>'06.02'!K245</f>
        <v>60</v>
      </c>
      <c r="L245" s="88"/>
      <c r="M245" s="89"/>
      <c r="N245" s="87">
        <f>'06.02'!N245</f>
        <v>35</v>
      </c>
      <c r="O245" s="88"/>
      <c r="P245" s="89"/>
      <c r="Q245" s="87">
        <f>'06.02'!Q245</f>
        <v>35</v>
      </c>
      <c r="R245" s="88"/>
      <c r="S245" s="89"/>
      <c r="T245" s="87" t="s">
        <v>129</v>
      </c>
      <c r="U245" s="88"/>
      <c r="V245" s="89"/>
      <c r="W245" s="124" t="s">
        <v>91</v>
      </c>
      <c r="X245" s="124"/>
      <c r="Y245" s="124"/>
      <c r="Z245" s="124"/>
      <c r="AA245" s="124"/>
      <c r="AB245" s="173">
        <f>H241</f>
        <v>0</v>
      </c>
      <c r="AC245" s="173"/>
      <c r="AD245" s="173"/>
      <c r="AE245" s="174" t="s">
        <v>213</v>
      </c>
      <c r="AF245" s="174"/>
      <c r="AG245" s="174"/>
      <c r="AH245" s="174"/>
      <c r="AI245" s="170"/>
      <c r="AJ245" s="170"/>
      <c r="AK245" s="170"/>
      <c r="AL245" s="145"/>
      <c r="AM245" s="170"/>
      <c r="AN245" s="170"/>
      <c r="AO245" s="170"/>
      <c r="AP245" s="170"/>
      <c r="AQ245" s="170"/>
      <c r="AR245" s="124" t="s">
        <v>136</v>
      </c>
      <c r="AS245" s="124"/>
      <c r="AT245" s="124"/>
      <c r="AU245" s="124"/>
      <c r="AV245" s="124"/>
      <c r="AW245" s="169" t="s">
        <v>129</v>
      </c>
      <c r="AX245" s="124"/>
      <c r="AY245" s="124"/>
      <c r="AZ245" s="170" t="s">
        <v>129</v>
      </c>
      <c r="BA245" s="170"/>
      <c r="BB245" s="170"/>
      <c r="BC245" s="171" t="s">
        <v>129</v>
      </c>
      <c r="BD245" s="171"/>
      <c r="BE245" s="171"/>
      <c r="BF245" s="171"/>
      <c r="BG245" s="172" t="s">
        <v>129</v>
      </c>
      <c r="BH245" s="172"/>
      <c r="BI245" s="172"/>
      <c r="BJ245" s="3"/>
      <c r="BK245" s="3"/>
    </row>
    <row r="246" spans="1:63" ht="15" customHeight="1" thickTop="1" thickBot="1">
      <c r="A246" s="3"/>
      <c r="B246" s="90"/>
      <c r="C246" s="91"/>
      <c r="D246" s="91"/>
      <c r="E246" s="91"/>
      <c r="F246" s="91"/>
      <c r="G246" s="92"/>
      <c r="H246" s="178"/>
      <c r="I246" s="178"/>
      <c r="J246" s="178"/>
      <c r="K246" s="90"/>
      <c r="L246" s="91"/>
      <c r="M246" s="92"/>
      <c r="N246" s="90"/>
      <c r="O246" s="91"/>
      <c r="P246" s="92"/>
      <c r="Q246" s="90"/>
      <c r="R246" s="91"/>
      <c r="S246" s="92"/>
      <c r="T246" s="90"/>
      <c r="U246" s="91"/>
      <c r="V246" s="92"/>
      <c r="W246" s="124"/>
      <c r="X246" s="124"/>
      <c r="Y246" s="124"/>
      <c r="Z246" s="124"/>
      <c r="AA246" s="124"/>
      <c r="AB246" s="173"/>
      <c r="AC246" s="173"/>
      <c r="AD246" s="173"/>
      <c r="AE246" s="174"/>
      <c r="AF246" s="174"/>
      <c r="AG246" s="174"/>
      <c r="AH246" s="174"/>
      <c r="AI246" s="170"/>
      <c r="AJ246" s="170"/>
      <c r="AK246" s="170"/>
      <c r="AL246" s="170"/>
      <c r="AM246" s="170"/>
      <c r="AN246" s="170"/>
      <c r="AO246" s="170"/>
      <c r="AP246" s="170"/>
      <c r="AQ246" s="170"/>
      <c r="AR246" s="124"/>
      <c r="AS246" s="124"/>
      <c r="AT246" s="124"/>
      <c r="AU246" s="124"/>
      <c r="AV246" s="124"/>
      <c r="AW246" s="124"/>
      <c r="AX246" s="124"/>
      <c r="AY246" s="124"/>
      <c r="AZ246" s="170"/>
      <c r="BA246" s="170"/>
      <c r="BB246" s="170"/>
      <c r="BC246" s="171"/>
      <c r="BD246" s="171"/>
      <c r="BE246" s="171"/>
      <c r="BF246" s="171"/>
      <c r="BG246" s="172"/>
      <c r="BH246" s="172"/>
      <c r="BI246" s="172"/>
      <c r="BJ246" s="3"/>
      <c r="BK246" s="3"/>
    </row>
    <row r="247" spans="1:63" ht="15" customHeight="1" thickTop="1" thickBot="1">
      <c r="A247" s="3"/>
      <c r="B247" s="90"/>
      <c r="C247" s="91"/>
      <c r="D247" s="91"/>
      <c r="E247" s="91"/>
      <c r="F247" s="91"/>
      <c r="G247" s="92"/>
      <c r="H247" s="178"/>
      <c r="I247" s="178"/>
      <c r="J247" s="178"/>
      <c r="K247" s="90"/>
      <c r="L247" s="91"/>
      <c r="M247" s="92"/>
      <c r="N247" s="90"/>
      <c r="O247" s="91"/>
      <c r="P247" s="92"/>
      <c r="Q247" s="90"/>
      <c r="R247" s="91"/>
      <c r="S247" s="92"/>
      <c r="T247" s="90"/>
      <c r="U247" s="91"/>
      <c r="V247" s="92"/>
      <c r="W247" s="124"/>
      <c r="X247" s="124"/>
      <c r="Y247" s="124"/>
      <c r="Z247" s="124"/>
      <c r="AA247" s="124"/>
      <c r="AB247" s="173"/>
      <c r="AC247" s="173"/>
      <c r="AD247" s="173"/>
      <c r="AE247" s="174"/>
      <c r="AF247" s="174"/>
      <c r="AG247" s="174"/>
      <c r="AH247" s="174"/>
      <c r="AI247" s="170"/>
      <c r="AJ247" s="170"/>
      <c r="AK247" s="170"/>
      <c r="AL247" s="170"/>
      <c r="AM247" s="170"/>
      <c r="AN247" s="170"/>
      <c r="AO247" s="170"/>
      <c r="AP247" s="170"/>
      <c r="AQ247" s="170"/>
      <c r="AR247" s="124"/>
      <c r="AS247" s="124"/>
      <c r="AT247" s="124"/>
      <c r="AU247" s="124"/>
      <c r="AV247" s="124"/>
      <c r="AW247" s="124"/>
      <c r="AX247" s="124"/>
      <c r="AY247" s="124"/>
      <c r="AZ247" s="170"/>
      <c r="BA247" s="170"/>
      <c r="BB247" s="170"/>
      <c r="BC247" s="171"/>
      <c r="BD247" s="171"/>
      <c r="BE247" s="171"/>
      <c r="BF247" s="171"/>
      <c r="BG247" s="172"/>
      <c r="BH247" s="172"/>
      <c r="BI247" s="172"/>
      <c r="BJ247" s="3"/>
      <c r="BK247" s="3"/>
    </row>
    <row r="248" spans="1:63" ht="15" customHeight="1" thickTop="1" thickBot="1">
      <c r="A248" s="3"/>
      <c r="B248" s="93"/>
      <c r="C248" s="94"/>
      <c r="D248" s="94"/>
      <c r="E248" s="94"/>
      <c r="F248" s="94"/>
      <c r="G248" s="95"/>
      <c r="H248" s="178"/>
      <c r="I248" s="178"/>
      <c r="J248" s="178"/>
      <c r="K248" s="93"/>
      <c r="L248" s="94"/>
      <c r="M248" s="95"/>
      <c r="N248" s="93"/>
      <c r="O248" s="94"/>
      <c r="P248" s="95"/>
      <c r="Q248" s="93"/>
      <c r="R248" s="94"/>
      <c r="S248" s="95"/>
      <c r="T248" s="93"/>
      <c r="U248" s="94"/>
      <c r="V248" s="95"/>
      <c r="W248" s="124"/>
      <c r="X248" s="124"/>
      <c r="Y248" s="124"/>
      <c r="Z248" s="124"/>
      <c r="AA248" s="124"/>
      <c r="AB248" s="173"/>
      <c r="AC248" s="173"/>
      <c r="AD248" s="173"/>
      <c r="AE248" s="174"/>
      <c r="AF248" s="174"/>
      <c r="AG248" s="174"/>
      <c r="AH248" s="174"/>
      <c r="AI248" s="170"/>
      <c r="AJ248" s="170"/>
      <c r="AK248" s="170"/>
      <c r="AL248" s="170"/>
      <c r="AM248" s="170"/>
      <c r="AN248" s="170"/>
      <c r="AO248" s="170"/>
      <c r="AP248" s="170"/>
      <c r="AQ248" s="170"/>
      <c r="AR248" s="124"/>
      <c r="AS248" s="124"/>
      <c r="AT248" s="124"/>
      <c r="AU248" s="124"/>
      <c r="AV248" s="124"/>
      <c r="AW248" s="124"/>
      <c r="AX248" s="124"/>
      <c r="AY248" s="124"/>
      <c r="AZ248" s="170"/>
      <c r="BA248" s="170"/>
      <c r="BB248" s="170"/>
      <c r="BC248" s="171"/>
      <c r="BD248" s="171"/>
      <c r="BE248" s="171"/>
      <c r="BF248" s="171"/>
      <c r="BG248" s="172"/>
      <c r="BH248" s="172"/>
      <c r="BI248" s="172"/>
      <c r="BJ248" s="3"/>
      <c r="BK248" s="3"/>
    </row>
    <row r="249" spans="1:63" ht="15" customHeight="1" thickTop="1" thickBot="1">
      <c r="A249" s="3"/>
      <c r="B249" s="87" t="s">
        <v>126</v>
      </c>
      <c r="C249" s="88"/>
      <c r="D249" s="88"/>
      <c r="E249" s="88"/>
      <c r="F249" s="88"/>
      <c r="G249" s="89"/>
      <c r="H249" s="178">
        <f>H241</f>
        <v>0</v>
      </c>
      <c r="I249" s="178"/>
      <c r="J249" s="178"/>
      <c r="K249" s="87">
        <f>'06.02'!K249</f>
        <v>60</v>
      </c>
      <c r="L249" s="88"/>
      <c r="M249" s="89"/>
      <c r="N249" s="87">
        <f>'06.02'!N249</f>
        <v>35</v>
      </c>
      <c r="O249" s="88"/>
      <c r="P249" s="89"/>
      <c r="Q249" s="87">
        <f>'06.02'!Q249</f>
        <v>35</v>
      </c>
      <c r="R249" s="88"/>
      <c r="S249" s="89"/>
      <c r="T249" s="87" t="s">
        <v>129</v>
      </c>
      <c r="U249" s="88"/>
      <c r="V249" s="89"/>
      <c r="W249" s="124" t="str">
        <f>'06.02'!W249</f>
        <v>100/100/100</v>
      </c>
      <c r="X249" s="124"/>
      <c r="Y249" s="124"/>
      <c r="Z249" s="124"/>
      <c r="AA249" s="124"/>
      <c r="AB249" s="145"/>
      <c r="AC249" s="145"/>
      <c r="AD249" s="145"/>
      <c r="AE249" s="124"/>
      <c r="AF249" s="124"/>
      <c r="AG249" s="124"/>
      <c r="AH249" s="124"/>
      <c r="AI249" s="124"/>
      <c r="AJ249" s="124"/>
      <c r="AK249" s="124"/>
      <c r="AL249" s="124"/>
      <c r="AM249" s="124"/>
      <c r="AN249" s="124"/>
      <c r="AO249" s="124"/>
      <c r="AP249" s="124"/>
      <c r="AQ249" s="124"/>
      <c r="AR249" s="76"/>
      <c r="AS249" s="76"/>
      <c r="AT249" s="76"/>
      <c r="AU249" s="76"/>
      <c r="AV249" s="76"/>
      <c r="AW249" s="76"/>
      <c r="AX249" s="76"/>
      <c r="AY249" s="76"/>
      <c r="AZ249" s="76"/>
      <c r="BA249" s="76"/>
      <c r="BB249" s="76"/>
      <c r="BC249" s="114"/>
      <c r="BD249" s="78"/>
      <c r="BE249" s="78"/>
      <c r="BF249" s="79"/>
      <c r="BG249" s="76"/>
      <c r="BH249" s="76"/>
      <c r="BI249" s="76"/>
      <c r="BJ249" s="3"/>
      <c r="BK249" s="3"/>
    </row>
    <row r="250" spans="1:63" ht="15" customHeight="1" thickTop="1" thickBot="1">
      <c r="A250" s="3"/>
      <c r="B250" s="90"/>
      <c r="C250" s="91"/>
      <c r="D250" s="91"/>
      <c r="E250" s="91"/>
      <c r="F250" s="91"/>
      <c r="G250" s="92"/>
      <c r="H250" s="178"/>
      <c r="I250" s="178"/>
      <c r="J250" s="178"/>
      <c r="K250" s="90"/>
      <c r="L250" s="91"/>
      <c r="M250" s="92"/>
      <c r="N250" s="90"/>
      <c r="O250" s="91"/>
      <c r="P250" s="92"/>
      <c r="Q250" s="90"/>
      <c r="R250" s="91"/>
      <c r="S250" s="92"/>
      <c r="T250" s="90"/>
      <c r="U250" s="91"/>
      <c r="V250" s="92"/>
      <c r="W250" s="124"/>
      <c r="X250" s="124"/>
      <c r="Y250" s="124"/>
      <c r="Z250" s="124"/>
      <c r="AA250" s="124"/>
      <c r="AB250" s="145"/>
      <c r="AC250" s="145"/>
      <c r="AD250" s="145"/>
      <c r="AE250" s="124"/>
      <c r="AF250" s="124"/>
      <c r="AG250" s="124"/>
      <c r="AH250" s="124"/>
      <c r="AI250" s="124"/>
      <c r="AJ250" s="124"/>
      <c r="AK250" s="124"/>
      <c r="AL250" s="124"/>
      <c r="AM250" s="124"/>
      <c r="AN250" s="124"/>
      <c r="AO250" s="124"/>
      <c r="AP250" s="124"/>
      <c r="AQ250" s="124"/>
      <c r="AR250" s="76"/>
      <c r="AS250" s="76"/>
      <c r="AT250" s="76"/>
      <c r="AU250" s="76"/>
      <c r="AV250" s="76"/>
      <c r="AW250" s="76"/>
      <c r="AX250" s="76"/>
      <c r="AY250" s="76"/>
      <c r="AZ250" s="76"/>
      <c r="BA250" s="76"/>
      <c r="BB250" s="76"/>
      <c r="BC250" s="80"/>
      <c r="BD250" s="81"/>
      <c r="BE250" s="81"/>
      <c r="BF250" s="82"/>
      <c r="BG250" s="76"/>
      <c r="BH250" s="76"/>
      <c r="BI250" s="76"/>
      <c r="BJ250" s="3"/>
      <c r="BK250" s="3"/>
    </row>
    <row r="251" spans="1:63" ht="15" customHeight="1" thickTop="1" thickBot="1">
      <c r="A251" s="3"/>
      <c r="B251" s="90"/>
      <c r="C251" s="91"/>
      <c r="D251" s="91"/>
      <c r="E251" s="91"/>
      <c r="F251" s="91"/>
      <c r="G251" s="92"/>
      <c r="H251" s="178"/>
      <c r="I251" s="178"/>
      <c r="J251" s="178"/>
      <c r="K251" s="90"/>
      <c r="L251" s="91"/>
      <c r="M251" s="92"/>
      <c r="N251" s="90"/>
      <c r="O251" s="91"/>
      <c r="P251" s="92"/>
      <c r="Q251" s="90"/>
      <c r="R251" s="91"/>
      <c r="S251" s="92"/>
      <c r="T251" s="90"/>
      <c r="U251" s="91"/>
      <c r="V251" s="92"/>
      <c r="W251" s="124"/>
      <c r="X251" s="124"/>
      <c r="Y251" s="124"/>
      <c r="Z251" s="124"/>
      <c r="AA251" s="124"/>
      <c r="AB251" s="145"/>
      <c r="AC251" s="145"/>
      <c r="AD251" s="145"/>
      <c r="AE251" s="124"/>
      <c r="AF251" s="124"/>
      <c r="AG251" s="124"/>
      <c r="AH251" s="124"/>
      <c r="AI251" s="124"/>
      <c r="AJ251" s="124"/>
      <c r="AK251" s="124"/>
      <c r="AL251" s="124"/>
      <c r="AM251" s="124"/>
      <c r="AN251" s="124"/>
      <c r="AO251" s="124"/>
      <c r="AP251" s="124"/>
      <c r="AQ251" s="124"/>
      <c r="AR251" s="76"/>
      <c r="AS251" s="76"/>
      <c r="AT251" s="76"/>
      <c r="AU251" s="76"/>
      <c r="AV251" s="76"/>
      <c r="AW251" s="76"/>
      <c r="AX251" s="76"/>
      <c r="AY251" s="76"/>
      <c r="AZ251" s="76"/>
      <c r="BA251" s="76"/>
      <c r="BB251" s="76"/>
      <c r="BC251" s="80"/>
      <c r="BD251" s="81"/>
      <c r="BE251" s="81"/>
      <c r="BF251" s="82"/>
      <c r="BG251" s="76"/>
      <c r="BH251" s="76"/>
      <c r="BI251" s="76"/>
      <c r="BJ251" s="3"/>
      <c r="BK251" s="3"/>
    </row>
    <row r="252" spans="1:63" ht="15" customHeight="1" thickTop="1" thickBot="1">
      <c r="A252" s="3"/>
      <c r="B252" s="93"/>
      <c r="C252" s="94"/>
      <c r="D252" s="94"/>
      <c r="E252" s="94"/>
      <c r="F252" s="94"/>
      <c r="G252" s="95"/>
      <c r="H252" s="178"/>
      <c r="I252" s="178"/>
      <c r="J252" s="178"/>
      <c r="K252" s="93"/>
      <c r="L252" s="94"/>
      <c r="M252" s="95"/>
      <c r="N252" s="93"/>
      <c r="O252" s="94"/>
      <c r="P252" s="95"/>
      <c r="Q252" s="93"/>
      <c r="R252" s="94"/>
      <c r="S252" s="95"/>
      <c r="T252" s="93"/>
      <c r="U252" s="94"/>
      <c r="V252" s="95"/>
      <c r="W252" s="124"/>
      <c r="X252" s="124"/>
      <c r="Y252" s="124"/>
      <c r="Z252" s="124"/>
      <c r="AA252" s="124"/>
      <c r="AB252" s="145"/>
      <c r="AC252" s="145"/>
      <c r="AD252" s="145"/>
      <c r="AE252" s="124"/>
      <c r="AF252" s="124"/>
      <c r="AG252" s="124"/>
      <c r="AH252" s="124"/>
      <c r="AI252" s="124"/>
      <c r="AJ252" s="124"/>
      <c r="AK252" s="124"/>
      <c r="AL252" s="124"/>
      <c r="AM252" s="124"/>
      <c r="AN252" s="124"/>
      <c r="AO252" s="124"/>
      <c r="AP252" s="124"/>
      <c r="AQ252" s="124"/>
      <c r="AR252" s="76"/>
      <c r="AS252" s="76"/>
      <c r="AT252" s="76"/>
      <c r="AU252" s="76"/>
      <c r="AV252" s="76"/>
      <c r="AW252" s="76"/>
      <c r="AX252" s="76"/>
      <c r="AY252" s="76"/>
      <c r="AZ252" s="76"/>
      <c r="BA252" s="76"/>
      <c r="BB252" s="76"/>
      <c r="BC252" s="83"/>
      <c r="BD252" s="84"/>
      <c r="BE252" s="84"/>
      <c r="BF252" s="85"/>
      <c r="BG252" s="76"/>
      <c r="BH252" s="76"/>
      <c r="BI252" s="76"/>
      <c r="BJ252" s="3"/>
      <c r="BK252" s="3"/>
    </row>
    <row r="253" spans="1:63" ht="15" customHeight="1" thickTop="1">
      <c r="A253" s="3"/>
      <c r="B253" s="157"/>
      <c r="C253" s="158"/>
      <c r="D253" s="158"/>
      <c r="E253" s="158"/>
      <c r="F253" s="158"/>
      <c r="G253" s="158"/>
      <c r="H253" s="158"/>
      <c r="I253" s="158"/>
      <c r="J253" s="158"/>
      <c r="K253" s="158"/>
      <c r="L253" s="158"/>
      <c r="M253" s="158"/>
      <c r="N253" s="158"/>
      <c r="O253" s="158"/>
      <c r="P253" s="158"/>
      <c r="Q253" s="158"/>
      <c r="R253" s="158"/>
      <c r="S253" s="158"/>
      <c r="T253" s="158"/>
      <c r="U253" s="158"/>
      <c r="V253" s="158"/>
      <c r="W253" s="158"/>
      <c r="X253" s="158"/>
      <c r="Y253" s="158"/>
      <c r="Z253" s="158"/>
      <c r="AA253" s="158"/>
      <c r="AB253" s="158"/>
      <c r="AC253" s="158"/>
      <c r="AD253" s="158"/>
      <c r="AE253" s="158"/>
      <c r="AF253" s="158"/>
      <c r="AG253" s="158"/>
      <c r="AH253" s="158"/>
      <c r="AI253" s="158"/>
      <c r="AJ253" s="158"/>
      <c r="AK253" s="158"/>
      <c r="AL253" s="158"/>
      <c r="AM253" s="158"/>
      <c r="AN253" s="158"/>
      <c r="AO253" s="158"/>
      <c r="AP253" s="158"/>
      <c r="AQ253" s="158"/>
      <c r="AR253" s="158"/>
      <c r="AS253" s="158"/>
      <c r="AT253" s="158"/>
      <c r="AU253" s="158"/>
      <c r="AV253" s="158"/>
      <c r="AW253" s="158"/>
      <c r="AX253" s="158"/>
      <c r="AY253" s="158"/>
      <c r="AZ253" s="158"/>
      <c r="BA253" s="158"/>
      <c r="BB253" s="158"/>
      <c r="BC253" s="158"/>
      <c r="BD253" s="158"/>
      <c r="BE253" s="158"/>
      <c r="BF253" s="158"/>
      <c r="BG253" s="158"/>
      <c r="BH253" s="158"/>
      <c r="BI253" s="159"/>
      <c r="BJ253" s="3"/>
      <c r="BK253" s="3"/>
    </row>
    <row r="254" spans="1:63" ht="15" customHeight="1">
      <c r="A254" s="3"/>
      <c r="B254" s="160"/>
      <c r="C254" s="161"/>
      <c r="D254" s="161"/>
      <c r="E254" s="161"/>
      <c r="F254" s="161"/>
      <c r="G254" s="161"/>
      <c r="H254" s="161"/>
      <c r="I254" s="161"/>
      <c r="J254" s="161"/>
      <c r="K254" s="161"/>
      <c r="L254" s="161"/>
      <c r="M254" s="161"/>
      <c r="N254" s="161"/>
      <c r="O254" s="161"/>
      <c r="P254" s="161"/>
      <c r="Q254" s="161"/>
      <c r="R254" s="161"/>
      <c r="S254" s="161"/>
      <c r="T254" s="161"/>
      <c r="U254" s="161"/>
      <c r="V254" s="161"/>
      <c r="W254" s="161"/>
      <c r="X254" s="161"/>
      <c r="Y254" s="161"/>
      <c r="Z254" s="161"/>
      <c r="AA254" s="161"/>
      <c r="AB254" s="161"/>
      <c r="AC254" s="161"/>
      <c r="AD254" s="161"/>
      <c r="AE254" s="161"/>
      <c r="AF254" s="161"/>
      <c r="AG254" s="161"/>
      <c r="AH254" s="161"/>
      <c r="AI254" s="161"/>
      <c r="AJ254" s="161"/>
      <c r="AK254" s="161"/>
      <c r="AL254" s="161"/>
      <c r="AM254" s="161"/>
      <c r="AN254" s="161"/>
      <c r="AO254" s="161"/>
      <c r="AP254" s="161"/>
      <c r="AQ254" s="161"/>
      <c r="AR254" s="161"/>
      <c r="AS254" s="161"/>
      <c r="AT254" s="161"/>
      <c r="AU254" s="161"/>
      <c r="AV254" s="161"/>
      <c r="AW254" s="161"/>
      <c r="AX254" s="161"/>
      <c r="AY254" s="161"/>
      <c r="AZ254" s="161"/>
      <c r="BA254" s="161"/>
      <c r="BB254" s="161"/>
      <c r="BC254" s="161"/>
      <c r="BD254" s="161"/>
      <c r="BE254" s="161"/>
      <c r="BF254" s="161"/>
      <c r="BG254" s="161"/>
      <c r="BH254" s="161"/>
      <c r="BI254" s="162"/>
      <c r="BJ254" s="3"/>
      <c r="BK254" s="3"/>
    </row>
    <row r="255" spans="1:63" ht="15" customHeight="1">
      <c r="A255" s="3"/>
      <c r="B255" s="160"/>
      <c r="C255" s="161"/>
      <c r="D255" s="161"/>
      <c r="E255" s="161"/>
      <c r="F255" s="161"/>
      <c r="G255" s="161"/>
      <c r="H255" s="161"/>
      <c r="I255" s="161"/>
      <c r="J255" s="161"/>
      <c r="K255" s="161"/>
      <c r="L255" s="161"/>
      <c r="M255" s="161"/>
      <c r="N255" s="161"/>
      <c r="O255" s="161"/>
      <c r="P255" s="161"/>
      <c r="Q255" s="161"/>
      <c r="R255" s="161"/>
      <c r="S255" s="161"/>
      <c r="T255" s="161"/>
      <c r="U255" s="161"/>
      <c r="V255" s="161"/>
      <c r="W255" s="161"/>
      <c r="X255" s="161"/>
      <c r="Y255" s="161"/>
      <c r="Z255" s="161"/>
      <c r="AA255" s="161"/>
      <c r="AB255" s="161"/>
      <c r="AC255" s="161"/>
      <c r="AD255" s="161"/>
      <c r="AE255" s="161"/>
      <c r="AF255" s="161"/>
      <c r="AG255" s="161"/>
      <c r="AH255" s="161"/>
      <c r="AI255" s="161"/>
      <c r="AJ255" s="161"/>
      <c r="AK255" s="161"/>
      <c r="AL255" s="161"/>
      <c r="AM255" s="161"/>
      <c r="AN255" s="161"/>
      <c r="AO255" s="161"/>
      <c r="AP255" s="161"/>
      <c r="AQ255" s="161"/>
      <c r="AR255" s="161"/>
      <c r="AS255" s="161"/>
      <c r="AT255" s="161"/>
      <c r="AU255" s="161"/>
      <c r="AV255" s="161"/>
      <c r="AW255" s="161"/>
      <c r="AX255" s="161"/>
      <c r="AY255" s="161"/>
      <c r="AZ255" s="161"/>
      <c r="BA255" s="161"/>
      <c r="BB255" s="161"/>
      <c r="BC255" s="161"/>
      <c r="BD255" s="161"/>
      <c r="BE255" s="161"/>
      <c r="BF255" s="161"/>
      <c r="BG255" s="161"/>
      <c r="BH255" s="161"/>
      <c r="BI255" s="162"/>
      <c r="BJ255" s="3"/>
      <c r="BK255" s="3"/>
    </row>
    <row r="256" spans="1:63" ht="15.75" customHeight="1" thickBot="1">
      <c r="A256" s="3"/>
      <c r="B256" s="163"/>
      <c r="C256" s="164"/>
      <c r="D256" s="164"/>
      <c r="E256" s="164"/>
      <c r="F256" s="164"/>
      <c r="G256" s="164"/>
      <c r="H256" s="164"/>
      <c r="I256" s="164"/>
      <c r="J256" s="164"/>
      <c r="K256" s="164"/>
      <c r="L256" s="164"/>
      <c r="M256" s="164"/>
      <c r="N256" s="164"/>
      <c r="O256" s="164"/>
      <c r="P256" s="164"/>
      <c r="Q256" s="164"/>
      <c r="R256" s="164"/>
      <c r="S256" s="164"/>
      <c r="T256" s="164"/>
      <c r="U256" s="164"/>
      <c r="V256" s="164"/>
      <c r="W256" s="164"/>
      <c r="X256" s="164"/>
      <c r="Y256" s="164"/>
      <c r="Z256" s="164"/>
      <c r="AA256" s="164"/>
      <c r="AB256" s="164"/>
      <c r="AC256" s="164"/>
      <c r="AD256" s="164"/>
      <c r="AE256" s="164"/>
      <c r="AF256" s="164"/>
      <c r="AG256" s="164"/>
      <c r="AH256" s="164"/>
      <c r="AI256" s="164"/>
      <c r="AJ256" s="164"/>
      <c r="AK256" s="164"/>
      <c r="AL256" s="164"/>
      <c r="AM256" s="164"/>
      <c r="AN256" s="164"/>
      <c r="AO256" s="164"/>
      <c r="AP256" s="164"/>
      <c r="AQ256" s="164"/>
      <c r="AR256" s="164"/>
      <c r="AS256" s="164"/>
      <c r="AT256" s="164"/>
      <c r="AU256" s="164"/>
      <c r="AV256" s="164"/>
      <c r="AW256" s="164"/>
      <c r="AX256" s="164"/>
      <c r="AY256" s="164"/>
      <c r="AZ256" s="164"/>
      <c r="BA256" s="164"/>
      <c r="BB256" s="164"/>
      <c r="BC256" s="164"/>
      <c r="BD256" s="164"/>
      <c r="BE256" s="164"/>
      <c r="BF256" s="164"/>
      <c r="BG256" s="164"/>
      <c r="BH256" s="164"/>
      <c r="BI256" s="165"/>
      <c r="BJ256" s="3"/>
      <c r="BK256" s="3"/>
    </row>
    <row r="257" spans="1:65" ht="16.5" customHeight="1" thickTop="1" thickBot="1">
      <c r="A257" s="3"/>
      <c r="B257" s="146"/>
      <c r="C257" s="146"/>
      <c r="D257" s="146"/>
      <c r="E257" s="146"/>
      <c r="F257" s="146"/>
      <c r="G257" s="146"/>
      <c r="H257" s="146"/>
      <c r="I257" s="146"/>
      <c r="J257" s="146"/>
      <c r="K257" s="146"/>
      <c r="L257" s="146"/>
      <c r="M257" s="146"/>
      <c r="N257" s="146"/>
      <c r="O257" s="146"/>
      <c r="P257" s="146"/>
      <c r="Q257" s="146"/>
      <c r="R257" s="146"/>
      <c r="S257" s="146"/>
      <c r="T257" s="146"/>
      <c r="U257" s="146"/>
      <c r="V257" s="146"/>
      <c r="W257" s="146"/>
      <c r="X257" s="146"/>
      <c r="Y257" s="146"/>
      <c r="Z257" s="146"/>
      <c r="AA257" s="146"/>
      <c r="AB257" s="146"/>
      <c r="AC257" s="146"/>
      <c r="AD257" s="146"/>
      <c r="AE257" s="146"/>
      <c r="AF257" s="146"/>
      <c r="AG257" s="146"/>
      <c r="AH257" s="146"/>
      <c r="AI257" s="146"/>
      <c r="AJ257" s="146"/>
      <c r="AK257" s="146"/>
      <c r="AL257" s="146"/>
      <c r="AM257" s="146"/>
      <c r="AN257" s="146"/>
      <c r="AO257" s="146"/>
      <c r="AP257" s="146"/>
      <c r="AQ257" s="146"/>
      <c r="AR257" s="146"/>
      <c r="AS257" s="146"/>
      <c r="AT257" s="146"/>
      <c r="AU257" s="146"/>
      <c r="AV257" s="146"/>
      <c r="AW257" s="146"/>
      <c r="AX257" s="146"/>
      <c r="AY257" s="146"/>
      <c r="AZ257" s="146"/>
      <c r="BA257" s="146"/>
      <c r="BB257" s="146"/>
      <c r="BC257" s="146"/>
      <c r="BD257" s="146"/>
      <c r="BE257" s="146"/>
      <c r="BF257" s="146"/>
      <c r="BG257" s="146"/>
      <c r="BH257" s="146"/>
      <c r="BI257" s="146"/>
      <c r="BJ257" s="3"/>
      <c r="BK257" s="3"/>
    </row>
    <row r="258" spans="1:65" ht="16.5" customHeight="1" thickTop="1" thickBot="1">
      <c r="A258" s="3"/>
      <c r="B258" s="146"/>
      <c r="C258" s="146"/>
      <c r="D258" s="146"/>
      <c r="E258" s="146"/>
      <c r="F258" s="146"/>
      <c r="G258" s="146"/>
      <c r="H258" s="146"/>
      <c r="I258" s="146"/>
      <c r="J258" s="146"/>
      <c r="K258" s="146"/>
      <c r="L258" s="146"/>
      <c r="M258" s="146"/>
      <c r="N258" s="146"/>
      <c r="O258" s="146"/>
      <c r="P258" s="146"/>
      <c r="Q258" s="146"/>
      <c r="R258" s="146"/>
      <c r="S258" s="146"/>
      <c r="T258" s="146"/>
      <c r="U258" s="146"/>
      <c r="V258" s="146"/>
      <c r="W258" s="146"/>
      <c r="X258" s="146"/>
      <c r="Y258" s="146"/>
      <c r="Z258" s="146"/>
      <c r="AA258" s="146"/>
      <c r="AB258" s="146"/>
      <c r="AC258" s="146"/>
      <c r="AD258" s="146"/>
      <c r="AE258" s="146"/>
      <c r="AF258" s="146"/>
      <c r="AG258" s="146"/>
      <c r="AH258" s="146"/>
      <c r="AI258" s="146"/>
      <c r="AJ258" s="146"/>
      <c r="AK258" s="146"/>
      <c r="AL258" s="146"/>
      <c r="AM258" s="146"/>
      <c r="AN258" s="146"/>
      <c r="AO258" s="146"/>
      <c r="AP258" s="146"/>
      <c r="AQ258" s="146"/>
      <c r="AR258" s="146"/>
      <c r="AS258" s="146"/>
      <c r="AT258" s="146"/>
      <c r="AU258" s="146"/>
      <c r="AV258" s="146"/>
      <c r="AW258" s="146"/>
      <c r="AX258" s="146"/>
      <c r="AY258" s="146"/>
      <c r="AZ258" s="146"/>
      <c r="BA258" s="146"/>
      <c r="BB258" s="146"/>
      <c r="BC258" s="146"/>
      <c r="BD258" s="146"/>
      <c r="BE258" s="146"/>
      <c r="BF258" s="146"/>
      <c r="BG258" s="146"/>
      <c r="BH258" s="146"/>
      <c r="BI258" s="146"/>
      <c r="BJ258" s="3"/>
      <c r="BK258" s="3"/>
    </row>
    <row r="259" spans="1:65" ht="51.75" customHeight="1" thickTop="1" thickBot="1">
      <c r="A259" s="3"/>
      <c r="B259" s="166" t="s">
        <v>188</v>
      </c>
      <c r="C259" s="167"/>
      <c r="D259" s="168"/>
      <c r="E259" s="166" t="s">
        <v>189</v>
      </c>
      <c r="F259" s="167"/>
      <c r="G259" s="168"/>
      <c r="H259" s="155" t="s">
        <v>194</v>
      </c>
      <c r="I259" s="155"/>
      <c r="J259" s="155"/>
      <c r="K259" s="166" t="s">
        <v>190</v>
      </c>
      <c r="L259" s="167"/>
      <c r="M259" s="168"/>
      <c r="N259" s="166" t="s">
        <v>294</v>
      </c>
      <c r="O259" s="167"/>
      <c r="P259" s="168"/>
      <c r="Q259" s="155" t="s">
        <v>92</v>
      </c>
      <c r="R259" s="155"/>
      <c r="S259" s="155"/>
      <c r="T259" s="155" t="s">
        <v>93</v>
      </c>
      <c r="U259" s="155"/>
      <c r="V259" s="155"/>
      <c r="W259" s="155" t="s">
        <v>161</v>
      </c>
      <c r="X259" s="155"/>
      <c r="Y259" s="155"/>
      <c r="Z259" s="155" t="s">
        <v>192</v>
      </c>
      <c r="AA259" s="155"/>
      <c r="AB259" s="155"/>
      <c r="AC259" s="155" t="s">
        <v>64</v>
      </c>
      <c r="AD259" s="155"/>
      <c r="AE259" s="155"/>
      <c r="AF259" s="155" t="s">
        <v>157</v>
      </c>
      <c r="AG259" s="155"/>
      <c r="AH259" s="155"/>
      <c r="AI259" s="155" t="s">
        <v>193</v>
      </c>
      <c r="AJ259" s="155"/>
      <c r="AK259" s="155"/>
      <c r="AL259" s="155" t="s">
        <v>156</v>
      </c>
      <c r="AM259" s="155"/>
      <c r="AN259" s="155"/>
      <c r="AO259" s="155" t="s">
        <v>94</v>
      </c>
      <c r="AP259" s="155"/>
      <c r="AQ259" s="155"/>
      <c r="AR259" s="155" t="s">
        <v>132</v>
      </c>
      <c r="AS259" s="155"/>
      <c r="AT259" s="155"/>
      <c r="AU259" s="155" t="s">
        <v>195</v>
      </c>
      <c r="AV259" s="155"/>
      <c r="AW259" s="155"/>
      <c r="AX259" s="155" t="s">
        <v>125</v>
      </c>
      <c r="AY259" s="155"/>
      <c r="AZ259" s="155"/>
      <c r="BA259" s="155" t="s">
        <v>161</v>
      </c>
      <c r="BB259" s="155"/>
      <c r="BC259" s="155"/>
      <c r="BD259" s="155" t="s">
        <v>196</v>
      </c>
      <c r="BE259" s="155"/>
      <c r="BF259" s="155"/>
      <c r="BG259" s="156" t="s">
        <v>197</v>
      </c>
      <c r="BH259" s="156"/>
      <c r="BI259" s="156"/>
      <c r="BJ259" s="3"/>
      <c r="BK259" s="3"/>
    </row>
    <row r="260" spans="1:65" ht="15" customHeight="1" thickTop="1" thickBot="1">
      <c r="A260" s="4"/>
      <c r="B260" s="145"/>
      <c r="C260" s="145"/>
      <c r="D260" s="145"/>
      <c r="E260" s="145"/>
      <c r="F260" s="145"/>
      <c r="G260" s="145"/>
      <c r="H260" s="145"/>
      <c r="I260" s="145"/>
      <c r="J260" s="145"/>
      <c r="K260" s="145"/>
      <c r="L260" s="145"/>
      <c r="M260" s="145"/>
      <c r="N260" s="145"/>
      <c r="O260" s="145"/>
      <c r="P260" s="145"/>
      <c r="Q260" s="145"/>
      <c r="R260" s="145"/>
      <c r="S260" s="145"/>
      <c r="T260" s="145"/>
      <c r="U260" s="145"/>
      <c r="V260" s="145"/>
      <c r="W260" s="145"/>
      <c r="X260" s="145"/>
      <c r="Y260" s="145"/>
      <c r="Z260" s="145"/>
      <c r="AA260" s="145"/>
      <c r="AB260" s="145"/>
      <c r="AC260" s="145"/>
      <c r="AD260" s="145"/>
      <c r="AE260" s="145"/>
      <c r="AF260" s="145"/>
      <c r="AG260" s="145"/>
      <c r="AH260" s="145"/>
      <c r="AI260" s="145"/>
      <c r="AJ260" s="145"/>
      <c r="AK260" s="145"/>
      <c r="AL260" s="145"/>
      <c r="AM260" s="145"/>
      <c r="AN260" s="145"/>
      <c r="AO260" s="145">
        <v>19.75</v>
      </c>
      <c r="AP260" s="145"/>
      <c r="AQ260" s="145"/>
      <c r="AR260" s="145"/>
      <c r="AS260" s="145"/>
      <c r="AT260" s="145"/>
      <c r="AU260" s="145"/>
      <c r="AV260" s="145"/>
      <c r="AW260" s="145"/>
      <c r="AX260" s="145"/>
      <c r="AY260" s="145"/>
      <c r="AZ260" s="145"/>
      <c r="BA260" s="86"/>
      <c r="BB260" s="147"/>
      <c r="BC260" s="148"/>
      <c r="BD260" s="145">
        <f>24-AO260</f>
        <v>4.25</v>
      </c>
      <c r="BE260" s="145"/>
      <c r="BF260" s="145"/>
      <c r="BG260" s="145">
        <f>SUM(B260:BF263)</f>
        <v>24</v>
      </c>
      <c r="BH260" s="145"/>
      <c r="BI260" s="145"/>
      <c r="BJ260" s="3"/>
      <c r="BK260" s="3"/>
    </row>
    <row r="261" spans="1:65" ht="15" customHeight="1" thickTop="1" thickBot="1">
      <c r="A261" s="4"/>
      <c r="B261" s="145"/>
      <c r="C261" s="145"/>
      <c r="D261" s="145"/>
      <c r="E261" s="145"/>
      <c r="F261" s="145"/>
      <c r="G261" s="145"/>
      <c r="H261" s="145"/>
      <c r="I261" s="145"/>
      <c r="J261" s="145"/>
      <c r="K261" s="145"/>
      <c r="L261" s="145"/>
      <c r="M261" s="145"/>
      <c r="N261" s="145"/>
      <c r="O261" s="145"/>
      <c r="P261" s="145"/>
      <c r="Q261" s="145"/>
      <c r="R261" s="145"/>
      <c r="S261" s="145"/>
      <c r="T261" s="145"/>
      <c r="U261" s="145"/>
      <c r="V261" s="145"/>
      <c r="W261" s="145"/>
      <c r="X261" s="145"/>
      <c r="Y261" s="145"/>
      <c r="Z261" s="145"/>
      <c r="AA261" s="145"/>
      <c r="AB261" s="145"/>
      <c r="AC261" s="145"/>
      <c r="AD261" s="145"/>
      <c r="AE261" s="145"/>
      <c r="AF261" s="145"/>
      <c r="AG261" s="145"/>
      <c r="AH261" s="145"/>
      <c r="AI261" s="145"/>
      <c r="AJ261" s="145"/>
      <c r="AK261" s="145"/>
      <c r="AL261" s="145"/>
      <c r="AM261" s="145"/>
      <c r="AN261" s="145"/>
      <c r="AO261" s="145"/>
      <c r="AP261" s="145"/>
      <c r="AQ261" s="145"/>
      <c r="AR261" s="145"/>
      <c r="AS261" s="145"/>
      <c r="AT261" s="145"/>
      <c r="AU261" s="145"/>
      <c r="AV261" s="145"/>
      <c r="AW261" s="145"/>
      <c r="AX261" s="145"/>
      <c r="AY261" s="145"/>
      <c r="AZ261" s="145"/>
      <c r="BA261" s="149"/>
      <c r="BB261" s="150"/>
      <c r="BC261" s="151"/>
      <c r="BD261" s="145"/>
      <c r="BE261" s="145"/>
      <c r="BF261" s="145"/>
      <c r="BG261" s="145"/>
      <c r="BH261" s="145"/>
      <c r="BI261" s="145"/>
      <c r="BJ261" s="3"/>
      <c r="BK261" s="3"/>
    </row>
    <row r="262" spans="1:65" ht="15" customHeight="1" thickTop="1" thickBot="1">
      <c r="A262" s="4"/>
      <c r="B262" s="145"/>
      <c r="C262" s="145"/>
      <c r="D262" s="145"/>
      <c r="E262" s="145"/>
      <c r="F262" s="145"/>
      <c r="G262" s="145"/>
      <c r="H262" s="145"/>
      <c r="I262" s="145"/>
      <c r="J262" s="145"/>
      <c r="K262" s="145"/>
      <c r="L262" s="145"/>
      <c r="M262" s="145"/>
      <c r="N262" s="145"/>
      <c r="O262" s="145"/>
      <c r="P262" s="145"/>
      <c r="Q262" s="145"/>
      <c r="R262" s="145"/>
      <c r="S262" s="145"/>
      <c r="T262" s="145"/>
      <c r="U262" s="145"/>
      <c r="V262" s="145"/>
      <c r="W262" s="145"/>
      <c r="X262" s="145"/>
      <c r="Y262" s="145"/>
      <c r="Z262" s="145"/>
      <c r="AA262" s="145"/>
      <c r="AB262" s="145"/>
      <c r="AC262" s="145"/>
      <c r="AD262" s="145"/>
      <c r="AE262" s="145"/>
      <c r="AF262" s="145"/>
      <c r="AG262" s="145"/>
      <c r="AH262" s="145"/>
      <c r="AI262" s="145"/>
      <c r="AJ262" s="145"/>
      <c r="AK262" s="145"/>
      <c r="AL262" s="145"/>
      <c r="AM262" s="145"/>
      <c r="AN262" s="145"/>
      <c r="AO262" s="145"/>
      <c r="AP262" s="145"/>
      <c r="AQ262" s="145"/>
      <c r="AR262" s="145"/>
      <c r="AS262" s="145"/>
      <c r="AT262" s="145"/>
      <c r="AU262" s="145"/>
      <c r="AV262" s="145"/>
      <c r="AW262" s="145"/>
      <c r="AX262" s="145"/>
      <c r="AY262" s="145"/>
      <c r="AZ262" s="145"/>
      <c r="BA262" s="149"/>
      <c r="BB262" s="150"/>
      <c r="BC262" s="151"/>
      <c r="BD262" s="145"/>
      <c r="BE262" s="145"/>
      <c r="BF262" s="145"/>
      <c r="BG262" s="145"/>
      <c r="BH262" s="145"/>
      <c r="BI262" s="145"/>
      <c r="BJ262" s="3"/>
      <c r="BK262" s="3"/>
    </row>
    <row r="263" spans="1:65" ht="15" customHeight="1" thickTop="1" thickBot="1">
      <c r="A263" s="4"/>
      <c r="B263" s="145"/>
      <c r="C263" s="145"/>
      <c r="D263" s="145"/>
      <c r="E263" s="145"/>
      <c r="F263" s="145"/>
      <c r="G263" s="145"/>
      <c r="H263" s="145"/>
      <c r="I263" s="145"/>
      <c r="J263" s="145"/>
      <c r="K263" s="145"/>
      <c r="L263" s="145"/>
      <c r="M263" s="145"/>
      <c r="N263" s="145"/>
      <c r="O263" s="145"/>
      <c r="P263" s="145"/>
      <c r="Q263" s="145"/>
      <c r="R263" s="145"/>
      <c r="S263" s="145"/>
      <c r="T263" s="145"/>
      <c r="U263" s="145"/>
      <c r="V263" s="145"/>
      <c r="W263" s="145"/>
      <c r="X263" s="145"/>
      <c r="Y263" s="145"/>
      <c r="Z263" s="145"/>
      <c r="AA263" s="145"/>
      <c r="AB263" s="145"/>
      <c r="AC263" s="145"/>
      <c r="AD263" s="145"/>
      <c r="AE263" s="145"/>
      <c r="AF263" s="145"/>
      <c r="AG263" s="145"/>
      <c r="AH263" s="145"/>
      <c r="AI263" s="145"/>
      <c r="AJ263" s="145"/>
      <c r="AK263" s="145"/>
      <c r="AL263" s="145"/>
      <c r="AM263" s="145"/>
      <c r="AN263" s="145"/>
      <c r="AO263" s="145"/>
      <c r="AP263" s="145"/>
      <c r="AQ263" s="145"/>
      <c r="AR263" s="145"/>
      <c r="AS263" s="145"/>
      <c r="AT263" s="145"/>
      <c r="AU263" s="145"/>
      <c r="AV263" s="145"/>
      <c r="AW263" s="145"/>
      <c r="AX263" s="145"/>
      <c r="AY263" s="145"/>
      <c r="AZ263" s="145"/>
      <c r="BA263" s="152"/>
      <c r="BB263" s="153"/>
      <c r="BC263" s="154"/>
      <c r="BD263" s="145"/>
      <c r="BE263" s="145"/>
      <c r="BF263" s="145"/>
      <c r="BG263" s="145"/>
      <c r="BH263" s="145"/>
      <c r="BI263" s="145"/>
      <c r="BJ263" s="3"/>
      <c r="BK263" s="3"/>
      <c r="BM263" t="s">
        <v>198</v>
      </c>
    </row>
    <row r="264" spans="1:65" ht="15.75" customHeight="1" thickTop="1" thickBot="1">
      <c r="B264" s="25"/>
      <c r="C264" s="26"/>
      <c r="D264" s="26"/>
      <c r="E264" s="26"/>
      <c r="F264" s="26"/>
      <c r="G264" s="26"/>
      <c r="H264" s="26"/>
      <c r="I264" s="26"/>
      <c r="J264" s="26"/>
      <c r="K264" s="26"/>
      <c r="L264" s="26"/>
      <c r="M264" s="26"/>
      <c r="N264" s="26"/>
      <c r="O264" s="26"/>
      <c r="P264" s="26"/>
      <c r="Q264" s="26"/>
      <c r="R264" s="26"/>
      <c r="S264" s="26"/>
      <c r="T264" s="26"/>
      <c r="U264" s="26"/>
      <c r="V264" s="26"/>
      <c r="W264" s="26"/>
      <c r="X264" s="26"/>
      <c r="Y264" s="26"/>
      <c r="Z264" s="26"/>
      <c r="AA264" s="26"/>
      <c r="AB264" s="31"/>
      <c r="AC264" s="18" t="s">
        <v>95</v>
      </c>
      <c r="AD264" s="18"/>
      <c r="AE264" s="18"/>
      <c r="AF264" s="18"/>
      <c r="AG264" s="18"/>
      <c r="AH264" s="18"/>
      <c r="AI264" s="18"/>
      <c r="AJ264" s="18"/>
      <c r="AK264" s="18"/>
      <c r="AL264" s="18"/>
      <c r="AM264" s="18"/>
      <c r="AN264" s="18"/>
      <c r="AO264" s="18"/>
      <c r="AP264" s="18"/>
      <c r="AQ264" s="18"/>
      <c r="AR264" s="18"/>
      <c r="AS264" s="18"/>
      <c r="AT264" s="18" t="s">
        <v>96</v>
      </c>
      <c r="AU264" s="18"/>
      <c r="AV264" s="18"/>
      <c r="AW264" s="18"/>
      <c r="AX264" s="18"/>
      <c r="AY264" s="18"/>
      <c r="AZ264" s="18"/>
      <c r="BA264" s="18"/>
      <c r="BB264" s="18"/>
      <c r="BC264" s="18"/>
      <c r="BD264" s="18"/>
      <c r="BE264" s="18"/>
      <c r="BF264" s="18"/>
      <c r="BG264" s="18"/>
      <c r="BH264" s="18"/>
      <c r="BI264" s="18"/>
    </row>
    <row r="265" spans="1:65" ht="15" customHeight="1" thickTop="1" thickBot="1">
      <c r="B265" s="27"/>
      <c r="C265" s="28"/>
      <c r="D265" s="28"/>
      <c r="E265" s="28"/>
      <c r="F265" s="28"/>
      <c r="G265" s="28"/>
      <c r="H265" s="28"/>
      <c r="I265" s="28"/>
      <c r="J265" s="28"/>
      <c r="K265" s="28"/>
      <c r="L265" s="28"/>
      <c r="M265" s="28"/>
      <c r="N265" s="28"/>
      <c r="O265" s="28"/>
      <c r="P265" s="28"/>
      <c r="Q265" s="28"/>
      <c r="R265" s="28"/>
      <c r="S265" s="28"/>
      <c r="T265" s="28"/>
      <c r="U265" s="28"/>
      <c r="V265" s="28"/>
      <c r="W265" s="28"/>
      <c r="X265" s="28"/>
      <c r="Y265" s="28"/>
      <c r="Z265" s="28"/>
      <c r="AA265" s="28"/>
      <c r="AB265" s="32"/>
      <c r="AC265" s="36"/>
      <c r="AD265" s="36"/>
      <c r="AE265" s="36"/>
      <c r="AF265" s="36"/>
      <c r="AG265" s="36"/>
      <c r="AH265" s="36"/>
      <c r="AI265" s="36"/>
      <c r="AJ265" s="36"/>
      <c r="AK265" s="36"/>
      <c r="AL265" s="36"/>
      <c r="AM265" s="36"/>
      <c r="AN265" s="36"/>
      <c r="AO265" s="36"/>
      <c r="AP265" s="36"/>
      <c r="AQ265" s="36"/>
      <c r="AR265" s="36"/>
      <c r="AS265" s="36"/>
      <c r="AT265" s="36"/>
      <c r="AU265" s="36"/>
      <c r="AV265" s="36"/>
      <c r="AW265" s="36"/>
      <c r="AX265" s="36"/>
      <c r="AY265" s="36"/>
      <c r="AZ265" s="36"/>
      <c r="BA265" s="36"/>
      <c r="BB265" s="36"/>
      <c r="BC265" s="36"/>
      <c r="BD265" s="36"/>
      <c r="BE265" s="36"/>
      <c r="BF265" s="36"/>
      <c r="BG265" s="36"/>
      <c r="BH265" s="36"/>
      <c r="BI265" s="36"/>
    </row>
    <row r="266" spans="1:65" ht="15" customHeight="1" thickTop="1" thickBot="1">
      <c r="B266" s="27"/>
      <c r="C266" s="28"/>
      <c r="D266" s="28"/>
      <c r="E266" s="28"/>
      <c r="F266" s="28"/>
      <c r="G266" s="28"/>
      <c r="H266" s="28"/>
      <c r="I266" s="28"/>
      <c r="J266" s="28"/>
      <c r="K266" s="28"/>
      <c r="L266" s="28"/>
      <c r="M266" s="28"/>
      <c r="N266" s="28"/>
      <c r="O266" s="28"/>
      <c r="P266" s="28"/>
      <c r="Q266" s="28"/>
      <c r="R266" s="28"/>
      <c r="S266" s="28"/>
      <c r="T266" s="28"/>
      <c r="U266" s="28"/>
      <c r="V266" s="28"/>
      <c r="W266" s="28"/>
      <c r="X266" s="28"/>
      <c r="Y266" s="28"/>
      <c r="Z266" s="28"/>
      <c r="AA266" s="28"/>
      <c r="AB266" s="32"/>
      <c r="AC266" s="36"/>
      <c r="AD266" s="36"/>
      <c r="AE266" s="36"/>
      <c r="AF266" s="36"/>
      <c r="AG266" s="36"/>
      <c r="AH266" s="36"/>
      <c r="AI266" s="36"/>
      <c r="AJ266" s="36"/>
      <c r="AK266" s="36"/>
      <c r="AL266" s="36"/>
      <c r="AM266" s="36"/>
      <c r="AN266" s="36"/>
      <c r="AO266" s="36"/>
      <c r="AP266" s="36"/>
      <c r="AQ266" s="36"/>
      <c r="AR266" s="36"/>
      <c r="AS266" s="36"/>
      <c r="AT266" s="36"/>
      <c r="AU266" s="36"/>
      <c r="AV266" s="36"/>
      <c r="AW266" s="36"/>
      <c r="AX266" s="36"/>
      <c r="AY266" s="36"/>
      <c r="AZ266" s="36"/>
      <c r="BA266" s="36"/>
      <c r="BB266" s="36"/>
      <c r="BC266" s="36"/>
      <c r="BD266" s="36"/>
      <c r="BE266" s="36"/>
      <c r="BF266" s="36"/>
      <c r="BG266" s="36"/>
      <c r="BH266" s="36"/>
      <c r="BI266" s="36"/>
    </row>
    <row r="267" spans="1:65" ht="15.75" customHeight="1" thickTop="1" thickBot="1">
      <c r="B267" s="29"/>
      <c r="C267" s="30"/>
      <c r="D267" s="30"/>
      <c r="E267" s="30"/>
      <c r="F267" s="30"/>
      <c r="G267" s="30"/>
      <c r="H267" s="30"/>
      <c r="I267" s="30"/>
      <c r="J267" s="30"/>
      <c r="K267" s="30"/>
      <c r="L267" s="30"/>
      <c r="M267" s="30"/>
      <c r="N267" s="30"/>
      <c r="O267" s="30"/>
      <c r="P267" s="30"/>
      <c r="Q267" s="30"/>
      <c r="R267" s="30"/>
      <c r="S267" s="30"/>
      <c r="T267" s="30"/>
      <c r="U267" s="30"/>
      <c r="V267" s="30"/>
      <c r="W267" s="30"/>
      <c r="X267" s="30"/>
      <c r="Y267" s="30"/>
      <c r="Z267" s="30"/>
      <c r="AA267" s="30"/>
      <c r="AB267" s="33"/>
      <c r="AC267" s="36"/>
      <c r="AD267" s="36"/>
      <c r="AE267" s="36"/>
      <c r="AF267" s="36"/>
      <c r="AG267" s="36"/>
      <c r="AH267" s="36"/>
      <c r="AI267" s="36"/>
      <c r="AJ267" s="36"/>
      <c r="AK267" s="36"/>
      <c r="AL267" s="36"/>
      <c r="AM267" s="36"/>
      <c r="AN267" s="36"/>
      <c r="AO267" s="36"/>
      <c r="AP267" s="36"/>
      <c r="AQ267" s="36"/>
      <c r="AR267" s="36"/>
      <c r="AS267" s="36"/>
      <c r="AT267" s="36"/>
      <c r="AU267" s="36"/>
      <c r="AV267" s="36"/>
      <c r="AW267" s="36"/>
      <c r="AX267" s="36"/>
      <c r="AY267" s="36"/>
      <c r="AZ267" s="36"/>
      <c r="BA267" s="36"/>
      <c r="BB267" s="36"/>
      <c r="BC267" s="36"/>
      <c r="BD267" s="36"/>
      <c r="BE267" s="36"/>
      <c r="BF267" s="36"/>
      <c r="BG267" s="36"/>
      <c r="BH267" s="36"/>
      <c r="BI267" s="36"/>
    </row>
    <row r="268" spans="1:65" ht="16.5" customHeight="1" thickTop="1" thickBot="1">
      <c r="B268" s="146"/>
      <c r="C268" s="146"/>
      <c r="D268" s="146"/>
      <c r="E268" s="146"/>
      <c r="F268" s="146"/>
      <c r="G268" s="146"/>
      <c r="H268" s="146"/>
      <c r="I268" s="146"/>
      <c r="J268" s="146"/>
      <c r="K268" s="146"/>
      <c r="L268" s="146"/>
      <c r="M268" s="146"/>
      <c r="N268" s="146"/>
      <c r="O268" s="146"/>
      <c r="P268" s="146"/>
      <c r="Q268" s="146"/>
      <c r="R268" s="146"/>
      <c r="S268" s="146"/>
      <c r="T268" s="146"/>
      <c r="U268" s="146"/>
      <c r="V268" s="146"/>
      <c r="W268" s="146"/>
      <c r="X268" s="146"/>
      <c r="Y268" s="146"/>
      <c r="Z268" s="146"/>
      <c r="AA268" s="146"/>
      <c r="AB268" s="146"/>
      <c r="AC268" s="146"/>
      <c r="AD268" s="146"/>
      <c r="AE268" s="146"/>
      <c r="AF268" s="146"/>
      <c r="AG268" s="146"/>
      <c r="AH268" s="146"/>
      <c r="AI268" s="146"/>
      <c r="AJ268" s="146"/>
      <c r="AK268" s="146"/>
      <c r="AL268" s="146"/>
      <c r="AM268" s="146"/>
      <c r="AN268" s="146"/>
      <c r="AO268" s="146"/>
      <c r="AP268" s="146"/>
      <c r="AQ268" s="146"/>
      <c r="AR268" s="146"/>
      <c r="AS268" s="146"/>
      <c r="AT268" s="146"/>
      <c r="AU268" s="146"/>
      <c r="AV268" s="146"/>
      <c r="AW268" s="146"/>
      <c r="AX268" s="146"/>
      <c r="AY268" s="146"/>
      <c r="AZ268" s="146"/>
      <c r="BA268" s="146"/>
      <c r="BB268" s="146"/>
      <c r="BC268" s="146"/>
      <c r="BD268" s="146"/>
      <c r="BE268" s="146"/>
      <c r="BF268" s="146"/>
      <c r="BG268" s="146"/>
      <c r="BH268" s="146"/>
      <c r="BI268" s="146"/>
    </row>
    <row r="269" spans="1:65" ht="16.5" customHeight="1" thickTop="1" thickBot="1">
      <c r="B269" s="146"/>
      <c r="C269" s="146"/>
      <c r="D269" s="146"/>
      <c r="E269" s="146"/>
      <c r="F269" s="146"/>
      <c r="G269" s="146"/>
      <c r="H269" s="146"/>
      <c r="I269" s="146"/>
      <c r="J269" s="146"/>
      <c r="K269" s="146"/>
      <c r="L269" s="146"/>
      <c r="M269" s="146"/>
      <c r="N269" s="146"/>
      <c r="O269" s="146"/>
      <c r="P269" s="146"/>
      <c r="Q269" s="146"/>
      <c r="R269" s="146"/>
      <c r="S269" s="146"/>
      <c r="T269" s="146"/>
      <c r="U269" s="146"/>
      <c r="V269" s="146"/>
      <c r="W269" s="146"/>
      <c r="X269" s="146"/>
      <c r="Y269" s="146"/>
      <c r="Z269" s="146"/>
      <c r="AA269" s="146"/>
      <c r="AB269" s="146"/>
      <c r="AC269" s="146"/>
      <c r="AD269" s="146"/>
      <c r="AE269" s="146"/>
      <c r="AF269" s="146"/>
      <c r="AG269" s="146"/>
      <c r="AH269" s="146"/>
      <c r="AI269" s="146"/>
      <c r="AJ269" s="146"/>
      <c r="AK269" s="146"/>
      <c r="AL269" s="146"/>
      <c r="AM269" s="146"/>
      <c r="AN269" s="146"/>
      <c r="AO269" s="146"/>
      <c r="AP269" s="146"/>
      <c r="AQ269" s="146"/>
      <c r="AR269" s="146"/>
      <c r="AS269" s="146"/>
      <c r="AT269" s="146"/>
      <c r="AU269" s="146"/>
      <c r="AV269" s="146"/>
      <c r="AW269" s="146"/>
      <c r="AX269" s="146"/>
      <c r="AY269" s="146"/>
      <c r="AZ269" s="146"/>
      <c r="BA269" s="146"/>
      <c r="BB269" s="146"/>
      <c r="BC269" s="146"/>
      <c r="BD269" s="146"/>
      <c r="BE269" s="146"/>
      <c r="BF269" s="146"/>
      <c r="BG269" s="146"/>
      <c r="BH269" s="146"/>
      <c r="BI269" s="146"/>
    </row>
    <row r="270" spans="1:65" ht="15" customHeight="1" thickTop="1" thickBot="1">
      <c r="B270" s="125" t="s">
        <v>97</v>
      </c>
      <c r="C270" s="125"/>
      <c r="D270" s="125"/>
      <c r="E270" s="125" t="s">
        <v>98</v>
      </c>
      <c r="F270" s="125"/>
      <c r="G270" s="125"/>
      <c r="H270" s="125" t="s">
        <v>99</v>
      </c>
      <c r="I270" s="125"/>
      <c r="J270" s="125"/>
      <c r="K270" s="125" t="s">
        <v>100</v>
      </c>
      <c r="L270" s="125"/>
      <c r="M270" s="125"/>
      <c r="N270" s="125"/>
      <c r="O270" s="125"/>
      <c r="P270" s="125"/>
      <c r="Q270" s="125" t="s">
        <v>101</v>
      </c>
      <c r="R270" s="125"/>
      <c r="S270" s="125"/>
      <c r="T270" s="125"/>
      <c r="U270" s="125"/>
      <c r="V270" s="125"/>
      <c r="W270" s="125"/>
      <c r="X270" s="125"/>
      <c r="Y270" s="125"/>
      <c r="Z270" s="136" t="s">
        <v>102</v>
      </c>
      <c r="AA270" s="137"/>
      <c r="AB270" s="138"/>
      <c r="AC270" s="127" t="s">
        <v>103</v>
      </c>
      <c r="AD270" s="128"/>
      <c r="AE270" s="128"/>
      <c r="AF270" s="128"/>
      <c r="AG270" s="129"/>
      <c r="AH270" s="125" t="s">
        <v>104</v>
      </c>
      <c r="AI270" s="125"/>
      <c r="AJ270" s="125"/>
      <c r="AK270" s="125" t="s">
        <v>169</v>
      </c>
      <c r="AL270" s="125"/>
      <c r="AM270" s="125"/>
      <c r="AN270" s="125" t="s">
        <v>105</v>
      </c>
      <c r="AO270" s="125"/>
      <c r="AP270" s="125"/>
      <c r="AQ270" s="125" t="s">
        <v>106</v>
      </c>
      <c r="AR270" s="125"/>
      <c r="AS270" s="125"/>
      <c r="AT270" s="126" t="s">
        <v>107</v>
      </c>
      <c r="AU270" s="126"/>
      <c r="AV270" s="126"/>
      <c r="AW270" s="125" t="s">
        <v>108</v>
      </c>
      <c r="AX270" s="125"/>
      <c r="AY270" s="125"/>
      <c r="AZ270" s="125" t="s">
        <v>199</v>
      </c>
      <c r="BA270" s="125"/>
      <c r="BB270" s="125"/>
      <c r="BC270" s="125"/>
      <c r="BD270" s="125"/>
      <c r="BE270" s="125"/>
      <c r="BF270" s="126" t="s">
        <v>200</v>
      </c>
      <c r="BG270" s="126"/>
      <c r="BH270" s="126"/>
      <c r="BI270" s="126"/>
    </row>
    <row r="271" spans="1:65" ht="15" customHeight="1" thickTop="1" thickBot="1">
      <c r="B271" s="125"/>
      <c r="C271" s="125"/>
      <c r="D271" s="125"/>
      <c r="E271" s="125"/>
      <c r="F271" s="125"/>
      <c r="G271" s="125"/>
      <c r="H271" s="125"/>
      <c r="I271" s="125"/>
      <c r="J271" s="125"/>
      <c r="K271" s="125"/>
      <c r="L271" s="125"/>
      <c r="M271" s="125"/>
      <c r="N271" s="125"/>
      <c r="O271" s="125"/>
      <c r="P271" s="125"/>
      <c r="Q271" s="125"/>
      <c r="R271" s="125"/>
      <c r="S271" s="125"/>
      <c r="T271" s="125"/>
      <c r="U271" s="125"/>
      <c r="V271" s="125"/>
      <c r="W271" s="125"/>
      <c r="X271" s="125"/>
      <c r="Y271" s="125"/>
      <c r="Z271" s="139"/>
      <c r="AA271" s="140"/>
      <c r="AB271" s="141"/>
      <c r="AC271" s="130"/>
      <c r="AD271" s="131"/>
      <c r="AE271" s="131"/>
      <c r="AF271" s="131"/>
      <c r="AG271" s="132"/>
      <c r="AH271" s="125"/>
      <c r="AI271" s="125"/>
      <c r="AJ271" s="125"/>
      <c r="AK271" s="125"/>
      <c r="AL271" s="125"/>
      <c r="AM271" s="125"/>
      <c r="AN271" s="125"/>
      <c r="AO271" s="125"/>
      <c r="AP271" s="125"/>
      <c r="AQ271" s="125"/>
      <c r="AR271" s="125"/>
      <c r="AS271" s="125"/>
      <c r="AT271" s="126"/>
      <c r="AU271" s="126"/>
      <c r="AV271" s="126"/>
      <c r="AW271" s="125"/>
      <c r="AX271" s="125"/>
      <c r="AY271" s="125"/>
      <c r="AZ271" s="125"/>
      <c r="BA271" s="125"/>
      <c r="BB271" s="125"/>
      <c r="BC271" s="125"/>
      <c r="BD271" s="125"/>
      <c r="BE271" s="125"/>
      <c r="BF271" s="126"/>
      <c r="BG271" s="126"/>
      <c r="BH271" s="126"/>
      <c r="BI271" s="126"/>
    </row>
    <row r="272" spans="1:65" ht="15" customHeight="1" thickTop="1" thickBot="1">
      <c r="B272" s="125"/>
      <c r="C272" s="125"/>
      <c r="D272" s="125"/>
      <c r="E272" s="125"/>
      <c r="F272" s="125"/>
      <c r="G272" s="125"/>
      <c r="H272" s="125"/>
      <c r="I272" s="125"/>
      <c r="J272" s="125"/>
      <c r="K272" s="125"/>
      <c r="L272" s="125"/>
      <c r="M272" s="125"/>
      <c r="N272" s="125"/>
      <c r="O272" s="125"/>
      <c r="P272" s="125"/>
      <c r="Q272" s="125"/>
      <c r="R272" s="125"/>
      <c r="S272" s="125"/>
      <c r="T272" s="125"/>
      <c r="U272" s="125"/>
      <c r="V272" s="125"/>
      <c r="W272" s="125"/>
      <c r="X272" s="125"/>
      <c r="Y272" s="125"/>
      <c r="Z272" s="139"/>
      <c r="AA272" s="140"/>
      <c r="AB272" s="141"/>
      <c r="AC272" s="130"/>
      <c r="AD272" s="131"/>
      <c r="AE272" s="131"/>
      <c r="AF272" s="131"/>
      <c r="AG272" s="132"/>
      <c r="AH272" s="125"/>
      <c r="AI272" s="125"/>
      <c r="AJ272" s="125"/>
      <c r="AK272" s="125"/>
      <c r="AL272" s="125"/>
      <c r="AM272" s="125"/>
      <c r="AN272" s="125"/>
      <c r="AO272" s="125"/>
      <c r="AP272" s="125"/>
      <c r="AQ272" s="125"/>
      <c r="AR272" s="125"/>
      <c r="AS272" s="125"/>
      <c r="AT272" s="126"/>
      <c r="AU272" s="126"/>
      <c r="AV272" s="126"/>
      <c r="AW272" s="125"/>
      <c r="AX272" s="125"/>
      <c r="AY272" s="125"/>
      <c r="AZ272" s="125"/>
      <c r="BA272" s="125"/>
      <c r="BB272" s="125"/>
      <c r="BC272" s="125"/>
      <c r="BD272" s="125"/>
      <c r="BE272" s="125"/>
      <c r="BF272" s="126"/>
      <c r="BG272" s="126"/>
      <c r="BH272" s="126"/>
      <c r="BI272" s="126"/>
    </row>
    <row r="273" spans="2:61" ht="15" customHeight="1" thickTop="1" thickBot="1">
      <c r="B273" s="125"/>
      <c r="C273" s="125"/>
      <c r="D273" s="125"/>
      <c r="E273" s="125"/>
      <c r="F273" s="125"/>
      <c r="G273" s="125"/>
      <c r="H273" s="125"/>
      <c r="I273" s="125"/>
      <c r="J273" s="125"/>
      <c r="K273" s="125"/>
      <c r="L273" s="125"/>
      <c r="M273" s="125"/>
      <c r="N273" s="125"/>
      <c r="O273" s="125"/>
      <c r="P273" s="125"/>
      <c r="Q273" s="125" t="s">
        <v>109</v>
      </c>
      <c r="R273" s="125"/>
      <c r="S273" s="125" t="s">
        <v>110</v>
      </c>
      <c r="T273" s="125"/>
      <c r="U273" s="125"/>
      <c r="V273" s="125"/>
      <c r="W273" s="125" t="s">
        <v>111</v>
      </c>
      <c r="X273" s="125"/>
      <c r="Y273" s="125"/>
      <c r="Z273" s="139"/>
      <c r="AA273" s="140"/>
      <c r="AB273" s="141"/>
      <c r="AC273" s="130"/>
      <c r="AD273" s="131"/>
      <c r="AE273" s="131"/>
      <c r="AF273" s="131"/>
      <c r="AG273" s="132"/>
      <c r="AH273" s="125"/>
      <c r="AI273" s="125"/>
      <c r="AJ273" s="125"/>
      <c r="AK273" s="125"/>
      <c r="AL273" s="125"/>
      <c r="AM273" s="125"/>
      <c r="AN273" s="125"/>
      <c r="AO273" s="125"/>
      <c r="AP273" s="125"/>
      <c r="AQ273" s="125"/>
      <c r="AR273" s="125"/>
      <c r="AS273" s="125"/>
      <c r="AT273" s="126"/>
      <c r="AU273" s="126"/>
      <c r="AV273" s="126"/>
      <c r="AW273" s="125"/>
      <c r="AX273" s="125"/>
      <c r="AY273" s="125"/>
      <c r="AZ273" s="125"/>
      <c r="BA273" s="125"/>
      <c r="BB273" s="125"/>
      <c r="BC273" s="125"/>
      <c r="BD273" s="125"/>
      <c r="BE273" s="125"/>
      <c r="BF273" s="126"/>
      <c r="BG273" s="126"/>
      <c r="BH273" s="126"/>
      <c r="BI273" s="126"/>
    </row>
    <row r="274" spans="2:61" ht="15" customHeight="1" thickTop="1" thickBot="1">
      <c r="B274" s="125"/>
      <c r="C274" s="125"/>
      <c r="D274" s="125"/>
      <c r="E274" s="125"/>
      <c r="F274" s="125"/>
      <c r="G274" s="125"/>
      <c r="H274" s="125"/>
      <c r="I274" s="125"/>
      <c r="J274" s="125"/>
      <c r="K274" s="125"/>
      <c r="L274" s="125"/>
      <c r="M274" s="125"/>
      <c r="N274" s="125"/>
      <c r="O274" s="125"/>
      <c r="P274" s="125"/>
      <c r="Q274" s="125"/>
      <c r="R274" s="125"/>
      <c r="S274" s="125"/>
      <c r="T274" s="125"/>
      <c r="U274" s="125"/>
      <c r="V274" s="125"/>
      <c r="W274" s="125"/>
      <c r="X274" s="125"/>
      <c r="Y274" s="125"/>
      <c r="Z274" s="142"/>
      <c r="AA274" s="143"/>
      <c r="AB274" s="144"/>
      <c r="AC274" s="133"/>
      <c r="AD274" s="134"/>
      <c r="AE274" s="134"/>
      <c r="AF274" s="134"/>
      <c r="AG274" s="135"/>
      <c r="AH274" s="125"/>
      <c r="AI274" s="125"/>
      <c r="AJ274" s="125"/>
      <c r="AK274" s="125"/>
      <c r="AL274" s="125"/>
      <c r="AM274" s="125"/>
      <c r="AN274" s="125"/>
      <c r="AO274" s="125"/>
      <c r="AP274" s="125"/>
      <c r="AQ274" s="125"/>
      <c r="AR274" s="125"/>
      <c r="AS274" s="125"/>
      <c r="AT274" s="126"/>
      <c r="AU274" s="126"/>
      <c r="AV274" s="126"/>
      <c r="AW274" s="125"/>
      <c r="AX274" s="125"/>
      <c r="AY274" s="125"/>
      <c r="AZ274" s="125"/>
      <c r="BA274" s="125"/>
      <c r="BB274" s="125"/>
      <c r="BC274" s="125"/>
      <c r="BD274" s="125"/>
      <c r="BE274" s="125"/>
      <c r="BF274" s="126"/>
      <c r="BG274" s="126"/>
      <c r="BH274" s="126"/>
      <c r="BI274" s="126"/>
    </row>
    <row r="275" spans="2:61" ht="15" customHeight="1" thickTop="1" thickBot="1">
      <c r="B275" s="87" t="s">
        <v>112</v>
      </c>
      <c r="C275" s="88"/>
      <c r="D275" s="89"/>
      <c r="E275" s="87" t="s">
        <v>112</v>
      </c>
      <c r="F275" s="88"/>
      <c r="G275" s="89"/>
      <c r="H275" s="87" t="s">
        <v>112</v>
      </c>
      <c r="I275" s="88"/>
      <c r="J275" s="89"/>
      <c r="K275" s="87" t="s">
        <v>113</v>
      </c>
      <c r="L275" s="88"/>
      <c r="M275" s="89"/>
      <c r="N275" s="87" t="s">
        <v>114</v>
      </c>
      <c r="O275" s="88"/>
      <c r="P275" s="89"/>
      <c r="Q275" s="87" t="s">
        <v>112</v>
      </c>
      <c r="R275" s="89"/>
      <c r="S275" s="87" t="s">
        <v>201</v>
      </c>
      <c r="T275" s="88"/>
      <c r="U275" s="88"/>
      <c r="V275" s="89"/>
      <c r="W275" s="87" t="s">
        <v>112</v>
      </c>
      <c r="X275" s="88"/>
      <c r="Y275" s="89"/>
      <c r="Z275" s="87" t="s">
        <v>112</v>
      </c>
      <c r="AA275" s="88"/>
      <c r="AB275" s="89"/>
      <c r="AC275" s="87" t="s">
        <v>43</v>
      </c>
      <c r="AD275" s="88"/>
      <c r="AE275" s="88"/>
      <c r="AF275" s="88"/>
      <c r="AG275" s="89"/>
      <c r="AH275" s="49"/>
      <c r="AI275" s="50"/>
      <c r="AJ275" s="51"/>
      <c r="AK275" s="49"/>
      <c r="AL275" s="50"/>
      <c r="AM275" s="51"/>
      <c r="AN275" s="114"/>
      <c r="AO275" s="78"/>
      <c r="AP275" s="79"/>
      <c r="AQ275" s="115">
        <f>AK275+AN275+AH275</f>
        <v>0</v>
      </c>
      <c r="AR275" s="116"/>
      <c r="AS275" s="117"/>
      <c r="AT275" s="124"/>
      <c r="AU275" s="124"/>
      <c r="AV275" s="124"/>
      <c r="AW275" s="124"/>
      <c r="AX275" s="124"/>
      <c r="AY275" s="124"/>
      <c r="AZ275" s="124"/>
      <c r="BA275" s="124"/>
      <c r="BB275" s="124"/>
      <c r="BC275" s="124"/>
      <c r="BD275" s="124"/>
      <c r="BE275" s="124"/>
      <c r="BF275" s="124"/>
      <c r="BG275" s="124"/>
      <c r="BH275" s="124"/>
      <c r="BI275" s="124"/>
    </row>
    <row r="276" spans="2:61" ht="15" customHeight="1" thickTop="1" thickBot="1">
      <c r="B276" s="90"/>
      <c r="C276" s="91"/>
      <c r="D276" s="92"/>
      <c r="E276" s="90"/>
      <c r="F276" s="91"/>
      <c r="G276" s="92"/>
      <c r="H276" s="90"/>
      <c r="I276" s="91"/>
      <c r="J276" s="92"/>
      <c r="K276" s="90"/>
      <c r="L276" s="91"/>
      <c r="M276" s="92"/>
      <c r="N276" s="90"/>
      <c r="O276" s="91"/>
      <c r="P276" s="92"/>
      <c r="Q276" s="90"/>
      <c r="R276" s="92"/>
      <c r="S276" s="90"/>
      <c r="T276" s="91"/>
      <c r="U276" s="91"/>
      <c r="V276" s="92"/>
      <c r="W276" s="90"/>
      <c r="X276" s="91"/>
      <c r="Y276" s="92"/>
      <c r="Z276" s="90"/>
      <c r="AA276" s="91"/>
      <c r="AB276" s="92"/>
      <c r="AC276" s="90"/>
      <c r="AD276" s="91"/>
      <c r="AE276" s="91"/>
      <c r="AF276" s="91"/>
      <c r="AG276" s="92"/>
      <c r="AH276" s="52"/>
      <c r="AI276" s="53"/>
      <c r="AJ276" s="54"/>
      <c r="AK276" s="52"/>
      <c r="AL276" s="53"/>
      <c r="AM276" s="54"/>
      <c r="AN276" s="80"/>
      <c r="AO276" s="81"/>
      <c r="AP276" s="82"/>
      <c r="AQ276" s="118"/>
      <c r="AR276" s="119"/>
      <c r="AS276" s="120"/>
      <c r="AT276" s="124"/>
      <c r="AU276" s="124"/>
      <c r="AV276" s="124"/>
      <c r="AW276" s="124"/>
      <c r="AX276" s="124"/>
      <c r="AY276" s="124"/>
      <c r="AZ276" s="124"/>
      <c r="BA276" s="124"/>
      <c r="BB276" s="124"/>
      <c r="BC276" s="124"/>
      <c r="BD276" s="124"/>
      <c r="BE276" s="124"/>
      <c r="BF276" s="124"/>
      <c r="BG276" s="124"/>
      <c r="BH276" s="124"/>
      <c r="BI276" s="124"/>
    </row>
    <row r="277" spans="2:61" ht="15" customHeight="1" thickTop="1" thickBot="1">
      <c r="B277" s="90"/>
      <c r="C277" s="91"/>
      <c r="D277" s="92"/>
      <c r="E277" s="90"/>
      <c r="F277" s="91"/>
      <c r="G277" s="92"/>
      <c r="H277" s="90"/>
      <c r="I277" s="91"/>
      <c r="J277" s="92"/>
      <c r="K277" s="90"/>
      <c r="L277" s="91"/>
      <c r="M277" s="92"/>
      <c r="N277" s="90"/>
      <c r="O277" s="91"/>
      <c r="P277" s="92"/>
      <c r="Q277" s="90"/>
      <c r="R277" s="92"/>
      <c r="S277" s="90"/>
      <c r="T277" s="91"/>
      <c r="U277" s="91"/>
      <c r="V277" s="92"/>
      <c r="W277" s="90"/>
      <c r="X277" s="91"/>
      <c r="Y277" s="92"/>
      <c r="Z277" s="90"/>
      <c r="AA277" s="91"/>
      <c r="AB277" s="92"/>
      <c r="AC277" s="90"/>
      <c r="AD277" s="91"/>
      <c r="AE277" s="91"/>
      <c r="AF277" s="91"/>
      <c r="AG277" s="92"/>
      <c r="AH277" s="52"/>
      <c r="AI277" s="53"/>
      <c r="AJ277" s="54"/>
      <c r="AK277" s="52"/>
      <c r="AL277" s="53"/>
      <c r="AM277" s="54"/>
      <c r="AN277" s="80"/>
      <c r="AO277" s="81"/>
      <c r="AP277" s="82"/>
      <c r="AQ277" s="118"/>
      <c r="AR277" s="119"/>
      <c r="AS277" s="120"/>
      <c r="AT277" s="124"/>
      <c r="AU277" s="124"/>
      <c r="AV277" s="124"/>
      <c r="AW277" s="124"/>
      <c r="AX277" s="124"/>
      <c r="AY277" s="124"/>
      <c r="AZ277" s="124"/>
      <c r="BA277" s="124"/>
      <c r="BB277" s="124"/>
      <c r="BC277" s="124"/>
      <c r="BD277" s="124"/>
      <c r="BE277" s="124"/>
      <c r="BF277" s="124"/>
      <c r="BG277" s="124"/>
      <c r="BH277" s="124"/>
      <c r="BI277" s="124"/>
    </row>
    <row r="278" spans="2:61" ht="15" customHeight="1" thickTop="1" thickBot="1">
      <c r="B278" s="93"/>
      <c r="C278" s="94"/>
      <c r="D278" s="95"/>
      <c r="E278" s="93"/>
      <c r="F278" s="94"/>
      <c r="G278" s="95"/>
      <c r="H278" s="93"/>
      <c r="I278" s="94"/>
      <c r="J278" s="95"/>
      <c r="K278" s="93"/>
      <c r="L278" s="94"/>
      <c r="M278" s="95"/>
      <c r="N278" s="93"/>
      <c r="O278" s="94"/>
      <c r="P278" s="95"/>
      <c r="Q278" s="93"/>
      <c r="R278" s="95"/>
      <c r="S278" s="93"/>
      <c r="T278" s="94"/>
      <c r="U278" s="94"/>
      <c r="V278" s="95"/>
      <c r="W278" s="93"/>
      <c r="X278" s="94"/>
      <c r="Y278" s="95"/>
      <c r="Z278" s="93"/>
      <c r="AA278" s="94"/>
      <c r="AB278" s="95"/>
      <c r="AC278" s="93"/>
      <c r="AD278" s="94"/>
      <c r="AE278" s="94"/>
      <c r="AF278" s="94"/>
      <c r="AG278" s="95"/>
      <c r="AH278" s="55"/>
      <c r="AI278" s="56"/>
      <c r="AJ278" s="57"/>
      <c r="AK278" s="55"/>
      <c r="AL278" s="56"/>
      <c r="AM278" s="57"/>
      <c r="AN278" s="83"/>
      <c r="AO278" s="84"/>
      <c r="AP278" s="85"/>
      <c r="AQ278" s="121"/>
      <c r="AR278" s="122"/>
      <c r="AS278" s="123"/>
      <c r="AT278" s="124"/>
      <c r="AU278" s="124"/>
      <c r="AV278" s="124"/>
      <c r="AW278" s="124"/>
      <c r="AX278" s="124"/>
      <c r="AY278" s="124"/>
      <c r="AZ278" s="124"/>
      <c r="BA278" s="124"/>
      <c r="BB278" s="124"/>
      <c r="BC278" s="124"/>
      <c r="BD278" s="124"/>
      <c r="BE278" s="124"/>
      <c r="BF278" s="124"/>
      <c r="BG278" s="124"/>
      <c r="BH278" s="124"/>
      <c r="BI278" s="124"/>
    </row>
    <row r="279" spans="2:61" ht="15" customHeight="1" thickTop="1" thickBot="1">
      <c r="B279" s="105">
        <v>53</v>
      </c>
      <c r="C279" s="106"/>
      <c r="D279" s="107"/>
      <c r="E279" s="105" t="s">
        <v>129</v>
      </c>
      <c r="F279" s="106"/>
      <c r="G279" s="107"/>
      <c r="H279" s="105">
        <v>60</v>
      </c>
      <c r="I279" s="106"/>
      <c r="J279" s="107"/>
      <c r="K279" s="49"/>
      <c r="L279" s="50"/>
      <c r="M279" s="51"/>
      <c r="N279" s="49">
        <v>4</v>
      </c>
      <c r="O279" s="50"/>
      <c r="P279" s="51"/>
      <c r="Q279" s="87"/>
      <c r="R279" s="89"/>
      <c r="S279" s="77">
        <f>Q279</f>
        <v>0</v>
      </c>
      <c r="T279" s="78"/>
      <c r="U279" s="78"/>
      <c r="V279" s="79"/>
      <c r="W279" s="86">
        <f>Q279</f>
        <v>0</v>
      </c>
      <c r="X279" s="50"/>
      <c r="Y279" s="51"/>
      <c r="Z279" s="49">
        <f>B279+H279</f>
        <v>113</v>
      </c>
      <c r="AA279" s="50"/>
      <c r="AB279" s="51"/>
      <c r="AC279" s="87" t="s">
        <v>202</v>
      </c>
      <c r="AD279" s="88"/>
      <c r="AE279" s="88"/>
      <c r="AF279" s="88"/>
      <c r="AG279" s="89"/>
      <c r="AH279" s="96">
        <f>AH275+'06.02'!AH279</f>
        <v>28</v>
      </c>
      <c r="AI279" s="97"/>
      <c r="AJ279" s="98"/>
      <c r="AK279" s="96">
        <f>AK275+'06.02'!AK279</f>
        <v>0</v>
      </c>
      <c r="AL279" s="97"/>
      <c r="AM279" s="98"/>
      <c r="AN279" s="58">
        <f>'06.02'!AN279+AN275</f>
        <v>0</v>
      </c>
      <c r="AO279" s="59"/>
      <c r="AP279" s="60"/>
      <c r="AQ279" s="67">
        <f>AH279+AK279+AN279</f>
        <v>28</v>
      </c>
      <c r="AR279" s="68"/>
      <c r="AS279" s="69"/>
      <c r="AT279" s="76"/>
      <c r="AU279" s="76"/>
      <c r="AV279" s="76"/>
      <c r="AW279" s="76"/>
      <c r="AX279" s="76"/>
      <c r="AY279" s="76"/>
      <c r="AZ279" s="76"/>
      <c r="BA279" s="76"/>
      <c r="BB279" s="76"/>
      <c r="BC279" s="76"/>
      <c r="BD279" s="76"/>
      <c r="BE279" s="76"/>
      <c r="BF279" s="76"/>
      <c r="BG279" s="76"/>
      <c r="BH279" s="76"/>
      <c r="BI279" s="76"/>
    </row>
    <row r="280" spans="2:61" ht="15" customHeight="1" thickTop="1" thickBot="1">
      <c r="B280" s="108"/>
      <c r="C280" s="109"/>
      <c r="D280" s="110"/>
      <c r="E280" s="108"/>
      <c r="F280" s="109"/>
      <c r="G280" s="110"/>
      <c r="H280" s="108"/>
      <c r="I280" s="109"/>
      <c r="J280" s="110"/>
      <c r="K280" s="52"/>
      <c r="L280" s="53"/>
      <c r="M280" s="54"/>
      <c r="N280" s="52"/>
      <c r="O280" s="53"/>
      <c r="P280" s="54"/>
      <c r="Q280" s="90"/>
      <c r="R280" s="92"/>
      <c r="S280" s="80"/>
      <c r="T280" s="81"/>
      <c r="U280" s="81"/>
      <c r="V280" s="82"/>
      <c r="W280" s="52"/>
      <c r="X280" s="53"/>
      <c r="Y280" s="54"/>
      <c r="Z280" s="52"/>
      <c r="AA280" s="53"/>
      <c r="AB280" s="54"/>
      <c r="AC280" s="90"/>
      <c r="AD280" s="91"/>
      <c r="AE280" s="91"/>
      <c r="AF280" s="91"/>
      <c r="AG280" s="92"/>
      <c r="AH280" s="99"/>
      <c r="AI280" s="100"/>
      <c r="AJ280" s="101"/>
      <c r="AK280" s="99"/>
      <c r="AL280" s="100"/>
      <c r="AM280" s="101"/>
      <c r="AN280" s="61"/>
      <c r="AO280" s="62"/>
      <c r="AP280" s="63"/>
      <c r="AQ280" s="70"/>
      <c r="AR280" s="71"/>
      <c r="AS280" s="72"/>
      <c r="AT280" s="76"/>
      <c r="AU280" s="76"/>
      <c r="AV280" s="76"/>
      <c r="AW280" s="76"/>
      <c r="AX280" s="76"/>
      <c r="AY280" s="76"/>
      <c r="AZ280" s="76"/>
      <c r="BA280" s="76"/>
      <c r="BB280" s="76"/>
      <c r="BC280" s="76"/>
      <c r="BD280" s="76"/>
      <c r="BE280" s="76"/>
      <c r="BF280" s="76"/>
      <c r="BG280" s="76"/>
      <c r="BH280" s="76"/>
      <c r="BI280" s="76"/>
    </row>
    <row r="281" spans="2:61" ht="15" customHeight="1" thickTop="1" thickBot="1">
      <c r="B281" s="108"/>
      <c r="C281" s="109"/>
      <c r="D281" s="110"/>
      <c r="E281" s="108"/>
      <c r="F281" s="109"/>
      <c r="G281" s="110"/>
      <c r="H281" s="108"/>
      <c r="I281" s="109"/>
      <c r="J281" s="110"/>
      <c r="K281" s="52"/>
      <c r="L281" s="53"/>
      <c r="M281" s="54"/>
      <c r="N281" s="52"/>
      <c r="O281" s="53"/>
      <c r="P281" s="54"/>
      <c r="Q281" s="90"/>
      <c r="R281" s="92"/>
      <c r="S281" s="80"/>
      <c r="T281" s="81"/>
      <c r="U281" s="81"/>
      <c r="V281" s="82"/>
      <c r="W281" s="52"/>
      <c r="X281" s="53"/>
      <c r="Y281" s="54"/>
      <c r="Z281" s="52"/>
      <c r="AA281" s="53"/>
      <c r="AB281" s="54"/>
      <c r="AC281" s="90"/>
      <c r="AD281" s="91"/>
      <c r="AE281" s="91"/>
      <c r="AF281" s="91"/>
      <c r="AG281" s="92"/>
      <c r="AH281" s="99"/>
      <c r="AI281" s="100"/>
      <c r="AJ281" s="101"/>
      <c r="AK281" s="99"/>
      <c r="AL281" s="100"/>
      <c r="AM281" s="101"/>
      <c r="AN281" s="61"/>
      <c r="AO281" s="62"/>
      <c r="AP281" s="63"/>
      <c r="AQ281" s="70"/>
      <c r="AR281" s="71"/>
      <c r="AS281" s="72"/>
      <c r="AT281" s="76"/>
      <c r="AU281" s="76"/>
      <c r="AV281" s="76"/>
      <c r="AW281" s="76"/>
      <c r="AX281" s="76"/>
      <c r="AY281" s="76"/>
      <c r="AZ281" s="76"/>
      <c r="BA281" s="76"/>
      <c r="BB281" s="76"/>
      <c r="BC281" s="76"/>
      <c r="BD281" s="76"/>
      <c r="BE281" s="76"/>
      <c r="BF281" s="76"/>
      <c r="BG281" s="76"/>
      <c r="BH281" s="76"/>
      <c r="BI281" s="76"/>
    </row>
    <row r="282" spans="2:61" ht="15" customHeight="1" thickTop="1" thickBot="1">
      <c r="B282" s="111"/>
      <c r="C282" s="112"/>
      <c r="D282" s="113"/>
      <c r="E282" s="111"/>
      <c r="F282" s="112"/>
      <c r="G282" s="113"/>
      <c r="H282" s="111"/>
      <c r="I282" s="112"/>
      <c r="J282" s="113"/>
      <c r="K282" s="55"/>
      <c r="L282" s="56"/>
      <c r="M282" s="57"/>
      <c r="N282" s="55"/>
      <c r="O282" s="56"/>
      <c r="P282" s="57"/>
      <c r="Q282" s="93"/>
      <c r="R282" s="95"/>
      <c r="S282" s="83"/>
      <c r="T282" s="84"/>
      <c r="U282" s="84"/>
      <c r="V282" s="85"/>
      <c r="W282" s="55"/>
      <c r="X282" s="56"/>
      <c r="Y282" s="57"/>
      <c r="Z282" s="55"/>
      <c r="AA282" s="56"/>
      <c r="AB282" s="57"/>
      <c r="AC282" s="93"/>
      <c r="AD282" s="94"/>
      <c r="AE282" s="94"/>
      <c r="AF282" s="94"/>
      <c r="AG282" s="95"/>
      <c r="AH282" s="102"/>
      <c r="AI282" s="103"/>
      <c r="AJ282" s="104"/>
      <c r="AK282" s="102"/>
      <c r="AL282" s="103"/>
      <c r="AM282" s="104"/>
      <c r="AN282" s="64"/>
      <c r="AO282" s="65"/>
      <c r="AP282" s="66"/>
      <c r="AQ282" s="73"/>
      <c r="AR282" s="74"/>
      <c r="AS282" s="75"/>
      <c r="AT282" s="76"/>
      <c r="AU282" s="76"/>
      <c r="AV282" s="76"/>
      <c r="AW282" s="76"/>
      <c r="AX282" s="76"/>
      <c r="AY282" s="76"/>
      <c r="AZ282" s="76"/>
      <c r="BA282" s="76"/>
      <c r="BB282" s="76"/>
      <c r="BC282" s="76"/>
      <c r="BD282" s="76"/>
      <c r="BE282" s="76"/>
      <c r="BF282" s="76"/>
      <c r="BG282" s="76"/>
      <c r="BH282" s="76"/>
      <c r="BI282" s="76"/>
    </row>
    <row r="283" spans="2:61" ht="15.75" customHeight="1" thickTop="1">
      <c r="B283" s="34"/>
      <c r="C283" s="34"/>
      <c r="D283" s="34"/>
      <c r="E283" s="34"/>
      <c r="F283" s="34"/>
      <c r="G283" s="34"/>
      <c r="H283" s="34"/>
      <c r="I283" s="34"/>
      <c r="J283" s="34"/>
      <c r="K283" s="34"/>
      <c r="L283" s="34"/>
      <c r="M283" s="34"/>
      <c r="N283" s="34"/>
      <c r="O283" s="34"/>
      <c r="P283" s="34"/>
      <c r="Q283" s="34"/>
      <c r="R283" s="34"/>
      <c r="S283" s="34"/>
      <c r="T283" s="34"/>
      <c r="U283" s="34"/>
      <c r="V283" s="34"/>
      <c r="W283" s="34"/>
      <c r="X283" s="34"/>
      <c r="Y283" s="34"/>
      <c r="Z283" s="34"/>
      <c r="AA283" s="34"/>
      <c r="AB283" s="34"/>
      <c r="AC283" s="34"/>
      <c r="AD283" s="34"/>
      <c r="AE283" s="34"/>
      <c r="AF283" s="34"/>
      <c r="AG283" s="34"/>
      <c r="AH283" s="34"/>
      <c r="AI283" s="34"/>
      <c r="AJ283" s="34"/>
      <c r="AK283" s="34"/>
      <c r="AL283" s="34"/>
      <c r="AM283" s="34"/>
      <c r="AN283" s="34"/>
      <c r="AO283" s="34"/>
      <c r="AP283" s="34"/>
      <c r="AQ283" s="34"/>
      <c r="AR283" s="34"/>
      <c r="AS283" s="34"/>
      <c r="AT283" s="34"/>
      <c r="AU283" s="34"/>
      <c r="AV283" s="34"/>
      <c r="AW283" s="34"/>
      <c r="AX283" s="34"/>
      <c r="AY283" s="34"/>
      <c r="AZ283" s="34"/>
      <c r="BA283" s="34"/>
      <c r="BB283" s="34"/>
      <c r="BC283" s="34"/>
      <c r="BD283" s="34"/>
      <c r="BE283" s="34"/>
      <c r="BF283" s="34"/>
      <c r="BG283" s="34"/>
      <c r="BH283" s="34"/>
      <c r="BI283" s="34"/>
    </row>
    <row r="284" spans="2:61" ht="15.75" customHeight="1" thickBot="1">
      <c r="B284" s="35"/>
      <c r="C284" s="35"/>
      <c r="D284" s="35"/>
      <c r="E284" s="35"/>
      <c r="F284" s="35"/>
      <c r="G284" s="35"/>
      <c r="H284" s="35"/>
      <c r="I284" s="35"/>
      <c r="J284" s="35"/>
      <c r="K284" s="35"/>
      <c r="L284" s="35"/>
      <c r="M284" s="35"/>
      <c r="N284" s="35"/>
      <c r="O284" s="35"/>
      <c r="P284" s="35"/>
      <c r="Q284" s="35"/>
      <c r="R284" s="35"/>
      <c r="S284" s="35"/>
      <c r="T284" s="35"/>
      <c r="U284" s="35"/>
      <c r="V284" s="35"/>
      <c r="W284" s="35"/>
      <c r="X284" s="35"/>
      <c r="Y284" s="35"/>
      <c r="Z284" s="35"/>
      <c r="AA284" s="35"/>
      <c r="AB284" s="35"/>
      <c r="AC284" s="35"/>
      <c r="AD284" s="35"/>
      <c r="AE284" s="35"/>
      <c r="AF284" s="35"/>
      <c r="AG284" s="35"/>
      <c r="AH284" s="35"/>
      <c r="AI284" s="35"/>
      <c r="AJ284" s="35"/>
      <c r="AK284" s="35"/>
      <c r="AL284" s="35"/>
      <c r="AM284" s="35"/>
      <c r="AN284" s="35"/>
      <c r="AO284" s="35"/>
      <c r="AP284" s="35"/>
      <c r="AQ284" s="35"/>
      <c r="AR284" s="35"/>
      <c r="AS284" s="35"/>
      <c r="AT284" s="35"/>
      <c r="AU284" s="35"/>
      <c r="AV284" s="35"/>
      <c r="AW284" s="35"/>
      <c r="AX284" s="35"/>
      <c r="AY284" s="35"/>
      <c r="AZ284" s="35"/>
      <c r="BA284" s="35"/>
      <c r="BB284" s="35"/>
      <c r="BC284" s="35"/>
      <c r="BD284" s="35"/>
      <c r="BE284" s="35"/>
      <c r="BF284" s="35"/>
      <c r="BG284" s="35"/>
      <c r="BH284" s="35"/>
      <c r="BI284" s="35"/>
    </row>
    <row r="285" spans="2:61" ht="15.75" customHeight="1" thickTop="1" thickBot="1">
      <c r="B285" s="36" t="s">
        <v>115</v>
      </c>
      <c r="C285" s="36"/>
      <c r="D285" s="36"/>
      <c r="E285" s="36"/>
      <c r="F285" s="36"/>
      <c r="G285" s="37" t="s">
        <v>116</v>
      </c>
      <c r="H285" s="38"/>
      <c r="I285" s="38"/>
      <c r="J285" s="38"/>
      <c r="K285" s="38"/>
      <c r="L285" s="38"/>
      <c r="M285" s="38"/>
      <c r="N285" s="38"/>
      <c r="O285" s="38"/>
      <c r="P285" s="38"/>
      <c r="Q285" s="38"/>
      <c r="R285" s="38"/>
      <c r="S285" s="38"/>
      <c r="T285" s="38"/>
      <c r="U285" s="38"/>
      <c r="V285" s="38"/>
      <c r="W285" s="38"/>
      <c r="X285" s="38"/>
      <c r="Y285" s="38"/>
      <c r="Z285" s="38"/>
      <c r="AA285" s="38"/>
      <c r="AB285" s="38"/>
      <c r="AC285" s="38"/>
      <c r="AD285" s="38"/>
      <c r="AE285" s="38"/>
      <c r="AF285" s="38"/>
      <c r="AG285" s="38"/>
      <c r="AH285" s="38"/>
      <c r="AI285" s="38"/>
      <c r="AJ285" s="38"/>
      <c r="AK285" s="38"/>
      <c r="AL285" s="38"/>
      <c r="AM285" s="38"/>
      <c r="AN285" s="38"/>
      <c r="AO285" s="38"/>
      <c r="AP285" s="38"/>
      <c r="AQ285" s="38"/>
      <c r="AR285" s="38"/>
      <c r="AS285" s="38"/>
      <c r="AT285" s="38"/>
      <c r="AU285" s="38"/>
      <c r="AV285" s="38"/>
      <c r="AW285" s="38"/>
      <c r="AX285" s="38"/>
      <c r="AY285" s="38"/>
      <c r="AZ285" s="38"/>
      <c r="BA285" s="38"/>
      <c r="BB285" s="38"/>
      <c r="BC285" s="38"/>
      <c r="BD285" s="38"/>
      <c r="BE285" s="38"/>
      <c r="BF285" s="38"/>
      <c r="BG285" s="38"/>
      <c r="BH285" s="38"/>
      <c r="BI285" s="39"/>
    </row>
    <row r="286" spans="2:61" ht="15" customHeight="1" thickTop="1" thickBot="1">
      <c r="B286" s="36"/>
      <c r="C286" s="36"/>
      <c r="D286" s="36"/>
      <c r="E286" s="36"/>
      <c r="F286" s="36"/>
      <c r="G286" s="40"/>
      <c r="H286" s="41"/>
      <c r="I286" s="41"/>
      <c r="J286" s="41"/>
      <c r="K286" s="41"/>
      <c r="L286" s="41"/>
      <c r="M286" s="41"/>
      <c r="N286" s="41"/>
      <c r="O286" s="41"/>
      <c r="P286" s="41"/>
      <c r="Q286" s="41"/>
      <c r="R286" s="41"/>
      <c r="S286" s="41"/>
      <c r="T286" s="41"/>
      <c r="U286" s="41"/>
      <c r="V286" s="41"/>
      <c r="W286" s="41"/>
      <c r="X286" s="41"/>
      <c r="Y286" s="41"/>
      <c r="Z286" s="41"/>
      <c r="AA286" s="41"/>
      <c r="AB286" s="41"/>
      <c r="AC286" s="41"/>
      <c r="AD286" s="41"/>
      <c r="AE286" s="41"/>
      <c r="AF286" s="41"/>
      <c r="AG286" s="41"/>
      <c r="AH286" s="41"/>
      <c r="AI286" s="41"/>
      <c r="AJ286" s="41"/>
      <c r="AK286" s="41"/>
      <c r="AL286" s="41"/>
      <c r="AM286" s="41"/>
      <c r="AN286" s="41"/>
      <c r="AO286" s="41"/>
      <c r="AP286" s="41"/>
      <c r="AQ286" s="41"/>
      <c r="AR286" s="41"/>
      <c r="AS286" s="41"/>
      <c r="AT286" s="41"/>
      <c r="AU286" s="41"/>
      <c r="AV286" s="41"/>
      <c r="AW286" s="41"/>
      <c r="AX286" s="41"/>
      <c r="AY286" s="41"/>
      <c r="AZ286" s="41"/>
      <c r="BA286" s="41"/>
      <c r="BB286" s="41"/>
      <c r="BC286" s="41"/>
      <c r="BD286" s="41"/>
      <c r="BE286" s="41"/>
      <c r="BF286" s="41"/>
      <c r="BG286" s="41"/>
      <c r="BH286" s="41"/>
      <c r="BI286" s="42"/>
    </row>
    <row r="287" spans="2:61" ht="15" customHeight="1" thickTop="1" thickBot="1">
      <c r="B287" s="36"/>
      <c r="C287" s="36"/>
      <c r="D287" s="36"/>
      <c r="E287" s="36"/>
      <c r="F287" s="36"/>
      <c r="G287" s="40"/>
      <c r="H287" s="41"/>
      <c r="I287" s="41"/>
      <c r="J287" s="41"/>
      <c r="K287" s="41"/>
      <c r="L287" s="41"/>
      <c r="M287" s="41"/>
      <c r="N287" s="41"/>
      <c r="O287" s="41"/>
      <c r="P287" s="41"/>
      <c r="Q287" s="41"/>
      <c r="R287" s="41"/>
      <c r="S287" s="41"/>
      <c r="T287" s="41"/>
      <c r="U287" s="41"/>
      <c r="V287" s="41"/>
      <c r="W287" s="41"/>
      <c r="X287" s="41"/>
      <c r="Y287" s="41"/>
      <c r="Z287" s="41"/>
      <c r="AA287" s="41"/>
      <c r="AB287" s="41"/>
      <c r="AC287" s="41"/>
      <c r="AD287" s="41"/>
      <c r="AE287" s="41"/>
      <c r="AF287" s="41"/>
      <c r="AG287" s="41"/>
      <c r="AH287" s="41"/>
      <c r="AI287" s="41"/>
      <c r="AJ287" s="41"/>
      <c r="AK287" s="41"/>
      <c r="AL287" s="41"/>
      <c r="AM287" s="41"/>
      <c r="AN287" s="41"/>
      <c r="AO287" s="41"/>
      <c r="AP287" s="41"/>
      <c r="AQ287" s="41"/>
      <c r="AR287" s="41"/>
      <c r="AS287" s="41"/>
      <c r="AT287" s="41"/>
      <c r="AU287" s="41"/>
      <c r="AV287" s="41"/>
      <c r="AW287" s="41"/>
      <c r="AX287" s="41"/>
      <c r="AY287" s="41"/>
      <c r="AZ287" s="41"/>
      <c r="BA287" s="41"/>
      <c r="BB287" s="41"/>
      <c r="BC287" s="41"/>
      <c r="BD287" s="41"/>
      <c r="BE287" s="41"/>
      <c r="BF287" s="41"/>
      <c r="BG287" s="41"/>
      <c r="BH287" s="41"/>
      <c r="BI287" s="42"/>
    </row>
    <row r="288" spans="2:61" ht="15.75" customHeight="1" thickTop="1" thickBot="1">
      <c r="B288" s="36"/>
      <c r="C288" s="36"/>
      <c r="D288" s="36"/>
      <c r="E288" s="36"/>
      <c r="F288" s="36"/>
      <c r="G288" s="43"/>
      <c r="H288" s="44"/>
      <c r="I288" s="44"/>
      <c r="J288" s="44"/>
      <c r="K288" s="44"/>
      <c r="L288" s="44"/>
      <c r="M288" s="44"/>
      <c r="N288" s="44"/>
      <c r="O288" s="44"/>
      <c r="P288" s="44"/>
      <c r="Q288" s="44"/>
      <c r="R288" s="44"/>
      <c r="S288" s="44"/>
      <c r="T288" s="44"/>
      <c r="U288" s="44"/>
      <c r="V288" s="44"/>
      <c r="W288" s="44"/>
      <c r="X288" s="44"/>
      <c r="Y288" s="44"/>
      <c r="Z288" s="44"/>
      <c r="AA288" s="44"/>
      <c r="AB288" s="44"/>
      <c r="AC288" s="44"/>
      <c r="AD288" s="44"/>
      <c r="AE288" s="44"/>
      <c r="AF288" s="44"/>
      <c r="AG288" s="44"/>
      <c r="AH288" s="44"/>
      <c r="AI288" s="44"/>
      <c r="AJ288" s="44"/>
      <c r="AK288" s="44"/>
      <c r="AL288" s="44"/>
      <c r="AM288" s="44"/>
      <c r="AN288" s="44"/>
      <c r="AO288" s="44"/>
      <c r="AP288" s="44"/>
      <c r="AQ288" s="44"/>
      <c r="AR288" s="44"/>
      <c r="AS288" s="44"/>
      <c r="AT288" s="44"/>
      <c r="AU288" s="44"/>
      <c r="AV288" s="44"/>
      <c r="AW288" s="44"/>
      <c r="AX288" s="44"/>
      <c r="AY288" s="44"/>
      <c r="AZ288" s="44"/>
      <c r="BA288" s="44"/>
      <c r="BB288" s="44"/>
      <c r="BC288" s="44"/>
      <c r="BD288" s="44"/>
      <c r="BE288" s="44"/>
      <c r="BF288" s="44"/>
      <c r="BG288" s="44"/>
      <c r="BH288" s="44"/>
      <c r="BI288" s="45"/>
    </row>
    <row r="289" spans="2:61" ht="84.75" customHeight="1" thickTop="1" thickBot="1">
      <c r="B289" s="36" t="s">
        <v>117</v>
      </c>
      <c r="C289" s="36"/>
      <c r="D289" s="36"/>
      <c r="E289" s="36"/>
      <c r="F289" s="36"/>
      <c r="G289" s="46" t="s">
        <v>211</v>
      </c>
      <c r="H289" s="46"/>
      <c r="I289" s="46"/>
      <c r="J289" s="46"/>
      <c r="K289" s="46"/>
      <c r="L289" s="46"/>
      <c r="M289" s="46"/>
      <c r="N289" s="46"/>
      <c r="O289" s="46"/>
      <c r="P289" s="46"/>
      <c r="Q289" s="46"/>
      <c r="R289" s="46"/>
      <c r="S289" s="46"/>
      <c r="T289" s="46"/>
      <c r="U289" s="46"/>
      <c r="V289" s="46"/>
      <c r="W289" s="46"/>
      <c r="X289" s="46"/>
      <c r="Y289" s="46"/>
      <c r="Z289" s="46"/>
      <c r="AA289" s="46"/>
      <c r="AB289" s="46"/>
      <c r="AC289" s="46"/>
      <c r="AD289" s="46"/>
      <c r="AE289" s="46"/>
      <c r="AF289" s="46"/>
      <c r="AG289" s="46"/>
      <c r="AH289" s="58" t="s">
        <v>332</v>
      </c>
      <c r="AI289" s="59"/>
      <c r="AJ289" s="59"/>
      <c r="AK289" s="59"/>
      <c r="AL289" s="59"/>
      <c r="AM289" s="59"/>
      <c r="AN289" s="59"/>
      <c r="AO289" s="59"/>
      <c r="AP289" s="59"/>
      <c r="AQ289" s="59"/>
      <c r="AR289" s="59"/>
      <c r="AS289" s="59"/>
      <c r="AT289" s="59"/>
      <c r="AU289" s="59"/>
      <c r="AV289" s="59"/>
      <c r="AW289" s="59"/>
      <c r="AX289" s="59"/>
      <c r="AY289" s="59"/>
      <c r="AZ289" s="59"/>
      <c r="BA289" s="59"/>
      <c r="BB289" s="59"/>
      <c r="BC289" s="59"/>
      <c r="BD289" s="59"/>
      <c r="BE289" s="59"/>
      <c r="BF289" s="59"/>
      <c r="BG289" s="59"/>
      <c r="BH289" s="59"/>
      <c r="BI289" s="60"/>
    </row>
    <row r="290" spans="2:61" ht="45" customHeight="1" thickTop="1" thickBot="1">
      <c r="B290" s="36"/>
      <c r="C290" s="36"/>
      <c r="D290" s="36"/>
      <c r="E290" s="36"/>
      <c r="F290" s="36"/>
      <c r="G290" s="47"/>
      <c r="H290" s="47"/>
      <c r="I290" s="47"/>
      <c r="J290" s="47"/>
      <c r="K290" s="47"/>
      <c r="L290" s="47"/>
      <c r="M290" s="47"/>
      <c r="N290" s="47"/>
      <c r="O290" s="47"/>
      <c r="P290" s="47"/>
      <c r="Q290" s="47"/>
      <c r="R290" s="47"/>
      <c r="S290" s="47"/>
      <c r="T290" s="47"/>
      <c r="U290" s="47"/>
      <c r="V290" s="47"/>
      <c r="W290" s="47"/>
      <c r="X290" s="47"/>
      <c r="Y290" s="47"/>
      <c r="Z290" s="47"/>
      <c r="AA290" s="47"/>
      <c r="AB290" s="47"/>
      <c r="AC290" s="47"/>
      <c r="AD290" s="47"/>
      <c r="AE290" s="47"/>
      <c r="AF290" s="47"/>
      <c r="AG290" s="47"/>
      <c r="AH290" s="61"/>
      <c r="AI290" s="62"/>
      <c r="AJ290" s="62"/>
      <c r="AK290" s="62"/>
      <c r="AL290" s="62"/>
      <c r="AM290" s="62"/>
      <c r="AN290" s="62"/>
      <c r="AO290" s="62"/>
      <c r="AP290" s="62"/>
      <c r="AQ290" s="62"/>
      <c r="AR290" s="62"/>
      <c r="AS290" s="62"/>
      <c r="AT290" s="62"/>
      <c r="AU290" s="62"/>
      <c r="AV290" s="62"/>
      <c r="AW290" s="62"/>
      <c r="AX290" s="62"/>
      <c r="AY290" s="62"/>
      <c r="AZ290" s="62"/>
      <c r="BA290" s="62"/>
      <c r="BB290" s="62"/>
      <c r="BC290" s="62"/>
      <c r="BD290" s="62"/>
      <c r="BE290" s="62"/>
      <c r="BF290" s="62"/>
      <c r="BG290" s="62"/>
      <c r="BH290" s="62"/>
      <c r="BI290" s="63"/>
    </row>
    <row r="291" spans="2:61" ht="45" customHeight="1" thickTop="1" thickBot="1">
      <c r="B291" s="36"/>
      <c r="C291" s="36"/>
      <c r="D291" s="36"/>
      <c r="E291" s="36"/>
      <c r="F291" s="36"/>
      <c r="G291" s="47"/>
      <c r="H291" s="47"/>
      <c r="I291" s="47"/>
      <c r="J291" s="47"/>
      <c r="K291" s="47"/>
      <c r="L291" s="47"/>
      <c r="M291" s="47"/>
      <c r="N291" s="47"/>
      <c r="O291" s="47"/>
      <c r="P291" s="47"/>
      <c r="Q291" s="47"/>
      <c r="R291" s="47"/>
      <c r="S291" s="47"/>
      <c r="T291" s="47"/>
      <c r="U291" s="47"/>
      <c r="V291" s="47"/>
      <c r="W291" s="47"/>
      <c r="X291" s="47"/>
      <c r="Y291" s="47"/>
      <c r="Z291" s="47"/>
      <c r="AA291" s="47"/>
      <c r="AB291" s="47"/>
      <c r="AC291" s="47"/>
      <c r="AD291" s="47"/>
      <c r="AE291" s="47"/>
      <c r="AF291" s="47"/>
      <c r="AG291" s="47"/>
      <c r="AH291" s="61"/>
      <c r="AI291" s="62"/>
      <c r="AJ291" s="62"/>
      <c r="AK291" s="62"/>
      <c r="AL291" s="62"/>
      <c r="AM291" s="62"/>
      <c r="AN291" s="62"/>
      <c r="AO291" s="62"/>
      <c r="AP291" s="62"/>
      <c r="AQ291" s="62"/>
      <c r="AR291" s="62"/>
      <c r="AS291" s="62"/>
      <c r="AT291" s="62"/>
      <c r="AU291" s="62"/>
      <c r="AV291" s="62"/>
      <c r="AW291" s="62"/>
      <c r="AX291" s="62"/>
      <c r="AY291" s="62"/>
      <c r="AZ291" s="62"/>
      <c r="BA291" s="62"/>
      <c r="BB291" s="62"/>
      <c r="BC291" s="62"/>
      <c r="BD291" s="62"/>
      <c r="BE291" s="62"/>
      <c r="BF291" s="62"/>
      <c r="BG291" s="62"/>
      <c r="BH291" s="62"/>
      <c r="BI291" s="63"/>
    </row>
    <row r="292" spans="2:61" ht="45" customHeight="1" thickTop="1" thickBot="1">
      <c r="B292" s="36"/>
      <c r="C292" s="36"/>
      <c r="D292" s="36"/>
      <c r="E292" s="36"/>
      <c r="F292" s="36"/>
      <c r="G292" s="48"/>
      <c r="H292" s="48"/>
      <c r="I292" s="48"/>
      <c r="J292" s="48"/>
      <c r="K292" s="48"/>
      <c r="L292" s="48"/>
      <c r="M292" s="48"/>
      <c r="N292" s="48"/>
      <c r="O292" s="48"/>
      <c r="P292" s="48"/>
      <c r="Q292" s="48"/>
      <c r="R292" s="48"/>
      <c r="S292" s="48"/>
      <c r="T292" s="48"/>
      <c r="U292" s="48"/>
      <c r="V292" s="48"/>
      <c r="W292" s="48"/>
      <c r="X292" s="48"/>
      <c r="Y292" s="48"/>
      <c r="Z292" s="48"/>
      <c r="AA292" s="48"/>
      <c r="AB292" s="48"/>
      <c r="AC292" s="48"/>
      <c r="AD292" s="48"/>
      <c r="AE292" s="48"/>
      <c r="AF292" s="48"/>
      <c r="AG292" s="48"/>
      <c r="AH292" s="64"/>
      <c r="AI292" s="65"/>
      <c r="AJ292" s="65"/>
      <c r="AK292" s="65"/>
      <c r="AL292" s="65"/>
      <c r="AM292" s="65"/>
      <c r="AN292" s="65"/>
      <c r="AO292" s="65"/>
      <c r="AP292" s="65"/>
      <c r="AQ292" s="65"/>
      <c r="AR292" s="65"/>
      <c r="AS292" s="65"/>
      <c r="AT292" s="65"/>
      <c r="AU292" s="65"/>
      <c r="AV292" s="65"/>
      <c r="AW292" s="65"/>
      <c r="AX292" s="65"/>
      <c r="AY292" s="65"/>
      <c r="AZ292" s="65"/>
      <c r="BA292" s="65"/>
      <c r="BB292" s="65"/>
      <c r="BC292" s="65"/>
      <c r="BD292" s="65"/>
      <c r="BE292" s="65"/>
      <c r="BF292" s="65"/>
      <c r="BG292" s="65"/>
      <c r="BH292" s="65"/>
      <c r="BI292" s="66"/>
    </row>
    <row r="293" spans="2:61" ht="15" customHeight="1" thickTop="1">
      <c r="B293" s="14"/>
      <c r="C293" s="14"/>
      <c r="D293" s="14"/>
      <c r="E293" s="14"/>
      <c r="F293" s="14"/>
      <c r="G293" s="14"/>
      <c r="H293" s="14"/>
      <c r="I293" s="14"/>
      <c r="J293" s="14"/>
      <c r="K293" s="14"/>
      <c r="L293" s="14"/>
      <c r="M293" s="14"/>
      <c r="N293" s="14"/>
      <c r="O293" s="14"/>
      <c r="P293" s="14"/>
      <c r="Q293" s="14"/>
      <c r="R293" s="14"/>
      <c r="S293" s="14"/>
      <c r="T293" s="14"/>
      <c r="U293" s="14"/>
      <c r="V293" s="14"/>
      <c r="W293" s="14"/>
      <c r="X293" s="14"/>
      <c r="Y293" s="14"/>
      <c r="Z293" s="14"/>
      <c r="AA293" s="14"/>
      <c r="AB293" s="14"/>
      <c r="AC293" s="14"/>
      <c r="AD293" s="14"/>
      <c r="AE293" s="14"/>
      <c r="AF293" s="14"/>
      <c r="AG293" s="14"/>
      <c r="AH293" s="14"/>
      <c r="AI293" s="14"/>
      <c r="AJ293" s="14"/>
      <c r="AK293" s="14"/>
      <c r="AL293" s="14"/>
      <c r="AM293" s="14"/>
      <c r="AN293" s="14"/>
      <c r="AO293" s="14"/>
      <c r="AP293" s="14"/>
      <c r="AQ293" s="14"/>
      <c r="AR293" s="14"/>
      <c r="AS293" s="14"/>
      <c r="AT293" s="14"/>
      <c r="AU293" s="14"/>
      <c r="AV293" s="14"/>
      <c r="AW293" s="14"/>
      <c r="AX293" s="14"/>
      <c r="AY293" s="14"/>
      <c r="AZ293" s="14"/>
      <c r="BA293" s="14"/>
      <c r="BB293" s="14"/>
      <c r="BC293" s="14"/>
      <c r="BD293" s="14"/>
      <c r="BE293" s="14"/>
      <c r="BF293" s="14"/>
      <c r="BG293" s="14"/>
      <c r="BH293" s="14"/>
      <c r="BI293" s="14"/>
    </row>
    <row r="294" spans="2:61" ht="15" customHeight="1" thickBot="1">
      <c r="B294" s="15"/>
      <c r="C294" s="15"/>
      <c r="D294" s="15"/>
      <c r="E294" s="15"/>
      <c r="F294" s="15"/>
      <c r="G294" s="15"/>
      <c r="H294" s="15"/>
      <c r="I294" s="15"/>
      <c r="J294" s="15"/>
      <c r="K294" s="15"/>
      <c r="L294" s="15"/>
      <c r="M294" s="15"/>
      <c r="N294" s="15"/>
      <c r="O294" s="15"/>
      <c r="P294" s="15"/>
      <c r="Q294" s="15"/>
      <c r="R294" s="15"/>
      <c r="S294" s="15"/>
      <c r="T294" s="15"/>
      <c r="U294" s="15"/>
      <c r="V294" s="15"/>
      <c r="W294" s="15"/>
      <c r="X294" s="15"/>
      <c r="Y294" s="15"/>
      <c r="Z294" s="15"/>
      <c r="AA294" s="15"/>
      <c r="AB294" s="15"/>
      <c r="AC294" s="15"/>
      <c r="AD294" s="15"/>
      <c r="AE294" s="15"/>
      <c r="AF294" s="15"/>
      <c r="AG294" s="15"/>
      <c r="AH294" s="15"/>
      <c r="AI294" s="15"/>
      <c r="AJ294" s="15"/>
      <c r="AK294" s="15"/>
      <c r="AL294" s="15"/>
      <c r="AM294" s="15"/>
      <c r="AN294" s="15"/>
      <c r="AO294" s="15"/>
      <c r="AP294" s="15"/>
      <c r="AQ294" s="15"/>
      <c r="AR294" s="15"/>
      <c r="AS294" s="15"/>
      <c r="AT294" s="15"/>
      <c r="AU294" s="15"/>
      <c r="AV294" s="15"/>
      <c r="AW294" s="15"/>
      <c r="AX294" s="15"/>
      <c r="AY294" s="15"/>
      <c r="AZ294" s="15"/>
      <c r="BA294" s="15"/>
      <c r="BB294" s="15"/>
      <c r="BC294" s="15"/>
      <c r="BD294" s="15"/>
      <c r="BE294" s="15"/>
      <c r="BF294" s="15"/>
      <c r="BG294" s="15"/>
      <c r="BH294" s="15"/>
      <c r="BI294" s="15"/>
    </row>
    <row r="295" spans="2:61" ht="15" customHeight="1" thickTop="1">
      <c r="B295" s="25" t="s">
        <v>118</v>
      </c>
      <c r="C295" s="26"/>
      <c r="D295" s="26"/>
      <c r="E295" s="26"/>
      <c r="F295" s="31"/>
      <c r="G295" s="25" t="s">
        <v>119</v>
      </c>
      <c r="H295" s="26"/>
      <c r="I295" s="26"/>
      <c r="J295" s="26"/>
      <c r="K295" s="31"/>
      <c r="L295" s="5"/>
      <c r="M295" s="6"/>
      <c r="N295" s="6"/>
      <c r="O295" s="6"/>
      <c r="P295" s="6"/>
      <c r="Q295" s="7"/>
      <c r="R295" s="25" t="s">
        <v>120</v>
      </c>
      <c r="S295" s="26"/>
      <c r="T295" s="26"/>
      <c r="U295" s="26"/>
      <c r="V295" s="31"/>
      <c r="W295" s="25" t="s">
        <v>119</v>
      </c>
      <c r="X295" s="26"/>
      <c r="Y295" s="26"/>
      <c r="Z295" s="26"/>
      <c r="AA295" s="31"/>
      <c r="AB295" s="5"/>
      <c r="AC295" s="6"/>
      <c r="AD295" s="6"/>
      <c r="AE295" s="6"/>
      <c r="AF295" s="6"/>
      <c r="AG295" s="7"/>
      <c r="AH295" s="25" t="s">
        <v>121</v>
      </c>
      <c r="AI295" s="26"/>
      <c r="AJ295" s="26"/>
      <c r="AK295" s="26"/>
      <c r="AL295" s="31"/>
      <c r="AM295" s="25" t="s">
        <v>119</v>
      </c>
      <c r="AN295" s="26"/>
      <c r="AO295" s="26"/>
      <c r="AP295" s="26"/>
      <c r="AQ295" s="31"/>
      <c r="AR295" s="5"/>
      <c r="AS295" s="6"/>
      <c r="AT295" s="6"/>
      <c r="AU295" s="6"/>
      <c r="AV295" s="6"/>
      <c r="AW295" s="7"/>
      <c r="AX295" s="25" t="s">
        <v>122</v>
      </c>
      <c r="AY295" s="26"/>
      <c r="AZ295" s="26"/>
      <c r="BA295" s="25" t="s">
        <v>119</v>
      </c>
      <c r="BB295" s="26"/>
      <c r="BC295" s="31"/>
      <c r="BD295" s="5"/>
      <c r="BE295" s="6"/>
      <c r="BF295" s="6"/>
      <c r="BG295" s="6"/>
      <c r="BH295" s="6"/>
      <c r="BI295" s="7"/>
    </row>
    <row r="296" spans="2:61" ht="15" customHeight="1">
      <c r="B296" s="27"/>
      <c r="C296" s="28"/>
      <c r="D296" s="28"/>
      <c r="E296" s="28"/>
      <c r="F296" s="32"/>
      <c r="G296" s="27"/>
      <c r="H296" s="28"/>
      <c r="I296" s="28"/>
      <c r="J296" s="28"/>
      <c r="K296" s="32"/>
      <c r="L296" s="8"/>
      <c r="M296" s="9"/>
      <c r="N296" s="9"/>
      <c r="O296" s="9"/>
      <c r="P296" s="9"/>
      <c r="Q296" s="10"/>
      <c r="R296" s="27"/>
      <c r="S296" s="28"/>
      <c r="T296" s="28"/>
      <c r="U296" s="28"/>
      <c r="V296" s="32"/>
      <c r="W296" s="27"/>
      <c r="X296" s="28"/>
      <c r="Y296" s="28"/>
      <c r="Z296" s="28"/>
      <c r="AA296" s="32"/>
      <c r="AB296" s="8"/>
      <c r="AC296" s="9"/>
      <c r="AD296" s="9"/>
      <c r="AE296" s="9"/>
      <c r="AF296" s="9"/>
      <c r="AG296" s="10"/>
      <c r="AH296" s="27"/>
      <c r="AI296" s="28"/>
      <c r="AJ296" s="28"/>
      <c r="AK296" s="28"/>
      <c r="AL296" s="32"/>
      <c r="AM296" s="27"/>
      <c r="AN296" s="28"/>
      <c r="AO296" s="28"/>
      <c r="AP296" s="28"/>
      <c r="AQ296" s="32"/>
      <c r="AR296" s="8"/>
      <c r="AS296" s="9"/>
      <c r="AT296" s="9"/>
      <c r="AU296" s="9"/>
      <c r="AV296" s="9"/>
      <c r="AW296" s="10"/>
      <c r="AX296" s="27"/>
      <c r="AY296" s="28"/>
      <c r="AZ296" s="28"/>
      <c r="BA296" s="27"/>
      <c r="BB296" s="28"/>
      <c r="BC296" s="32"/>
      <c r="BD296" s="8"/>
      <c r="BE296" s="9"/>
      <c r="BF296" s="9"/>
      <c r="BG296" s="9"/>
      <c r="BH296" s="9"/>
      <c r="BI296" s="10"/>
    </row>
    <row r="297" spans="2:61" ht="15" customHeight="1" thickBot="1">
      <c r="B297" s="27"/>
      <c r="C297" s="28"/>
      <c r="D297" s="28"/>
      <c r="E297" s="28"/>
      <c r="F297" s="32"/>
      <c r="G297" s="29"/>
      <c r="H297" s="30"/>
      <c r="I297" s="30"/>
      <c r="J297" s="30"/>
      <c r="K297" s="33"/>
      <c r="L297" s="11"/>
      <c r="M297" s="12"/>
      <c r="N297" s="12"/>
      <c r="O297" s="12"/>
      <c r="P297" s="12"/>
      <c r="Q297" s="13"/>
      <c r="R297" s="27"/>
      <c r="S297" s="28"/>
      <c r="T297" s="28"/>
      <c r="U297" s="28"/>
      <c r="V297" s="32"/>
      <c r="W297" s="29"/>
      <c r="X297" s="30"/>
      <c r="Y297" s="30"/>
      <c r="Z297" s="30"/>
      <c r="AA297" s="33"/>
      <c r="AB297" s="11"/>
      <c r="AC297" s="12"/>
      <c r="AD297" s="12"/>
      <c r="AE297" s="12"/>
      <c r="AF297" s="12"/>
      <c r="AG297" s="13"/>
      <c r="AH297" s="27"/>
      <c r="AI297" s="28"/>
      <c r="AJ297" s="28"/>
      <c r="AK297" s="28"/>
      <c r="AL297" s="32"/>
      <c r="AM297" s="29"/>
      <c r="AN297" s="30"/>
      <c r="AO297" s="30"/>
      <c r="AP297" s="30"/>
      <c r="AQ297" s="33"/>
      <c r="AR297" s="11"/>
      <c r="AS297" s="12"/>
      <c r="AT297" s="12"/>
      <c r="AU297" s="12"/>
      <c r="AV297" s="12"/>
      <c r="AW297" s="13"/>
      <c r="AX297" s="27"/>
      <c r="AY297" s="28"/>
      <c r="AZ297" s="28"/>
      <c r="BA297" s="29"/>
      <c r="BB297" s="30"/>
      <c r="BC297" s="33"/>
      <c r="BD297" s="11"/>
      <c r="BE297" s="12"/>
      <c r="BF297" s="12"/>
      <c r="BG297" s="12"/>
      <c r="BH297" s="12"/>
      <c r="BI297" s="13"/>
    </row>
    <row r="298" spans="2:61" ht="15" customHeight="1" thickTop="1">
      <c r="B298" s="27"/>
      <c r="C298" s="28"/>
      <c r="D298" s="28"/>
      <c r="E298" s="28"/>
      <c r="F298" s="32"/>
      <c r="G298" s="25" t="s">
        <v>17</v>
      </c>
      <c r="H298" s="26"/>
      <c r="I298" s="26"/>
      <c r="J298" s="26"/>
      <c r="K298" s="31"/>
      <c r="L298" s="5"/>
      <c r="M298" s="6"/>
      <c r="N298" s="6"/>
      <c r="O298" s="6"/>
      <c r="P298" s="6"/>
      <c r="Q298" s="7"/>
      <c r="R298" s="27"/>
      <c r="S298" s="28"/>
      <c r="T298" s="28"/>
      <c r="U298" s="28"/>
      <c r="V298" s="32"/>
      <c r="W298" s="25" t="s">
        <v>17</v>
      </c>
      <c r="X298" s="26"/>
      <c r="Y298" s="26"/>
      <c r="Z298" s="26"/>
      <c r="AA298" s="31"/>
      <c r="AB298" s="5"/>
      <c r="AC298" s="6"/>
      <c r="AD298" s="6"/>
      <c r="AE298" s="6"/>
      <c r="AF298" s="6"/>
      <c r="AG298" s="7"/>
      <c r="AH298" s="27"/>
      <c r="AI298" s="28"/>
      <c r="AJ298" s="28"/>
      <c r="AK298" s="28"/>
      <c r="AL298" s="32"/>
      <c r="AM298" s="25" t="s">
        <v>17</v>
      </c>
      <c r="AN298" s="26"/>
      <c r="AO298" s="26"/>
      <c r="AP298" s="26"/>
      <c r="AQ298" s="31"/>
      <c r="AR298" s="5"/>
      <c r="AS298" s="6"/>
      <c r="AT298" s="6"/>
      <c r="AU298" s="6"/>
      <c r="AV298" s="6"/>
      <c r="AW298" s="7"/>
      <c r="AX298" s="27"/>
      <c r="AY298" s="28"/>
      <c r="AZ298" s="28"/>
      <c r="BA298" s="25" t="s">
        <v>17</v>
      </c>
      <c r="BB298" s="26"/>
      <c r="BC298" s="31"/>
      <c r="BD298" s="5"/>
      <c r="BE298" s="6"/>
      <c r="BF298" s="6"/>
      <c r="BG298" s="6"/>
      <c r="BH298" s="6"/>
      <c r="BI298" s="7"/>
    </row>
    <row r="299" spans="2:61" ht="15" customHeight="1">
      <c r="B299" s="27"/>
      <c r="C299" s="28"/>
      <c r="D299" s="28"/>
      <c r="E299" s="28"/>
      <c r="F299" s="32"/>
      <c r="G299" s="27"/>
      <c r="H299" s="28"/>
      <c r="I299" s="28"/>
      <c r="J299" s="28"/>
      <c r="K299" s="32"/>
      <c r="L299" s="8"/>
      <c r="M299" s="9"/>
      <c r="N299" s="9"/>
      <c r="O299" s="9"/>
      <c r="P299" s="9"/>
      <c r="Q299" s="10"/>
      <c r="R299" s="27"/>
      <c r="S299" s="28"/>
      <c r="T299" s="28"/>
      <c r="U299" s="28"/>
      <c r="V299" s="32"/>
      <c r="W299" s="27"/>
      <c r="X299" s="28"/>
      <c r="Y299" s="28"/>
      <c r="Z299" s="28"/>
      <c r="AA299" s="32"/>
      <c r="AB299" s="8"/>
      <c r="AC299" s="9"/>
      <c r="AD299" s="9"/>
      <c r="AE299" s="9"/>
      <c r="AF299" s="9"/>
      <c r="AG299" s="10"/>
      <c r="AH299" s="27"/>
      <c r="AI299" s="28"/>
      <c r="AJ299" s="28"/>
      <c r="AK299" s="28"/>
      <c r="AL299" s="32"/>
      <c r="AM299" s="27"/>
      <c r="AN299" s="28"/>
      <c r="AO299" s="28"/>
      <c r="AP299" s="28"/>
      <c r="AQ299" s="32"/>
      <c r="AR299" s="8"/>
      <c r="AS299" s="9"/>
      <c r="AT299" s="9"/>
      <c r="AU299" s="9"/>
      <c r="AV299" s="9"/>
      <c r="AW299" s="10"/>
      <c r="AX299" s="27"/>
      <c r="AY299" s="28"/>
      <c r="AZ299" s="28"/>
      <c r="BA299" s="27"/>
      <c r="BB299" s="28"/>
      <c r="BC299" s="32"/>
      <c r="BD299" s="8"/>
      <c r="BE299" s="9"/>
      <c r="BF299" s="9"/>
      <c r="BG299" s="9"/>
      <c r="BH299" s="9"/>
      <c r="BI299" s="10"/>
    </row>
    <row r="300" spans="2:61" ht="15" customHeight="1" thickBot="1">
      <c r="B300" s="29"/>
      <c r="C300" s="30"/>
      <c r="D300" s="30"/>
      <c r="E300" s="30"/>
      <c r="F300" s="33"/>
      <c r="G300" s="29"/>
      <c r="H300" s="30"/>
      <c r="I300" s="30"/>
      <c r="J300" s="30"/>
      <c r="K300" s="33"/>
      <c r="L300" s="11"/>
      <c r="M300" s="12"/>
      <c r="N300" s="12"/>
      <c r="O300" s="12"/>
      <c r="P300" s="12"/>
      <c r="Q300" s="13"/>
      <c r="R300" s="29"/>
      <c r="S300" s="30"/>
      <c r="T300" s="30"/>
      <c r="U300" s="30"/>
      <c r="V300" s="33"/>
      <c r="W300" s="29"/>
      <c r="X300" s="30"/>
      <c r="Y300" s="30"/>
      <c r="Z300" s="30"/>
      <c r="AA300" s="33"/>
      <c r="AB300" s="11"/>
      <c r="AC300" s="12"/>
      <c r="AD300" s="12"/>
      <c r="AE300" s="12"/>
      <c r="AF300" s="12"/>
      <c r="AG300" s="13"/>
      <c r="AH300" s="29"/>
      <c r="AI300" s="30"/>
      <c r="AJ300" s="30"/>
      <c r="AK300" s="30"/>
      <c r="AL300" s="33"/>
      <c r="AM300" s="29"/>
      <c r="AN300" s="30"/>
      <c r="AO300" s="30"/>
      <c r="AP300" s="30"/>
      <c r="AQ300" s="33"/>
      <c r="AR300" s="11"/>
      <c r="AS300" s="12"/>
      <c r="AT300" s="12"/>
      <c r="AU300" s="12"/>
      <c r="AV300" s="12"/>
      <c r="AW300" s="13"/>
      <c r="AX300" s="29"/>
      <c r="AY300" s="30"/>
      <c r="AZ300" s="30"/>
      <c r="BA300" s="29"/>
      <c r="BB300" s="30"/>
      <c r="BC300" s="33"/>
      <c r="BD300" s="11"/>
      <c r="BE300" s="12"/>
      <c r="BF300" s="12"/>
      <c r="BG300" s="12"/>
      <c r="BH300" s="12"/>
      <c r="BI300" s="13"/>
    </row>
    <row r="301" spans="2:61" ht="15" customHeight="1" thickTop="1">
      <c r="B301" s="14"/>
      <c r="C301" s="14"/>
      <c r="D301" s="14"/>
      <c r="E301" s="14"/>
      <c r="F301" s="14"/>
      <c r="G301" s="14"/>
      <c r="H301" s="14"/>
      <c r="I301" s="14"/>
      <c r="J301" s="14"/>
      <c r="K301" s="14"/>
      <c r="L301" s="14"/>
      <c r="M301" s="14"/>
      <c r="N301" s="14"/>
      <c r="O301" s="14"/>
      <c r="P301" s="14"/>
      <c r="Q301" s="14"/>
      <c r="R301" s="14"/>
      <c r="S301" s="14"/>
      <c r="T301" s="14"/>
      <c r="U301" s="14"/>
      <c r="V301" s="14"/>
      <c r="W301" s="14"/>
      <c r="X301" s="14"/>
      <c r="Y301" s="14"/>
      <c r="Z301" s="14"/>
      <c r="AA301" s="14"/>
      <c r="AB301" s="14"/>
      <c r="AC301" s="14"/>
      <c r="AD301" s="14"/>
      <c r="AE301" s="14"/>
      <c r="AF301" s="14"/>
      <c r="AG301" s="14"/>
      <c r="AH301" s="14"/>
      <c r="AI301" s="14"/>
      <c r="AJ301" s="14"/>
      <c r="AK301" s="14"/>
      <c r="AL301" s="14"/>
      <c r="AM301" s="14"/>
      <c r="AN301" s="14"/>
      <c r="AO301" s="14"/>
      <c r="AP301" s="14"/>
      <c r="AQ301" s="14"/>
      <c r="AR301" s="14"/>
      <c r="AS301" s="14"/>
      <c r="AT301" s="14"/>
      <c r="AU301" s="14"/>
      <c r="AV301" s="14"/>
      <c r="AW301" s="14"/>
      <c r="AX301" s="14"/>
      <c r="AY301" s="14"/>
      <c r="AZ301" s="14"/>
      <c r="BA301" s="14"/>
      <c r="BB301" s="14"/>
      <c r="BC301" s="14"/>
      <c r="BD301" s="14"/>
      <c r="BE301" s="14"/>
      <c r="BF301" s="14"/>
      <c r="BG301" s="14"/>
      <c r="BH301" s="14"/>
      <c r="BI301" s="14"/>
    </row>
    <row r="302" spans="2:61" ht="15" customHeight="1" thickBot="1">
      <c r="B302" s="15"/>
      <c r="C302" s="15"/>
      <c r="D302" s="15"/>
      <c r="E302" s="15"/>
      <c r="F302" s="15"/>
      <c r="G302" s="15"/>
      <c r="H302" s="15"/>
      <c r="I302" s="15"/>
      <c r="J302" s="15"/>
      <c r="K302" s="15"/>
      <c r="L302" s="15"/>
      <c r="M302" s="15"/>
      <c r="N302" s="15"/>
      <c r="O302" s="15"/>
      <c r="P302" s="15"/>
      <c r="Q302" s="15"/>
      <c r="R302" s="15"/>
      <c r="S302" s="15"/>
      <c r="T302" s="15"/>
      <c r="U302" s="15"/>
      <c r="V302" s="15"/>
      <c r="W302" s="15"/>
      <c r="X302" s="15"/>
      <c r="Y302" s="15"/>
      <c r="Z302" s="15"/>
      <c r="AA302" s="15"/>
      <c r="AB302" s="15"/>
      <c r="AC302" s="15"/>
      <c r="AD302" s="15"/>
      <c r="AE302" s="15"/>
      <c r="AF302" s="15"/>
      <c r="AG302" s="15"/>
      <c r="AH302" s="15"/>
      <c r="AI302" s="15"/>
      <c r="AJ302" s="15"/>
      <c r="AK302" s="15"/>
      <c r="AL302" s="15"/>
      <c r="AM302" s="15"/>
      <c r="AN302" s="15"/>
      <c r="AO302" s="15"/>
      <c r="AP302" s="15"/>
      <c r="AQ302" s="15"/>
      <c r="AR302" s="15"/>
      <c r="AS302" s="15"/>
      <c r="AT302" s="15"/>
      <c r="AU302" s="15"/>
      <c r="AV302" s="15"/>
      <c r="AW302" s="15"/>
      <c r="AX302" s="15"/>
      <c r="AY302" s="15"/>
      <c r="AZ302" s="15"/>
      <c r="BA302" s="15"/>
      <c r="BB302" s="15"/>
      <c r="BC302" s="15"/>
      <c r="BD302" s="15"/>
      <c r="BE302" s="15"/>
      <c r="BF302" s="15"/>
      <c r="BG302" s="15"/>
      <c r="BH302" s="15"/>
      <c r="BI302" s="15"/>
    </row>
    <row r="303" spans="2:61" ht="15" customHeight="1" thickTop="1">
      <c r="B303" s="16" t="s">
        <v>19</v>
      </c>
      <c r="C303" s="16"/>
      <c r="D303" s="16"/>
      <c r="E303" s="16"/>
      <c r="F303" s="16"/>
      <c r="G303" s="16"/>
      <c r="H303" s="16"/>
      <c r="I303" s="16"/>
      <c r="J303" s="16"/>
      <c r="K303" s="19" t="str">
        <f>K33</f>
        <v>Илюхин А.В. / Лесковский А.В.</v>
      </c>
      <c r="L303" s="19"/>
      <c r="M303" s="19"/>
      <c r="N303" s="19"/>
      <c r="O303" s="19"/>
      <c r="P303" s="19"/>
      <c r="Q303" s="19"/>
      <c r="R303" s="19"/>
      <c r="S303" s="19"/>
      <c r="T303" s="22" t="s">
        <v>123</v>
      </c>
      <c r="U303" s="22"/>
      <c r="V303" s="22"/>
      <c r="W303" s="22"/>
      <c r="X303" s="22"/>
      <c r="Y303" s="22"/>
      <c r="Z303" s="22"/>
      <c r="AA303" s="22"/>
      <c r="AB303" s="22"/>
      <c r="AC303" s="22"/>
      <c r="AD303" s="22"/>
      <c r="AE303" s="22"/>
      <c r="AF303" s="22"/>
      <c r="AG303" s="16" t="s">
        <v>203</v>
      </c>
      <c r="AH303" s="16"/>
      <c r="AI303" s="16"/>
      <c r="AJ303" s="16"/>
      <c r="AK303" s="16"/>
      <c r="AL303" s="16"/>
      <c r="AM303" s="16"/>
      <c r="AN303" s="16"/>
      <c r="AO303" s="16"/>
      <c r="AP303" s="19" t="str">
        <f>K39</f>
        <v>Шамсиев Р.Р.</v>
      </c>
      <c r="AQ303" s="19"/>
      <c r="AR303" s="19"/>
      <c r="AS303" s="19"/>
      <c r="AT303" s="19"/>
      <c r="AU303" s="19"/>
      <c r="AV303" s="19"/>
      <c r="AW303" s="19"/>
      <c r="AX303" s="19"/>
      <c r="AY303" s="22" t="s">
        <v>123</v>
      </c>
      <c r="AZ303" s="22"/>
      <c r="BA303" s="22"/>
      <c r="BB303" s="22"/>
      <c r="BC303" s="22"/>
      <c r="BD303" s="22"/>
      <c r="BE303" s="22"/>
      <c r="BF303" s="22"/>
      <c r="BG303" s="22"/>
      <c r="BH303" s="22"/>
      <c r="BI303" s="22"/>
    </row>
    <row r="304" spans="2:61" ht="15" customHeight="1">
      <c r="B304" s="17"/>
      <c r="C304" s="17"/>
      <c r="D304" s="17"/>
      <c r="E304" s="17"/>
      <c r="F304" s="17"/>
      <c r="G304" s="17"/>
      <c r="H304" s="17"/>
      <c r="I304" s="17"/>
      <c r="J304" s="17"/>
      <c r="K304" s="20"/>
      <c r="L304" s="20"/>
      <c r="M304" s="20"/>
      <c r="N304" s="20"/>
      <c r="O304" s="20"/>
      <c r="P304" s="20"/>
      <c r="Q304" s="20"/>
      <c r="R304" s="20"/>
      <c r="S304" s="20"/>
      <c r="T304" s="23"/>
      <c r="U304" s="23"/>
      <c r="V304" s="23"/>
      <c r="W304" s="23"/>
      <c r="X304" s="23"/>
      <c r="Y304" s="23"/>
      <c r="Z304" s="23"/>
      <c r="AA304" s="23"/>
      <c r="AB304" s="23"/>
      <c r="AC304" s="23"/>
      <c r="AD304" s="23"/>
      <c r="AE304" s="23"/>
      <c r="AF304" s="23"/>
      <c r="AG304" s="17"/>
      <c r="AH304" s="17"/>
      <c r="AI304" s="17"/>
      <c r="AJ304" s="17"/>
      <c r="AK304" s="17"/>
      <c r="AL304" s="17"/>
      <c r="AM304" s="17"/>
      <c r="AN304" s="17"/>
      <c r="AO304" s="17"/>
      <c r="AP304" s="20"/>
      <c r="AQ304" s="20"/>
      <c r="AR304" s="20"/>
      <c r="AS304" s="20"/>
      <c r="AT304" s="20"/>
      <c r="AU304" s="20"/>
      <c r="AV304" s="20"/>
      <c r="AW304" s="20"/>
      <c r="AX304" s="20"/>
      <c r="AY304" s="23"/>
      <c r="AZ304" s="23"/>
      <c r="BA304" s="23"/>
      <c r="BB304" s="23"/>
      <c r="BC304" s="23"/>
      <c r="BD304" s="23"/>
      <c r="BE304" s="23"/>
      <c r="BF304" s="23"/>
      <c r="BG304" s="23"/>
      <c r="BH304" s="23"/>
      <c r="BI304" s="23"/>
    </row>
    <row r="305" spans="2:61" ht="15" customHeight="1">
      <c r="B305" s="17"/>
      <c r="C305" s="17"/>
      <c r="D305" s="17"/>
      <c r="E305" s="17"/>
      <c r="F305" s="17"/>
      <c r="G305" s="17"/>
      <c r="H305" s="17"/>
      <c r="I305" s="17"/>
      <c r="J305" s="17"/>
      <c r="K305" s="20"/>
      <c r="L305" s="20"/>
      <c r="M305" s="20"/>
      <c r="N305" s="20"/>
      <c r="O305" s="20"/>
      <c r="P305" s="20"/>
      <c r="Q305" s="20"/>
      <c r="R305" s="20"/>
      <c r="S305" s="20"/>
      <c r="T305" s="23"/>
      <c r="U305" s="23"/>
      <c r="V305" s="23"/>
      <c r="W305" s="23"/>
      <c r="X305" s="23"/>
      <c r="Y305" s="23"/>
      <c r="Z305" s="23"/>
      <c r="AA305" s="23"/>
      <c r="AB305" s="23"/>
      <c r="AC305" s="23"/>
      <c r="AD305" s="23"/>
      <c r="AE305" s="23"/>
      <c r="AF305" s="23"/>
      <c r="AG305" s="17"/>
      <c r="AH305" s="17"/>
      <c r="AI305" s="17"/>
      <c r="AJ305" s="17"/>
      <c r="AK305" s="17"/>
      <c r="AL305" s="17"/>
      <c r="AM305" s="17"/>
      <c r="AN305" s="17"/>
      <c r="AO305" s="17"/>
      <c r="AP305" s="20"/>
      <c r="AQ305" s="20"/>
      <c r="AR305" s="20"/>
      <c r="AS305" s="20"/>
      <c r="AT305" s="20"/>
      <c r="AU305" s="20"/>
      <c r="AV305" s="20"/>
      <c r="AW305" s="20"/>
      <c r="AX305" s="20"/>
      <c r="AY305" s="23"/>
      <c r="AZ305" s="23"/>
      <c r="BA305" s="23"/>
      <c r="BB305" s="23"/>
      <c r="BC305" s="23"/>
      <c r="BD305" s="23"/>
      <c r="BE305" s="23"/>
      <c r="BF305" s="23"/>
      <c r="BG305" s="23"/>
      <c r="BH305" s="23"/>
      <c r="BI305" s="23"/>
    </row>
    <row r="306" spans="2:61" ht="15" customHeight="1">
      <c r="B306" s="17"/>
      <c r="C306" s="17"/>
      <c r="D306" s="17"/>
      <c r="E306" s="17"/>
      <c r="F306" s="17"/>
      <c r="G306" s="17"/>
      <c r="H306" s="17"/>
      <c r="I306" s="17"/>
      <c r="J306" s="17"/>
      <c r="K306" s="20"/>
      <c r="L306" s="20"/>
      <c r="M306" s="20"/>
      <c r="N306" s="20"/>
      <c r="O306" s="20"/>
      <c r="P306" s="20"/>
      <c r="Q306" s="20"/>
      <c r="R306" s="20"/>
      <c r="S306" s="20"/>
      <c r="T306" s="23"/>
      <c r="U306" s="23"/>
      <c r="V306" s="23"/>
      <c r="W306" s="23"/>
      <c r="X306" s="23"/>
      <c r="Y306" s="23"/>
      <c r="Z306" s="23"/>
      <c r="AA306" s="23"/>
      <c r="AB306" s="23"/>
      <c r="AC306" s="23"/>
      <c r="AD306" s="23"/>
      <c r="AE306" s="23"/>
      <c r="AF306" s="23"/>
      <c r="AG306" s="17"/>
      <c r="AH306" s="17"/>
      <c r="AI306" s="17"/>
      <c r="AJ306" s="17"/>
      <c r="AK306" s="17"/>
      <c r="AL306" s="17"/>
      <c r="AM306" s="17"/>
      <c r="AN306" s="17"/>
      <c r="AO306" s="17"/>
      <c r="AP306" s="20"/>
      <c r="AQ306" s="20"/>
      <c r="AR306" s="20"/>
      <c r="AS306" s="20"/>
      <c r="AT306" s="20"/>
      <c r="AU306" s="20"/>
      <c r="AV306" s="20"/>
      <c r="AW306" s="20"/>
      <c r="AX306" s="20"/>
      <c r="AY306" s="23"/>
      <c r="AZ306" s="23"/>
      <c r="BA306" s="23"/>
      <c r="BB306" s="23"/>
      <c r="BC306" s="23"/>
      <c r="BD306" s="23"/>
      <c r="BE306" s="23"/>
      <c r="BF306" s="23"/>
      <c r="BG306" s="23"/>
      <c r="BH306" s="23"/>
      <c r="BI306" s="23"/>
    </row>
    <row r="307" spans="2:61" ht="56.25" customHeight="1" thickBot="1">
      <c r="B307" s="18"/>
      <c r="C307" s="18"/>
      <c r="D307" s="18"/>
      <c r="E307" s="18"/>
      <c r="F307" s="18"/>
      <c r="G307" s="18"/>
      <c r="H307" s="18"/>
      <c r="I307" s="18"/>
      <c r="J307" s="18"/>
      <c r="K307" s="21"/>
      <c r="L307" s="21"/>
      <c r="M307" s="21"/>
      <c r="N307" s="21"/>
      <c r="O307" s="21"/>
      <c r="P307" s="21"/>
      <c r="Q307" s="21"/>
      <c r="R307" s="21"/>
      <c r="S307" s="21"/>
      <c r="T307" s="24"/>
      <c r="U307" s="24"/>
      <c r="V307" s="24"/>
      <c r="W307" s="24"/>
      <c r="X307" s="24"/>
      <c r="Y307" s="24"/>
      <c r="Z307" s="24"/>
      <c r="AA307" s="24"/>
      <c r="AB307" s="24"/>
      <c r="AC307" s="24"/>
      <c r="AD307" s="24"/>
      <c r="AE307" s="24"/>
      <c r="AF307" s="24"/>
      <c r="AG307" s="18"/>
      <c r="AH307" s="18"/>
      <c r="AI307" s="18"/>
      <c r="AJ307" s="18"/>
      <c r="AK307" s="18"/>
      <c r="AL307" s="18"/>
      <c r="AM307" s="18"/>
      <c r="AN307" s="18"/>
      <c r="AO307" s="18"/>
      <c r="AP307" s="21"/>
      <c r="AQ307" s="21"/>
      <c r="AR307" s="21"/>
      <c r="AS307" s="21"/>
      <c r="AT307" s="21"/>
      <c r="AU307" s="21"/>
      <c r="AV307" s="21"/>
      <c r="AW307" s="21"/>
      <c r="AX307" s="21"/>
      <c r="AY307" s="24"/>
      <c r="AZ307" s="24"/>
      <c r="BA307" s="24"/>
      <c r="BB307" s="24"/>
      <c r="BC307" s="24"/>
      <c r="BD307" s="24"/>
      <c r="BE307" s="24"/>
      <c r="BF307" s="24"/>
      <c r="BG307" s="24"/>
      <c r="BH307" s="24"/>
      <c r="BI307" s="24"/>
    </row>
    <row r="308" spans="2:61" ht="15.75" thickTop="1"/>
  </sheetData>
  <mergeCells count="1126">
    <mergeCell ref="BD298:BI300"/>
    <mergeCell ref="B301:BI302"/>
    <mergeCell ref="B303:J307"/>
    <mergeCell ref="K303:S307"/>
    <mergeCell ref="T303:AF307"/>
    <mergeCell ref="AG303:AO307"/>
    <mergeCell ref="AP303:AX307"/>
    <mergeCell ref="AY303:BI307"/>
    <mergeCell ref="AX295:AZ300"/>
    <mergeCell ref="BA295:BC297"/>
    <mergeCell ref="BD295:BI297"/>
    <mergeCell ref="G298:K300"/>
    <mergeCell ref="L298:Q300"/>
    <mergeCell ref="W298:AA300"/>
    <mergeCell ref="AB298:AG300"/>
    <mergeCell ref="AM298:AQ300"/>
    <mergeCell ref="AR298:AW300"/>
    <mergeCell ref="BA298:BC300"/>
    <mergeCell ref="B293:BI294"/>
    <mergeCell ref="B295:F300"/>
    <mergeCell ref="G295:K297"/>
    <mergeCell ref="L295:Q297"/>
    <mergeCell ref="R295:V300"/>
    <mergeCell ref="W295:AA297"/>
    <mergeCell ref="AB295:AG297"/>
    <mergeCell ref="AH295:AL300"/>
    <mergeCell ref="AM295:AQ297"/>
    <mergeCell ref="AR295:AW297"/>
    <mergeCell ref="B283:BI284"/>
    <mergeCell ref="B285:F288"/>
    <mergeCell ref="G285:BI288"/>
    <mergeCell ref="B289:F292"/>
    <mergeCell ref="G289:AG292"/>
    <mergeCell ref="AH289:BI292"/>
    <mergeCell ref="AN279:AP282"/>
    <mergeCell ref="AQ279:AS282"/>
    <mergeCell ref="AT279:AV282"/>
    <mergeCell ref="AW279:AY282"/>
    <mergeCell ref="AZ279:BE282"/>
    <mergeCell ref="BF279:BI282"/>
    <mergeCell ref="S279:V282"/>
    <mergeCell ref="W279:Y282"/>
    <mergeCell ref="Z279:AB282"/>
    <mergeCell ref="AC279:AG282"/>
    <mergeCell ref="AH279:AJ282"/>
    <mergeCell ref="AK279:AM282"/>
    <mergeCell ref="B279:D282"/>
    <mergeCell ref="E279:G282"/>
    <mergeCell ref="H279:J282"/>
    <mergeCell ref="K279:M282"/>
    <mergeCell ref="N279:P282"/>
    <mergeCell ref="Q279:R282"/>
    <mergeCell ref="AN275:AP278"/>
    <mergeCell ref="AQ275:AS278"/>
    <mergeCell ref="AT275:AV278"/>
    <mergeCell ref="AW275:AY278"/>
    <mergeCell ref="AZ275:BE278"/>
    <mergeCell ref="BF275:BI278"/>
    <mergeCell ref="S275:V278"/>
    <mergeCell ref="W275:Y278"/>
    <mergeCell ref="Z275:AB278"/>
    <mergeCell ref="AC275:AG278"/>
    <mergeCell ref="AH275:AJ278"/>
    <mergeCell ref="AK275:AM278"/>
    <mergeCell ref="B275:D278"/>
    <mergeCell ref="E275:G278"/>
    <mergeCell ref="H275:J278"/>
    <mergeCell ref="K275:M278"/>
    <mergeCell ref="N275:P278"/>
    <mergeCell ref="Q275:R278"/>
    <mergeCell ref="AW270:AY274"/>
    <mergeCell ref="AZ270:BE274"/>
    <mergeCell ref="BF270:BI274"/>
    <mergeCell ref="Q273:R274"/>
    <mergeCell ref="S273:V274"/>
    <mergeCell ref="W273:Y274"/>
    <mergeCell ref="AC270:AG274"/>
    <mergeCell ref="AH270:AJ274"/>
    <mergeCell ref="AK270:AM274"/>
    <mergeCell ref="AN270:AP274"/>
    <mergeCell ref="AQ270:AS274"/>
    <mergeCell ref="AT270:AV274"/>
    <mergeCell ref="B270:D274"/>
    <mergeCell ref="E270:G274"/>
    <mergeCell ref="H270:J274"/>
    <mergeCell ref="K270:P274"/>
    <mergeCell ref="Q270:Y272"/>
    <mergeCell ref="Z270:AB274"/>
    <mergeCell ref="BD260:BF263"/>
    <mergeCell ref="BG260:BI263"/>
    <mergeCell ref="B264:AB267"/>
    <mergeCell ref="AC264:AS267"/>
    <mergeCell ref="AT264:BI267"/>
    <mergeCell ref="B268:BI269"/>
    <mergeCell ref="AL260:AN263"/>
    <mergeCell ref="AO260:AQ263"/>
    <mergeCell ref="AR260:AT263"/>
    <mergeCell ref="AU260:AW263"/>
    <mergeCell ref="AX260:AZ263"/>
    <mergeCell ref="BA260:BC263"/>
    <mergeCell ref="T260:V263"/>
    <mergeCell ref="W260:Y263"/>
    <mergeCell ref="Z260:AB263"/>
    <mergeCell ref="AC260:AE263"/>
    <mergeCell ref="AF260:AH263"/>
    <mergeCell ref="AI260:AK263"/>
    <mergeCell ref="B260:D263"/>
    <mergeCell ref="E260:G263"/>
    <mergeCell ref="H260:J263"/>
    <mergeCell ref="K260:M263"/>
    <mergeCell ref="N260:P263"/>
    <mergeCell ref="Q260:S263"/>
    <mergeCell ref="AR259:AT259"/>
    <mergeCell ref="AU259:AW259"/>
    <mergeCell ref="AX259:AZ259"/>
    <mergeCell ref="BA259:BC259"/>
    <mergeCell ref="BD259:BF259"/>
    <mergeCell ref="BG259:BI259"/>
    <mergeCell ref="Z259:AB259"/>
    <mergeCell ref="AC259:AE259"/>
    <mergeCell ref="AF259:AH259"/>
    <mergeCell ref="AI259:AK259"/>
    <mergeCell ref="AL259:AN259"/>
    <mergeCell ref="AO259:AQ259"/>
    <mergeCell ref="B253:BI256"/>
    <mergeCell ref="B257:BI258"/>
    <mergeCell ref="B259:D259"/>
    <mergeCell ref="E259:G259"/>
    <mergeCell ref="H259:J259"/>
    <mergeCell ref="K259:M259"/>
    <mergeCell ref="N259:P259"/>
    <mergeCell ref="Q259:S259"/>
    <mergeCell ref="T259:V259"/>
    <mergeCell ref="W259:Y259"/>
    <mergeCell ref="T245:V248"/>
    <mergeCell ref="AO249:AQ252"/>
    <mergeCell ref="AR249:AV252"/>
    <mergeCell ref="AW249:AY252"/>
    <mergeCell ref="AZ249:BB252"/>
    <mergeCell ref="BC249:BF252"/>
    <mergeCell ref="BG249:BI252"/>
    <mergeCell ref="T249:V252"/>
    <mergeCell ref="W249:AA252"/>
    <mergeCell ref="AB249:AD252"/>
    <mergeCell ref="AE249:AH252"/>
    <mergeCell ref="AI249:AK252"/>
    <mergeCell ref="AL249:AN252"/>
    <mergeCell ref="AR245:AV248"/>
    <mergeCell ref="AW245:AY248"/>
    <mergeCell ref="AZ245:BB248"/>
    <mergeCell ref="BC245:BF248"/>
    <mergeCell ref="BG245:BI248"/>
    <mergeCell ref="AR241:AV244"/>
    <mergeCell ref="AW241:AY244"/>
    <mergeCell ref="AZ241:BB244"/>
    <mergeCell ref="BC241:BF244"/>
    <mergeCell ref="BG241:BI244"/>
    <mergeCell ref="T241:V244"/>
    <mergeCell ref="W241:AA244"/>
    <mergeCell ref="AB241:AD244"/>
    <mergeCell ref="AE241:AH244"/>
    <mergeCell ref="AI241:AK244"/>
    <mergeCell ref="AL241:AN244"/>
    <mergeCell ref="AR240:AV240"/>
    <mergeCell ref="AW240:AY240"/>
    <mergeCell ref="AZ240:BB240"/>
    <mergeCell ref="BC240:BF240"/>
    <mergeCell ref="BG240:BI240"/>
    <mergeCell ref="B249:G252"/>
    <mergeCell ref="H249:J252"/>
    <mergeCell ref="K249:M252"/>
    <mergeCell ref="N249:P252"/>
    <mergeCell ref="Q249:S252"/>
    <mergeCell ref="W245:AA248"/>
    <mergeCell ref="AB245:AD248"/>
    <mergeCell ref="AE245:AH248"/>
    <mergeCell ref="AI245:AK248"/>
    <mergeCell ref="AL245:AN248"/>
    <mergeCell ref="AO245:AQ248"/>
    <mergeCell ref="B245:G248"/>
    <mergeCell ref="H245:J248"/>
    <mergeCell ref="K245:M248"/>
    <mergeCell ref="N245:P248"/>
    <mergeCell ref="Q245:S248"/>
    <mergeCell ref="B241:G244"/>
    <mergeCell ref="H241:J244"/>
    <mergeCell ref="K241:M244"/>
    <mergeCell ref="N241:P244"/>
    <mergeCell ref="Q241:S244"/>
    <mergeCell ref="W240:AA240"/>
    <mergeCell ref="AB240:AD240"/>
    <mergeCell ref="AE240:AH240"/>
    <mergeCell ref="AI240:AK240"/>
    <mergeCell ref="AL240:AN240"/>
    <mergeCell ref="AO240:AQ240"/>
    <mergeCell ref="B240:G240"/>
    <mergeCell ref="H240:J240"/>
    <mergeCell ref="K240:M240"/>
    <mergeCell ref="N240:P240"/>
    <mergeCell ref="Q240:S240"/>
    <mergeCell ref="T240:V240"/>
    <mergeCell ref="AO241:AQ244"/>
    <mergeCell ref="BB231:BI233"/>
    <mergeCell ref="B234:BI235"/>
    <mergeCell ref="B236:V237"/>
    <mergeCell ref="W236:AQ237"/>
    <mergeCell ref="AR236:BI237"/>
    <mergeCell ref="B238:BI239"/>
    <mergeCell ref="AV228:BA230"/>
    <mergeCell ref="BB228:BI230"/>
    <mergeCell ref="B231:G233"/>
    <mergeCell ref="H231:M233"/>
    <mergeCell ref="N231:S233"/>
    <mergeCell ref="T231:AC233"/>
    <mergeCell ref="AD231:AI233"/>
    <mergeCell ref="AJ231:AO233"/>
    <mergeCell ref="AP231:AU233"/>
    <mergeCell ref="AV231:BA233"/>
    <mergeCell ref="AZ219:BI221"/>
    <mergeCell ref="B222:BI225"/>
    <mergeCell ref="B226:BI227"/>
    <mergeCell ref="B228:G230"/>
    <mergeCell ref="H228:M230"/>
    <mergeCell ref="N228:S230"/>
    <mergeCell ref="T228:AC230"/>
    <mergeCell ref="AD228:AI230"/>
    <mergeCell ref="AJ228:AO230"/>
    <mergeCell ref="AP228:AU230"/>
    <mergeCell ref="B219:G221"/>
    <mergeCell ref="H219:M221"/>
    <mergeCell ref="N219:S221"/>
    <mergeCell ref="T219:AF221"/>
    <mergeCell ref="AG219:AO221"/>
    <mergeCell ref="AP219:AY221"/>
    <mergeCell ref="B210:BI213"/>
    <mergeCell ref="B214:BI215"/>
    <mergeCell ref="B216:G218"/>
    <mergeCell ref="H216:M218"/>
    <mergeCell ref="N216:S218"/>
    <mergeCell ref="T216:AF218"/>
    <mergeCell ref="AG216:AO218"/>
    <mergeCell ref="AP216:AY218"/>
    <mergeCell ref="AZ216:BI218"/>
    <mergeCell ref="AW207:AX209"/>
    <mergeCell ref="AY207:AZ209"/>
    <mergeCell ref="BA207:BB209"/>
    <mergeCell ref="BC207:BD209"/>
    <mergeCell ref="BE207:BF209"/>
    <mergeCell ref="BG207:BI209"/>
    <mergeCell ref="BG204:BI206"/>
    <mergeCell ref="B207:L209"/>
    <mergeCell ref="M207:P209"/>
    <mergeCell ref="Q207:T209"/>
    <mergeCell ref="U207:X209"/>
    <mergeCell ref="Y207:AB209"/>
    <mergeCell ref="AC207:AF209"/>
    <mergeCell ref="AG207:AO209"/>
    <mergeCell ref="AP207:AS209"/>
    <mergeCell ref="AT207:AV209"/>
    <mergeCell ref="AT204:AV206"/>
    <mergeCell ref="AW204:AX206"/>
    <mergeCell ref="AY204:AZ206"/>
    <mergeCell ref="BA204:BB206"/>
    <mergeCell ref="BC204:BD206"/>
    <mergeCell ref="BE204:BF206"/>
    <mergeCell ref="BE201:BF203"/>
    <mergeCell ref="BG201:BI203"/>
    <mergeCell ref="B204:L206"/>
    <mergeCell ref="M204:P206"/>
    <mergeCell ref="Q204:T206"/>
    <mergeCell ref="U204:X206"/>
    <mergeCell ref="Y204:AB206"/>
    <mergeCell ref="AC204:AF206"/>
    <mergeCell ref="AG204:AO206"/>
    <mergeCell ref="AP204:AS206"/>
    <mergeCell ref="AP201:AS203"/>
    <mergeCell ref="AT201:AV203"/>
    <mergeCell ref="AW201:AX203"/>
    <mergeCell ref="AY201:AZ203"/>
    <mergeCell ref="BA201:BB203"/>
    <mergeCell ref="BC201:BD203"/>
    <mergeCell ref="BC198:BD200"/>
    <mergeCell ref="BE198:BF200"/>
    <mergeCell ref="BG198:BI200"/>
    <mergeCell ref="B201:L203"/>
    <mergeCell ref="M201:P203"/>
    <mergeCell ref="Q201:T203"/>
    <mergeCell ref="U201:X203"/>
    <mergeCell ref="Y201:AB203"/>
    <mergeCell ref="AC201:AF203"/>
    <mergeCell ref="AG201:AO203"/>
    <mergeCell ref="AG198:AO200"/>
    <mergeCell ref="AP198:AS200"/>
    <mergeCell ref="AT198:AV200"/>
    <mergeCell ref="AW198:AX200"/>
    <mergeCell ref="AY198:AZ200"/>
    <mergeCell ref="BA198:BB200"/>
    <mergeCell ref="B198:L200"/>
    <mergeCell ref="M198:P200"/>
    <mergeCell ref="Q198:T200"/>
    <mergeCell ref="U198:X200"/>
    <mergeCell ref="Y198:AB200"/>
    <mergeCell ref="AC198:AF200"/>
    <mergeCell ref="AW195:AX197"/>
    <mergeCell ref="AY195:AZ197"/>
    <mergeCell ref="BA195:BB197"/>
    <mergeCell ref="BC195:BD197"/>
    <mergeCell ref="BE195:BF197"/>
    <mergeCell ref="BG195:BI197"/>
    <mergeCell ref="BG192:BI194"/>
    <mergeCell ref="B195:L197"/>
    <mergeCell ref="M195:P197"/>
    <mergeCell ref="Q195:T197"/>
    <mergeCell ref="U195:X197"/>
    <mergeCell ref="Y195:AB197"/>
    <mergeCell ref="AC195:AF197"/>
    <mergeCell ref="AG195:AO197"/>
    <mergeCell ref="AP195:AS197"/>
    <mergeCell ref="AT195:AV197"/>
    <mergeCell ref="AT192:AV194"/>
    <mergeCell ref="AW192:AX194"/>
    <mergeCell ref="AY192:AZ194"/>
    <mergeCell ref="BA192:BB194"/>
    <mergeCell ref="BC192:BD194"/>
    <mergeCell ref="BE192:BF194"/>
    <mergeCell ref="BE189:BF191"/>
    <mergeCell ref="BG189:BI191"/>
    <mergeCell ref="B192:L194"/>
    <mergeCell ref="M192:P194"/>
    <mergeCell ref="Q192:T194"/>
    <mergeCell ref="U192:X194"/>
    <mergeCell ref="Y192:AB194"/>
    <mergeCell ref="AC192:AF194"/>
    <mergeCell ref="AG192:AO194"/>
    <mergeCell ref="AP192:AS194"/>
    <mergeCell ref="AP189:AS191"/>
    <mergeCell ref="AT189:AV191"/>
    <mergeCell ref="AW189:AX191"/>
    <mergeCell ref="AY189:AZ191"/>
    <mergeCell ref="BA189:BB191"/>
    <mergeCell ref="BC189:BD191"/>
    <mergeCell ref="BC186:BD188"/>
    <mergeCell ref="BE186:BF188"/>
    <mergeCell ref="BG186:BI188"/>
    <mergeCell ref="B189:L191"/>
    <mergeCell ref="M189:P191"/>
    <mergeCell ref="Q189:T191"/>
    <mergeCell ref="U189:X191"/>
    <mergeCell ref="Y189:AB191"/>
    <mergeCell ref="AC189:AF191"/>
    <mergeCell ref="AG189:AO191"/>
    <mergeCell ref="AG186:AO188"/>
    <mergeCell ref="AP186:AS188"/>
    <mergeCell ref="AT186:AV188"/>
    <mergeCell ref="AW186:AX188"/>
    <mergeCell ref="AY186:AZ188"/>
    <mergeCell ref="BA186:BB188"/>
    <mergeCell ref="B186:L188"/>
    <mergeCell ref="M186:P188"/>
    <mergeCell ref="Q186:T188"/>
    <mergeCell ref="U186:X188"/>
    <mergeCell ref="Y186:AB188"/>
    <mergeCell ref="AC186:AF188"/>
    <mergeCell ref="AW183:AX185"/>
    <mergeCell ref="AY183:AZ185"/>
    <mergeCell ref="BA183:BB185"/>
    <mergeCell ref="BC183:BD185"/>
    <mergeCell ref="BE183:BF185"/>
    <mergeCell ref="BG183:BI185"/>
    <mergeCell ref="BG180:BI182"/>
    <mergeCell ref="B183:L185"/>
    <mergeCell ref="M183:P185"/>
    <mergeCell ref="Q183:T185"/>
    <mergeCell ref="U183:X185"/>
    <mergeCell ref="Y183:AB185"/>
    <mergeCell ref="AC183:AF185"/>
    <mergeCell ref="AG183:AO185"/>
    <mergeCell ref="AP183:AS185"/>
    <mergeCell ref="AT183:AV185"/>
    <mergeCell ref="AT180:AV182"/>
    <mergeCell ref="AW180:AX182"/>
    <mergeCell ref="AY180:AZ182"/>
    <mergeCell ref="BA180:BB182"/>
    <mergeCell ref="BC180:BD182"/>
    <mergeCell ref="BE180:BF182"/>
    <mergeCell ref="Y174:AB176"/>
    <mergeCell ref="AC174:AF176"/>
    <mergeCell ref="AG174:AO176"/>
    <mergeCell ref="AP174:AS176"/>
    <mergeCell ref="BE177:BF179"/>
    <mergeCell ref="BG177:BI179"/>
    <mergeCell ref="B180:L182"/>
    <mergeCell ref="M180:P182"/>
    <mergeCell ref="Q180:T182"/>
    <mergeCell ref="U180:X182"/>
    <mergeCell ref="Y180:AB182"/>
    <mergeCell ref="AC180:AF182"/>
    <mergeCell ref="AG180:AO182"/>
    <mergeCell ref="AP180:AS182"/>
    <mergeCell ref="AP177:AS179"/>
    <mergeCell ref="AT177:AV179"/>
    <mergeCell ref="AW177:AX179"/>
    <mergeCell ref="AY177:AZ179"/>
    <mergeCell ref="BA177:BB179"/>
    <mergeCell ref="BC177:BD179"/>
    <mergeCell ref="BG174:BI176"/>
    <mergeCell ref="Y171:AB173"/>
    <mergeCell ref="AC171:AF173"/>
    <mergeCell ref="AW171:AX173"/>
    <mergeCell ref="AY171:AZ173"/>
    <mergeCell ref="AP168:AS173"/>
    <mergeCell ref="AT168:AV173"/>
    <mergeCell ref="AW168:BB170"/>
    <mergeCell ref="BC168:BD173"/>
    <mergeCell ref="BE168:BF173"/>
    <mergeCell ref="BG168:BI173"/>
    <mergeCell ref="BA171:BB173"/>
    <mergeCell ref="BJ174:BL176"/>
    <mergeCell ref="BM174:BO176"/>
    <mergeCell ref="B177:L179"/>
    <mergeCell ref="M177:P179"/>
    <mergeCell ref="Q177:T179"/>
    <mergeCell ref="U177:X179"/>
    <mergeCell ref="Y177:AB179"/>
    <mergeCell ref="AC177:AF179"/>
    <mergeCell ref="AG177:AO179"/>
    <mergeCell ref="AT174:AV176"/>
    <mergeCell ref="AW174:AX176"/>
    <mergeCell ref="AY174:AZ176"/>
    <mergeCell ref="BA174:BB176"/>
    <mergeCell ref="BC174:BD176"/>
    <mergeCell ref="BE174:BF176"/>
    <mergeCell ref="BJ171:BL173"/>
    <mergeCell ref="BM171:BO173"/>
    <mergeCell ref="B174:L176"/>
    <mergeCell ref="M174:P176"/>
    <mergeCell ref="Q174:T176"/>
    <mergeCell ref="U174:X176"/>
    <mergeCell ref="AG165:BI167"/>
    <mergeCell ref="BJ165:BL167"/>
    <mergeCell ref="BM165:BO167"/>
    <mergeCell ref="B168:L170"/>
    <mergeCell ref="M168:P170"/>
    <mergeCell ref="Q168:T170"/>
    <mergeCell ref="U168:X170"/>
    <mergeCell ref="Y168:AB170"/>
    <mergeCell ref="AC168:AF170"/>
    <mergeCell ref="AG168:AO173"/>
    <mergeCell ref="BC162:BD164"/>
    <mergeCell ref="BE162:BF164"/>
    <mergeCell ref="BG162:BI164"/>
    <mergeCell ref="BJ162:BL164"/>
    <mergeCell ref="B165:L167"/>
    <mergeCell ref="M165:P167"/>
    <mergeCell ref="Q165:T167"/>
    <mergeCell ref="U165:X167"/>
    <mergeCell ref="Y165:AB167"/>
    <mergeCell ref="AC165:AF167"/>
    <mergeCell ref="AG162:AO164"/>
    <mergeCell ref="AP162:AS164"/>
    <mergeCell ref="AT162:AV164"/>
    <mergeCell ref="AW162:AX164"/>
    <mergeCell ref="AY162:AZ164"/>
    <mergeCell ref="BA162:BB164"/>
    <mergeCell ref="BJ168:BL170"/>
    <mergeCell ref="BM168:BO170"/>
    <mergeCell ref="B171:L173"/>
    <mergeCell ref="M171:P173"/>
    <mergeCell ref="Q171:T173"/>
    <mergeCell ref="U171:X173"/>
    <mergeCell ref="BC159:BD161"/>
    <mergeCell ref="BE159:BF161"/>
    <mergeCell ref="BG159:BI161"/>
    <mergeCell ref="BJ159:BL161"/>
    <mergeCell ref="B162:L164"/>
    <mergeCell ref="M162:P164"/>
    <mergeCell ref="Q162:T164"/>
    <mergeCell ref="U162:X164"/>
    <mergeCell ref="Y162:AB164"/>
    <mergeCell ref="AC162:AF164"/>
    <mergeCell ref="AG159:AO161"/>
    <mergeCell ref="AP159:AS161"/>
    <mergeCell ref="AT159:AV161"/>
    <mergeCell ref="AW159:AX161"/>
    <mergeCell ref="AY159:AZ161"/>
    <mergeCell ref="BA159:BB161"/>
    <mergeCell ref="BC156:BD158"/>
    <mergeCell ref="BE156:BF158"/>
    <mergeCell ref="BG156:BI158"/>
    <mergeCell ref="BJ156:BL158"/>
    <mergeCell ref="B159:L161"/>
    <mergeCell ref="M159:P161"/>
    <mergeCell ref="Q159:T161"/>
    <mergeCell ref="U159:X161"/>
    <mergeCell ref="Y159:AB161"/>
    <mergeCell ref="AC159:AF161"/>
    <mergeCell ref="AG156:AO158"/>
    <mergeCell ref="AP156:AS158"/>
    <mergeCell ref="AT156:AV158"/>
    <mergeCell ref="AW156:AX158"/>
    <mergeCell ref="AY156:AZ158"/>
    <mergeCell ref="BA156:BB158"/>
    <mergeCell ref="BC153:BD155"/>
    <mergeCell ref="BE153:BF155"/>
    <mergeCell ref="BG153:BI155"/>
    <mergeCell ref="BJ153:BL155"/>
    <mergeCell ref="B156:L158"/>
    <mergeCell ref="M156:P158"/>
    <mergeCell ref="Q156:T158"/>
    <mergeCell ref="U156:X158"/>
    <mergeCell ref="Y156:AB158"/>
    <mergeCell ref="AC156:AF158"/>
    <mergeCell ref="AG153:AO155"/>
    <mergeCell ref="AP153:AS155"/>
    <mergeCell ref="AT153:AV155"/>
    <mergeCell ref="AW153:AX155"/>
    <mergeCell ref="AY153:AZ155"/>
    <mergeCell ref="BA153:BB155"/>
    <mergeCell ref="BC150:BD152"/>
    <mergeCell ref="BE150:BF152"/>
    <mergeCell ref="BG150:BI152"/>
    <mergeCell ref="BJ150:BL152"/>
    <mergeCell ref="B153:L155"/>
    <mergeCell ref="M153:P155"/>
    <mergeCell ref="Q153:T155"/>
    <mergeCell ref="U153:X155"/>
    <mergeCell ref="Y153:AB155"/>
    <mergeCell ref="AC153:AF155"/>
    <mergeCell ref="AG150:AO152"/>
    <mergeCell ref="AP150:AS152"/>
    <mergeCell ref="AT150:AV152"/>
    <mergeCell ref="AW150:AX152"/>
    <mergeCell ref="AY150:AZ152"/>
    <mergeCell ref="BA150:BB152"/>
    <mergeCell ref="BC147:BD149"/>
    <mergeCell ref="BE147:BF149"/>
    <mergeCell ref="BG147:BI149"/>
    <mergeCell ref="BJ147:BL149"/>
    <mergeCell ref="B150:L152"/>
    <mergeCell ref="M150:P152"/>
    <mergeCell ref="Q150:T152"/>
    <mergeCell ref="U150:X152"/>
    <mergeCell ref="Y150:AB152"/>
    <mergeCell ref="AC150:AF152"/>
    <mergeCell ref="AG147:AO149"/>
    <mergeCell ref="AP147:AS149"/>
    <mergeCell ref="AT147:AV149"/>
    <mergeCell ref="AW147:AX149"/>
    <mergeCell ref="AY147:AZ149"/>
    <mergeCell ref="BA147:BB149"/>
    <mergeCell ref="BC144:BD146"/>
    <mergeCell ref="BE144:BF146"/>
    <mergeCell ref="BG144:BI146"/>
    <mergeCell ref="BJ144:BL146"/>
    <mergeCell ref="B147:L149"/>
    <mergeCell ref="M147:P149"/>
    <mergeCell ref="Q147:T149"/>
    <mergeCell ref="U147:X149"/>
    <mergeCell ref="Y147:AB149"/>
    <mergeCell ref="AC147:AF149"/>
    <mergeCell ref="AG144:AO146"/>
    <mergeCell ref="AP144:AS146"/>
    <mergeCell ref="AT144:AV146"/>
    <mergeCell ref="AW144:AX146"/>
    <mergeCell ref="AY144:AZ146"/>
    <mergeCell ref="BA144:BB146"/>
    <mergeCell ref="BC141:BD143"/>
    <mergeCell ref="BE141:BF143"/>
    <mergeCell ref="BG141:BI143"/>
    <mergeCell ref="BJ141:BL143"/>
    <mergeCell ref="B144:L146"/>
    <mergeCell ref="M144:P146"/>
    <mergeCell ref="Q144:T146"/>
    <mergeCell ref="U144:X146"/>
    <mergeCell ref="Y144:AB146"/>
    <mergeCell ref="AC144:AF146"/>
    <mergeCell ref="AG141:AO143"/>
    <mergeCell ref="AP141:AS143"/>
    <mergeCell ref="AT141:AV143"/>
    <mergeCell ref="AW141:AX143"/>
    <mergeCell ref="AY141:AZ143"/>
    <mergeCell ref="BA141:BB143"/>
    <mergeCell ref="BC138:BD140"/>
    <mergeCell ref="BE138:BF140"/>
    <mergeCell ref="BG138:BI140"/>
    <mergeCell ref="BJ138:BL140"/>
    <mergeCell ref="B141:L143"/>
    <mergeCell ref="M141:P143"/>
    <mergeCell ref="Q141:T143"/>
    <mergeCell ref="U141:X143"/>
    <mergeCell ref="Y141:AB143"/>
    <mergeCell ref="AC141:AF143"/>
    <mergeCell ref="AG138:AO140"/>
    <mergeCell ref="AP138:AS140"/>
    <mergeCell ref="AT138:AV140"/>
    <mergeCell ref="AW138:AX140"/>
    <mergeCell ref="AY138:AZ140"/>
    <mergeCell ref="BA138:BB140"/>
    <mergeCell ref="BC135:BD137"/>
    <mergeCell ref="BE135:BF137"/>
    <mergeCell ref="BG135:BI137"/>
    <mergeCell ref="BJ135:BL137"/>
    <mergeCell ref="B138:L140"/>
    <mergeCell ref="M138:P140"/>
    <mergeCell ref="Q138:T140"/>
    <mergeCell ref="U138:X140"/>
    <mergeCell ref="Y138:AB140"/>
    <mergeCell ref="AC138:AF140"/>
    <mergeCell ref="AG135:AO137"/>
    <mergeCell ref="AP135:AS137"/>
    <mergeCell ref="AT135:AV137"/>
    <mergeCell ref="AW135:AX137"/>
    <mergeCell ref="AY135:AZ137"/>
    <mergeCell ref="BA135:BB137"/>
    <mergeCell ref="BC132:BD134"/>
    <mergeCell ref="BE132:BF134"/>
    <mergeCell ref="BG132:BI134"/>
    <mergeCell ref="BJ132:BL134"/>
    <mergeCell ref="B135:L137"/>
    <mergeCell ref="M135:P137"/>
    <mergeCell ref="Q135:T137"/>
    <mergeCell ref="U135:X137"/>
    <mergeCell ref="Y135:AB137"/>
    <mergeCell ref="AC135:AF137"/>
    <mergeCell ref="AG132:AO134"/>
    <mergeCell ref="AP132:AS134"/>
    <mergeCell ref="AT132:AV134"/>
    <mergeCell ref="AW132:AX134"/>
    <mergeCell ref="AY132:AZ134"/>
    <mergeCell ref="BA132:BB134"/>
    <mergeCell ref="BC129:BD131"/>
    <mergeCell ref="BE129:BF131"/>
    <mergeCell ref="BG129:BI131"/>
    <mergeCell ref="BJ129:BL131"/>
    <mergeCell ref="B132:L134"/>
    <mergeCell ref="M132:P134"/>
    <mergeCell ref="Q132:T134"/>
    <mergeCell ref="U132:X134"/>
    <mergeCell ref="Y132:AB134"/>
    <mergeCell ref="AC132:AF134"/>
    <mergeCell ref="AG129:AO131"/>
    <mergeCell ref="AP129:AS131"/>
    <mergeCell ref="AT129:AV131"/>
    <mergeCell ref="AW129:AX131"/>
    <mergeCell ref="AY129:AZ131"/>
    <mergeCell ref="BA129:BB131"/>
    <mergeCell ref="BC126:BD128"/>
    <mergeCell ref="BE126:BF128"/>
    <mergeCell ref="BG126:BI128"/>
    <mergeCell ref="BJ126:BL128"/>
    <mergeCell ref="B129:L131"/>
    <mergeCell ref="M129:P131"/>
    <mergeCell ref="Q129:T131"/>
    <mergeCell ref="U129:X131"/>
    <mergeCell ref="Y129:AB131"/>
    <mergeCell ref="AC129:AF131"/>
    <mergeCell ref="AG126:AO128"/>
    <mergeCell ref="AP126:AS128"/>
    <mergeCell ref="AT126:AV128"/>
    <mergeCell ref="AW126:AX128"/>
    <mergeCell ref="AY126:AZ128"/>
    <mergeCell ref="BA126:BB128"/>
    <mergeCell ref="BC123:BD125"/>
    <mergeCell ref="BE123:BF125"/>
    <mergeCell ref="BG123:BI125"/>
    <mergeCell ref="BJ123:BL125"/>
    <mergeCell ref="B126:L128"/>
    <mergeCell ref="M126:P128"/>
    <mergeCell ref="Q126:T128"/>
    <mergeCell ref="U126:X128"/>
    <mergeCell ref="Y126:AB128"/>
    <mergeCell ref="AC126:AF128"/>
    <mergeCell ref="AG123:AO125"/>
    <mergeCell ref="AP123:AS125"/>
    <mergeCell ref="AT123:AV125"/>
    <mergeCell ref="AW123:AX125"/>
    <mergeCell ref="AY123:AZ125"/>
    <mergeCell ref="BA123:BB125"/>
    <mergeCell ref="BC120:BD122"/>
    <mergeCell ref="BE120:BF122"/>
    <mergeCell ref="BG120:BI122"/>
    <mergeCell ref="BJ120:BL122"/>
    <mergeCell ref="B123:L125"/>
    <mergeCell ref="M123:P125"/>
    <mergeCell ref="Q123:T125"/>
    <mergeCell ref="U123:X125"/>
    <mergeCell ref="Y123:AB125"/>
    <mergeCell ref="AC123:AF125"/>
    <mergeCell ref="AG120:AO122"/>
    <mergeCell ref="AP120:AS122"/>
    <mergeCell ref="AT120:AV122"/>
    <mergeCell ref="AW120:AX122"/>
    <mergeCell ref="AY120:AZ122"/>
    <mergeCell ref="BA120:BB122"/>
    <mergeCell ref="BC117:BD119"/>
    <mergeCell ref="BE117:BF119"/>
    <mergeCell ref="BG117:BI119"/>
    <mergeCell ref="BJ117:BL119"/>
    <mergeCell ref="B120:L122"/>
    <mergeCell ref="M120:P122"/>
    <mergeCell ref="Q120:T122"/>
    <mergeCell ref="U120:X122"/>
    <mergeCell ref="Y120:AB122"/>
    <mergeCell ref="AC120:AF122"/>
    <mergeCell ref="AG117:AO119"/>
    <mergeCell ref="AP117:AS119"/>
    <mergeCell ref="AT117:AV119"/>
    <mergeCell ref="AW117:AX119"/>
    <mergeCell ref="AY117:AZ119"/>
    <mergeCell ref="BA117:BB119"/>
    <mergeCell ref="BC114:BD116"/>
    <mergeCell ref="BE114:BF116"/>
    <mergeCell ref="BG114:BI116"/>
    <mergeCell ref="BJ114:BL116"/>
    <mergeCell ref="B117:L119"/>
    <mergeCell ref="M117:P119"/>
    <mergeCell ref="Q117:T119"/>
    <mergeCell ref="U117:X119"/>
    <mergeCell ref="Y117:AB119"/>
    <mergeCell ref="AC117:AF119"/>
    <mergeCell ref="AG114:AO116"/>
    <mergeCell ref="AP114:AS116"/>
    <mergeCell ref="AT114:AV116"/>
    <mergeCell ref="AW114:AX116"/>
    <mergeCell ref="AY114:AZ116"/>
    <mergeCell ref="BA114:BB116"/>
    <mergeCell ref="BC111:BD113"/>
    <mergeCell ref="BE111:BF113"/>
    <mergeCell ref="BG111:BI113"/>
    <mergeCell ref="BJ111:BL113"/>
    <mergeCell ref="B114:L116"/>
    <mergeCell ref="M114:P116"/>
    <mergeCell ref="Q114:T116"/>
    <mergeCell ref="U114:X116"/>
    <mergeCell ref="Y114:AB116"/>
    <mergeCell ref="AC114:AF116"/>
    <mergeCell ref="AG111:AO113"/>
    <mergeCell ref="AP111:AS113"/>
    <mergeCell ref="AT111:AV113"/>
    <mergeCell ref="AW111:AX113"/>
    <mergeCell ref="AY111:AZ113"/>
    <mergeCell ref="BA111:BB113"/>
    <mergeCell ref="BC108:BD110"/>
    <mergeCell ref="BE108:BF110"/>
    <mergeCell ref="BG108:BI110"/>
    <mergeCell ref="BJ108:BL110"/>
    <mergeCell ref="B111:L113"/>
    <mergeCell ref="M111:P113"/>
    <mergeCell ref="Q111:T113"/>
    <mergeCell ref="U111:X113"/>
    <mergeCell ref="Y111:AB113"/>
    <mergeCell ref="AC111:AF113"/>
    <mergeCell ref="AG108:AO110"/>
    <mergeCell ref="AP108:AS110"/>
    <mergeCell ref="AT108:AV110"/>
    <mergeCell ref="AW108:AX110"/>
    <mergeCell ref="AY108:AZ110"/>
    <mergeCell ref="BA108:BB110"/>
    <mergeCell ref="BC105:BD107"/>
    <mergeCell ref="BE105:BF107"/>
    <mergeCell ref="BG105:BI107"/>
    <mergeCell ref="BJ105:BL107"/>
    <mergeCell ref="B108:L110"/>
    <mergeCell ref="M108:P110"/>
    <mergeCell ref="Q108:T110"/>
    <mergeCell ref="U108:X110"/>
    <mergeCell ref="Y108:AB110"/>
    <mergeCell ref="AC108:AF110"/>
    <mergeCell ref="AG105:AO107"/>
    <mergeCell ref="AP105:AS107"/>
    <mergeCell ref="AT105:AV107"/>
    <mergeCell ref="AW105:AX107"/>
    <mergeCell ref="AY105:AZ107"/>
    <mergeCell ref="BA105:BB107"/>
    <mergeCell ref="BC102:BD104"/>
    <mergeCell ref="BE102:BF104"/>
    <mergeCell ref="BG102:BI104"/>
    <mergeCell ref="BJ102:BL104"/>
    <mergeCell ref="B105:L107"/>
    <mergeCell ref="M105:P107"/>
    <mergeCell ref="Q105:T107"/>
    <mergeCell ref="U105:X107"/>
    <mergeCell ref="Y105:AB107"/>
    <mergeCell ref="AC105:AF107"/>
    <mergeCell ref="AG102:AO104"/>
    <mergeCell ref="AP102:AS104"/>
    <mergeCell ref="AT102:AV104"/>
    <mergeCell ref="AW102:AX104"/>
    <mergeCell ref="AY102:AZ104"/>
    <mergeCell ref="BA102:BB104"/>
    <mergeCell ref="BC99:BD101"/>
    <mergeCell ref="BE99:BF101"/>
    <mergeCell ref="BG99:BI101"/>
    <mergeCell ref="BJ99:BL101"/>
    <mergeCell ref="B102:L104"/>
    <mergeCell ref="M102:P104"/>
    <mergeCell ref="Q102:T104"/>
    <mergeCell ref="U102:X104"/>
    <mergeCell ref="Y102:AB104"/>
    <mergeCell ref="AC102:AF104"/>
    <mergeCell ref="AG99:AO101"/>
    <mergeCell ref="AP99:AS101"/>
    <mergeCell ref="AT99:AV101"/>
    <mergeCell ref="AW99:AX101"/>
    <mergeCell ref="AY99:AZ101"/>
    <mergeCell ref="BA99:BB101"/>
    <mergeCell ref="BC96:BD98"/>
    <mergeCell ref="BE96:BF98"/>
    <mergeCell ref="BG96:BI98"/>
    <mergeCell ref="BJ96:BL98"/>
    <mergeCell ref="B99:L101"/>
    <mergeCell ref="M99:P101"/>
    <mergeCell ref="Q99:T101"/>
    <mergeCell ref="U99:X101"/>
    <mergeCell ref="Y99:AB101"/>
    <mergeCell ref="AC99:AF101"/>
    <mergeCell ref="AG96:AO98"/>
    <mergeCell ref="AP96:AS98"/>
    <mergeCell ref="AT96:AV98"/>
    <mergeCell ref="AW96:AX98"/>
    <mergeCell ref="AY96:AZ98"/>
    <mergeCell ref="BA96:BB98"/>
    <mergeCell ref="BC93:BD95"/>
    <mergeCell ref="BE93:BF95"/>
    <mergeCell ref="BG93:BI95"/>
    <mergeCell ref="BJ93:BL95"/>
    <mergeCell ref="B96:L98"/>
    <mergeCell ref="M96:P98"/>
    <mergeCell ref="Q96:T98"/>
    <mergeCell ref="U96:X98"/>
    <mergeCell ref="Y96:AB98"/>
    <mergeCell ref="AC96:AF98"/>
    <mergeCell ref="AG93:AO95"/>
    <mergeCell ref="AP93:AS95"/>
    <mergeCell ref="AT93:AV95"/>
    <mergeCell ref="AW93:AX95"/>
    <mergeCell ref="AY93:AZ95"/>
    <mergeCell ref="BA93:BB95"/>
    <mergeCell ref="BC90:BD92"/>
    <mergeCell ref="BE90:BF92"/>
    <mergeCell ref="BG90:BI92"/>
    <mergeCell ref="BJ90:BL92"/>
    <mergeCell ref="B93:L95"/>
    <mergeCell ref="M93:P95"/>
    <mergeCell ref="Q93:T95"/>
    <mergeCell ref="U93:X95"/>
    <mergeCell ref="Y93:AB95"/>
    <mergeCell ref="AC93:AF95"/>
    <mergeCell ref="AG90:AO92"/>
    <mergeCell ref="AP90:AS92"/>
    <mergeCell ref="AT90:AV92"/>
    <mergeCell ref="AW90:AX92"/>
    <mergeCell ref="AY90:AZ92"/>
    <mergeCell ref="BA90:BB92"/>
    <mergeCell ref="BC87:BD89"/>
    <mergeCell ref="BE87:BF89"/>
    <mergeCell ref="BG87:BI89"/>
    <mergeCell ref="BJ87:BL89"/>
    <mergeCell ref="B90:L92"/>
    <mergeCell ref="M90:P92"/>
    <mergeCell ref="Q90:T92"/>
    <mergeCell ref="U90:X92"/>
    <mergeCell ref="Y90:AB92"/>
    <mergeCell ref="AC90:AF92"/>
    <mergeCell ref="AG87:AO89"/>
    <mergeCell ref="AP87:AS89"/>
    <mergeCell ref="AT87:AV89"/>
    <mergeCell ref="AW87:AX89"/>
    <mergeCell ref="AY87:AZ89"/>
    <mergeCell ref="BA87:BB89"/>
    <mergeCell ref="BC84:BD86"/>
    <mergeCell ref="BE84:BF86"/>
    <mergeCell ref="BG84:BI86"/>
    <mergeCell ref="BJ84:BL86"/>
    <mergeCell ref="B87:L89"/>
    <mergeCell ref="M87:P89"/>
    <mergeCell ref="Q87:T89"/>
    <mergeCell ref="U87:X89"/>
    <mergeCell ref="Y87:AB89"/>
    <mergeCell ref="AC87:AF89"/>
    <mergeCell ref="AG84:AO86"/>
    <mergeCell ref="AP84:AS86"/>
    <mergeCell ref="AT84:AV86"/>
    <mergeCell ref="AW84:AX86"/>
    <mergeCell ref="AY84:AZ86"/>
    <mergeCell ref="BA84:BB86"/>
    <mergeCell ref="BC81:BD83"/>
    <mergeCell ref="BE81:BF83"/>
    <mergeCell ref="BG81:BI83"/>
    <mergeCell ref="BJ81:BL83"/>
    <mergeCell ref="B84:L86"/>
    <mergeCell ref="M84:P86"/>
    <mergeCell ref="Q84:T86"/>
    <mergeCell ref="U84:X86"/>
    <mergeCell ref="Y84:AB86"/>
    <mergeCell ref="AC84:AF86"/>
    <mergeCell ref="AG81:AO83"/>
    <mergeCell ref="AP81:AS83"/>
    <mergeCell ref="AT81:AV83"/>
    <mergeCell ref="AW81:AX83"/>
    <mergeCell ref="AY81:AZ83"/>
    <mergeCell ref="BA81:BB83"/>
    <mergeCell ref="BC78:BD80"/>
    <mergeCell ref="BE78:BF80"/>
    <mergeCell ref="BG78:BI80"/>
    <mergeCell ref="BJ78:BL80"/>
    <mergeCell ref="B81:L83"/>
    <mergeCell ref="M81:P83"/>
    <mergeCell ref="Q81:T83"/>
    <mergeCell ref="U81:X83"/>
    <mergeCell ref="Y81:AB83"/>
    <mergeCell ref="AC81:AF83"/>
    <mergeCell ref="AG78:AO80"/>
    <mergeCell ref="AP78:AS80"/>
    <mergeCell ref="AT78:AV80"/>
    <mergeCell ref="AW78:AX80"/>
    <mergeCell ref="AY78:AZ80"/>
    <mergeCell ref="BA78:BB80"/>
    <mergeCell ref="BC75:BD77"/>
    <mergeCell ref="BE75:BF77"/>
    <mergeCell ref="BG75:BI77"/>
    <mergeCell ref="BJ75:BL77"/>
    <mergeCell ref="B78:L80"/>
    <mergeCell ref="M78:P80"/>
    <mergeCell ref="Q78:T80"/>
    <mergeCell ref="U78:X80"/>
    <mergeCell ref="Y78:AB80"/>
    <mergeCell ref="AC78:AF80"/>
    <mergeCell ref="AG75:AO77"/>
    <mergeCell ref="AP75:AS77"/>
    <mergeCell ref="AT75:AV77"/>
    <mergeCell ref="AW75:AX77"/>
    <mergeCell ref="AY75:AZ77"/>
    <mergeCell ref="BA75:BB77"/>
    <mergeCell ref="BC72:BD74"/>
    <mergeCell ref="BE72:BF74"/>
    <mergeCell ref="BG72:BI74"/>
    <mergeCell ref="BJ72:BL74"/>
    <mergeCell ref="B75:L77"/>
    <mergeCell ref="M75:P77"/>
    <mergeCell ref="Q75:T77"/>
    <mergeCell ref="U75:X77"/>
    <mergeCell ref="Y75:AB77"/>
    <mergeCell ref="AC75:AF77"/>
    <mergeCell ref="AG72:AO74"/>
    <mergeCell ref="AP72:AS74"/>
    <mergeCell ref="AT72:AV74"/>
    <mergeCell ref="AW72:AX74"/>
    <mergeCell ref="AY72:AZ74"/>
    <mergeCell ref="BA72:BB74"/>
    <mergeCell ref="BC69:BD71"/>
    <mergeCell ref="BE69:BF71"/>
    <mergeCell ref="BG69:BI71"/>
    <mergeCell ref="BJ69:BL71"/>
    <mergeCell ref="B72:L74"/>
    <mergeCell ref="M72:P74"/>
    <mergeCell ref="Q72:T74"/>
    <mergeCell ref="U72:X74"/>
    <mergeCell ref="Y72:AB74"/>
    <mergeCell ref="AC72:AF74"/>
    <mergeCell ref="AG69:AO71"/>
    <mergeCell ref="AP69:AS71"/>
    <mergeCell ref="AT69:AV71"/>
    <mergeCell ref="AW69:AX71"/>
    <mergeCell ref="AY69:AZ71"/>
    <mergeCell ref="BA69:BB71"/>
    <mergeCell ref="BC66:BD68"/>
    <mergeCell ref="BE66:BF68"/>
    <mergeCell ref="BG66:BI68"/>
    <mergeCell ref="BJ66:BL68"/>
    <mergeCell ref="B69:L71"/>
    <mergeCell ref="M69:P71"/>
    <mergeCell ref="Q69:T71"/>
    <mergeCell ref="U69:X71"/>
    <mergeCell ref="Y69:AB71"/>
    <mergeCell ref="AC69:AF71"/>
    <mergeCell ref="AG66:AO68"/>
    <mergeCell ref="AP66:AS68"/>
    <mergeCell ref="AT66:AV68"/>
    <mergeCell ref="AW66:AX68"/>
    <mergeCell ref="AY66:AZ68"/>
    <mergeCell ref="BA66:BB68"/>
    <mergeCell ref="B66:L68"/>
    <mergeCell ref="M66:P68"/>
    <mergeCell ref="Q66:T68"/>
    <mergeCell ref="U66:X68"/>
    <mergeCell ref="Y66:AB68"/>
    <mergeCell ref="AC66:AF68"/>
    <mergeCell ref="BJ60:BL65"/>
    <mergeCell ref="B63:L65"/>
    <mergeCell ref="M63:P65"/>
    <mergeCell ref="Q63:T65"/>
    <mergeCell ref="U63:X65"/>
    <mergeCell ref="Y63:AB65"/>
    <mergeCell ref="AC63:AF65"/>
    <mergeCell ref="AW63:AX65"/>
    <mergeCell ref="AY63:AZ65"/>
    <mergeCell ref="BA63:BB65"/>
    <mergeCell ref="AP60:AS65"/>
    <mergeCell ref="AT60:AV65"/>
    <mergeCell ref="AW60:BB62"/>
    <mergeCell ref="BC60:BD65"/>
    <mergeCell ref="BE60:BF65"/>
    <mergeCell ref="BG60:BI65"/>
    <mergeCell ref="B54:AF57"/>
    <mergeCell ref="AG54:BI57"/>
    <mergeCell ref="B58:BI59"/>
    <mergeCell ref="B60:L62"/>
    <mergeCell ref="M60:P62"/>
    <mergeCell ref="Q60:T62"/>
    <mergeCell ref="U60:X62"/>
    <mergeCell ref="Y60:AB62"/>
    <mergeCell ref="AC60:AF62"/>
    <mergeCell ref="AG60:AO65"/>
    <mergeCell ref="BH48:BI50"/>
    <mergeCell ref="B51:J53"/>
    <mergeCell ref="K51:S53"/>
    <mergeCell ref="T51:AF53"/>
    <mergeCell ref="AG51:AO53"/>
    <mergeCell ref="AP51:AV53"/>
    <mergeCell ref="AW51:AY53"/>
    <mergeCell ref="AZ51:BE53"/>
    <mergeCell ref="BF51:BG53"/>
    <mergeCell ref="BH51:BI53"/>
    <mergeCell ref="BF45:BG47"/>
    <mergeCell ref="BH45:BI47"/>
    <mergeCell ref="B48:J50"/>
    <mergeCell ref="K48:S50"/>
    <mergeCell ref="T48:AF50"/>
    <mergeCell ref="AG48:AO50"/>
    <mergeCell ref="AP48:AV50"/>
    <mergeCell ref="AW48:AY50"/>
    <mergeCell ref="AZ48:BE50"/>
    <mergeCell ref="BF48:BG50"/>
    <mergeCell ref="AZ42:BE44"/>
    <mergeCell ref="BF42:BG44"/>
    <mergeCell ref="BH42:BI44"/>
    <mergeCell ref="B45:J47"/>
    <mergeCell ref="K45:S47"/>
    <mergeCell ref="T45:AF47"/>
    <mergeCell ref="AG45:AO47"/>
    <mergeCell ref="AP45:AV47"/>
    <mergeCell ref="AW45:AY47"/>
    <mergeCell ref="AZ45:BE47"/>
    <mergeCell ref="B42:J44"/>
    <mergeCell ref="K42:S44"/>
    <mergeCell ref="T42:AF44"/>
    <mergeCell ref="AG42:AO44"/>
    <mergeCell ref="AP42:AV44"/>
    <mergeCell ref="AW42:AY44"/>
    <mergeCell ref="AY36:AZ38"/>
    <mergeCell ref="BA36:BB38"/>
    <mergeCell ref="BC36:BE38"/>
    <mergeCell ref="BF36:BI38"/>
    <mergeCell ref="B39:J41"/>
    <mergeCell ref="K39:S41"/>
    <mergeCell ref="T39:AF41"/>
    <mergeCell ref="AG39:AO41"/>
    <mergeCell ref="AP39:AY41"/>
    <mergeCell ref="AZ39:BI41"/>
    <mergeCell ref="AY33:AZ35"/>
    <mergeCell ref="BA33:BB35"/>
    <mergeCell ref="BC33:BE35"/>
    <mergeCell ref="BF33:BI35"/>
    <mergeCell ref="B36:J38"/>
    <mergeCell ref="K36:S38"/>
    <mergeCell ref="T36:AF38"/>
    <mergeCell ref="AG36:AO38"/>
    <mergeCell ref="AP36:AU38"/>
    <mergeCell ref="AV36:AX38"/>
    <mergeCell ref="T21:AF23"/>
    <mergeCell ref="AG21:AO23"/>
    <mergeCell ref="AP21:AU23"/>
    <mergeCell ref="AV21:AX23"/>
    <mergeCell ref="AY30:AZ32"/>
    <mergeCell ref="BA30:BB32"/>
    <mergeCell ref="BC30:BE32"/>
    <mergeCell ref="BF30:BI32"/>
    <mergeCell ref="B33:J35"/>
    <mergeCell ref="K33:S35"/>
    <mergeCell ref="T33:AF35"/>
    <mergeCell ref="AG33:AO35"/>
    <mergeCell ref="AP33:AU35"/>
    <mergeCell ref="AV33:AX35"/>
    <mergeCell ref="AY27:AZ29"/>
    <mergeCell ref="BA27:BB29"/>
    <mergeCell ref="BC27:BE29"/>
    <mergeCell ref="BF27:BI29"/>
    <mergeCell ref="B30:J32"/>
    <mergeCell ref="K30:S32"/>
    <mergeCell ref="T30:AF32"/>
    <mergeCell ref="AG30:AO32"/>
    <mergeCell ref="AP30:AU32"/>
    <mergeCell ref="AV30:AX32"/>
    <mergeCell ref="B2:AO11"/>
    <mergeCell ref="AP2:AY11"/>
    <mergeCell ref="AZ2:BI11"/>
    <mergeCell ref="B12:BI15"/>
    <mergeCell ref="B16:BI17"/>
    <mergeCell ref="B18:J20"/>
    <mergeCell ref="K18:S20"/>
    <mergeCell ref="T18:AF20"/>
    <mergeCell ref="AG18:AO20"/>
    <mergeCell ref="AP18:BI20"/>
    <mergeCell ref="AY24:AZ26"/>
    <mergeCell ref="BA24:BB26"/>
    <mergeCell ref="BC24:BE26"/>
    <mergeCell ref="BF24:BI26"/>
    <mergeCell ref="B27:J29"/>
    <mergeCell ref="K27:S29"/>
    <mergeCell ref="T27:AF29"/>
    <mergeCell ref="AG27:AO29"/>
    <mergeCell ref="AP27:AU29"/>
    <mergeCell ref="AV27:AX29"/>
    <mergeCell ref="AY21:AZ23"/>
    <mergeCell ref="BA21:BB23"/>
    <mergeCell ref="BC21:BE23"/>
    <mergeCell ref="BF21:BI23"/>
    <mergeCell ref="B24:J26"/>
    <mergeCell ref="K24:S26"/>
    <mergeCell ref="T24:AF26"/>
    <mergeCell ref="AG24:AO26"/>
    <mergeCell ref="AP24:AU26"/>
    <mergeCell ref="AV24:AX26"/>
    <mergeCell ref="B21:J23"/>
    <mergeCell ref="K21:S23"/>
  </mergeCells>
  <printOptions horizontalCentered="1"/>
  <pageMargins left="0.25" right="0.25" top="0.25" bottom="0.25" header="0" footer="0"/>
  <pageSetup scale="15" orientation="portrait" r:id="rId1"/>
  <drawing r:id="rId2"/>
  <legacyDrawing r:id="rId3"/>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48">
    <tabColor theme="8" tint="-0.249977111117893"/>
  </sheetPr>
  <dimension ref="A1:BO308"/>
  <sheetViews>
    <sheetView topLeftCell="A63" zoomScale="30" zoomScaleNormal="30" zoomScaleSheetLayoutView="30" workbookViewId="0">
      <selection activeCell="Y138" sqref="Y138:AB140"/>
    </sheetView>
  </sheetViews>
  <sheetFormatPr defaultRowHeight="15"/>
  <cols>
    <col min="2" max="15" width="9.42578125" customWidth="1"/>
    <col min="16" max="16" width="21" customWidth="1"/>
    <col min="17" max="17" width="9.42578125" customWidth="1"/>
    <col min="18" max="18" width="10.85546875" customWidth="1"/>
    <col min="19" max="19" width="16.28515625" customWidth="1"/>
    <col min="20" max="20" width="8.28515625" customWidth="1"/>
    <col min="21" max="23" width="9.42578125" customWidth="1"/>
    <col min="24" max="24" width="17.5703125" customWidth="1"/>
    <col min="25" max="25" width="14.5703125" customWidth="1"/>
    <col min="26" max="27" width="10.5703125" customWidth="1"/>
    <col min="28" max="28" width="7.140625" customWidth="1"/>
    <col min="29" max="31" width="9.42578125" customWidth="1"/>
    <col min="32" max="32" width="15.5703125" customWidth="1"/>
    <col min="33" max="40" width="9.42578125" customWidth="1"/>
    <col min="41" max="41" width="18.5703125" customWidth="1"/>
    <col min="42" max="46" width="9.42578125" customWidth="1"/>
    <col min="47" max="47" width="16.28515625" customWidth="1"/>
    <col min="48" max="49" width="9.42578125" customWidth="1"/>
    <col min="50" max="50" width="12" customWidth="1"/>
    <col min="51" max="51" width="9.42578125" customWidth="1"/>
    <col min="52" max="52" width="12" customWidth="1"/>
    <col min="53" max="53" width="9.42578125" customWidth="1"/>
    <col min="54" max="56" width="11.5703125" customWidth="1"/>
    <col min="57" max="59" width="9.42578125" customWidth="1"/>
    <col min="60" max="60" width="12" customWidth="1"/>
    <col min="61" max="61" width="11.42578125" customWidth="1"/>
    <col min="63" max="63" width="9.140625" customWidth="1"/>
  </cols>
  <sheetData>
    <row r="1" spans="2:61" ht="15.75" thickBot="1"/>
    <row r="2" spans="2:61" ht="15" customHeight="1" thickTop="1">
      <c r="B2" s="475" t="s">
        <v>0</v>
      </c>
      <c r="C2" s="476"/>
      <c r="D2" s="476"/>
      <c r="E2" s="476"/>
      <c r="F2" s="476"/>
      <c r="G2" s="476"/>
      <c r="H2" s="476"/>
      <c r="I2" s="476"/>
      <c r="J2" s="476"/>
      <c r="K2" s="476"/>
      <c r="L2" s="476"/>
      <c r="M2" s="476"/>
      <c r="N2" s="476"/>
      <c r="O2" s="476"/>
      <c r="P2" s="476"/>
      <c r="Q2" s="476"/>
      <c r="R2" s="476"/>
      <c r="S2" s="476"/>
      <c r="T2" s="476"/>
      <c r="U2" s="476"/>
      <c r="V2" s="476"/>
      <c r="W2" s="476"/>
      <c r="X2" s="476"/>
      <c r="Y2" s="476"/>
      <c r="Z2" s="476"/>
      <c r="AA2" s="476"/>
      <c r="AB2" s="476"/>
      <c r="AC2" s="476"/>
      <c r="AD2" s="476"/>
      <c r="AE2" s="476"/>
      <c r="AF2" s="476"/>
      <c r="AG2" s="476"/>
      <c r="AH2" s="476"/>
      <c r="AI2" s="476"/>
      <c r="AJ2" s="476"/>
      <c r="AK2" s="476"/>
      <c r="AL2" s="476"/>
      <c r="AM2" s="476"/>
      <c r="AN2" s="476"/>
      <c r="AO2" s="476"/>
      <c r="AP2" s="476"/>
      <c r="AQ2" s="476"/>
      <c r="AR2" s="476"/>
      <c r="AS2" s="476"/>
      <c r="AT2" s="476"/>
      <c r="AU2" s="476"/>
      <c r="AV2" s="476"/>
      <c r="AW2" s="476"/>
      <c r="AX2" s="476"/>
      <c r="AY2" s="476"/>
      <c r="AZ2" s="481"/>
      <c r="BA2" s="481"/>
      <c r="BB2" s="481"/>
      <c r="BC2" s="481"/>
      <c r="BD2" s="481"/>
      <c r="BE2" s="481"/>
      <c r="BF2" s="481"/>
      <c r="BG2" s="481"/>
      <c r="BH2" s="481"/>
      <c r="BI2" s="482"/>
    </row>
    <row r="3" spans="2:61" ht="15" customHeight="1">
      <c r="B3" s="477"/>
      <c r="C3" s="478"/>
      <c r="D3" s="478"/>
      <c r="E3" s="478"/>
      <c r="F3" s="478"/>
      <c r="G3" s="478"/>
      <c r="H3" s="478"/>
      <c r="I3" s="478"/>
      <c r="J3" s="478"/>
      <c r="K3" s="478"/>
      <c r="L3" s="478"/>
      <c r="M3" s="478"/>
      <c r="N3" s="478"/>
      <c r="O3" s="478"/>
      <c r="P3" s="478"/>
      <c r="Q3" s="478"/>
      <c r="R3" s="478"/>
      <c r="S3" s="478"/>
      <c r="T3" s="478"/>
      <c r="U3" s="478"/>
      <c r="V3" s="478"/>
      <c r="W3" s="478"/>
      <c r="X3" s="478"/>
      <c r="Y3" s="478"/>
      <c r="Z3" s="478"/>
      <c r="AA3" s="478"/>
      <c r="AB3" s="478"/>
      <c r="AC3" s="478"/>
      <c r="AD3" s="478"/>
      <c r="AE3" s="478"/>
      <c r="AF3" s="478"/>
      <c r="AG3" s="478"/>
      <c r="AH3" s="478"/>
      <c r="AI3" s="478"/>
      <c r="AJ3" s="478"/>
      <c r="AK3" s="478"/>
      <c r="AL3" s="478"/>
      <c r="AM3" s="478"/>
      <c r="AN3" s="478"/>
      <c r="AO3" s="478"/>
      <c r="AP3" s="478"/>
      <c r="AQ3" s="478"/>
      <c r="AR3" s="478"/>
      <c r="AS3" s="478"/>
      <c r="AT3" s="478"/>
      <c r="AU3" s="478"/>
      <c r="AV3" s="478"/>
      <c r="AW3" s="478"/>
      <c r="AX3" s="478"/>
      <c r="AY3" s="478"/>
      <c r="AZ3" s="483"/>
      <c r="BA3" s="483"/>
      <c r="BB3" s="483"/>
      <c r="BC3" s="483"/>
      <c r="BD3" s="483"/>
      <c r="BE3" s="483"/>
      <c r="BF3" s="483"/>
      <c r="BG3" s="483"/>
      <c r="BH3" s="483"/>
      <c r="BI3" s="484"/>
    </row>
    <row r="4" spans="2:61" ht="15" customHeight="1">
      <c r="B4" s="477"/>
      <c r="C4" s="478"/>
      <c r="D4" s="478"/>
      <c r="E4" s="478"/>
      <c r="F4" s="478"/>
      <c r="G4" s="478"/>
      <c r="H4" s="478"/>
      <c r="I4" s="478"/>
      <c r="J4" s="478"/>
      <c r="K4" s="478"/>
      <c r="L4" s="478"/>
      <c r="M4" s="478"/>
      <c r="N4" s="478"/>
      <c r="O4" s="478"/>
      <c r="P4" s="478"/>
      <c r="Q4" s="478"/>
      <c r="R4" s="478"/>
      <c r="S4" s="478"/>
      <c r="T4" s="478"/>
      <c r="U4" s="478"/>
      <c r="V4" s="478"/>
      <c r="W4" s="478"/>
      <c r="X4" s="478"/>
      <c r="Y4" s="478"/>
      <c r="Z4" s="478"/>
      <c r="AA4" s="478"/>
      <c r="AB4" s="478"/>
      <c r="AC4" s="478"/>
      <c r="AD4" s="478"/>
      <c r="AE4" s="478"/>
      <c r="AF4" s="478"/>
      <c r="AG4" s="478"/>
      <c r="AH4" s="478"/>
      <c r="AI4" s="478"/>
      <c r="AJ4" s="478"/>
      <c r="AK4" s="478"/>
      <c r="AL4" s="478"/>
      <c r="AM4" s="478"/>
      <c r="AN4" s="478"/>
      <c r="AO4" s="478"/>
      <c r="AP4" s="478"/>
      <c r="AQ4" s="478"/>
      <c r="AR4" s="478"/>
      <c r="AS4" s="478"/>
      <c r="AT4" s="478"/>
      <c r="AU4" s="478"/>
      <c r="AV4" s="478"/>
      <c r="AW4" s="478"/>
      <c r="AX4" s="478"/>
      <c r="AY4" s="478"/>
      <c r="AZ4" s="483"/>
      <c r="BA4" s="483"/>
      <c r="BB4" s="483"/>
      <c r="BC4" s="483"/>
      <c r="BD4" s="483"/>
      <c r="BE4" s="483"/>
      <c r="BF4" s="483"/>
      <c r="BG4" s="483"/>
      <c r="BH4" s="483"/>
      <c r="BI4" s="484"/>
    </row>
    <row r="5" spans="2:61" ht="15" customHeight="1">
      <c r="B5" s="477"/>
      <c r="C5" s="478"/>
      <c r="D5" s="478"/>
      <c r="E5" s="478"/>
      <c r="F5" s="478"/>
      <c r="G5" s="478"/>
      <c r="H5" s="478"/>
      <c r="I5" s="478"/>
      <c r="J5" s="478"/>
      <c r="K5" s="478"/>
      <c r="L5" s="478"/>
      <c r="M5" s="478"/>
      <c r="N5" s="478"/>
      <c r="O5" s="478"/>
      <c r="P5" s="478"/>
      <c r="Q5" s="478"/>
      <c r="R5" s="478"/>
      <c r="S5" s="478"/>
      <c r="T5" s="478"/>
      <c r="U5" s="478"/>
      <c r="V5" s="478"/>
      <c r="W5" s="478"/>
      <c r="X5" s="478"/>
      <c r="Y5" s="478"/>
      <c r="Z5" s="478"/>
      <c r="AA5" s="478"/>
      <c r="AB5" s="478"/>
      <c r="AC5" s="478"/>
      <c r="AD5" s="478"/>
      <c r="AE5" s="478"/>
      <c r="AF5" s="478"/>
      <c r="AG5" s="478"/>
      <c r="AH5" s="478"/>
      <c r="AI5" s="478"/>
      <c r="AJ5" s="478"/>
      <c r="AK5" s="478"/>
      <c r="AL5" s="478"/>
      <c r="AM5" s="478"/>
      <c r="AN5" s="478"/>
      <c r="AO5" s="478"/>
      <c r="AP5" s="478"/>
      <c r="AQ5" s="478"/>
      <c r="AR5" s="478"/>
      <c r="AS5" s="478"/>
      <c r="AT5" s="478"/>
      <c r="AU5" s="478"/>
      <c r="AV5" s="478"/>
      <c r="AW5" s="478"/>
      <c r="AX5" s="478"/>
      <c r="AY5" s="478"/>
      <c r="AZ5" s="483"/>
      <c r="BA5" s="483"/>
      <c r="BB5" s="483"/>
      <c r="BC5" s="483"/>
      <c r="BD5" s="483"/>
      <c r="BE5" s="483"/>
      <c r="BF5" s="483"/>
      <c r="BG5" s="483"/>
      <c r="BH5" s="483"/>
      <c r="BI5" s="484"/>
    </row>
    <row r="6" spans="2:61" ht="15" customHeight="1">
      <c r="B6" s="477"/>
      <c r="C6" s="478"/>
      <c r="D6" s="478"/>
      <c r="E6" s="478"/>
      <c r="F6" s="478"/>
      <c r="G6" s="478"/>
      <c r="H6" s="478"/>
      <c r="I6" s="478"/>
      <c r="J6" s="478"/>
      <c r="K6" s="478"/>
      <c r="L6" s="478"/>
      <c r="M6" s="478"/>
      <c r="N6" s="478"/>
      <c r="O6" s="478"/>
      <c r="P6" s="478"/>
      <c r="Q6" s="478"/>
      <c r="R6" s="478"/>
      <c r="S6" s="478"/>
      <c r="T6" s="478"/>
      <c r="U6" s="478"/>
      <c r="V6" s="478"/>
      <c r="W6" s="478"/>
      <c r="X6" s="478"/>
      <c r="Y6" s="478"/>
      <c r="Z6" s="478"/>
      <c r="AA6" s="478"/>
      <c r="AB6" s="478"/>
      <c r="AC6" s="478"/>
      <c r="AD6" s="478"/>
      <c r="AE6" s="478"/>
      <c r="AF6" s="478"/>
      <c r="AG6" s="478"/>
      <c r="AH6" s="478"/>
      <c r="AI6" s="478"/>
      <c r="AJ6" s="478"/>
      <c r="AK6" s="478"/>
      <c r="AL6" s="478"/>
      <c r="AM6" s="478"/>
      <c r="AN6" s="478"/>
      <c r="AO6" s="478"/>
      <c r="AP6" s="478"/>
      <c r="AQ6" s="478"/>
      <c r="AR6" s="478"/>
      <c r="AS6" s="478"/>
      <c r="AT6" s="478"/>
      <c r="AU6" s="478"/>
      <c r="AV6" s="478"/>
      <c r="AW6" s="478"/>
      <c r="AX6" s="478"/>
      <c r="AY6" s="478"/>
      <c r="AZ6" s="483"/>
      <c r="BA6" s="483"/>
      <c r="BB6" s="483"/>
      <c r="BC6" s="483"/>
      <c r="BD6" s="483"/>
      <c r="BE6" s="483"/>
      <c r="BF6" s="483"/>
      <c r="BG6" s="483"/>
      <c r="BH6" s="483"/>
      <c r="BI6" s="484"/>
    </row>
    <row r="7" spans="2:61" ht="15" customHeight="1">
      <c r="B7" s="477"/>
      <c r="C7" s="478"/>
      <c r="D7" s="478"/>
      <c r="E7" s="478"/>
      <c r="F7" s="478"/>
      <c r="G7" s="478"/>
      <c r="H7" s="478"/>
      <c r="I7" s="478"/>
      <c r="J7" s="478"/>
      <c r="K7" s="478"/>
      <c r="L7" s="478"/>
      <c r="M7" s="478"/>
      <c r="N7" s="478"/>
      <c r="O7" s="478"/>
      <c r="P7" s="478"/>
      <c r="Q7" s="478"/>
      <c r="R7" s="478"/>
      <c r="S7" s="478"/>
      <c r="T7" s="478"/>
      <c r="U7" s="478"/>
      <c r="V7" s="478"/>
      <c r="W7" s="478"/>
      <c r="X7" s="478"/>
      <c r="Y7" s="478"/>
      <c r="Z7" s="478"/>
      <c r="AA7" s="478"/>
      <c r="AB7" s="478"/>
      <c r="AC7" s="478"/>
      <c r="AD7" s="478"/>
      <c r="AE7" s="478"/>
      <c r="AF7" s="478"/>
      <c r="AG7" s="478"/>
      <c r="AH7" s="478"/>
      <c r="AI7" s="478"/>
      <c r="AJ7" s="478"/>
      <c r="AK7" s="478"/>
      <c r="AL7" s="478"/>
      <c r="AM7" s="478"/>
      <c r="AN7" s="478"/>
      <c r="AO7" s="478"/>
      <c r="AP7" s="478"/>
      <c r="AQ7" s="478"/>
      <c r="AR7" s="478"/>
      <c r="AS7" s="478"/>
      <c r="AT7" s="478"/>
      <c r="AU7" s="478"/>
      <c r="AV7" s="478"/>
      <c r="AW7" s="478"/>
      <c r="AX7" s="478"/>
      <c r="AY7" s="478"/>
      <c r="AZ7" s="483"/>
      <c r="BA7" s="483"/>
      <c r="BB7" s="483"/>
      <c r="BC7" s="483"/>
      <c r="BD7" s="483"/>
      <c r="BE7" s="483"/>
      <c r="BF7" s="483"/>
      <c r="BG7" s="483"/>
      <c r="BH7" s="483"/>
      <c r="BI7" s="484"/>
    </row>
    <row r="8" spans="2:61" ht="15" customHeight="1">
      <c r="B8" s="477"/>
      <c r="C8" s="478"/>
      <c r="D8" s="478"/>
      <c r="E8" s="478"/>
      <c r="F8" s="478"/>
      <c r="G8" s="478"/>
      <c r="H8" s="478"/>
      <c r="I8" s="478"/>
      <c r="J8" s="478"/>
      <c r="K8" s="478"/>
      <c r="L8" s="478"/>
      <c r="M8" s="478"/>
      <c r="N8" s="478"/>
      <c r="O8" s="478"/>
      <c r="P8" s="478"/>
      <c r="Q8" s="478"/>
      <c r="R8" s="478"/>
      <c r="S8" s="478"/>
      <c r="T8" s="478"/>
      <c r="U8" s="478"/>
      <c r="V8" s="478"/>
      <c r="W8" s="478"/>
      <c r="X8" s="478"/>
      <c r="Y8" s="478"/>
      <c r="Z8" s="478"/>
      <c r="AA8" s="478"/>
      <c r="AB8" s="478"/>
      <c r="AC8" s="478"/>
      <c r="AD8" s="478"/>
      <c r="AE8" s="478"/>
      <c r="AF8" s="478"/>
      <c r="AG8" s="478"/>
      <c r="AH8" s="478"/>
      <c r="AI8" s="478"/>
      <c r="AJ8" s="478"/>
      <c r="AK8" s="478"/>
      <c r="AL8" s="478"/>
      <c r="AM8" s="478"/>
      <c r="AN8" s="478"/>
      <c r="AO8" s="478"/>
      <c r="AP8" s="478"/>
      <c r="AQ8" s="478"/>
      <c r="AR8" s="478"/>
      <c r="AS8" s="478"/>
      <c r="AT8" s="478"/>
      <c r="AU8" s="478"/>
      <c r="AV8" s="478"/>
      <c r="AW8" s="478"/>
      <c r="AX8" s="478"/>
      <c r="AY8" s="478"/>
      <c r="AZ8" s="483"/>
      <c r="BA8" s="483"/>
      <c r="BB8" s="483"/>
      <c r="BC8" s="483"/>
      <c r="BD8" s="483"/>
      <c r="BE8" s="483"/>
      <c r="BF8" s="483"/>
      <c r="BG8" s="483"/>
      <c r="BH8" s="483"/>
      <c r="BI8" s="484"/>
    </row>
    <row r="9" spans="2:61" ht="15" customHeight="1">
      <c r="B9" s="477"/>
      <c r="C9" s="478"/>
      <c r="D9" s="478"/>
      <c r="E9" s="478"/>
      <c r="F9" s="478"/>
      <c r="G9" s="478"/>
      <c r="H9" s="478"/>
      <c r="I9" s="478"/>
      <c r="J9" s="478"/>
      <c r="K9" s="478"/>
      <c r="L9" s="478"/>
      <c r="M9" s="478"/>
      <c r="N9" s="478"/>
      <c r="O9" s="478"/>
      <c r="P9" s="478"/>
      <c r="Q9" s="478"/>
      <c r="R9" s="478"/>
      <c r="S9" s="478"/>
      <c r="T9" s="478"/>
      <c r="U9" s="478"/>
      <c r="V9" s="478"/>
      <c r="W9" s="478"/>
      <c r="X9" s="478"/>
      <c r="Y9" s="478"/>
      <c r="Z9" s="478"/>
      <c r="AA9" s="478"/>
      <c r="AB9" s="478"/>
      <c r="AC9" s="478"/>
      <c r="AD9" s="478"/>
      <c r="AE9" s="478"/>
      <c r="AF9" s="478"/>
      <c r="AG9" s="478"/>
      <c r="AH9" s="478"/>
      <c r="AI9" s="478"/>
      <c r="AJ9" s="478"/>
      <c r="AK9" s="478"/>
      <c r="AL9" s="478"/>
      <c r="AM9" s="478"/>
      <c r="AN9" s="478"/>
      <c r="AO9" s="478"/>
      <c r="AP9" s="478"/>
      <c r="AQ9" s="478"/>
      <c r="AR9" s="478"/>
      <c r="AS9" s="478"/>
      <c r="AT9" s="478"/>
      <c r="AU9" s="478"/>
      <c r="AV9" s="478"/>
      <c r="AW9" s="478"/>
      <c r="AX9" s="478"/>
      <c r="AY9" s="478"/>
      <c r="AZ9" s="483"/>
      <c r="BA9" s="483"/>
      <c r="BB9" s="483"/>
      <c r="BC9" s="483"/>
      <c r="BD9" s="483"/>
      <c r="BE9" s="483"/>
      <c r="BF9" s="483"/>
      <c r="BG9" s="483"/>
      <c r="BH9" s="483"/>
      <c r="BI9" s="484"/>
    </row>
    <row r="10" spans="2:61" ht="15" customHeight="1">
      <c r="B10" s="477"/>
      <c r="C10" s="478"/>
      <c r="D10" s="478"/>
      <c r="E10" s="478"/>
      <c r="F10" s="478"/>
      <c r="G10" s="478"/>
      <c r="H10" s="478"/>
      <c r="I10" s="478"/>
      <c r="J10" s="478"/>
      <c r="K10" s="478"/>
      <c r="L10" s="478"/>
      <c r="M10" s="478"/>
      <c r="N10" s="478"/>
      <c r="O10" s="478"/>
      <c r="P10" s="478"/>
      <c r="Q10" s="478"/>
      <c r="R10" s="478"/>
      <c r="S10" s="478"/>
      <c r="T10" s="478"/>
      <c r="U10" s="478"/>
      <c r="V10" s="478"/>
      <c r="W10" s="478"/>
      <c r="X10" s="478"/>
      <c r="Y10" s="478"/>
      <c r="Z10" s="478"/>
      <c r="AA10" s="478"/>
      <c r="AB10" s="478"/>
      <c r="AC10" s="478"/>
      <c r="AD10" s="478"/>
      <c r="AE10" s="478"/>
      <c r="AF10" s="478"/>
      <c r="AG10" s="478"/>
      <c r="AH10" s="478"/>
      <c r="AI10" s="478"/>
      <c r="AJ10" s="478"/>
      <c r="AK10" s="478"/>
      <c r="AL10" s="478"/>
      <c r="AM10" s="478"/>
      <c r="AN10" s="478"/>
      <c r="AO10" s="478"/>
      <c r="AP10" s="478"/>
      <c r="AQ10" s="478"/>
      <c r="AR10" s="478"/>
      <c r="AS10" s="478"/>
      <c r="AT10" s="478"/>
      <c r="AU10" s="478"/>
      <c r="AV10" s="478"/>
      <c r="AW10" s="478"/>
      <c r="AX10" s="478"/>
      <c r="AY10" s="478"/>
      <c r="AZ10" s="483"/>
      <c r="BA10" s="483"/>
      <c r="BB10" s="483"/>
      <c r="BC10" s="483"/>
      <c r="BD10" s="483"/>
      <c r="BE10" s="483"/>
      <c r="BF10" s="483"/>
      <c r="BG10" s="483"/>
      <c r="BH10" s="483"/>
      <c r="BI10" s="484"/>
    </row>
    <row r="11" spans="2:61" ht="15.75" customHeight="1" thickBot="1">
      <c r="B11" s="479"/>
      <c r="C11" s="480"/>
      <c r="D11" s="480"/>
      <c r="E11" s="480"/>
      <c r="F11" s="480"/>
      <c r="G11" s="480"/>
      <c r="H11" s="480"/>
      <c r="I11" s="480"/>
      <c r="J11" s="480"/>
      <c r="K11" s="480"/>
      <c r="L11" s="480"/>
      <c r="M11" s="480"/>
      <c r="N11" s="480"/>
      <c r="O11" s="480"/>
      <c r="P11" s="480"/>
      <c r="Q11" s="480"/>
      <c r="R11" s="480"/>
      <c r="S11" s="480"/>
      <c r="T11" s="480"/>
      <c r="U11" s="480"/>
      <c r="V11" s="480"/>
      <c r="W11" s="480"/>
      <c r="X11" s="480"/>
      <c r="Y11" s="480"/>
      <c r="Z11" s="480"/>
      <c r="AA11" s="480"/>
      <c r="AB11" s="480"/>
      <c r="AC11" s="480"/>
      <c r="AD11" s="480"/>
      <c r="AE11" s="480"/>
      <c r="AF11" s="480"/>
      <c r="AG11" s="480"/>
      <c r="AH11" s="480"/>
      <c r="AI11" s="480"/>
      <c r="AJ11" s="480"/>
      <c r="AK11" s="480"/>
      <c r="AL11" s="480"/>
      <c r="AM11" s="480"/>
      <c r="AN11" s="480"/>
      <c r="AO11" s="480"/>
      <c r="AP11" s="480"/>
      <c r="AQ11" s="480"/>
      <c r="AR11" s="480"/>
      <c r="AS11" s="480"/>
      <c r="AT11" s="480"/>
      <c r="AU11" s="480"/>
      <c r="AV11" s="480"/>
      <c r="AW11" s="480"/>
      <c r="AX11" s="480"/>
      <c r="AY11" s="480"/>
      <c r="AZ11" s="485"/>
      <c r="BA11" s="485"/>
      <c r="BB11" s="485"/>
      <c r="BC11" s="485"/>
      <c r="BD11" s="485"/>
      <c r="BE11" s="485"/>
      <c r="BF11" s="485"/>
      <c r="BG11" s="485"/>
      <c r="BH11" s="485"/>
      <c r="BI11" s="486"/>
    </row>
    <row r="12" spans="2:61" ht="16.5" customHeight="1" thickTop="1" thickBot="1">
      <c r="B12" s="183" t="s">
        <v>1</v>
      </c>
      <c r="C12" s="183"/>
      <c r="D12" s="183"/>
      <c r="E12" s="183"/>
      <c r="F12" s="183"/>
      <c r="G12" s="183"/>
      <c r="H12" s="183"/>
      <c r="I12" s="183"/>
      <c r="J12" s="183"/>
      <c r="K12" s="183"/>
      <c r="L12" s="183"/>
      <c r="M12" s="183"/>
      <c r="N12" s="183"/>
      <c r="O12" s="183"/>
      <c r="P12" s="183"/>
      <c r="Q12" s="183"/>
      <c r="R12" s="183"/>
      <c r="S12" s="183"/>
      <c r="T12" s="183"/>
      <c r="U12" s="183"/>
      <c r="V12" s="183"/>
      <c r="W12" s="183"/>
      <c r="X12" s="183"/>
      <c r="Y12" s="183"/>
      <c r="Z12" s="183"/>
      <c r="AA12" s="183"/>
      <c r="AB12" s="183"/>
      <c r="AC12" s="183"/>
      <c r="AD12" s="183"/>
      <c r="AE12" s="183"/>
      <c r="AF12" s="183"/>
      <c r="AG12" s="183"/>
      <c r="AH12" s="183"/>
      <c r="AI12" s="183"/>
      <c r="AJ12" s="183"/>
      <c r="AK12" s="183"/>
      <c r="AL12" s="183"/>
      <c r="AM12" s="183"/>
      <c r="AN12" s="183"/>
      <c r="AO12" s="183"/>
      <c r="AP12" s="183"/>
      <c r="AQ12" s="183"/>
      <c r="AR12" s="183"/>
      <c r="AS12" s="183"/>
      <c r="AT12" s="183"/>
      <c r="AU12" s="183"/>
      <c r="AV12" s="183"/>
      <c r="AW12" s="183"/>
      <c r="AX12" s="183"/>
      <c r="AY12" s="183"/>
      <c r="AZ12" s="183"/>
      <c r="BA12" s="183"/>
      <c r="BB12" s="183"/>
      <c r="BC12" s="183"/>
      <c r="BD12" s="183"/>
      <c r="BE12" s="183"/>
      <c r="BF12" s="183"/>
      <c r="BG12" s="183"/>
      <c r="BH12" s="183"/>
      <c r="BI12" s="183"/>
    </row>
    <row r="13" spans="2:61" ht="16.5" customHeight="1" thickTop="1" thickBot="1">
      <c r="B13" s="183"/>
      <c r="C13" s="183"/>
      <c r="D13" s="183"/>
      <c r="E13" s="183"/>
      <c r="F13" s="183"/>
      <c r="G13" s="183"/>
      <c r="H13" s="183"/>
      <c r="I13" s="183"/>
      <c r="J13" s="183"/>
      <c r="K13" s="183"/>
      <c r="L13" s="183"/>
      <c r="M13" s="183"/>
      <c r="N13" s="183"/>
      <c r="O13" s="183"/>
      <c r="P13" s="183"/>
      <c r="Q13" s="183"/>
      <c r="R13" s="183"/>
      <c r="S13" s="183"/>
      <c r="T13" s="183"/>
      <c r="U13" s="183"/>
      <c r="V13" s="183"/>
      <c r="W13" s="183"/>
      <c r="X13" s="183"/>
      <c r="Y13" s="183"/>
      <c r="Z13" s="183"/>
      <c r="AA13" s="183"/>
      <c r="AB13" s="183"/>
      <c r="AC13" s="183"/>
      <c r="AD13" s="183"/>
      <c r="AE13" s="183"/>
      <c r="AF13" s="183"/>
      <c r="AG13" s="183"/>
      <c r="AH13" s="183"/>
      <c r="AI13" s="183"/>
      <c r="AJ13" s="183"/>
      <c r="AK13" s="183"/>
      <c r="AL13" s="183"/>
      <c r="AM13" s="183"/>
      <c r="AN13" s="183"/>
      <c r="AO13" s="183"/>
      <c r="AP13" s="183"/>
      <c r="AQ13" s="183"/>
      <c r="AR13" s="183"/>
      <c r="AS13" s="183"/>
      <c r="AT13" s="183"/>
      <c r="AU13" s="183"/>
      <c r="AV13" s="183"/>
      <c r="AW13" s="183"/>
      <c r="AX13" s="183"/>
      <c r="AY13" s="183"/>
      <c r="AZ13" s="183"/>
      <c r="BA13" s="183"/>
      <c r="BB13" s="183"/>
      <c r="BC13" s="183"/>
      <c r="BD13" s="183"/>
      <c r="BE13" s="183"/>
      <c r="BF13" s="183"/>
      <c r="BG13" s="183"/>
      <c r="BH13" s="183"/>
      <c r="BI13" s="183"/>
    </row>
    <row r="14" spans="2:61" ht="16.5" customHeight="1" thickTop="1" thickBot="1">
      <c r="B14" s="183"/>
      <c r="C14" s="183"/>
      <c r="D14" s="183"/>
      <c r="E14" s="183"/>
      <c r="F14" s="183"/>
      <c r="G14" s="183"/>
      <c r="H14" s="183"/>
      <c r="I14" s="183"/>
      <c r="J14" s="183"/>
      <c r="K14" s="183"/>
      <c r="L14" s="183"/>
      <c r="M14" s="183"/>
      <c r="N14" s="183"/>
      <c r="O14" s="183"/>
      <c r="P14" s="183"/>
      <c r="Q14" s="183"/>
      <c r="R14" s="183"/>
      <c r="S14" s="183"/>
      <c r="T14" s="183"/>
      <c r="U14" s="183"/>
      <c r="V14" s="183"/>
      <c r="W14" s="183"/>
      <c r="X14" s="183"/>
      <c r="Y14" s="183"/>
      <c r="Z14" s="183"/>
      <c r="AA14" s="183"/>
      <c r="AB14" s="183"/>
      <c r="AC14" s="183"/>
      <c r="AD14" s="183"/>
      <c r="AE14" s="183"/>
      <c r="AF14" s="183"/>
      <c r="AG14" s="183"/>
      <c r="AH14" s="183"/>
      <c r="AI14" s="183"/>
      <c r="AJ14" s="183"/>
      <c r="AK14" s="183"/>
      <c r="AL14" s="183"/>
      <c r="AM14" s="183"/>
      <c r="AN14" s="183"/>
      <c r="AO14" s="183"/>
      <c r="AP14" s="183"/>
      <c r="AQ14" s="183"/>
      <c r="AR14" s="183"/>
      <c r="AS14" s="183"/>
      <c r="AT14" s="183"/>
      <c r="AU14" s="183"/>
      <c r="AV14" s="183"/>
      <c r="AW14" s="183"/>
      <c r="AX14" s="183"/>
      <c r="AY14" s="183"/>
      <c r="AZ14" s="183"/>
      <c r="BA14" s="183"/>
      <c r="BB14" s="183"/>
      <c r="BC14" s="183"/>
      <c r="BD14" s="183"/>
      <c r="BE14" s="183"/>
      <c r="BF14" s="183"/>
      <c r="BG14" s="183"/>
      <c r="BH14" s="183"/>
      <c r="BI14" s="183"/>
    </row>
    <row r="15" spans="2:61" ht="16.5" customHeight="1" thickTop="1" thickBot="1">
      <c r="B15" s="183"/>
      <c r="C15" s="183"/>
      <c r="D15" s="183"/>
      <c r="E15" s="183"/>
      <c r="F15" s="183"/>
      <c r="G15" s="183"/>
      <c r="H15" s="183"/>
      <c r="I15" s="183"/>
      <c r="J15" s="183"/>
      <c r="K15" s="183"/>
      <c r="L15" s="183"/>
      <c r="M15" s="183"/>
      <c r="N15" s="183"/>
      <c r="O15" s="183"/>
      <c r="P15" s="183"/>
      <c r="Q15" s="183"/>
      <c r="R15" s="183"/>
      <c r="S15" s="183"/>
      <c r="T15" s="183"/>
      <c r="U15" s="183"/>
      <c r="V15" s="183"/>
      <c r="W15" s="183"/>
      <c r="X15" s="183"/>
      <c r="Y15" s="183"/>
      <c r="Z15" s="183"/>
      <c r="AA15" s="183"/>
      <c r="AB15" s="183"/>
      <c r="AC15" s="183"/>
      <c r="AD15" s="183"/>
      <c r="AE15" s="183"/>
      <c r="AF15" s="183"/>
      <c r="AG15" s="183"/>
      <c r="AH15" s="183"/>
      <c r="AI15" s="183"/>
      <c r="AJ15" s="183"/>
      <c r="AK15" s="183"/>
      <c r="AL15" s="183"/>
      <c r="AM15" s="183"/>
      <c r="AN15" s="183"/>
      <c r="AO15" s="183"/>
      <c r="AP15" s="183"/>
      <c r="AQ15" s="183"/>
      <c r="AR15" s="183"/>
      <c r="AS15" s="183"/>
      <c r="AT15" s="183"/>
      <c r="AU15" s="183"/>
      <c r="AV15" s="183"/>
      <c r="AW15" s="183"/>
      <c r="AX15" s="183"/>
      <c r="AY15" s="183"/>
      <c r="AZ15" s="183"/>
      <c r="BA15" s="183"/>
      <c r="BB15" s="183"/>
      <c r="BC15" s="183"/>
      <c r="BD15" s="183"/>
      <c r="BE15" s="183"/>
      <c r="BF15" s="183"/>
      <c r="BG15" s="183"/>
      <c r="BH15" s="183"/>
      <c r="BI15" s="183"/>
    </row>
    <row r="16" spans="2:61" ht="16.5" customHeight="1" thickTop="1" thickBot="1">
      <c r="B16" s="146"/>
      <c r="C16" s="146"/>
      <c r="D16" s="146"/>
      <c r="E16" s="146"/>
      <c r="F16" s="146"/>
      <c r="G16" s="146"/>
      <c r="H16" s="146"/>
      <c r="I16" s="146"/>
      <c r="J16" s="146"/>
      <c r="K16" s="146"/>
      <c r="L16" s="146"/>
      <c r="M16" s="146"/>
      <c r="N16" s="146"/>
      <c r="O16" s="146"/>
      <c r="P16" s="146"/>
      <c r="Q16" s="146"/>
      <c r="R16" s="146"/>
      <c r="S16" s="146"/>
      <c r="T16" s="146"/>
      <c r="U16" s="146"/>
      <c r="V16" s="146"/>
      <c r="W16" s="146"/>
      <c r="X16" s="146"/>
      <c r="Y16" s="146"/>
      <c r="Z16" s="146"/>
      <c r="AA16" s="146"/>
      <c r="AB16" s="146"/>
      <c r="AC16" s="146"/>
      <c r="AD16" s="146"/>
      <c r="AE16" s="146"/>
      <c r="AF16" s="146"/>
      <c r="AG16" s="146"/>
      <c r="AH16" s="146"/>
      <c r="AI16" s="146"/>
      <c r="AJ16" s="146"/>
      <c r="AK16" s="146"/>
      <c r="AL16" s="146"/>
      <c r="AM16" s="146"/>
      <c r="AN16" s="146"/>
      <c r="AO16" s="146"/>
      <c r="AP16" s="146"/>
      <c r="AQ16" s="146"/>
      <c r="AR16" s="146"/>
      <c r="AS16" s="146"/>
      <c r="AT16" s="146"/>
      <c r="AU16" s="146"/>
      <c r="AV16" s="146"/>
      <c r="AW16" s="146"/>
      <c r="AX16" s="146"/>
      <c r="AY16" s="146"/>
      <c r="AZ16" s="146"/>
      <c r="BA16" s="146"/>
      <c r="BB16" s="146"/>
      <c r="BC16" s="146"/>
      <c r="BD16" s="146"/>
      <c r="BE16" s="146"/>
      <c r="BF16" s="146"/>
      <c r="BG16" s="146"/>
      <c r="BH16" s="146"/>
      <c r="BI16" s="146"/>
    </row>
    <row r="17" spans="2:61" ht="16.5" customHeight="1" thickTop="1" thickBot="1">
      <c r="B17" s="146"/>
      <c r="C17" s="146"/>
      <c r="D17" s="146"/>
      <c r="E17" s="146"/>
      <c r="F17" s="146"/>
      <c r="G17" s="146"/>
      <c r="H17" s="146"/>
      <c r="I17" s="146"/>
      <c r="J17" s="146"/>
      <c r="K17" s="146"/>
      <c r="L17" s="146"/>
      <c r="M17" s="146"/>
      <c r="N17" s="146"/>
      <c r="O17" s="146"/>
      <c r="P17" s="146"/>
      <c r="Q17" s="146"/>
      <c r="R17" s="146"/>
      <c r="S17" s="146"/>
      <c r="T17" s="146"/>
      <c r="U17" s="146"/>
      <c r="V17" s="146"/>
      <c r="W17" s="146"/>
      <c r="X17" s="146"/>
      <c r="Y17" s="146"/>
      <c r="Z17" s="146"/>
      <c r="AA17" s="146"/>
      <c r="AB17" s="146"/>
      <c r="AC17" s="146"/>
      <c r="AD17" s="146"/>
      <c r="AE17" s="146"/>
      <c r="AF17" s="146"/>
      <c r="AG17" s="146"/>
      <c r="AH17" s="146"/>
      <c r="AI17" s="146"/>
      <c r="AJ17" s="146"/>
      <c r="AK17" s="146"/>
      <c r="AL17" s="146"/>
      <c r="AM17" s="146"/>
      <c r="AN17" s="146"/>
      <c r="AO17" s="146"/>
      <c r="AP17" s="146"/>
      <c r="AQ17" s="146"/>
      <c r="AR17" s="146"/>
      <c r="AS17" s="146"/>
      <c r="AT17" s="146"/>
      <c r="AU17" s="146"/>
      <c r="AV17" s="146"/>
      <c r="AW17" s="146"/>
      <c r="AX17" s="146"/>
      <c r="AY17" s="146"/>
      <c r="AZ17" s="146"/>
      <c r="BA17" s="146"/>
      <c r="BB17" s="146"/>
      <c r="BC17" s="146"/>
      <c r="BD17" s="146"/>
      <c r="BE17" s="146"/>
      <c r="BF17" s="146"/>
      <c r="BG17" s="146"/>
      <c r="BH17" s="146"/>
      <c r="BI17" s="146"/>
    </row>
    <row r="18" spans="2:61" ht="15" customHeight="1" thickTop="1" thickBot="1">
      <c r="B18" s="461" t="s">
        <v>2</v>
      </c>
      <c r="C18" s="461"/>
      <c r="D18" s="461"/>
      <c r="E18" s="461"/>
      <c r="F18" s="461"/>
      <c r="G18" s="461"/>
      <c r="H18" s="461"/>
      <c r="I18" s="461"/>
      <c r="J18" s="461"/>
      <c r="K18" s="414" t="s">
        <v>260</v>
      </c>
      <c r="L18" s="414"/>
      <c r="M18" s="414"/>
      <c r="N18" s="414"/>
      <c r="O18" s="414"/>
      <c r="P18" s="414"/>
      <c r="Q18" s="414"/>
      <c r="R18" s="414"/>
      <c r="S18" s="414"/>
      <c r="T18" s="461" t="s">
        <v>3</v>
      </c>
      <c r="U18" s="461"/>
      <c r="V18" s="461"/>
      <c r="W18" s="461"/>
      <c r="X18" s="461"/>
      <c r="Y18" s="461"/>
      <c r="Z18" s="461"/>
      <c r="AA18" s="461"/>
      <c r="AB18" s="461"/>
      <c r="AC18" s="461"/>
      <c r="AD18" s="461"/>
      <c r="AE18" s="461"/>
      <c r="AF18" s="461"/>
      <c r="AG18" s="496">
        <f>'07.02'!AG18+1</f>
        <v>44235</v>
      </c>
      <c r="AH18" s="496"/>
      <c r="AI18" s="496"/>
      <c r="AJ18" s="496"/>
      <c r="AK18" s="496"/>
      <c r="AL18" s="496"/>
      <c r="AM18" s="496"/>
      <c r="AN18" s="496"/>
      <c r="AO18" s="496"/>
      <c r="AP18" s="183" t="s">
        <v>4</v>
      </c>
      <c r="AQ18" s="183"/>
      <c r="AR18" s="183"/>
      <c r="AS18" s="183"/>
      <c r="AT18" s="183"/>
      <c r="AU18" s="183"/>
      <c r="AV18" s="183"/>
      <c r="AW18" s="183"/>
      <c r="AX18" s="183"/>
      <c r="AY18" s="183"/>
      <c r="AZ18" s="183"/>
      <c r="BA18" s="183"/>
      <c r="BB18" s="183"/>
      <c r="BC18" s="183"/>
      <c r="BD18" s="183"/>
      <c r="BE18" s="183"/>
      <c r="BF18" s="183"/>
      <c r="BG18" s="183"/>
      <c r="BH18" s="183"/>
      <c r="BI18" s="183"/>
    </row>
    <row r="19" spans="2:61" ht="15" customHeight="1" thickTop="1" thickBot="1">
      <c r="B19" s="461"/>
      <c r="C19" s="461"/>
      <c r="D19" s="461"/>
      <c r="E19" s="461"/>
      <c r="F19" s="461"/>
      <c r="G19" s="461"/>
      <c r="H19" s="461"/>
      <c r="I19" s="461"/>
      <c r="J19" s="461"/>
      <c r="K19" s="414"/>
      <c r="L19" s="414"/>
      <c r="M19" s="414"/>
      <c r="N19" s="414"/>
      <c r="O19" s="414"/>
      <c r="P19" s="414"/>
      <c r="Q19" s="414"/>
      <c r="R19" s="414"/>
      <c r="S19" s="414"/>
      <c r="T19" s="461"/>
      <c r="U19" s="461"/>
      <c r="V19" s="461"/>
      <c r="W19" s="461"/>
      <c r="X19" s="461"/>
      <c r="Y19" s="461"/>
      <c r="Z19" s="461"/>
      <c r="AA19" s="461"/>
      <c r="AB19" s="461"/>
      <c r="AC19" s="461"/>
      <c r="AD19" s="461"/>
      <c r="AE19" s="461"/>
      <c r="AF19" s="461"/>
      <c r="AG19" s="496"/>
      <c r="AH19" s="496"/>
      <c r="AI19" s="496"/>
      <c r="AJ19" s="496"/>
      <c r="AK19" s="496"/>
      <c r="AL19" s="496"/>
      <c r="AM19" s="496"/>
      <c r="AN19" s="496"/>
      <c r="AO19" s="496"/>
      <c r="AP19" s="183"/>
      <c r="AQ19" s="183"/>
      <c r="AR19" s="183"/>
      <c r="AS19" s="183"/>
      <c r="AT19" s="183"/>
      <c r="AU19" s="183"/>
      <c r="AV19" s="183"/>
      <c r="AW19" s="183"/>
      <c r="AX19" s="183"/>
      <c r="AY19" s="183"/>
      <c r="AZ19" s="183"/>
      <c r="BA19" s="183"/>
      <c r="BB19" s="183"/>
      <c r="BC19" s="183"/>
      <c r="BD19" s="183"/>
      <c r="BE19" s="183"/>
      <c r="BF19" s="183"/>
      <c r="BG19" s="183"/>
      <c r="BH19" s="183"/>
      <c r="BI19" s="183"/>
    </row>
    <row r="20" spans="2:61" ht="15" customHeight="1" thickTop="1" thickBot="1">
      <c r="B20" s="461"/>
      <c r="C20" s="461"/>
      <c r="D20" s="461"/>
      <c r="E20" s="461"/>
      <c r="F20" s="461"/>
      <c r="G20" s="461"/>
      <c r="H20" s="461"/>
      <c r="I20" s="461"/>
      <c r="J20" s="461"/>
      <c r="K20" s="414"/>
      <c r="L20" s="414"/>
      <c r="M20" s="414"/>
      <c r="N20" s="414"/>
      <c r="O20" s="414"/>
      <c r="P20" s="414"/>
      <c r="Q20" s="414"/>
      <c r="R20" s="414"/>
      <c r="S20" s="414"/>
      <c r="T20" s="461"/>
      <c r="U20" s="461"/>
      <c r="V20" s="461"/>
      <c r="W20" s="461"/>
      <c r="X20" s="461"/>
      <c r="Y20" s="461"/>
      <c r="Z20" s="461"/>
      <c r="AA20" s="461"/>
      <c r="AB20" s="461"/>
      <c r="AC20" s="461"/>
      <c r="AD20" s="461"/>
      <c r="AE20" s="461"/>
      <c r="AF20" s="461"/>
      <c r="AG20" s="496"/>
      <c r="AH20" s="496"/>
      <c r="AI20" s="496"/>
      <c r="AJ20" s="496"/>
      <c r="AK20" s="496"/>
      <c r="AL20" s="496"/>
      <c r="AM20" s="496"/>
      <c r="AN20" s="496"/>
      <c r="AO20" s="496"/>
      <c r="AP20" s="183"/>
      <c r="AQ20" s="183"/>
      <c r="AR20" s="183"/>
      <c r="AS20" s="183"/>
      <c r="AT20" s="183"/>
      <c r="AU20" s="183"/>
      <c r="AV20" s="183"/>
      <c r="AW20" s="183"/>
      <c r="AX20" s="183"/>
      <c r="AY20" s="183"/>
      <c r="AZ20" s="183"/>
      <c r="BA20" s="183"/>
      <c r="BB20" s="183"/>
      <c r="BC20" s="183"/>
      <c r="BD20" s="183"/>
      <c r="BE20" s="183"/>
      <c r="BF20" s="183"/>
      <c r="BG20" s="183"/>
      <c r="BH20" s="183"/>
      <c r="BI20" s="183"/>
    </row>
    <row r="21" spans="2:61" ht="16.5" customHeight="1" thickTop="1" thickBot="1">
      <c r="B21" s="461" t="s">
        <v>5</v>
      </c>
      <c r="C21" s="461"/>
      <c r="D21" s="461"/>
      <c r="E21" s="461"/>
      <c r="F21" s="461"/>
      <c r="G21" s="461"/>
      <c r="H21" s="461"/>
      <c r="I21" s="461"/>
      <c r="J21" s="461"/>
      <c r="K21" s="414" t="s">
        <v>137</v>
      </c>
      <c r="L21" s="414"/>
      <c r="M21" s="414"/>
      <c r="N21" s="414"/>
      <c r="O21" s="414"/>
      <c r="P21" s="414"/>
      <c r="Q21" s="414"/>
      <c r="R21" s="414"/>
      <c r="S21" s="414"/>
      <c r="T21" s="461" t="s">
        <v>6</v>
      </c>
      <c r="U21" s="461"/>
      <c r="V21" s="461"/>
      <c r="W21" s="461"/>
      <c r="X21" s="461"/>
      <c r="Y21" s="461"/>
      <c r="Z21" s="461"/>
      <c r="AA21" s="461"/>
      <c r="AB21" s="461"/>
      <c r="AC21" s="461"/>
      <c r="AD21" s="461"/>
      <c r="AE21" s="461"/>
      <c r="AF21" s="461"/>
      <c r="AG21" s="462">
        <f>'07.02'!AG21+1</f>
        <v>4</v>
      </c>
      <c r="AH21" s="463"/>
      <c r="AI21" s="463"/>
      <c r="AJ21" s="463"/>
      <c r="AK21" s="463"/>
      <c r="AL21" s="463"/>
      <c r="AM21" s="463"/>
      <c r="AN21" s="463"/>
      <c r="AO21" s="463"/>
      <c r="AP21" s="187" t="s">
        <v>7</v>
      </c>
      <c r="AQ21" s="187"/>
      <c r="AR21" s="187"/>
      <c r="AS21" s="187"/>
      <c r="AT21" s="187"/>
      <c r="AU21" s="187"/>
      <c r="AV21" s="464" t="s">
        <v>8</v>
      </c>
      <c r="AW21" s="464"/>
      <c r="AX21" s="464"/>
      <c r="AY21" s="269" t="s">
        <v>9</v>
      </c>
      <c r="AZ21" s="270"/>
      <c r="BA21" s="269" t="s">
        <v>10</v>
      </c>
      <c r="BB21" s="270"/>
      <c r="BC21" s="269" t="s">
        <v>11</v>
      </c>
      <c r="BD21" s="275"/>
      <c r="BE21" s="270"/>
      <c r="BF21" s="464" t="s">
        <v>12</v>
      </c>
      <c r="BG21" s="464"/>
      <c r="BH21" s="464"/>
      <c r="BI21" s="464"/>
    </row>
    <row r="22" spans="2:61" ht="16.5" customHeight="1" thickTop="1" thickBot="1">
      <c r="B22" s="461"/>
      <c r="C22" s="461"/>
      <c r="D22" s="461"/>
      <c r="E22" s="461"/>
      <c r="F22" s="461"/>
      <c r="G22" s="461"/>
      <c r="H22" s="461"/>
      <c r="I22" s="461"/>
      <c r="J22" s="461"/>
      <c r="K22" s="414"/>
      <c r="L22" s="414"/>
      <c r="M22" s="414"/>
      <c r="N22" s="414"/>
      <c r="O22" s="414"/>
      <c r="P22" s="414"/>
      <c r="Q22" s="414"/>
      <c r="R22" s="414"/>
      <c r="S22" s="414"/>
      <c r="T22" s="461"/>
      <c r="U22" s="461"/>
      <c r="V22" s="461"/>
      <c r="W22" s="461"/>
      <c r="X22" s="461"/>
      <c r="Y22" s="461"/>
      <c r="Z22" s="461"/>
      <c r="AA22" s="461"/>
      <c r="AB22" s="461"/>
      <c r="AC22" s="461"/>
      <c r="AD22" s="461"/>
      <c r="AE22" s="461"/>
      <c r="AF22" s="461"/>
      <c r="AG22" s="463"/>
      <c r="AH22" s="463"/>
      <c r="AI22" s="463"/>
      <c r="AJ22" s="463"/>
      <c r="AK22" s="463"/>
      <c r="AL22" s="463"/>
      <c r="AM22" s="463"/>
      <c r="AN22" s="463"/>
      <c r="AO22" s="463"/>
      <c r="AP22" s="187"/>
      <c r="AQ22" s="187"/>
      <c r="AR22" s="187"/>
      <c r="AS22" s="187"/>
      <c r="AT22" s="187"/>
      <c r="AU22" s="187"/>
      <c r="AV22" s="464"/>
      <c r="AW22" s="464"/>
      <c r="AX22" s="464"/>
      <c r="AY22" s="271"/>
      <c r="AZ22" s="272"/>
      <c r="BA22" s="271"/>
      <c r="BB22" s="272"/>
      <c r="BC22" s="271"/>
      <c r="BD22" s="276"/>
      <c r="BE22" s="272"/>
      <c r="BF22" s="464"/>
      <c r="BG22" s="464"/>
      <c r="BH22" s="464"/>
      <c r="BI22" s="464"/>
    </row>
    <row r="23" spans="2:61" ht="16.5" customHeight="1" thickTop="1" thickBot="1">
      <c r="B23" s="461"/>
      <c r="C23" s="461"/>
      <c r="D23" s="461"/>
      <c r="E23" s="461"/>
      <c r="F23" s="461"/>
      <c r="G23" s="461"/>
      <c r="H23" s="461"/>
      <c r="I23" s="461"/>
      <c r="J23" s="461"/>
      <c r="K23" s="414"/>
      <c r="L23" s="414"/>
      <c r="M23" s="414"/>
      <c r="N23" s="414"/>
      <c r="O23" s="414"/>
      <c r="P23" s="414"/>
      <c r="Q23" s="414"/>
      <c r="R23" s="414"/>
      <c r="S23" s="414"/>
      <c r="T23" s="461"/>
      <c r="U23" s="461"/>
      <c r="V23" s="461"/>
      <c r="W23" s="461"/>
      <c r="X23" s="461"/>
      <c r="Y23" s="461"/>
      <c r="Z23" s="461"/>
      <c r="AA23" s="461"/>
      <c r="AB23" s="461"/>
      <c r="AC23" s="461"/>
      <c r="AD23" s="461"/>
      <c r="AE23" s="461"/>
      <c r="AF23" s="461"/>
      <c r="AG23" s="463"/>
      <c r="AH23" s="463"/>
      <c r="AI23" s="463"/>
      <c r="AJ23" s="463"/>
      <c r="AK23" s="463"/>
      <c r="AL23" s="463"/>
      <c r="AM23" s="463"/>
      <c r="AN23" s="463"/>
      <c r="AO23" s="463"/>
      <c r="AP23" s="187"/>
      <c r="AQ23" s="187"/>
      <c r="AR23" s="187"/>
      <c r="AS23" s="187"/>
      <c r="AT23" s="187"/>
      <c r="AU23" s="187"/>
      <c r="AV23" s="464"/>
      <c r="AW23" s="464"/>
      <c r="AX23" s="464"/>
      <c r="AY23" s="273"/>
      <c r="AZ23" s="274"/>
      <c r="BA23" s="273"/>
      <c r="BB23" s="274"/>
      <c r="BC23" s="273"/>
      <c r="BD23" s="277"/>
      <c r="BE23" s="274"/>
      <c r="BF23" s="464"/>
      <c r="BG23" s="464"/>
      <c r="BH23" s="464"/>
      <c r="BI23" s="464"/>
    </row>
    <row r="24" spans="2:61" ht="16.5" customHeight="1" thickTop="1" thickBot="1">
      <c r="B24" s="461" t="s">
        <v>13</v>
      </c>
      <c r="C24" s="461"/>
      <c r="D24" s="461"/>
      <c r="E24" s="461"/>
      <c r="F24" s="461"/>
      <c r="G24" s="461"/>
      <c r="H24" s="461"/>
      <c r="I24" s="461"/>
      <c r="J24" s="461"/>
      <c r="K24" s="414" t="s">
        <v>168</v>
      </c>
      <c r="L24" s="414"/>
      <c r="M24" s="414"/>
      <c r="N24" s="414"/>
      <c r="O24" s="414"/>
      <c r="P24" s="414"/>
      <c r="Q24" s="414"/>
      <c r="R24" s="414"/>
      <c r="S24" s="414"/>
      <c r="T24" s="209" t="s">
        <v>14</v>
      </c>
      <c r="U24" s="210"/>
      <c r="V24" s="210"/>
      <c r="W24" s="210"/>
      <c r="X24" s="210"/>
      <c r="Y24" s="210"/>
      <c r="Z24" s="210"/>
      <c r="AA24" s="210"/>
      <c r="AB24" s="210"/>
      <c r="AC24" s="210"/>
      <c r="AD24" s="210"/>
      <c r="AE24" s="210"/>
      <c r="AF24" s="211"/>
      <c r="AG24" s="496">
        <f>'07.02'!AG24</f>
        <v>44232</v>
      </c>
      <c r="AH24" s="496"/>
      <c r="AI24" s="496"/>
      <c r="AJ24" s="496"/>
      <c r="AK24" s="496"/>
      <c r="AL24" s="496"/>
      <c r="AM24" s="496"/>
      <c r="AN24" s="496"/>
      <c r="AO24" s="496"/>
      <c r="AP24" s="506" t="s">
        <v>172</v>
      </c>
      <c r="AQ24" s="506"/>
      <c r="AR24" s="506"/>
      <c r="AS24" s="506"/>
      <c r="AT24" s="506"/>
      <c r="AU24" s="506"/>
      <c r="AV24" s="188" t="s">
        <v>325</v>
      </c>
      <c r="AW24" s="241"/>
      <c r="AX24" s="189"/>
      <c r="AY24" s="188">
        <v>30</v>
      </c>
      <c r="AZ24" s="189"/>
      <c r="BA24" s="188">
        <v>30</v>
      </c>
      <c r="BB24" s="189"/>
      <c r="BC24" s="188">
        <v>30</v>
      </c>
      <c r="BD24" s="241"/>
      <c r="BE24" s="189"/>
      <c r="BF24" s="459" t="s">
        <v>323</v>
      </c>
      <c r="BG24" s="241"/>
      <c r="BH24" s="241"/>
      <c r="BI24" s="189"/>
    </row>
    <row r="25" spans="2:61" ht="16.5" customHeight="1" thickTop="1" thickBot="1">
      <c r="B25" s="461"/>
      <c r="C25" s="461"/>
      <c r="D25" s="461"/>
      <c r="E25" s="461"/>
      <c r="F25" s="461"/>
      <c r="G25" s="461"/>
      <c r="H25" s="461"/>
      <c r="I25" s="461"/>
      <c r="J25" s="461"/>
      <c r="K25" s="414"/>
      <c r="L25" s="414"/>
      <c r="M25" s="414"/>
      <c r="N25" s="414"/>
      <c r="O25" s="414"/>
      <c r="P25" s="414"/>
      <c r="Q25" s="414"/>
      <c r="R25" s="414"/>
      <c r="S25" s="414"/>
      <c r="T25" s="212"/>
      <c r="U25" s="213"/>
      <c r="V25" s="213"/>
      <c r="W25" s="213"/>
      <c r="X25" s="213"/>
      <c r="Y25" s="213"/>
      <c r="Z25" s="213"/>
      <c r="AA25" s="213"/>
      <c r="AB25" s="213"/>
      <c r="AC25" s="213"/>
      <c r="AD25" s="213"/>
      <c r="AE25" s="213"/>
      <c r="AF25" s="214"/>
      <c r="AG25" s="496"/>
      <c r="AH25" s="496"/>
      <c r="AI25" s="496"/>
      <c r="AJ25" s="496"/>
      <c r="AK25" s="496"/>
      <c r="AL25" s="496"/>
      <c r="AM25" s="496"/>
      <c r="AN25" s="496"/>
      <c r="AO25" s="496"/>
      <c r="AP25" s="506"/>
      <c r="AQ25" s="506"/>
      <c r="AR25" s="506"/>
      <c r="AS25" s="506"/>
      <c r="AT25" s="506"/>
      <c r="AU25" s="506"/>
      <c r="AV25" s="190"/>
      <c r="AW25" s="242"/>
      <c r="AX25" s="191"/>
      <c r="AY25" s="190"/>
      <c r="AZ25" s="191"/>
      <c r="BA25" s="190"/>
      <c r="BB25" s="191"/>
      <c r="BC25" s="190"/>
      <c r="BD25" s="242"/>
      <c r="BE25" s="191"/>
      <c r="BF25" s="190"/>
      <c r="BG25" s="242"/>
      <c r="BH25" s="242"/>
      <c r="BI25" s="191"/>
    </row>
    <row r="26" spans="2:61" ht="16.5" customHeight="1" thickTop="1" thickBot="1">
      <c r="B26" s="461"/>
      <c r="C26" s="461"/>
      <c r="D26" s="461"/>
      <c r="E26" s="461"/>
      <c r="F26" s="461"/>
      <c r="G26" s="461"/>
      <c r="H26" s="461"/>
      <c r="I26" s="461"/>
      <c r="J26" s="461"/>
      <c r="K26" s="414"/>
      <c r="L26" s="414"/>
      <c r="M26" s="414"/>
      <c r="N26" s="414"/>
      <c r="O26" s="414"/>
      <c r="P26" s="414"/>
      <c r="Q26" s="414"/>
      <c r="R26" s="414"/>
      <c r="S26" s="414"/>
      <c r="T26" s="215"/>
      <c r="U26" s="216"/>
      <c r="V26" s="216"/>
      <c r="W26" s="216"/>
      <c r="X26" s="216"/>
      <c r="Y26" s="216"/>
      <c r="Z26" s="216"/>
      <c r="AA26" s="216"/>
      <c r="AB26" s="216"/>
      <c r="AC26" s="216"/>
      <c r="AD26" s="216"/>
      <c r="AE26" s="216"/>
      <c r="AF26" s="217"/>
      <c r="AG26" s="496"/>
      <c r="AH26" s="496"/>
      <c r="AI26" s="496"/>
      <c r="AJ26" s="496"/>
      <c r="AK26" s="496"/>
      <c r="AL26" s="496"/>
      <c r="AM26" s="496"/>
      <c r="AN26" s="496"/>
      <c r="AO26" s="496"/>
      <c r="AP26" s="506"/>
      <c r="AQ26" s="506"/>
      <c r="AR26" s="506"/>
      <c r="AS26" s="506"/>
      <c r="AT26" s="506"/>
      <c r="AU26" s="506"/>
      <c r="AV26" s="192"/>
      <c r="AW26" s="243"/>
      <c r="AX26" s="193"/>
      <c r="AY26" s="192"/>
      <c r="AZ26" s="193"/>
      <c r="BA26" s="192"/>
      <c r="BB26" s="193"/>
      <c r="BC26" s="192"/>
      <c r="BD26" s="243"/>
      <c r="BE26" s="193"/>
      <c r="BF26" s="192"/>
      <c r="BG26" s="243"/>
      <c r="BH26" s="243"/>
      <c r="BI26" s="193"/>
    </row>
    <row r="27" spans="2:61" ht="16.5" customHeight="1" thickTop="1" thickBot="1">
      <c r="B27" s="461" t="s">
        <v>15</v>
      </c>
      <c r="C27" s="461"/>
      <c r="D27" s="461"/>
      <c r="E27" s="461"/>
      <c r="F27" s="461"/>
      <c r="G27" s="461"/>
      <c r="H27" s="461"/>
      <c r="I27" s="461"/>
      <c r="J27" s="461"/>
      <c r="K27" s="414">
        <v>23</v>
      </c>
      <c r="L27" s="414"/>
      <c r="M27" s="414"/>
      <c r="N27" s="414"/>
      <c r="O27" s="414"/>
      <c r="P27" s="414"/>
      <c r="Q27" s="414"/>
      <c r="R27" s="414"/>
      <c r="S27" s="414"/>
      <c r="T27" s="461" t="s">
        <v>16</v>
      </c>
      <c r="U27" s="461"/>
      <c r="V27" s="461"/>
      <c r="W27" s="461"/>
      <c r="X27" s="461"/>
      <c r="Y27" s="461"/>
      <c r="Z27" s="461"/>
      <c r="AA27" s="461"/>
      <c r="AB27" s="461"/>
      <c r="AC27" s="461"/>
      <c r="AD27" s="461"/>
      <c r="AE27" s="461"/>
      <c r="AF27" s="461"/>
      <c r="AG27" s="323" t="s">
        <v>129</v>
      </c>
      <c r="AH27" s="324"/>
      <c r="AI27" s="324"/>
      <c r="AJ27" s="324"/>
      <c r="AK27" s="324"/>
      <c r="AL27" s="324"/>
      <c r="AM27" s="324"/>
      <c r="AN27" s="324"/>
      <c r="AO27" s="325"/>
      <c r="AP27" s="506" t="s">
        <v>324</v>
      </c>
      <c r="AQ27" s="506"/>
      <c r="AR27" s="506"/>
      <c r="AS27" s="506"/>
      <c r="AT27" s="506"/>
      <c r="AU27" s="506"/>
      <c r="AV27" s="188" t="s">
        <v>326</v>
      </c>
      <c r="AW27" s="241"/>
      <c r="AX27" s="189"/>
      <c r="AY27" s="188">
        <v>1063</v>
      </c>
      <c r="AZ27" s="189"/>
      <c r="BA27" s="188"/>
      <c r="BB27" s="189"/>
      <c r="BC27" s="194"/>
      <c r="BD27" s="219"/>
      <c r="BE27" s="195"/>
      <c r="BF27" s="459"/>
      <c r="BG27" s="241"/>
      <c r="BH27" s="241"/>
      <c r="BI27" s="189"/>
    </row>
    <row r="28" spans="2:61" ht="16.5" customHeight="1" thickTop="1" thickBot="1">
      <c r="B28" s="461"/>
      <c r="C28" s="461"/>
      <c r="D28" s="461"/>
      <c r="E28" s="461"/>
      <c r="F28" s="461"/>
      <c r="G28" s="461"/>
      <c r="H28" s="461"/>
      <c r="I28" s="461"/>
      <c r="J28" s="461"/>
      <c r="K28" s="414"/>
      <c r="L28" s="414"/>
      <c r="M28" s="414"/>
      <c r="N28" s="414"/>
      <c r="O28" s="414"/>
      <c r="P28" s="414"/>
      <c r="Q28" s="414"/>
      <c r="R28" s="414"/>
      <c r="S28" s="414"/>
      <c r="T28" s="461"/>
      <c r="U28" s="461"/>
      <c r="V28" s="461"/>
      <c r="W28" s="461"/>
      <c r="X28" s="461"/>
      <c r="Y28" s="461"/>
      <c r="Z28" s="461"/>
      <c r="AA28" s="461"/>
      <c r="AB28" s="461"/>
      <c r="AC28" s="461"/>
      <c r="AD28" s="461"/>
      <c r="AE28" s="461"/>
      <c r="AF28" s="461"/>
      <c r="AG28" s="326"/>
      <c r="AH28" s="327"/>
      <c r="AI28" s="327"/>
      <c r="AJ28" s="327"/>
      <c r="AK28" s="327"/>
      <c r="AL28" s="327"/>
      <c r="AM28" s="327"/>
      <c r="AN28" s="327"/>
      <c r="AO28" s="328"/>
      <c r="AP28" s="506"/>
      <c r="AQ28" s="506"/>
      <c r="AR28" s="506"/>
      <c r="AS28" s="506"/>
      <c r="AT28" s="506"/>
      <c r="AU28" s="506"/>
      <c r="AV28" s="190"/>
      <c r="AW28" s="242"/>
      <c r="AX28" s="191"/>
      <c r="AY28" s="190"/>
      <c r="AZ28" s="191"/>
      <c r="BA28" s="190"/>
      <c r="BB28" s="191"/>
      <c r="BC28" s="196"/>
      <c r="BD28" s="220"/>
      <c r="BE28" s="197"/>
      <c r="BF28" s="190"/>
      <c r="BG28" s="242"/>
      <c r="BH28" s="242"/>
      <c r="BI28" s="191"/>
    </row>
    <row r="29" spans="2:61" ht="16.5" customHeight="1" thickTop="1" thickBot="1">
      <c r="B29" s="461"/>
      <c r="C29" s="461"/>
      <c r="D29" s="461"/>
      <c r="E29" s="461"/>
      <c r="F29" s="461"/>
      <c r="G29" s="461"/>
      <c r="H29" s="461"/>
      <c r="I29" s="461"/>
      <c r="J29" s="461"/>
      <c r="K29" s="414"/>
      <c r="L29" s="414"/>
      <c r="M29" s="414"/>
      <c r="N29" s="414"/>
      <c r="O29" s="414"/>
      <c r="P29" s="414"/>
      <c r="Q29" s="414"/>
      <c r="R29" s="414"/>
      <c r="S29" s="414"/>
      <c r="T29" s="461"/>
      <c r="U29" s="461"/>
      <c r="V29" s="461"/>
      <c r="W29" s="461"/>
      <c r="X29" s="461"/>
      <c r="Y29" s="461"/>
      <c r="Z29" s="461"/>
      <c r="AA29" s="461"/>
      <c r="AB29" s="461"/>
      <c r="AC29" s="461"/>
      <c r="AD29" s="461"/>
      <c r="AE29" s="461"/>
      <c r="AF29" s="461"/>
      <c r="AG29" s="329"/>
      <c r="AH29" s="330"/>
      <c r="AI29" s="330"/>
      <c r="AJ29" s="330"/>
      <c r="AK29" s="330"/>
      <c r="AL29" s="330"/>
      <c r="AM29" s="330"/>
      <c r="AN29" s="330"/>
      <c r="AO29" s="331"/>
      <c r="AP29" s="506"/>
      <c r="AQ29" s="506"/>
      <c r="AR29" s="506"/>
      <c r="AS29" s="506"/>
      <c r="AT29" s="506"/>
      <c r="AU29" s="506"/>
      <c r="AV29" s="192"/>
      <c r="AW29" s="243"/>
      <c r="AX29" s="193"/>
      <c r="AY29" s="192"/>
      <c r="AZ29" s="193"/>
      <c r="BA29" s="192"/>
      <c r="BB29" s="193"/>
      <c r="BC29" s="198"/>
      <c r="BD29" s="221"/>
      <c r="BE29" s="199"/>
      <c r="BF29" s="192"/>
      <c r="BG29" s="243"/>
      <c r="BH29" s="243"/>
      <c r="BI29" s="193"/>
    </row>
    <row r="30" spans="2:61" ht="16.5" customHeight="1" thickTop="1" thickBot="1">
      <c r="B30" s="461" t="s">
        <v>17</v>
      </c>
      <c r="C30" s="461"/>
      <c r="D30" s="461"/>
      <c r="E30" s="461"/>
      <c r="F30" s="461"/>
      <c r="G30" s="461"/>
      <c r="H30" s="461"/>
      <c r="I30" s="461"/>
      <c r="J30" s="461"/>
      <c r="K30" s="413">
        <v>7476</v>
      </c>
      <c r="L30" s="413"/>
      <c r="M30" s="413"/>
      <c r="N30" s="413"/>
      <c r="O30" s="413"/>
      <c r="P30" s="413"/>
      <c r="Q30" s="413"/>
      <c r="R30" s="413"/>
      <c r="S30" s="413"/>
      <c r="T30" s="209" t="s">
        <v>18</v>
      </c>
      <c r="U30" s="210"/>
      <c r="V30" s="210"/>
      <c r="W30" s="210"/>
      <c r="X30" s="210"/>
      <c r="Y30" s="210"/>
      <c r="Z30" s="210"/>
      <c r="AA30" s="210"/>
      <c r="AB30" s="210"/>
      <c r="AC30" s="210"/>
      <c r="AD30" s="210"/>
      <c r="AE30" s="210"/>
      <c r="AF30" s="211"/>
      <c r="AG30" s="474">
        <f>'07.02'!AG30+1</f>
        <v>4</v>
      </c>
      <c r="AH30" s="474"/>
      <c r="AI30" s="474"/>
      <c r="AJ30" s="474"/>
      <c r="AK30" s="474"/>
      <c r="AL30" s="474"/>
      <c r="AM30" s="474"/>
      <c r="AN30" s="474"/>
      <c r="AO30" s="474"/>
      <c r="AP30" s="461" t="s">
        <v>129</v>
      </c>
      <c r="AQ30" s="461"/>
      <c r="AR30" s="461"/>
      <c r="AS30" s="461"/>
      <c r="AT30" s="461"/>
      <c r="AU30" s="461"/>
      <c r="AV30" s="188" t="s">
        <v>129</v>
      </c>
      <c r="AW30" s="241"/>
      <c r="AX30" s="189"/>
      <c r="AY30" s="188" t="s">
        <v>129</v>
      </c>
      <c r="AZ30" s="189"/>
      <c r="BA30" s="188"/>
      <c r="BB30" s="189"/>
      <c r="BC30" s="194"/>
      <c r="BD30" s="219"/>
      <c r="BE30" s="195"/>
      <c r="BF30" s="465"/>
      <c r="BG30" s="466"/>
      <c r="BH30" s="466"/>
      <c r="BI30" s="467"/>
    </row>
    <row r="31" spans="2:61" ht="16.5" customHeight="1" thickTop="1" thickBot="1">
      <c r="B31" s="461"/>
      <c r="C31" s="461"/>
      <c r="D31" s="461"/>
      <c r="E31" s="461"/>
      <c r="F31" s="461"/>
      <c r="G31" s="461"/>
      <c r="H31" s="461"/>
      <c r="I31" s="461"/>
      <c r="J31" s="461"/>
      <c r="K31" s="413"/>
      <c r="L31" s="413"/>
      <c r="M31" s="413"/>
      <c r="N31" s="413"/>
      <c r="O31" s="413"/>
      <c r="P31" s="413"/>
      <c r="Q31" s="413"/>
      <c r="R31" s="413"/>
      <c r="S31" s="413"/>
      <c r="T31" s="212"/>
      <c r="U31" s="213"/>
      <c r="V31" s="213"/>
      <c r="W31" s="213"/>
      <c r="X31" s="213"/>
      <c r="Y31" s="213"/>
      <c r="Z31" s="213"/>
      <c r="AA31" s="213"/>
      <c r="AB31" s="213"/>
      <c r="AC31" s="213"/>
      <c r="AD31" s="213"/>
      <c r="AE31" s="213"/>
      <c r="AF31" s="214"/>
      <c r="AG31" s="474"/>
      <c r="AH31" s="474"/>
      <c r="AI31" s="474"/>
      <c r="AJ31" s="474"/>
      <c r="AK31" s="474"/>
      <c r="AL31" s="474"/>
      <c r="AM31" s="474"/>
      <c r="AN31" s="474"/>
      <c r="AO31" s="474"/>
      <c r="AP31" s="461"/>
      <c r="AQ31" s="461"/>
      <c r="AR31" s="461"/>
      <c r="AS31" s="461"/>
      <c r="AT31" s="461"/>
      <c r="AU31" s="461"/>
      <c r="AV31" s="190"/>
      <c r="AW31" s="242"/>
      <c r="AX31" s="191"/>
      <c r="AY31" s="190"/>
      <c r="AZ31" s="191"/>
      <c r="BA31" s="190"/>
      <c r="BB31" s="191"/>
      <c r="BC31" s="196"/>
      <c r="BD31" s="220"/>
      <c r="BE31" s="197"/>
      <c r="BF31" s="468"/>
      <c r="BG31" s="469"/>
      <c r="BH31" s="469"/>
      <c r="BI31" s="470"/>
    </row>
    <row r="32" spans="2:61" ht="16.5" customHeight="1" thickTop="1" thickBot="1">
      <c r="B32" s="461"/>
      <c r="C32" s="461"/>
      <c r="D32" s="461"/>
      <c r="E32" s="461"/>
      <c r="F32" s="461"/>
      <c r="G32" s="461"/>
      <c r="H32" s="461"/>
      <c r="I32" s="461"/>
      <c r="J32" s="461"/>
      <c r="K32" s="413"/>
      <c r="L32" s="413"/>
      <c r="M32" s="413"/>
      <c r="N32" s="413"/>
      <c r="O32" s="413"/>
      <c r="P32" s="413"/>
      <c r="Q32" s="413"/>
      <c r="R32" s="413"/>
      <c r="S32" s="413"/>
      <c r="T32" s="215"/>
      <c r="U32" s="216"/>
      <c r="V32" s="216"/>
      <c r="W32" s="216"/>
      <c r="X32" s="216"/>
      <c r="Y32" s="216"/>
      <c r="Z32" s="216"/>
      <c r="AA32" s="216"/>
      <c r="AB32" s="216"/>
      <c r="AC32" s="216"/>
      <c r="AD32" s="216"/>
      <c r="AE32" s="216"/>
      <c r="AF32" s="217"/>
      <c r="AG32" s="474"/>
      <c r="AH32" s="474"/>
      <c r="AI32" s="474"/>
      <c r="AJ32" s="474"/>
      <c r="AK32" s="474"/>
      <c r="AL32" s="474"/>
      <c r="AM32" s="474"/>
      <c r="AN32" s="474"/>
      <c r="AO32" s="474"/>
      <c r="AP32" s="461"/>
      <c r="AQ32" s="461"/>
      <c r="AR32" s="461"/>
      <c r="AS32" s="461"/>
      <c r="AT32" s="461"/>
      <c r="AU32" s="461"/>
      <c r="AV32" s="192"/>
      <c r="AW32" s="243"/>
      <c r="AX32" s="193"/>
      <c r="AY32" s="192"/>
      <c r="AZ32" s="193"/>
      <c r="BA32" s="192"/>
      <c r="BB32" s="193"/>
      <c r="BC32" s="198"/>
      <c r="BD32" s="221"/>
      <c r="BE32" s="199"/>
      <c r="BF32" s="471"/>
      <c r="BG32" s="472"/>
      <c r="BH32" s="472"/>
      <c r="BI32" s="473"/>
    </row>
    <row r="33" spans="2:61" ht="16.5" customHeight="1" thickTop="1" thickBot="1">
      <c r="B33" s="461" t="s">
        <v>19</v>
      </c>
      <c r="C33" s="461"/>
      <c r="D33" s="461"/>
      <c r="E33" s="461"/>
      <c r="F33" s="461"/>
      <c r="G33" s="461"/>
      <c r="H33" s="461"/>
      <c r="I33" s="461"/>
      <c r="J33" s="461"/>
      <c r="K33" s="413" t="s">
        <v>310</v>
      </c>
      <c r="L33" s="413"/>
      <c r="M33" s="413"/>
      <c r="N33" s="413"/>
      <c r="O33" s="413"/>
      <c r="P33" s="413"/>
      <c r="Q33" s="413"/>
      <c r="R33" s="413"/>
      <c r="S33" s="413"/>
      <c r="T33" s="461" t="s">
        <v>20</v>
      </c>
      <c r="U33" s="461"/>
      <c r="V33" s="461"/>
      <c r="W33" s="461"/>
      <c r="X33" s="461"/>
      <c r="Y33" s="461"/>
      <c r="Z33" s="461"/>
      <c r="AA33" s="461"/>
      <c r="AB33" s="461"/>
      <c r="AC33" s="461"/>
      <c r="AD33" s="461"/>
      <c r="AE33" s="461"/>
      <c r="AF33" s="461"/>
      <c r="AG33" s="460" t="s">
        <v>129</v>
      </c>
      <c r="AH33" s="460"/>
      <c r="AI33" s="460"/>
      <c r="AJ33" s="460"/>
      <c r="AK33" s="460"/>
      <c r="AL33" s="460"/>
      <c r="AM33" s="460"/>
      <c r="AN33" s="460"/>
      <c r="AO33" s="460"/>
      <c r="AP33" s="506" t="s">
        <v>327</v>
      </c>
      <c r="AQ33" s="506"/>
      <c r="AR33" s="506"/>
      <c r="AS33" s="506"/>
      <c r="AT33" s="506"/>
      <c r="AU33" s="506"/>
      <c r="AV33" s="188" t="s">
        <v>328</v>
      </c>
      <c r="AW33" s="241"/>
      <c r="AX33" s="189"/>
      <c r="AY33" s="188">
        <v>1994</v>
      </c>
      <c r="AZ33" s="189"/>
      <c r="BA33" s="188"/>
      <c r="BB33" s="189"/>
      <c r="BC33" s="188"/>
      <c r="BD33" s="241"/>
      <c r="BE33" s="189"/>
      <c r="BF33" s="459"/>
      <c r="BG33" s="241"/>
      <c r="BH33" s="241"/>
      <c r="BI33" s="189"/>
    </row>
    <row r="34" spans="2:61" ht="16.5" customHeight="1" thickTop="1" thickBot="1">
      <c r="B34" s="461"/>
      <c r="C34" s="461"/>
      <c r="D34" s="461"/>
      <c r="E34" s="461"/>
      <c r="F34" s="461"/>
      <c r="G34" s="461"/>
      <c r="H34" s="461"/>
      <c r="I34" s="461"/>
      <c r="J34" s="461"/>
      <c r="K34" s="413"/>
      <c r="L34" s="413"/>
      <c r="M34" s="413"/>
      <c r="N34" s="413"/>
      <c r="O34" s="413"/>
      <c r="P34" s="413"/>
      <c r="Q34" s="413"/>
      <c r="R34" s="413"/>
      <c r="S34" s="413"/>
      <c r="T34" s="461"/>
      <c r="U34" s="461"/>
      <c r="V34" s="461"/>
      <c r="W34" s="461"/>
      <c r="X34" s="461"/>
      <c r="Y34" s="461"/>
      <c r="Z34" s="461"/>
      <c r="AA34" s="461"/>
      <c r="AB34" s="461"/>
      <c r="AC34" s="461"/>
      <c r="AD34" s="461"/>
      <c r="AE34" s="461"/>
      <c r="AF34" s="461"/>
      <c r="AG34" s="460"/>
      <c r="AH34" s="460"/>
      <c r="AI34" s="460"/>
      <c r="AJ34" s="460"/>
      <c r="AK34" s="460"/>
      <c r="AL34" s="460"/>
      <c r="AM34" s="460"/>
      <c r="AN34" s="460"/>
      <c r="AO34" s="460"/>
      <c r="AP34" s="506"/>
      <c r="AQ34" s="506"/>
      <c r="AR34" s="506"/>
      <c r="AS34" s="506"/>
      <c r="AT34" s="506"/>
      <c r="AU34" s="506"/>
      <c r="AV34" s="190"/>
      <c r="AW34" s="242"/>
      <c r="AX34" s="191"/>
      <c r="AY34" s="190"/>
      <c r="AZ34" s="191"/>
      <c r="BA34" s="190"/>
      <c r="BB34" s="191"/>
      <c r="BC34" s="190"/>
      <c r="BD34" s="242"/>
      <c r="BE34" s="191"/>
      <c r="BF34" s="190"/>
      <c r="BG34" s="242"/>
      <c r="BH34" s="242"/>
      <c r="BI34" s="191"/>
    </row>
    <row r="35" spans="2:61" ht="16.5" customHeight="1" thickTop="1" thickBot="1">
      <c r="B35" s="461"/>
      <c r="C35" s="461"/>
      <c r="D35" s="461"/>
      <c r="E35" s="461"/>
      <c r="F35" s="461"/>
      <c r="G35" s="461"/>
      <c r="H35" s="461"/>
      <c r="I35" s="461"/>
      <c r="J35" s="461"/>
      <c r="K35" s="413"/>
      <c r="L35" s="413"/>
      <c r="M35" s="413"/>
      <c r="N35" s="413"/>
      <c r="O35" s="413"/>
      <c r="P35" s="413"/>
      <c r="Q35" s="413"/>
      <c r="R35" s="413"/>
      <c r="S35" s="413"/>
      <c r="T35" s="461"/>
      <c r="U35" s="461"/>
      <c r="V35" s="461"/>
      <c r="W35" s="461"/>
      <c r="X35" s="461"/>
      <c r="Y35" s="461"/>
      <c r="Z35" s="461"/>
      <c r="AA35" s="461"/>
      <c r="AB35" s="461"/>
      <c r="AC35" s="461"/>
      <c r="AD35" s="461"/>
      <c r="AE35" s="461"/>
      <c r="AF35" s="461"/>
      <c r="AG35" s="460"/>
      <c r="AH35" s="460"/>
      <c r="AI35" s="460"/>
      <c r="AJ35" s="460"/>
      <c r="AK35" s="460"/>
      <c r="AL35" s="460"/>
      <c r="AM35" s="460"/>
      <c r="AN35" s="460"/>
      <c r="AO35" s="460"/>
      <c r="AP35" s="506"/>
      <c r="AQ35" s="506"/>
      <c r="AR35" s="506"/>
      <c r="AS35" s="506"/>
      <c r="AT35" s="506"/>
      <c r="AU35" s="506"/>
      <c r="AV35" s="192"/>
      <c r="AW35" s="243"/>
      <c r="AX35" s="193"/>
      <c r="AY35" s="192"/>
      <c r="AZ35" s="193"/>
      <c r="BA35" s="192"/>
      <c r="BB35" s="193"/>
      <c r="BC35" s="192"/>
      <c r="BD35" s="243"/>
      <c r="BE35" s="193"/>
      <c r="BF35" s="192"/>
      <c r="BG35" s="243"/>
      <c r="BH35" s="243"/>
      <c r="BI35" s="193"/>
    </row>
    <row r="36" spans="2:61" ht="16.5" customHeight="1" thickTop="1" thickBot="1">
      <c r="B36" s="413" t="s">
        <v>21</v>
      </c>
      <c r="C36" s="413"/>
      <c r="D36" s="413"/>
      <c r="E36" s="413"/>
      <c r="F36" s="413"/>
      <c r="G36" s="413"/>
      <c r="H36" s="413"/>
      <c r="I36" s="413"/>
      <c r="J36" s="413"/>
      <c r="K36" s="413" t="s">
        <v>259</v>
      </c>
      <c r="L36" s="413"/>
      <c r="M36" s="413"/>
      <c r="N36" s="413"/>
      <c r="O36" s="413"/>
      <c r="P36" s="413"/>
      <c r="Q36" s="413"/>
      <c r="R36" s="413"/>
      <c r="S36" s="413"/>
      <c r="T36" s="341" t="s">
        <v>22</v>
      </c>
      <c r="U36" s="342"/>
      <c r="V36" s="342"/>
      <c r="W36" s="342"/>
      <c r="X36" s="342"/>
      <c r="Y36" s="342"/>
      <c r="Z36" s="342"/>
      <c r="AA36" s="342"/>
      <c r="AB36" s="342"/>
      <c r="AC36" s="342"/>
      <c r="AD36" s="342"/>
      <c r="AE36" s="342"/>
      <c r="AF36" s="343"/>
      <c r="AG36" s="460" t="str">
        <f>'07.02'!AG36:AO38</f>
        <v>-</v>
      </c>
      <c r="AH36" s="460"/>
      <c r="AI36" s="460"/>
      <c r="AJ36" s="460"/>
      <c r="AK36" s="460"/>
      <c r="AL36" s="460"/>
      <c r="AM36" s="460"/>
      <c r="AN36" s="460"/>
      <c r="AO36" s="460"/>
      <c r="AP36" s="513" t="s">
        <v>329</v>
      </c>
      <c r="AQ36" s="514"/>
      <c r="AR36" s="514"/>
      <c r="AS36" s="514"/>
      <c r="AT36" s="514"/>
      <c r="AU36" s="515"/>
      <c r="AV36" s="188" t="s">
        <v>330</v>
      </c>
      <c r="AW36" s="241"/>
      <c r="AX36" s="189"/>
      <c r="AY36" s="507" t="s">
        <v>331</v>
      </c>
      <c r="AZ36" s="508"/>
      <c r="BA36" s="444"/>
      <c r="BB36" s="445"/>
      <c r="BC36" s="188"/>
      <c r="BD36" s="241"/>
      <c r="BE36" s="189"/>
      <c r="BF36" s="188"/>
      <c r="BG36" s="241"/>
      <c r="BH36" s="241"/>
      <c r="BI36" s="189"/>
    </row>
    <row r="37" spans="2:61" ht="16.5" customHeight="1" thickTop="1" thickBot="1">
      <c r="B37" s="413"/>
      <c r="C37" s="413"/>
      <c r="D37" s="413"/>
      <c r="E37" s="413"/>
      <c r="F37" s="413"/>
      <c r="G37" s="413"/>
      <c r="H37" s="413"/>
      <c r="I37" s="413"/>
      <c r="J37" s="413"/>
      <c r="K37" s="413"/>
      <c r="L37" s="413"/>
      <c r="M37" s="413"/>
      <c r="N37" s="413"/>
      <c r="O37" s="413"/>
      <c r="P37" s="413"/>
      <c r="Q37" s="413"/>
      <c r="R37" s="413"/>
      <c r="S37" s="413"/>
      <c r="T37" s="344"/>
      <c r="U37" s="345"/>
      <c r="V37" s="345"/>
      <c r="W37" s="345"/>
      <c r="X37" s="345"/>
      <c r="Y37" s="345"/>
      <c r="Z37" s="345"/>
      <c r="AA37" s="345"/>
      <c r="AB37" s="345"/>
      <c r="AC37" s="345"/>
      <c r="AD37" s="345"/>
      <c r="AE37" s="345"/>
      <c r="AF37" s="346"/>
      <c r="AG37" s="460"/>
      <c r="AH37" s="460"/>
      <c r="AI37" s="460"/>
      <c r="AJ37" s="460"/>
      <c r="AK37" s="460"/>
      <c r="AL37" s="460"/>
      <c r="AM37" s="460"/>
      <c r="AN37" s="460"/>
      <c r="AO37" s="460"/>
      <c r="AP37" s="516"/>
      <c r="AQ37" s="517"/>
      <c r="AR37" s="517"/>
      <c r="AS37" s="517"/>
      <c r="AT37" s="517"/>
      <c r="AU37" s="518"/>
      <c r="AV37" s="190"/>
      <c r="AW37" s="242"/>
      <c r="AX37" s="191"/>
      <c r="AY37" s="509"/>
      <c r="AZ37" s="510"/>
      <c r="BA37" s="446"/>
      <c r="BB37" s="447"/>
      <c r="BC37" s="190"/>
      <c r="BD37" s="242"/>
      <c r="BE37" s="191"/>
      <c r="BF37" s="190"/>
      <c r="BG37" s="242"/>
      <c r="BH37" s="242"/>
      <c r="BI37" s="191"/>
    </row>
    <row r="38" spans="2:61" ht="16.5" customHeight="1" thickTop="1" thickBot="1">
      <c r="B38" s="413"/>
      <c r="C38" s="413"/>
      <c r="D38" s="413"/>
      <c r="E38" s="413"/>
      <c r="F38" s="413"/>
      <c r="G38" s="413"/>
      <c r="H38" s="413"/>
      <c r="I38" s="413"/>
      <c r="J38" s="413"/>
      <c r="K38" s="413"/>
      <c r="L38" s="413"/>
      <c r="M38" s="413"/>
      <c r="N38" s="413"/>
      <c r="O38" s="413"/>
      <c r="P38" s="413"/>
      <c r="Q38" s="413"/>
      <c r="R38" s="413"/>
      <c r="S38" s="413"/>
      <c r="T38" s="347"/>
      <c r="U38" s="348"/>
      <c r="V38" s="348"/>
      <c r="W38" s="348"/>
      <c r="X38" s="348"/>
      <c r="Y38" s="348"/>
      <c r="Z38" s="348"/>
      <c r="AA38" s="348"/>
      <c r="AB38" s="348"/>
      <c r="AC38" s="348"/>
      <c r="AD38" s="348"/>
      <c r="AE38" s="348"/>
      <c r="AF38" s="349"/>
      <c r="AG38" s="460"/>
      <c r="AH38" s="460"/>
      <c r="AI38" s="460"/>
      <c r="AJ38" s="460"/>
      <c r="AK38" s="460"/>
      <c r="AL38" s="460"/>
      <c r="AM38" s="460"/>
      <c r="AN38" s="460"/>
      <c r="AO38" s="460"/>
      <c r="AP38" s="519"/>
      <c r="AQ38" s="520"/>
      <c r="AR38" s="520"/>
      <c r="AS38" s="520"/>
      <c r="AT38" s="520"/>
      <c r="AU38" s="521"/>
      <c r="AV38" s="192"/>
      <c r="AW38" s="243"/>
      <c r="AX38" s="193"/>
      <c r="AY38" s="511"/>
      <c r="AZ38" s="512"/>
      <c r="BA38" s="448"/>
      <c r="BB38" s="449"/>
      <c r="BC38" s="192"/>
      <c r="BD38" s="243"/>
      <c r="BE38" s="193"/>
      <c r="BF38" s="192"/>
      <c r="BG38" s="243"/>
      <c r="BH38" s="243"/>
      <c r="BI38" s="193"/>
    </row>
    <row r="39" spans="2:61" ht="16.5" customHeight="1" thickTop="1" thickBot="1">
      <c r="B39" s="413" t="s">
        <v>23</v>
      </c>
      <c r="C39" s="413"/>
      <c r="D39" s="413"/>
      <c r="E39" s="413"/>
      <c r="F39" s="413"/>
      <c r="G39" s="413"/>
      <c r="H39" s="413"/>
      <c r="I39" s="413"/>
      <c r="J39" s="413"/>
      <c r="K39" s="414" t="s">
        <v>258</v>
      </c>
      <c r="L39" s="414"/>
      <c r="M39" s="414"/>
      <c r="N39" s="414"/>
      <c r="O39" s="414"/>
      <c r="P39" s="414"/>
      <c r="Q39" s="414"/>
      <c r="R39" s="414"/>
      <c r="S39" s="414"/>
      <c r="T39" s="341" t="s">
        <v>177</v>
      </c>
      <c r="U39" s="342"/>
      <c r="V39" s="342"/>
      <c r="W39" s="342"/>
      <c r="X39" s="342"/>
      <c r="Y39" s="342"/>
      <c r="Z39" s="342"/>
      <c r="AA39" s="342"/>
      <c r="AB39" s="342"/>
      <c r="AC39" s="342"/>
      <c r="AD39" s="342"/>
      <c r="AE39" s="342"/>
      <c r="AF39" s="343"/>
      <c r="AG39" s="450">
        <v>30</v>
      </c>
      <c r="AH39" s="451"/>
      <c r="AI39" s="451"/>
      <c r="AJ39" s="451"/>
      <c r="AK39" s="451"/>
      <c r="AL39" s="451"/>
      <c r="AM39" s="451"/>
      <c r="AN39" s="451"/>
      <c r="AO39" s="452"/>
      <c r="AP39" s="394" t="s">
        <v>24</v>
      </c>
      <c r="AQ39" s="395"/>
      <c r="AR39" s="395"/>
      <c r="AS39" s="395"/>
      <c r="AT39" s="395"/>
      <c r="AU39" s="395"/>
      <c r="AV39" s="395"/>
      <c r="AW39" s="395"/>
      <c r="AX39" s="395"/>
      <c r="AY39" s="400"/>
      <c r="AZ39" s="395" t="s">
        <v>25</v>
      </c>
      <c r="BA39" s="395"/>
      <c r="BB39" s="395"/>
      <c r="BC39" s="395"/>
      <c r="BD39" s="395"/>
      <c r="BE39" s="395"/>
      <c r="BF39" s="395"/>
      <c r="BG39" s="395"/>
      <c r="BH39" s="395"/>
      <c r="BI39" s="400"/>
    </row>
    <row r="40" spans="2:61" ht="16.5" customHeight="1" thickTop="1" thickBot="1">
      <c r="B40" s="413"/>
      <c r="C40" s="413"/>
      <c r="D40" s="413"/>
      <c r="E40" s="413"/>
      <c r="F40" s="413"/>
      <c r="G40" s="413"/>
      <c r="H40" s="413"/>
      <c r="I40" s="413"/>
      <c r="J40" s="413"/>
      <c r="K40" s="414"/>
      <c r="L40" s="414"/>
      <c r="M40" s="414"/>
      <c r="N40" s="414"/>
      <c r="O40" s="414"/>
      <c r="P40" s="414"/>
      <c r="Q40" s="414"/>
      <c r="R40" s="414"/>
      <c r="S40" s="414"/>
      <c r="T40" s="344"/>
      <c r="U40" s="345"/>
      <c r="V40" s="345"/>
      <c r="W40" s="345"/>
      <c r="X40" s="345"/>
      <c r="Y40" s="345"/>
      <c r="Z40" s="345"/>
      <c r="AA40" s="345"/>
      <c r="AB40" s="345"/>
      <c r="AC40" s="345"/>
      <c r="AD40" s="345"/>
      <c r="AE40" s="345"/>
      <c r="AF40" s="346"/>
      <c r="AG40" s="453"/>
      <c r="AH40" s="454"/>
      <c r="AI40" s="454"/>
      <c r="AJ40" s="454"/>
      <c r="AK40" s="454"/>
      <c r="AL40" s="454"/>
      <c r="AM40" s="454"/>
      <c r="AN40" s="454"/>
      <c r="AO40" s="455"/>
      <c r="AP40" s="396"/>
      <c r="AQ40" s="397"/>
      <c r="AR40" s="397"/>
      <c r="AS40" s="397"/>
      <c r="AT40" s="397"/>
      <c r="AU40" s="397"/>
      <c r="AV40" s="397"/>
      <c r="AW40" s="397"/>
      <c r="AX40" s="397"/>
      <c r="AY40" s="401"/>
      <c r="AZ40" s="397"/>
      <c r="BA40" s="397"/>
      <c r="BB40" s="397"/>
      <c r="BC40" s="397"/>
      <c r="BD40" s="397"/>
      <c r="BE40" s="397"/>
      <c r="BF40" s="397"/>
      <c r="BG40" s="397"/>
      <c r="BH40" s="397"/>
      <c r="BI40" s="401"/>
    </row>
    <row r="41" spans="2:61" ht="16.5" customHeight="1" thickTop="1" thickBot="1">
      <c r="B41" s="413"/>
      <c r="C41" s="413"/>
      <c r="D41" s="413"/>
      <c r="E41" s="413"/>
      <c r="F41" s="413"/>
      <c r="G41" s="413"/>
      <c r="H41" s="413"/>
      <c r="I41" s="413"/>
      <c r="J41" s="413"/>
      <c r="K41" s="414"/>
      <c r="L41" s="414"/>
      <c r="M41" s="414"/>
      <c r="N41" s="414"/>
      <c r="O41" s="414"/>
      <c r="P41" s="414"/>
      <c r="Q41" s="414"/>
      <c r="R41" s="414"/>
      <c r="S41" s="414"/>
      <c r="T41" s="347"/>
      <c r="U41" s="348"/>
      <c r="V41" s="348"/>
      <c r="W41" s="348"/>
      <c r="X41" s="348"/>
      <c r="Y41" s="348"/>
      <c r="Z41" s="348"/>
      <c r="AA41" s="348"/>
      <c r="AB41" s="348"/>
      <c r="AC41" s="348"/>
      <c r="AD41" s="348"/>
      <c r="AE41" s="348"/>
      <c r="AF41" s="349"/>
      <c r="AG41" s="456"/>
      <c r="AH41" s="457"/>
      <c r="AI41" s="457"/>
      <c r="AJ41" s="457"/>
      <c r="AK41" s="457"/>
      <c r="AL41" s="457"/>
      <c r="AM41" s="457"/>
      <c r="AN41" s="457"/>
      <c r="AO41" s="458"/>
      <c r="AP41" s="398"/>
      <c r="AQ41" s="399"/>
      <c r="AR41" s="399"/>
      <c r="AS41" s="399"/>
      <c r="AT41" s="399"/>
      <c r="AU41" s="399"/>
      <c r="AV41" s="399"/>
      <c r="AW41" s="399"/>
      <c r="AX41" s="399"/>
      <c r="AY41" s="402"/>
      <c r="AZ41" s="399"/>
      <c r="BA41" s="399"/>
      <c r="BB41" s="399"/>
      <c r="BC41" s="399"/>
      <c r="BD41" s="399"/>
      <c r="BE41" s="399"/>
      <c r="BF41" s="399"/>
      <c r="BG41" s="399"/>
      <c r="BH41" s="399"/>
      <c r="BI41" s="402"/>
    </row>
    <row r="42" spans="2:61" ht="16.5" customHeight="1" thickTop="1" thickBot="1">
      <c r="B42" s="413" t="s">
        <v>26</v>
      </c>
      <c r="C42" s="413"/>
      <c r="D42" s="413"/>
      <c r="E42" s="413"/>
      <c r="F42" s="413"/>
      <c r="G42" s="413"/>
      <c r="H42" s="413"/>
      <c r="I42" s="413"/>
      <c r="J42" s="413"/>
      <c r="K42" s="441" t="s">
        <v>257</v>
      </c>
      <c r="L42" s="441"/>
      <c r="M42" s="441"/>
      <c r="N42" s="441"/>
      <c r="O42" s="441"/>
      <c r="P42" s="441"/>
      <c r="Q42" s="441"/>
      <c r="R42" s="441"/>
      <c r="S42" s="441"/>
      <c r="T42" s="341" t="s">
        <v>27</v>
      </c>
      <c r="U42" s="342"/>
      <c r="V42" s="342"/>
      <c r="W42" s="342"/>
      <c r="X42" s="342"/>
      <c r="Y42" s="342"/>
      <c r="Z42" s="342"/>
      <c r="AA42" s="342"/>
      <c r="AB42" s="342"/>
      <c r="AC42" s="342"/>
      <c r="AD42" s="342"/>
      <c r="AE42" s="342"/>
      <c r="AF42" s="343"/>
      <c r="AG42" s="443">
        <v>30</v>
      </c>
      <c r="AH42" s="443"/>
      <c r="AI42" s="443"/>
      <c r="AJ42" s="443"/>
      <c r="AK42" s="443"/>
      <c r="AL42" s="443"/>
      <c r="AM42" s="443"/>
      <c r="AN42" s="443"/>
      <c r="AO42" s="443"/>
      <c r="AP42" s="413" t="s">
        <v>28</v>
      </c>
      <c r="AQ42" s="413"/>
      <c r="AR42" s="413"/>
      <c r="AS42" s="413"/>
      <c r="AT42" s="413"/>
      <c r="AU42" s="413"/>
      <c r="AV42" s="413"/>
      <c r="AW42" s="413" t="s">
        <v>307</v>
      </c>
      <c r="AX42" s="413"/>
      <c r="AY42" s="413"/>
      <c r="AZ42" s="341" t="s">
        <v>178</v>
      </c>
      <c r="BA42" s="342"/>
      <c r="BB42" s="342"/>
      <c r="BC42" s="342"/>
      <c r="BD42" s="342"/>
      <c r="BE42" s="343"/>
      <c r="BF42" s="350" t="s">
        <v>129</v>
      </c>
      <c r="BG42" s="352"/>
      <c r="BH42" s="407" t="s">
        <v>129</v>
      </c>
      <c r="BI42" s="408"/>
    </row>
    <row r="43" spans="2:61" ht="16.5" customHeight="1" thickTop="1" thickBot="1">
      <c r="B43" s="413"/>
      <c r="C43" s="413"/>
      <c r="D43" s="413"/>
      <c r="E43" s="413"/>
      <c r="F43" s="413"/>
      <c r="G43" s="413"/>
      <c r="H43" s="413"/>
      <c r="I43" s="413"/>
      <c r="J43" s="413"/>
      <c r="K43" s="441"/>
      <c r="L43" s="441"/>
      <c r="M43" s="441"/>
      <c r="N43" s="441"/>
      <c r="O43" s="441"/>
      <c r="P43" s="441"/>
      <c r="Q43" s="441"/>
      <c r="R43" s="441"/>
      <c r="S43" s="441"/>
      <c r="T43" s="344"/>
      <c r="U43" s="345"/>
      <c r="V43" s="345"/>
      <c r="W43" s="345"/>
      <c r="X43" s="345"/>
      <c r="Y43" s="345"/>
      <c r="Z43" s="345"/>
      <c r="AA43" s="345"/>
      <c r="AB43" s="345"/>
      <c r="AC43" s="345"/>
      <c r="AD43" s="345"/>
      <c r="AE43" s="345"/>
      <c r="AF43" s="346"/>
      <c r="AG43" s="443"/>
      <c r="AH43" s="443"/>
      <c r="AI43" s="443"/>
      <c r="AJ43" s="443"/>
      <c r="AK43" s="443"/>
      <c r="AL43" s="443"/>
      <c r="AM43" s="443"/>
      <c r="AN43" s="443"/>
      <c r="AO43" s="443"/>
      <c r="AP43" s="413"/>
      <c r="AQ43" s="413"/>
      <c r="AR43" s="413"/>
      <c r="AS43" s="413"/>
      <c r="AT43" s="413"/>
      <c r="AU43" s="413"/>
      <c r="AV43" s="413"/>
      <c r="AW43" s="413"/>
      <c r="AX43" s="413"/>
      <c r="AY43" s="413"/>
      <c r="AZ43" s="344"/>
      <c r="BA43" s="345"/>
      <c r="BB43" s="345"/>
      <c r="BC43" s="345"/>
      <c r="BD43" s="345"/>
      <c r="BE43" s="346"/>
      <c r="BF43" s="353"/>
      <c r="BG43" s="355"/>
      <c r="BH43" s="409"/>
      <c r="BI43" s="410"/>
    </row>
    <row r="44" spans="2:61" ht="16.5" customHeight="1" thickTop="1" thickBot="1">
      <c r="B44" s="413"/>
      <c r="C44" s="413"/>
      <c r="D44" s="413"/>
      <c r="E44" s="413"/>
      <c r="F44" s="413"/>
      <c r="G44" s="413"/>
      <c r="H44" s="413"/>
      <c r="I44" s="413"/>
      <c r="J44" s="413"/>
      <c r="K44" s="441"/>
      <c r="L44" s="441"/>
      <c r="M44" s="441"/>
      <c r="N44" s="441"/>
      <c r="O44" s="441"/>
      <c r="P44" s="441"/>
      <c r="Q44" s="441"/>
      <c r="R44" s="441"/>
      <c r="S44" s="441"/>
      <c r="T44" s="347"/>
      <c r="U44" s="348"/>
      <c r="V44" s="348"/>
      <c r="W44" s="348"/>
      <c r="X44" s="348"/>
      <c r="Y44" s="348"/>
      <c r="Z44" s="348"/>
      <c r="AA44" s="348"/>
      <c r="AB44" s="348"/>
      <c r="AC44" s="348"/>
      <c r="AD44" s="348"/>
      <c r="AE44" s="348"/>
      <c r="AF44" s="349"/>
      <c r="AG44" s="443"/>
      <c r="AH44" s="443"/>
      <c r="AI44" s="443"/>
      <c r="AJ44" s="443"/>
      <c r="AK44" s="443"/>
      <c r="AL44" s="443"/>
      <c r="AM44" s="443"/>
      <c r="AN44" s="443"/>
      <c r="AO44" s="443"/>
      <c r="AP44" s="413"/>
      <c r="AQ44" s="413"/>
      <c r="AR44" s="413"/>
      <c r="AS44" s="413"/>
      <c r="AT44" s="413"/>
      <c r="AU44" s="413"/>
      <c r="AV44" s="413"/>
      <c r="AW44" s="413"/>
      <c r="AX44" s="413"/>
      <c r="AY44" s="413"/>
      <c r="AZ44" s="347"/>
      <c r="BA44" s="348"/>
      <c r="BB44" s="348"/>
      <c r="BC44" s="348"/>
      <c r="BD44" s="348"/>
      <c r="BE44" s="349"/>
      <c r="BF44" s="356"/>
      <c r="BG44" s="358"/>
      <c r="BH44" s="411"/>
      <c r="BI44" s="412"/>
    </row>
    <row r="45" spans="2:61" ht="16.5" customHeight="1" thickTop="1" thickBot="1">
      <c r="B45" s="413" t="s">
        <v>29</v>
      </c>
      <c r="C45" s="413"/>
      <c r="D45" s="413"/>
      <c r="E45" s="413"/>
      <c r="F45" s="413"/>
      <c r="G45" s="413"/>
      <c r="H45" s="413"/>
      <c r="I45" s="413"/>
      <c r="J45" s="413"/>
      <c r="K45" s="431" t="s">
        <v>256</v>
      </c>
      <c r="L45" s="431"/>
      <c r="M45" s="431"/>
      <c r="N45" s="431"/>
      <c r="O45" s="431"/>
      <c r="P45" s="431"/>
      <c r="Q45" s="431"/>
      <c r="R45" s="431"/>
      <c r="S45" s="431"/>
      <c r="T45" s="341" t="s">
        <v>30</v>
      </c>
      <c r="U45" s="342"/>
      <c r="V45" s="342"/>
      <c r="W45" s="342"/>
      <c r="X45" s="342"/>
      <c r="Y45" s="342"/>
      <c r="Z45" s="342"/>
      <c r="AA45" s="342"/>
      <c r="AB45" s="342"/>
      <c r="AC45" s="342"/>
      <c r="AD45" s="342"/>
      <c r="AE45" s="342"/>
      <c r="AF45" s="343"/>
      <c r="AG45" s="432" t="s">
        <v>129</v>
      </c>
      <c r="AH45" s="433"/>
      <c r="AI45" s="433"/>
      <c r="AJ45" s="433"/>
      <c r="AK45" s="433"/>
      <c r="AL45" s="433"/>
      <c r="AM45" s="433"/>
      <c r="AN45" s="433"/>
      <c r="AO45" s="434"/>
      <c r="AP45" s="413" t="s">
        <v>31</v>
      </c>
      <c r="AQ45" s="413"/>
      <c r="AR45" s="413"/>
      <c r="AS45" s="413"/>
      <c r="AT45" s="413"/>
      <c r="AU45" s="413"/>
      <c r="AV45" s="413"/>
      <c r="AW45" s="413">
        <v>170</v>
      </c>
      <c r="AX45" s="413"/>
      <c r="AY45" s="413"/>
      <c r="AZ45" s="341" t="s">
        <v>179</v>
      </c>
      <c r="BA45" s="342"/>
      <c r="BB45" s="342"/>
      <c r="BC45" s="342"/>
      <c r="BD45" s="342"/>
      <c r="BE45" s="343"/>
      <c r="BF45" s="350" t="s">
        <v>129</v>
      </c>
      <c r="BG45" s="352"/>
      <c r="BH45" s="407" t="s">
        <v>129</v>
      </c>
      <c r="BI45" s="408"/>
    </row>
    <row r="46" spans="2:61" ht="16.5" customHeight="1" thickTop="1" thickBot="1">
      <c r="B46" s="413"/>
      <c r="C46" s="413"/>
      <c r="D46" s="413"/>
      <c r="E46" s="413"/>
      <c r="F46" s="413"/>
      <c r="G46" s="413"/>
      <c r="H46" s="413"/>
      <c r="I46" s="413"/>
      <c r="J46" s="413"/>
      <c r="K46" s="431"/>
      <c r="L46" s="431"/>
      <c r="M46" s="431"/>
      <c r="N46" s="431"/>
      <c r="O46" s="431"/>
      <c r="P46" s="431"/>
      <c r="Q46" s="431"/>
      <c r="R46" s="431"/>
      <c r="S46" s="431"/>
      <c r="T46" s="344"/>
      <c r="U46" s="345"/>
      <c r="V46" s="345"/>
      <c r="W46" s="345"/>
      <c r="X46" s="345"/>
      <c r="Y46" s="345"/>
      <c r="Z46" s="345"/>
      <c r="AA46" s="345"/>
      <c r="AB46" s="345"/>
      <c r="AC46" s="345"/>
      <c r="AD46" s="345"/>
      <c r="AE46" s="345"/>
      <c r="AF46" s="346"/>
      <c r="AG46" s="435"/>
      <c r="AH46" s="436"/>
      <c r="AI46" s="436"/>
      <c r="AJ46" s="436"/>
      <c r="AK46" s="436"/>
      <c r="AL46" s="436"/>
      <c r="AM46" s="436"/>
      <c r="AN46" s="436"/>
      <c r="AO46" s="437"/>
      <c r="AP46" s="413"/>
      <c r="AQ46" s="413"/>
      <c r="AR46" s="413"/>
      <c r="AS46" s="413"/>
      <c r="AT46" s="413"/>
      <c r="AU46" s="413"/>
      <c r="AV46" s="413"/>
      <c r="AW46" s="413"/>
      <c r="AX46" s="413"/>
      <c r="AY46" s="413"/>
      <c r="AZ46" s="344"/>
      <c r="BA46" s="345"/>
      <c r="BB46" s="345"/>
      <c r="BC46" s="345"/>
      <c r="BD46" s="345"/>
      <c r="BE46" s="346"/>
      <c r="BF46" s="353"/>
      <c r="BG46" s="355"/>
      <c r="BH46" s="409"/>
      <c r="BI46" s="410"/>
    </row>
    <row r="47" spans="2:61" ht="16.5" customHeight="1" thickTop="1" thickBot="1">
      <c r="B47" s="413"/>
      <c r="C47" s="413"/>
      <c r="D47" s="413"/>
      <c r="E47" s="413"/>
      <c r="F47" s="413"/>
      <c r="G47" s="413"/>
      <c r="H47" s="413"/>
      <c r="I47" s="413"/>
      <c r="J47" s="413"/>
      <c r="K47" s="431"/>
      <c r="L47" s="431"/>
      <c r="M47" s="431"/>
      <c r="N47" s="431"/>
      <c r="O47" s="431"/>
      <c r="P47" s="431"/>
      <c r="Q47" s="431"/>
      <c r="R47" s="431"/>
      <c r="S47" s="431"/>
      <c r="T47" s="347"/>
      <c r="U47" s="348"/>
      <c r="V47" s="348"/>
      <c r="W47" s="348"/>
      <c r="X47" s="348"/>
      <c r="Y47" s="348"/>
      <c r="Z47" s="348"/>
      <c r="AA47" s="348"/>
      <c r="AB47" s="348"/>
      <c r="AC47" s="348"/>
      <c r="AD47" s="348"/>
      <c r="AE47" s="348"/>
      <c r="AF47" s="349"/>
      <c r="AG47" s="438"/>
      <c r="AH47" s="439"/>
      <c r="AI47" s="439"/>
      <c r="AJ47" s="439"/>
      <c r="AK47" s="439"/>
      <c r="AL47" s="439"/>
      <c r="AM47" s="439"/>
      <c r="AN47" s="439"/>
      <c r="AO47" s="440"/>
      <c r="AP47" s="413"/>
      <c r="AQ47" s="413"/>
      <c r="AR47" s="413"/>
      <c r="AS47" s="413"/>
      <c r="AT47" s="413"/>
      <c r="AU47" s="413"/>
      <c r="AV47" s="413"/>
      <c r="AW47" s="413"/>
      <c r="AX47" s="413"/>
      <c r="AY47" s="413"/>
      <c r="AZ47" s="347"/>
      <c r="BA47" s="348"/>
      <c r="BB47" s="348"/>
      <c r="BC47" s="348"/>
      <c r="BD47" s="348"/>
      <c r="BE47" s="349"/>
      <c r="BF47" s="356"/>
      <c r="BG47" s="358"/>
      <c r="BH47" s="411"/>
      <c r="BI47" s="412"/>
    </row>
    <row r="48" spans="2:61" ht="15" customHeight="1" thickTop="1" thickBot="1">
      <c r="B48" s="413" t="s">
        <v>32</v>
      </c>
      <c r="C48" s="413"/>
      <c r="D48" s="413"/>
      <c r="E48" s="413"/>
      <c r="F48" s="413"/>
      <c r="G48" s="413"/>
      <c r="H48" s="413"/>
      <c r="I48" s="413"/>
      <c r="J48" s="413"/>
      <c r="K48" s="414"/>
      <c r="L48" s="414"/>
      <c r="M48" s="414"/>
      <c r="N48" s="414"/>
      <c r="O48" s="414"/>
      <c r="P48" s="414"/>
      <c r="Q48" s="414"/>
      <c r="R48" s="414"/>
      <c r="S48" s="414"/>
      <c r="T48" s="341" t="s">
        <v>33</v>
      </c>
      <c r="U48" s="342"/>
      <c r="V48" s="342"/>
      <c r="W48" s="342"/>
      <c r="X48" s="342"/>
      <c r="Y48" s="342"/>
      <c r="Z48" s="342"/>
      <c r="AA48" s="342"/>
      <c r="AB48" s="342"/>
      <c r="AC48" s="342"/>
      <c r="AD48" s="342"/>
      <c r="AE48" s="342"/>
      <c r="AF48" s="343"/>
      <c r="AG48" s="422" t="s">
        <v>337</v>
      </c>
      <c r="AH48" s="423"/>
      <c r="AI48" s="423"/>
      <c r="AJ48" s="423"/>
      <c r="AK48" s="423"/>
      <c r="AL48" s="423"/>
      <c r="AM48" s="423"/>
      <c r="AN48" s="423"/>
      <c r="AO48" s="424"/>
      <c r="AP48" s="341" t="s">
        <v>34</v>
      </c>
      <c r="AQ48" s="342"/>
      <c r="AR48" s="342"/>
      <c r="AS48" s="342"/>
      <c r="AT48" s="342"/>
      <c r="AU48" s="342"/>
      <c r="AV48" s="343"/>
      <c r="AW48" s="413">
        <v>1776</v>
      </c>
      <c r="AX48" s="413"/>
      <c r="AY48" s="413"/>
      <c r="AZ48" s="341" t="s">
        <v>180</v>
      </c>
      <c r="BA48" s="342"/>
      <c r="BB48" s="342"/>
      <c r="BC48" s="342"/>
      <c r="BD48" s="342"/>
      <c r="BE48" s="343"/>
      <c r="BF48" s="416" t="str">
        <f>E279</f>
        <v>-</v>
      </c>
      <c r="BG48" s="417"/>
      <c r="BH48" s="407" t="str">
        <f>IFERROR(BF48/(N231*0.06),"-")</f>
        <v>-</v>
      </c>
      <c r="BI48" s="408"/>
    </row>
    <row r="49" spans="2:64" ht="15" customHeight="1" thickTop="1" thickBot="1">
      <c r="B49" s="413"/>
      <c r="C49" s="413"/>
      <c r="D49" s="413"/>
      <c r="E49" s="413"/>
      <c r="F49" s="413"/>
      <c r="G49" s="413"/>
      <c r="H49" s="413"/>
      <c r="I49" s="413"/>
      <c r="J49" s="413"/>
      <c r="K49" s="414"/>
      <c r="L49" s="414"/>
      <c r="M49" s="414"/>
      <c r="N49" s="414"/>
      <c r="O49" s="414"/>
      <c r="P49" s="414"/>
      <c r="Q49" s="414"/>
      <c r="R49" s="414"/>
      <c r="S49" s="414"/>
      <c r="T49" s="344"/>
      <c r="U49" s="345"/>
      <c r="V49" s="345"/>
      <c r="W49" s="345"/>
      <c r="X49" s="345"/>
      <c r="Y49" s="345"/>
      <c r="Z49" s="345"/>
      <c r="AA49" s="345"/>
      <c r="AB49" s="345"/>
      <c r="AC49" s="345"/>
      <c r="AD49" s="345"/>
      <c r="AE49" s="345"/>
      <c r="AF49" s="346"/>
      <c r="AG49" s="425"/>
      <c r="AH49" s="426"/>
      <c r="AI49" s="426"/>
      <c r="AJ49" s="426"/>
      <c r="AK49" s="426"/>
      <c r="AL49" s="426"/>
      <c r="AM49" s="426"/>
      <c r="AN49" s="426"/>
      <c r="AO49" s="427"/>
      <c r="AP49" s="344"/>
      <c r="AQ49" s="345"/>
      <c r="AR49" s="345"/>
      <c r="AS49" s="345"/>
      <c r="AT49" s="345"/>
      <c r="AU49" s="345"/>
      <c r="AV49" s="346"/>
      <c r="AW49" s="413"/>
      <c r="AX49" s="413"/>
      <c r="AY49" s="413"/>
      <c r="AZ49" s="344"/>
      <c r="BA49" s="345"/>
      <c r="BB49" s="345"/>
      <c r="BC49" s="345"/>
      <c r="BD49" s="345"/>
      <c r="BE49" s="346"/>
      <c r="BF49" s="418"/>
      <c r="BG49" s="419"/>
      <c r="BH49" s="409"/>
      <c r="BI49" s="410"/>
    </row>
    <row r="50" spans="2:64" ht="15" customHeight="1" thickTop="1" thickBot="1">
      <c r="B50" s="413"/>
      <c r="C50" s="413"/>
      <c r="D50" s="413"/>
      <c r="E50" s="413"/>
      <c r="F50" s="413"/>
      <c r="G50" s="413"/>
      <c r="H50" s="413"/>
      <c r="I50" s="413"/>
      <c r="J50" s="413"/>
      <c r="K50" s="414"/>
      <c r="L50" s="414"/>
      <c r="M50" s="414"/>
      <c r="N50" s="414"/>
      <c r="O50" s="414"/>
      <c r="P50" s="414"/>
      <c r="Q50" s="414"/>
      <c r="R50" s="414"/>
      <c r="S50" s="414"/>
      <c r="T50" s="347"/>
      <c r="U50" s="348"/>
      <c r="V50" s="348"/>
      <c r="W50" s="348"/>
      <c r="X50" s="348"/>
      <c r="Y50" s="348"/>
      <c r="Z50" s="348"/>
      <c r="AA50" s="348"/>
      <c r="AB50" s="348"/>
      <c r="AC50" s="348"/>
      <c r="AD50" s="348"/>
      <c r="AE50" s="348"/>
      <c r="AF50" s="349"/>
      <c r="AG50" s="428"/>
      <c r="AH50" s="429"/>
      <c r="AI50" s="429"/>
      <c r="AJ50" s="429"/>
      <c r="AK50" s="429"/>
      <c r="AL50" s="429"/>
      <c r="AM50" s="429"/>
      <c r="AN50" s="429"/>
      <c r="AO50" s="430"/>
      <c r="AP50" s="347"/>
      <c r="AQ50" s="348"/>
      <c r="AR50" s="348"/>
      <c r="AS50" s="348"/>
      <c r="AT50" s="348"/>
      <c r="AU50" s="348"/>
      <c r="AV50" s="349"/>
      <c r="AW50" s="413"/>
      <c r="AX50" s="413"/>
      <c r="AY50" s="413"/>
      <c r="AZ50" s="347"/>
      <c r="BA50" s="348"/>
      <c r="BB50" s="348"/>
      <c r="BC50" s="348"/>
      <c r="BD50" s="348"/>
      <c r="BE50" s="349"/>
      <c r="BF50" s="420"/>
      <c r="BG50" s="421"/>
      <c r="BH50" s="411"/>
      <c r="BI50" s="412"/>
    </row>
    <row r="51" spans="2:64" ht="15" customHeight="1" thickTop="1" thickBot="1">
      <c r="B51" s="413" t="s">
        <v>35</v>
      </c>
      <c r="C51" s="413"/>
      <c r="D51" s="413"/>
      <c r="E51" s="413"/>
      <c r="F51" s="413"/>
      <c r="G51" s="413"/>
      <c r="H51" s="413"/>
      <c r="I51" s="413"/>
      <c r="J51" s="413"/>
      <c r="K51" s="414" t="s">
        <v>133</v>
      </c>
      <c r="L51" s="414"/>
      <c r="M51" s="414"/>
      <c r="N51" s="414"/>
      <c r="O51" s="414"/>
      <c r="P51" s="414"/>
      <c r="Q51" s="414"/>
      <c r="R51" s="414"/>
      <c r="S51" s="414"/>
      <c r="T51" s="413"/>
      <c r="U51" s="413"/>
      <c r="V51" s="413"/>
      <c r="W51" s="413"/>
      <c r="X51" s="413"/>
      <c r="Y51" s="413"/>
      <c r="Z51" s="413"/>
      <c r="AA51" s="413"/>
      <c r="AB51" s="413"/>
      <c r="AC51" s="413"/>
      <c r="AD51" s="413"/>
      <c r="AE51" s="413"/>
      <c r="AF51" s="413"/>
      <c r="AG51" s="413"/>
      <c r="AH51" s="413"/>
      <c r="AI51" s="413"/>
      <c r="AJ51" s="413"/>
      <c r="AK51" s="413"/>
      <c r="AL51" s="413"/>
      <c r="AM51" s="413"/>
      <c r="AN51" s="413"/>
      <c r="AO51" s="413"/>
      <c r="AP51" s="341"/>
      <c r="AQ51" s="342"/>
      <c r="AR51" s="342"/>
      <c r="AS51" s="342"/>
      <c r="AT51" s="342"/>
      <c r="AU51" s="342"/>
      <c r="AV51" s="343"/>
      <c r="AW51" s="413"/>
      <c r="AX51" s="413"/>
      <c r="AY51" s="413"/>
      <c r="AZ51" s="341" t="s">
        <v>181</v>
      </c>
      <c r="BA51" s="342"/>
      <c r="BB51" s="342"/>
      <c r="BC51" s="342"/>
      <c r="BD51" s="342"/>
      <c r="BE51" s="343"/>
      <c r="BF51" s="416" t="str">
        <f>IFERROR(BF48+B279,"-")</f>
        <v>-</v>
      </c>
      <c r="BG51" s="417"/>
      <c r="BH51" s="407" t="str">
        <f>IFERROR(BF51/(N231*0.06),"-")</f>
        <v>-</v>
      </c>
      <c r="BI51" s="408"/>
    </row>
    <row r="52" spans="2:64" ht="15" customHeight="1" thickTop="1" thickBot="1">
      <c r="B52" s="413"/>
      <c r="C52" s="413"/>
      <c r="D52" s="413"/>
      <c r="E52" s="413"/>
      <c r="F52" s="413"/>
      <c r="G52" s="413"/>
      <c r="H52" s="413"/>
      <c r="I52" s="413"/>
      <c r="J52" s="413"/>
      <c r="K52" s="414"/>
      <c r="L52" s="414"/>
      <c r="M52" s="414"/>
      <c r="N52" s="414"/>
      <c r="O52" s="414"/>
      <c r="P52" s="414"/>
      <c r="Q52" s="414"/>
      <c r="R52" s="414"/>
      <c r="S52" s="414"/>
      <c r="T52" s="413"/>
      <c r="U52" s="413"/>
      <c r="V52" s="413"/>
      <c r="W52" s="413"/>
      <c r="X52" s="413"/>
      <c r="Y52" s="413"/>
      <c r="Z52" s="413"/>
      <c r="AA52" s="413"/>
      <c r="AB52" s="413"/>
      <c r="AC52" s="413"/>
      <c r="AD52" s="413"/>
      <c r="AE52" s="413"/>
      <c r="AF52" s="413"/>
      <c r="AG52" s="413"/>
      <c r="AH52" s="413"/>
      <c r="AI52" s="413"/>
      <c r="AJ52" s="413"/>
      <c r="AK52" s="413"/>
      <c r="AL52" s="413"/>
      <c r="AM52" s="413"/>
      <c r="AN52" s="413"/>
      <c r="AO52" s="413"/>
      <c r="AP52" s="344"/>
      <c r="AQ52" s="345"/>
      <c r="AR52" s="345"/>
      <c r="AS52" s="345"/>
      <c r="AT52" s="345"/>
      <c r="AU52" s="345"/>
      <c r="AV52" s="346"/>
      <c r="AW52" s="413"/>
      <c r="AX52" s="413"/>
      <c r="AY52" s="413"/>
      <c r="AZ52" s="344"/>
      <c r="BA52" s="345"/>
      <c r="BB52" s="345"/>
      <c r="BC52" s="345"/>
      <c r="BD52" s="345"/>
      <c r="BE52" s="346"/>
      <c r="BF52" s="418"/>
      <c r="BG52" s="419"/>
      <c r="BH52" s="409"/>
      <c r="BI52" s="410"/>
    </row>
    <row r="53" spans="2:64" ht="15" customHeight="1" thickTop="1" thickBot="1">
      <c r="B53" s="413"/>
      <c r="C53" s="413"/>
      <c r="D53" s="413"/>
      <c r="E53" s="413"/>
      <c r="F53" s="413"/>
      <c r="G53" s="413"/>
      <c r="H53" s="413"/>
      <c r="I53" s="413"/>
      <c r="J53" s="413"/>
      <c r="K53" s="414"/>
      <c r="L53" s="414"/>
      <c r="M53" s="414"/>
      <c r="N53" s="414"/>
      <c r="O53" s="414"/>
      <c r="P53" s="414"/>
      <c r="Q53" s="414"/>
      <c r="R53" s="414"/>
      <c r="S53" s="414"/>
      <c r="T53" s="413"/>
      <c r="U53" s="413"/>
      <c r="V53" s="413"/>
      <c r="W53" s="413"/>
      <c r="X53" s="413"/>
      <c r="Y53" s="413"/>
      <c r="Z53" s="413"/>
      <c r="AA53" s="413"/>
      <c r="AB53" s="413"/>
      <c r="AC53" s="413"/>
      <c r="AD53" s="413"/>
      <c r="AE53" s="413"/>
      <c r="AF53" s="413"/>
      <c r="AG53" s="413"/>
      <c r="AH53" s="413"/>
      <c r="AI53" s="413"/>
      <c r="AJ53" s="413"/>
      <c r="AK53" s="413"/>
      <c r="AL53" s="413"/>
      <c r="AM53" s="413"/>
      <c r="AN53" s="413"/>
      <c r="AO53" s="413"/>
      <c r="AP53" s="347"/>
      <c r="AQ53" s="348"/>
      <c r="AR53" s="348"/>
      <c r="AS53" s="348"/>
      <c r="AT53" s="348"/>
      <c r="AU53" s="348"/>
      <c r="AV53" s="349"/>
      <c r="AW53" s="413"/>
      <c r="AX53" s="413"/>
      <c r="AY53" s="413"/>
      <c r="AZ53" s="347"/>
      <c r="BA53" s="348"/>
      <c r="BB53" s="348"/>
      <c r="BC53" s="348"/>
      <c r="BD53" s="348"/>
      <c r="BE53" s="349"/>
      <c r="BF53" s="420"/>
      <c r="BG53" s="421"/>
      <c r="BH53" s="411"/>
      <c r="BI53" s="412"/>
    </row>
    <row r="54" spans="2:64" ht="15.75" customHeight="1" thickTop="1">
      <c r="B54" s="394" t="s">
        <v>36</v>
      </c>
      <c r="C54" s="395"/>
      <c r="D54" s="395"/>
      <c r="E54" s="395"/>
      <c r="F54" s="395"/>
      <c r="G54" s="395"/>
      <c r="H54" s="395"/>
      <c r="I54" s="395"/>
      <c r="J54" s="395"/>
      <c r="K54" s="395"/>
      <c r="L54" s="395"/>
      <c r="M54" s="395"/>
      <c r="N54" s="395"/>
      <c r="O54" s="395"/>
      <c r="P54" s="395"/>
      <c r="Q54" s="395"/>
      <c r="R54" s="395"/>
      <c r="S54" s="395"/>
      <c r="T54" s="395"/>
      <c r="U54" s="395"/>
      <c r="V54" s="395"/>
      <c r="W54" s="395"/>
      <c r="X54" s="395"/>
      <c r="Y54" s="395"/>
      <c r="Z54" s="395"/>
      <c r="AA54" s="395"/>
      <c r="AB54" s="395"/>
      <c r="AC54" s="395"/>
      <c r="AD54" s="395"/>
      <c r="AE54" s="395"/>
      <c r="AF54" s="395"/>
      <c r="AG54" s="395" t="s">
        <v>37</v>
      </c>
      <c r="AH54" s="395"/>
      <c r="AI54" s="395"/>
      <c r="AJ54" s="395"/>
      <c r="AK54" s="395"/>
      <c r="AL54" s="395"/>
      <c r="AM54" s="395"/>
      <c r="AN54" s="395"/>
      <c r="AO54" s="395"/>
      <c r="AP54" s="395"/>
      <c r="AQ54" s="395"/>
      <c r="AR54" s="395"/>
      <c r="AS54" s="395"/>
      <c r="AT54" s="395"/>
      <c r="AU54" s="395"/>
      <c r="AV54" s="395"/>
      <c r="AW54" s="395"/>
      <c r="AX54" s="395"/>
      <c r="AY54" s="395"/>
      <c r="AZ54" s="395"/>
      <c r="BA54" s="395"/>
      <c r="BB54" s="395"/>
      <c r="BC54" s="395"/>
      <c r="BD54" s="395"/>
      <c r="BE54" s="395"/>
      <c r="BF54" s="395"/>
      <c r="BG54" s="395"/>
      <c r="BH54" s="395"/>
      <c r="BI54" s="400"/>
    </row>
    <row r="55" spans="2:64" ht="15" customHeight="1">
      <c r="B55" s="396"/>
      <c r="C55" s="397"/>
      <c r="D55" s="397"/>
      <c r="E55" s="397"/>
      <c r="F55" s="397"/>
      <c r="G55" s="397"/>
      <c r="H55" s="397"/>
      <c r="I55" s="397"/>
      <c r="J55" s="397"/>
      <c r="K55" s="397"/>
      <c r="L55" s="397"/>
      <c r="M55" s="397"/>
      <c r="N55" s="397"/>
      <c r="O55" s="397"/>
      <c r="P55" s="397"/>
      <c r="Q55" s="397"/>
      <c r="R55" s="397"/>
      <c r="S55" s="397"/>
      <c r="T55" s="397"/>
      <c r="U55" s="397"/>
      <c r="V55" s="397"/>
      <c r="W55" s="397"/>
      <c r="X55" s="397"/>
      <c r="Y55" s="397"/>
      <c r="Z55" s="397"/>
      <c r="AA55" s="397"/>
      <c r="AB55" s="397"/>
      <c r="AC55" s="397"/>
      <c r="AD55" s="397"/>
      <c r="AE55" s="397"/>
      <c r="AF55" s="397"/>
      <c r="AG55" s="397"/>
      <c r="AH55" s="397"/>
      <c r="AI55" s="397"/>
      <c r="AJ55" s="397"/>
      <c r="AK55" s="397"/>
      <c r="AL55" s="397"/>
      <c r="AM55" s="397"/>
      <c r="AN55" s="397"/>
      <c r="AO55" s="397"/>
      <c r="AP55" s="397"/>
      <c r="AQ55" s="397"/>
      <c r="AR55" s="397"/>
      <c r="AS55" s="397"/>
      <c r="AT55" s="397"/>
      <c r="AU55" s="397"/>
      <c r="AV55" s="397"/>
      <c r="AW55" s="397"/>
      <c r="AX55" s="397"/>
      <c r="AY55" s="397"/>
      <c r="AZ55" s="397"/>
      <c r="BA55" s="397"/>
      <c r="BB55" s="397"/>
      <c r="BC55" s="397"/>
      <c r="BD55" s="397"/>
      <c r="BE55" s="397"/>
      <c r="BF55" s="397"/>
      <c r="BG55" s="397"/>
      <c r="BH55" s="397"/>
      <c r="BI55" s="401"/>
    </row>
    <row r="56" spans="2:64" ht="15" customHeight="1">
      <c r="B56" s="396"/>
      <c r="C56" s="397"/>
      <c r="D56" s="397"/>
      <c r="E56" s="397"/>
      <c r="F56" s="397"/>
      <c r="G56" s="397"/>
      <c r="H56" s="397"/>
      <c r="I56" s="397"/>
      <c r="J56" s="397"/>
      <c r="K56" s="397"/>
      <c r="L56" s="397"/>
      <c r="M56" s="397"/>
      <c r="N56" s="397"/>
      <c r="O56" s="397"/>
      <c r="P56" s="397"/>
      <c r="Q56" s="397"/>
      <c r="R56" s="397"/>
      <c r="S56" s="397"/>
      <c r="T56" s="397"/>
      <c r="U56" s="397"/>
      <c r="V56" s="397"/>
      <c r="W56" s="397"/>
      <c r="X56" s="397"/>
      <c r="Y56" s="397"/>
      <c r="Z56" s="397"/>
      <c r="AA56" s="397"/>
      <c r="AB56" s="397"/>
      <c r="AC56" s="397"/>
      <c r="AD56" s="397"/>
      <c r="AE56" s="397"/>
      <c r="AF56" s="397"/>
      <c r="AG56" s="397"/>
      <c r="AH56" s="397"/>
      <c r="AI56" s="397"/>
      <c r="AJ56" s="397"/>
      <c r="AK56" s="397"/>
      <c r="AL56" s="397"/>
      <c r="AM56" s="397"/>
      <c r="AN56" s="397"/>
      <c r="AO56" s="397"/>
      <c r="AP56" s="397"/>
      <c r="AQ56" s="397"/>
      <c r="AR56" s="397"/>
      <c r="AS56" s="397"/>
      <c r="AT56" s="397"/>
      <c r="AU56" s="397"/>
      <c r="AV56" s="397"/>
      <c r="AW56" s="397"/>
      <c r="AX56" s="397"/>
      <c r="AY56" s="397"/>
      <c r="AZ56" s="397"/>
      <c r="BA56" s="397"/>
      <c r="BB56" s="397"/>
      <c r="BC56" s="397"/>
      <c r="BD56" s="397"/>
      <c r="BE56" s="397"/>
      <c r="BF56" s="397"/>
      <c r="BG56" s="397"/>
      <c r="BH56" s="397"/>
      <c r="BI56" s="401"/>
    </row>
    <row r="57" spans="2:64" ht="15.75" customHeight="1" thickBot="1">
      <c r="B57" s="398"/>
      <c r="C57" s="399"/>
      <c r="D57" s="399"/>
      <c r="E57" s="399"/>
      <c r="F57" s="399"/>
      <c r="G57" s="399"/>
      <c r="H57" s="399"/>
      <c r="I57" s="399"/>
      <c r="J57" s="399"/>
      <c r="K57" s="399"/>
      <c r="L57" s="399"/>
      <c r="M57" s="399"/>
      <c r="N57" s="399"/>
      <c r="O57" s="399"/>
      <c r="P57" s="399"/>
      <c r="Q57" s="399"/>
      <c r="R57" s="399"/>
      <c r="S57" s="399"/>
      <c r="T57" s="399"/>
      <c r="U57" s="399"/>
      <c r="V57" s="399"/>
      <c r="W57" s="399"/>
      <c r="X57" s="399"/>
      <c r="Y57" s="399"/>
      <c r="Z57" s="399"/>
      <c r="AA57" s="399"/>
      <c r="AB57" s="399"/>
      <c r="AC57" s="399"/>
      <c r="AD57" s="399"/>
      <c r="AE57" s="399"/>
      <c r="AF57" s="399"/>
      <c r="AG57" s="399"/>
      <c r="AH57" s="399"/>
      <c r="AI57" s="399"/>
      <c r="AJ57" s="399"/>
      <c r="AK57" s="399"/>
      <c r="AL57" s="399"/>
      <c r="AM57" s="399"/>
      <c r="AN57" s="399"/>
      <c r="AO57" s="399"/>
      <c r="AP57" s="399"/>
      <c r="AQ57" s="399"/>
      <c r="AR57" s="399"/>
      <c r="AS57" s="399"/>
      <c r="AT57" s="399"/>
      <c r="AU57" s="399"/>
      <c r="AV57" s="399"/>
      <c r="AW57" s="399"/>
      <c r="AX57" s="399"/>
      <c r="AY57" s="399"/>
      <c r="AZ57" s="399"/>
      <c r="BA57" s="399"/>
      <c r="BB57" s="399"/>
      <c r="BC57" s="399"/>
      <c r="BD57" s="399"/>
      <c r="BE57" s="399"/>
      <c r="BF57" s="399"/>
      <c r="BG57" s="399"/>
      <c r="BH57" s="399"/>
      <c r="BI57" s="402"/>
    </row>
    <row r="58" spans="2:64" ht="16.5" customHeight="1" thickTop="1" thickBot="1">
      <c r="B58" s="403" t="s">
        <v>182</v>
      </c>
      <c r="C58" s="403"/>
      <c r="D58" s="403"/>
      <c r="E58" s="403"/>
      <c r="F58" s="403"/>
      <c r="G58" s="403"/>
      <c r="H58" s="403"/>
      <c r="I58" s="403"/>
      <c r="J58" s="403"/>
      <c r="K58" s="403"/>
      <c r="L58" s="403"/>
      <c r="M58" s="403"/>
      <c r="N58" s="403"/>
      <c r="O58" s="403"/>
      <c r="P58" s="403"/>
      <c r="Q58" s="403"/>
      <c r="R58" s="403"/>
      <c r="S58" s="403"/>
      <c r="T58" s="403"/>
      <c r="U58" s="403"/>
      <c r="V58" s="403"/>
      <c r="W58" s="403"/>
      <c r="X58" s="403"/>
      <c r="Y58" s="403"/>
      <c r="Z58" s="403"/>
      <c r="AA58" s="403"/>
      <c r="AB58" s="403"/>
      <c r="AC58" s="403"/>
      <c r="AD58" s="403"/>
      <c r="AE58" s="403"/>
      <c r="AF58" s="403"/>
      <c r="AG58" s="403"/>
      <c r="AH58" s="403"/>
      <c r="AI58" s="403"/>
      <c r="AJ58" s="403"/>
      <c r="AK58" s="403"/>
      <c r="AL58" s="403"/>
      <c r="AM58" s="403"/>
      <c r="AN58" s="403"/>
      <c r="AO58" s="403"/>
      <c r="AP58" s="403"/>
      <c r="AQ58" s="403"/>
      <c r="AR58" s="403"/>
      <c r="AS58" s="403"/>
      <c r="AT58" s="403"/>
      <c r="AU58" s="403"/>
      <c r="AV58" s="403"/>
      <c r="AW58" s="403"/>
      <c r="AX58" s="403"/>
      <c r="AY58" s="403"/>
      <c r="AZ58" s="403"/>
      <c r="BA58" s="403"/>
      <c r="BB58" s="403"/>
      <c r="BC58" s="403"/>
      <c r="BD58" s="403"/>
      <c r="BE58" s="403"/>
      <c r="BF58" s="403"/>
      <c r="BG58" s="403"/>
      <c r="BH58" s="403"/>
      <c r="BI58" s="403"/>
    </row>
    <row r="59" spans="2:64" ht="16.5" customHeight="1" thickTop="1" thickBot="1">
      <c r="B59" s="404"/>
      <c r="C59" s="404"/>
      <c r="D59" s="404"/>
      <c r="E59" s="404"/>
      <c r="F59" s="404"/>
      <c r="G59" s="404"/>
      <c r="H59" s="404"/>
      <c r="I59" s="404"/>
      <c r="J59" s="404"/>
      <c r="K59" s="404"/>
      <c r="L59" s="404"/>
      <c r="M59" s="404"/>
      <c r="N59" s="404"/>
      <c r="O59" s="404"/>
      <c r="P59" s="404"/>
      <c r="Q59" s="404"/>
      <c r="R59" s="404"/>
      <c r="S59" s="404"/>
      <c r="T59" s="404"/>
      <c r="U59" s="404"/>
      <c r="V59" s="404"/>
      <c r="W59" s="404"/>
      <c r="X59" s="404"/>
      <c r="Y59" s="404"/>
      <c r="Z59" s="404"/>
      <c r="AA59" s="404"/>
      <c r="AB59" s="404"/>
      <c r="AC59" s="404"/>
      <c r="AD59" s="404"/>
      <c r="AE59" s="404"/>
      <c r="AF59" s="404"/>
      <c r="AG59" s="404"/>
      <c r="AH59" s="404"/>
      <c r="AI59" s="404"/>
      <c r="AJ59" s="404"/>
      <c r="AK59" s="404"/>
      <c r="AL59" s="404"/>
      <c r="AM59" s="404"/>
      <c r="AN59" s="404"/>
      <c r="AO59" s="404"/>
      <c r="AP59" s="404"/>
      <c r="AQ59" s="404"/>
      <c r="AR59" s="404"/>
      <c r="AS59" s="404"/>
      <c r="AT59" s="404"/>
      <c r="AU59" s="404"/>
      <c r="AV59" s="404"/>
      <c r="AW59" s="404"/>
      <c r="AX59" s="404"/>
      <c r="AY59" s="404"/>
      <c r="AZ59" s="404"/>
      <c r="BA59" s="404"/>
      <c r="BB59" s="404"/>
      <c r="BC59" s="404"/>
      <c r="BD59" s="404"/>
      <c r="BE59" s="404"/>
      <c r="BF59" s="404"/>
      <c r="BG59" s="404"/>
      <c r="BH59" s="404"/>
      <c r="BI59" s="404"/>
    </row>
    <row r="60" spans="2:64" ht="15" customHeight="1" thickTop="1" thickBot="1">
      <c r="B60" s="209" t="s">
        <v>38</v>
      </c>
      <c r="C60" s="210"/>
      <c r="D60" s="210"/>
      <c r="E60" s="210"/>
      <c r="F60" s="210"/>
      <c r="G60" s="210"/>
      <c r="H60" s="210"/>
      <c r="I60" s="210"/>
      <c r="J60" s="210"/>
      <c r="K60" s="210"/>
      <c r="L60" s="211"/>
      <c r="M60" s="405">
        <v>0.25</v>
      </c>
      <c r="N60" s="182"/>
      <c r="O60" s="182"/>
      <c r="P60" s="182"/>
      <c r="Q60" s="405">
        <v>0.45833333333333331</v>
      </c>
      <c r="R60" s="182"/>
      <c r="S60" s="182"/>
      <c r="T60" s="182"/>
      <c r="U60" s="405">
        <v>0.625</v>
      </c>
      <c r="V60" s="182"/>
      <c r="W60" s="182"/>
      <c r="X60" s="182"/>
      <c r="Y60" s="406" t="s">
        <v>131</v>
      </c>
      <c r="Z60" s="406"/>
      <c r="AA60" s="406"/>
      <c r="AB60" s="406"/>
      <c r="AC60" s="405" t="s">
        <v>39</v>
      </c>
      <c r="AD60" s="182"/>
      <c r="AE60" s="182"/>
      <c r="AF60" s="182"/>
      <c r="AG60" s="182" t="s">
        <v>40</v>
      </c>
      <c r="AH60" s="182"/>
      <c r="AI60" s="182"/>
      <c r="AJ60" s="182"/>
      <c r="AK60" s="182"/>
      <c r="AL60" s="182"/>
      <c r="AM60" s="182"/>
      <c r="AN60" s="182"/>
      <c r="AO60" s="182"/>
      <c r="AP60" s="182" t="s">
        <v>41</v>
      </c>
      <c r="AQ60" s="182"/>
      <c r="AR60" s="182"/>
      <c r="AS60" s="182"/>
      <c r="AT60" s="170" t="s">
        <v>42</v>
      </c>
      <c r="AU60" s="170"/>
      <c r="AV60" s="170"/>
      <c r="AW60" s="182" t="s">
        <v>43</v>
      </c>
      <c r="AX60" s="182"/>
      <c r="AY60" s="182"/>
      <c r="AZ60" s="182"/>
      <c r="BA60" s="182"/>
      <c r="BB60" s="182"/>
      <c r="BC60" s="58" t="s">
        <v>44</v>
      </c>
      <c r="BD60" s="60"/>
      <c r="BE60" s="387" t="s">
        <v>45</v>
      </c>
      <c r="BF60" s="388"/>
      <c r="BG60" s="182" t="s">
        <v>46</v>
      </c>
      <c r="BH60" s="182"/>
      <c r="BI60" s="182"/>
      <c r="BJ60" s="386" t="s">
        <v>255</v>
      </c>
      <c r="BK60" s="386"/>
      <c r="BL60" s="386"/>
    </row>
    <row r="61" spans="2:64" ht="15" customHeight="1" thickTop="1" thickBot="1">
      <c r="B61" s="212"/>
      <c r="C61" s="213"/>
      <c r="D61" s="213"/>
      <c r="E61" s="213"/>
      <c r="F61" s="213"/>
      <c r="G61" s="213"/>
      <c r="H61" s="213"/>
      <c r="I61" s="213"/>
      <c r="J61" s="213"/>
      <c r="K61" s="213"/>
      <c r="L61" s="214"/>
      <c r="M61" s="182"/>
      <c r="N61" s="182"/>
      <c r="O61" s="182"/>
      <c r="P61" s="182"/>
      <c r="Q61" s="182"/>
      <c r="R61" s="182"/>
      <c r="S61" s="182"/>
      <c r="T61" s="182"/>
      <c r="U61" s="182"/>
      <c r="V61" s="182"/>
      <c r="W61" s="182"/>
      <c r="X61" s="182"/>
      <c r="Y61" s="406"/>
      <c r="Z61" s="406"/>
      <c r="AA61" s="406"/>
      <c r="AB61" s="406"/>
      <c r="AC61" s="182"/>
      <c r="AD61" s="182"/>
      <c r="AE61" s="182"/>
      <c r="AF61" s="182"/>
      <c r="AG61" s="182"/>
      <c r="AH61" s="182"/>
      <c r="AI61" s="182"/>
      <c r="AJ61" s="182"/>
      <c r="AK61" s="182"/>
      <c r="AL61" s="182"/>
      <c r="AM61" s="182"/>
      <c r="AN61" s="182"/>
      <c r="AO61" s="182"/>
      <c r="AP61" s="182"/>
      <c r="AQ61" s="182"/>
      <c r="AR61" s="182"/>
      <c r="AS61" s="182"/>
      <c r="AT61" s="170"/>
      <c r="AU61" s="170"/>
      <c r="AV61" s="170"/>
      <c r="AW61" s="182"/>
      <c r="AX61" s="182"/>
      <c r="AY61" s="182"/>
      <c r="AZ61" s="182"/>
      <c r="BA61" s="182"/>
      <c r="BB61" s="182"/>
      <c r="BC61" s="61"/>
      <c r="BD61" s="63"/>
      <c r="BE61" s="389"/>
      <c r="BF61" s="390"/>
      <c r="BG61" s="182"/>
      <c r="BH61" s="182"/>
      <c r="BI61" s="182"/>
      <c r="BJ61" s="386"/>
      <c r="BK61" s="386"/>
      <c r="BL61" s="386"/>
    </row>
    <row r="62" spans="2:64" ht="15" customHeight="1" thickTop="1" thickBot="1">
      <c r="B62" s="215"/>
      <c r="C62" s="216"/>
      <c r="D62" s="216"/>
      <c r="E62" s="216"/>
      <c r="F62" s="216"/>
      <c r="G62" s="216"/>
      <c r="H62" s="216"/>
      <c r="I62" s="216"/>
      <c r="J62" s="216"/>
      <c r="K62" s="216"/>
      <c r="L62" s="217"/>
      <c r="M62" s="182"/>
      <c r="N62" s="182"/>
      <c r="O62" s="182"/>
      <c r="P62" s="182"/>
      <c r="Q62" s="182"/>
      <c r="R62" s="182"/>
      <c r="S62" s="182"/>
      <c r="T62" s="182"/>
      <c r="U62" s="182"/>
      <c r="V62" s="182"/>
      <c r="W62" s="182"/>
      <c r="X62" s="182"/>
      <c r="Y62" s="406"/>
      <c r="Z62" s="406"/>
      <c r="AA62" s="406"/>
      <c r="AB62" s="406"/>
      <c r="AC62" s="182"/>
      <c r="AD62" s="182"/>
      <c r="AE62" s="182"/>
      <c r="AF62" s="182"/>
      <c r="AG62" s="182"/>
      <c r="AH62" s="182"/>
      <c r="AI62" s="182"/>
      <c r="AJ62" s="182"/>
      <c r="AK62" s="182"/>
      <c r="AL62" s="182"/>
      <c r="AM62" s="182"/>
      <c r="AN62" s="182"/>
      <c r="AO62" s="182"/>
      <c r="AP62" s="182"/>
      <c r="AQ62" s="182"/>
      <c r="AR62" s="182"/>
      <c r="AS62" s="182"/>
      <c r="AT62" s="170"/>
      <c r="AU62" s="170"/>
      <c r="AV62" s="170"/>
      <c r="AW62" s="182"/>
      <c r="AX62" s="182"/>
      <c r="AY62" s="182"/>
      <c r="AZ62" s="182"/>
      <c r="BA62" s="182"/>
      <c r="BB62" s="182"/>
      <c r="BC62" s="61"/>
      <c r="BD62" s="63"/>
      <c r="BE62" s="389"/>
      <c r="BF62" s="390"/>
      <c r="BG62" s="182"/>
      <c r="BH62" s="182"/>
      <c r="BI62" s="182"/>
      <c r="BJ62" s="386"/>
      <c r="BK62" s="386"/>
      <c r="BL62" s="386"/>
    </row>
    <row r="63" spans="2:64" ht="15" customHeight="1" thickTop="1" thickBot="1">
      <c r="B63" s="209" t="s">
        <v>47</v>
      </c>
      <c r="C63" s="210"/>
      <c r="D63" s="210"/>
      <c r="E63" s="210"/>
      <c r="F63" s="210"/>
      <c r="G63" s="210"/>
      <c r="H63" s="210"/>
      <c r="I63" s="210"/>
      <c r="J63" s="210"/>
      <c r="K63" s="210"/>
      <c r="L63" s="211"/>
      <c r="M63" s="194" t="s">
        <v>183</v>
      </c>
      <c r="N63" s="219"/>
      <c r="O63" s="219"/>
      <c r="P63" s="195"/>
      <c r="Q63" s="194" t="s">
        <v>183</v>
      </c>
      <c r="R63" s="219"/>
      <c r="S63" s="219"/>
      <c r="T63" s="195"/>
      <c r="U63" s="194" t="s">
        <v>183</v>
      </c>
      <c r="V63" s="219"/>
      <c r="W63" s="219"/>
      <c r="X63" s="195"/>
      <c r="Y63" s="194" t="s">
        <v>183</v>
      </c>
      <c r="Z63" s="219"/>
      <c r="AA63" s="219"/>
      <c r="AB63" s="195"/>
      <c r="AC63" s="188" t="s">
        <v>129</v>
      </c>
      <c r="AD63" s="241"/>
      <c r="AE63" s="241"/>
      <c r="AF63" s="189"/>
      <c r="AG63" s="182"/>
      <c r="AH63" s="182"/>
      <c r="AI63" s="182"/>
      <c r="AJ63" s="182"/>
      <c r="AK63" s="182"/>
      <c r="AL63" s="182"/>
      <c r="AM63" s="182"/>
      <c r="AN63" s="182"/>
      <c r="AO63" s="182"/>
      <c r="AP63" s="182"/>
      <c r="AQ63" s="182"/>
      <c r="AR63" s="182"/>
      <c r="AS63" s="182"/>
      <c r="AT63" s="170"/>
      <c r="AU63" s="170"/>
      <c r="AV63" s="170"/>
      <c r="AW63" s="182" t="s">
        <v>48</v>
      </c>
      <c r="AX63" s="182"/>
      <c r="AY63" s="182" t="s">
        <v>49</v>
      </c>
      <c r="AZ63" s="182"/>
      <c r="BA63" s="182" t="s">
        <v>50</v>
      </c>
      <c r="BB63" s="182"/>
      <c r="BC63" s="61"/>
      <c r="BD63" s="63"/>
      <c r="BE63" s="389"/>
      <c r="BF63" s="390"/>
      <c r="BG63" s="182"/>
      <c r="BH63" s="182"/>
      <c r="BI63" s="182"/>
      <c r="BJ63" s="386"/>
      <c r="BK63" s="386"/>
      <c r="BL63" s="386"/>
    </row>
    <row r="64" spans="2:64" ht="15.75" customHeight="1" thickTop="1" thickBot="1">
      <c r="B64" s="212"/>
      <c r="C64" s="213"/>
      <c r="D64" s="213"/>
      <c r="E64" s="213"/>
      <c r="F64" s="213"/>
      <c r="G64" s="213"/>
      <c r="H64" s="213"/>
      <c r="I64" s="213"/>
      <c r="J64" s="213"/>
      <c r="K64" s="213"/>
      <c r="L64" s="214"/>
      <c r="M64" s="196"/>
      <c r="N64" s="220"/>
      <c r="O64" s="220"/>
      <c r="P64" s="197"/>
      <c r="Q64" s="196"/>
      <c r="R64" s="220"/>
      <c r="S64" s="220"/>
      <c r="T64" s="197"/>
      <c r="U64" s="196"/>
      <c r="V64" s="220"/>
      <c r="W64" s="220"/>
      <c r="X64" s="197"/>
      <c r="Y64" s="196"/>
      <c r="Z64" s="220"/>
      <c r="AA64" s="220"/>
      <c r="AB64" s="197"/>
      <c r="AC64" s="190"/>
      <c r="AD64" s="242"/>
      <c r="AE64" s="242"/>
      <c r="AF64" s="191"/>
      <c r="AG64" s="182"/>
      <c r="AH64" s="182"/>
      <c r="AI64" s="182"/>
      <c r="AJ64" s="182"/>
      <c r="AK64" s="182"/>
      <c r="AL64" s="182"/>
      <c r="AM64" s="182"/>
      <c r="AN64" s="182"/>
      <c r="AO64" s="182"/>
      <c r="AP64" s="182"/>
      <c r="AQ64" s="182"/>
      <c r="AR64" s="182"/>
      <c r="AS64" s="182"/>
      <c r="AT64" s="170"/>
      <c r="AU64" s="170"/>
      <c r="AV64" s="170"/>
      <c r="AW64" s="182"/>
      <c r="AX64" s="182"/>
      <c r="AY64" s="182"/>
      <c r="AZ64" s="182"/>
      <c r="BA64" s="182"/>
      <c r="BB64" s="182"/>
      <c r="BC64" s="61"/>
      <c r="BD64" s="63"/>
      <c r="BE64" s="389"/>
      <c r="BF64" s="390"/>
      <c r="BG64" s="182"/>
      <c r="BH64" s="182"/>
      <c r="BI64" s="393"/>
      <c r="BJ64" s="386"/>
      <c r="BK64" s="386"/>
      <c r="BL64" s="386"/>
    </row>
    <row r="65" spans="2:66" ht="15" customHeight="1" thickTop="1" thickBot="1">
      <c r="B65" s="215"/>
      <c r="C65" s="216"/>
      <c r="D65" s="216"/>
      <c r="E65" s="216"/>
      <c r="F65" s="216"/>
      <c r="G65" s="216"/>
      <c r="H65" s="216"/>
      <c r="I65" s="216"/>
      <c r="J65" s="216"/>
      <c r="K65" s="216"/>
      <c r="L65" s="217"/>
      <c r="M65" s="198"/>
      <c r="N65" s="221"/>
      <c r="O65" s="221"/>
      <c r="P65" s="199"/>
      <c r="Q65" s="198"/>
      <c r="R65" s="221"/>
      <c r="S65" s="221"/>
      <c r="T65" s="199"/>
      <c r="U65" s="198"/>
      <c r="V65" s="221"/>
      <c r="W65" s="221"/>
      <c r="X65" s="199"/>
      <c r="Y65" s="198"/>
      <c r="Z65" s="221"/>
      <c r="AA65" s="221"/>
      <c r="AB65" s="199"/>
      <c r="AC65" s="192"/>
      <c r="AD65" s="243"/>
      <c r="AE65" s="243"/>
      <c r="AF65" s="193"/>
      <c r="AG65" s="182"/>
      <c r="AH65" s="182"/>
      <c r="AI65" s="182"/>
      <c r="AJ65" s="182"/>
      <c r="AK65" s="182"/>
      <c r="AL65" s="182"/>
      <c r="AM65" s="182"/>
      <c r="AN65" s="182"/>
      <c r="AO65" s="182"/>
      <c r="AP65" s="182"/>
      <c r="AQ65" s="182"/>
      <c r="AR65" s="182"/>
      <c r="AS65" s="182"/>
      <c r="AT65" s="170"/>
      <c r="AU65" s="170"/>
      <c r="AV65" s="170"/>
      <c r="AW65" s="182"/>
      <c r="AX65" s="182"/>
      <c r="AY65" s="182"/>
      <c r="AZ65" s="182"/>
      <c r="BA65" s="182"/>
      <c r="BB65" s="182"/>
      <c r="BC65" s="64"/>
      <c r="BD65" s="66"/>
      <c r="BE65" s="391"/>
      <c r="BF65" s="392"/>
      <c r="BG65" s="182"/>
      <c r="BH65" s="182"/>
      <c r="BI65" s="393"/>
      <c r="BJ65" s="386"/>
      <c r="BK65" s="386"/>
      <c r="BL65" s="386"/>
      <c r="BN65" s="2"/>
    </row>
    <row r="66" spans="2:66" ht="15" customHeight="1" thickTop="1">
      <c r="B66" s="209" t="s">
        <v>138</v>
      </c>
      <c r="C66" s="210"/>
      <c r="D66" s="210"/>
      <c r="E66" s="210"/>
      <c r="F66" s="210"/>
      <c r="G66" s="210"/>
      <c r="H66" s="210"/>
      <c r="I66" s="210"/>
      <c r="J66" s="210"/>
      <c r="K66" s="210"/>
      <c r="L66" s="211"/>
      <c r="M66" s="497">
        <v>30</v>
      </c>
      <c r="N66" s="498"/>
      <c r="O66" s="498"/>
      <c r="P66" s="499"/>
      <c r="Q66" s="194">
        <v>30</v>
      </c>
      <c r="R66" s="219"/>
      <c r="S66" s="219"/>
      <c r="T66" s="195"/>
      <c r="U66" s="194">
        <v>30</v>
      </c>
      <c r="V66" s="219"/>
      <c r="W66" s="219"/>
      <c r="X66" s="195"/>
      <c r="Y66" s="194">
        <v>30</v>
      </c>
      <c r="Z66" s="219"/>
      <c r="AA66" s="219"/>
      <c r="AB66" s="195"/>
      <c r="AC66" s="188" t="s">
        <v>129</v>
      </c>
      <c r="AD66" s="241"/>
      <c r="AE66" s="241"/>
      <c r="AF66" s="189"/>
      <c r="AG66" s="323" t="s">
        <v>254</v>
      </c>
      <c r="AH66" s="324"/>
      <c r="AI66" s="324"/>
      <c r="AJ66" s="324"/>
      <c r="AK66" s="324"/>
      <c r="AL66" s="324"/>
      <c r="AM66" s="324"/>
      <c r="AN66" s="324"/>
      <c r="AO66" s="325"/>
      <c r="AP66" s="200" t="s">
        <v>128</v>
      </c>
      <c r="AQ66" s="206"/>
      <c r="AR66" s="206"/>
      <c r="AS66" s="201"/>
      <c r="AT66" s="200">
        <f>'07.02'!AT66+AY66</f>
        <v>33</v>
      </c>
      <c r="AU66" s="206"/>
      <c r="AV66" s="201"/>
      <c r="AW66" s="188">
        <f>'07.02'!BG66</f>
        <v>22</v>
      </c>
      <c r="AX66" s="189"/>
      <c r="AY66" s="188"/>
      <c r="AZ66" s="189"/>
      <c r="BA66" s="200">
        <v>4</v>
      </c>
      <c r="BB66" s="201"/>
      <c r="BC66" s="269">
        <f>BA66</f>
        <v>4</v>
      </c>
      <c r="BD66" s="270"/>
      <c r="BE66" s="200">
        <f>'07.02'!BE66+BA66</f>
        <v>15</v>
      </c>
      <c r="BF66" s="201"/>
      <c r="BG66" s="200">
        <f>AT66-BE66</f>
        <v>18</v>
      </c>
      <c r="BH66" s="206"/>
      <c r="BI66" s="201"/>
      <c r="BJ66" s="254">
        <f>((LEFT(AP66,FIND(" ",AP66)-1)*BC66)/$S$279)</f>
        <v>100</v>
      </c>
      <c r="BK66" s="255"/>
      <c r="BL66" s="256"/>
      <c r="BN66" s="2"/>
    </row>
    <row r="67" spans="2:66" ht="15" customHeight="1">
      <c r="B67" s="212"/>
      <c r="C67" s="213"/>
      <c r="D67" s="213"/>
      <c r="E67" s="213"/>
      <c r="F67" s="213"/>
      <c r="G67" s="213"/>
      <c r="H67" s="213"/>
      <c r="I67" s="213"/>
      <c r="J67" s="213"/>
      <c r="K67" s="213"/>
      <c r="L67" s="214"/>
      <c r="M67" s="500"/>
      <c r="N67" s="501"/>
      <c r="O67" s="501"/>
      <c r="P67" s="502"/>
      <c r="Q67" s="196"/>
      <c r="R67" s="220"/>
      <c r="S67" s="220"/>
      <c r="T67" s="197"/>
      <c r="U67" s="196"/>
      <c r="V67" s="220"/>
      <c r="W67" s="220"/>
      <c r="X67" s="197"/>
      <c r="Y67" s="196"/>
      <c r="Z67" s="220"/>
      <c r="AA67" s="220"/>
      <c r="AB67" s="197"/>
      <c r="AC67" s="190"/>
      <c r="AD67" s="242"/>
      <c r="AE67" s="242"/>
      <c r="AF67" s="191"/>
      <c r="AG67" s="326"/>
      <c r="AH67" s="327"/>
      <c r="AI67" s="327"/>
      <c r="AJ67" s="327"/>
      <c r="AK67" s="327"/>
      <c r="AL67" s="327"/>
      <c r="AM67" s="327"/>
      <c r="AN67" s="327"/>
      <c r="AO67" s="328"/>
      <c r="AP67" s="202"/>
      <c r="AQ67" s="207"/>
      <c r="AR67" s="207"/>
      <c r="AS67" s="203"/>
      <c r="AT67" s="202"/>
      <c r="AU67" s="207"/>
      <c r="AV67" s="203"/>
      <c r="AW67" s="190"/>
      <c r="AX67" s="191"/>
      <c r="AY67" s="190"/>
      <c r="AZ67" s="191"/>
      <c r="BA67" s="202"/>
      <c r="BB67" s="203"/>
      <c r="BC67" s="271"/>
      <c r="BD67" s="272"/>
      <c r="BE67" s="202"/>
      <c r="BF67" s="203"/>
      <c r="BG67" s="202"/>
      <c r="BH67" s="207"/>
      <c r="BI67" s="203"/>
      <c r="BJ67" s="257"/>
      <c r="BK67" s="258"/>
      <c r="BL67" s="259"/>
      <c r="BN67" s="2"/>
    </row>
    <row r="68" spans="2:66" ht="15" customHeight="1" thickBot="1">
      <c r="B68" s="215"/>
      <c r="C68" s="216"/>
      <c r="D68" s="216"/>
      <c r="E68" s="216"/>
      <c r="F68" s="216"/>
      <c r="G68" s="216"/>
      <c r="H68" s="216"/>
      <c r="I68" s="216"/>
      <c r="J68" s="216"/>
      <c r="K68" s="216"/>
      <c r="L68" s="217"/>
      <c r="M68" s="503"/>
      <c r="N68" s="504"/>
      <c r="O68" s="504"/>
      <c r="P68" s="505"/>
      <c r="Q68" s="198"/>
      <c r="R68" s="221"/>
      <c r="S68" s="221"/>
      <c r="T68" s="199"/>
      <c r="U68" s="198"/>
      <c r="V68" s="221"/>
      <c r="W68" s="221"/>
      <c r="X68" s="199"/>
      <c r="Y68" s="198"/>
      <c r="Z68" s="221"/>
      <c r="AA68" s="221"/>
      <c r="AB68" s="199"/>
      <c r="AC68" s="192"/>
      <c r="AD68" s="243"/>
      <c r="AE68" s="243"/>
      <c r="AF68" s="193"/>
      <c r="AG68" s="329"/>
      <c r="AH68" s="330"/>
      <c r="AI68" s="330"/>
      <c r="AJ68" s="330"/>
      <c r="AK68" s="330"/>
      <c r="AL68" s="330"/>
      <c r="AM68" s="330"/>
      <c r="AN68" s="330"/>
      <c r="AO68" s="331"/>
      <c r="AP68" s="204"/>
      <c r="AQ68" s="208"/>
      <c r="AR68" s="208"/>
      <c r="AS68" s="205"/>
      <c r="AT68" s="204"/>
      <c r="AU68" s="208"/>
      <c r="AV68" s="205"/>
      <c r="AW68" s="192"/>
      <c r="AX68" s="193"/>
      <c r="AY68" s="192"/>
      <c r="AZ68" s="193"/>
      <c r="BA68" s="204"/>
      <c r="BB68" s="205"/>
      <c r="BC68" s="273"/>
      <c r="BD68" s="274"/>
      <c r="BE68" s="204"/>
      <c r="BF68" s="205"/>
      <c r="BG68" s="204"/>
      <c r="BH68" s="208"/>
      <c r="BI68" s="205"/>
      <c r="BJ68" s="260"/>
      <c r="BK68" s="261"/>
      <c r="BL68" s="262"/>
      <c r="BN68" s="2"/>
    </row>
    <row r="69" spans="2:66" ht="15" customHeight="1" thickTop="1">
      <c r="B69" s="341" t="s">
        <v>53</v>
      </c>
      <c r="C69" s="342"/>
      <c r="D69" s="342"/>
      <c r="E69" s="342"/>
      <c r="F69" s="342"/>
      <c r="G69" s="342"/>
      <c r="H69" s="342"/>
      <c r="I69" s="342"/>
      <c r="J69" s="342"/>
      <c r="K69" s="342"/>
      <c r="L69" s="343"/>
      <c r="M69" s="368" t="s">
        <v>303</v>
      </c>
      <c r="N69" s="369"/>
      <c r="O69" s="369"/>
      <c r="P69" s="370"/>
      <c r="Q69" s="194" t="s">
        <v>303</v>
      </c>
      <c r="R69" s="219"/>
      <c r="S69" s="219"/>
      <c r="T69" s="195"/>
      <c r="U69" s="194" t="s">
        <v>303</v>
      </c>
      <c r="V69" s="219"/>
      <c r="W69" s="219"/>
      <c r="X69" s="195"/>
      <c r="Y69" s="194" t="s">
        <v>303</v>
      </c>
      <c r="Z69" s="219"/>
      <c r="AA69" s="219"/>
      <c r="AB69" s="195"/>
      <c r="AC69" s="188" t="str">
        <f>M69</f>
        <v>Глинистый</v>
      </c>
      <c r="AD69" s="241"/>
      <c r="AE69" s="241"/>
      <c r="AF69" s="189"/>
      <c r="AG69" s="323" t="s">
        <v>162</v>
      </c>
      <c r="AH69" s="324"/>
      <c r="AI69" s="324"/>
      <c r="AJ69" s="324"/>
      <c r="AK69" s="324"/>
      <c r="AL69" s="324"/>
      <c r="AM69" s="324"/>
      <c r="AN69" s="324"/>
      <c r="AO69" s="325"/>
      <c r="AP69" s="269" t="s">
        <v>128</v>
      </c>
      <c r="AQ69" s="275"/>
      <c r="AR69" s="275"/>
      <c r="AS69" s="270"/>
      <c r="AT69" s="200">
        <f>'07.02'!AT69+AY69</f>
        <v>3</v>
      </c>
      <c r="AU69" s="206"/>
      <c r="AV69" s="201"/>
      <c r="AW69" s="188">
        <f>'07.02'!BG69</f>
        <v>3</v>
      </c>
      <c r="AX69" s="189"/>
      <c r="AY69" s="188"/>
      <c r="AZ69" s="189"/>
      <c r="BA69" s="200"/>
      <c r="BB69" s="201"/>
      <c r="BC69" s="269">
        <f>BA69</f>
        <v>0</v>
      </c>
      <c r="BD69" s="270"/>
      <c r="BE69" s="200">
        <f>'07.02'!BE69+BA69</f>
        <v>0</v>
      </c>
      <c r="BF69" s="201"/>
      <c r="BG69" s="200">
        <f>AT69-BE69</f>
        <v>3</v>
      </c>
      <c r="BH69" s="206"/>
      <c r="BI69" s="201"/>
      <c r="BJ69" s="254">
        <f>((LEFT(AP69,FIND(" ",AP69)-1)*BC69)/$S$279)</f>
        <v>0</v>
      </c>
      <c r="BK69" s="255"/>
      <c r="BL69" s="256"/>
      <c r="BM69" s="1"/>
      <c r="BN69" s="2"/>
    </row>
    <row r="70" spans="2:66" ht="15.75" customHeight="1">
      <c r="B70" s="344"/>
      <c r="C70" s="345"/>
      <c r="D70" s="345"/>
      <c r="E70" s="345"/>
      <c r="F70" s="345"/>
      <c r="G70" s="345"/>
      <c r="H70" s="345"/>
      <c r="I70" s="345"/>
      <c r="J70" s="345"/>
      <c r="K70" s="345"/>
      <c r="L70" s="346"/>
      <c r="M70" s="371"/>
      <c r="N70" s="372"/>
      <c r="O70" s="372"/>
      <c r="P70" s="373"/>
      <c r="Q70" s="196"/>
      <c r="R70" s="220"/>
      <c r="S70" s="220"/>
      <c r="T70" s="197"/>
      <c r="U70" s="196"/>
      <c r="V70" s="220"/>
      <c r="W70" s="220"/>
      <c r="X70" s="197"/>
      <c r="Y70" s="196"/>
      <c r="Z70" s="220"/>
      <c r="AA70" s="220"/>
      <c r="AB70" s="197"/>
      <c r="AC70" s="190"/>
      <c r="AD70" s="242"/>
      <c r="AE70" s="242"/>
      <c r="AF70" s="191"/>
      <c r="AG70" s="326"/>
      <c r="AH70" s="327"/>
      <c r="AI70" s="327"/>
      <c r="AJ70" s="327"/>
      <c r="AK70" s="327"/>
      <c r="AL70" s="327"/>
      <c r="AM70" s="327"/>
      <c r="AN70" s="327"/>
      <c r="AO70" s="328"/>
      <c r="AP70" s="271"/>
      <c r="AQ70" s="276"/>
      <c r="AR70" s="276"/>
      <c r="AS70" s="272"/>
      <c r="AT70" s="202"/>
      <c r="AU70" s="207"/>
      <c r="AV70" s="203"/>
      <c r="AW70" s="190"/>
      <c r="AX70" s="191"/>
      <c r="AY70" s="190"/>
      <c r="AZ70" s="191"/>
      <c r="BA70" s="202"/>
      <c r="BB70" s="203"/>
      <c r="BC70" s="271"/>
      <c r="BD70" s="272"/>
      <c r="BE70" s="202"/>
      <c r="BF70" s="203"/>
      <c r="BG70" s="202"/>
      <c r="BH70" s="207"/>
      <c r="BI70" s="203"/>
      <c r="BJ70" s="257"/>
      <c r="BK70" s="258"/>
      <c r="BL70" s="259"/>
      <c r="BM70" s="1"/>
      <c r="BN70" s="2"/>
    </row>
    <row r="71" spans="2:66" ht="15" customHeight="1" thickBot="1">
      <c r="B71" s="347"/>
      <c r="C71" s="348"/>
      <c r="D71" s="348"/>
      <c r="E71" s="348"/>
      <c r="F71" s="348"/>
      <c r="G71" s="348"/>
      <c r="H71" s="348"/>
      <c r="I71" s="348"/>
      <c r="J71" s="348"/>
      <c r="K71" s="348"/>
      <c r="L71" s="349"/>
      <c r="M71" s="374"/>
      <c r="N71" s="375"/>
      <c r="O71" s="375"/>
      <c r="P71" s="376"/>
      <c r="Q71" s="198"/>
      <c r="R71" s="221"/>
      <c r="S71" s="221"/>
      <c r="T71" s="199"/>
      <c r="U71" s="198"/>
      <c r="V71" s="221"/>
      <c r="W71" s="221"/>
      <c r="X71" s="199"/>
      <c r="Y71" s="198"/>
      <c r="Z71" s="221"/>
      <c r="AA71" s="221"/>
      <c r="AB71" s="199"/>
      <c r="AC71" s="192"/>
      <c r="AD71" s="243"/>
      <c r="AE71" s="243"/>
      <c r="AF71" s="193"/>
      <c r="AG71" s="329"/>
      <c r="AH71" s="330"/>
      <c r="AI71" s="330"/>
      <c r="AJ71" s="330"/>
      <c r="AK71" s="330"/>
      <c r="AL71" s="330"/>
      <c r="AM71" s="330"/>
      <c r="AN71" s="330"/>
      <c r="AO71" s="331"/>
      <c r="AP71" s="273"/>
      <c r="AQ71" s="277"/>
      <c r="AR71" s="277"/>
      <c r="AS71" s="274"/>
      <c r="AT71" s="204"/>
      <c r="AU71" s="208"/>
      <c r="AV71" s="205"/>
      <c r="AW71" s="192"/>
      <c r="AX71" s="193"/>
      <c r="AY71" s="192"/>
      <c r="AZ71" s="193"/>
      <c r="BA71" s="204"/>
      <c r="BB71" s="205"/>
      <c r="BC71" s="273"/>
      <c r="BD71" s="274"/>
      <c r="BE71" s="204"/>
      <c r="BF71" s="205"/>
      <c r="BG71" s="204"/>
      <c r="BH71" s="208"/>
      <c r="BI71" s="205"/>
      <c r="BJ71" s="260"/>
      <c r="BK71" s="261"/>
      <c r="BL71" s="262"/>
      <c r="BM71" s="1"/>
      <c r="BN71" s="2"/>
    </row>
    <row r="72" spans="2:66" ht="15" customHeight="1" thickTop="1">
      <c r="B72" s="209" t="s">
        <v>253</v>
      </c>
      <c r="C72" s="210"/>
      <c r="D72" s="210"/>
      <c r="E72" s="210"/>
      <c r="F72" s="210"/>
      <c r="G72" s="210"/>
      <c r="H72" s="210"/>
      <c r="I72" s="210"/>
      <c r="J72" s="210"/>
      <c r="K72" s="210"/>
      <c r="L72" s="211"/>
      <c r="M72" s="194">
        <v>15</v>
      </c>
      <c r="N72" s="219"/>
      <c r="O72" s="219"/>
      <c r="P72" s="195"/>
      <c r="Q72" s="194">
        <v>15</v>
      </c>
      <c r="R72" s="219"/>
      <c r="S72" s="219"/>
      <c r="T72" s="195"/>
      <c r="U72" s="194">
        <v>15</v>
      </c>
      <c r="V72" s="219"/>
      <c r="W72" s="219"/>
      <c r="X72" s="195"/>
      <c r="Y72" s="194">
        <v>15</v>
      </c>
      <c r="Z72" s="219"/>
      <c r="AA72" s="219"/>
      <c r="AB72" s="195"/>
      <c r="AC72" s="188" t="s">
        <v>129</v>
      </c>
      <c r="AD72" s="241"/>
      <c r="AE72" s="241"/>
      <c r="AF72" s="189"/>
      <c r="AG72" s="323" t="s">
        <v>163</v>
      </c>
      <c r="AH72" s="324"/>
      <c r="AI72" s="324"/>
      <c r="AJ72" s="324"/>
      <c r="AK72" s="324"/>
      <c r="AL72" s="324"/>
      <c r="AM72" s="324"/>
      <c r="AN72" s="324"/>
      <c r="AO72" s="325"/>
      <c r="AP72" s="269" t="s">
        <v>128</v>
      </c>
      <c r="AQ72" s="275"/>
      <c r="AR72" s="275"/>
      <c r="AS72" s="270"/>
      <c r="AT72" s="200">
        <f>'07.02'!AT72+AY72</f>
        <v>6</v>
      </c>
      <c r="AU72" s="206"/>
      <c r="AV72" s="201"/>
      <c r="AW72" s="188">
        <f>'07.02'!BG72</f>
        <v>6</v>
      </c>
      <c r="AX72" s="189"/>
      <c r="AY72" s="188"/>
      <c r="AZ72" s="189"/>
      <c r="BA72" s="200"/>
      <c r="BB72" s="201"/>
      <c r="BC72" s="269">
        <f>BA72</f>
        <v>0</v>
      </c>
      <c r="BD72" s="270"/>
      <c r="BE72" s="200">
        <f>'07.02'!BE72+BA72</f>
        <v>0</v>
      </c>
      <c r="BF72" s="201"/>
      <c r="BG72" s="200">
        <f>AT72-BE72</f>
        <v>6</v>
      </c>
      <c r="BH72" s="206"/>
      <c r="BI72" s="201"/>
      <c r="BJ72" s="254">
        <f>((LEFT(AP72,FIND(" ",AP72)-1)*BC72)/$S$279)</f>
        <v>0</v>
      </c>
      <c r="BK72" s="255"/>
      <c r="BL72" s="256"/>
      <c r="BM72" s="1"/>
      <c r="BN72" s="2"/>
    </row>
    <row r="73" spans="2:66" ht="15" customHeight="1">
      <c r="B73" s="212"/>
      <c r="C73" s="213"/>
      <c r="D73" s="213"/>
      <c r="E73" s="213"/>
      <c r="F73" s="213"/>
      <c r="G73" s="213"/>
      <c r="H73" s="213"/>
      <c r="I73" s="213"/>
      <c r="J73" s="213"/>
      <c r="K73" s="213"/>
      <c r="L73" s="214"/>
      <c r="M73" s="196"/>
      <c r="N73" s="220"/>
      <c r="O73" s="220"/>
      <c r="P73" s="197"/>
      <c r="Q73" s="196"/>
      <c r="R73" s="220"/>
      <c r="S73" s="220"/>
      <c r="T73" s="197"/>
      <c r="U73" s="196"/>
      <c r="V73" s="220"/>
      <c r="W73" s="220"/>
      <c r="X73" s="197"/>
      <c r="Y73" s="196"/>
      <c r="Z73" s="220"/>
      <c r="AA73" s="220"/>
      <c r="AB73" s="197"/>
      <c r="AC73" s="190"/>
      <c r="AD73" s="242"/>
      <c r="AE73" s="242"/>
      <c r="AF73" s="191"/>
      <c r="AG73" s="326"/>
      <c r="AH73" s="327"/>
      <c r="AI73" s="327"/>
      <c r="AJ73" s="327"/>
      <c r="AK73" s="327"/>
      <c r="AL73" s="327"/>
      <c r="AM73" s="327"/>
      <c r="AN73" s="327"/>
      <c r="AO73" s="328"/>
      <c r="AP73" s="271"/>
      <c r="AQ73" s="276"/>
      <c r="AR73" s="276"/>
      <c r="AS73" s="272"/>
      <c r="AT73" s="202"/>
      <c r="AU73" s="207"/>
      <c r="AV73" s="203"/>
      <c r="AW73" s="190"/>
      <c r="AX73" s="191"/>
      <c r="AY73" s="190"/>
      <c r="AZ73" s="191"/>
      <c r="BA73" s="202"/>
      <c r="BB73" s="203"/>
      <c r="BC73" s="271"/>
      <c r="BD73" s="272"/>
      <c r="BE73" s="202"/>
      <c r="BF73" s="203"/>
      <c r="BG73" s="202"/>
      <c r="BH73" s="207"/>
      <c r="BI73" s="203"/>
      <c r="BJ73" s="257"/>
      <c r="BK73" s="258"/>
      <c r="BL73" s="259"/>
      <c r="BM73" s="1"/>
      <c r="BN73" s="2"/>
    </row>
    <row r="74" spans="2:66" ht="19.5" customHeight="1" thickBot="1">
      <c r="B74" s="215"/>
      <c r="C74" s="216"/>
      <c r="D74" s="216"/>
      <c r="E74" s="216"/>
      <c r="F74" s="216"/>
      <c r="G74" s="216"/>
      <c r="H74" s="216"/>
      <c r="I74" s="216"/>
      <c r="J74" s="216"/>
      <c r="K74" s="216"/>
      <c r="L74" s="217"/>
      <c r="M74" s="198"/>
      <c r="N74" s="221"/>
      <c r="O74" s="221"/>
      <c r="P74" s="199"/>
      <c r="Q74" s="198"/>
      <c r="R74" s="221"/>
      <c r="S74" s="221"/>
      <c r="T74" s="199"/>
      <c r="U74" s="198"/>
      <c r="V74" s="221"/>
      <c r="W74" s="221"/>
      <c r="X74" s="199"/>
      <c r="Y74" s="198"/>
      <c r="Z74" s="221"/>
      <c r="AA74" s="221"/>
      <c r="AB74" s="199"/>
      <c r="AC74" s="192"/>
      <c r="AD74" s="243"/>
      <c r="AE74" s="243"/>
      <c r="AF74" s="193"/>
      <c r="AG74" s="329"/>
      <c r="AH74" s="330"/>
      <c r="AI74" s="330"/>
      <c r="AJ74" s="330"/>
      <c r="AK74" s="330"/>
      <c r="AL74" s="330"/>
      <c r="AM74" s="330"/>
      <c r="AN74" s="330"/>
      <c r="AO74" s="331"/>
      <c r="AP74" s="273"/>
      <c r="AQ74" s="277"/>
      <c r="AR74" s="277"/>
      <c r="AS74" s="274"/>
      <c r="AT74" s="204"/>
      <c r="AU74" s="208"/>
      <c r="AV74" s="205"/>
      <c r="AW74" s="192"/>
      <c r="AX74" s="193"/>
      <c r="AY74" s="192"/>
      <c r="AZ74" s="193"/>
      <c r="BA74" s="204"/>
      <c r="BB74" s="205"/>
      <c r="BC74" s="273"/>
      <c r="BD74" s="274"/>
      <c r="BE74" s="204"/>
      <c r="BF74" s="205"/>
      <c r="BG74" s="204"/>
      <c r="BH74" s="208"/>
      <c r="BI74" s="205"/>
      <c r="BJ74" s="260"/>
      <c r="BK74" s="261"/>
      <c r="BL74" s="262"/>
      <c r="BM74" s="1"/>
      <c r="BN74" s="2"/>
    </row>
    <row r="75" spans="2:66" ht="15" customHeight="1" thickTop="1">
      <c r="B75" s="341" t="s">
        <v>252</v>
      </c>
      <c r="C75" s="342"/>
      <c r="D75" s="342"/>
      <c r="E75" s="342"/>
      <c r="F75" s="342"/>
      <c r="G75" s="342"/>
      <c r="H75" s="342"/>
      <c r="I75" s="342"/>
      <c r="J75" s="342"/>
      <c r="K75" s="342"/>
      <c r="L75" s="343"/>
      <c r="M75" s="350">
        <v>1.08</v>
      </c>
      <c r="N75" s="351"/>
      <c r="O75" s="351"/>
      <c r="P75" s="352"/>
      <c r="Q75" s="350">
        <v>1.08</v>
      </c>
      <c r="R75" s="351"/>
      <c r="S75" s="351"/>
      <c r="T75" s="352"/>
      <c r="U75" s="350">
        <v>1.08</v>
      </c>
      <c r="V75" s="351"/>
      <c r="W75" s="351"/>
      <c r="X75" s="352"/>
      <c r="Y75" s="350">
        <v>1.08</v>
      </c>
      <c r="Z75" s="351"/>
      <c r="AA75" s="351"/>
      <c r="AB75" s="352"/>
      <c r="AC75" s="296" t="s">
        <v>302</v>
      </c>
      <c r="AD75" s="297"/>
      <c r="AE75" s="297"/>
      <c r="AF75" s="298"/>
      <c r="AG75" s="323" t="s">
        <v>51</v>
      </c>
      <c r="AH75" s="324"/>
      <c r="AI75" s="324"/>
      <c r="AJ75" s="324"/>
      <c r="AK75" s="324"/>
      <c r="AL75" s="324"/>
      <c r="AM75" s="324"/>
      <c r="AN75" s="324"/>
      <c r="AO75" s="325"/>
      <c r="AP75" s="269" t="s">
        <v>52</v>
      </c>
      <c r="AQ75" s="275"/>
      <c r="AR75" s="275"/>
      <c r="AS75" s="270"/>
      <c r="AT75" s="200">
        <f>'07.02'!AT75+AY75</f>
        <v>21</v>
      </c>
      <c r="AU75" s="206"/>
      <c r="AV75" s="201"/>
      <c r="AW75" s="188">
        <f>'07.02'!BG75</f>
        <v>21</v>
      </c>
      <c r="AX75" s="189"/>
      <c r="AY75" s="188"/>
      <c r="AZ75" s="189"/>
      <c r="BA75" s="200"/>
      <c r="BB75" s="201"/>
      <c r="BC75" s="269">
        <f>BA75</f>
        <v>0</v>
      </c>
      <c r="BD75" s="270"/>
      <c r="BE75" s="200">
        <f>'07.02'!BE75+BA75</f>
        <v>0</v>
      </c>
      <c r="BF75" s="201"/>
      <c r="BG75" s="200">
        <f>AT75-BE75</f>
        <v>21</v>
      </c>
      <c r="BH75" s="206"/>
      <c r="BI75" s="201"/>
      <c r="BJ75" s="254">
        <f>((LEFT(AP75,FIND(" ",AP75)-1)*BC75)/$S$279)</f>
        <v>0</v>
      </c>
      <c r="BK75" s="255"/>
      <c r="BL75" s="256"/>
      <c r="BM75" s="1"/>
      <c r="BN75" s="2"/>
    </row>
    <row r="76" spans="2:66" ht="15" customHeight="1">
      <c r="B76" s="344"/>
      <c r="C76" s="345"/>
      <c r="D76" s="345"/>
      <c r="E76" s="345"/>
      <c r="F76" s="345"/>
      <c r="G76" s="345"/>
      <c r="H76" s="345"/>
      <c r="I76" s="345"/>
      <c r="J76" s="345"/>
      <c r="K76" s="345"/>
      <c r="L76" s="346"/>
      <c r="M76" s="353"/>
      <c r="N76" s="354"/>
      <c r="O76" s="354"/>
      <c r="P76" s="355"/>
      <c r="Q76" s="353"/>
      <c r="R76" s="354"/>
      <c r="S76" s="354"/>
      <c r="T76" s="355"/>
      <c r="U76" s="353"/>
      <c r="V76" s="354"/>
      <c r="W76" s="354"/>
      <c r="X76" s="355"/>
      <c r="Y76" s="353"/>
      <c r="Z76" s="354"/>
      <c r="AA76" s="354"/>
      <c r="AB76" s="355"/>
      <c r="AC76" s="299"/>
      <c r="AD76" s="300"/>
      <c r="AE76" s="300"/>
      <c r="AF76" s="301"/>
      <c r="AG76" s="326"/>
      <c r="AH76" s="327"/>
      <c r="AI76" s="327"/>
      <c r="AJ76" s="327"/>
      <c r="AK76" s="327"/>
      <c r="AL76" s="327"/>
      <c r="AM76" s="327"/>
      <c r="AN76" s="327"/>
      <c r="AO76" s="328"/>
      <c r="AP76" s="271"/>
      <c r="AQ76" s="276"/>
      <c r="AR76" s="276"/>
      <c r="AS76" s="272"/>
      <c r="AT76" s="202"/>
      <c r="AU76" s="207"/>
      <c r="AV76" s="203"/>
      <c r="AW76" s="190"/>
      <c r="AX76" s="191"/>
      <c r="AY76" s="190"/>
      <c r="AZ76" s="191"/>
      <c r="BA76" s="202"/>
      <c r="BB76" s="203"/>
      <c r="BC76" s="271"/>
      <c r="BD76" s="272"/>
      <c r="BE76" s="202"/>
      <c r="BF76" s="203"/>
      <c r="BG76" s="202"/>
      <c r="BH76" s="207"/>
      <c r="BI76" s="203"/>
      <c r="BJ76" s="257"/>
      <c r="BK76" s="258"/>
      <c r="BL76" s="259"/>
      <c r="BM76" s="1"/>
      <c r="BN76" s="2"/>
    </row>
    <row r="77" spans="2:66" ht="15" customHeight="1" thickBot="1">
      <c r="B77" s="347"/>
      <c r="C77" s="348"/>
      <c r="D77" s="348"/>
      <c r="E77" s="348"/>
      <c r="F77" s="348"/>
      <c r="G77" s="348"/>
      <c r="H77" s="348"/>
      <c r="I77" s="348"/>
      <c r="J77" s="348"/>
      <c r="K77" s="348"/>
      <c r="L77" s="349"/>
      <c r="M77" s="356"/>
      <c r="N77" s="357"/>
      <c r="O77" s="357"/>
      <c r="P77" s="358"/>
      <c r="Q77" s="356"/>
      <c r="R77" s="357"/>
      <c r="S77" s="357"/>
      <c r="T77" s="358"/>
      <c r="U77" s="356"/>
      <c r="V77" s="357"/>
      <c r="W77" s="357"/>
      <c r="X77" s="358"/>
      <c r="Y77" s="356"/>
      <c r="Z77" s="357"/>
      <c r="AA77" s="357"/>
      <c r="AB77" s="358"/>
      <c r="AC77" s="302"/>
      <c r="AD77" s="303"/>
      <c r="AE77" s="303"/>
      <c r="AF77" s="304"/>
      <c r="AG77" s="329"/>
      <c r="AH77" s="330"/>
      <c r="AI77" s="330"/>
      <c r="AJ77" s="330"/>
      <c r="AK77" s="330"/>
      <c r="AL77" s="330"/>
      <c r="AM77" s="330"/>
      <c r="AN77" s="330"/>
      <c r="AO77" s="331"/>
      <c r="AP77" s="273"/>
      <c r="AQ77" s="277"/>
      <c r="AR77" s="277"/>
      <c r="AS77" s="274"/>
      <c r="AT77" s="204"/>
      <c r="AU77" s="208"/>
      <c r="AV77" s="205"/>
      <c r="AW77" s="192"/>
      <c r="AX77" s="193"/>
      <c r="AY77" s="192"/>
      <c r="AZ77" s="193"/>
      <c r="BA77" s="204"/>
      <c r="BB77" s="205"/>
      <c r="BC77" s="273"/>
      <c r="BD77" s="274"/>
      <c r="BE77" s="204"/>
      <c r="BF77" s="205"/>
      <c r="BG77" s="204"/>
      <c r="BH77" s="208"/>
      <c r="BI77" s="205"/>
      <c r="BJ77" s="260"/>
      <c r="BK77" s="261"/>
      <c r="BL77" s="262"/>
      <c r="BM77" s="1"/>
      <c r="BN77" s="2"/>
    </row>
    <row r="78" spans="2:66" ht="15" customHeight="1" thickTop="1">
      <c r="B78" s="209" t="s">
        <v>251</v>
      </c>
      <c r="C78" s="210"/>
      <c r="D78" s="210"/>
      <c r="E78" s="210"/>
      <c r="F78" s="210"/>
      <c r="G78" s="210"/>
      <c r="H78" s="210"/>
      <c r="I78" s="210"/>
      <c r="J78" s="210"/>
      <c r="K78" s="210"/>
      <c r="L78" s="211"/>
      <c r="M78" s="194">
        <v>153</v>
      </c>
      <c r="N78" s="219"/>
      <c r="O78" s="219"/>
      <c r="P78" s="195"/>
      <c r="Q78" s="194">
        <v>153</v>
      </c>
      <c r="R78" s="219"/>
      <c r="S78" s="219"/>
      <c r="T78" s="195"/>
      <c r="U78" s="194">
        <v>153</v>
      </c>
      <c r="V78" s="219"/>
      <c r="W78" s="219"/>
      <c r="X78" s="195"/>
      <c r="Y78" s="194">
        <v>153</v>
      </c>
      <c r="Z78" s="219"/>
      <c r="AA78" s="219"/>
      <c r="AB78" s="195"/>
      <c r="AC78" s="49" t="s">
        <v>170</v>
      </c>
      <c r="AD78" s="50"/>
      <c r="AE78" s="50"/>
      <c r="AF78" s="51"/>
      <c r="AG78" s="323" t="s">
        <v>250</v>
      </c>
      <c r="AH78" s="324"/>
      <c r="AI78" s="324"/>
      <c r="AJ78" s="324"/>
      <c r="AK78" s="324"/>
      <c r="AL78" s="324"/>
      <c r="AM78" s="324"/>
      <c r="AN78" s="324"/>
      <c r="AO78" s="325"/>
      <c r="AP78" s="269" t="s">
        <v>143</v>
      </c>
      <c r="AQ78" s="275"/>
      <c r="AR78" s="275"/>
      <c r="AS78" s="270"/>
      <c r="AT78" s="200">
        <f>'07.02'!AT78+AY78</f>
        <v>0</v>
      </c>
      <c r="AU78" s="206"/>
      <c r="AV78" s="201"/>
      <c r="AW78" s="188">
        <f>'07.02'!BG78</f>
        <v>0</v>
      </c>
      <c r="AX78" s="189"/>
      <c r="AY78" s="188"/>
      <c r="AZ78" s="189"/>
      <c r="BA78" s="200"/>
      <c r="BB78" s="201"/>
      <c r="BC78" s="269">
        <f>BA78</f>
        <v>0</v>
      </c>
      <c r="BD78" s="270"/>
      <c r="BE78" s="200">
        <f>'07.02'!BE78+BA78</f>
        <v>0</v>
      </c>
      <c r="BF78" s="201"/>
      <c r="BG78" s="200">
        <f>AT78-BE78</f>
        <v>0</v>
      </c>
      <c r="BH78" s="206"/>
      <c r="BI78" s="201"/>
      <c r="BJ78" s="254">
        <f>((LEFT(AP78,FIND(" ",AP78)-1)*BC78)/$S$279)</f>
        <v>0</v>
      </c>
      <c r="BK78" s="255"/>
      <c r="BL78" s="256"/>
      <c r="BM78" s="1"/>
      <c r="BN78" s="2"/>
    </row>
    <row r="79" spans="2:66" ht="15" customHeight="1">
      <c r="B79" s="212"/>
      <c r="C79" s="213"/>
      <c r="D79" s="213"/>
      <c r="E79" s="213"/>
      <c r="F79" s="213"/>
      <c r="G79" s="213"/>
      <c r="H79" s="213"/>
      <c r="I79" s="213"/>
      <c r="J79" s="213"/>
      <c r="K79" s="213"/>
      <c r="L79" s="214"/>
      <c r="M79" s="196"/>
      <c r="N79" s="220"/>
      <c r="O79" s="220"/>
      <c r="P79" s="197"/>
      <c r="Q79" s="196"/>
      <c r="R79" s="220"/>
      <c r="S79" s="220"/>
      <c r="T79" s="197"/>
      <c r="U79" s="196"/>
      <c r="V79" s="220"/>
      <c r="W79" s="220"/>
      <c r="X79" s="197"/>
      <c r="Y79" s="196"/>
      <c r="Z79" s="220"/>
      <c r="AA79" s="220"/>
      <c r="AB79" s="197"/>
      <c r="AC79" s="52"/>
      <c r="AD79" s="53"/>
      <c r="AE79" s="53"/>
      <c r="AF79" s="54"/>
      <c r="AG79" s="326"/>
      <c r="AH79" s="327"/>
      <c r="AI79" s="327"/>
      <c r="AJ79" s="327"/>
      <c r="AK79" s="327"/>
      <c r="AL79" s="327"/>
      <c r="AM79" s="327"/>
      <c r="AN79" s="327"/>
      <c r="AO79" s="328"/>
      <c r="AP79" s="271"/>
      <c r="AQ79" s="276"/>
      <c r="AR79" s="276"/>
      <c r="AS79" s="272"/>
      <c r="AT79" s="202"/>
      <c r="AU79" s="207"/>
      <c r="AV79" s="203"/>
      <c r="AW79" s="190"/>
      <c r="AX79" s="191"/>
      <c r="AY79" s="190"/>
      <c r="AZ79" s="191"/>
      <c r="BA79" s="202"/>
      <c r="BB79" s="203"/>
      <c r="BC79" s="271"/>
      <c r="BD79" s="272"/>
      <c r="BE79" s="202"/>
      <c r="BF79" s="203"/>
      <c r="BG79" s="202"/>
      <c r="BH79" s="207"/>
      <c r="BI79" s="203"/>
      <c r="BJ79" s="257"/>
      <c r="BK79" s="258"/>
      <c r="BL79" s="259"/>
      <c r="BM79" s="1"/>
      <c r="BN79" s="2"/>
    </row>
    <row r="80" spans="2:66" ht="15" customHeight="1" thickBot="1">
      <c r="B80" s="215"/>
      <c r="C80" s="216"/>
      <c r="D80" s="216"/>
      <c r="E80" s="216"/>
      <c r="F80" s="216"/>
      <c r="G80" s="216"/>
      <c r="H80" s="216"/>
      <c r="I80" s="216"/>
      <c r="J80" s="216"/>
      <c r="K80" s="216"/>
      <c r="L80" s="217"/>
      <c r="M80" s="198"/>
      <c r="N80" s="221"/>
      <c r="O80" s="221"/>
      <c r="P80" s="199"/>
      <c r="Q80" s="198"/>
      <c r="R80" s="221"/>
      <c r="S80" s="221"/>
      <c r="T80" s="199"/>
      <c r="U80" s="198"/>
      <c r="V80" s="221"/>
      <c r="W80" s="221"/>
      <c r="X80" s="199"/>
      <c r="Y80" s="198"/>
      <c r="Z80" s="221"/>
      <c r="AA80" s="221"/>
      <c r="AB80" s="199"/>
      <c r="AC80" s="55"/>
      <c r="AD80" s="56"/>
      <c r="AE80" s="56"/>
      <c r="AF80" s="57"/>
      <c r="AG80" s="329"/>
      <c r="AH80" s="330"/>
      <c r="AI80" s="330"/>
      <c r="AJ80" s="330"/>
      <c r="AK80" s="330"/>
      <c r="AL80" s="330"/>
      <c r="AM80" s="330"/>
      <c r="AN80" s="330"/>
      <c r="AO80" s="331"/>
      <c r="AP80" s="273"/>
      <c r="AQ80" s="277"/>
      <c r="AR80" s="277"/>
      <c r="AS80" s="274"/>
      <c r="AT80" s="204"/>
      <c r="AU80" s="208"/>
      <c r="AV80" s="205"/>
      <c r="AW80" s="192"/>
      <c r="AX80" s="193"/>
      <c r="AY80" s="192"/>
      <c r="AZ80" s="193"/>
      <c r="BA80" s="204"/>
      <c r="BB80" s="205"/>
      <c r="BC80" s="273"/>
      <c r="BD80" s="274"/>
      <c r="BE80" s="204"/>
      <c r="BF80" s="205"/>
      <c r="BG80" s="204"/>
      <c r="BH80" s="208"/>
      <c r="BI80" s="205"/>
      <c r="BJ80" s="260"/>
      <c r="BK80" s="261"/>
      <c r="BL80" s="262"/>
      <c r="BM80" s="1"/>
      <c r="BN80" s="2"/>
    </row>
    <row r="81" spans="2:66" ht="15" customHeight="1" thickTop="1">
      <c r="B81" s="209" t="s">
        <v>54</v>
      </c>
      <c r="C81" s="210"/>
      <c r="D81" s="210"/>
      <c r="E81" s="210"/>
      <c r="F81" s="210"/>
      <c r="G81" s="210"/>
      <c r="H81" s="210"/>
      <c r="I81" s="210"/>
      <c r="J81" s="210"/>
      <c r="K81" s="210"/>
      <c r="L81" s="211"/>
      <c r="M81" s="522"/>
      <c r="N81" s="523"/>
      <c r="O81" s="523"/>
      <c r="P81" s="524"/>
      <c r="Q81" s="522"/>
      <c r="R81" s="523"/>
      <c r="S81" s="523"/>
      <c r="T81" s="524"/>
      <c r="U81" s="522"/>
      <c r="V81" s="523"/>
      <c r="W81" s="523"/>
      <c r="X81" s="524"/>
      <c r="Y81" s="522"/>
      <c r="Z81" s="523"/>
      <c r="AA81" s="523"/>
      <c r="AB81" s="524"/>
      <c r="AC81" s="188"/>
      <c r="AD81" s="241"/>
      <c r="AE81" s="241"/>
      <c r="AF81" s="189"/>
      <c r="AG81" s="323" t="s">
        <v>124</v>
      </c>
      <c r="AH81" s="324"/>
      <c r="AI81" s="324"/>
      <c r="AJ81" s="324"/>
      <c r="AK81" s="324"/>
      <c r="AL81" s="324"/>
      <c r="AM81" s="324"/>
      <c r="AN81" s="324"/>
      <c r="AO81" s="325"/>
      <c r="AP81" s="269" t="s">
        <v>128</v>
      </c>
      <c r="AQ81" s="275"/>
      <c r="AR81" s="275"/>
      <c r="AS81" s="270"/>
      <c r="AT81" s="200">
        <f>'07.02'!AT81+AY81</f>
        <v>2</v>
      </c>
      <c r="AU81" s="206"/>
      <c r="AV81" s="201"/>
      <c r="AW81" s="188">
        <f>'07.02'!BG81</f>
        <v>2</v>
      </c>
      <c r="AX81" s="189"/>
      <c r="AY81" s="188"/>
      <c r="AZ81" s="189"/>
      <c r="BA81" s="200"/>
      <c r="BB81" s="201"/>
      <c r="BC81" s="269">
        <f>BA81</f>
        <v>0</v>
      </c>
      <c r="BD81" s="270"/>
      <c r="BE81" s="200">
        <f>'07.02'!BE81+BA81</f>
        <v>0</v>
      </c>
      <c r="BF81" s="201"/>
      <c r="BG81" s="200">
        <f>AT81-BE81</f>
        <v>2</v>
      </c>
      <c r="BH81" s="206"/>
      <c r="BI81" s="201"/>
      <c r="BJ81" s="254">
        <f>((LEFT(AP81,FIND(" ",AP81)-1)*BC81)/$S$279)</f>
        <v>0</v>
      </c>
      <c r="BK81" s="255"/>
      <c r="BL81" s="256"/>
      <c r="BM81" s="1"/>
      <c r="BN81" s="2"/>
    </row>
    <row r="82" spans="2:66" ht="4.5" customHeight="1">
      <c r="B82" s="212"/>
      <c r="C82" s="213"/>
      <c r="D82" s="213"/>
      <c r="E82" s="213"/>
      <c r="F82" s="213"/>
      <c r="G82" s="213"/>
      <c r="H82" s="213"/>
      <c r="I82" s="213"/>
      <c r="J82" s="213"/>
      <c r="K82" s="213"/>
      <c r="L82" s="214"/>
      <c r="M82" s="525"/>
      <c r="N82" s="526"/>
      <c r="O82" s="526"/>
      <c r="P82" s="527"/>
      <c r="Q82" s="525"/>
      <c r="R82" s="526"/>
      <c r="S82" s="526"/>
      <c r="T82" s="527"/>
      <c r="U82" s="525"/>
      <c r="V82" s="526"/>
      <c r="W82" s="526"/>
      <c r="X82" s="527"/>
      <c r="Y82" s="525"/>
      <c r="Z82" s="526"/>
      <c r="AA82" s="526"/>
      <c r="AB82" s="527"/>
      <c r="AC82" s="190"/>
      <c r="AD82" s="242"/>
      <c r="AE82" s="242"/>
      <c r="AF82" s="191"/>
      <c r="AG82" s="326"/>
      <c r="AH82" s="327"/>
      <c r="AI82" s="327"/>
      <c r="AJ82" s="327"/>
      <c r="AK82" s="327"/>
      <c r="AL82" s="327"/>
      <c r="AM82" s="327"/>
      <c r="AN82" s="327"/>
      <c r="AO82" s="328"/>
      <c r="AP82" s="271"/>
      <c r="AQ82" s="276"/>
      <c r="AR82" s="276"/>
      <c r="AS82" s="272"/>
      <c r="AT82" s="202"/>
      <c r="AU82" s="207"/>
      <c r="AV82" s="203"/>
      <c r="AW82" s="190"/>
      <c r="AX82" s="191"/>
      <c r="AY82" s="190"/>
      <c r="AZ82" s="191"/>
      <c r="BA82" s="202"/>
      <c r="BB82" s="203"/>
      <c r="BC82" s="271"/>
      <c r="BD82" s="272"/>
      <c r="BE82" s="202"/>
      <c r="BF82" s="203"/>
      <c r="BG82" s="202"/>
      <c r="BH82" s="207"/>
      <c r="BI82" s="203"/>
      <c r="BJ82" s="257"/>
      <c r="BK82" s="258"/>
      <c r="BL82" s="259"/>
      <c r="BM82" s="1"/>
      <c r="BN82" s="2"/>
    </row>
    <row r="83" spans="2:66" ht="24.75" customHeight="1" thickBot="1">
      <c r="B83" s="215"/>
      <c r="C83" s="216"/>
      <c r="D83" s="216"/>
      <c r="E83" s="216"/>
      <c r="F83" s="216"/>
      <c r="G83" s="216"/>
      <c r="H83" s="216"/>
      <c r="I83" s="216"/>
      <c r="J83" s="216"/>
      <c r="K83" s="216"/>
      <c r="L83" s="217"/>
      <c r="M83" s="528"/>
      <c r="N83" s="529"/>
      <c r="O83" s="529"/>
      <c r="P83" s="530"/>
      <c r="Q83" s="528"/>
      <c r="R83" s="529"/>
      <c r="S83" s="529"/>
      <c r="T83" s="530"/>
      <c r="U83" s="528"/>
      <c r="V83" s="529"/>
      <c r="W83" s="529"/>
      <c r="X83" s="530"/>
      <c r="Y83" s="528"/>
      <c r="Z83" s="529"/>
      <c r="AA83" s="529"/>
      <c r="AB83" s="530"/>
      <c r="AC83" s="192"/>
      <c r="AD83" s="243"/>
      <c r="AE83" s="243"/>
      <c r="AF83" s="193"/>
      <c r="AG83" s="329"/>
      <c r="AH83" s="330"/>
      <c r="AI83" s="330"/>
      <c r="AJ83" s="330"/>
      <c r="AK83" s="330"/>
      <c r="AL83" s="330"/>
      <c r="AM83" s="330"/>
      <c r="AN83" s="330"/>
      <c r="AO83" s="331"/>
      <c r="AP83" s="273"/>
      <c r="AQ83" s="277"/>
      <c r="AR83" s="277"/>
      <c r="AS83" s="274"/>
      <c r="AT83" s="204"/>
      <c r="AU83" s="208"/>
      <c r="AV83" s="205"/>
      <c r="AW83" s="192"/>
      <c r="AX83" s="193"/>
      <c r="AY83" s="192"/>
      <c r="AZ83" s="193"/>
      <c r="BA83" s="204"/>
      <c r="BB83" s="205"/>
      <c r="BC83" s="273"/>
      <c r="BD83" s="274"/>
      <c r="BE83" s="204"/>
      <c r="BF83" s="205"/>
      <c r="BG83" s="204"/>
      <c r="BH83" s="208"/>
      <c r="BI83" s="205"/>
      <c r="BJ83" s="260"/>
      <c r="BK83" s="261"/>
      <c r="BL83" s="262"/>
      <c r="BM83" s="1"/>
      <c r="BN83" s="2"/>
    </row>
    <row r="84" spans="2:66" ht="15" customHeight="1" thickTop="1">
      <c r="B84" s="209" t="s">
        <v>55</v>
      </c>
      <c r="C84" s="210"/>
      <c r="D84" s="210"/>
      <c r="E84" s="210"/>
      <c r="F84" s="210"/>
      <c r="G84" s="210"/>
      <c r="H84" s="210"/>
      <c r="I84" s="210"/>
      <c r="J84" s="210"/>
      <c r="K84" s="210"/>
      <c r="L84" s="211"/>
      <c r="M84" s="522"/>
      <c r="N84" s="523"/>
      <c r="O84" s="523"/>
      <c r="P84" s="524"/>
      <c r="Q84" s="522"/>
      <c r="R84" s="523"/>
      <c r="S84" s="523"/>
      <c r="T84" s="524"/>
      <c r="U84" s="522"/>
      <c r="V84" s="523"/>
      <c r="W84" s="523"/>
      <c r="X84" s="524"/>
      <c r="Y84" s="522"/>
      <c r="Z84" s="523"/>
      <c r="AA84" s="523"/>
      <c r="AB84" s="524"/>
      <c r="AC84" s="188"/>
      <c r="AD84" s="241"/>
      <c r="AE84" s="241"/>
      <c r="AF84" s="189"/>
      <c r="AG84" s="323" t="s">
        <v>338</v>
      </c>
      <c r="AH84" s="324"/>
      <c r="AI84" s="324"/>
      <c r="AJ84" s="324"/>
      <c r="AK84" s="324"/>
      <c r="AL84" s="324"/>
      <c r="AM84" s="324"/>
      <c r="AN84" s="324"/>
      <c r="AO84" s="325"/>
      <c r="AP84" s="269" t="s">
        <v>52</v>
      </c>
      <c r="AQ84" s="275"/>
      <c r="AR84" s="275"/>
      <c r="AS84" s="270"/>
      <c r="AT84" s="200">
        <f>'07.02'!AT84+AY84</f>
        <v>19</v>
      </c>
      <c r="AU84" s="206"/>
      <c r="AV84" s="201"/>
      <c r="AW84" s="188">
        <f>'07.02'!BG84</f>
        <v>17</v>
      </c>
      <c r="AX84" s="189"/>
      <c r="AY84" s="188"/>
      <c r="AZ84" s="189"/>
      <c r="BA84" s="200">
        <v>1</v>
      </c>
      <c r="BB84" s="201"/>
      <c r="BC84" s="269">
        <f>BA84</f>
        <v>1</v>
      </c>
      <c r="BD84" s="270"/>
      <c r="BE84" s="200">
        <f>'07.02'!BE84+BA84</f>
        <v>3</v>
      </c>
      <c r="BF84" s="201"/>
      <c r="BG84" s="200">
        <f>AT84-BE84</f>
        <v>16</v>
      </c>
      <c r="BH84" s="206"/>
      <c r="BI84" s="201"/>
      <c r="BJ84" s="254">
        <f>((LEFT(AP84,FIND(" ",AP84)-1)*BC84)/$S$279)</f>
        <v>0.625</v>
      </c>
      <c r="BK84" s="255"/>
      <c r="BL84" s="256"/>
      <c r="BM84" s="1"/>
      <c r="BN84" s="2"/>
    </row>
    <row r="85" spans="2:66" ht="15" customHeight="1">
      <c r="B85" s="212"/>
      <c r="C85" s="213"/>
      <c r="D85" s="213"/>
      <c r="E85" s="213"/>
      <c r="F85" s="213"/>
      <c r="G85" s="213"/>
      <c r="H85" s="213"/>
      <c r="I85" s="213"/>
      <c r="J85" s="213"/>
      <c r="K85" s="213"/>
      <c r="L85" s="214"/>
      <c r="M85" s="525"/>
      <c r="N85" s="526"/>
      <c r="O85" s="526"/>
      <c r="P85" s="527"/>
      <c r="Q85" s="525"/>
      <c r="R85" s="526"/>
      <c r="S85" s="526"/>
      <c r="T85" s="527"/>
      <c r="U85" s="525"/>
      <c r="V85" s="526"/>
      <c r="W85" s="526"/>
      <c r="X85" s="527"/>
      <c r="Y85" s="525"/>
      <c r="Z85" s="526"/>
      <c r="AA85" s="526"/>
      <c r="AB85" s="527"/>
      <c r="AC85" s="190"/>
      <c r="AD85" s="242"/>
      <c r="AE85" s="242"/>
      <c r="AF85" s="191"/>
      <c r="AG85" s="326"/>
      <c r="AH85" s="327"/>
      <c r="AI85" s="327"/>
      <c r="AJ85" s="327"/>
      <c r="AK85" s="327"/>
      <c r="AL85" s="327"/>
      <c r="AM85" s="327"/>
      <c r="AN85" s="327"/>
      <c r="AO85" s="328"/>
      <c r="AP85" s="271"/>
      <c r="AQ85" s="276"/>
      <c r="AR85" s="276"/>
      <c r="AS85" s="272"/>
      <c r="AT85" s="202"/>
      <c r="AU85" s="207"/>
      <c r="AV85" s="203"/>
      <c r="AW85" s="190"/>
      <c r="AX85" s="191"/>
      <c r="AY85" s="190"/>
      <c r="AZ85" s="191"/>
      <c r="BA85" s="202"/>
      <c r="BB85" s="203"/>
      <c r="BC85" s="271"/>
      <c r="BD85" s="272"/>
      <c r="BE85" s="202"/>
      <c r="BF85" s="203"/>
      <c r="BG85" s="202"/>
      <c r="BH85" s="207"/>
      <c r="BI85" s="203"/>
      <c r="BJ85" s="257"/>
      <c r="BK85" s="258"/>
      <c r="BL85" s="259"/>
      <c r="BM85" s="1"/>
      <c r="BN85" s="2"/>
    </row>
    <row r="86" spans="2:66" ht="15" customHeight="1" thickBot="1">
      <c r="B86" s="215"/>
      <c r="C86" s="216"/>
      <c r="D86" s="216"/>
      <c r="E86" s="216"/>
      <c r="F86" s="216"/>
      <c r="G86" s="216"/>
      <c r="H86" s="216"/>
      <c r="I86" s="216"/>
      <c r="J86" s="216"/>
      <c r="K86" s="216"/>
      <c r="L86" s="217"/>
      <c r="M86" s="528"/>
      <c r="N86" s="529"/>
      <c r="O86" s="529"/>
      <c r="P86" s="530"/>
      <c r="Q86" s="528"/>
      <c r="R86" s="529"/>
      <c r="S86" s="529"/>
      <c r="T86" s="530"/>
      <c r="U86" s="528"/>
      <c r="V86" s="529"/>
      <c r="W86" s="529"/>
      <c r="X86" s="530"/>
      <c r="Y86" s="528"/>
      <c r="Z86" s="529"/>
      <c r="AA86" s="529"/>
      <c r="AB86" s="530"/>
      <c r="AC86" s="192"/>
      <c r="AD86" s="243"/>
      <c r="AE86" s="243"/>
      <c r="AF86" s="193"/>
      <c r="AG86" s="329"/>
      <c r="AH86" s="330"/>
      <c r="AI86" s="330"/>
      <c r="AJ86" s="330"/>
      <c r="AK86" s="330"/>
      <c r="AL86" s="330"/>
      <c r="AM86" s="330"/>
      <c r="AN86" s="330"/>
      <c r="AO86" s="331"/>
      <c r="AP86" s="273"/>
      <c r="AQ86" s="277"/>
      <c r="AR86" s="277"/>
      <c r="AS86" s="274"/>
      <c r="AT86" s="204"/>
      <c r="AU86" s="208"/>
      <c r="AV86" s="205"/>
      <c r="AW86" s="192"/>
      <c r="AX86" s="193"/>
      <c r="AY86" s="192"/>
      <c r="AZ86" s="193"/>
      <c r="BA86" s="204"/>
      <c r="BB86" s="205"/>
      <c r="BC86" s="273"/>
      <c r="BD86" s="274"/>
      <c r="BE86" s="204"/>
      <c r="BF86" s="205"/>
      <c r="BG86" s="204"/>
      <c r="BH86" s="208"/>
      <c r="BI86" s="205"/>
      <c r="BJ86" s="260"/>
      <c r="BK86" s="261"/>
      <c r="BL86" s="262"/>
      <c r="BM86" s="1"/>
      <c r="BN86" s="2"/>
    </row>
    <row r="87" spans="2:66" ht="15" customHeight="1" thickTop="1">
      <c r="B87" s="209" t="s">
        <v>56</v>
      </c>
      <c r="C87" s="210"/>
      <c r="D87" s="210"/>
      <c r="E87" s="210"/>
      <c r="F87" s="210"/>
      <c r="G87" s="210"/>
      <c r="H87" s="210"/>
      <c r="I87" s="210"/>
      <c r="J87" s="210"/>
      <c r="K87" s="210"/>
      <c r="L87" s="211"/>
      <c r="M87" s="522"/>
      <c r="N87" s="523"/>
      <c r="O87" s="523"/>
      <c r="P87" s="524"/>
      <c r="Q87" s="522"/>
      <c r="R87" s="523"/>
      <c r="S87" s="523"/>
      <c r="T87" s="524"/>
      <c r="U87" s="522"/>
      <c r="V87" s="523"/>
      <c r="W87" s="523"/>
      <c r="X87" s="524"/>
      <c r="Y87" s="522"/>
      <c r="Z87" s="523"/>
      <c r="AA87" s="523"/>
      <c r="AB87" s="524"/>
      <c r="AC87" s="332"/>
      <c r="AD87" s="333"/>
      <c r="AE87" s="333"/>
      <c r="AF87" s="334"/>
      <c r="AG87" s="323" t="s">
        <v>249</v>
      </c>
      <c r="AH87" s="324"/>
      <c r="AI87" s="324"/>
      <c r="AJ87" s="324"/>
      <c r="AK87" s="324"/>
      <c r="AL87" s="324"/>
      <c r="AM87" s="324"/>
      <c r="AN87" s="324"/>
      <c r="AO87" s="325"/>
      <c r="AP87" s="269" t="s">
        <v>52</v>
      </c>
      <c r="AQ87" s="275"/>
      <c r="AR87" s="275"/>
      <c r="AS87" s="270"/>
      <c r="AT87" s="200">
        <f>'07.02'!AT87+AY87</f>
        <v>82</v>
      </c>
      <c r="AU87" s="206"/>
      <c r="AV87" s="201"/>
      <c r="AW87" s="188">
        <f>'07.02'!BG87</f>
        <v>82</v>
      </c>
      <c r="AX87" s="189"/>
      <c r="AY87" s="188"/>
      <c r="AZ87" s="189"/>
      <c r="BA87" s="200"/>
      <c r="BB87" s="201"/>
      <c r="BC87" s="269">
        <f>BA87</f>
        <v>0</v>
      </c>
      <c r="BD87" s="270"/>
      <c r="BE87" s="200">
        <f>'07.02'!BE87+BA87</f>
        <v>0</v>
      </c>
      <c r="BF87" s="201"/>
      <c r="BG87" s="200">
        <f>AT87-BE87</f>
        <v>82</v>
      </c>
      <c r="BH87" s="206"/>
      <c r="BI87" s="201"/>
      <c r="BJ87" s="254">
        <f>((LEFT(AP87,FIND(" ",AP87)-1)*BC87)/$S$279)</f>
        <v>0</v>
      </c>
      <c r="BK87" s="255"/>
      <c r="BL87" s="256"/>
      <c r="BM87" s="1"/>
      <c r="BN87" s="2"/>
    </row>
    <row r="88" spans="2:66" ht="15" customHeight="1">
      <c r="B88" s="212"/>
      <c r="C88" s="213"/>
      <c r="D88" s="213"/>
      <c r="E88" s="213"/>
      <c r="F88" s="213"/>
      <c r="G88" s="213"/>
      <c r="H88" s="213"/>
      <c r="I88" s="213"/>
      <c r="J88" s="213"/>
      <c r="K88" s="213"/>
      <c r="L88" s="214"/>
      <c r="M88" s="525"/>
      <c r="N88" s="526"/>
      <c r="O88" s="526"/>
      <c r="P88" s="527"/>
      <c r="Q88" s="525"/>
      <c r="R88" s="526"/>
      <c r="S88" s="526"/>
      <c r="T88" s="527"/>
      <c r="U88" s="525"/>
      <c r="V88" s="526"/>
      <c r="W88" s="526"/>
      <c r="X88" s="527"/>
      <c r="Y88" s="525"/>
      <c r="Z88" s="526"/>
      <c r="AA88" s="526"/>
      <c r="AB88" s="527"/>
      <c r="AC88" s="335"/>
      <c r="AD88" s="336"/>
      <c r="AE88" s="336"/>
      <c r="AF88" s="337"/>
      <c r="AG88" s="326"/>
      <c r="AH88" s="327"/>
      <c r="AI88" s="327"/>
      <c r="AJ88" s="327"/>
      <c r="AK88" s="327"/>
      <c r="AL88" s="327"/>
      <c r="AM88" s="327"/>
      <c r="AN88" s="327"/>
      <c r="AO88" s="328"/>
      <c r="AP88" s="271"/>
      <c r="AQ88" s="276"/>
      <c r="AR88" s="276"/>
      <c r="AS88" s="272"/>
      <c r="AT88" s="202"/>
      <c r="AU88" s="207"/>
      <c r="AV88" s="203"/>
      <c r="AW88" s="190"/>
      <c r="AX88" s="191"/>
      <c r="AY88" s="190"/>
      <c r="AZ88" s="191"/>
      <c r="BA88" s="202"/>
      <c r="BB88" s="203"/>
      <c r="BC88" s="271"/>
      <c r="BD88" s="272"/>
      <c r="BE88" s="202"/>
      <c r="BF88" s="203"/>
      <c r="BG88" s="202"/>
      <c r="BH88" s="207"/>
      <c r="BI88" s="203"/>
      <c r="BJ88" s="257"/>
      <c r="BK88" s="258"/>
      <c r="BL88" s="259"/>
      <c r="BM88" s="1"/>
      <c r="BN88" s="2"/>
    </row>
    <row r="89" spans="2:66" ht="15" customHeight="1" thickBot="1">
      <c r="B89" s="215"/>
      <c r="C89" s="216"/>
      <c r="D89" s="216"/>
      <c r="E89" s="216"/>
      <c r="F89" s="216"/>
      <c r="G89" s="216"/>
      <c r="H89" s="216"/>
      <c r="I89" s="216"/>
      <c r="J89" s="216"/>
      <c r="K89" s="216"/>
      <c r="L89" s="217"/>
      <c r="M89" s="528"/>
      <c r="N89" s="529"/>
      <c r="O89" s="529"/>
      <c r="P89" s="530"/>
      <c r="Q89" s="528"/>
      <c r="R89" s="529"/>
      <c r="S89" s="529"/>
      <c r="T89" s="530"/>
      <c r="U89" s="528"/>
      <c r="V89" s="529"/>
      <c r="W89" s="529"/>
      <c r="X89" s="530"/>
      <c r="Y89" s="528"/>
      <c r="Z89" s="529"/>
      <c r="AA89" s="529"/>
      <c r="AB89" s="530"/>
      <c r="AC89" s="338"/>
      <c r="AD89" s="339"/>
      <c r="AE89" s="339"/>
      <c r="AF89" s="340"/>
      <c r="AG89" s="329"/>
      <c r="AH89" s="330"/>
      <c r="AI89" s="330"/>
      <c r="AJ89" s="330"/>
      <c r="AK89" s="330"/>
      <c r="AL89" s="330"/>
      <c r="AM89" s="330"/>
      <c r="AN89" s="330"/>
      <c r="AO89" s="331"/>
      <c r="AP89" s="273"/>
      <c r="AQ89" s="277"/>
      <c r="AR89" s="277"/>
      <c r="AS89" s="274"/>
      <c r="AT89" s="204"/>
      <c r="AU89" s="208"/>
      <c r="AV89" s="205"/>
      <c r="AW89" s="192"/>
      <c r="AX89" s="193"/>
      <c r="AY89" s="192"/>
      <c r="AZ89" s="193"/>
      <c r="BA89" s="204"/>
      <c r="BB89" s="205"/>
      <c r="BC89" s="273"/>
      <c r="BD89" s="274"/>
      <c r="BE89" s="204"/>
      <c r="BF89" s="205"/>
      <c r="BG89" s="204"/>
      <c r="BH89" s="208"/>
      <c r="BI89" s="205"/>
      <c r="BJ89" s="260"/>
      <c r="BK89" s="261"/>
      <c r="BL89" s="262"/>
      <c r="BM89" s="1"/>
      <c r="BN89" s="2"/>
    </row>
    <row r="90" spans="2:66" ht="15" customHeight="1" thickTop="1">
      <c r="B90" s="209" t="s">
        <v>57</v>
      </c>
      <c r="C90" s="210"/>
      <c r="D90" s="210"/>
      <c r="E90" s="210"/>
      <c r="F90" s="210"/>
      <c r="G90" s="210"/>
      <c r="H90" s="210"/>
      <c r="I90" s="210"/>
      <c r="J90" s="210"/>
      <c r="K90" s="210"/>
      <c r="L90" s="211"/>
      <c r="M90" s="522"/>
      <c r="N90" s="523"/>
      <c r="O90" s="523"/>
      <c r="P90" s="524"/>
      <c r="Q90" s="522"/>
      <c r="R90" s="523"/>
      <c r="S90" s="523"/>
      <c r="T90" s="524"/>
      <c r="U90" s="522"/>
      <c r="V90" s="523"/>
      <c r="W90" s="523"/>
      <c r="X90" s="524"/>
      <c r="Y90" s="522"/>
      <c r="Z90" s="523"/>
      <c r="AA90" s="523"/>
      <c r="AB90" s="524"/>
      <c r="AC90" s="188"/>
      <c r="AD90" s="241"/>
      <c r="AE90" s="241"/>
      <c r="AF90" s="189"/>
      <c r="AG90" s="323" t="s">
        <v>248</v>
      </c>
      <c r="AH90" s="324"/>
      <c r="AI90" s="324"/>
      <c r="AJ90" s="324"/>
      <c r="AK90" s="324"/>
      <c r="AL90" s="324"/>
      <c r="AM90" s="324"/>
      <c r="AN90" s="324"/>
      <c r="AO90" s="325"/>
      <c r="AP90" s="188" t="s">
        <v>52</v>
      </c>
      <c r="AQ90" s="241"/>
      <c r="AR90" s="241"/>
      <c r="AS90" s="189"/>
      <c r="AT90" s="200">
        <f>'07.02'!AT90+AY90</f>
        <v>0</v>
      </c>
      <c r="AU90" s="206"/>
      <c r="AV90" s="201"/>
      <c r="AW90" s="188">
        <f>'07.02'!BG90</f>
        <v>0</v>
      </c>
      <c r="AX90" s="189"/>
      <c r="AY90" s="188"/>
      <c r="AZ90" s="189"/>
      <c r="BA90" s="200"/>
      <c r="BB90" s="201"/>
      <c r="BC90" s="269">
        <f>BA90</f>
        <v>0</v>
      </c>
      <c r="BD90" s="270"/>
      <c r="BE90" s="200">
        <f>'07.02'!BE90+BA90</f>
        <v>0</v>
      </c>
      <c r="BF90" s="201"/>
      <c r="BG90" s="200">
        <f>AT90-BE90</f>
        <v>0</v>
      </c>
      <c r="BH90" s="206"/>
      <c r="BI90" s="201"/>
      <c r="BJ90" s="254">
        <f>((LEFT(AP90,FIND(" ",AP90)-1)*BC90)/$S$279)</f>
        <v>0</v>
      </c>
      <c r="BK90" s="255"/>
      <c r="BL90" s="256"/>
      <c r="BM90" s="1"/>
      <c r="BN90" s="2"/>
    </row>
    <row r="91" spans="2:66" ht="15" customHeight="1">
      <c r="B91" s="212"/>
      <c r="C91" s="213"/>
      <c r="D91" s="213"/>
      <c r="E91" s="213"/>
      <c r="F91" s="213"/>
      <c r="G91" s="213"/>
      <c r="H91" s="213"/>
      <c r="I91" s="213"/>
      <c r="J91" s="213"/>
      <c r="K91" s="213"/>
      <c r="L91" s="214"/>
      <c r="M91" s="525"/>
      <c r="N91" s="526"/>
      <c r="O91" s="526"/>
      <c r="P91" s="527"/>
      <c r="Q91" s="525"/>
      <c r="R91" s="526"/>
      <c r="S91" s="526"/>
      <c r="T91" s="527"/>
      <c r="U91" s="525"/>
      <c r="V91" s="526"/>
      <c r="W91" s="526"/>
      <c r="X91" s="527"/>
      <c r="Y91" s="525"/>
      <c r="Z91" s="526"/>
      <c r="AA91" s="526"/>
      <c r="AB91" s="527"/>
      <c r="AC91" s="190"/>
      <c r="AD91" s="242"/>
      <c r="AE91" s="242"/>
      <c r="AF91" s="191"/>
      <c r="AG91" s="326"/>
      <c r="AH91" s="327"/>
      <c r="AI91" s="327"/>
      <c r="AJ91" s="327"/>
      <c r="AK91" s="327"/>
      <c r="AL91" s="327"/>
      <c r="AM91" s="327"/>
      <c r="AN91" s="327"/>
      <c r="AO91" s="328"/>
      <c r="AP91" s="190"/>
      <c r="AQ91" s="242"/>
      <c r="AR91" s="242"/>
      <c r="AS91" s="191"/>
      <c r="AT91" s="202"/>
      <c r="AU91" s="207"/>
      <c r="AV91" s="203"/>
      <c r="AW91" s="190"/>
      <c r="AX91" s="191"/>
      <c r="AY91" s="190"/>
      <c r="AZ91" s="191"/>
      <c r="BA91" s="202"/>
      <c r="BB91" s="203"/>
      <c r="BC91" s="271"/>
      <c r="BD91" s="272"/>
      <c r="BE91" s="202"/>
      <c r="BF91" s="203"/>
      <c r="BG91" s="202"/>
      <c r="BH91" s="207"/>
      <c r="BI91" s="203"/>
      <c r="BJ91" s="257"/>
      <c r="BK91" s="258"/>
      <c r="BL91" s="259"/>
      <c r="BM91" s="1"/>
      <c r="BN91" s="2"/>
    </row>
    <row r="92" spans="2:66" ht="15" customHeight="1" thickBot="1">
      <c r="B92" s="215"/>
      <c r="C92" s="216"/>
      <c r="D92" s="216"/>
      <c r="E92" s="216"/>
      <c r="F92" s="216"/>
      <c r="G92" s="216"/>
      <c r="H92" s="216"/>
      <c r="I92" s="216"/>
      <c r="J92" s="216"/>
      <c r="K92" s="216"/>
      <c r="L92" s="217"/>
      <c r="M92" s="528"/>
      <c r="N92" s="529"/>
      <c r="O92" s="529"/>
      <c r="P92" s="530"/>
      <c r="Q92" s="528"/>
      <c r="R92" s="529"/>
      <c r="S92" s="529"/>
      <c r="T92" s="530"/>
      <c r="U92" s="528"/>
      <c r="V92" s="529"/>
      <c r="W92" s="529"/>
      <c r="X92" s="530"/>
      <c r="Y92" s="528"/>
      <c r="Z92" s="529"/>
      <c r="AA92" s="529"/>
      <c r="AB92" s="530"/>
      <c r="AC92" s="192"/>
      <c r="AD92" s="243"/>
      <c r="AE92" s="243"/>
      <c r="AF92" s="193"/>
      <c r="AG92" s="329"/>
      <c r="AH92" s="330"/>
      <c r="AI92" s="330"/>
      <c r="AJ92" s="330"/>
      <c r="AK92" s="330"/>
      <c r="AL92" s="330"/>
      <c r="AM92" s="330"/>
      <c r="AN92" s="330"/>
      <c r="AO92" s="331"/>
      <c r="AP92" s="192"/>
      <c r="AQ92" s="243"/>
      <c r="AR92" s="243"/>
      <c r="AS92" s="193"/>
      <c r="AT92" s="204"/>
      <c r="AU92" s="208"/>
      <c r="AV92" s="205"/>
      <c r="AW92" s="192"/>
      <c r="AX92" s="193"/>
      <c r="AY92" s="192"/>
      <c r="AZ92" s="193"/>
      <c r="BA92" s="204"/>
      <c r="BB92" s="205"/>
      <c r="BC92" s="273"/>
      <c r="BD92" s="274"/>
      <c r="BE92" s="204"/>
      <c r="BF92" s="205"/>
      <c r="BG92" s="204"/>
      <c r="BH92" s="208"/>
      <c r="BI92" s="205"/>
      <c r="BJ92" s="260"/>
      <c r="BK92" s="261"/>
      <c r="BL92" s="262"/>
      <c r="BM92" s="1"/>
      <c r="BN92" s="2"/>
    </row>
    <row r="93" spans="2:66" ht="15" customHeight="1" thickTop="1">
      <c r="B93" s="209" t="s">
        <v>58</v>
      </c>
      <c r="C93" s="210"/>
      <c r="D93" s="210"/>
      <c r="E93" s="210"/>
      <c r="F93" s="210"/>
      <c r="G93" s="210"/>
      <c r="H93" s="210"/>
      <c r="I93" s="210"/>
      <c r="J93" s="210"/>
      <c r="K93" s="210"/>
      <c r="L93" s="211"/>
      <c r="M93" s="522"/>
      <c r="N93" s="523"/>
      <c r="O93" s="523"/>
      <c r="P93" s="524"/>
      <c r="Q93" s="522"/>
      <c r="R93" s="523"/>
      <c r="S93" s="523"/>
      <c r="T93" s="524"/>
      <c r="U93" s="522"/>
      <c r="V93" s="523"/>
      <c r="W93" s="523"/>
      <c r="X93" s="524"/>
      <c r="Y93" s="522"/>
      <c r="Z93" s="523"/>
      <c r="AA93" s="523"/>
      <c r="AB93" s="524"/>
      <c r="AC93" s="188"/>
      <c r="AD93" s="241"/>
      <c r="AE93" s="241"/>
      <c r="AF93" s="189"/>
      <c r="AG93" s="323" t="s">
        <v>247</v>
      </c>
      <c r="AH93" s="324"/>
      <c r="AI93" s="324"/>
      <c r="AJ93" s="324"/>
      <c r="AK93" s="324"/>
      <c r="AL93" s="324"/>
      <c r="AM93" s="324"/>
      <c r="AN93" s="324"/>
      <c r="AO93" s="325"/>
      <c r="AP93" s="269" t="s">
        <v>52</v>
      </c>
      <c r="AQ93" s="275"/>
      <c r="AR93" s="275"/>
      <c r="AS93" s="270"/>
      <c r="AT93" s="200">
        <f>'07.02'!AT93+AY93</f>
        <v>17</v>
      </c>
      <c r="AU93" s="206"/>
      <c r="AV93" s="201"/>
      <c r="AW93" s="188">
        <f>'07.02'!BG93</f>
        <v>67</v>
      </c>
      <c r="AX93" s="189"/>
      <c r="AY93" s="531">
        <v>-50</v>
      </c>
      <c r="AZ93" s="532"/>
      <c r="BA93" s="200"/>
      <c r="BB93" s="201"/>
      <c r="BC93" s="269">
        <f>BA93</f>
        <v>0</v>
      </c>
      <c r="BD93" s="270"/>
      <c r="BE93" s="200">
        <f>'07.02'!BE93+BA93</f>
        <v>0</v>
      </c>
      <c r="BF93" s="201"/>
      <c r="BG93" s="200">
        <f>AT93-BE93</f>
        <v>17</v>
      </c>
      <c r="BH93" s="206"/>
      <c r="BI93" s="201"/>
      <c r="BJ93" s="254">
        <f>((LEFT(AP93,FIND(" ",AP93)-1)*BC93)/$S$279)</f>
        <v>0</v>
      </c>
      <c r="BK93" s="255"/>
      <c r="BL93" s="256"/>
      <c r="BM93" s="1"/>
      <c r="BN93" s="2"/>
    </row>
    <row r="94" spans="2:66" ht="15" customHeight="1">
      <c r="B94" s="212"/>
      <c r="C94" s="213"/>
      <c r="D94" s="213"/>
      <c r="E94" s="213"/>
      <c r="F94" s="213"/>
      <c r="G94" s="213"/>
      <c r="H94" s="213"/>
      <c r="I94" s="213"/>
      <c r="J94" s="213"/>
      <c r="K94" s="213"/>
      <c r="L94" s="214"/>
      <c r="M94" s="525"/>
      <c r="N94" s="526"/>
      <c r="O94" s="526"/>
      <c r="P94" s="527"/>
      <c r="Q94" s="525"/>
      <c r="R94" s="526"/>
      <c r="S94" s="526"/>
      <c r="T94" s="527"/>
      <c r="U94" s="525"/>
      <c r="V94" s="526"/>
      <c r="W94" s="526"/>
      <c r="X94" s="527"/>
      <c r="Y94" s="525"/>
      <c r="Z94" s="526"/>
      <c r="AA94" s="526"/>
      <c r="AB94" s="527"/>
      <c r="AC94" s="190"/>
      <c r="AD94" s="242"/>
      <c r="AE94" s="242"/>
      <c r="AF94" s="191"/>
      <c r="AG94" s="326"/>
      <c r="AH94" s="327"/>
      <c r="AI94" s="327"/>
      <c r="AJ94" s="327"/>
      <c r="AK94" s="327"/>
      <c r="AL94" s="327"/>
      <c r="AM94" s="327"/>
      <c r="AN94" s="327"/>
      <c r="AO94" s="328"/>
      <c r="AP94" s="271"/>
      <c r="AQ94" s="276"/>
      <c r="AR94" s="276"/>
      <c r="AS94" s="272"/>
      <c r="AT94" s="202"/>
      <c r="AU94" s="207"/>
      <c r="AV94" s="203"/>
      <c r="AW94" s="190"/>
      <c r="AX94" s="191"/>
      <c r="AY94" s="533"/>
      <c r="AZ94" s="534"/>
      <c r="BA94" s="202"/>
      <c r="BB94" s="203"/>
      <c r="BC94" s="271"/>
      <c r="BD94" s="272"/>
      <c r="BE94" s="202"/>
      <c r="BF94" s="203"/>
      <c r="BG94" s="202"/>
      <c r="BH94" s="207"/>
      <c r="BI94" s="203"/>
      <c r="BJ94" s="257"/>
      <c r="BK94" s="258"/>
      <c r="BL94" s="259"/>
      <c r="BM94" s="1"/>
      <c r="BN94" s="2"/>
    </row>
    <row r="95" spans="2:66" ht="15" customHeight="1" thickBot="1">
      <c r="B95" s="215"/>
      <c r="C95" s="216"/>
      <c r="D95" s="216"/>
      <c r="E95" s="216"/>
      <c r="F95" s="216"/>
      <c r="G95" s="216"/>
      <c r="H95" s="216"/>
      <c r="I95" s="216"/>
      <c r="J95" s="216"/>
      <c r="K95" s="216"/>
      <c r="L95" s="217"/>
      <c r="M95" s="528"/>
      <c r="N95" s="529"/>
      <c r="O95" s="529"/>
      <c r="P95" s="530"/>
      <c r="Q95" s="528"/>
      <c r="R95" s="529"/>
      <c r="S95" s="529"/>
      <c r="T95" s="530"/>
      <c r="U95" s="528"/>
      <c r="V95" s="529"/>
      <c r="W95" s="529"/>
      <c r="X95" s="530"/>
      <c r="Y95" s="528"/>
      <c r="Z95" s="529"/>
      <c r="AA95" s="529"/>
      <c r="AB95" s="530"/>
      <c r="AC95" s="192"/>
      <c r="AD95" s="243"/>
      <c r="AE95" s="243"/>
      <c r="AF95" s="193"/>
      <c r="AG95" s="329"/>
      <c r="AH95" s="330"/>
      <c r="AI95" s="330"/>
      <c r="AJ95" s="330"/>
      <c r="AK95" s="330"/>
      <c r="AL95" s="330"/>
      <c r="AM95" s="330"/>
      <c r="AN95" s="330"/>
      <c r="AO95" s="331"/>
      <c r="AP95" s="273"/>
      <c r="AQ95" s="277"/>
      <c r="AR95" s="277"/>
      <c r="AS95" s="274"/>
      <c r="AT95" s="204"/>
      <c r="AU95" s="208"/>
      <c r="AV95" s="205"/>
      <c r="AW95" s="192"/>
      <c r="AX95" s="193"/>
      <c r="AY95" s="535"/>
      <c r="AZ95" s="536"/>
      <c r="BA95" s="204"/>
      <c r="BB95" s="205"/>
      <c r="BC95" s="273"/>
      <c r="BD95" s="274"/>
      <c r="BE95" s="204"/>
      <c r="BF95" s="205"/>
      <c r="BG95" s="204"/>
      <c r="BH95" s="208"/>
      <c r="BI95" s="205"/>
      <c r="BJ95" s="260"/>
      <c r="BK95" s="261"/>
      <c r="BL95" s="262"/>
      <c r="BM95" s="1"/>
      <c r="BN95" s="2"/>
    </row>
    <row r="96" spans="2:66" ht="15" customHeight="1" thickTop="1">
      <c r="B96" s="209" t="s">
        <v>59</v>
      </c>
      <c r="C96" s="210"/>
      <c r="D96" s="210"/>
      <c r="E96" s="210"/>
      <c r="F96" s="210"/>
      <c r="G96" s="210"/>
      <c r="H96" s="210"/>
      <c r="I96" s="210"/>
      <c r="J96" s="210"/>
      <c r="K96" s="210"/>
      <c r="L96" s="211"/>
      <c r="M96" s="522"/>
      <c r="N96" s="523"/>
      <c r="O96" s="523"/>
      <c r="P96" s="524"/>
      <c r="Q96" s="522"/>
      <c r="R96" s="523"/>
      <c r="S96" s="523"/>
      <c r="T96" s="524"/>
      <c r="U96" s="522"/>
      <c r="V96" s="523"/>
      <c r="W96" s="523"/>
      <c r="X96" s="524"/>
      <c r="Y96" s="522"/>
      <c r="Z96" s="523"/>
      <c r="AA96" s="523"/>
      <c r="AB96" s="524"/>
      <c r="AC96" s="188"/>
      <c r="AD96" s="241"/>
      <c r="AE96" s="241"/>
      <c r="AF96" s="189"/>
      <c r="AG96" s="323" t="s">
        <v>246</v>
      </c>
      <c r="AH96" s="324"/>
      <c r="AI96" s="324"/>
      <c r="AJ96" s="324"/>
      <c r="AK96" s="324"/>
      <c r="AL96" s="324"/>
      <c r="AM96" s="324"/>
      <c r="AN96" s="324"/>
      <c r="AO96" s="325"/>
      <c r="AP96" s="269" t="s">
        <v>142</v>
      </c>
      <c r="AQ96" s="275"/>
      <c r="AR96" s="275"/>
      <c r="AS96" s="270"/>
      <c r="AT96" s="200">
        <f>'07.02'!AT96+AY96</f>
        <v>65</v>
      </c>
      <c r="AU96" s="206"/>
      <c r="AV96" s="201"/>
      <c r="AW96" s="188">
        <f>'07.02'!BG96</f>
        <v>65</v>
      </c>
      <c r="AX96" s="189"/>
      <c r="AY96" s="188"/>
      <c r="AZ96" s="189"/>
      <c r="BA96" s="200"/>
      <c r="BB96" s="201"/>
      <c r="BC96" s="269">
        <f>BA96</f>
        <v>0</v>
      </c>
      <c r="BD96" s="270"/>
      <c r="BE96" s="200">
        <f>'07.02'!BE96+BA96</f>
        <v>0</v>
      </c>
      <c r="BF96" s="201"/>
      <c r="BG96" s="200">
        <f>AT96-BE96</f>
        <v>65</v>
      </c>
      <c r="BH96" s="206"/>
      <c r="BI96" s="201"/>
      <c r="BJ96" s="254">
        <f>((LEFT(AP96,FIND(" ",AP96)-1)*BC96)/$S$279)</f>
        <v>0</v>
      </c>
      <c r="BK96" s="255"/>
      <c r="BL96" s="256"/>
      <c r="BM96" s="1"/>
      <c r="BN96" s="2"/>
    </row>
    <row r="97" spans="2:66" ht="15" customHeight="1">
      <c r="B97" s="212"/>
      <c r="C97" s="213"/>
      <c r="D97" s="213"/>
      <c r="E97" s="213"/>
      <c r="F97" s="213"/>
      <c r="G97" s="213"/>
      <c r="H97" s="213"/>
      <c r="I97" s="213"/>
      <c r="J97" s="213"/>
      <c r="K97" s="213"/>
      <c r="L97" s="214"/>
      <c r="M97" s="525"/>
      <c r="N97" s="526"/>
      <c r="O97" s="526"/>
      <c r="P97" s="527"/>
      <c r="Q97" s="525"/>
      <c r="R97" s="526"/>
      <c r="S97" s="526"/>
      <c r="T97" s="527"/>
      <c r="U97" s="525"/>
      <c r="V97" s="526"/>
      <c r="W97" s="526"/>
      <c r="X97" s="527"/>
      <c r="Y97" s="525"/>
      <c r="Z97" s="526"/>
      <c r="AA97" s="526"/>
      <c r="AB97" s="527"/>
      <c r="AC97" s="190"/>
      <c r="AD97" s="242"/>
      <c r="AE97" s="242"/>
      <c r="AF97" s="191"/>
      <c r="AG97" s="326"/>
      <c r="AH97" s="327"/>
      <c r="AI97" s="327"/>
      <c r="AJ97" s="327"/>
      <c r="AK97" s="327"/>
      <c r="AL97" s="327"/>
      <c r="AM97" s="327"/>
      <c r="AN97" s="327"/>
      <c r="AO97" s="328"/>
      <c r="AP97" s="271"/>
      <c r="AQ97" s="276"/>
      <c r="AR97" s="276"/>
      <c r="AS97" s="272"/>
      <c r="AT97" s="202"/>
      <c r="AU97" s="207"/>
      <c r="AV97" s="203"/>
      <c r="AW97" s="190"/>
      <c r="AX97" s="191"/>
      <c r="AY97" s="190"/>
      <c r="AZ97" s="191"/>
      <c r="BA97" s="202"/>
      <c r="BB97" s="203"/>
      <c r="BC97" s="271"/>
      <c r="BD97" s="272"/>
      <c r="BE97" s="202"/>
      <c r="BF97" s="203"/>
      <c r="BG97" s="202"/>
      <c r="BH97" s="207"/>
      <c r="BI97" s="203"/>
      <c r="BJ97" s="257"/>
      <c r="BK97" s="258"/>
      <c r="BL97" s="259"/>
      <c r="BM97" s="1"/>
      <c r="BN97" s="2"/>
    </row>
    <row r="98" spans="2:66" ht="15" customHeight="1" thickBot="1">
      <c r="B98" s="215"/>
      <c r="C98" s="216"/>
      <c r="D98" s="216"/>
      <c r="E98" s="216"/>
      <c r="F98" s="216"/>
      <c r="G98" s="216"/>
      <c r="H98" s="216"/>
      <c r="I98" s="216"/>
      <c r="J98" s="216"/>
      <c r="K98" s="216"/>
      <c r="L98" s="217"/>
      <c r="M98" s="528"/>
      <c r="N98" s="529"/>
      <c r="O98" s="529"/>
      <c r="P98" s="530"/>
      <c r="Q98" s="528"/>
      <c r="R98" s="529"/>
      <c r="S98" s="529"/>
      <c r="T98" s="530"/>
      <c r="U98" s="528"/>
      <c r="V98" s="529"/>
      <c r="W98" s="529"/>
      <c r="X98" s="530"/>
      <c r="Y98" s="528"/>
      <c r="Z98" s="529"/>
      <c r="AA98" s="529"/>
      <c r="AB98" s="530"/>
      <c r="AC98" s="192"/>
      <c r="AD98" s="243"/>
      <c r="AE98" s="243"/>
      <c r="AF98" s="193"/>
      <c r="AG98" s="329"/>
      <c r="AH98" s="330"/>
      <c r="AI98" s="330"/>
      <c r="AJ98" s="330"/>
      <c r="AK98" s="330"/>
      <c r="AL98" s="330"/>
      <c r="AM98" s="330"/>
      <c r="AN98" s="330"/>
      <c r="AO98" s="331"/>
      <c r="AP98" s="273"/>
      <c r="AQ98" s="277"/>
      <c r="AR98" s="277"/>
      <c r="AS98" s="274"/>
      <c r="AT98" s="204"/>
      <c r="AU98" s="208"/>
      <c r="AV98" s="205"/>
      <c r="AW98" s="192"/>
      <c r="AX98" s="193"/>
      <c r="AY98" s="192"/>
      <c r="AZ98" s="193"/>
      <c r="BA98" s="204"/>
      <c r="BB98" s="205"/>
      <c r="BC98" s="273"/>
      <c r="BD98" s="274"/>
      <c r="BE98" s="204"/>
      <c r="BF98" s="205"/>
      <c r="BG98" s="204"/>
      <c r="BH98" s="208"/>
      <c r="BI98" s="205"/>
      <c r="BJ98" s="260"/>
      <c r="BK98" s="261"/>
      <c r="BL98" s="262"/>
      <c r="BM98" s="1"/>
      <c r="BN98" s="2"/>
    </row>
    <row r="99" spans="2:66" ht="15" customHeight="1" thickTop="1">
      <c r="B99" s="209" t="s">
        <v>245</v>
      </c>
      <c r="C99" s="210"/>
      <c r="D99" s="210"/>
      <c r="E99" s="210"/>
      <c r="F99" s="210"/>
      <c r="G99" s="210"/>
      <c r="H99" s="210"/>
      <c r="I99" s="210"/>
      <c r="J99" s="210"/>
      <c r="K99" s="210"/>
      <c r="L99" s="211"/>
      <c r="M99" s="522"/>
      <c r="N99" s="523"/>
      <c r="O99" s="523"/>
      <c r="P99" s="524"/>
      <c r="Q99" s="522"/>
      <c r="R99" s="523"/>
      <c r="S99" s="523"/>
      <c r="T99" s="524"/>
      <c r="U99" s="522"/>
      <c r="V99" s="523"/>
      <c r="W99" s="523"/>
      <c r="X99" s="524"/>
      <c r="Y99" s="522"/>
      <c r="Z99" s="523"/>
      <c r="AA99" s="523"/>
      <c r="AB99" s="524"/>
      <c r="AC99" s="296"/>
      <c r="AD99" s="297"/>
      <c r="AE99" s="297"/>
      <c r="AF99" s="298"/>
      <c r="AG99" s="323" t="s">
        <v>60</v>
      </c>
      <c r="AH99" s="324"/>
      <c r="AI99" s="324"/>
      <c r="AJ99" s="324"/>
      <c r="AK99" s="324"/>
      <c r="AL99" s="324"/>
      <c r="AM99" s="324"/>
      <c r="AN99" s="324"/>
      <c r="AO99" s="325"/>
      <c r="AP99" s="269" t="s">
        <v>128</v>
      </c>
      <c r="AQ99" s="275"/>
      <c r="AR99" s="275"/>
      <c r="AS99" s="270"/>
      <c r="AT99" s="200">
        <f>'07.02'!AT99+AY99</f>
        <v>2</v>
      </c>
      <c r="AU99" s="206"/>
      <c r="AV99" s="201"/>
      <c r="AW99" s="188">
        <f>'07.02'!BG99</f>
        <v>2</v>
      </c>
      <c r="AX99" s="189"/>
      <c r="AY99" s="188"/>
      <c r="AZ99" s="189"/>
      <c r="BA99" s="200"/>
      <c r="BB99" s="201"/>
      <c r="BC99" s="269">
        <f>BA99</f>
        <v>0</v>
      </c>
      <c r="BD99" s="270"/>
      <c r="BE99" s="200">
        <f>'07.02'!BE99+BA99</f>
        <v>0</v>
      </c>
      <c r="BF99" s="201"/>
      <c r="BG99" s="200">
        <f>AT99-BE99</f>
        <v>2</v>
      </c>
      <c r="BH99" s="206"/>
      <c r="BI99" s="201"/>
      <c r="BJ99" s="254">
        <f>((LEFT(AP99,FIND(" ",AP99)-1)*BC99)/$S$279)</f>
        <v>0</v>
      </c>
      <c r="BK99" s="255"/>
      <c r="BL99" s="256"/>
      <c r="BM99" s="1"/>
      <c r="BN99" s="2"/>
    </row>
    <row r="100" spans="2:66" ht="15" customHeight="1">
      <c r="B100" s="212"/>
      <c r="C100" s="213"/>
      <c r="D100" s="213"/>
      <c r="E100" s="213"/>
      <c r="F100" s="213"/>
      <c r="G100" s="213"/>
      <c r="H100" s="213"/>
      <c r="I100" s="213"/>
      <c r="J100" s="213"/>
      <c r="K100" s="213"/>
      <c r="L100" s="214"/>
      <c r="M100" s="525"/>
      <c r="N100" s="526"/>
      <c r="O100" s="526"/>
      <c r="P100" s="527"/>
      <c r="Q100" s="525"/>
      <c r="R100" s="526"/>
      <c r="S100" s="526"/>
      <c r="T100" s="527"/>
      <c r="U100" s="525"/>
      <c r="V100" s="526"/>
      <c r="W100" s="526"/>
      <c r="X100" s="527"/>
      <c r="Y100" s="525"/>
      <c r="Z100" s="526"/>
      <c r="AA100" s="526"/>
      <c r="AB100" s="527"/>
      <c r="AC100" s="299"/>
      <c r="AD100" s="300"/>
      <c r="AE100" s="300"/>
      <c r="AF100" s="301"/>
      <c r="AG100" s="326"/>
      <c r="AH100" s="327"/>
      <c r="AI100" s="327"/>
      <c r="AJ100" s="327"/>
      <c r="AK100" s="327"/>
      <c r="AL100" s="327"/>
      <c r="AM100" s="327"/>
      <c r="AN100" s="327"/>
      <c r="AO100" s="328"/>
      <c r="AP100" s="271"/>
      <c r="AQ100" s="276"/>
      <c r="AR100" s="276"/>
      <c r="AS100" s="272"/>
      <c r="AT100" s="202"/>
      <c r="AU100" s="207"/>
      <c r="AV100" s="203"/>
      <c r="AW100" s="190"/>
      <c r="AX100" s="191"/>
      <c r="AY100" s="190"/>
      <c r="AZ100" s="191"/>
      <c r="BA100" s="202"/>
      <c r="BB100" s="203"/>
      <c r="BC100" s="271"/>
      <c r="BD100" s="272"/>
      <c r="BE100" s="202"/>
      <c r="BF100" s="203"/>
      <c r="BG100" s="202"/>
      <c r="BH100" s="207"/>
      <c r="BI100" s="203"/>
      <c r="BJ100" s="257"/>
      <c r="BK100" s="258"/>
      <c r="BL100" s="259"/>
      <c r="BM100" s="1"/>
      <c r="BN100" s="2"/>
    </row>
    <row r="101" spans="2:66" ht="15" customHeight="1" thickBot="1">
      <c r="B101" s="215"/>
      <c r="C101" s="216"/>
      <c r="D101" s="216"/>
      <c r="E101" s="216"/>
      <c r="F101" s="216"/>
      <c r="G101" s="216"/>
      <c r="H101" s="216"/>
      <c r="I101" s="216"/>
      <c r="J101" s="216"/>
      <c r="K101" s="216"/>
      <c r="L101" s="217"/>
      <c r="M101" s="528"/>
      <c r="N101" s="529"/>
      <c r="O101" s="529"/>
      <c r="P101" s="530"/>
      <c r="Q101" s="528"/>
      <c r="R101" s="529"/>
      <c r="S101" s="529"/>
      <c r="T101" s="530"/>
      <c r="U101" s="528"/>
      <c r="V101" s="529"/>
      <c r="W101" s="529"/>
      <c r="X101" s="530"/>
      <c r="Y101" s="528"/>
      <c r="Z101" s="529"/>
      <c r="AA101" s="529"/>
      <c r="AB101" s="530"/>
      <c r="AC101" s="302"/>
      <c r="AD101" s="303"/>
      <c r="AE101" s="303"/>
      <c r="AF101" s="304"/>
      <c r="AG101" s="329"/>
      <c r="AH101" s="330"/>
      <c r="AI101" s="330"/>
      <c r="AJ101" s="330"/>
      <c r="AK101" s="330"/>
      <c r="AL101" s="330"/>
      <c r="AM101" s="330"/>
      <c r="AN101" s="330"/>
      <c r="AO101" s="331"/>
      <c r="AP101" s="273"/>
      <c r="AQ101" s="277"/>
      <c r="AR101" s="277"/>
      <c r="AS101" s="274"/>
      <c r="AT101" s="204"/>
      <c r="AU101" s="208"/>
      <c r="AV101" s="205"/>
      <c r="AW101" s="192"/>
      <c r="AX101" s="193"/>
      <c r="AY101" s="192"/>
      <c r="AZ101" s="193"/>
      <c r="BA101" s="204"/>
      <c r="BB101" s="205"/>
      <c r="BC101" s="273"/>
      <c r="BD101" s="274"/>
      <c r="BE101" s="204"/>
      <c r="BF101" s="205"/>
      <c r="BG101" s="204"/>
      <c r="BH101" s="208"/>
      <c r="BI101" s="205"/>
      <c r="BJ101" s="260"/>
      <c r="BK101" s="261"/>
      <c r="BL101" s="262"/>
      <c r="BM101" s="1"/>
      <c r="BN101" s="2"/>
    </row>
    <row r="102" spans="2:66" ht="15" customHeight="1" thickTop="1">
      <c r="B102" s="209" t="s">
        <v>244</v>
      </c>
      <c r="C102" s="210"/>
      <c r="D102" s="210"/>
      <c r="E102" s="210"/>
      <c r="F102" s="210"/>
      <c r="G102" s="210"/>
      <c r="H102" s="210"/>
      <c r="I102" s="210"/>
      <c r="J102" s="210"/>
      <c r="K102" s="210"/>
      <c r="L102" s="211"/>
      <c r="M102" s="522"/>
      <c r="N102" s="523"/>
      <c r="O102" s="523"/>
      <c r="P102" s="524"/>
      <c r="Q102" s="522"/>
      <c r="R102" s="523"/>
      <c r="S102" s="523"/>
      <c r="T102" s="524"/>
      <c r="U102" s="522"/>
      <c r="V102" s="523"/>
      <c r="W102" s="523"/>
      <c r="X102" s="524"/>
      <c r="Y102" s="522"/>
      <c r="Z102" s="523"/>
      <c r="AA102" s="523"/>
      <c r="AB102" s="524"/>
      <c r="AC102" s="296"/>
      <c r="AD102" s="297"/>
      <c r="AE102" s="297"/>
      <c r="AF102" s="298"/>
      <c r="AG102" s="323" t="s">
        <v>243</v>
      </c>
      <c r="AH102" s="324"/>
      <c r="AI102" s="324"/>
      <c r="AJ102" s="324"/>
      <c r="AK102" s="324"/>
      <c r="AL102" s="324"/>
      <c r="AM102" s="324"/>
      <c r="AN102" s="324"/>
      <c r="AO102" s="325"/>
      <c r="AP102" s="269" t="s">
        <v>52</v>
      </c>
      <c r="AQ102" s="275"/>
      <c r="AR102" s="275"/>
      <c r="AS102" s="270"/>
      <c r="AT102" s="200">
        <f>'07.02'!AT102+AY102</f>
        <v>24</v>
      </c>
      <c r="AU102" s="206"/>
      <c r="AV102" s="201"/>
      <c r="AW102" s="188">
        <f>'07.02'!BG102</f>
        <v>19</v>
      </c>
      <c r="AX102" s="189"/>
      <c r="AY102" s="188"/>
      <c r="AZ102" s="189"/>
      <c r="BA102" s="200"/>
      <c r="BB102" s="201"/>
      <c r="BC102" s="269">
        <f>BA102</f>
        <v>0</v>
      </c>
      <c r="BD102" s="270"/>
      <c r="BE102" s="200">
        <f>'07.02'!BE102+BA102</f>
        <v>5</v>
      </c>
      <c r="BF102" s="201"/>
      <c r="BG102" s="200">
        <f>AT102-BE102</f>
        <v>19</v>
      </c>
      <c r="BH102" s="206"/>
      <c r="BI102" s="201"/>
      <c r="BJ102" s="254">
        <f>((LEFT(AP102,FIND(" ",AP102)-1)*BC102)/$S$279)</f>
        <v>0</v>
      </c>
      <c r="BK102" s="255"/>
      <c r="BL102" s="256"/>
      <c r="BM102" s="1"/>
      <c r="BN102" s="2"/>
    </row>
    <row r="103" spans="2:66" ht="15" customHeight="1">
      <c r="B103" s="212"/>
      <c r="C103" s="213"/>
      <c r="D103" s="213"/>
      <c r="E103" s="213"/>
      <c r="F103" s="213"/>
      <c r="G103" s="213"/>
      <c r="H103" s="213"/>
      <c r="I103" s="213"/>
      <c r="J103" s="213"/>
      <c r="K103" s="213"/>
      <c r="L103" s="214"/>
      <c r="M103" s="525"/>
      <c r="N103" s="526"/>
      <c r="O103" s="526"/>
      <c r="P103" s="527"/>
      <c r="Q103" s="525"/>
      <c r="R103" s="526"/>
      <c r="S103" s="526"/>
      <c r="T103" s="527"/>
      <c r="U103" s="525"/>
      <c r="V103" s="526"/>
      <c r="W103" s="526"/>
      <c r="X103" s="527"/>
      <c r="Y103" s="525"/>
      <c r="Z103" s="526"/>
      <c r="AA103" s="526"/>
      <c r="AB103" s="527"/>
      <c r="AC103" s="299"/>
      <c r="AD103" s="300"/>
      <c r="AE103" s="300"/>
      <c r="AF103" s="301"/>
      <c r="AG103" s="326"/>
      <c r="AH103" s="327"/>
      <c r="AI103" s="327"/>
      <c r="AJ103" s="327"/>
      <c r="AK103" s="327"/>
      <c r="AL103" s="327"/>
      <c r="AM103" s="327"/>
      <c r="AN103" s="327"/>
      <c r="AO103" s="328"/>
      <c r="AP103" s="271"/>
      <c r="AQ103" s="276"/>
      <c r="AR103" s="276"/>
      <c r="AS103" s="272"/>
      <c r="AT103" s="202"/>
      <c r="AU103" s="207"/>
      <c r="AV103" s="203"/>
      <c r="AW103" s="190"/>
      <c r="AX103" s="191"/>
      <c r="AY103" s="190"/>
      <c r="AZ103" s="191"/>
      <c r="BA103" s="202"/>
      <c r="BB103" s="203"/>
      <c r="BC103" s="271"/>
      <c r="BD103" s="272"/>
      <c r="BE103" s="202"/>
      <c r="BF103" s="203"/>
      <c r="BG103" s="202"/>
      <c r="BH103" s="207"/>
      <c r="BI103" s="203"/>
      <c r="BJ103" s="257"/>
      <c r="BK103" s="258"/>
      <c r="BL103" s="259"/>
      <c r="BM103" s="1"/>
      <c r="BN103" s="2"/>
    </row>
    <row r="104" spans="2:66" ht="15" customHeight="1" thickBot="1">
      <c r="B104" s="215"/>
      <c r="C104" s="216"/>
      <c r="D104" s="216"/>
      <c r="E104" s="216"/>
      <c r="F104" s="216"/>
      <c r="G104" s="216"/>
      <c r="H104" s="216"/>
      <c r="I104" s="216"/>
      <c r="J104" s="216"/>
      <c r="K104" s="216"/>
      <c r="L104" s="217"/>
      <c r="M104" s="528"/>
      <c r="N104" s="529"/>
      <c r="O104" s="529"/>
      <c r="P104" s="530"/>
      <c r="Q104" s="528"/>
      <c r="R104" s="529"/>
      <c r="S104" s="529"/>
      <c r="T104" s="530"/>
      <c r="U104" s="528"/>
      <c r="V104" s="529"/>
      <c r="W104" s="529"/>
      <c r="X104" s="530"/>
      <c r="Y104" s="528"/>
      <c r="Z104" s="529"/>
      <c r="AA104" s="529"/>
      <c r="AB104" s="530"/>
      <c r="AC104" s="302"/>
      <c r="AD104" s="303"/>
      <c r="AE104" s="303"/>
      <c r="AF104" s="304"/>
      <c r="AG104" s="329"/>
      <c r="AH104" s="330"/>
      <c r="AI104" s="330"/>
      <c r="AJ104" s="330"/>
      <c r="AK104" s="330"/>
      <c r="AL104" s="330"/>
      <c r="AM104" s="330"/>
      <c r="AN104" s="330"/>
      <c r="AO104" s="331"/>
      <c r="AP104" s="273"/>
      <c r="AQ104" s="277"/>
      <c r="AR104" s="277"/>
      <c r="AS104" s="274"/>
      <c r="AT104" s="204"/>
      <c r="AU104" s="208"/>
      <c r="AV104" s="205"/>
      <c r="AW104" s="192"/>
      <c r="AX104" s="193"/>
      <c r="AY104" s="192"/>
      <c r="AZ104" s="193"/>
      <c r="BA104" s="204"/>
      <c r="BB104" s="205"/>
      <c r="BC104" s="273"/>
      <c r="BD104" s="274"/>
      <c r="BE104" s="204"/>
      <c r="BF104" s="205"/>
      <c r="BG104" s="204"/>
      <c r="BH104" s="208"/>
      <c r="BI104" s="205"/>
      <c r="BJ104" s="260"/>
      <c r="BK104" s="261"/>
      <c r="BL104" s="262"/>
      <c r="BM104" s="1"/>
      <c r="BN104" s="2"/>
    </row>
    <row r="105" spans="2:66" ht="15" customHeight="1" thickTop="1">
      <c r="B105" s="209" t="s">
        <v>242</v>
      </c>
      <c r="C105" s="210"/>
      <c r="D105" s="210"/>
      <c r="E105" s="210"/>
      <c r="F105" s="210"/>
      <c r="G105" s="210"/>
      <c r="H105" s="210"/>
      <c r="I105" s="210"/>
      <c r="J105" s="210"/>
      <c r="K105" s="210"/>
      <c r="L105" s="211"/>
      <c r="M105" s="537"/>
      <c r="N105" s="538"/>
      <c r="O105" s="538"/>
      <c r="P105" s="539"/>
      <c r="Q105" s="522"/>
      <c r="R105" s="523"/>
      <c r="S105" s="523"/>
      <c r="T105" s="524"/>
      <c r="U105" s="522"/>
      <c r="V105" s="523"/>
      <c r="W105" s="523"/>
      <c r="X105" s="524"/>
      <c r="Y105" s="522"/>
      <c r="Z105" s="523"/>
      <c r="AA105" s="523"/>
      <c r="AB105" s="524"/>
      <c r="AC105" s="296"/>
      <c r="AD105" s="297"/>
      <c r="AE105" s="297"/>
      <c r="AF105" s="298"/>
      <c r="AG105" s="222" t="s">
        <v>241</v>
      </c>
      <c r="AH105" s="223"/>
      <c r="AI105" s="223"/>
      <c r="AJ105" s="223"/>
      <c r="AK105" s="223"/>
      <c r="AL105" s="223"/>
      <c r="AM105" s="223"/>
      <c r="AN105" s="223"/>
      <c r="AO105" s="224"/>
      <c r="AP105" s="269" t="s">
        <v>61</v>
      </c>
      <c r="AQ105" s="275"/>
      <c r="AR105" s="275"/>
      <c r="AS105" s="270"/>
      <c r="AT105" s="200">
        <f>'07.02'!AT105+AY105</f>
        <v>1</v>
      </c>
      <c r="AU105" s="206"/>
      <c r="AV105" s="201"/>
      <c r="AW105" s="188">
        <f>'07.02'!BG105</f>
        <v>1</v>
      </c>
      <c r="AX105" s="189"/>
      <c r="AY105" s="188"/>
      <c r="AZ105" s="189"/>
      <c r="BA105" s="200"/>
      <c r="BB105" s="201"/>
      <c r="BC105" s="269">
        <f>BA105</f>
        <v>0</v>
      </c>
      <c r="BD105" s="270"/>
      <c r="BE105" s="200">
        <f>'07.02'!BE105+BA105</f>
        <v>0</v>
      </c>
      <c r="BF105" s="201"/>
      <c r="BG105" s="200">
        <f>AT105-BE105</f>
        <v>1</v>
      </c>
      <c r="BH105" s="206"/>
      <c r="BI105" s="201"/>
      <c r="BJ105" s="254">
        <f>((LEFT(AP105,FIND(" ",AP105)-1)*BC105)/$S$279)</f>
        <v>0</v>
      </c>
      <c r="BK105" s="255"/>
      <c r="BL105" s="256"/>
      <c r="BM105" s="1"/>
      <c r="BN105" s="2"/>
    </row>
    <row r="106" spans="2:66" ht="15" customHeight="1">
      <c r="B106" s="212"/>
      <c r="C106" s="213"/>
      <c r="D106" s="213"/>
      <c r="E106" s="213"/>
      <c r="F106" s="213"/>
      <c r="G106" s="213"/>
      <c r="H106" s="213"/>
      <c r="I106" s="213"/>
      <c r="J106" s="213"/>
      <c r="K106" s="213"/>
      <c r="L106" s="214"/>
      <c r="M106" s="540"/>
      <c r="N106" s="541"/>
      <c r="O106" s="541"/>
      <c r="P106" s="542"/>
      <c r="Q106" s="525"/>
      <c r="R106" s="526"/>
      <c r="S106" s="526"/>
      <c r="T106" s="527"/>
      <c r="U106" s="525"/>
      <c r="V106" s="526"/>
      <c r="W106" s="526"/>
      <c r="X106" s="527"/>
      <c r="Y106" s="525"/>
      <c r="Z106" s="526"/>
      <c r="AA106" s="526"/>
      <c r="AB106" s="527"/>
      <c r="AC106" s="299"/>
      <c r="AD106" s="300"/>
      <c r="AE106" s="300"/>
      <c r="AF106" s="301"/>
      <c r="AG106" s="225"/>
      <c r="AH106" s="226"/>
      <c r="AI106" s="226"/>
      <c r="AJ106" s="226"/>
      <c r="AK106" s="226"/>
      <c r="AL106" s="226"/>
      <c r="AM106" s="226"/>
      <c r="AN106" s="226"/>
      <c r="AO106" s="227"/>
      <c r="AP106" s="271"/>
      <c r="AQ106" s="276"/>
      <c r="AR106" s="276"/>
      <c r="AS106" s="272"/>
      <c r="AT106" s="202"/>
      <c r="AU106" s="207"/>
      <c r="AV106" s="203"/>
      <c r="AW106" s="190"/>
      <c r="AX106" s="191"/>
      <c r="AY106" s="190"/>
      <c r="AZ106" s="191"/>
      <c r="BA106" s="202"/>
      <c r="BB106" s="203"/>
      <c r="BC106" s="271"/>
      <c r="BD106" s="272"/>
      <c r="BE106" s="202"/>
      <c r="BF106" s="203"/>
      <c r="BG106" s="202"/>
      <c r="BH106" s="207"/>
      <c r="BI106" s="203"/>
      <c r="BJ106" s="257"/>
      <c r="BK106" s="258"/>
      <c r="BL106" s="259"/>
      <c r="BM106" s="1"/>
      <c r="BN106" s="2"/>
    </row>
    <row r="107" spans="2:66" ht="15" customHeight="1" thickBot="1">
      <c r="B107" s="215"/>
      <c r="C107" s="216"/>
      <c r="D107" s="216"/>
      <c r="E107" s="216"/>
      <c r="F107" s="216"/>
      <c r="G107" s="216"/>
      <c r="H107" s="216"/>
      <c r="I107" s="216"/>
      <c r="J107" s="216"/>
      <c r="K107" s="216"/>
      <c r="L107" s="217"/>
      <c r="M107" s="543"/>
      <c r="N107" s="544"/>
      <c r="O107" s="544"/>
      <c r="P107" s="545"/>
      <c r="Q107" s="528"/>
      <c r="R107" s="529"/>
      <c r="S107" s="529"/>
      <c r="T107" s="530"/>
      <c r="U107" s="528"/>
      <c r="V107" s="529"/>
      <c r="W107" s="529"/>
      <c r="X107" s="530"/>
      <c r="Y107" s="528"/>
      <c r="Z107" s="529"/>
      <c r="AA107" s="529"/>
      <c r="AB107" s="530"/>
      <c r="AC107" s="302"/>
      <c r="AD107" s="303"/>
      <c r="AE107" s="303"/>
      <c r="AF107" s="304"/>
      <c r="AG107" s="228"/>
      <c r="AH107" s="229"/>
      <c r="AI107" s="229"/>
      <c r="AJ107" s="229"/>
      <c r="AK107" s="229"/>
      <c r="AL107" s="229"/>
      <c r="AM107" s="229"/>
      <c r="AN107" s="229"/>
      <c r="AO107" s="230"/>
      <c r="AP107" s="273"/>
      <c r="AQ107" s="277"/>
      <c r="AR107" s="277"/>
      <c r="AS107" s="274"/>
      <c r="AT107" s="204"/>
      <c r="AU107" s="208"/>
      <c r="AV107" s="205"/>
      <c r="AW107" s="192"/>
      <c r="AX107" s="193"/>
      <c r="AY107" s="192"/>
      <c r="AZ107" s="193"/>
      <c r="BA107" s="204"/>
      <c r="BB107" s="205"/>
      <c r="BC107" s="273"/>
      <c r="BD107" s="274"/>
      <c r="BE107" s="204"/>
      <c r="BF107" s="205"/>
      <c r="BG107" s="204"/>
      <c r="BH107" s="208"/>
      <c r="BI107" s="205"/>
      <c r="BJ107" s="260"/>
      <c r="BK107" s="261"/>
      <c r="BL107" s="262"/>
      <c r="BM107" s="1"/>
      <c r="BN107" s="2"/>
    </row>
    <row r="108" spans="2:66" ht="15" customHeight="1" thickTop="1">
      <c r="B108" s="209" t="s">
        <v>240</v>
      </c>
      <c r="C108" s="210"/>
      <c r="D108" s="210"/>
      <c r="E108" s="210"/>
      <c r="F108" s="210"/>
      <c r="G108" s="210"/>
      <c r="H108" s="210"/>
      <c r="I108" s="210"/>
      <c r="J108" s="210"/>
      <c r="K108" s="210"/>
      <c r="L108" s="211"/>
      <c r="M108" s="522"/>
      <c r="N108" s="523"/>
      <c r="O108" s="523"/>
      <c r="P108" s="524"/>
      <c r="Q108" s="522"/>
      <c r="R108" s="523"/>
      <c r="S108" s="523"/>
      <c r="T108" s="524"/>
      <c r="U108" s="522"/>
      <c r="V108" s="523"/>
      <c r="W108" s="523"/>
      <c r="X108" s="524"/>
      <c r="Y108" s="522"/>
      <c r="Z108" s="523"/>
      <c r="AA108" s="523"/>
      <c r="AB108" s="524"/>
      <c r="AC108" s="305"/>
      <c r="AD108" s="306"/>
      <c r="AE108" s="306"/>
      <c r="AF108" s="307"/>
      <c r="AG108" s="323" t="s">
        <v>239</v>
      </c>
      <c r="AH108" s="324"/>
      <c r="AI108" s="324"/>
      <c r="AJ108" s="324"/>
      <c r="AK108" s="324"/>
      <c r="AL108" s="324"/>
      <c r="AM108" s="324"/>
      <c r="AN108" s="324"/>
      <c r="AO108" s="325"/>
      <c r="AP108" s="269" t="s">
        <v>143</v>
      </c>
      <c r="AQ108" s="275"/>
      <c r="AR108" s="275"/>
      <c r="AS108" s="270"/>
      <c r="AT108" s="200">
        <f>'07.02'!AT108+AY108</f>
        <v>1</v>
      </c>
      <c r="AU108" s="206"/>
      <c r="AV108" s="201"/>
      <c r="AW108" s="188">
        <f>'07.02'!BG108</f>
        <v>1</v>
      </c>
      <c r="AX108" s="189"/>
      <c r="AY108" s="188"/>
      <c r="AZ108" s="189"/>
      <c r="BA108" s="200"/>
      <c r="BB108" s="201"/>
      <c r="BC108" s="269">
        <f>BA108</f>
        <v>0</v>
      </c>
      <c r="BD108" s="270"/>
      <c r="BE108" s="200">
        <f>'07.02'!BE108+BA108</f>
        <v>0</v>
      </c>
      <c r="BF108" s="201"/>
      <c r="BG108" s="200">
        <f>AT108-BE108</f>
        <v>1</v>
      </c>
      <c r="BH108" s="206"/>
      <c r="BI108" s="201"/>
      <c r="BJ108" s="254">
        <f>((LEFT(AP108,FIND(" ",AP108)-1)*BC108)/$S$279)</f>
        <v>0</v>
      </c>
      <c r="BK108" s="255"/>
      <c r="BL108" s="256"/>
      <c r="BM108" s="1"/>
      <c r="BN108" s="2"/>
    </row>
    <row r="109" spans="2:66" ht="15" customHeight="1">
      <c r="B109" s="212"/>
      <c r="C109" s="213"/>
      <c r="D109" s="213"/>
      <c r="E109" s="213"/>
      <c r="F109" s="213"/>
      <c r="G109" s="213"/>
      <c r="H109" s="213"/>
      <c r="I109" s="213"/>
      <c r="J109" s="213"/>
      <c r="K109" s="213"/>
      <c r="L109" s="214"/>
      <c r="M109" s="525"/>
      <c r="N109" s="526"/>
      <c r="O109" s="526"/>
      <c r="P109" s="527"/>
      <c r="Q109" s="525"/>
      <c r="R109" s="526"/>
      <c r="S109" s="526"/>
      <c r="T109" s="527"/>
      <c r="U109" s="525"/>
      <c r="V109" s="526"/>
      <c r="W109" s="526"/>
      <c r="X109" s="527"/>
      <c r="Y109" s="525"/>
      <c r="Z109" s="526"/>
      <c r="AA109" s="526"/>
      <c r="AB109" s="527"/>
      <c r="AC109" s="308"/>
      <c r="AD109" s="309"/>
      <c r="AE109" s="309"/>
      <c r="AF109" s="310"/>
      <c r="AG109" s="326"/>
      <c r="AH109" s="327"/>
      <c r="AI109" s="327"/>
      <c r="AJ109" s="327"/>
      <c r="AK109" s="327"/>
      <c r="AL109" s="327"/>
      <c r="AM109" s="327"/>
      <c r="AN109" s="327"/>
      <c r="AO109" s="328"/>
      <c r="AP109" s="271"/>
      <c r="AQ109" s="276"/>
      <c r="AR109" s="276"/>
      <c r="AS109" s="272"/>
      <c r="AT109" s="202"/>
      <c r="AU109" s="207"/>
      <c r="AV109" s="203"/>
      <c r="AW109" s="190"/>
      <c r="AX109" s="191"/>
      <c r="AY109" s="190"/>
      <c r="AZ109" s="191"/>
      <c r="BA109" s="202"/>
      <c r="BB109" s="203"/>
      <c r="BC109" s="271"/>
      <c r="BD109" s="272"/>
      <c r="BE109" s="202"/>
      <c r="BF109" s="203"/>
      <c r="BG109" s="202"/>
      <c r="BH109" s="207"/>
      <c r="BI109" s="203"/>
      <c r="BJ109" s="257"/>
      <c r="BK109" s="258"/>
      <c r="BL109" s="259"/>
      <c r="BM109" s="1"/>
      <c r="BN109" s="2"/>
    </row>
    <row r="110" spans="2:66" ht="15" customHeight="1" thickBot="1">
      <c r="B110" s="215"/>
      <c r="C110" s="216"/>
      <c r="D110" s="216"/>
      <c r="E110" s="216"/>
      <c r="F110" s="216"/>
      <c r="G110" s="216"/>
      <c r="H110" s="216"/>
      <c r="I110" s="216"/>
      <c r="J110" s="216"/>
      <c r="K110" s="216"/>
      <c r="L110" s="217"/>
      <c r="M110" s="528"/>
      <c r="N110" s="529"/>
      <c r="O110" s="529"/>
      <c r="P110" s="530"/>
      <c r="Q110" s="528"/>
      <c r="R110" s="529"/>
      <c r="S110" s="529"/>
      <c r="T110" s="530"/>
      <c r="U110" s="528"/>
      <c r="V110" s="529"/>
      <c r="W110" s="529"/>
      <c r="X110" s="530"/>
      <c r="Y110" s="528"/>
      <c r="Z110" s="529"/>
      <c r="AA110" s="529"/>
      <c r="AB110" s="530"/>
      <c r="AC110" s="311"/>
      <c r="AD110" s="312"/>
      <c r="AE110" s="312"/>
      <c r="AF110" s="313"/>
      <c r="AG110" s="329"/>
      <c r="AH110" s="330"/>
      <c r="AI110" s="330"/>
      <c r="AJ110" s="330"/>
      <c r="AK110" s="330"/>
      <c r="AL110" s="330"/>
      <c r="AM110" s="330"/>
      <c r="AN110" s="330"/>
      <c r="AO110" s="331"/>
      <c r="AP110" s="273"/>
      <c r="AQ110" s="277"/>
      <c r="AR110" s="277"/>
      <c r="AS110" s="274"/>
      <c r="AT110" s="204"/>
      <c r="AU110" s="208"/>
      <c r="AV110" s="205"/>
      <c r="AW110" s="192"/>
      <c r="AX110" s="193"/>
      <c r="AY110" s="192"/>
      <c r="AZ110" s="193"/>
      <c r="BA110" s="204"/>
      <c r="BB110" s="205"/>
      <c r="BC110" s="273"/>
      <c r="BD110" s="274"/>
      <c r="BE110" s="204"/>
      <c r="BF110" s="205"/>
      <c r="BG110" s="204"/>
      <c r="BH110" s="208"/>
      <c r="BI110" s="205"/>
      <c r="BJ110" s="260"/>
      <c r="BK110" s="261"/>
      <c r="BL110" s="262"/>
      <c r="BM110" s="1"/>
      <c r="BN110" s="2"/>
    </row>
    <row r="111" spans="2:66" ht="15" customHeight="1" thickTop="1">
      <c r="B111" s="209" t="s">
        <v>238</v>
      </c>
      <c r="C111" s="210"/>
      <c r="D111" s="210"/>
      <c r="E111" s="210"/>
      <c r="F111" s="210"/>
      <c r="G111" s="210"/>
      <c r="H111" s="210"/>
      <c r="I111" s="210"/>
      <c r="J111" s="210"/>
      <c r="K111" s="210"/>
      <c r="L111" s="211"/>
      <c r="M111" s="522"/>
      <c r="N111" s="523"/>
      <c r="O111" s="523"/>
      <c r="P111" s="524"/>
      <c r="Q111" s="522"/>
      <c r="R111" s="523"/>
      <c r="S111" s="523"/>
      <c r="T111" s="524"/>
      <c r="U111" s="522"/>
      <c r="V111" s="523"/>
      <c r="W111" s="523"/>
      <c r="X111" s="524"/>
      <c r="Y111" s="522"/>
      <c r="Z111" s="523"/>
      <c r="AA111" s="523"/>
      <c r="AB111" s="524"/>
      <c r="AC111" s="305"/>
      <c r="AD111" s="306"/>
      <c r="AE111" s="306"/>
      <c r="AF111" s="307"/>
      <c r="AG111" s="323" t="s">
        <v>208</v>
      </c>
      <c r="AH111" s="324"/>
      <c r="AI111" s="324"/>
      <c r="AJ111" s="324"/>
      <c r="AK111" s="324"/>
      <c r="AL111" s="324"/>
      <c r="AM111" s="324"/>
      <c r="AN111" s="324"/>
      <c r="AO111" s="325"/>
      <c r="AP111" s="269" t="s">
        <v>237</v>
      </c>
      <c r="AQ111" s="275"/>
      <c r="AR111" s="275"/>
      <c r="AS111" s="270"/>
      <c r="AT111" s="200">
        <f>'07.02'!AT111+AY111</f>
        <v>4</v>
      </c>
      <c r="AU111" s="206"/>
      <c r="AV111" s="201"/>
      <c r="AW111" s="188">
        <f>'07.02'!BG111</f>
        <v>4</v>
      </c>
      <c r="AX111" s="189"/>
      <c r="AY111" s="188"/>
      <c r="AZ111" s="189"/>
      <c r="BA111" s="200"/>
      <c r="BB111" s="201"/>
      <c r="BC111" s="269">
        <f>BA111</f>
        <v>0</v>
      </c>
      <c r="BD111" s="270"/>
      <c r="BE111" s="200">
        <f>'07.02'!BE111+BA111</f>
        <v>0</v>
      </c>
      <c r="BF111" s="201"/>
      <c r="BG111" s="200">
        <f>AT111-BE111</f>
        <v>4</v>
      </c>
      <c r="BH111" s="206"/>
      <c r="BI111" s="201"/>
      <c r="BJ111" s="254">
        <f>((LEFT(AP111,FIND(" ",AP111)-1)*BC111)/$S$279)</f>
        <v>0</v>
      </c>
      <c r="BK111" s="255"/>
      <c r="BL111" s="256"/>
      <c r="BM111" s="1"/>
      <c r="BN111" s="2"/>
    </row>
    <row r="112" spans="2:66" ht="15" customHeight="1">
      <c r="B112" s="212"/>
      <c r="C112" s="213"/>
      <c r="D112" s="213"/>
      <c r="E112" s="213"/>
      <c r="F112" s="213"/>
      <c r="G112" s="213"/>
      <c r="H112" s="213"/>
      <c r="I112" s="213"/>
      <c r="J112" s="213"/>
      <c r="K112" s="213"/>
      <c r="L112" s="214"/>
      <c r="M112" s="525"/>
      <c r="N112" s="526"/>
      <c r="O112" s="526"/>
      <c r="P112" s="527"/>
      <c r="Q112" s="525"/>
      <c r="R112" s="526"/>
      <c r="S112" s="526"/>
      <c r="T112" s="527"/>
      <c r="U112" s="525"/>
      <c r="V112" s="526"/>
      <c r="W112" s="526"/>
      <c r="X112" s="527"/>
      <c r="Y112" s="525"/>
      <c r="Z112" s="526"/>
      <c r="AA112" s="526"/>
      <c r="AB112" s="527"/>
      <c r="AC112" s="308"/>
      <c r="AD112" s="309"/>
      <c r="AE112" s="309"/>
      <c r="AF112" s="310"/>
      <c r="AG112" s="326"/>
      <c r="AH112" s="327"/>
      <c r="AI112" s="327"/>
      <c r="AJ112" s="327"/>
      <c r="AK112" s="327"/>
      <c r="AL112" s="327"/>
      <c r="AM112" s="327"/>
      <c r="AN112" s="327"/>
      <c r="AO112" s="328"/>
      <c r="AP112" s="271"/>
      <c r="AQ112" s="276"/>
      <c r="AR112" s="276"/>
      <c r="AS112" s="272"/>
      <c r="AT112" s="202"/>
      <c r="AU112" s="207"/>
      <c r="AV112" s="203"/>
      <c r="AW112" s="190"/>
      <c r="AX112" s="191"/>
      <c r="AY112" s="190"/>
      <c r="AZ112" s="191"/>
      <c r="BA112" s="202"/>
      <c r="BB112" s="203"/>
      <c r="BC112" s="271"/>
      <c r="BD112" s="272"/>
      <c r="BE112" s="202"/>
      <c r="BF112" s="203"/>
      <c r="BG112" s="202"/>
      <c r="BH112" s="207"/>
      <c r="BI112" s="203"/>
      <c r="BJ112" s="257"/>
      <c r="BK112" s="258"/>
      <c r="BL112" s="259"/>
      <c r="BM112" s="1"/>
      <c r="BN112" s="2"/>
    </row>
    <row r="113" spans="2:66" ht="15" customHeight="1" thickBot="1">
      <c r="B113" s="215"/>
      <c r="C113" s="216"/>
      <c r="D113" s="216"/>
      <c r="E113" s="216"/>
      <c r="F113" s="216"/>
      <c r="G113" s="216"/>
      <c r="H113" s="216"/>
      <c r="I113" s="216"/>
      <c r="J113" s="216"/>
      <c r="K113" s="216"/>
      <c r="L113" s="217"/>
      <c r="M113" s="528"/>
      <c r="N113" s="529"/>
      <c r="O113" s="529"/>
      <c r="P113" s="530"/>
      <c r="Q113" s="528"/>
      <c r="R113" s="529"/>
      <c r="S113" s="529"/>
      <c r="T113" s="530"/>
      <c r="U113" s="528"/>
      <c r="V113" s="529"/>
      <c r="W113" s="529"/>
      <c r="X113" s="530"/>
      <c r="Y113" s="528"/>
      <c r="Z113" s="529"/>
      <c r="AA113" s="529"/>
      <c r="AB113" s="530"/>
      <c r="AC113" s="311"/>
      <c r="AD113" s="312"/>
      <c r="AE113" s="312"/>
      <c r="AF113" s="313"/>
      <c r="AG113" s="329"/>
      <c r="AH113" s="330"/>
      <c r="AI113" s="330"/>
      <c r="AJ113" s="330"/>
      <c r="AK113" s="330"/>
      <c r="AL113" s="330"/>
      <c r="AM113" s="330"/>
      <c r="AN113" s="330"/>
      <c r="AO113" s="331"/>
      <c r="AP113" s="273"/>
      <c r="AQ113" s="277"/>
      <c r="AR113" s="277"/>
      <c r="AS113" s="274"/>
      <c r="AT113" s="204"/>
      <c r="AU113" s="208"/>
      <c r="AV113" s="205"/>
      <c r="AW113" s="192"/>
      <c r="AX113" s="193"/>
      <c r="AY113" s="192"/>
      <c r="AZ113" s="193"/>
      <c r="BA113" s="204"/>
      <c r="BB113" s="205"/>
      <c r="BC113" s="273"/>
      <c r="BD113" s="274"/>
      <c r="BE113" s="204"/>
      <c r="BF113" s="205"/>
      <c r="BG113" s="204"/>
      <c r="BH113" s="208"/>
      <c r="BI113" s="205"/>
      <c r="BJ113" s="260"/>
      <c r="BK113" s="261"/>
      <c r="BL113" s="262"/>
      <c r="BM113" s="1"/>
      <c r="BN113" s="2"/>
    </row>
    <row r="114" spans="2:66" ht="15" customHeight="1" thickTop="1" thickBot="1">
      <c r="B114" s="209" t="s">
        <v>236</v>
      </c>
      <c r="C114" s="210"/>
      <c r="D114" s="210"/>
      <c r="E114" s="210"/>
      <c r="F114" s="210"/>
      <c r="G114" s="210"/>
      <c r="H114" s="210"/>
      <c r="I114" s="210"/>
      <c r="J114" s="210"/>
      <c r="K114" s="210"/>
      <c r="L114" s="211"/>
      <c r="M114" s="522"/>
      <c r="N114" s="523"/>
      <c r="O114" s="523"/>
      <c r="P114" s="524"/>
      <c r="Q114" s="522"/>
      <c r="R114" s="523"/>
      <c r="S114" s="523"/>
      <c r="T114" s="524"/>
      <c r="U114" s="522"/>
      <c r="V114" s="523"/>
      <c r="W114" s="523"/>
      <c r="X114" s="524"/>
      <c r="Y114" s="522"/>
      <c r="Z114" s="523"/>
      <c r="AA114" s="523"/>
      <c r="AB114" s="524"/>
      <c r="AC114" s="305"/>
      <c r="AD114" s="306"/>
      <c r="AE114" s="306"/>
      <c r="AF114" s="307"/>
      <c r="AG114" s="323" t="s">
        <v>235</v>
      </c>
      <c r="AH114" s="324"/>
      <c r="AI114" s="324"/>
      <c r="AJ114" s="324"/>
      <c r="AK114" s="324"/>
      <c r="AL114" s="324"/>
      <c r="AM114" s="324"/>
      <c r="AN114" s="324"/>
      <c r="AO114" s="325"/>
      <c r="AP114" s="186" t="s">
        <v>165</v>
      </c>
      <c r="AQ114" s="186"/>
      <c r="AR114" s="186"/>
      <c r="AS114" s="186"/>
      <c r="AT114" s="200">
        <f>'07.02'!AT114+AY114</f>
        <v>0</v>
      </c>
      <c r="AU114" s="206"/>
      <c r="AV114" s="201"/>
      <c r="AW114" s="188">
        <f>'07.02'!BG114</f>
        <v>0</v>
      </c>
      <c r="AX114" s="189"/>
      <c r="AY114" s="188"/>
      <c r="AZ114" s="189"/>
      <c r="BA114" s="200"/>
      <c r="BB114" s="201"/>
      <c r="BC114" s="269">
        <f>BA114</f>
        <v>0</v>
      </c>
      <c r="BD114" s="270"/>
      <c r="BE114" s="200">
        <f>'07.02'!BE114+BA114</f>
        <v>0</v>
      </c>
      <c r="BF114" s="201"/>
      <c r="BG114" s="200">
        <f>AT114-BE114</f>
        <v>0</v>
      </c>
      <c r="BH114" s="206"/>
      <c r="BI114" s="201"/>
      <c r="BJ114" s="254">
        <f>((LEFT(AP114,FIND(" ",AP114)-1)*BC114)/$S$279)</f>
        <v>0</v>
      </c>
      <c r="BK114" s="255"/>
      <c r="BL114" s="256"/>
      <c r="BM114" s="1"/>
      <c r="BN114" s="2"/>
    </row>
    <row r="115" spans="2:66" ht="15" customHeight="1" thickTop="1" thickBot="1">
      <c r="B115" s="212"/>
      <c r="C115" s="213"/>
      <c r="D115" s="213"/>
      <c r="E115" s="213"/>
      <c r="F115" s="213"/>
      <c r="G115" s="213"/>
      <c r="H115" s="213"/>
      <c r="I115" s="213"/>
      <c r="J115" s="213"/>
      <c r="K115" s="213"/>
      <c r="L115" s="214"/>
      <c r="M115" s="525"/>
      <c r="N115" s="526"/>
      <c r="O115" s="526"/>
      <c r="P115" s="527"/>
      <c r="Q115" s="525"/>
      <c r="R115" s="526"/>
      <c r="S115" s="526"/>
      <c r="T115" s="527"/>
      <c r="U115" s="525"/>
      <c r="V115" s="526"/>
      <c r="W115" s="526"/>
      <c r="X115" s="527"/>
      <c r="Y115" s="525"/>
      <c r="Z115" s="526"/>
      <c r="AA115" s="526"/>
      <c r="AB115" s="527"/>
      <c r="AC115" s="308"/>
      <c r="AD115" s="309"/>
      <c r="AE115" s="309"/>
      <c r="AF115" s="310"/>
      <c r="AG115" s="326"/>
      <c r="AH115" s="327"/>
      <c r="AI115" s="327"/>
      <c r="AJ115" s="327"/>
      <c r="AK115" s="327"/>
      <c r="AL115" s="327"/>
      <c r="AM115" s="327"/>
      <c r="AN115" s="327"/>
      <c r="AO115" s="328"/>
      <c r="AP115" s="186"/>
      <c r="AQ115" s="186"/>
      <c r="AR115" s="186"/>
      <c r="AS115" s="186"/>
      <c r="AT115" s="202"/>
      <c r="AU115" s="207"/>
      <c r="AV115" s="203"/>
      <c r="AW115" s="190"/>
      <c r="AX115" s="191"/>
      <c r="AY115" s="190"/>
      <c r="AZ115" s="191"/>
      <c r="BA115" s="202"/>
      <c r="BB115" s="203"/>
      <c r="BC115" s="271"/>
      <c r="BD115" s="272"/>
      <c r="BE115" s="202"/>
      <c r="BF115" s="203"/>
      <c r="BG115" s="202"/>
      <c r="BH115" s="207"/>
      <c r="BI115" s="203"/>
      <c r="BJ115" s="257"/>
      <c r="BK115" s="258"/>
      <c r="BL115" s="259"/>
      <c r="BM115" s="1"/>
      <c r="BN115" s="2"/>
    </row>
    <row r="116" spans="2:66" ht="15" customHeight="1" thickTop="1" thickBot="1">
      <c r="B116" s="215"/>
      <c r="C116" s="216"/>
      <c r="D116" s="216"/>
      <c r="E116" s="216"/>
      <c r="F116" s="216"/>
      <c r="G116" s="216"/>
      <c r="H116" s="216"/>
      <c r="I116" s="216"/>
      <c r="J116" s="216"/>
      <c r="K116" s="216"/>
      <c r="L116" s="217"/>
      <c r="M116" s="528"/>
      <c r="N116" s="529"/>
      <c r="O116" s="529"/>
      <c r="P116" s="530"/>
      <c r="Q116" s="528"/>
      <c r="R116" s="529"/>
      <c r="S116" s="529"/>
      <c r="T116" s="530"/>
      <c r="U116" s="528"/>
      <c r="V116" s="529"/>
      <c r="W116" s="529"/>
      <c r="X116" s="530"/>
      <c r="Y116" s="528"/>
      <c r="Z116" s="529"/>
      <c r="AA116" s="529"/>
      <c r="AB116" s="530"/>
      <c r="AC116" s="311"/>
      <c r="AD116" s="312"/>
      <c r="AE116" s="312"/>
      <c r="AF116" s="313"/>
      <c r="AG116" s="329"/>
      <c r="AH116" s="330"/>
      <c r="AI116" s="330"/>
      <c r="AJ116" s="330"/>
      <c r="AK116" s="330"/>
      <c r="AL116" s="330"/>
      <c r="AM116" s="330"/>
      <c r="AN116" s="330"/>
      <c r="AO116" s="331"/>
      <c r="AP116" s="186"/>
      <c r="AQ116" s="186"/>
      <c r="AR116" s="186"/>
      <c r="AS116" s="186"/>
      <c r="AT116" s="204"/>
      <c r="AU116" s="208"/>
      <c r="AV116" s="205"/>
      <c r="AW116" s="192"/>
      <c r="AX116" s="193"/>
      <c r="AY116" s="192"/>
      <c r="AZ116" s="193"/>
      <c r="BA116" s="204"/>
      <c r="BB116" s="205"/>
      <c r="BC116" s="273"/>
      <c r="BD116" s="274"/>
      <c r="BE116" s="204"/>
      <c r="BF116" s="205"/>
      <c r="BG116" s="204"/>
      <c r="BH116" s="208"/>
      <c r="BI116" s="205"/>
      <c r="BJ116" s="260"/>
      <c r="BK116" s="261"/>
      <c r="BL116" s="262"/>
      <c r="BM116" s="1"/>
      <c r="BN116" s="2"/>
    </row>
    <row r="117" spans="2:66" ht="15" customHeight="1" thickTop="1">
      <c r="B117" s="209" t="s">
        <v>234</v>
      </c>
      <c r="C117" s="210"/>
      <c r="D117" s="210"/>
      <c r="E117" s="210"/>
      <c r="F117" s="210"/>
      <c r="G117" s="210"/>
      <c r="H117" s="210"/>
      <c r="I117" s="210"/>
      <c r="J117" s="210"/>
      <c r="K117" s="210"/>
      <c r="L117" s="211"/>
      <c r="M117" s="522"/>
      <c r="N117" s="523"/>
      <c r="O117" s="523"/>
      <c r="P117" s="524"/>
      <c r="Q117" s="522"/>
      <c r="R117" s="523"/>
      <c r="S117" s="523"/>
      <c r="T117" s="524"/>
      <c r="U117" s="522"/>
      <c r="V117" s="523"/>
      <c r="W117" s="523"/>
      <c r="X117" s="524"/>
      <c r="Y117" s="522"/>
      <c r="Z117" s="523"/>
      <c r="AA117" s="523"/>
      <c r="AB117" s="524"/>
      <c r="AC117" s="296"/>
      <c r="AD117" s="297"/>
      <c r="AE117" s="297"/>
      <c r="AF117" s="298"/>
      <c r="AG117" s="323" t="s">
        <v>233</v>
      </c>
      <c r="AH117" s="324"/>
      <c r="AI117" s="324"/>
      <c r="AJ117" s="324"/>
      <c r="AK117" s="324"/>
      <c r="AL117" s="324"/>
      <c r="AM117" s="324"/>
      <c r="AN117" s="324"/>
      <c r="AO117" s="325"/>
      <c r="AP117" s="269" t="s">
        <v>52</v>
      </c>
      <c r="AQ117" s="275"/>
      <c r="AR117" s="275"/>
      <c r="AS117" s="270"/>
      <c r="AT117" s="200">
        <f>'07.02'!AT117+AY117</f>
        <v>0</v>
      </c>
      <c r="AU117" s="206"/>
      <c r="AV117" s="201"/>
      <c r="AW117" s="188">
        <f>'07.02'!BG117</f>
        <v>0</v>
      </c>
      <c r="AX117" s="189"/>
      <c r="AY117" s="188"/>
      <c r="AZ117" s="189"/>
      <c r="BA117" s="200"/>
      <c r="BB117" s="201"/>
      <c r="BC117" s="269">
        <f>BA117</f>
        <v>0</v>
      </c>
      <c r="BD117" s="270"/>
      <c r="BE117" s="200">
        <f>'07.02'!BE117+BA117</f>
        <v>0</v>
      </c>
      <c r="BF117" s="201"/>
      <c r="BG117" s="200">
        <f>AT117-BE117</f>
        <v>0</v>
      </c>
      <c r="BH117" s="206"/>
      <c r="BI117" s="201"/>
      <c r="BJ117" s="254">
        <f>((LEFT(AP117,FIND(" ",AP117)-1)*BC117)/$S$279)</f>
        <v>0</v>
      </c>
      <c r="BK117" s="255"/>
      <c r="BL117" s="256"/>
      <c r="BM117" s="1"/>
      <c r="BN117" s="2"/>
    </row>
    <row r="118" spans="2:66" ht="15" customHeight="1">
      <c r="B118" s="212"/>
      <c r="C118" s="213"/>
      <c r="D118" s="213"/>
      <c r="E118" s="213"/>
      <c r="F118" s="213"/>
      <c r="G118" s="213"/>
      <c r="H118" s="213"/>
      <c r="I118" s="213"/>
      <c r="J118" s="213"/>
      <c r="K118" s="213"/>
      <c r="L118" s="214"/>
      <c r="M118" s="525"/>
      <c r="N118" s="526"/>
      <c r="O118" s="526"/>
      <c r="P118" s="527"/>
      <c r="Q118" s="525"/>
      <c r="R118" s="526"/>
      <c r="S118" s="526"/>
      <c r="T118" s="527"/>
      <c r="U118" s="525"/>
      <c r="V118" s="526"/>
      <c r="W118" s="526"/>
      <c r="X118" s="527"/>
      <c r="Y118" s="525"/>
      <c r="Z118" s="526"/>
      <c r="AA118" s="526"/>
      <c r="AB118" s="527"/>
      <c r="AC118" s="299"/>
      <c r="AD118" s="300"/>
      <c r="AE118" s="300"/>
      <c r="AF118" s="301"/>
      <c r="AG118" s="326"/>
      <c r="AH118" s="327"/>
      <c r="AI118" s="327"/>
      <c r="AJ118" s="327"/>
      <c r="AK118" s="327"/>
      <c r="AL118" s="327"/>
      <c r="AM118" s="327"/>
      <c r="AN118" s="327"/>
      <c r="AO118" s="328"/>
      <c r="AP118" s="271"/>
      <c r="AQ118" s="276"/>
      <c r="AR118" s="276"/>
      <c r="AS118" s="272"/>
      <c r="AT118" s="202"/>
      <c r="AU118" s="207"/>
      <c r="AV118" s="203"/>
      <c r="AW118" s="190"/>
      <c r="AX118" s="191"/>
      <c r="AY118" s="190"/>
      <c r="AZ118" s="191"/>
      <c r="BA118" s="202"/>
      <c r="BB118" s="203"/>
      <c r="BC118" s="271"/>
      <c r="BD118" s="272"/>
      <c r="BE118" s="202"/>
      <c r="BF118" s="203"/>
      <c r="BG118" s="202"/>
      <c r="BH118" s="207"/>
      <c r="BI118" s="203"/>
      <c r="BJ118" s="257"/>
      <c r="BK118" s="258"/>
      <c r="BL118" s="259"/>
      <c r="BM118" s="1"/>
      <c r="BN118" s="2"/>
    </row>
    <row r="119" spans="2:66" ht="15" customHeight="1" thickBot="1">
      <c r="B119" s="215"/>
      <c r="C119" s="216"/>
      <c r="D119" s="216"/>
      <c r="E119" s="216"/>
      <c r="F119" s="216"/>
      <c r="G119" s="216"/>
      <c r="H119" s="216"/>
      <c r="I119" s="216"/>
      <c r="J119" s="216"/>
      <c r="K119" s="216"/>
      <c r="L119" s="217"/>
      <c r="M119" s="528"/>
      <c r="N119" s="529"/>
      <c r="O119" s="529"/>
      <c r="P119" s="530"/>
      <c r="Q119" s="528"/>
      <c r="R119" s="529"/>
      <c r="S119" s="529"/>
      <c r="T119" s="530"/>
      <c r="U119" s="528"/>
      <c r="V119" s="529"/>
      <c r="W119" s="529"/>
      <c r="X119" s="530"/>
      <c r="Y119" s="528"/>
      <c r="Z119" s="529"/>
      <c r="AA119" s="529"/>
      <c r="AB119" s="530"/>
      <c r="AC119" s="302"/>
      <c r="AD119" s="303"/>
      <c r="AE119" s="303"/>
      <c r="AF119" s="304"/>
      <c r="AG119" s="329"/>
      <c r="AH119" s="330"/>
      <c r="AI119" s="330"/>
      <c r="AJ119" s="330"/>
      <c r="AK119" s="330"/>
      <c r="AL119" s="330"/>
      <c r="AM119" s="330"/>
      <c r="AN119" s="330"/>
      <c r="AO119" s="331"/>
      <c r="AP119" s="273"/>
      <c r="AQ119" s="277"/>
      <c r="AR119" s="277"/>
      <c r="AS119" s="274"/>
      <c r="AT119" s="204"/>
      <c r="AU119" s="208"/>
      <c r="AV119" s="205"/>
      <c r="AW119" s="192"/>
      <c r="AX119" s="193"/>
      <c r="AY119" s="192"/>
      <c r="AZ119" s="193"/>
      <c r="BA119" s="204"/>
      <c r="BB119" s="205"/>
      <c r="BC119" s="273"/>
      <c r="BD119" s="274"/>
      <c r="BE119" s="204"/>
      <c r="BF119" s="205"/>
      <c r="BG119" s="204"/>
      <c r="BH119" s="208"/>
      <c r="BI119" s="205"/>
      <c r="BJ119" s="260"/>
      <c r="BK119" s="261"/>
      <c r="BL119" s="262"/>
      <c r="BM119" s="1"/>
      <c r="BN119" s="2"/>
    </row>
    <row r="120" spans="2:66" ht="15" customHeight="1" thickTop="1">
      <c r="B120" s="209" t="s">
        <v>232</v>
      </c>
      <c r="C120" s="210"/>
      <c r="D120" s="210"/>
      <c r="E120" s="210"/>
      <c r="F120" s="210"/>
      <c r="G120" s="210"/>
      <c r="H120" s="210"/>
      <c r="I120" s="210"/>
      <c r="J120" s="210"/>
      <c r="K120" s="210"/>
      <c r="L120" s="211"/>
      <c r="M120" s="522"/>
      <c r="N120" s="523"/>
      <c r="O120" s="523"/>
      <c r="P120" s="524"/>
      <c r="Q120" s="522"/>
      <c r="R120" s="523"/>
      <c r="S120" s="523"/>
      <c r="T120" s="524"/>
      <c r="U120" s="522"/>
      <c r="V120" s="523"/>
      <c r="W120" s="523"/>
      <c r="X120" s="524"/>
      <c r="Y120" s="522"/>
      <c r="Z120" s="523"/>
      <c r="AA120" s="523"/>
      <c r="AB120" s="524"/>
      <c r="AC120" s="188"/>
      <c r="AD120" s="241"/>
      <c r="AE120" s="241"/>
      <c r="AF120" s="189"/>
      <c r="AG120" s="222" t="s">
        <v>231</v>
      </c>
      <c r="AH120" s="223"/>
      <c r="AI120" s="223"/>
      <c r="AJ120" s="223"/>
      <c r="AK120" s="223"/>
      <c r="AL120" s="223"/>
      <c r="AM120" s="223"/>
      <c r="AN120" s="223"/>
      <c r="AO120" s="224"/>
      <c r="AP120" s="269" t="s">
        <v>142</v>
      </c>
      <c r="AQ120" s="275"/>
      <c r="AR120" s="275"/>
      <c r="AS120" s="270"/>
      <c r="AT120" s="200">
        <f>'07.02'!AT120+AY120</f>
        <v>0</v>
      </c>
      <c r="AU120" s="206"/>
      <c r="AV120" s="201"/>
      <c r="AW120" s="188">
        <f>'07.02'!BG120</f>
        <v>70</v>
      </c>
      <c r="AX120" s="189"/>
      <c r="AY120" s="531">
        <v>-70</v>
      </c>
      <c r="AZ120" s="532"/>
      <c r="BA120" s="200"/>
      <c r="BB120" s="201"/>
      <c r="BC120" s="269">
        <f>BA120</f>
        <v>0</v>
      </c>
      <c r="BD120" s="270"/>
      <c r="BE120" s="200">
        <f>'07.02'!BE120+BA120</f>
        <v>0</v>
      </c>
      <c r="BF120" s="201"/>
      <c r="BG120" s="200">
        <f>AT120-BE120</f>
        <v>0</v>
      </c>
      <c r="BH120" s="206"/>
      <c r="BI120" s="201"/>
      <c r="BJ120" s="254">
        <f>((LEFT(AP120,FIND(" ",AP120)-1)*BC120)/$S$279)</f>
        <v>0</v>
      </c>
      <c r="BK120" s="255"/>
      <c r="BL120" s="256"/>
      <c r="BM120" s="1"/>
      <c r="BN120" s="2"/>
    </row>
    <row r="121" spans="2:66" ht="15" customHeight="1">
      <c r="B121" s="212"/>
      <c r="C121" s="213"/>
      <c r="D121" s="213"/>
      <c r="E121" s="213"/>
      <c r="F121" s="213"/>
      <c r="G121" s="213"/>
      <c r="H121" s="213"/>
      <c r="I121" s="213"/>
      <c r="J121" s="213"/>
      <c r="K121" s="213"/>
      <c r="L121" s="214"/>
      <c r="M121" s="525"/>
      <c r="N121" s="526"/>
      <c r="O121" s="526"/>
      <c r="P121" s="527"/>
      <c r="Q121" s="525"/>
      <c r="R121" s="526"/>
      <c r="S121" s="526"/>
      <c r="T121" s="527"/>
      <c r="U121" s="525"/>
      <c r="V121" s="526"/>
      <c r="W121" s="526"/>
      <c r="X121" s="527"/>
      <c r="Y121" s="525"/>
      <c r="Z121" s="526"/>
      <c r="AA121" s="526"/>
      <c r="AB121" s="527"/>
      <c r="AC121" s="190"/>
      <c r="AD121" s="242"/>
      <c r="AE121" s="242"/>
      <c r="AF121" s="191"/>
      <c r="AG121" s="225"/>
      <c r="AH121" s="226"/>
      <c r="AI121" s="226"/>
      <c r="AJ121" s="226"/>
      <c r="AK121" s="226"/>
      <c r="AL121" s="226"/>
      <c r="AM121" s="226"/>
      <c r="AN121" s="226"/>
      <c r="AO121" s="227"/>
      <c r="AP121" s="271"/>
      <c r="AQ121" s="276"/>
      <c r="AR121" s="276"/>
      <c r="AS121" s="272"/>
      <c r="AT121" s="202"/>
      <c r="AU121" s="207"/>
      <c r="AV121" s="203"/>
      <c r="AW121" s="190"/>
      <c r="AX121" s="191"/>
      <c r="AY121" s="533"/>
      <c r="AZ121" s="534"/>
      <c r="BA121" s="202"/>
      <c r="BB121" s="203"/>
      <c r="BC121" s="271"/>
      <c r="BD121" s="272"/>
      <c r="BE121" s="202"/>
      <c r="BF121" s="203"/>
      <c r="BG121" s="202"/>
      <c r="BH121" s="207"/>
      <c r="BI121" s="203"/>
      <c r="BJ121" s="257"/>
      <c r="BK121" s="258"/>
      <c r="BL121" s="259"/>
      <c r="BM121" s="1"/>
      <c r="BN121" s="2"/>
    </row>
    <row r="122" spans="2:66" ht="15" customHeight="1" thickBot="1">
      <c r="B122" s="215"/>
      <c r="C122" s="216"/>
      <c r="D122" s="216"/>
      <c r="E122" s="216"/>
      <c r="F122" s="216"/>
      <c r="G122" s="216"/>
      <c r="H122" s="216"/>
      <c r="I122" s="216"/>
      <c r="J122" s="216"/>
      <c r="K122" s="216"/>
      <c r="L122" s="217"/>
      <c r="M122" s="528"/>
      <c r="N122" s="529"/>
      <c r="O122" s="529"/>
      <c r="P122" s="530"/>
      <c r="Q122" s="528"/>
      <c r="R122" s="529"/>
      <c r="S122" s="529"/>
      <c r="T122" s="530"/>
      <c r="U122" s="528"/>
      <c r="V122" s="529"/>
      <c r="W122" s="529"/>
      <c r="X122" s="530"/>
      <c r="Y122" s="528"/>
      <c r="Z122" s="529"/>
      <c r="AA122" s="529"/>
      <c r="AB122" s="530"/>
      <c r="AC122" s="192"/>
      <c r="AD122" s="243"/>
      <c r="AE122" s="243"/>
      <c r="AF122" s="193"/>
      <c r="AG122" s="228"/>
      <c r="AH122" s="229"/>
      <c r="AI122" s="229"/>
      <c r="AJ122" s="229"/>
      <c r="AK122" s="229"/>
      <c r="AL122" s="229"/>
      <c r="AM122" s="229"/>
      <c r="AN122" s="229"/>
      <c r="AO122" s="230"/>
      <c r="AP122" s="273"/>
      <c r="AQ122" s="277"/>
      <c r="AR122" s="277"/>
      <c r="AS122" s="274"/>
      <c r="AT122" s="204"/>
      <c r="AU122" s="208"/>
      <c r="AV122" s="205"/>
      <c r="AW122" s="192"/>
      <c r="AX122" s="193"/>
      <c r="AY122" s="535"/>
      <c r="AZ122" s="536"/>
      <c r="BA122" s="204"/>
      <c r="BB122" s="205"/>
      <c r="BC122" s="273"/>
      <c r="BD122" s="274"/>
      <c r="BE122" s="204"/>
      <c r="BF122" s="205"/>
      <c r="BG122" s="204"/>
      <c r="BH122" s="208"/>
      <c r="BI122" s="205"/>
      <c r="BJ122" s="260"/>
      <c r="BK122" s="261"/>
      <c r="BL122" s="262"/>
      <c r="BM122" s="1"/>
      <c r="BN122" s="2"/>
    </row>
    <row r="123" spans="2:66" ht="15" customHeight="1" thickTop="1">
      <c r="B123" s="314" t="s">
        <v>230</v>
      </c>
      <c r="C123" s="315"/>
      <c r="D123" s="315"/>
      <c r="E123" s="315"/>
      <c r="F123" s="315"/>
      <c r="G123" s="315"/>
      <c r="H123" s="315"/>
      <c r="I123" s="315"/>
      <c r="J123" s="315"/>
      <c r="K123" s="315"/>
      <c r="L123" s="316"/>
      <c r="M123" s="522"/>
      <c r="N123" s="523"/>
      <c r="O123" s="523"/>
      <c r="P123" s="524"/>
      <c r="Q123" s="522"/>
      <c r="R123" s="523"/>
      <c r="S123" s="523"/>
      <c r="T123" s="524"/>
      <c r="U123" s="522"/>
      <c r="V123" s="523"/>
      <c r="W123" s="523"/>
      <c r="X123" s="524"/>
      <c r="Y123" s="522"/>
      <c r="Z123" s="523"/>
      <c r="AA123" s="523"/>
      <c r="AB123" s="524"/>
      <c r="AC123" s="305"/>
      <c r="AD123" s="306"/>
      <c r="AE123" s="306"/>
      <c r="AF123" s="307"/>
      <c r="AG123" s="323" t="s">
        <v>130</v>
      </c>
      <c r="AH123" s="324"/>
      <c r="AI123" s="324"/>
      <c r="AJ123" s="324"/>
      <c r="AK123" s="324"/>
      <c r="AL123" s="324"/>
      <c r="AM123" s="324"/>
      <c r="AN123" s="324"/>
      <c r="AO123" s="325"/>
      <c r="AP123" s="269" t="s">
        <v>128</v>
      </c>
      <c r="AQ123" s="275"/>
      <c r="AR123" s="275"/>
      <c r="AS123" s="270"/>
      <c r="AT123" s="200">
        <f>'07.02'!AT123+AY123</f>
        <v>0</v>
      </c>
      <c r="AU123" s="206"/>
      <c r="AV123" s="201"/>
      <c r="AW123" s="188">
        <f>'07.02'!BG123</f>
        <v>0</v>
      </c>
      <c r="AX123" s="189"/>
      <c r="AY123" s="188"/>
      <c r="AZ123" s="189"/>
      <c r="BA123" s="200"/>
      <c r="BB123" s="201"/>
      <c r="BC123" s="269">
        <f>BA123</f>
        <v>0</v>
      </c>
      <c r="BD123" s="270"/>
      <c r="BE123" s="200">
        <f>'07.02'!BE123+BA123</f>
        <v>0</v>
      </c>
      <c r="BF123" s="201"/>
      <c r="BG123" s="200">
        <f>AT123-BE123</f>
        <v>0</v>
      </c>
      <c r="BH123" s="206"/>
      <c r="BI123" s="201"/>
      <c r="BJ123" s="254">
        <f>((LEFT(AP123,FIND(" ",AP123)-1)*BC123)/$S$279)</f>
        <v>0</v>
      </c>
      <c r="BK123" s="255"/>
      <c r="BL123" s="256"/>
      <c r="BM123" s="1"/>
      <c r="BN123" s="2"/>
    </row>
    <row r="124" spans="2:66" ht="15" customHeight="1">
      <c r="B124" s="317"/>
      <c r="C124" s="318"/>
      <c r="D124" s="318"/>
      <c r="E124" s="318"/>
      <c r="F124" s="318"/>
      <c r="G124" s="318"/>
      <c r="H124" s="318"/>
      <c r="I124" s="318"/>
      <c r="J124" s="318"/>
      <c r="K124" s="318"/>
      <c r="L124" s="319"/>
      <c r="M124" s="525"/>
      <c r="N124" s="526"/>
      <c r="O124" s="526"/>
      <c r="P124" s="527"/>
      <c r="Q124" s="525"/>
      <c r="R124" s="526"/>
      <c r="S124" s="526"/>
      <c r="T124" s="527"/>
      <c r="U124" s="525"/>
      <c r="V124" s="526"/>
      <c r="W124" s="526"/>
      <c r="X124" s="527"/>
      <c r="Y124" s="525"/>
      <c r="Z124" s="526"/>
      <c r="AA124" s="526"/>
      <c r="AB124" s="527"/>
      <c r="AC124" s="308"/>
      <c r="AD124" s="309"/>
      <c r="AE124" s="309"/>
      <c r="AF124" s="310"/>
      <c r="AG124" s="326"/>
      <c r="AH124" s="327"/>
      <c r="AI124" s="327"/>
      <c r="AJ124" s="327"/>
      <c r="AK124" s="327"/>
      <c r="AL124" s="327"/>
      <c r="AM124" s="327"/>
      <c r="AN124" s="327"/>
      <c r="AO124" s="328"/>
      <c r="AP124" s="271"/>
      <c r="AQ124" s="276"/>
      <c r="AR124" s="276"/>
      <c r="AS124" s="272"/>
      <c r="AT124" s="202"/>
      <c r="AU124" s="207"/>
      <c r="AV124" s="203"/>
      <c r="AW124" s="190"/>
      <c r="AX124" s="191"/>
      <c r="AY124" s="190"/>
      <c r="AZ124" s="191"/>
      <c r="BA124" s="202"/>
      <c r="BB124" s="203"/>
      <c r="BC124" s="271"/>
      <c r="BD124" s="272"/>
      <c r="BE124" s="202"/>
      <c r="BF124" s="203"/>
      <c r="BG124" s="202"/>
      <c r="BH124" s="207"/>
      <c r="BI124" s="203"/>
      <c r="BJ124" s="257"/>
      <c r="BK124" s="258"/>
      <c r="BL124" s="259"/>
      <c r="BM124" s="1"/>
      <c r="BN124" s="2"/>
    </row>
    <row r="125" spans="2:66" ht="15" customHeight="1" thickBot="1">
      <c r="B125" s="320"/>
      <c r="C125" s="321"/>
      <c r="D125" s="321"/>
      <c r="E125" s="321"/>
      <c r="F125" s="321"/>
      <c r="G125" s="321"/>
      <c r="H125" s="321"/>
      <c r="I125" s="321"/>
      <c r="J125" s="321"/>
      <c r="K125" s="321"/>
      <c r="L125" s="322"/>
      <c r="M125" s="528"/>
      <c r="N125" s="529"/>
      <c r="O125" s="529"/>
      <c r="P125" s="530"/>
      <c r="Q125" s="528"/>
      <c r="R125" s="529"/>
      <c r="S125" s="529"/>
      <c r="T125" s="530"/>
      <c r="U125" s="528"/>
      <c r="V125" s="529"/>
      <c r="W125" s="529"/>
      <c r="X125" s="530"/>
      <c r="Y125" s="528"/>
      <c r="Z125" s="529"/>
      <c r="AA125" s="529"/>
      <c r="AB125" s="530"/>
      <c r="AC125" s="311"/>
      <c r="AD125" s="312"/>
      <c r="AE125" s="312"/>
      <c r="AF125" s="313"/>
      <c r="AG125" s="329"/>
      <c r="AH125" s="330"/>
      <c r="AI125" s="330"/>
      <c r="AJ125" s="330"/>
      <c r="AK125" s="330"/>
      <c r="AL125" s="330"/>
      <c r="AM125" s="330"/>
      <c r="AN125" s="330"/>
      <c r="AO125" s="331"/>
      <c r="AP125" s="273"/>
      <c r="AQ125" s="277"/>
      <c r="AR125" s="277"/>
      <c r="AS125" s="274"/>
      <c r="AT125" s="204"/>
      <c r="AU125" s="208"/>
      <c r="AV125" s="205"/>
      <c r="AW125" s="192"/>
      <c r="AX125" s="193"/>
      <c r="AY125" s="192"/>
      <c r="AZ125" s="193"/>
      <c r="BA125" s="204"/>
      <c r="BB125" s="205"/>
      <c r="BC125" s="273"/>
      <c r="BD125" s="274"/>
      <c r="BE125" s="204"/>
      <c r="BF125" s="205"/>
      <c r="BG125" s="204"/>
      <c r="BH125" s="208"/>
      <c r="BI125" s="205"/>
      <c r="BJ125" s="260"/>
      <c r="BK125" s="261"/>
      <c r="BL125" s="262"/>
      <c r="BM125" s="1"/>
      <c r="BN125" s="2"/>
    </row>
    <row r="126" spans="2:66" ht="15" customHeight="1" thickTop="1">
      <c r="B126" s="314" t="s">
        <v>62</v>
      </c>
      <c r="C126" s="315"/>
      <c r="D126" s="315"/>
      <c r="E126" s="315"/>
      <c r="F126" s="315"/>
      <c r="G126" s="315"/>
      <c r="H126" s="315"/>
      <c r="I126" s="315"/>
      <c r="J126" s="315"/>
      <c r="K126" s="315"/>
      <c r="L126" s="316"/>
      <c r="M126" s="194">
        <v>10</v>
      </c>
      <c r="N126" s="219"/>
      <c r="O126" s="219"/>
      <c r="P126" s="195"/>
      <c r="Q126" s="194">
        <v>10</v>
      </c>
      <c r="R126" s="219"/>
      <c r="S126" s="219"/>
      <c r="T126" s="195"/>
      <c r="U126" s="194">
        <v>10</v>
      </c>
      <c r="V126" s="219"/>
      <c r="W126" s="219"/>
      <c r="X126" s="195"/>
      <c r="Y126" s="194">
        <v>10</v>
      </c>
      <c r="Z126" s="219"/>
      <c r="AA126" s="219"/>
      <c r="AB126" s="195"/>
      <c r="AC126" s="305" t="s">
        <v>312</v>
      </c>
      <c r="AD126" s="306"/>
      <c r="AE126" s="306"/>
      <c r="AF126" s="307"/>
      <c r="AG126" s="323" t="s">
        <v>229</v>
      </c>
      <c r="AH126" s="324"/>
      <c r="AI126" s="324"/>
      <c r="AJ126" s="324"/>
      <c r="AK126" s="324"/>
      <c r="AL126" s="324"/>
      <c r="AM126" s="324"/>
      <c r="AN126" s="324"/>
      <c r="AO126" s="325"/>
      <c r="AP126" s="269" t="s">
        <v>52</v>
      </c>
      <c r="AQ126" s="275"/>
      <c r="AR126" s="275"/>
      <c r="AS126" s="270"/>
      <c r="AT126" s="200">
        <f>'07.02'!AT126+AY126</f>
        <v>38</v>
      </c>
      <c r="AU126" s="206"/>
      <c r="AV126" s="201"/>
      <c r="AW126" s="188">
        <f>'07.02'!BG126</f>
        <v>78</v>
      </c>
      <c r="AX126" s="189"/>
      <c r="AY126" s="531">
        <v>-40</v>
      </c>
      <c r="AZ126" s="532"/>
      <c r="BA126" s="200"/>
      <c r="BB126" s="201"/>
      <c r="BC126" s="269">
        <f>BA126</f>
        <v>0</v>
      </c>
      <c r="BD126" s="270"/>
      <c r="BE126" s="200">
        <f>'07.02'!BE126+BA126</f>
        <v>0</v>
      </c>
      <c r="BF126" s="201"/>
      <c r="BG126" s="200">
        <f>AT126-BE126</f>
        <v>38</v>
      </c>
      <c r="BH126" s="206"/>
      <c r="BI126" s="201"/>
      <c r="BJ126" s="254">
        <f>((LEFT(AP126,FIND(" ",AP126)-1)*BC126)/$S$279)</f>
        <v>0</v>
      </c>
      <c r="BK126" s="255"/>
      <c r="BL126" s="256"/>
      <c r="BM126" s="1"/>
      <c r="BN126" s="2"/>
    </row>
    <row r="127" spans="2:66" ht="15" customHeight="1">
      <c r="B127" s="317"/>
      <c r="C127" s="318"/>
      <c r="D127" s="318"/>
      <c r="E127" s="318"/>
      <c r="F127" s="318"/>
      <c r="G127" s="318"/>
      <c r="H127" s="318"/>
      <c r="I127" s="318"/>
      <c r="J127" s="318"/>
      <c r="K127" s="318"/>
      <c r="L127" s="319"/>
      <c r="M127" s="196"/>
      <c r="N127" s="220"/>
      <c r="O127" s="220"/>
      <c r="P127" s="197"/>
      <c r="Q127" s="196"/>
      <c r="R127" s="220"/>
      <c r="S127" s="220"/>
      <c r="T127" s="197"/>
      <c r="U127" s="196"/>
      <c r="V127" s="220"/>
      <c r="W127" s="220"/>
      <c r="X127" s="197"/>
      <c r="Y127" s="196"/>
      <c r="Z127" s="220"/>
      <c r="AA127" s="220"/>
      <c r="AB127" s="197"/>
      <c r="AC127" s="308"/>
      <c r="AD127" s="309"/>
      <c r="AE127" s="309"/>
      <c r="AF127" s="310"/>
      <c r="AG127" s="326"/>
      <c r="AH127" s="327"/>
      <c r="AI127" s="327"/>
      <c r="AJ127" s="327"/>
      <c r="AK127" s="327"/>
      <c r="AL127" s="327"/>
      <c r="AM127" s="327"/>
      <c r="AN127" s="327"/>
      <c r="AO127" s="328"/>
      <c r="AP127" s="271"/>
      <c r="AQ127" s="276"/>
      <c r="AR127" s="276"/>
      <c r="AS127" s="272"/>
      <c r="AT127" s="202"/>
      <c r="AU127" s="207"/>
      <c r="AV127" s="203"/>
      <c r="AW127" s="190"/>
      <c r="AX127" s="191"/>
      <c r="AY127" s="533"/>
      <c r="AZ127" s="534"/>
      <c r="BA127" s="202"/>
      <c r="BB127" s="203"/>
      <c r="BC127" s="271"/>
      <c r="BD127" s="272"/>
      <c r="BE127" s="202"/>
      <c r="BF127" s="203"/>
      <c r="BG127" s="202"/>
      <c r="BH127" s="207"/>
      <c r="BI127" s="203"/>
      <c r="BJ127" s="257"/>
      <c r="BK127" s="258"/>
      <c r="BL127" s="259"/>
      <c r="BM127" s="1"/>
      <c r="BN127" s="2"/>
    </row>
    <row r="128" spans="2:66" ht="15" customHeight="1" thickBot="1">
      <c r="B128" s="320"/>
      <c r="C128" s="321"/>
      <c r="D128" s="321"/>
      <c r="E128" s="321"/>
      <c r="F128" s="321"/>
      <c r="G128" s="321"/>
      <c r="H128" s="321"/>
      <c r="I128" s="321"/>
      <c r="J128" s="321"/>
      <c r="K128" s="321"/>
      <c r="L128" s="322"/>
      <c r="M128" s="198"/>
      <c r="N128" s="221"/>
      <c r="O128" s="221"/>
      <c r="P128" s="199"/>
      <c r="Q128" s="198"/>
      <c r="R128" s="221"/>
      <c r="S128" s="221"/>
      <c r="T128" s="199"/>
      <c r="U128" s="198"/>
      <c r="V128" s="221"/>
      <c r="W128" s="221"/>
      <c r="X128" s="199"/>
      <c r="Y128" s="198"/>
      <c r="Z128" s="221"/>
      <c r="AA128" s="221"/>
      <c r="AB128" s="199"/>
      <c r="AC128" s="311"/>
      <c r="AD128" s="312"/>
      <c r="AE128" s="312"/>
      <c r="AF128" s="313"/>
      <c r="AG128" s="329"/>
      <c r="AH128" s="330"/>
      <c r="AI128" s="330"/>
      <c r="AJ128" s="330"/>
      <c r="AK128" s="330"/>
      <c r="AL128" s="330"/>
      <c r="AM128" s="330"/>
      <c r="AN128" s="330"/>
      <c r="AO128" s="331"/>
      <c r="AP128" s="273"/>
      <c r="AQ128" s="277"/>
      <c r="AR128" s="277"/>
      <c r="AS128" s="274"/>
      <c r="AT128" s="204"/>
      <c r="AU128" s="208"/>
      <c r="AV128" s="205"/>
      <c r="AW128" s="192"/>
      <c r="AX128" s="193"/>
      <c r="AY128" s="535"/>
      <c r="AZ128" s="536"/>
      <c r="BA128" s="204"/>
      <c r="BB128" s="205"/>
      <c r="BC128" s="273"/>
      <c r="BD128" s="274"/>
      <c r="BE128" s="204"/>
      <c r="BF128" s="205"/>
      <c r="BG128" s="204"/>
      <c r="BH128" s="208"/>
      <c r="BI128" s="205"/>
      <c r="BJ128" s="260"/>
      <c r="BK128" s="261"/>
      <c r="BL128" s="262"/>
      <c r="BM128" s="1"/>
      <c r="BN128" s="2"/>
    </row>
    <row r="129" spans="2:66" ht="15" customHeight="1" thickTop="1">
      <c r="B129" s="209" t="s">
        <v>228</v>
      </c>
      <c r="C129" s="210"/>
      <c r="D129" s="210"/>
      <c r="E129" s="210"/>
      <c r="F129" s="210"/>
      <c r="G129" s="210"/>
      <c r="H129" s="210"/>
      <c r="I129" s="210"/>
      <c r="J129" s="210"/>
      <c r="K129" s="210"/>
      <c r="L129" s="211"/>
      <c r="M129" s="522"/>
      <c r="N129" s="523"/>
      <c r="O129" s="523"/>
      <c r="P129" s="524"/>
      <c r="Q129" s="522"/>
      <c r="R129" s="523"/>
      <c r="S129" s="523"/>
      <c r="T129" s="524"/>
      <c r="U129" s="522"/>
      <c r="V129" s="523"/>
      <c r="W129" s="523"/>
      <c r="X129" s="524"/>
      <c r="Y129" s="522"/>
      <c r="Z129" s="523"/>
      <c r="AA129" s="523"/>
      <c r="AB129" s="524"/>
      <c r="AC129" s="278"/>
      <c r="AD129" s="279"/>
      <c r="AE129" s="279"/>
      <c r="AF129" s="280"/>
      <c r="AG129" s="323" t="s">
        <v>227</v>
      </c>
      <c r="AH129" s="324"/>
      <c r="AI129" s="324"/>
      <c r="AJ129" s="324"/>
      <c r="AK129" s="324"/>
      <c r="AL129" s="324"/>
      <c r="AM129" s="324"/>
      <c r="AN129" s="324"/>
      <c r="AO129" s="325"/>
      <c r="AP129" s="269" t="s">
        <v>52</v>
      </c>
      <c r="AQ129" s="275"/>
      <c r="AR129" s="275"/>
      <c r="AS129" s="270"/>
      <c r="AT129" s="200">
        <f>'07.02'!AT129+AY129</f>
        <v>11</v>
      </c>
      <c r="AU129" s="206"/>
      <c r="AV129" s="201"/>
      <c r="AW129" s="188">
        <f>'07.02'!BG129</f>
        <v>11</v>
      </c>
      <c r="AX129" s="189"/>
      <c r="AY129" s="188"/>
      <c r="AZ129" s="189"/>
      <c r="BA129" s="200"/>
      <c r="BB129" s="201"/>
      <c r="BC129" s="269">
        <f>BA129</f>
        <v>0</v>
      </c>
      <c r="BD129" s="270"/>
      <c r="BE129" s="200">
        <f>'07.02'!BE129+BA129</f>
        <v>0</v>
      </c>
      <c r="BF129" s="201"/>
      <c r="BG129" s="200">
        <f>AT129-BE129</f>
        <v>11</v>
      </c>
      <c r="BH129" s="206"/>
      <c r="BI129" s="201"/>
      <c r="BJ129" s="254">
        <f>((LEFT(AP129,FIND(" ",AP129)-1)*BC129)/$S$279)</f>
        <v>0</v>
      </c>
      <c r="BK129" s="255"/>
      <c r="BL129" s="256"/>
      <c r="BM129" s="1"/>
      <c r="BN129" s="2"/>
    </row>
    <row r="130" spans="2:66" ht="15" customHeight="1">
      <c r="B130" s="212"/>
      <c r="C130" s="213"/>
      <c r="D130" s="213"/>
      <c r="E130" s="213"/>
      <c r="F130" s="213"/>
      <c r="G130" s="213"/>
      <c r="H130" s="213"/>
      <c r="I130" s="213"/>
      <c r="J130" s="213"/>
      <c r="K130" s="213"/>
      <c r="L130" s="214"/>
      <c r="M130" s="525"/>
      <c r="N130" s="526"/>
      <c r="O130" s="526"/>
      <c r="P130" s="527"/>
      <c r="Q130" s="525"/>
      <c r="R130" s="526"/>
      <c r="S130" s="526"/>
      <c r="T130" s="527"/>
      <c r="U130" s="525"/>
      <c r="V130" s="526"/>
      <c r="W130" s="526"/>
      <c r="X130" s="527"/>
      <c r="Y130" s="525"/>
      <c r="Z130" s="526"/>
      <c r="AA130" s="526"/>
      <c r="AB130" s="527"/>
      <c r="AC130" s="281"/>
      <c r="AD130" s="282"/>
      <c r="AE130" s="282"/>
      <c r="AF130" s="283"/>
      <c r="AG130" s="326"/>
      <c r="AH130" s="327"/>
      <c r="AI130" s="327"/>
      <c r="AJ130" s="327"/>
      <c r="AK130" s="327"/>
      <c r="AL130" s="327"/>
      <c r="AM130" s="327"/>
      <c r="AN130" s="327"/>
      <c r="AO130" s="328"/>
      <c r="AP130" s="271"/>
      <c r="AQ130" s="276"/>
      <c r="AR130" s="276"/>
      <c r="AS130" s="272"/>
      <c r="AT130" s="202"/>
      <c r="AU130" s="207"/>
      <c r="AV130" s="203"/>
      <c r="AW130" s="190"/>
      <c r="AX130" s="191"/>
      <c r="AY130" s="190"/>
      <c r="AZ130" s="191"/>
      <c r="BA130" s="202"/>
      <c r="BB130" s="203"/>
      <c r="BC130" s="271"/>
      <c r="BD130" s="272"/>
      <c r="BE130" s="202"/>
      <c r="BF130" s="203"/>
      <c r="BG130" s="202"/>
      <c r="BH130" s="207"/>
      <c r="BI130" s="203"/>
      <c r="BJ130" s="257"/>
      <c r="BK130" s="258"/>
      <c r="BL130" s="259"/>
      <c r="BM130" s="1"/>
      <c r="BN130" s="2"/>
    </row>
    <row r="131" spans="2:66" ht="15" customHeight="1" thickBot="1">
      <c r="B131" s="215"/>
      <c r="C131" s="216"/>
      <c r="D131" s="216"/>
      <c r="E131" s="216"/>
      <c r="F131" s="216"/>
      <c r="G131" s="216"/>
      <c r="H131" s="216"/>
      <c r="I131" s="216"/>
      <c r="J131" s="216"/>
      <c r="K131" s="216"/>
      <c r="L131" s="217"/>
      <c r="M131" s="528"/>
      <c r="N131" s="529"/>
      <c r="O131" s="529"/>
      <c r="P131" s="530"/>
      <c r="Q131" s="528"/>
      <c r="R131" s="529"/>
      <c r="S131" s="529"/>
      <c r="T131" s="530"/>
      <c r="U131" s="528"/>
      <c r="V131" s="529"/>
      <c r="W131" s="529"/>
      <c r="X131" s="530"/>
      <c r="Y131" s="528"/>
      <c r="Z131" s="529"/>
      <c r="AA131" s="529"/>
      <c r="AB131" s="530"/>
      <c r="AC131" s="284"/>
      <c r="AD131" s="285"/>
      <c r="AE131" s="285"/>
      <c r="AF131" s="286"/>
      <c r="AG131" s="329"/>
      <c r="AH131" s="330"/>
      <c r="AI131" s="330"/>
      <c r="AJ131" s="330"/>
      <c r="AK131" s="330"/>
      <c r="AL131" s="330"/>
      <c r="AM131" s="330"/>
      <c r="AN131" s="330"/>
      <c r="AO131" s="331"/>
      <c r="AP131" s="273"/>
      <c r="AQ131" s="277"/>
      <c r="AR131" s="277"/>
      <c r="AS131" s="274"/>
      <c r="AT131" s="204"/>
      <c r="AU131" s="208"/>
      <c r="AV131" s="205"/>
      <c r="AW131" s="192"/>
      <c r="AX131" s="193"/>
      <c r="AY131" s="192"/>
      <c r="AZ131" s="193"/>
      <c r="BA131" s="204"/>
      <c r="BB131" s="205"/>
      <c r="BC131" s="273"/>
      <c r="BD131" s="274"/>
      <c r="BE131" s="204"/>
      <c r="BF131" s="205"/>
      <c r="BG131" s="204"/>
      <c r="BH131" s="208"/>
      <c r="BI131" s="205"/>
      <c r="BJ131" s="260"/>
      <c r="BK131" s="261"/>
      <c r="BL131" s="262"/>
      <c r="BM131" s="1"/>
      <c r="BN131" s="2"/>
    </row>
    <row r="132" spans="2:66" ht="15" customHeight="1" thickTop="1">
      <c r="B132" s="209" t="s">
        <v>226</v>
      </c>
      <c r="C132" s="210"/>
      <c r="D132" s="210"/>
      <c r="E132" s="210"/>
      <c r="F132" s="210"/>
      <c r="G132" s="210"/>
      <c r="H132" s="210"/>
      <c r="I132" s="210"/>
      <c r="J132" s="210"/>
      <c r="K132" s="210"/>
      <c r="L132" s="211"/>
      <c r="M132" s="522"/>
      <c r="N132" s="523"/>
      <c r="O132" s="523"/>
      <c r="P132" s="524"/>
      <c r="Q132" s="522"/>
      <c r="R132" s="523"/>
      <c r="S132" s="523"/>
      <c r="T132" s="524"/>
      <c r="U132" s="522"/>
      <c r="V132" s="523"/>
      <c r="W132" s="523"/>
      <c r="X132" s="524"/>
      <c r="Y132" s="522"/>
      <c r="Z132" s="523"/>
      <c r="AA132" s="523"/>
      <c r="AB132" s="524"/>
      <c r="AC132" s="188"/>
      <c r="AD132" s="241"/>
      <c r="AE132" s="241"/>
      <c r="AF132" s="189"/>
      <c r="AG132" s="222" t="s">
        <v>225</v>
      </c>
      <c r="AH132" s="223"/>
      <c r="AI132" s="223"/>
      <c r="AJ132" s="223"/>
      <c r="AK132" s="223"/>
      <c r="AL132" s="223"/>
      <c r="AM132" s="223"/>
      <c r="AN132" s="223"/>
      <c r="AO132" s="224"/>
      <c r="AP132" s="269" t="s">
        <v>141</v>
      </c>
      <c r="AQ132" s="275"/>
      <c r="AR132" s="275"/>
      <c r="AS132" s="270"/>
      <c r="AT132" s="200">
        <f>'07.02'!AT132+AY132</f>
        <v>2</v>
      </c>
      <c r="AU132" s="206"/>
      <c r="AV132" s="201"/>
      <c r="AW132" s="188">
        <f>'07.02'!BG132</f>
        <v>2</v>
      </c>
      <c r="AX132" s="189"/>
      <c r="AY132" s="188"/>
      <c r="AZ132" s="189"/>
      <c r="BA132" s="200"/>
      <c r="BB132" s="201"/>
      <c r="BC132" s="269">
        <f>BA132</f>
        <v>0</v>
      </c>
      <c r="BD132" s="270"/>
      <c r="BE132" s="200">
        <f>'07.02'!BE132+BA132</f>
        <v>0</v>
      </c>
      <c r="BF132" s="201"/>
      <c r="BG132" s="200">
        <f>AT132-BE132</f>
        <v>2</v>
      </c>
      <c r="BH132" s="206"/>
      <c r="BI132" s="201"/>
      <c r="BJ132" s="254">
        <f>((LEFT(AP132,FIND(" ",AP132)-1)*BC132)/$S$279)</f>
        <v>0</v>
      </c>
      <c r="BK132" s="255"/>
      <c r="BL132" s="256"/>
      <c r="BM132" s="1"/>
      <c r="BN132" s="2"/>
    </row>
    <row r="133" spans="2:66" ht="15" customHeight="1">
      <c r="B133" s="212"/>
      <c r="C133" s="213"/>
      <c r="D133" s="213"/>
      <c r="E133" s="213"/>
      <c r="F133" s="213"/>
      <c r="G133" s="213"/>
      <c r="H133" s="213"/>
      <c r="I133" s="213"/>
      <c r="J133" s="213"/>
      <c r="K133" s="213"/>
      <c r="L133" s="214"/>
      <c r="M133" s="525"/>
      <c r="N133" s="526"/>
      <c r="O133" s="526"/>
      <c r="P133" s="527"/>
      <c r="Q133" s="525"/>
      <c r="R133" s="526"/>
      <c r="S133" s="526"/>
      <c r="T133" s="527"/>
      <c r="U133" s="525"/>
      <c r="V133" s="526"/>
      <c r="W133" s="526"/>
      <c r="X133" s="527"/>
      <c r="Y133" s="525"/>
      <c r="Z133" s="526"/>
      <c r="AA133" s="526"/>
      <c r="AB133" s="527"/>
      <c r="AC133" s="190"/>
      <c r="AD133" s="242"/>
      <c r="AE133" s="242"/>
      <c r="AF133" s="191"/>
      <c r="AG133" s="225"/>
      <c r="AH133" s="226"/>
      <c r="AI133" s="226"/>
      <c r="AJ133" s="226"/>
      <c r="AK133" s="226"/>
      <c r="AL133" s="226"/>
      <c r="AM133" s="226"/>
      <c r="AN133" s="226"/>
      <c r="AO133" s="227"/>
      <c r="AP133" s="271"/>
      <c r="AQ133" s="276"/>
      <c r="AR133" s="276"/>
      <c r="AS133" s="272"/>
      <c r="AT133" s="202"/>
      <c r="AU133" s="207"/>
      <c r="AV133" s="203"/>
      <c r="AW133" s="190"/>
      <c r="AX133" s="191"/>
      <c r="AY133" s="190"/>
      <c r="AZ133" s="191"/>
      <c r="BA133" s="202"/>
      <c r="BB133" s="203"/>
      <c r="BC133" s="271"/>
      <c r="BD133" s="272"/>
      <c r="BE133" s="202"/>
      <c r="BF133" s="203"/>
      <c r="BG133" s="202"/>
      <c r="BH133" s="207"/>
      <c r="BI133" s="203"/>
      <c r="BJ133" s="257"/>
      <c r="BK133" s="258"/>
      <c r="BL133" s="259"/>
      <c r="BM133" s="1"/>
      <c r="BN133" s="2"/>
    </row>
    <row r="134" spans="2:66" ht="15" customHeight="1" thickBot="1">
      <c r="B134" s="215"/>
      <c r="C134" s="216"/>
      <c r="D134" s="216"/>
      <c r="E134" s="216"/>
      <c r="F134" s="216"/>
      <c r="G134" s="216"/>
      <c r="H134" s="216"/>
      <c r="I134" s="216"/>
      <c r="J134" s="216"/>
      <c r="K134" s="216"/>
      <c r="L134" s="217"/>
      <c r="M134" s="528"/>
      <c r="N134" s="529"/>
      <c r="O134" s="529"/>
      <c r="P134" s="530"/>
      <c r="Q134" s="528"/>
      <c r="R134" s="529"/>
      <c r="S134" s="529"/>
      <c r="T134" s="530"/>
      <c r="U134" s="528"/>
      <c r="V134" s="529"/>
      <c r="W134" s="529"/>
      <c r="X134" s="530"/>
      <c r="Y134" s="528"/>
      <c r="Z134" s="529"/>
      <c r="AA134" s="529"/>
      <c r="AB134" s="530"/>
      <c r="AC134" s="192"/>
      <c r="AD134" s="243"/>
      <c r="AE134" s="243"/>
      <c r="AF134" s="193"/>
      <c r="AG134" s="228"/>
      <c r="AH134" s="229"/>
      <c r="AI134" s="229"/>
      <c r="AJ134" s="229"/>
      <c r="AK134" s="229"/>
      <c r="AL134" s="229"/>
      <c r="AM134" s="229"/>
      <c r="AN134" s="229"/>
      <c r="AO134" s="230"/>
      <c r="AP134" s="273"/>
      <c r="AQ134" s="277"/>
      <c r="AR134" s="277"/>
      <c r="AS134" s="274"/>
      <c r="AT134" s="204"/>
      <c r="AU134" s="208"/>
      <c r="AV134" s="205"/>
      <c r="AW134" s="192"/>
      <c r="AX134" s="193"/>
      <c r="AY134" s="192"/>
      <c r="AZ134" s="193"/>
      <c r="BA134" s="204"/>
      <c r="BB134" s="205"/>
      <c r="BC134" s="273"/>
      <c r="BD134" s="274"/>
      <c r="BE134" s="204"/>
      <c r="BF134" s="205"/>
      <c r="BG134" s="204"/>
      <c r="BH134" s="208"/>
      <c r="BI134" s="205"/>
      <c r="BJ134" s="260"/>
      <c r="BK134" s="261"/>
      <c r="BL134" s="262"/>
      <c r="BM134" s="1"/>
      <c r="BN134" s="2"/>
    </row>
    <row r="135" spans="2:66" ht="15" customHeight="1" thickTop="1">
      <c r="B135" s="314" t="s">
        <v>224</v>
      </c>
      <c r="C135" s="315"/>
      <c r="D135" s="315"/>
      <c r="E135" s="315"/>
      <c r="F135" s="315"/>
      <c r="G135" s="315"/>
      <c r="H135" s="315"/>
      <c r="I135" s="315"/>
      <c r="J135" s="315"/>
      <c r="K135" s="315"/>
      <c r="L135" s="316"/>
      <c r="M135" s="522"/>
      <c r="N135" s="523"/>
      <c r="O135" s="523"/>
      <c r="P135" s="524"/>
      <c r="Q135" s="522"/>
      <c r="R135" s="523"/>
      <c r="S135" s="523"/>
      <c r="T135" s="524"/>
      <c r="U135" s="522"/>
      <c r="V135" s="523"/>
      <c r="W135" s="523"/>
      <c r="X135" s="524"/>
      <c r="Y135" s="522"/>
      <c r="Z135" s="523"/>
      <c r="AA135" s="523"/>
      <c r="AB135" s="524"/>
      <c r="AC135" s="188"/>
      <c r="AD135" s="241"/>
      <c r="AE135" s="241"/>
      <c r="AF135" s="189"/>
      <c r="AG135" s="323" t="s">
        <v>140</v>
      </c>
      <c r="AH135" s="324"/>
      <c r="AI135" s="324"/>
      <c r="AJ135" s="324"/>
      <c r="AK135" s="324"/>
      <c r="AL135" s="324"/>
      <c r="AM135" s="324"/>
      <c r="AN135" s="324"/>
      <c r="AO135" s="325"/>
      <c r="AP135" s="269" t="s">
        <v>159</v>
      </c>
      <c r="AQ135" s="275"/>
      <c r="AR135" s="275"/>
      <c r="AS135" s="270"/>
      <c r="AT135" s="200">
        <f>'07.02'!AT135+AY135</f>
        <v>12</v>
      </c>
      <c r="AU135" s="206"/>
      <c r="AV135" s="201"/>
      <c r="AW135" s="188">
        <f>'07.02'!BG135</f>
        <v>12</v>
      </c>
      <c r="AX135" s="189"/>
      <c r="AY135" s="188"/>
      <c r="AZ135" s="189"/>
      <c r="BA135" s="200"/>
      <c r="BB135" s="201"/>
      <c r="BC135" s="269">
        <f>BA135</f>
        <v>0</v>
      </c>
      <c r="BD135" s="270"/>
      <c r="BE135" s="200">
        <f>'07.02'!BE135+BA135</f>
        <v>0</v>
      </c>
      <c r="BF135" s="201"/>
      <c r="BG135" s="200">
        <f>AT135-BE135</f>
        <v>12</v>
      </c>
      <c r="BH135" s="206"/>
      <c r="BI135" s="201"/>
      <c r="BJ135" s="254">
        <f>((LEFT(AP135,FIND(" ",AP135)-1)*BC135)/$S$279)</f>
        <v>0</v>
      </c>
      <c r="BK135" s="255"/>
      <c r="BL135" s="256"/>
      <c r="BM135" s="1"/>
      <c r="BN135" s="2"/>
    </row>
    <row r="136" spans="2:66" ht="15" customHeight="1">
      <c r="B136" s="317"/>
      <c r="C136" s="318"/>
      <c r="D136" s="318"/>
      <c r="E136" s="318"/>
      <c r="F136" s="318"/>
      <c r="G136" s="318"/>
      <c r="H136" s="318"/>
      <c r="I136" s="318"/>
      <c r="J136" s="318"/>
      <c r="K136" s="318"/>
      <c r="L136" s="319"/>
      <c r="M136" s="525"/>
      <c r="N136" s="526"/>
      <c r="O136" s="526"/>
      <c r="P136" s="527"/>
      <c r="Q136" s="525"/>
      <c r="R136" s="526"/>
      <c r="S136" s="526"/>
      <c r="T136" s="527"/>
      <c r="U136" s="525"/>
      <c r="V136" s="526"/>
      <c r="W136" s="526"/>
      <c r="X136" s="527"/>
      <c r="Y136" s="525"/>
      <c r="Z136" s="526"/>
      <c r="AA136" s="526"/>
      <c r="AB136" s="527"/>
      <c r="AC136" s="190"/>
      <c r="AD136" s="242"/>
      <c r="AE136" s="242"/>
      <c r="AF136" s="191"/>
      <c r="AG136" s="326"/>
      <c r="AH136" s="327"/>
      <c r="AI136" s="327"/>
      <c r="AJ136" s="327"/>
      <c r="AK136" s="327"/>
      <c r="AL136" s="327"/>
      <c r="AM136" s="327"/>
      <c r="AN136" s="327"/>
      <c r="AO136" s="328"/>
      <c r="AP136" s="271"/>
      <c r="AQ136" s="276"/>
      <c r="AR136" s="276"/>
      <c r="AS136" s="272"/>
      <c r="AT136" s="202"/>
      <c r="AU136" s="207"/>
      <c r="AV136" s="203"/>
      <c r="AW136" s="190"/>
      <c r="AX136" s="191"/>
      <c r="AY136" s="190"/>
      <c r="AZ136" s="191"/>
      <c r="BA136" s="202"/>
      <c r="BB136" s="203"/>
      <c r="BC136" s="271"/>
      <c r="BD136" s="272"/>
      <c r="BE136" s="202"/>
      <c r="BF136" s="203"/>
      <c r="BG136" s="202"/>
      <c r="BH136" s="207"/>
      <c r="BI136" s="203"/>
      <c r="BJ136" s="257"/>
      <c r="BK136" s="258"/>
      <c r="BL136" s="259"/>
      <c r="BM136" s="1"/>
      <c r="BN136" s="2"/>
    </row>
    <row r="137" spans="2:66" ht="15" customHeight="1" thickBot="1">
      <c r="B137" s="320"/>
      <c r="C137" s="321"/>
      <c r="D137" s="321"/>
      <c r="E137" s="321"/>
      <c r="F137" s="321"/>
      <c r="G137" s="321"/>
      <c r="H137" s="321"/>
      <c r="I137" s="321"/>
      <c r="J137" s="321"/>
      <c r="K137" s="321"/>
      <c r="L137" s="322"/>
      <c r="M137" s="528"/>
      <c r="N137" s="529"/>
      <c r="O137" s="529"/>
      <c r="P137" s="530"/>
      <c r="Q137" s="528"/>
      <c r="R137" s="529"/>
      <c r="S137" s="529"/>
      <c r="T137" s="530"/>
      <c r="U137" s="528"/>
      <c r="V137" s="529"/>
      <c r="W137" s="529"/>
      <c r="X137" s="530"/>
      <c r="Y137" s="528"/>
      <c r="Z137" s="529"/>
      <c r="AA137" s="529"/>
      <c r="AB137" s="530"/>
      <c r="AC137" s="192"/>
      <c r="AD137" s="243"/>
      <c r="AE137" s="243"/>
      <c r="AF137" s="193"/>
      <c r="AG137" s="329"/>
      <c r="AH137" s="330"/>
      <c r="AI137" s="330"/>
      <c r="AJ137" s="330"/>
      <c r="AK137" s="330"/>
      <c r="AL137" s="330"/>
      <c r="AM137" s="330"/>
      <c r="AN137" s="330"/>
      <c r="AO137" s="331"/>
      <c r="AP137" s="273"/>
      <c r="AQ137" s="277"/>
      <c r="AR137" s="277"/>
      <c r="AS137" s="274"/>
      <c r="AT137" s="204"/>
      <c r="AU137" s="208"/>
      <c r="AV137" s="205"/>
      <c r="AW137" s="192"/>
      <c r="AX137" s="193"/>
      <c r="AY137" s="192"/>
      <c r="AZ137" s="193"/>
      <c r="BA137" s="204"/>
      <c r="BB137" s="205"/>
      <c r="BC137" s="273"/>
      <c r="BD137" s="274"/>
      <c r="BE137" s="204"/>
      <c r="BF137" s="205"/>
      <c r="BG137" s="204"/>
      <c r="BH137" s="208"/>
      <c r="BI137" s="205"/>
      <c r="BJ137" s="260"/>
      <c r="BK137" s="261"/>
      <c r="BL137" s="262"/>
      <c r="BM137" s="1"/>
      <c r="BN137" s="2"/>
    </row>
    <row r="138" spans="2:66" ht="15" customHeight="1" thickTop="1">
      <c r="B138" s="209" t="s">
        <v>223</v>
      </c>
      <c r="C138" s="210"/>
      <c r="D138" s="210"/>
      <c r="E138" s="210"/>
      <c r="F138" s="210"/>
      <c r="G138" s="210"/>
      <c r="H138" s="210"/>
      <c r="I138" s="210"/>
      <c r="J138" s="210"/>
      <c r="K138" s="210"/>
      <c r="L138" s="211"/>
      <c r="M138" s="194">
        <v>160</v>
      </c>
      <c r="N138" s="219"/>
      <c r="O138" s="219"/>
      <c r="P138" s="195"/>
      <c r="Q138" s="194">
        <v>160</v>
      </c>
      <c r="R138" s="219"/>
      <c r="S138" s="219"/>
      <c r="T138" s="195"/>
      <c r="U138" s="194">
        <v>160</v>
      </c>
      <c r="V138" s="219"/>
      <c r="W138" s="219"/>
      <c r="X138" s="195"/>
      <c r="Y138" s="194">
        <v>160</v>
      </c>
      <c r="Z138" s="219"/>
      <c r="AA138" s="219"/>
      <c r="AB138" s="195"/>
      <c r="AC138" s="296" t="s">
        <v>311</v>
      </c>
      <c r="AD138" s="297"/>
      <c r="AE138" s="297"/>
      <c r="AF138" s="298"/>
      <c r="AG138" s="222" t="s">
        <v>134</v>
      </c>
      <c r="AH138" s="223"/>
      <c r="AI138" s="223"/>
      <c r="AJ138" s="223"/>
      <c r="AK138" s="223"/>
      <c r="AL138" s="223"/>
      <c r="AM138" s="223"/>
      <c r="AN138" s="223"/>
      <c r="AO138" s="224"/>
      <c r="AP138" s="269" t="s">
        <v>52</v>
      </c>
      <c r="AQ138" s="275"/>
      <c r="AR138" s="275"/>
      <c r="AS138" s="270"/>
      <c r="AT138" s="200">
        <f>'07.02'!AT138+AY138</f>
        <v>11</v>
      </c>
      <c r="AU138" s="206"/>
      <c r="AV138" s="201"/>
      <c r="AW138" s="188">
        <f>'07.02'!BG138</f>
        <v>11</v>
      </c>
      <c r="AX138" s="189"/>
      <c r="AY138" s="188"/>
      <c r="AZ138" s="189"/>
      <c r="BA138" s="546"/>
      <c r="BB138" s="547"/>
      <c r="BC138" s="269">
        <f>BA138</f>
        <v>0</v>
      </c>
      <c r="BD138" s="270"/>
      <c r="BE138" s="200">
        <f>'07.02'!BE138+BA138</f>
        <v>0</v>
      </c>
      <c r="BF138" s="201"/>
      <c r="BG138" s="200">
        <f>AT138-BE138</f>
        <v>11</v>
      </c>
      <c r="BH138" s="206"/>
      <c r="BI138" s="201"/>
      <c r="BJ138" s="254">
        <f>((LEFT(AP138,FIND(" ",AP138)-1)*BC138)/$S$279)</f>
        <v>0</v>
      </c>
      <c r="BK138" s="255"/>
      <c r="BL138" s="256"/>
      <c r="BM138" s="1"/>
      <c r="BN138" s="2"/>
    </row>
    <row r="139" spans="2:66" ht="15" customHeight="1">
      <c r="B139" s="212"/>
      <c r="C139" s="213"/>
      <c r="D139" s="213"/>
      <c r="E139" s="213"/>
      <c r="F139" s="213"/>
      <c r="G139" s="213"/>
      <c r="H139" s="213"/>
      <c r="I139" s="213"/>
      <c r="J139" s="213"/>
      <c r="K139" s="213"/>
      <c r="L139" s="214"/>
      <c r="M139" s="196"/>
      <c r="N139" s="220"/>
      <c r="O139" s="220"/>
      <c r="P139" s="197"/>
      <c r="Q139" s="196"/>
      <c r="R139" s="220"/>
      <c r="S139" s="220"/>
      <c r="T139" s="197"/>
      <c r="U139" s="196"/>
      <c r="V139" s="220"/>
      <c r="W139" s="220"/>
      <c r="X139" s="197"/>
      <c r="Y139" s="196"/>
      <c r="Z139" s="220"/>
      <c r="AA139" s="220"/>
      <c r="AB139" s="197"/>
      <c r="AC139" s="299"/>
      <c r="AD139" s="300"/>
      <c r="AE139" s="300"/>
      <c r="AF139" s="301"/>
      <c r="AG139" s="225"/>
      <c r="AH139" s="226"/>
      <c r="AI139" s="226"/>
      <c r="AJ139" s="226"/>
      <c r="AK139" s="226"/>
      <c r="AL139" s="226"/>
      <c r="AM139" s="226"/>
      <c r="AN139" s="226"/>
      <c r="AO139" s="227"/>
      <c r="AP139" s="271"/>
      <c r="AQ139" s="276"/>
      <c r="AR139" s="276"/>
      <c r="AS139" s="272"/>
      <c r="AT139" s="202"/>
      <c r="AU139" s="207"/>
      <c r="AV139" s="203"/>
      <c r="AW139" s="190"/>
      <c r="AX139" s="191"/>
      <c r="AY139" s="190"/>
      <c r="AZ139" s="191"/>
      <c r="BA139" s="548"/>
      <c r="BB139" s="549"/>
      <c r="BC139" s="271"/>
      <c r="BD139" s="272"/>
      <c r="BE139" s="202"/>
      <c r="BF139" s="203"/>
      <c r="BG139" s="202"/>
      <c r="BH139" s="207"/>
      <c r="BI139" s="203"/>
      <c r="BJ139" s="257"/>
      <c r="BK139" s="258"/>
      <c r="BL139" s="259"/>
      <c r="BM139" s="1"/>
      <c r="BN139" s="2"/>
    </row>
    <row r="140" spans="2:66" ht="15" customHeight="1" thickBot="1">
      <c r="B140" s="215"/>
      <c r="C140" s="216"/>
      <c r="D140" s="216"/>
      <c r="E140" s="216"/>
      <c r="F140" s="216"/>
      <c r="G140" s="216"/>
      <c r="H140" s="216"/>
      <c r="I140" s="216"/>
      <c r="J140" s="216"/>
      <c r="K140" s="216"/>
      <c r="L140" s="217"/>
      <c r="M140" s="198"/>
      <c r="N140" s="221"/>
      <c r="O140" s="221"/>
      <c r="P140" s="199"/>
      <c r="Q140" s="198"/>
      <c r="R140" s="221"/>
      <c r="S140" s="221"/>
      <c r="T140" s="199"/>
      <c r="U140" s="198"/>
      <c r="V140" s="221"/>
      <c r="W140" s="221"/>
      <c r="X140" s="199"/>
      <c r="Y140" s="198"/>
      <c r="Z140" s="221"/>
      <c r="AA140" s="221"/>
      <c r="AB140" s="199"/>
      <c r="AC140" s="302"/>
      <c r="AD140" s="303"/>
      <c r="AE140" s="303"/>
      <c r="AF140" s="304"/>
      <c r="AG140" s="228"/>
      <c r="AH140" s="229"/>
      <c r="AI140" s="229"/>
      <c r="AJ140" s="229"/>
      <c r="AK140" s="229"/>
      <c r="AL140" s="229"/>
      <c r="AM140" s="229"/>
      <c r="AN140" s="229"/>
      <c r="AO140" s="230"/>
      <c r="AP140" s="273"/>
      <c r="AQ140" s="277"/>
      <c r="AR140" s="277"/>
      <c r="AS140" s="274"/>
      <c r="AT140" s="204"/>
      <c r="AU140" s="208"/>
      <c r="AV140" s="205"/>
      <c r="AW140" s="192"/>
      <c r="AX140" s="193"/>
      <c r="AY140" s="192"/>
      <c r="AZ140" s="193"/>
      <c r="BA140" s="550"/>
      <c r="BB140" s="551"/>
      <c r="BC140" s="273"/>
      <c r="BD140" s="274"/>
      <c r="BE140" s="204"/>
      <c r="BF140" s="205"/>
      <c r="BG140" s="204"/>
      <c r="BH140" s="208"/>
      <c r="BI140" s="205"/>
      <c r="BJ140" s="260"/>
      <c r="BK140" s="261"/>
      <c r="BL140" s="262"/>
      <c r="BM140" s="1"/>
      <c r="BN140" s="2"/>
    </row>
    <row r="141" spans="2:66" ht="15" customHeight="1" thickTop="1">
      <c r="B141" s="209" t="s">
        <v>222</v>
      </c>
      <c r="C141" s="210"/>
      <c r="D141" s="210"/>
      <c r="E141" s="210"/>
      <c r="F141" s="210"/>
      <c r="G141" s="210"/>
      <c r="H141" s="210"/>
      <c r="I141" s="210"/>
      <c r="J141" s="210"/>
      <c r="K141" s="210"/>
      <c r="L141" s="211"/>
      <c r="M141" s="522"/>
      <c r="N141" s="523"/>
      <c r="O141" s="523"/>
      <c r="P141" s="524"/>
      <c r="Q141" s="522"/>
      <c r="R141" s="523"/>
      <c r="S141" s="523"/>
      <c r="T141" s="524"/>
      <c r="U141" s="522"/>
      <c r="V141" s="523"/>
      <c r="W141" s="523"/>
      <c r="X141" s="524"/>
      <c r="Y141" s="522"/>
      <c r="Z141" s="523"/>
      <c r="AA141" s="523"/>
      <c r="AB141" s="524"/>
      <c r="AC141" s="296"/>
      <c r="AD141" s="297"/>
      <c r="AE141" s="297"/>
      <c r="AF141" s="298"/>
      <c r="AG141" s="323" t="s">
        <v>221</v>
      </c>
      <c r="AH141" s="324"/>
      <c r="AI141" s="324"/>
      <c r="AJ141" s="324"/>
      <c r="AK141" s="324"/>
      <c r="AL141" s="324"/>
      <c r="AM141" s="324"/>
      <c r="AN141" s="324"/>
      <c r="AO141" s="325"/>
      <c r="AP141" s="269" t="s">
        <v>52</v>
      </c>
      <c r="AQ141" s="275"/>
      <c r="AR141" s="275"/>
      <c r="AS141" s="270"/>
      <c r="AT141" s="200">
        <f>'07.02'!AT141+AY141</f>
        <v>20</v>
      </c>
      <c r="AU141" s="206"/>
      <c r="AV141" s="201"/>
      <c r="AW141" s="188">
        <f>'07.02'!BG141</f>
        <v>20</v>
      </c>
      <c r="AX141" s="189"/>
      <c r="AY141" s="188"/>
      <c r="AZ141" s="189"/>
      <c r="BA141" s="200"/>
      <c r="BB141" s="201"/>
      <c r="BC141" s="269">
        <f>BA141</f>
        <v>0</v>
      </c>
      <c r="BD141" s="270"/>
      <c r="BE141" s="200">
        <f>'07.02'!BE141+BA141</f>
        <v>0</v>
      </c>
      <c r="BF141" s="201"/>
      <c r="BG141" s="200">
        <f>AT141-BE141</f>
        <v>20</v>
      </c>
      <c r="BH141" s="206"/>
      <c r="BI141" s="201"/>
      <c r="BJ141" s="254">
        <f>((LEFT(AP141,FIND(" ",AP141)-1)*BC141)/$S$279)</f>
        <v>0</v>
      </c>
      <c r="BK141" s="255"/>
      <c r="BL141" s="256"/>
      <c r="BM141" s="1"/>
      <c r="BN141" s="2"/>
    </row>
    <row r="142" spans="2:66" ht="15" customHeight="1">
      <c r="B142" s="212"/>
      <c r="C142" s="213"/>
      <c r="D142" s="213"/>
      <c r="E142" s="213"/>
      <c r="F142" s="213"/>
      <c r="G142" s="213"/>
      <c r="H142" s="213"/>
      <c r="I142" s="213"/>
      <c r="J142" s="213"/>
      <c r="K142" s="213"/>
      <c r="L142" s="214"/>
      <c r="M142" s="525"/>
      <c r="N142" s="526"/>
      <c r="O142" s="526"/>
      <c r="P142" s="527"/>
      <c r="Q142" s="525"/>
      <c r="R142" s="526"/>
      <c r="S142" s="526"/>
      <c r="T142" s="527"/>
      <c r="U142" s="525"/>
      <c r="V142" s="526"/>
      <c r="W142" s="526"/>
      <c r="X142" s="527"/>
      <c r="Y142" s="525"/>
      <c r="Z142" s="526"/>
      <c r="AA142" s="526"/>
      <c r="AB142" s="527"/>
      <c r="AC142" s="299"/>
      <c r="AD142" s="300"/>
      <c r="AE142" s="300"/>
      <c r="AF142" s="301"/>
      <c r="AG142" s="326"/>
      <c r="AH142" s="327"/>
      <c r="AI142" s="327"/>
      <c r="AJ142" s="327"/>
      <c r="AK142" s="327"/>
      <c r="AL142" s="327"/>
      <c r="AM142" s="327"/>
      <c r="AN142" s="327"/>
      <c r="AO142" s="328"/>
      <c r="AP142" s="271"/>
      <c r="AQ142" s="276"/>
      <c r="AR142" s="276"/>
      <c r="AS142" s="272"/>
      <c r="AT142" s="202"/>
      <c r="AU142" s="207"/>
      <c r="AV142" s="203"/>
      <c r="AW142" s="190"/>
      <c r="AX142" s="191"/>
      <c r="AY142" s="190"/>
      <c r="AZ142" s="191"/>
      <c r="BA142" s="202"/>
      <c r="BB142" s="203"/>
      <c r="BC142" s="271"/>
      <c r="BD142" s="272"/>
      <c r="BE142" s="202"/>
      <c r="BF142" s="203"/>
      <c r="BG142" s="202"/>
      <c r="BH142" s="207"/>
      <c r="BI142" s="203"/>
      <c r="BJ142" s="257"/>
      <c r="BK142" s="258"/>
      <c r="BL142" s="259"/>
      <c r="BM142" s="1"/>
      <c r="BN142" s="2"/>
    </row>
    <row r="143" spans="2:66" ht="15" customHeight="1" thickBot="1">
      <c r="B143" s="215"/>
      <c r="C143" s="216"/>
      <c r="D143" s="216"/>
      <c r="E143" s="216"/>
      <c r="F143" s="216"/>
      <c r="G143" s="216"/>
      <c r="H143" s="216"/>
      <c r="I143" s="216"/>
      <c r="J143" s="216"/>
      <c r="K143" s="216"/>
      <c r="L143" s="217"/>
      <c r="M143" s="528"/>
      <c r="N143" s="529"/>
      <c r="O143" s="529"/>
      <c r="P143" s="530"/>
      <c r="Q143" s="528"/>
      <c r="R143" s="529"/>
      <c r="S143" s="529"/>
      <c r="T143" s="530"/>
      <c r="U143" s="528"/>
      <c r="V143" s="529"/>
      <c r="W143" s="529"/>
      <c r="X143" s="530"/>
      <c r="Y143" s="528"/>
      <c r="Z143" s="529"/>
      <c r="AA143" s="529"/>
      <c r="AB143" s="530"/>
      <c r="AC143" s="302"/>
      <c r="AD143" s="303"/>
      <c r="AE143" s="303"/>
      <c r="AF143" s="304"/>
      <c r="AG143" s="329"/>
      <c r="AH143" s="330"/>
      <c r="AI143" s="330"/>
      <c r="AJ143" s="330"/>
      <c r="AK143" s="330"/>
      <c r="AL143" s="330"/>
      <c r="AM143" s="330"/>
      <c r="AN143" s="330"/>
      <c r="AO143" s="331"/>
      <c r="AP143" s="273"/>
      <c r="AQ143" s="277"/>
      <c r="AR143" s="277"/>
      <c r="AS143" s="274"/>
      <c r="AT143" s="204"/>
      <c r="AU143" s="208"/>
      <c r="AV143" s="205"/>
      <c r="AW143" s="192"/>
      <c r="AX143" s="193"/>
      <c r="AY143" s="192"/>
      <c r="AZ143" s="193"/>
      <c r="BA143" s="204"/>
      <c r="BB143" s="205"/>
      <c r="BC143" s="273"/>
      <c r="BD143" s="274"/>
      <c r="BE143" s="204"/>
      <c r="BF143" s="205"/>
      <c r="BG143" s="204"/>
      <c r="BH143" s="208"/>
      <c r="BI143" s="205"/>
      <c r="BJ143" s="260"/>
      <c r="BK143" s="261"/>
      <c r="BL143" s="262"/>
      <c r="BM143" s="1"/>
      <c r="BN143" s="2"/>
    </row>
    <row r="144" spans="2:66" ht="15" customHeight="1" thickTop="1">
      <c r="B144" s="314" t="s">
        <v>220</v>
      </c>
      <c r="C144" s="315"/>
      <c r="D144" s="315"/>
      <c r="E144" s="315"/>
      <c r="F144" s="315"/>
      <c r="G144" s="315"/>
      <c r="H144" s="315"/>
      <c r="I144" s="315"/>
      <c r="J144" s="315"/>
      <c r="K144" s="315"/>
      <c r="L144" s="316"/>
      <c r="M144" s="522"/>
      <c r="N144" s="523"/>
      <c r="O144" s="523"/>
      <c r="P144" s="524"/>
      <c r="Q144" s="522"/>
      <c r="R144" s="523"/>
      <c r="S144" s="523"/>
      <c r="T144" s="524"/>
      <c r="U144" s="522"/>
      <c r="V144" s="523"/>
      <c r="W144" s="523"/>
      <c r="X144" s="524"/>
      <c r="Y144" s="522"/>
      <c r="Z144" s="523"/>
      <c r="AA144" s="523"/>
      <c r="AB144" s="524"/>
      <c r="AC144" s="305"/>
      <c r="AD144" s="306"/>
      <c r="AE144" s="306"/>
      <c r="AF144" s="307"/>
      <c r="AG144" s="222" t="s">
        <v>135</v>
      </c>
      <c r="AH144" s="223"/>
      <c r="AI144" s="223"/>
      <c r="AJ144" s="223"/>
      <c r="AK144" s="223"/>
      <c r="AL144" s="223"/>
      <c r="AM144" s="223"/>
      <c r="AN144" s="223"/>
      <c r="AO144" s="224"/>
      <c r="AP144" s="269" t="s">
        <v>61</v>
      </c>
      <c r="AQ144" s="275"/>
      <c r="AR144" s="275"/>
      <c r="AS144" s="270"/>
      <c r="AT144" s="200">
        <f>'07.02'!AT144+AY144</f>
        <v>6</v>
      </c>
      <c r="AU144" s="206"/>
      <c r="AV144" s="201"/>
      <c r="AW144" s="188">
        <f>'07.02'!BG144</f>
        <v>6</v>
      </c>
      <c r="AX144" s="189"/>
      <c r="AY144" s="188"/>
      <c r="AZ144" s="189"/>
      <c r="BA144" s="200"/>
      <c r="BB144" s="201"/>
      <c r="BC144" s="269">
        <f>BA144</f>
        <v>0</v>
      </c>
      <c r="BD144" s="270"/>
      <c r="BE144" s="200">
        <f>'07.02'!BE144+BA144</f>
        <v>0</v>
      </c>
      <c r="BF144" s="201"/>
      <c r="BG144" s="200">
        <f>AT144-BE144</f>
        <v>6</v>
      </c>
      <c r="BH144" s="206"/>
      <c r="BI144" s="201"/>
      <c r="BJ144" s="254">
        <f>((LEFT(AP144,FIND(" ",AP144)-1)*BC144)/$S$279)</f>
        <v>0</v>
      </c>
      <c r="BK144" s="255"/>
      <c r="BL144" s="256"/>
      <c r="BM144" s="1"/>
      <c r="BN144" s="2"/>
    </row>
    <row r="145" spans="2:66" ht="15" customHeight="1">
      <c r="B145" s="317"/>
      <c r="C145" s="318"/>
      <c r="D145" s="318"/>
      <c r="E145" s="318"/>
      <c r="F145" s="318"/>
      <c r="G145" s="318"/>
      <c r="H145" s="318"/>
      <c r="I145" s="318"/>
      <c r="J145" s="318"/>
      <c r="K145" s="318"/>
      <c r="L145" s="319"/>
      <c r="M145" s="525"/>
      <c r="N145" s="526"/>
      <c r="O145" s="526"/>
      <c r="P145" s="527"/>
      <c r="Q145" s="525"/>
      <c r="R145" s="526"/>
      <c r="S145" s="526"/>
      <c r="T145" s="527"/>
      <c r="U145" s="525"/>
      <c r="V145" s="526"/>
      <c r="W145" s="526"/>
      <c r="X145" s="527"/>
      <c r="Y145" s="525"/>
      <c r="Z145" s="526"/>
      <c r="AA145" s="526"/>
      <c r="AB145" s="527"/>
      <c r="AC145" s="308"/>
      <c r="AD145" s="309"/>
      <c r="AE145" s="309"/>
      <c r="AF145" s="310"/>
      <c r="AG145" s="225"/>
      <c r="AH145" s="226"/>
      <c r="AI145" s="226"/>
      <c r="AJ145" s="226"/>
      <c r="AK145" s="226"/>
      <c r="AL145" s="226"/>
      <c r="AM145" s="226"/>
      <c r="AN145" s="226"/>
      <c r="AO145" s="227"/>
      <c r="AP145" s="271"/>
      <c r="AQ145" s="276"/>
      <c r="AR145" s="276"/>
      <c r="AS145" s="272"/>
      <c r="AT145" s="202"/>
      <c r="AU145" s="207"/>
      <c r="AV145" s="203"/>
      <c r="AW145" s="190"/>
      <c r="AX145" s="191"/>
      <c r="AY145" s="190"/>
      <c r="AZ145" s="191"/>
      <c r="BA145" s="202"/>
      <c r="BB145" s="203"/>
      <c r="BC145" s="271"/>
      <c r="BD145" s="272"/>
      <c r="BE145" s="202"/>
      <c r="BF145" s="203"/>
      <c r="BG145" s="202"/>
      <c r="BH145" s="207"/>
      <c r="BI145" s="203"/>
      <c r="BJ145" s="257"/>
      <c r="BK145" s="258"/>
      <c r="BL145" s="259"/>
      <c r="BM145" s="1"/>
      <c r="BN145" s="2"/>
    </row>
    <row r="146" spans="2:66" ht="15" customHeight="1" thickBot="1">
      <c r="B146" s="320"/>
      <c r="C146" s="321"/>
      <c r="D146" s="321"/>
      <c r="E146" s="321"/>
      <c r="F146" s="321"/>
      <c r="G146" s="321"/>
      <c r="H146" s="321"/>
      <c r="I146" s="321"/>
      <c r="J146" s="321"/>
      <c r="K146" s="321"/>
      <c r="L146" s="322"/>
      <c r="M146" s="528"/>
      <c r="N146" s="529"/>
      <c r="O146" s="529"/>
      <c r="P146" s="530"/>
      <c r="Q146" s="528"/>
      <c r="R146" s="529"/>
      <c r="S146" s="529"/>
      <c r="T146" s="530"/>
      <c r="U146" s="528"/>
      <c r="V146" s="529"/>
      <c r="W146" s="529"/>
      <c r="X146" s="530"/>
      <c r="Y146" s="528"/>
      <c r="Z146" s="529"/>
      <c r="AA146" s="529"/>
      <c r="AB146" s="530"/>
      <c r="AC146" s="311"/>
      <c r="AD146" s="312"/>
      <c r="AE146" s="312"/>
      <c r="AF146" s="313"/>
      <c r="AG146" s="228"/>
      <c r="AH146" s="229"/>
      <c r="AI146" s="229"/>
      <c r="AJ146" s="229"/>
      <c r="AK146" s="229"/>
      <c r="AL146" s="229"/>
      <c r="AM146" s="229"/>
      <c r="AN146" s="229"/>
      <c r="AO146" s="230"/>
      <c r="AP146" s="273"/>
      <c r="AQ146" s="277"/>
      <c r="AR146" s="277"/>
      <c r="AS146" s="274"/>
      <c r="AT146" s="204"/>
      <c r="AU146" s="208"/>
      <c r="AV146" s="205"/>
      <c r="AW146" s="192"/>
      <c r="AX146" s="193"/>
      <c r="AY146" s="192"/>
      <c r="AZ146" s="193"/>
      <c r="BA146" s="204"/>
      <c r="BB146" s="205"/>
      <c r="BC146" s="273"/>
      <c r="BD146" s="274"/>
      <c r="BE146" s="204"/>
      <c r="BF146" s="205"/>
      <c r="BG146" s="204"/>
      <c r="BH146" s="208"/>
      <c r="BI146" s="205"/>
      <c r="BJ146" s="260"/>
      <c r="BK146" s="261"/>
      <c r="BL146" s="262"/>
      <c r="BM146" s="1"/>
      <c r="BN146" s="2"/>
    </row>
    <row r="147" spans="2:66" ht="15" customHeight="1" thickTop="1">
      <c r="B147" s="209" t="s">
        <v>219</v>
      </c>
      <c r="C147" s="210"/>
      <c r="D147" s="210"/>
      <c r="E147" s="210"/>
      <c r="F147" s="210"/>
      <c r="G147" s="210"/>
      <c r="H147" s="210"/>
      <c r="I147" s="210"/>
      <c r="J147" s="210"/>
      <c r="K147" s="210"/>
      <c r="L147" s="211"/>
      <c r="M147" s="522"/>
      <c r="N147" s="523"/>
      <c r="O147" s="523"/>
      <c r="P147" s="524"/>
      <c r="Q147" s="522"/>
      <c r="R147" s="523"/>
      <c r="S147" s="523"/>
      <c r="T147" s="524"/>
      <c r="U147" s="522"/>
      <c r="V147" s="523"/>
      <c r="W147" s="523"/>
      <c r="X147" s="524"/>
      <c r="Y147" s="522"/>
      <c r="Z147" s="523"/>
      <c r="AA147" s="523"/>
      <c r="AB147" s="524"/>
      <c r="AC147" s="305"/>
      <c r="AD147" s="306"/>
      <c r="AE147" s="306"/>
      <c r="AF147" s="307"/>
      <c r="AG147" s="222" t="s">
        <v>218</v>
      </c>
      <c r="AH147" s="223"/>
      <c r="AI147" s="223"/>
      <c r="AJ147" s="223"/>
      <c r="AK147" s="223"/>
      <c r="AL147" s="223"/>
      <c r="AM147" s="223"/>
      <c r="AN147" s="223"/>
      <c r="AO147" s="224"/>
      <c r="AP147" s="269" t="s">
        <v>217</v>
      </c>
      <c r="AQ147" s="275"/>
      <c r="AR147" s="275"/>
      <c r="AS147" s="270"/>
      <c r="AT147" s="200">
        <f>'07.02'!AT147+AY147</f>
        <v>2</v>
      </c>
      <c r="AU147" s="206"/>
      <c r="AV147" s="201"/>
      <c r="AW147" s="188">
        <f>'07.02'!BG147</f>
        <v>2</v>
      </c>
      <c r="AX147" s="189"/>
      <c r="AY147" s="188"/>
      <c r="AZ147" s="189"/>
      <c r="BA147" s="200"/>
      <c r="BB147" s="201"/>
      <c r="BC147" s="269">
        <f>BA147</f>
        <v>0</v>
      </c>
      <c r="BD147" s="270"/>
      <c r="BE147" s="200">
        <f>'07.02'!BE147+BA147</f>
        <v>0</v>
      </c>
      <c r="BF147" s="201"/>
      <c r="BG147" s="200">
        <f>AT147-BE147</f>
        <v>2</v>
      </c>
      <c r="BH147" s="206"/>
      <c r="BI147" s="201"/>
      <c r="BJ147" s="254">
        <f>((LEFT(AP147,FIND(" ",AP147)-1)*BC147)/$S$279)</f>
        <v>0</v>
      </c>
      <c r="BK147" s="255"/>
      <c r="BL147" s="256"/>
      <c r="BM147" s="1"/>
      <c r="BN147" s="2"/>
    </row>
    <row r="148" spans="2:66" ht="15" customHeight="1">
      <c r="B148" s="212"/>
      <c r="C148" s="213"/>
      <c r="D148" s="213"/>
      <c r="E148" s="213"/>
      <c r="F148" s="213"/>
      <c r="G148" s="213"/>
      <c r="H148" s="213"/>
      <c r="I148" s="213"/>
      <c r="J148" s="213"/>
      <c r="K148" s="213"/>
      <c r="L148" s="214"/>
      <c r="M148" s="525"/>
      <c r="N148" s="526"/>
      <c r="O148" s="526"/>
      <c r="P148" s="527"/>
      <c r="Q148" s="525"/>
      <c r="R148" s="526"/>
      <c r="S148" s="526"/>
      <c r="T148" s="527"/>
      <c r="U148" s="525"/>
      <c r="V148" s="526"/>
      <c r="W148" s="526"/>
      <c r="X148" s="527"/>
      <c r="Y148" s="525"/>
      <c r="Z148" s="526"/>
      <c r="AA148" s="526"/>
      <c r="AB148" s="527"/>
      <c r="AC148" s="308"/>
      <c r="AD148" s="309"/>
      <c r="AE148" s="309"/>
      <c r="AF148" s="310"/>
      <c r="AG148" s="225"/>
      <c r="AH148" s="226"/>
      <c r="AI148" s="226"/>
      <c r="AJ148" s="226"/>
      <c r="AK148" s="226"/>
      <c r="AL148" s="226"/>
      <c r="AM148" s="226"/>
      <c r="AN148" s="226"/>
      <c r="AO148" s="227"/>
      <c r="AP148" s="271"/>
      <c r="AQ148" s="276"/>
      <c r="AR148" s="276"/>
      <c r="AS148" s="272"/>
      <c r="AT148" s="202"/>
      <c r="AU148" s="207"/>
      <c r="AV148" s="203"/>
      <c r="AW148" s="190"/>
      <c r="AX148" s="191"/>
      <c r="AY148" s="190"/>
      <c r="AZ148" s="191"/>
      <c r="BA148" s="202"/>
      <c r="BB148" s="203"/>
      <c r="BC148" s="271"/>
      <c r="BD148" s="272"/>
      <c r="BE148" s="202"/>
      <c r="BF148" s="203"/>
      <c r="BG148" s="202"/>
      <c r="BH148" s="207"/>
      <c r="BI148" s="203"/>
      <c r="BJ148" s="257"/>
      <c r="BK148" s="258"/>
      <c r="BL148" s="259"/>
      <c r="BM148" s="1"/>
      <c r="BN148" s="2"/>
    </row>
    <row r="149" spans="2:66" ht="15" customHeight="1" thickBot="1">
      <c r="B149" s="215"/>
      <c r="C149" s="216"/>
      <c r="D149" s="216"/>
      <c r="E149" s="216"/>
      <c r="F149" s="216"/>
      <c r="G149" s="216"/>
      <c r="H149" s="216"/>
      <c r="I149" s="216"/>
      <c r="J149" s="216"/>
      <c r="K149" s="216"/>
      <c r="L149" s="217"/>
      <c r="M149" s="528"/>
      <c r="N149" s="529"/>
      <c r="O149" s="529"/>
      <c r="P149" s="530"/>
      <c r="Q149" s="528"/>
      <c r="R149" s="529"/>
      <c r="S149" s="529"/>
      <c r="T149" s="530"/>
      <c r="U149" s="528"/>
      <c r="V149" s="529"/>
      <c r="W149" s="529"/>
      <c r="X149" s="530"/>
      <c r="Y149" s="528"/>
      <c r="Z149" s="529"/>
      <c r="AA149" s="529"/>
      <c r="AB149" s="530"/>
      <c r="AC149" s="311"/>
      <c r="AD149" s="312"/>
      <c r="AE149" s="312"/>
      <c r="AF149" s="313"/>
      <c r="AG149" s="228"/>
      <c r="AH149" s="229"/>
      <c r="AI149" s="229"/>
      <c r="AJ149" s="229"/>
      <c r="AK149" s="229"/>
      <c r="AL149" s="229"/>
      <c r="AM149" s="229"/>
      <c r="AN149" s="229"/>
      <c r="AO149" s="230"/>
      <c r="AP149" s="273"/>
      <c r="AQ149" s="277"/>
      <c r="AR149" s="277"/>
      <c r="AS149" s="274"/>
      <c r="AT149" s="204"/>
      <c r="AU149" s="208"/>
      <c r="AV149" s="205"/>
      <c r="AW149" s="192"/>
      <c r="AX149" s="193"/>
      <c r="AY149" s="192"/>
      <c r="AZ149" s="193"/>
      <c r="BA149" s="204"/>
      <c r="BB149" s="205"/>
      <c r="BC149" s="273"/>
      <c r="BD149" s="274"/>
      <c r="BE149" s="204"/>
      <c r="BF149" s="205"/>
      <c r="BG149" s="204"/>
      <c r="BH149" s="208"/>
      <c r="BI149" s="205"/>
      <c r="BJ149" s="260"/>
      <c r="BK149" s="261"/>
      <c r="BL149" s="262"/>
      <c r="BM149" s="1"/>
      <c r="BN149" s="2"/>
    </row>
    <row r="150" spans="2:66" ht="15" customHeight="1" thickTop="1">
      <c r="B150" s="209" t="s">
        <v>298</v>
      </c>
      <c r="C150" s="210"/>
      <c r="D150" s="210"/>
      <c r="E150" s="210"/>
      <c r="F150" s="210"/>
      <c r="G150" s="210"/>
      <c r="H150" s="210"/>
      <c r="I150" s="210"/>
      <c r="J150" s="210"/>
      <c r="K150" s="210"/>
      <c r="L150" s="211"/>
      <c r="M150" s="552"/>
      <c r="N150" s="553"/>
      <c r="O150" s="553"/>
      <c r="P150" s="554"/>
      <c r="Q150" s="552"/>
      <c r="R150" s="553"/>
      <c r="S150" s="553"/>
      <c r="T150" s="554"/>
      <c r="U150" s="552"/>
      <c r="V150" s="553"/>
      <c r="W150" s="553"/>
      <c r="X150" s="554"/>
      <c r="Y150" s="552"/>
      <c r="Z150" s="553"/>
      <c r="AA150" s="553"/>
      <c r="AB150" s="554"/>
      <c r="AC150" s="296"/>
      <c r="AD150" s="297"/>
      <c r="AE150" s="297"/>
      <c r="AF150" s="298"/>
      <c r="AG150" s="222" t="s">
        <v>216</v>
      </c>
      <c r="AH150" s="223"/>
      <c r="AI150" s="223"/>
      <c r="AJ150" s="223"/>
      <c r="AK150" s="223"/>
      <c r="AL150" s="223"/>
      <c r="AM150" s="223"/>
      <c r="AN150" s="223"/>
      <c r="AO150" s="224"/>
      <c r="AP150" s="269" t="s">
        <v>159</v>
      </c>
      <c r="AQ150" s="275"/>
      <c r="AR150" s="275"/>
      <c r="AS150" s="270"/>
      <c r="AT150" s="200">
        <f>'07.02'!AT150+AY150</f>
        <v>7</v>
      </c>
      <c r="AU150" s="206"/>
      <c r="AV150" s="201"/>
      <c r="AW150" s="188">
        <f>'07.02'!BG150</f>
        <v>7</v>
      </c>
      <c r="AX150" s="189"/>
      <c r="AY150" s="188"/>
      <c r="AZ150" s="189"/>
      <c r="BA150" s="200"/>
      <c r="BB150" s="201"/>
      <c r="BC150" s="269">
        <f>BA150</f>
        <v>0</v>
      </c>
      <c r="BD150" s="270"/>
      <c r="BE150" s="200">
        <f>'07.02'!BE150+BA150</f>
        <v>0</v>
      </c>
      <c r="BF150" s="201"/>
      <c r="BG150" s="200">
        <f>AT150-BE150</f>
        <v>7</v>
      </c>
      <c r="BH150" s="206"/>
      <c r="BI150" s="201"/>
      <c r="BJ150" s="254">
        <f>((LEFT(AP150,FIND(" ",AP150)-1)*BC150)/$S$279)</f>
        <v>0</v>
      </c>
      <c r="BK150" s="255"/>
      <c r="BL150" s="256"/>
      <c r="BM150" s="1"/>
      <c r="BN150" s="2"/>
    </row>
    <row r="151" spans="2:66" ht="15" customHeight="1">
      <c r="B151" s="212"/>
      <c r="C151" s="213"/>
      <c r="D151" s="213"/>
      <c r="E151" s="213"/>
      <c r="F151" s="213"/>
      <c r="G151" s="213"/>
      <c r="H151" s="213"/>
      <c r="I151" s="213"/>
      <c r="J151" s="213"/>
      <c r="K151" s="213"/>
      <c r="L151" s="214"/>
      <c r="M151" s="555"/>
      <c r="N151" s="556"/>
      <c r="O151" s="556"/>
      <c r="P151" s="557"/>
      <c r="Q151" s="555"/>
      <c r="R151" s="556"/>
      <c r="S151" s="556"/>
      <c r="T151" s="557"/>
      <c r="U151" s="555"/>
      <c r="V151" s="556"/>
      <c r="W151" s="556"/>
      <c r="X151" s="557"/>
      <c r="Y151" s="555"/>
      <c r="Z151" s="556"/>
      <c r="AA151" s="556"/>
      <c r="AB151" s="557"/>
      <c r="AC151" s="299"/>
      <c r="AD151" s="300"/>
      <c r="AE151" s="300"/>
      <c r="AF151" s="301"/>
      <c r="AG151" s="225"/>
      <c r="AH151" s="226"/>
      <c r="AI151" s="226"/>
      <c r="AJ151" s="226"/>
      <c r="AK151" s="226"/>
      <c r="AL151" s="226"/>
      <c r="AM151" s="226"/>
      <c r="AN151" s="226"/>
      <c r="AO151" s="227"/>
      <c r="AP151" s="271"/>
      <c r="AQ151" s="276"/>
      <c r="AR151" s="276"/>
      <c r="AS151" s="272"/>
      <c r="AT151" s="202"/>
      <c r="AU151" s="207"/>
      <c r="AV151" s="203"/>
      <c r="AW151" s="190"/>
      <c r="AX151" s="191"/>
      <c r="AY151" s="190"/>
      <c r="AZ151" s="191"/>
      <c r="BA151" s="202"/>
      <c r="BB151" s="203"/>
      <c r="BC151" s="271"/>
      <c r="BD151" s="272"/>
      <c r="BE151" s="202"/>
      <c r="BF151" s="203"/>
      <c r="BG151" s="202"/>
      <c r="BH151" s="207"/>
      <c r="BI151" s="203"/>
      <c r="BJ151" s="257"/>
      <c r="BK151" s="258"/>
      <c r="BL151" s="259"/>
      <c r="BM151" s="1"/>
      <c r="BN151" s="2"/>
    </row>
    <row r="152" spans="2:66" ht="15" customHeight="1" thickBot="1">
      <c r="B152" s="215"/>
      <c r="C152" s="216"/>
      <c r="D152" s="216"/>
      <c r="E152" s="216"/>
      <c r="F152" s="216"/>
      <c r="G152" s="216"/>
      <c r="H152" s="216"/>
      <c r="I152" s="216"/>
      <c r="J152" s="216"/>
      <c r="K152" s="216"/>
      <c r="L152" s="217"/>
      <c r="M152" s="558"/>
      <c r="N152" s="559"/>
      <c r="O152" s="559"/>
      <c r="P152" s="560"/>
      <c r="Q152" s="558"/>
      <c r="R152" s="559"/>
      <c r="S152" s="559"/>
      <c r="T152" s="560"/>
      <c r="U152" s="558"/>
      <c r="V152" s="559"/>
      <c r="W152" s="559"/>
      <c r="X152" s="560"/>
      <c r="Y152" s="558"/>
      <c r="Z152" s="559"/>
      <c r="AA152" s="559"/>
      <c r="AB152" s="560"/>
      <c r="AC152" s="302"/>
      <c r="AD152" s="303"/>
      <c r="AE152" s="303"/>
      <c r="AF152" s="304"/>
      <c r="AG152" s="228"/>
      <c r="AH152" s="229"/>
      <c r="AI152" s="229"/>
      <c r="AJ152" s="229"/>
      <c r="AK152" s="229"/>
      <c r="AL152" s="229"/>
      <c r="AM152" s="229"/>
      <c r="AN152" s="229"/>
      <c r="AO152" s="230"/>
      <c r="AP152" s="273"/>
      <c r="AQ152" s="277"/>
      <c r="AR152" s="277"/>
      <c r="AS152" s="274"/>
      <c r="AT152" s="204"/>
      <c r="AU152" s="208"/>
      <c r="AV152" s="205"/>
      <c r="AW152" s="192"/>
      <c r="AX152" s="193"/>
      <c r="AY152" s="192"/>
      <c r="AZ152" s="193"/>
      <c r="BA152" s="204"/>
      <c r="BB152" s="205"/>
      <c r="BC152" s="273"/>
      <c r="BD152" s="274"/>
      <c r="BE152" s="204"/>
      <c r="BF152" s="205"/>
      <c r="BG152" s="204"/>
      <c r="BH152" s="208"/>
      <c r="BI152" s="205"/>
      <c r="BJ152" s="260"/>
      <c r="BK152" s="261"/>
      <c r="BL152" s="262"/>
      <c r="BM152" s="1"/>
      <c r="BN152" s="2"/>
    </row>
    <row r="153" spans="2:66" ht="15" customHeight="1" thickTop="1">
      <c r="B153" s="209"/>
      <c r="C153" s="210"/>
      <c r="D153" s="210"/>
      <c r="E153" s="210"/>
      <c r="F153" s="210"/>
      <c r="G153" s="210"/>
      <c r="H153" s="210"/>
      <c r="I153" s="210"/>
      <c r="J153" s="210"/>
      <c r="K153" s="210"/>
      <c r="L153" s="211"/>
      <c r="M153" s="188"/>
      <c r="N153" s="241"/>
      <c r="O153" s="241"/>
      <c r="P153" s="189"/>
      <c r="Q153" s="188"/>
      <c r="R153" s="241"/>
      <c r="S153" s="241"/>
      <c r="T153" s="189"/>
      <c r="U153" s="188"/>
      <c r="V153" s="241"/>
      <c r="W153" s="241"/>
      <c r="X153" s="189"/>
      <c r="Y153" s="188"/>
      <c r="Z153" s="241"/>
      <c r="AA153" s="241"/>
      <c r="AB153" s="189"/>
      <c r="AC153" s="278"/>
      <c r="AD153" s="279"/>
      <c r="AE153" s="279"/>
      <c r="AF153" s="280"/>
      <c r="AG153" s="222"/>
      <c r="AH153" s="223"/>
      <c r="AI153" s="223"/>
      <c r="AJ153" s="223"/>
      <c r="AK153" s="223"/>
      <c r="AL153" s="223"/>
      <c r="AM153" s="223"/>
      <c r="AN153" s="223"/>
      <c r="AO153" s="224"/>
      <c r="AP153" s="269"/>
      <c r="AQ153" s="275"/>
      <c r="AR153" s="275"/>
      <c r="AS153" s="270"/>
      <c r="AT153" s="200">
        <f>'07.02'!AT153+AY153</f>
        <v>0</v>
      </c>
      <c r="AU153" s="206"/>
      <c r="AV153" s="201"/>
      <c r="AW153" s="188">
        <f>'07.02'!BG153</f>
        <v>0</v>
      </c>
      <c r="AX153" s="189"/>
      <c r="AY153" s="188"/>
      <c r="AZ153" s="189"/>
      <c r="BA153" s="200"/>
      <c r="BB153" s="201"/>
      <c r="BC153" s="269">
        <f>BA153</f>
        <v>0</v>
      </c>
      <c r="BD153" s="270"/>
      <c r="BE153" s="200">
        <f>'07.02'!BE153+BA153</f>
        <v>0</v>
      </c>
      <c r="BF153" s="201"/>
      <c r="BG153" s="200">
        <f>AT153-BE153</f>
        <v>0</v>
      </c>
      <c r="BH153" s="206"/>
      <c r="BI153" s="201"/>
      <c r="BJ153" s="254"/>
      <c r="BK153" s="255"/>
      <c r="BL153" s="256"/>
      <c r="BM153" s="1"/>
      <c r="BN153" s="2"/>
    </row>
    <row r="154" spans="2:66" ht="15" customHeight="1">
      <c r="B154" s="212"/>
      <c r="C154" s="213"/>
      <c r="D154" s="213"/>
      <c r="E154" s="213"/>
      <c r="F154" s="213"/>
      <c r="G154" s="213"/>
      <c r="H154" s="213"/>
      <c r="I154" s="213"/>
      <c r="J154" s="213"/>
      <c r="K154" s="213"/>
      <c r="L154" s="214"/>
      <c r="M154" s="190"/>
      <c r="N154" s="242"/>
      <c r="O154" s="242"/>
      <c r="P154" s="191"/>
      <c r="Q154" s="190"/>
      <c r="R154" s="242"/>
      <c r="S154" s="242"/>
      <c r="T154" s="191"/>
      <c r="U154" s="190"/>
      <c r="V154" s="242"/>
      <c r="W154" s="242"/>
      <c r="X154" s="191"/>
      <c r="Y154" s="190"/>
      <c r="Z154" s="242"/>
      <c r="AA154" s="242"/>
      <c r="AB154" s="191"/>
      <c r="AC154" s="281"/>
      <c r="AD154" s="282"/>
      <c r="AE154" s="282"/>
      <c r="AF154" s="283"/>
      <c r="AG154" s="225"/>
      <c r="AH154" s="226"/>
      <c r="AI154" s="226"/>
      <c r="AJ154" s="226"/>
      <c r="AK154" s="226"/>
      <c r="AL154" s="226"/>
      <c r="AM154" s="226"/>
      <c r="AN154" s="226"/>
      <c r="AO154" s="227"/>
      <c r="AP154" s="271"/>
      <c r="AQ154" s="276"/>
      <c r="AR154" s="276"/>
      <c r="AS154" s="272"/>
      <c r="AT154" s="202"/>
      <c r="AU154" s="207"/>
      <c r="AV154" s="203"/>
      <c r="AW154" s="190"/>
      <c r="AX154" s="191"/>
      <c r="AY154" s="190"/>
      <c r="AZ154" s="191"/>
      <c r="BA154" s="202"/>
      <c r="BB154" s="203"/>
      <c r="BC154" s="271"/>
      <c r="BD154" s="272"/>
      <c r="BE154" s="202"/>
      <c r="BF154" s="203"/>
      <c r="BG154" s="202"/>
      <c r="BH154" s="207"/>
      <c r="BI154" s="203"/>
      <c r="BJ154" s="257"/>
      <c r="BK154" s="258"/>
      <c r="BL154" s="259"/>
      <c r="BM154" s="1"/>
      <c r="BN154" s="2"/>
    </row>
    <row r="155" spans="2:66" ht="15" customHeight="1" thickBot="1">
      <c r="B155" s="215"/>
      <c r="C155" s="216"/>
      <c r="D155" s="216"/>
      <c r="E155" s="216"/>
      <c r="F155" s="216"/>
      <c r="G155" s="216"/>
      <c r="H155" s="216"/>
      <c r="I155" s="216"/>
      <c r="J155" s="216"/>
      <c r="K155" s="216"/>
      <c r="L155" s="217"/>
      <c r="M155" s="192"/>
      <c r="N155" s="243"/>
      <c r="O155" s="243"/>
      <c r="P155" s="193"/>
      <c r="Q155" s="192"/>
      <c r="R155" s="243"/>
      <c r="S155" s="243"/>
      <c r="T155" s="193"/>
      <c r="U155" s="192"/>
      <c r="V155" s="243"/>
      <c r="W155" s="243"/>
      <c r="X155" s="193"/>
      <c r="Y155" s="192"/>
      <c r="Z155" s="243"/>
      <c r="AA155" s="243"/>
      <c r="AB155" s="193"/>
      <c r="AC155" s="284"/>
      <c r="AD155" s="285"/>
      <c r="AE155" s="285"/>
      <c r="AF155" s="286"/>
      <c r="AG155" s="228"/>
      <c r="AH155" s="229"/>
      <c r="AI155" s="229"/>
      <c r="AJ155" s="229"/>
      <c r="AK155" s="229"/>
      <c r="AL155" s="229"/>
      <c r="AM155" s="229"/>
      <c r="AN155" s="229"/>
      <c r="AO155" s="230"/>
      <c r="AP155" s="273"/>
      <c r="AQ155" s="277"/>
      <c r="AR155" s="277"/>
      <c r="AS155" s="274"/>
      <c r="AT155" s="204"/>
      <c r="AU155" s="208"/>
      <c r="AV155" s="205"/>
      <c r="AW155" s="192"/>
      <c r="AX155" s="193"/>
      <c r="AY155" s="192"/>
      <c r="AZ155" s="193"/>
      <c r="BA155" s="204"/>
      <c r="BB155" s="205"/>
      <c r="BC155" s="273"/>
      <c r="BD155" s="274"/>
      <c r="BE155" s="204"/>
      <c r="BF155" s="205"/>
      <c r="BG155" s="204"/>
      <c r="BH155" s="208"/>
      <c r="BI155" s="205"/>
      <c r="BJ155" s="260"/>
      <c r="BK155" s="261"/>
      <c r="BL155" s="262"/>
      <c r="BM155" s="1"/>
      <c r="BN155" s="2"/>
    </row>
    <row r="156" spans="2:66" ht="15" customHeight="1" thickTop="1">
      <c r="B156" s="209"/>
      <c r="C156" s="210"/>
      <c r="D156" s="210"/>
      <c r="E156" s="210"/>
      <c r="F156" s="210"/>
      <c r="G156" s="210"/>
      <c r="H156" s="210"/>
      <c r="I156" s="210"/>
      <c r="J156" s="210"/>
      <c r="K156" s="210"/>
      <c r="L156" s="211"/>
      <c r="M156" s="194"/>
      <c r="N156" s="219"/>
      <c r="O156" s="219"/>
      <c r="P156" s="195"/>
      <c r="Q156" s="194"/>
      <c r="R156" s="219"/>
      <c r="S156" s="219"/>
      <c r="T156" s="195"/>
      <c r="U156" s="194"/>
      <c r="V156" s="219"/>
      <c r="W156" s="219"/>
      <c r="X156" s="195"/>
      <c r="Y156" s="194"/>
      <c r="Z156" s="219"/>
      <c r="AA156" s="219"/>
      <c r="AB156" s="195"/>
      <c r="AC156" s="188"/>
      <c r="AD156" s="241"/>
      <c r="AE156" s="241"/>
      <c r="AF156" s="189"/>
      <c r="AG156" s="222" t="s">
        <v>215</v>
      </c>
      <c r="AH156" s="223"/>
      <c r="AI156" s="223"/>
      <c r="AJ156" s="223"/>
      <c r="AK156" s="223"/>
      <c r="AL156" s="223"/>
      <c r="AM156" s="223"/>
      <c r="AN156" s="223"/>
      <c r="AO156" s="224"/>
      <c r="AP156" s="269" t="s">
        <v>61</v>
      </c>
      <c r="AQ156" s="275"/>
      <c r="AR156" s="275"/>
      <c r="AS156" s="270"/>
      <c r="AT156" s="200">
        <f>'07.02'!AT156+AY156</f>
        <v>37</v>
      </c>
      <c r="AU156" s="206"/>
      <c r="AV156" s="201"/>
      <c r="AW156" s="188">
        <f>'07.02'!BG156</f>
        <v>37</v>
      </c>
      <c r="AX156" s="189"/>
      <c r="AY156" s="188"/>
      <c r="AZ156" s="189"/>
      <c r="BA156" s="200"/>
      <c r="BB156" s="201"/>
      <c r="BC156" s="269">
        <f>BA156</f>
        <v>0</v>
      </c>
      <c r="BD156" s="270"/>
      <c r="BE156" s="200">
        <f>'07.02'!BE156+BA156</f>
        <v>0</v>
      </c>
      <c r="BF156" s="201"/>
      <c r="BG156" s="200">
        <f>AT156-BE156</f>
        <v>37</v>
      </c>
      <c r="BH156" s="206"/>
      <c r="BI156" s="201"/>
      <c r="BJ156" s="254">
        <f>((LEFT(AP156,FIND(" ",AP156)-1)*BC156)/$S$279)</f>
        <v>0</v>
      </c>
      <c r="BK156" s="255"/>
      <c r="BL156" s="256"/>
      <c r="BM156" s="1"/>
      <c r="BN156" s="2"/>
    </row>
    <row r="157" spans="2:66" ht="15" customHeight="1">
      <c r="B157" s="212"/>
      <c r="C157" s="213"/>
      <c r="D157" s="213"/>
      <c r="E157" s="213"/>
      <c r="F157" s="213"/>
      <c r="G157" s="213"/>
      <c r="H157" s="213"/>
      <c r="I157" s="213"/>
      <c r="J157" s="213"/>
      <c r="K157" s="213"/>
      <c r="L157" s="214"/>
      <c r="M157" s="196"/>
      <c r="N157" s="220"/>
      <c r="O157" s="220"/>
      <c r="P157" s="197"/>
      <c r="Q157" s="196"/>
      <c r="R157" s="220"/>
      <c r="S157" s="220"/>
      <c r="T157" s="197"/>
      <c r="U157" s="196"/>
      <c r="V157" s="220"/>
      <c r="W157" s="220"/>
      <c r="X157" s="197"/>
      <c r="Y157" s="196"/>
      <c r="Z157" s="220"/>
      <c r="AA157" s="220"/>
      <c r="AB157" s="197"/>
      <c r="AC157" s="190"/>
      <c r="AD157" s="242"/>
      <c r="AE157" s="242"/>
      <c r="AF157" s="191"/>
      <c r="AG157" s="225"/>
      <c r="AH157" s="226"/>
      <c r="AI157" s="226"/>
      <c r="AJ157" s="226"/>
      <c r="AK157" s="226"/>
      <c r="AL157" s="226"/>
      <c r="AM157" s="226"/>
      <c r="AN157" s="226"/>
      <c r="AO157" s="227"/>
      <c r="AP157" s="271"/>
      <c r="AQ157" s="276"/>
      <c r="AR157" s="276"/>
      <c r="AS157" s="272"/>
      <c r="AT157" s="202"/>
      <c r="AU157" s="207"/>
      <c r="AV157" s="203"/>
      <c r="AW157" s="190"/>
      <c r="AX157" s="191"/>
      <c r="AY157" s="190"/>
      <c r="AZ157" s="191"/>
      <c r="BA157" s="202"/>
      <c r="BB157" s="203"/>
      <c r="BC157" s="271"/>
      <c r="BD157" s="272"/>
      <c r="BE157" s="202"/>
      <c r="BF157" s="203"/>
      <c r="BG157" s="202"/>
      <c r="BH157" s="207"/>
      <c r="BI157" s="203"/>
      <c r="BJ157" s="257"/>
      <c r="BK157" s="258"/>
      <c r="BL157" s="259"/>
      <c r="BM157" s="1"/>
      <c r="BN157" s="2"/>
    </row>
    <row r="158" spans="2:66" ht="15" customHeight="1" thickBot="1">
      <c r="B158" s="215"/>
      <c r="C158" s="216"/>
      <c r="D158" s="216"/>
      <c r="E158" s="216"/>
      <c r="F158" s="216"/>
      <c r="G158" s="216"/>
      <c r="H158" s="216"/>
      <c r="I158" s="216"/>
      <c r="J158" s="216"/>
      <c r="K158" s="216"/>
      <c r="L158" s="217"/>
      <c r="M158" s="198"/>
      <c r="N158" s="221"/>
      <c r="O158" s="221"/>
      <c r="P158" s="199"/>
      <c r="Q158" s="198"/>
      <c r="R158" s="221"/>
      <c r="S158" s="221"/>
      <c r="T158" s="199"/>
      <c r="U158" s="198"/>
      <c r="V158" s="221"/>
      <c r="W158" s="221"/>
      <c r="X158" s="199"/>
      <c r="Y158" s="198"/>
      <c r="Z158" s="221"/>
      <c r="AA158" s="221"/>
      <c r="AB158" s="199"/>
      <c r="AC158" s="192"/>
      <c r="AD158" s="243"/>
      <c r="AE158" s="243"/>
      <c r="AF158" s="193"/>
      <c r="AG158" s="228"/>
      <c r="AH158" s="229"/>
      <c r="AI158" s="229"/>
      <c r="AJ158" s="229"/>
      <c r="AK158" s="229"/>
      <c r="AL158" s="229"/>
      <c r="AM158" s="229"/>
      <c r="AN158" s="229"/>
      <c r="AO158" s="230"/>
      <c r="AP158" s="273"/>
      <c r="AQ158" s="277"/>
      <c r="AR158" s="277"/>
      <c r="AS158" s="274"/>
      <c r="AT158" s="204"/>
      <c r="AU158" s="208"/>
      <c r="AV158" s="205"/>
      <c r="AW158" s="192"/>
      <c r="AX158" s="193"/>
      <c r="AY158" s="192"/>
      <c r="AZ158" s="193"/>
      <c r="BA158" s="204"/>
      <c r="BB158" s="205"/>
      <c r="BC158" s="273"/>
      <c r="BD158" s="274"/>
      <c r="BE158" s="204"/>
      <c r="BF158" s="205"/>
      <c r="BG158" s="204"/>
      <c r="BH158" s="208"/>
      <c r="BI158" s="205"/>
      <c r="BJ158" s="260"/>
      <c r="BK158" s="261"/>
      <c r="BL158" s="262"/>
      <c r="BM158" s="1"/>
      <c r="BN158" s="2"/>
    </row>
    <row r="159" spans="2:66" ht="15" customHeight="1" thickTop="1" thickBot="1">
      <c r="B159" s="209"/>
      <c r="C159" s="210"/>
      <c r="D159" s="210"/>
      <c r="E159" s="210"/>
      <c r="F159" s="210"/>
      <c r="G159" s="210"/>
      <c r="H159" s="210"/>
      <c r="I159" s="210"/>
      <c r="J159" s="210"/>
      <c r="K159" s="210"/>
      <c r="L159" s="211"/>
      <c r="M159" s="218"/>
      <c r="N159" s="218"/>
      <c r="O159" s="218"/>
      <c r="P159" s="218"/>
      <c r="Q159" s="218"/>
      <c r="R159" s="218"/>
      <c r="S159" s="218"/>
      <c r="T159" s="218"/>
      <c r="U159" s="218"/>
      <c r="V159" s="218"/>
      <c r="W159" s="218"/>
      <c r="X159" s="218"/>
      <c r="Y159" s="218"/>
      <c r="Z159" s="218"/>
      <c r="AA159" s="218"/>
      <c r="AB159" s="218"/>
      <c r="AC159" s="182"/>
      <c r="AD159" s="182"/>
      <c r="AE159" s="182"/>
      <c r="AF159" s="182"/>
      <c r="AG159" s="222" t="s">
        <v>301</v>
      </c>
      <c r="AH159" s="223"/>
      <c r="AI159" s="223"/>
      <c r="AJ159" s="223"/>
      <c r="AK159" s="223"/>
      <c r="AL159" s="223"/>
      <c r="AM159" s="223"/>
      <c r="AN159" s="223"/>
      <c r="AO159" s="224"/>
      <c r="AP159" s="269" t="s">
        <v>52</v>
      </c>
      <c r="AQ159" s="275"/>
      <c r="AR159" s="275"/>
      <c r="AS159" s="270"/>
      <c r="AT159" s="200">
        <f>'07.02'!AT159+AY159</f>
        <v>10</v>
      </c>
      <c r="AU159" s="206"/>
      <c r="AV159" s="201"/>
      <c r="AW159" s="188">
        <f>'07.02'!BG159</f>
        <v>10</v>
      </c>
      <c r="AX159" s="189"/>
      <c r="AY159" s="188"/>
      <c r="AZ159" s="189"/>
      <c r="BA159" s="200"/>
      <c r="BB159" s="201"/>
      <c r="BC159" s="269">
        <f>BA159</f>
        <v>0</v>
      </c>
      <c r="BD159" s="270"/>
      <c r="BE159" s="200">
        <f>'07.02'!BE159+BA159</f>
        <v>0</v>
      </c>
      <c r="BF159" s="201"/>
      <c r="BG159" s="200">
        <f>AT159-BE159</f>
        <v>10</v>
      </c>
      <c r="BH159" s="206"/>
      <c r="BI159" s="201"/>
      <c r="BJ159" s="254">
        <f>((LEFT(AP159,FIND(" ",AP159)-1)*BC159)/$S$279)</f>
        <v>0</v>
      </c>
      <c r="BK159" s="255"/>
      <c r="BL159" s="256"/>
      <c r="BM159" s="1"/>
      <c r="BN159" s="2"/>
    </row>
    <row r="160" spans="2:66" ht="15" customHeight="1" thickTop="1" thickBot="1">
      <c r="B160" s="212"/>
      <c r="C160" s="213"/>
      <c r="D160" s="213"/>
      <c r="E160" s="213"/>
      <c r="F160" s="213"/>
      <c r="G160" s="213"/>
      <c r="H160" s="213"/>
      <c r="I160" s="213"/>
      <c r="J160" s="213"/>
      <c r="K160" s="213"/>
      <c r="L160" s="214"/>
      <c r="M160" s="218"/>
      <c r="N160" s="218"/>
      <c r="O160" s="218"/>
      <c r="P160" s="218"/>
      <c r="Q160" s="218"/>
      <c r="R160" s="218"/>
      <c r="S160" s="218"/>
      <c r="T160" s="218"/>
      <c r="U160" s="218"/>
      <c r="V160" s="218"/>
      <c r="W160" s="218"/>
      <c r="X160" s="218"/>
      <c r="Y160" s="218"/>
      <c r="Z160" s="218"/>
      <c r="AA160" s="218"/>
      <c r="AB160" s="218"/>
      <c r="AC160" s="182"/>
      <c r="AD160" s="182"/>
      <c r="AE160" s="182"/>
      <c r="AF160" s="182"/>
      <c r="AG160" s="225"/>
      <c r="AH160" s="226"/>
      <c r="AI160" s="226"/>
      <c r="AJ160" s="226"/>
      <c r="AK160" s="226"/>
      <c r="AL160" s="226"/>
      <c r="AM160" s="226"/>
      <c r="AN160" s="226"/>
      <c r="AO160" s="227"/>
      <c r="AP160" s="271"/>
      <c r="AQ160" s="276"/>
      <c r="AR160" s="276"/>
      <c r="AS160" s="272"/>
      <c r="AT160" s="202"/>
      <c r="AU160" s="207"/>
      <c r="AV160" s="203"/>
      <c r="AW160" s="190"/>
      <c r="AX160" s="191"/>
      <c r="AY160" s="190"/>
      <c r="AZ160" s="191"/>
      <c r="BA160" s="202"/>
      <c r="BB160" s="203"/>
      <c r="BC160" s="271"/>
      <c r="BD160" s="272"/>
      <c r="BE160" s="202"/>
      <c r="BF160" s="203"/>
      <c r="BG160" s="202"/>
      <c r="BH160" s="207"/>
      <c r="BI160" s="203"/>
      <c r="BJ160" s="257"/>
      <c r="BK160" s="258"/>
      <c r="BL160" s="259"/>
      <c r="BM160" s="1"/>
      <c r="BN160" s="2"/>
    </row>
    <row r="161" spans="2:67" ht="15" customHeight="1" thickTop="1" thickBot="1">
      <c r="B161" s="215"/>
      <c r="C161" s="216"/>
      <c r="D161" s="216"/>
      <c r="E161" s="216"/>
      <c r="F161" s="216"/>
      <c r="G161" s="216"/>
      <c r="H161" s="216"/>
      <c r="I161" s="216"/>
      <c r="J161" s="216"/>
      <c r="K161" s="216"/>
      <c r="L161" s="217"/>
      <c r="M161" s="218"/>
      <c r="N161" s="218"/>
      <c r="O161" s="218"/>
      <c r="P161" s="218"/>
      <c r="Q161" s="218"/>
      <c r="R161" s="218"/>
      <c r="S161" s="218"/>
      <c r="T161" s="218"/>
      <c r="U161" s="218"/>
      <c r="V161" s="218"/>
      <c r="W161" s="218"/>
      <c r="X161" s="218"/>
      <c r="Y161" s="218"/>
      <c r="Z161" s="218"/>
      <c r="AA161" s="218"/>
      <c r="AB161" s="218"/>
      <c r="AC161" s="182"/>
      <c r="AD161" s="182"/>
      <c r="AE161" s="182"/>
      <c r="AF161" s="182"/>
      <c r="AG161" s="228"/>
      <c r="AH161" s="229"/>
      <c r="AI161" s="229"/>
      <c r="AJ161" s="229"/>
      <c r="AK161" s="229"/>
      <c r="AL161" s="229"/>
      <c r="AM161" s="229"/>
      <c r="AN161" s="229"/>
      <c r="AO161" s="230"/>
      <c r="AP161" s="273"/>
      <c r="AQ161" s="277"/>
      <c r="AR161" s="277"/>
      <c r="AS161" s="274"/>
      <c r="AT161" s="204"/>
      <c r="AU161" s="208"/>
      <c r="AV161" s="205"/>
      <c r="AW161" s="192"/>
      <c r="AX161" s="193"/>
      <c r="AY161" s="192"/>
      <c r="AZ161" s="193"/>
      <c r="BA161" s="204"/>
      <c r="BB161" s="205"/>
      <c r="BC161" s="273"/>
      <c r="BD161" s="274"/>
      <c r="BE161" s="204"/>
      <c r="BF161" s="205"/>
      <c r="BG161" s="204"/>
      <c r="BH161" s="208"/>
      <c r="BI161" s="205"/>
      <c r="BJ161" s="260"/>
      <c r="BK161" s="261"/>
      <c r="BL161" s="262"/>
      <c r="BM161" s="1"/>
      <c r="BN161" s="2"/>
    </row>
    <row r="162" spans="2:67" ht="15" customHeight="1" thickTop="1" thickBot="1">
      <c r="B162" s="209"/>
      <c r="C162" s="210"/>
      <c r="D162" s="210"/>
      <c r="E162" s="210"/>
      <c r="F162" s="210"/>
      <c r="G162" s="210"/>
      <c r="H162" s="210"/>
      <c r="I162" s="210"/>
      <c r="J162" s="210"/>
      <c r="K162" s="210"/>
      <c r="L162" s="211"/>
      <c r="M162" s="218"/>
      <c r="N162" s="218"/>
      <c r="O162" s="218"/>
      <c r="P162" s="218"/>
      <c r="Q162" s="218"/>
      <c r="R162" s="218"/>
      <c r="S162" s="218"/>
      <c r="T162" s="218"/>
      <c r="U162" s="218"/>
      <c r="V162" s="218"/>
      <c r="W162" s="218"/>
      <c r="X162" s="218"/>
      <c r="Y162" s="218"/>
      <c r="Z162" s="218"/>
      <c r="AA162" s="218"/>
      <c r="AB162" s="218"/>
      <c r="AC162" s="182"/>
      <c r="AD162" s="182"/>
      <c r="AE162" s="182"/>
      <c r="AF162" s="182"/>
      <c r="AG162" s="222" t="s">
        <v>164</v>
      </c>
      <c r="AH162" s="223"/>
      <c r="AI162" s="223"/>
      <c r="AJ162" s="223"/>
      <c r="AK162" s="223"/>
      <c r="AL162" s="223"/>
      <c r="AM162" s="223"/>
      <c r="AN162" s="223"/>
      <c r="AO162" s="224"/>
      <c r="AP162" s="269" t="s">
        <v>52</v>
      </c>
      <c r="AQ162" s="275"/>
      <c r="AR162" s="275"/>
      <c r="AS162" s="270"/>
      <c r="AT162" s="200">
        <f>'07.02'!AT162+AY162</f>
        <v>0</v>
      </c>
      <c r="AU162" s="206"/>
      <c r="AV162" s="201"/>
      <c r="AW162" s="188">
        <f>'07.02'!BG162</f>
        <v>0</v>
      </c>
      <c r="AX162" s="189"/>
      <c r="AY162" s="188"/>
      <c r="AZ162" s="189"/>
      <c r="BA162" s="200"/>
      <c r="BB162" s="201"/>
      <c r="BC162" s="269">
        <f>BA162</f>
        <v>0</v>
      </c>
      <c r="BD162" s="270"/>
      <c r="BE162" s="200">
        <f>'07.02'!BE162+BA162</f>
        <v>0</v>
      </c>
      <c r="BF162" s="201"/>
      <c r="BG162" s="200">
        <f>AT162-BE162</f>
        <v>0</v>
      </c>
      <c r="BH162" s="206"/>
      <c r="BI162" s="201"/>
      <c r="BJ162" s="254">
        <f>((LEFT(AP162,FIND(" ",AP162)-1)*BC162)/$S$279)</f>
        <v>0</v>
      </c>
      <c r="BK162" s="255"/>
      <c r="BL162" s="256"/>
      <c r="BM162" s="1"/>
      <c r="BN162" s="2"/>
    </row>
    <row r="163" spans="2:67" ht="15" customHeight="1" thickTop="1" thickBot="1">
      <c r="B163" s="212"/>
      <c r="C163" s="213"/>
      <c r="D163" s="213"/>
      <c r="E163" s="213"/>
      <c r="F163" s="213"/>
      <c r="G163" s="213"/>
      <c r="H163" s="213"/>
      <c r="I163" s="213"/>
      <c r="J163" s="213"/>
      <c r="K163" s="213"/>
      <c r="L163" s="214"/>
      <c r="M163" s="218"/>
      <c r="N163" s="218"/>
      <c r="O163" s="218"/>
      <c r="P163" s="218"/>
      <c r="Q163" s="218"/>
      <c r="R163" s="218"/>
      <c r="S163" s="218"/>
      <c r="T163" s="218"/>
      <c r="U163" s="218"/>
      <c r="V163" s="218"/>
      <c r="W163" s="218"/>
      <c r="X163" s="218"/>
      <c r="Y163" s="218"/>
      <c r="Z163" s="218"/>
      <c r="AA163" s="218"/>
      <c r="AB163" s="218"/>
      <c r="AC163" s="182"/>
      <c r="AD163" s="182"/>
      <c r="AE163" s="182"/>
      <c r="AF163" s="182"/>
      <c r="AG163" s="225"/>
      <c r="AH163" s="226"/>
      <c r="AI163" s="226"/>
      <c r="AJ163" s="226"/>
      <c r="AK163" s="226"/>
      <c r="AL163" s="226"/>
      <c r="AM163" s="226"/>
      <c r="AN163" s="226"/>
      <c r="AO163" s="227"/>
      <c r="AP163" s="271"/>
      <c r="AQ163" s="276"/>
      <c r="AR163" s="276"/>
      <c r="AS163" s="272"/>
      <c r="AT163" s="202"/>
      <c r="AU163" s="207"/>
      <c r="AV163" s="203"/>
      <c r="AW163" s="190"/>
      <c r="AX163" s="191"/>
      <c r="AY163" s="190"/>
      <c r="AZ163" s="191"/>
      <c r="BA163" s="202"/>
      <c r="BB163" s="203"/>
      <c r="BC163" s="271"/>
      <c r="BD163" s="272"/>
      <c r="BE163" s="202"/>
      <c r="BF163" s="203"/>
      <c r="BG163" s="202"/>
      <c r="BH163" s="207"/>
      <c r="BI163" s="203"/>
      <c r="BJ163" s="257"/>
      <c r="BK163" s="258"/>
      <c r="BL163" s="259"/>
      <c r="BM163" s="1"/>
      <c r="BN163" s="2"/>
    </row>
    <row r="164" spans="2:67" ht="15" customHeight="1" thickTop="1" thickBot="1">
      <c r="B164" s="215"/>
      <c r="C164" s="216"/>
      <c r="D164" s="216"/>
      <c r="E164" s="216"/>
      <c r="F164" s="216"/>
      <c r="G164" s="216"/>
      <c r="H164" s="216"/>
      <c r="I164" s="216"/>
      <c r="J164" s="216"/>
      <c r="K164" s="216"/>
      <c r="L164" s="217"/>
      <c r="M164" s="218"/>
      <c r="N164" s="218"/>
      <c r="O164" s="218"/>
      <c r="P164" s="218"/>
      <c r="Q164" s="218"/>
      <c r="R164" s="218"/>
      <c r="S164" s="218"/>
      <c r="T164" s="218"/>
      <c r="U164" s="218"/>
      <c r="V164" s="218"/>
      <c r="W164" s="218"/>
      <c r="X164" s="218"/>
      <c r="Y164" s="218"/>
      <c r="Z164" s="218"/>
      <c r="AA164" s="218"/>
      <c r="AB164" s="218"/>
      <c r="AC164" s="182"/>
      <c r="AD164" s="182"/>
      <c r="AE164" s="182"/>
      <c r="AF164" s="182"/>
      <c r="AG164" s="228"/>
      <c r="AH164" s="229"/>
      <c r="AI164" s="229"/>
      <c r="AJ164" s="229"/>
      <c r="AK164" s="229"/>
      <c r="AL164" s="229"/>
      <c r="AM164" s="229"/>
      <c r="AN164" s="229"/>
      <c r="AO164" s="230"/>
      <c r="AP164" s="273"/>
      <c r="AQ164" s="277"/>
      <c r="AR164" s="277"/>
      <c r="AS164" s="274"/>
      <c r="AT164" s="204"/>
      <c r="AU164" s="208"/>
      <c r="AV164" s="205"/>
      <c r="AW164" s="192"/>
      <c r="AX164" s="193"/>
      <c r="AY164" s="192"/>
      <c r="AZ164" s="193"/>
      <c r="BA164" s="204"/>
      <c r="BB164" s="205"/>
      <c r="BC164" s="273"/>
      <c r="BD164" s="274"/>
      <c r="BE164" s="204"/>
      <c r="BF164" s="205"/>
      <c r="BG164" s="204"/>
      <c r="BH164" s="208"/>
      <c r="BI164" s="205"/>
      <c r="BJ164" s="260"/>
      <c r="BK164" s="261"/>
      <c r="BL164" s="262"/>
      <c r="BM164" s="1"/>
      <c r="BN164" s="2"/>
    </row>
    <row r="165" spans="2:67" ht="15" customHeight="1" thickTop="1" thickBot="1">
      <c r="B165" s="209"/>
      <c r="C165" s="210"/>
      <c r="D165" s="210"/>
      <c r="E165" s="210"/>
      <c r="F165" s="210"/>
      <c r="G165" s="210"/>
      <c r="H165" s="210"/>
      <c r="I165" s="210"/>
      <c r="J165" s="210"/>
      <c r="K165" s="210"/>
      <c r="L165" s="211"/>
      <c r="M165" s="218"/>
      <c r="N165" s="218"/>
      <c r="O165" s="218"/>
      <c r="P165" s="218"/>
      <c r="Q165" s="218"/>
      <c r="R165" s="218"/>
      <c r="S165" s="218"/>
      <c r="T165" s="218"/>
      <c r="U165" s="218"/>
      <c r="V165" s="218"/>
      <c r="W165" s="218"/>
      <c r="X165" s="218"/>
      <c r="Y165" s="218"/>
      <c r="Z165" s="218"/>
      <c r="AA165" s="218"/>
      <c r="AB165" s="218"/>
      <c r="AC165" s="182"/>
      <c r="AD165" s="182"/>
      <c r="AE165" s="182"/>
      <c r="AF165" s="182"/>
      <c r="AG165" s="265" t="s">
        <v>63</v>
      </c>
      <c r="AH165" s="265"/>
      <c r="AI165" s="265"/>
      <c r="AJ165" s="265"/>
      <c r="AK165" s="265"/>
      <c r="AL165" s="265"/>
      <c r="AM165" s="265"/>
      <c r="AN165" s="265"/>
      <c r="AO165" s="265"/>
      <c r="AP165" s="265"/>
      <c r="AQ165" s="265"/>
      <c r="AR165" s="265"/>
      <c r="AS165" s="265"/>
      <c r="AT165" s="265"/>
      <c r="AU165" s="265"/>
      <c r="AV165" s="265"/>
      <c r="AW165" s="265"/>
      <c r="AX165" s="265"/>
      <c r="AY165" s="265"/>
      <c r="AZ165" s="265"/>
      <c r="BA165" s="265"/>
      <c r="BB165" s="265"/>
      <c r="BC165" s="265"/>
      <c r="BD165" s="265"/>
      <c r="BE165" s="265"/>
      <c r="BF165" s="265"/>
      <c r="BG165" s="265"/>
      <c r="BH165" s="265"/>
      <c r="BI165" s="266"/>
      <c r="BJ165" s="254">
        <f>SUM(BG66:BI164)</f>
        <v>413</v>
      </c>
      <c r="BK165" s="255"/>
      <c r="BL165" s="256"/>
      <c r="BM165" s="263" t="s">
        <v>263</v>
      </c>
      <c r="BN165" s="264"/>
      <c r="BO165" s="264"/>
    </row>
    <row r="166" spans="2:67" ht="15" customHeight="1" thickTop="1" thickBot="1">
      <c r="B166" s="212"/>
      <c r="C166" s="213"/>
      <c r="D166" s="213"/>
      <c r="E166" s="213"/>
      <c r="F166" s="213"/>
      <c r="G166" s="213"/>
      <c r="H166" s="213"/>
      <c r="I166" s="213"/>
      <c r="J166" s="213"/>
      <c r="K166" s="213"/>
      <c r="L166" s="214"/>
      <c r="M166" s="218"/>
      <c r="N166" s="218"/>
      <c r="O166" s="218"/>
      <c r="P166" s="218"/>
      <c r="Q166" s="218"/>
      <c r="R166" s="218"/>
      <c r="S166" s="218"/>
      <c r="T166" s="218"/>
      <c r="U166" s="218"/>
      <c r="V166" s="218"/>
      <c r="W166" s="218"/>
      <c r="X166" s="218"/>
      <c r="Y166" s="218"/>
      <c r="Z166" s="218"/>
      <c r="AA166" s="218"/>
      <c r="AB166" s="218"/>
      <c r="AC166" s="182"/>
      <c r="AD166" s="182"/>
      <c r="AE166" s="182"/>
      <c r="AF166" s="182"/>
      <c r="AG166" s="267"/>
      <c r="AH166" s="267"/>
      <c r="AI166" s="267"/>
      <c r="AJ166" s="267"/>
      <c r="AK166" s="267"/>
      <c r="AL166" s="267"/>
      <c r="AM166" s="267"/>
      <c r="AN166" s="267"/>
      <c r="AO166" s="267"/>
      <c r="AP166" s="267"/>
      <c r="AQ166" s="267"/>
      <c r="AR166" s="267"/>
      <c r="AS166" s="267"/>
      <c r="AT166" s="267"/>
      <c r="AU166" s="267"/>
      <c r="AV166" s="267"/>
      <c r="AW166" s="267"/>
      <c r="AX166" s="267"/>
      <c r="AY166" s="267"/>
      <c r="AZ166" s="267"/>
      <c r="BA166" s="267"/>
      <c r="BB166" s="267"/>
      <c r="BC166" s="267"/>
      <c r="BD166" s="267"/>
      <c r="BE166" s="267"/>
      <c r="BF166" s="267"/>
      <c r="BG166" s="267"/>
      <c r="BH166" s="267"/>
      <c r="BI166" s="268"/>
      <c r="BJ166" s="257"/>
      <c r="BK166" s="258"/>
      <c r="BL166" s="259"/>
      <c r="BM166" s="263"/>
      <c r="BN166" s="264"/>
      <c r="BO166" s="264"/>
    </row>
    <row r="167" spans="2:67" ht="15" customHeight="1" thickTop="1" thickBot="1">
      <c r="B167" s="215"/>
      <c r="C167" s="216"/>
      <c r="D167" s="216"/>
      <c r="E167" s="216"/>
      <c r="F167" s="216"/>
      <c r="G167" s="216"/>
      <c r="H167" s="216"/>
      <c r="I167" s="216"/>
      <c r="J167" s="216"/>
      <c r="K167" s="216"/>
      <c r="L167" s="217"/>
      <c r="M167" s="218"/>
      <c r="N167" s="218"/>
      <c r="O167" s="218"/>
      <c r="P167" s="218"/>
      <c r="Q167" s="218"/>
      <c r="R167" s="218"/>
      <c r="S167" s="218"/>
      <c r="T167" s="218"/>
      <c r="U167" s="218"/>
      <c r="V167" s="218"/>
      <c r="W167" s="218"/>
      <c r="X167" s="218"/>
      <c r="Y167" s="218"/>
      <c r="Z167" s="218"/>
      <c r="AA167" s="218"/>
      <c r="AB167" s="218"/>
      <c r="AC167" s="182"/>
      <c r="AD167" s="182"/>
      <c r="AE167" s="182"/>
      <c r="AF167" s="182"/>
      <c r="AG167" s="267"/>
      <c r="AH167" s="267"/>
      <c r="AI167" s="267"/>
      <c r="AJ167" s="267"/>
      <c r="AK167" s="267"/>
      <c r="AL167" s="267"/>
      <c r="AM167" s="267"/>
      <c r="AN167" s="267"/>
      <c r="AO167" s="267"/>
      <c r="AP167" s="267"/>
      <c r="AQ167" s="267"/>
      <c r="AR167" s="267"/>
      <c r="AS167" s="267"/>
      <c r="AT167" s="267"/>
      <c r="AU167" s="267"/>
      <c r="AV167" s="267"/>
      <c r="AW167" s="267"/>
      <c r="AX167" s="267"/>
      <c r="AY167" s="267"/>
      <c r="AZ167" s="267"/>
      <c r="BA167" s="267"/>
      <c r="BB167" s="267"/>
      <c r="BC167" s="267"/>
      <c r="BD167" s="267"/>
      <c r="BE167" s="267"/>
      <c r="BF167" s="267"/>
      <c r="BG167" s="267"/>
      <c r="BH167" s="267"/>
      <c r="BI167" s="268"/>
      <c r="BJ167" s="260"/>
      <c r="BK167" s="261"/>
      <c r="BL167" s="262"/>
      <c r="BM167" s="263"/>
      <c r="BN167" s="264"/>
      <c r="BO167" s="264"/>
    </row>
    <row r="168" spans="2:67" ht="15" customHeight="1" thickTop="1" thickBot="1">
      <c r="B168" s="209"/>
      <c r="C168" s="210"/>
      <c r="D168" s="210"/>
      <c r="E168" s="210"/>
      <c r="F168" s="210"/>
      <c r="G168" s="210"/>
      <c r="H168" s="210"/>
      <c r="I168" s="210"/>
      <c r="J168" s="210"/>
      <c r="K168" s="210"/>
      <c r="L168" s="211"/>
      <c r="M168" s="218"/>
      <c r="N168" s="218"/>
      <c r="O168" s="218"/>
      <c r="P168" s="218"/>
      <c r="Q168" s="218"/>
      <c r="R168" s="218"/>
      <c r="S168" s="218"/>
      <c r="T168" s="218"/>
      <c r="U168" s="218"/>
      <c r="V168" s="218"/>
      <c r="W168" s="218"/>
      <c r="X168" s="218"/>
      <c r="Y168" s="218"/>
      <c r="Z168" s="218"/>
      <c r="AA168" s="218"/>
      <c r="AB168" s="218"/>
      <c r="AC168" s="182"/>
      <c r="AD168" s="182"/>
      <c r="AE168" s="182"/>
      <c r="AF168" s="182"/>
      <c r="AG168" s="246" t="s">
        <v>40</v>
      </c>
      <c r="AH168" s="246"/>
      <c r="AI168" s="246"/>
      <c r="AJ168" s="246"/>
      <c r="AK168" s="246"/>
      <c r="AL168" s="246"/>
      <c r="AM168" s="246"/>
      <c r="AN168" s="246"/>
      <c r="AO168" s="246"/>
      <c r="AP168" s="246" t="s">
        <v>41</v>
      </c>
      <c r="AQ168" s="246"/>
      <c r="AR168" s="246"/>
      <c r="AS168" s="246"/>
      <c r="AT168" s="247" t="s">
        <v>42</v>
      </c>
      <c r="AU168" s="247"/>
      <c r="AV168" s="247"/>
      <c r="AW168" s="246" t="s">
        <v>43</v>
      </c>
      <c r="AX168" s="246"/>
      <c r="AY168" s="246"/>
      <c r="AZ168" s="246"/>
      <c r="BA168" s="246"/>
      <c r="BB168" s="246"/>
      <c r="BC168" s="248" t="s">
        <v>44</v>
      </c>
      <c r="BD168" s="249"/>
      <c r="BE168" s="248" t="s">
        <v>45</v>
      </c>
      <c r="BF168" s="249"/>
      <c r="BG168" s="246" t="s">
        <v>46</v>
      </c>
      <c r="BH168" s="246"/>
      <c r="BI168" s="246"/>
      <c r="BJ168" s="254">
        <f>SUM(BG174:BI209)</f>
        <v>14</v>
      </c>
      <c r="BK168" s="255"/>
      <c r="BL168" s="256"/>
      <c r="BM168" s="263" t="s">
        <v>264</v>
      </c>
      <c r="BN168" s="264"/>
      <c r="BO168" s="264"/>
    </row>
    <row r="169" spans="2:67" ht="15" customHeight="1" thickTop="1" thickBot="1">
      <c r="B169" s="212"/>
      <c r="C169" s="213"/>
      <c r="D169" s="213"/>
      <c r="E169" s="213"/>
      <c r="F169" s="213"/>
      <c r="G169" s="213"/>
      <c r="H169" s="213"/>
      <c r="I169" s="213"/>
      <c r="J169" s="213"/>
      <c r="K169" s="213"/>
      <c r="L169" s="214"/>
      <c r="M169" s="218"/>
      <c r="N169" s="218"/>
      <c r="O169" s="218"/>
      <c r="P169" s="218"/>
      <c r="Q169" s="218"/>
      <c r="R169" s="218"/>
      <c r="S169" s="218"/>
      <c r="T169" s="218"/>
      <c r="U169" s="218"/>
      <c r="V169" s="218"/>
      <c r="W169" s="218"/>
      <c r="X169" s="218"/>
      <c r="Y169" s="218"/>
      <c r="Z169" s="218"/>
      <c r="AA169" s="218"/>
      <c r="AB169" s="218"/>
      <c r="AC169" s="182"/>
      <c r="AD169" s="182"/>
      <c r="AE169" s="182"/>
      <c r="AF169" s="182"/>
      <c r="AG169" s="246"/>
      <c r="AH169" s="246"/>
      <c r="AI169" s="246"/>
      <c r="AJ169" s="246"/>
      <c r="AK169" s="246"/>
      <c r="AL169" s="246"/>
      <c r="AM169" s="246"/>
      <c r="AN169" s="246"/>
      <c r="AO169" s="246"/>
      <c r="AP169" s="246"/>
      <c r="AQ169" s="246"/>
      <c r="AR169" s="246"/>
      <c r="AS169" s="246"/>
      <c r="AT169" s="247"/>
      <c r="AU169" s="247"/>
      <c r="AV169" s="247"/>
      <c r="AW169" s="246"/>
      <c r="AX169" s="246"/>
      <c r="AY169" s="246"/>
      <c r="AZ169" s="246"/>
      <c r="BA169" s="246"/>
      <c r="BB169" s="246"/>
      <c r="BC169" s="250"/>
      <c r="BD169" s="251"/>
      <c r="BE169" s="250"/>
      <c r="BF169" s="251"/>
      <c r="BG169" s="246"/>
      <c r="BH169" s="246"/>
      <c r="BI169" s="246"/>
      <c r="BJ169" s="257"/>
      <c r="BK169" s="258"/>
      <c r="BL169" s="259"/>
      <c r="BM169" s="263"/>
      <c r="BN169" s="264"/>
      <c r="BO169" s="264"/>
    </row>
    <row r="170" spans="2:67" ht="15" customHeight="1" thickTop="1" thickBot="1">
      <c r="B170" s="215"/>
      <c r="C170" s="216"/>
      <c r="D170" s="216"/>
      <c r="E170" s="216"/>
      <c r="F170" s="216"/>
      <c r="G170" s="216"/>
      <c r="H170" s="216"/>
      <c r="I170" s="216"/>
      <c r="J170" s="216"/>
      <c r="K170" s="216"/>
      <c r="L170" s="217"/>
      <c r="M170" s="218"/>
      <c r="N170" s="218"/>
      <c r="O170" s="218"/>
      <c r="P170" s="218"/>
      <c r="Q170" s="218"/>
      <c r="R170" s="218"/>
      <c r="S170" s="218"/>
      <c r="T170" s="218"/>
      <c r="U170" s="218"/>
      <c r="V170" s="218"/>
      <c r="W170" s="218"/>
      <c r="X170" s="218"/>
      <c r="Y170" s="218"/>
      <c r="Z170" s="218"/>
      <c r="AA170" s="218"/>
      <c r="AB170" s="218"/>
      <c r="AC170" s="182"/>
      <c r="AD170" s="182"/>
      <c r="AE170" s="182"/>
      <c r="AF170" s="182"/>
      <c r="AG170" s="246"/>
      <c r="AH170" s="246"/>
      <c r="AI170" s="246"/>
      <c r="AJ170" s="246"/>
      <c r="AK170" s="246"/>
      <c r="AL170" s="246"/>
      <c r="AM170" s="246"/>
      <c r="AN170" s="246"/>
      <c r="AO170" s="246"/>
      <c r="AP170" s="246"/>
      <c r="AQ170" s="246"/>
      <c r="AR170" s="246"/>
      <c r="AS170" s="246"/>
      <c r="AT170" s="247"/>
      <c r="AU170" s="247"/>
      <c r="AV170" s="247"/>
      <c r="AW170" s="246"/>
      <c r="AX170" s="246"/>
      <c r="AY170" s="246"/>
      <c r="AZ170" s="246"/>
      <c r="BA170" s="246"/>
      <c r="BB170" s="246"/>
      <c r="BC170" s="250"/>
      <c r="BD170" s="251"/>
      <c r="BE170" s="250"/>
      <c r="BF170" s="251"/>
      <c r="BG170" s="246"/>
      <c r="BH170" s="246"/>
      <c r="BI170" s="246"/>
      <c r="BJ170" s="260"/>
      <c r="BK170" s="261"/>
      <c r="BL170" s="262"/>
      <c r="BM170" s="263"/>
      <c r="BN170" s="264"/>
      <c r="BO170" s="264"/>
    </row>
    <row r="171" spans="2:67" ht="15" customHeight="1" thickTop="1" thickBot="1">
      <c r="B171" s="209"/>
      <c r="C171" s="210"/>
      <c r="D171" s="210"/>
      <c r="E171" s="210"/>
      <c r="F171" s="210"/>
      <c r="G171" s="210"/>
      <c r="H171" s="210"/>
      <c r="I171" s="210"/>
      <c r="J171" s="210"/>
      <c r="K171" s="210"/>
      <c r="L171" s="211"/>
      <c r="M171" s="218"/>
      <c r="N171" s="218"/>
      <c r="O171" s="218"/>
      <c r="P171" s="218"/>
      <c r="Q171" s="218"/>
      <c r="R171" s="218"/>
      <c r="S171" s="218"/>
      <c r="T171" s="218"/>
      <c r="U171" s="218"/>
      <c r="V171" s="218"/>
      <c r="W171" s="218"/>
      <c r="X171" s="218"/>
      <c r="Y171" s="218"/>
      <c r="Z171" s="218"/>
      <c r="AA171" s="218"/>
      <c r="AB171" s="218"/>
      <c r="AC171" s="182"/>
      <c r="AD171" s="182"/>
      <c r="AE171" s="182"/>
      <c r="AF171" s="182"/>
      <c r="AG171" s="246"/>
      <c r="AH171" s="246"/>
      <c r="AI171" s="246"/>
      <c r="AJ171" s="246"/>
      <c r="AK171" s="246"/>
      <c r="AL171" s="246"/>
      <c r="AM171" s="246"/>
      <c r="AN171" s="246"/>
      <c r="AO171" s="246"/>
      <c r="AP171" s="246"/>
      <c r="AQ171" s="246"/>
      <c r="AR171" s="246"/>
      <c r="AS171" s="246"/>
      <c r="AT171" s="247"/>
      <c r="AU171" s="247"/>
      <c r="AV171" s="247"/>
      <c r="AW171" s="246" t="s">
        <v>48</v>
      </c>
      <c r="AX171" s="246"/>
      <c r="AY171" s="246" t="s">
        <v>49</v>
      </c>
      <c r="AZ171" s="246"/>
      <c r="BA171" s="246" t="s">
        <v>50</v>
      </c>
      <c r="BB171" s="246"/>
      <c r="BC171" s="250"/>
      <c r="BD171" s="251"/>
      <c r="BE171" s="250"/>
      <c r="BF171" s="251"/>
      <c r="BG171" s="246"/>
      <c r="BH171" s="246"/>
      <c r="BI171" s="246"/>
      <c r="BJ171" s="254">
        <f>BJ165+BJ168</f>
        <v>427</v>
      </c>
      <c r="BK171" s="255"/>
      <c r="BL171" s="256"/>
      <c r="BM171" s="263" t="s">
        <v>265</v>
      </c>
      <c r="BN171" s="264"/>
      <c r="BO171" s="264"/>
    </row>
    <row r="172" spans="2:67" ht="15" customHeight="1" thickTop="1" thickBot="1">
      <c r="B172" s="212"/>
      <c r="C172" s="213"/>
      <c r="D172" s="213"/>
      <c r="E172" s="213"/>
      <c r="F172" s="213"/>
      <c r="G172" s="213"/>
      <c r="H172" s="213"/>
      <c r="I172" s="213"/>
      <c r="J172" s="213"/>
      <c r="K172" s="213"/>
      <c r="L172" s="214"/>
      <c r="M172" s="218"/>
      <c r="N172" s="218"/>
      <c r="O172" s="218"/>
      <c r="P172" s="218"/>
      <c r="Q172" s="218"/>
      <c r="R172" s="218"/>
      <c r="S172" s="218"/>
      <c r="T172" s="218"/>
      <c r="U172" s="218"/>
      <c r="V172" s="218"/>
      <c r="W172" s="218"/>
      <c r="X172" s="218"/>
      <c r="Y172" s="218"/>
      <c r="Z172" s="218"/>
      <c r="AA172" s="218"/>
      <c r="AB172" s="218"/>
      <c r="AC172" s="182"/>
      <c r="AD172" s="182"/>
      <c r="AE172" s="182"/>
      <c r="AF172" s="182"/>
      <c r="AG172" s="246"/>
      <c r="AH172" s="246"/>
      <c r="AI172" s="246"/>
      <c r="AJ172" s="246"/>
      <c r="AK172" s="246"/>
      <c r="AL172" s="246"/>
      <c r="AM172" s="246"/>
      <c r="AN172" s="246"/>
      <c r="AO172" s="246"/>
      <c r="AP172" s="246"/>
      <c r="AQ172" s="246"/>
      <c r="AR172" s="246"/>
      <c r="AS172" s="246"/>
      <c r="AT172" s="247"/>
      <c r="AU172" s="247"/>
      <c r="AV172" s="247"/>
      <c r="AW172" s="246"/>
      <c r="AX172" s="246"/>
      <c r="AY172" s="246"/>
      <c r="AZ172" s="246"/>
      <c r="BA172" s="246"/>
      <c r="BB172" s="246"/>
      <c r="BC172" s="250"/>
      <c r="BD172" s="251"/>
      <c r="BE172" s="250"/>
      <c r="BF172" s="251"/>
      <c r="BG172" s="246"/>
      <c r="BH172" s="246"/>
      <c r="BI172" s="246"/>
      <c r="BJ172" s="257"/>
      <c r="BK172" s="258"/>
      <c r="BL172" s="259"/>
      <c r="BM172" s="263"/>
      <c r="BN172" s="264"/>
      <c r="BO172" s="264"/>
    </row>
    <row r="173" spans="2:67" ht="15" customHeight="1" thickTop="1" thickBot="1">
      <c r="B173" s="215"/>
      <c r="C173" s="216"/>
      <c r="D173" s="216"/>
      <c r="E173" s="216"/>
      <c r="F173" s="216"/>
      <c r="G173" s="216"/>
      <c r="H173" s="216"/>
      <c r="I173" s="216"/>
      <c r="J173" s="216"/>
      <c r="K173" s="216"/>
      <c r="L173" s="217"/>
      <c r="M173" s="218"/>
      <c r="N173" s="218"/>
      <c r="O173" s="218"/>
      <c r="P173" s="218"/>
      <c r="Q173" s="218"/>
      <c r="R173" s="218"/>
      <c r="S173" s="218"/>
      <c r="T173" s="218"/>
      <c r="U173" s="218"/>
      <c r="V173" s="218"/>
      <c r="W173" s="218"/>
      <c r="X173" s="218"/>
      <c r="Y173" s="218"/>
      <c r="Z173" s="218"/>
      <c r="AA173" s="218"/>
      <c r="AB173" s="218"/>
      <c r="AC173" s="182"/>
      <c r="AD173" s="182"/>
      <c r="AE173" s="182"/>
      <c r="AF173" s="182"/>
      <c r="AG173" s="246"/>
      <c r="AH173" s="246"/>
      <c r="AI173" s="246"/>
      <c r="AJ173" s="246"/>
      <c r="AK173" s="246"/>
      <c r="AL173" s="246"/>
      <c r="AM173" s="246"/>
      <c r="AN173" s="246"/>
      <c r="AO173" s="246"/>
      <c r="AP173" s="246"/>
      <c r="AQ173" s="246"/>
      <c r="AR173" s="246"/>
      <c r="AS173" s="246"/>
      <c r="AT173" s="247"/>
      <c r="AU173" s="247"/>
      <c r="AV173" s="247"/>
      <c r="AW173" s="246"/>
      <c r="AX173" s="246"/>
      <c r="AY173" s="246"/>
      <c r="AZ173" s="246"/>
      <c r="BA173" s="246"/>
      <c r="BB173" s="246"/>
      <c r="BC173" s="252"/>
      <c r="BD173" s="253"/>
      <c r="BE173" s="252"/>
      <c r="BF173" s="253"/>
      <c r="BG173" s="246"/>
      <c r="BH173" s="246"/>
      <c r="BI173" s="246"/>
      <c r="BJ173" s="260"/>
      <c r="BK173" s="261"/>
      <c r="BL173" s="262"/>
      <c r="BM173" s="263"/>
      <c r="BN173" s="264"/>
      <c r="BO173" s="264"/>
    </row>
    <row r="174" spans="2:67" ht="15.75" customHeight="1" thickTop="1" thickBot="1">
      <c r="B174" s="209"/>
      <c r="C174" s="210"/>
      <c r="D174" s="210"/>
      <c r="E174" s="210"/>
      <c r="F174" s="210"/>
      <c r="G174" s="210"/>
      <c r="H174" s="210"/>
      <c r="I174" s="210"/>
      <c r="J174" s="210"/>
      <c r="K174" s="210"/>
      <c r="L174" s="211"/>
      <c r="M174" s="218"/>
      <c r="N174" s="218"/>
      <c r="O174" s="218"/>
      <c r="P174" s="218"/>
      <c r="Q174" s="218"/>
      <c r="R174" s="218"/>
      <c r="S174" s="218"/>
      <c r="T174" s="218"/>
      <c r="U174" s="218"/>
      <c r="V174" s="218"/>
      <c r="W174" s="218"/>
      <c r="X174" s="218"/>
      <c r="Y174" s="218"/>
      <c r="Z174" s="218"/>
      <c r="AA174" s="218"/>
      <c r="AB174" s="218"/>
      <c r="AC174" s="182"/>
      <c r="AD174" s="182"/>
      <c r="AE174" s="182"/>
      <c r="AF174" s="182"/>
      <c r="AG174" s="222" t="s">
        <v>144</v>
      </c>
      <c r="AH174" s="223"/>
      <c r="AI174" s="223"/>
      <c r="AJ174" s="223"/>
      <c r="AK174" s="223"/>
      <c r="AL174" s="223"/>
      <c r="AM174" s="223"/>
      <c r="AN174" s="223"/>
      <c r="AO174" s="224"/>
      <c r="AP174" s="231" t="s">
        <v>184</v>
      </c>
      <c r="AQ174" s="231"/>
      <c r="AR174" s="231"/>
      <c r="AS174" s="231"/>
      <c r="AT174" s="200">
        <f>AY174+'07.02'!AT174:AV176</f>
        <v>2</v>
      </c>
      <c r="AU174" s="206"/>
      <c r="AV174" s="201"/>
      <c r="AW174" s="188">
        <f>'07.02'!BG174</f>
        <v>1</v>
      </c>
      <c r="AX174" s="189"/>
      <c r="AY174" s="194"/>
      <c r="AZ174" s="195"/>
      <c r="BA174" s="188"/>
      <c r="BB174" s="189"/>
      <c r="BC174" s="200">
        <f>BA174+'07.02'!BC174</f>
        <v>1</v>
      </c>
      <c r="BD174" s="201"/>
      <c r="BE174" s="200">
        <f>BA174+'07.02'!BE174</f>
        <v>1</v>
      </c>
      <c r="BF174" s="201"/>
      <c r="BG174" s="200">
        <f>AW174+AY174-BA174</f>
        <v>1</v>
      </c>
      <c r="BH174" s="206"/>
      <c r="BI174" s="201"/>
      <c r="BJ174" s="254" t="e">
        <f>IF(AG45&gt;0,(AG36/1000)^2*AG45*0.7854*1.1,0)</f>
        <v>#VALUE!</v>
      </c>
      <c r="BK174" s="255"/>
      <c r="BL174" s="256"/>
      <c r="BM174" s="263" t="s">
        <v>279</v>
      </c>
      <c r="BN174" s="264"/>
      <c r="BO174" s="264"/>
    </row>
    <row r="175" spans="2:67" ht="15" customHeight="1" thickTop="1" thickBot="1">
      <c r="B175" s="212"/>
      <c r="C175" s="213"/>
      <c r="D175" s="213"/>
      <c r="E175" s="213"/>
      <c r="F175" s="213"/>
      <c r="G175" s="213"/>
      <c r="H175" s="213"/>
      <c r="I175" s="213"/>
      <c r="J175" s="213"/>
      <c r="K175" s="213"/>
      <c r="L175" s="214"/>
      <c r="M175" s="218"/>
      <c r="N175" s="218"/>
      <c r="O175" s="218"/>
      <c r="P175" s="218"/>
      <c r="Q175" s="218"/>
      <c r="R175" s="218"/>
      <c r="S175" s="218"/>
      <c r="T175" s="218"/>
      <c r="U175" s="218"/>
      <c r="V175" s="218"/>
      <c r="W175" s="218"/>
      <c r="X175" s="218"/>
      <c r="Y175" s="218"/>
      <c r="Z175" s="218"/>
      <c r="AA175" s="218"/>
      <c r="AB175" s="218"/>
      <c r="AC175" s="182"/>
      <c r="AD175" s="182"/>
      <c r="AE175" s="182"/>
      <c r="AF175" s="182"/>
      <c r="AG175" s="225"/>
      <c r="AH175" s="226"/>
      <c r="AI175" s="226"/>
      <c r="AJ175" s="226"/>
      <c r="AK175" s="226"/>
      <c r="AL175" s="226"/>
      <c r="AM175" s="226"/>
      <c r="AN175" s="226"/>
      <c r="AO175" s="227"/>
      <c r="AP175" s="231"/>
      <c r="AQ175" s="231"/>
      <c r="AR175" s="231"/>
      <c r="AS175" s="231"/>
      <c r="AT175" s="202"/>
      <c r="AU175" s="207"/>
      <c r="AV175" s="203"/>
      <c r="AW175" s="190"/>
      <c r="AX175" s="191"/>
      <c r="AY175" s="196"/>
      <c r="AZ175" s="197"/>
      <c r="BA175" s="190"/>
      <c r="BB175" s="191"/>
      <c r="BC175" s="202"/>
      <c r="BD175" s="203"/>
      <c r="BE175" s="202"/>
      <c r="BF175" s="203"/>
      <c r="BG175" s="202"/>
      <c r="BH175" s="207"/>
      <c r="BI175" s="203"/>
      <c r="BJ175" s="257"/>
      <c r="BK175" s="258"/>
      <c r="BL175" s="259"/>
      <c r="BM175" s="263"/>
      <c r="BN175" s="264"/>
      <c r="BO175" s="264"/>
    </row>
    <row r="176" spans="2:67" ht="15" customHeight="1" thickTop="1" thickBot="1">
      <c r="B176" s="215"/>
      <c r="C176" s="216"/>
      <c r="D176" s="216"/>
      <c r="E176" s="216"/>
      <c r="F176" s="216"/>
      <c r="G176" s="216"/>
      <c r="H176" s="216"/>
      <c r="I176" s="216"/>
      <c r="J176" s="216"/>
      <c r="K176" s="216"/>
      <c r="L176" s="217"/>
      <c r="M176" s="218"/>
      <c r="N176" s="218"/>
      <c r="O176" s="218"/>
      <c r="P176" s="218"/>
      <c r="Q176" s="218"/>
      <c r="R176" s="218"/>
      <c r="S176" s="218"/>
      <c r="T176" s="218"/>
      <c r="U176" s="218"/>
      <c r="V176" s="218"/>
      <c r="W176" s="218"/>
      <c r="X176" s="218"/>
      <c r="Y176" s="218"/>
      <c r="Z176" s="218"/>
      <c r="AA176" s="218"/>
      <c r="AB176" s="218"/>
      <c r="AC176" s="182"/>
      <c r="AD176" s="182"/>
      <c r="AE176" s="182"/>
      <c r="AF176" s="182"/>
      <c r="AG176" s="228"/>
      <c r="AH176" s="229"/>
      <c r="AI176" s="229"/>
      <c r="AJ176" s="229"/>
      <c r="AK176" s="229"/>
      <c r="AL176" s="229"/>
      <c r="AM176" s="229"/>
      <c r="AN176" s="229"/>
      <c r="AO176" s="230"/>
      <c r="AP176" s="231"/>
      <c r="AQ176" s="231"/>
      <c r="AR176" s="231"/>
      <c r="AS176" s="231"/>
      <c r="AT176" s="204"/>
      <c r="AU176" s="208"/>
      <c r="AV176" s="205"/>
      <c r="AW176" s="192"/>
      <c r="AX176" s="193"/>
      <c r="AY176" s="198"/>
      <c r="AZ176" s="199"/>
      <c r="BA176" s="192"/>
      <c r="BB176" s="193"/>
      <c r="BC176" s="204"/>
      <c r="BD176" s="205"/>
      <c r="BE176" s="204"/>
      <c r="BF176" s="205"/>
      <c r="BG176" s="204"/>
      <c r="BH176" s="208"/>
      <c r="BI176" s="205"/>
      <c r="BJ176" s="260"/>
      <c r="BK176" s="261"/>
      <c r="BL176" s="262"/>
      <c r="BM176" s="263"/>
      <c r="BN176" s="264"/>
      <c r="BO176" s="264"/>
    </row>
    <row r="177" spans="2:61" ht="15" customHeight="1" thickTop="1" thickBot="1">
      <c r="B177" s="209"/>
      <c r="C177" s="210"/>
      <c r="D177" s="210"/>
      <c r="E177" s="210"/>
      <c r="F177" s="210"/>
      <c r="G177" s="210"/>
      <c r="H177" s="210"/>
      <c r="I177" s="210"/>
      <c r="J177" s="210"/>
      <c r="K177" s="210"/>
      <c r="L177" s="211"/>
      <c r="M177" s="182"/>
      <c r="N177" s="182"/>
      <c r="O177" s="182"/>
      <c r="P177" s="182"/>
      <c r="Q177" s="218"/>
      <c r="R177" s="218"/>
      <c r="S177" s="218"/>
      <c r="T177" s="218"/>
      <c r="U177" s="218"/>
      <c r="V177" s="218"/>
      <c r="W177" s="218"/>
      <c r="X177" s="218"/>
      <c r="Y177" s="218"/>
      <c r="Z177" s="218"/>
      <c r="AA177" s="218"/>
      <c r="AB177" s="218"/>
      <c r="AC177" s="218"/>
      <c r="AD177" s="218"/>
      <c r="AE177" s="218"/>
      <c r="AF177" s="218"/>
      <c r="AG177" s="222" t="s">
        <v>145</v>
      </c>
      <c r="AH177" s="223"/>
      <c r="AI177" s="223"/>
      <c r="AJ177" s="223"/>
      <c r="AK177" s="223"/>
      <c r="AL177" s="223"/>
      <c r="AM177" s="223"/>
      <c r="AN177" s="223"/>
      <c r="AO177" s="224"/>
      <c r="AP177" s="231" t="s">
        <v>184</v>
      </c>
      <c r="AQ177" s="231"/>
      <c r="AR177" s="231"/>
      <c r="AS177" s="231"/>
      <c r="AT177" s="200">
        <f>AY177+'07.02'!AT177:AV179</f>
        <v>0</v>
      </c>
      <c r="AU177" s="206"/>
      <c r="AV177" s="201"/>
      <c r="AW177" s="188">
        <f>'07.02'!BG177</f>
        <v>0</v>
      </c>
      <c r="AX177" s="189"/>
      <c r="AY177" s="194"/>
      <c r="AZ177" s="195"/>
      <c r="BA177" s="188"/>
      <c r="BB177" s="189"/>
      <c r="BC177" s="200">
        <f>BA177+'07.02'!BC177</f>
        <v>0</v>
      </c>
      <c r="BD177" s="201"/>
      <c r="BE177" s="200">
        <f>BA177+'07.02'!BE177</f>
        <v>0</v>
      </c>
      <c r="BF177" s="201"/>
      <c r="BG177" s="200">
        <f>AW177+AY177-BA177</f>
        <v>0</v>
      </c>
      <c r="BH177" s="206"/>
      <c r="BI177" s="201"/>
    </row>
    <row r="178" spans="2:61" ht="15.75" customHeight="1" thickTop="1" thickBot="1">
      <c r="B178" s="212"/>
      <c r="C178" s="213"/>
      <c r="D178" s="213"/>
      <c r="E178" s="213"/>
      <c r="F178" s="213"/>
      <c r="G178" s="213"/>
      <c r="H178" s="213"/>
      <c r="I178" s="213"/>
      <c r="J178" s="213"/>
      <c r="K178" s="213"/>
      <c r="L178" s="214"/>
      <c r="M178" s="182"/>
      <c r="N178" s="182"/>
      <c r="O178" s="182"/>
      <c r="P178" s="182"/>
      <c r="Q178" s="218"/>
      <c r="R178" s="218"/>
      <c r="S178" s="218"/>
      <c r="T178" s="218"/>
      <c r="U178" s="218"/>
      <c r="V178" s="218"/>
      <c r="W178" s="218"/>
      <c r="X178" s="218"/>
      <c r="Y178" s="218"/>
      <c r="Z178" s="218"/>
      <c r="AA178" s="218"/>
      <c r="AB178" s="218"/>
      <c r="AC178" s="218"/>
      <c r="AD178" s="218"/>
      <c r="AE178" s="218"/>
      <c r="AF178" s="218"/>
      <c r="AG178" s="225"/>
      <c r="AH178" s="226"/>
      <c r="AI178" s="226"/>
      <c r="AJ178" s="226"/>
      <c r="AK178" s="226"/>
      <c r="AL178" s="226"/>
      <c r="AM178" s="226"/>
      <c r="AN178" s="226"/>
      <c r="AO178" s="227"/>
      <c r="AP178" s="231"/>
      <c r="AQ178" s="231"/>
      <c r="AR178" s="231"/>
      <c r="AS178" s="231"/>
      <c r="AT178" s="202"/>
      <c r="AU178" s="207"/>
      <c r="AV178" s="203"/>
      <c r="AW178" s="190"/>
      <c r="AX178" s="191"/>
      <c r="AY178" s="196"/>
      <c r="AZ178" s="197"/>
      <c r="BA178" s="190"/>
      <c r="BB178" s="191"/>
      <c r="BC178" s="202"/>
      <c r="BD178" s="203"/>
      <c r="BE178" s="202"/>
      <c r="BF178" s="203"/>
      <c r="BG178" s="202"/>
      <c r="BH178" s="207"/>
      <c r="BI178" s="203"/>
    </row>
    <row r="179" spans="2:61" ht="15.75" customHeight="1" thickTop="1" thickBot="1">
      <c r="B179" s="215"/>
      <c r="C179" s="216"/>
      <c r="D179" s="216"/>
      <c r="E179" s="216"/>
      <c r="F179" s="216"/>
      <c r="G179" s="216"/>
      <c r="H179" s="216"/>
      <c r="I179" s="216"/>
      <c r="J179" s="216"/>
      <c r="K179" s="216"/>
      <c r="L179" s="217"/>
      <c r="M179" s="182"/>
      <c r="N179" s="182"/>
      <c r="O179" s="182"/>
      <c r="P179" s="182"/>
      <c r="Q179" s="218"/>
      <c r="R179" s="218"/>
      <c r="S179" s="218"/>
      <c r="T179" s="218"/>
      <c r="U179" s="218"/>
      <c r="V179" s="218"/>
      <c r="W179" s="218"/>
      <c r="X179" s="218"/>
      <c r="Y179" s="218"/>
      <c r="Z179" s="218"/>
      <c r="AA179" s="218"/>
      <c r="AB179" s="218"/>
      <c r="AC179" s="218"/>
      <c r="AD179" s="218"/>
      <c r="AE179" s="218"/>
      <c r="AF179" s="218"/>
      <c r="AG179" s="228"/>
      <c r="AH179" s="229"/>
      <c r="AI179" s="229"/>
      <c r="AJ179" s="229"/>
      <c r="AK179" s="229"/>
      <c r="AL179" s="229"/>
      <c r="AM179" s="229"/>
      <c r="AN179" s="229"/>
      <c r="AO179" s="230"/>
      <c r="AP179" s="231"/>
      <c r="AQ179" s="231"/>
      <c r="AR179" s="231"/>
      <c r="AS179" s="231"/>
      <c r="AT179" s="204"/>
      <c r="AU179" s="208"/>
      <c r="AV179" s="205"/>
      <c r="AW179" s="192"/>
      <c r="AX179" s="193"/>
      <c r="AY179" s="198"/>
      <c r="AZ179" s="199"/>
      <c r="BA179" s="192"/>
      <c r="BB179" s="193"/>
      <c r="BC179" s="204"/>
      <c r="BD179" s="205"/>
      <c r="BE179" s="204"/>
      <c r="BF179" s="205"/>
      <c r="BG179" s="204"/>
      <c r="BH179" s="208"/>
      <c r="BI179" s="205"/>
    </row>
    <row r="180" spans="2:61" ht="15.75" customHeight="1" thickTop="1" thickBot="1">
      <c r="B180" s="209"/>
      <c r="C180" s="210"/>
      <c r="D180" s="210"/>
      <c r="E180" s="210"/>
      <c r="F180" s="210"/>
      <c r="G180" s="210"/>
      <c r="H180" s="210"/>
      <c r="I180" s="210"/>
      <c r="J180" s="210"/>
      <c r="K180" s="210"/>
      <c r="L180" s="211"/>
      <c r="M180" s="244"/>
      <c r="N180" s="244"/>
      <c r="O180" s="244"/>
      <c r="P180" s="244"/>
      <c r="Q180" s="245"/>
      <c r="R180" s="245"/>
      <c r="S180" s="245"/>
      <c r="T180" s="245"/>
      <c r="U180" s="245"/>
      <c r="V180" s="245"/>
      <c r="W180" s="245"/>
      <c r="X180" s="245"/>
      <c r="Y180" s="245"/>
      <c r="Z180" s="245"/>
      <c r="AA180" s="245"/>
      <c r="AB180" s="245"/>
      <c r="AC180" s="218"/>
      <c r="AD180" s="218"/>
      <c r="AE180" s="218"/>
      <c r="AF180" s="218"/>
      <c r="AG180" s="222" t="s">
        <v>147</v>
      </c>
      <c r="AH180" s="223"/>
      <c r="AI180" s="223"/>
      <c r="AJ180" s="223"/>
      <c r="AK180" s="223"/>
      <c r="AL180" s="223"/>
      <c r="AM180" s="223"/>
      <c r="AN180" s="223"/>
      <c r="AO180" s="224"/>
      <c r="AP180" s="231" t="s">
        <v>184</v>
      </c>
      <c r="AQ180" s="231"/>
      <c r="AR180" s="231"/>
      <c r="AS180" s="231"/>
      <c r="AT180" s="200">
        <f>AY180+'07.02'!AT180:AV182</f>
        <v>2</v>
      </c>
      <c r="AU180" s="206"/>
      <c r="AV180" s="201"/>
      <c r="AW180" s="188">
        <f>'07.02'!BG180</f>
        <v>0</v>
      </c>
      <c r="AX180" s="189"/>
      <c r="AY180" s="194"/>
      <c r="AZ180" s="195"/>
      <c r="BA180" s="188"/>
      <c r="BB180" s="189"/>
      <c r="BC180" s="200">
        <f>BA180+'07.02'!BC180</f>
        <v>2</v>
      </c>
      <c r="BD180" s="201"/>
      <c r="BE180" s="200">
        <f>BA180+'07.02'!BE180</f>
        <v>2</v>
      </c>
      <c r="BF180" s="201"/>
      <c r="BG180" s="200">
        <f>AW180+AY180-BA180</f>
        <v>0</v>
      </c>
      <c r="BH180" s="206"/>
      <c r="BI180" s="201"/>
    </row>
    <row r="181" spans="2:61" ht="15.75" customHeight="1" thickTop="1" thickBot="1">
      <c r="B181" s="212"/>
      <c r="C181" s="213"/>
      <c r="D181" s="213"/>
      <c r="E181" s="213"/>
      <c r="F181" s="213"/>
      <c r="G181" s="213"/>
      <c r="H181" s="213"/>
      <c r="I181" s="213"/>
      <c r="J181" s="213"/>
      <c r="K181" s="213"/>
      <c r="L181" s="214"/>
      <c r="M181" s="244"/>
      <c r="N181" s="244"/>
      <c r="O181" s="244"/>
      <c r="P181" s="244"/>
      <c r="Q181" s="245"/>
      <c r="R181" s="245"/>
      <c r="S181" s="245"/>
      <c r="T181" s="245"/>
      <c r="U181" s="245"/>
      <c r="V181" s="245"/>
      <c r="W181" s="245"/>
      <c r="X181" s="245"/>
      <c r="Y181" s="245"/>
      <c r="Z181" s="245"/>
      <c r="AA181" s="245"/>
      <c r="AB181" s="245"/>
      <c r="AC181" s="218"/>
      <c r="AD181" s="218"/>
      <c r="AE181" s="218"/>
      <c r="AF181" s="218"/>
      <c r="AG181" s="225"/>
      <c r="AH181" s="226"/>
      <c r="AI181" s="226"/>
      <c r="AJ181" s="226"/>
      <c r="AK181" s="226"/>
      <c r="AL181" s="226"/>
      <c r="AM181" s="226"/>
      <c r="AN181" s="226"/>
      <c r="AO181" s="227"/>
      <c r="AP181" s="231"/>
      <c r="AQ181" s="231"/>
      <c r="AR181" s="231"/>
      <c r="AS181" s="231"/>
      <c r="AT181" s="202"/>
      <c r="AU181" s="207"/>
      <c r="AV181" s="203"/>
      <c r="AW181" s="190"/>
      <c r="AX181" s="191"/>
      <c r="AY181" s="196"/>
      <c r="AZ181" s="197"/>
      <c r="BA181" s="190"/>
      <c r="BB181" s="191"/>
      <c r="BC181" s="202"/>
      <c r="BD181" s="203"/>
      <c r="BE181" s="202"/>
      <c r="BF181" s="203"/>
      <c r="BG181" s="202"/>
      <c r="BH181" s="207"/>
      <c r="BI181" s="203"/>
    </row>
    <row r="182" spans="2:61" ht="15.75" customHeight="1" thickTop="1" thickBot="1">
      <c r="B182" s="215"/>
      <c r="C182" s="216"/>
      <c r="D182" s="216"/>
      <c r="E182" s="216"/>
      <c r="F182" s="216"/>
      <c r="G182" s="216"/>
      <c r="H182" s="216"/>
      <c r="I182" s="216"/>
      <c r="J182" s="216"/>
      <c r="K182" s="216"/>
      <c r="L182" s="217"/>
      <c r="M182" s="244"/>
      <c r="N182" s="244"/>
      <c r="O182" s="244"/>
      <c r="P182" s="244"/>
      <c r="Q182" s="245"/>
      <c r="R182" s="245"/>
      <c r="S182" s="245"/>
      <c r="T182" s="245"/>
      <c r="U182" s="245"/>
      <c r="V182" s="245"/>
      <c r="W182" s="245"/>
      <c r="X182" s="245"/>
      <c r="Y182" s="245"/>
      <c r="Z182" s="245"/>
      <c r="AA182" s="245"/>
      <c r="AB182" s="245"/>
      <c r="AC182" s="218"/>
      <c r="AD182" s="218"/>
      <c r="AE182" s="218"/>
      <c r="AF182" s="218"/>
      <c r="AG182" s="228"/>
      <c r="AH182" s="229"/>
      <c r="AI182" s="229"/>
      <c r="AJ182" s="229"/>
      <c r="AK182" s="229"/>
      <c r="AL182" s="229"/>
      <c r="AM182" s="229"/>
      <c r="AN182" s="229"/>
      <c r="AO182" s="230"/>
      <c r="AP182" s="231"/>
      <c r="AQ182" s="231"/>
      <c r="AR182" s="231"/>
      <c r="AS182" s="231"/>
      <c r="AT182" s="204"/>
      <c r="AU182" s="208"/>
      <c r="AV182" s="205"/>
      <c r="AW182" s="192"/>
      <c r="AX182" s="193"/>
      <c r="AY182" s="198"/>
      <c r="AZ182" s="199"/>
      <c r="BA182" s="192"/>
      <c r="BB182" s="193"/>
      <c r="BC182" s="204"/>
      <c r="BD182" s="205"/>
      <c r="BE182" s="204"/>
      <c r="BF182" s="205"/>
      <c r="BG182" s="204"/>
      <c r="BH182" s="208"/>
      <c r="BI182" s="205"/>
    </row>
    <row r="183" spans="2:61" ht="15.75" customHeight="1" thickTop="1" thickBot="1">
      <c r="B183" s="209"/>
      <c r="C183" s="210"/>
      <c r="D183" s="210"/>
      <c r="E183" s="210"/>
      <c r="F183" s="210"/>
      <c r="G183" s="210"/>
      <c r="H183" s="210"/>
      <c r="I183" s="210"/>
      <c r="J183" s="210"/>
      <c r="K183" s="210"/>
      <c r="L183" s="211"/>
      <c r="M183" s="188"/>
      <c r="N183" s="241"/>
      <c r="O183" s="241"/>
      <c r="P183" s="189"/>
      <c r="Q183" s="188"/>
      <c r="R183" s="241"/>
      <c r="S183" s="241"/>
      <c r="T183" s="189"/>
      <c r="U183" s="188"/>
      <c r="V183" s="241"/>
      <c r="W183" s="241"/>
      <c r="X183" s="189"/>
      <c r="Y183" s="188"/>
      <c r="Z183" s="241"/>
      <c r="AA183" s="241"/>
      <c r="AB183" s="189"/>
      <c r="AC183" s="194"/>
      <c r="AD183" s="219"/>
      <c r="AE183" s="219"/>
      <c r="AF183" s="195"/>
      <c r="AG183" s="222" t="s">
        <v>148</v>
      </c>
      <c r="AH183" s="223"/>
      <c r="AI183" s="223"/>
      <c r="AJ183" s="223"/>
      <c r="AK183" s="223"/>
      <c r="AL183" s="223"/>
      <c r="AM183" s="223"/>
      <c r="AN183" s="223"/>
      <c r="AO183" s="224"/>
      <c r="AP183" s="231" t="s">
        <v>184</v>
      </c>
      <c r="AQ183" s="231"/>
      <c r="AR183" s="231"/>
      <c r="AS183" s="231"/>
      <c r="AT183" s="200">
        <f>AY183+'07.02'!AT183:AV185</f>
        <v>4</v>
      </c>
      <c r="AU183" s="206"/>
      <c r="AV183" s="201"/>
      <c r="AW183" s="188">
        <f>'07.02'!BG183</f>
        <v>4</v>
      </c>
      <c r="AX183" s="189"/>
      <c r="AY183" s="194"/>
      <c r="AZ183" s="195"/>
      <c r="BA183" s="188"/>
      <c r="BB183" s="189"/>
      <c r="BC183" s="200">
        <f>BA183+'07.02'!BC183</f>
        <v>0</v>
      </c>
      <c r="BD183" s="201"/>
      <c r="BE183" s="200">
        <f>BA183+'07.02'!BE183</f>
        <v>0</v>
      </c>
      <c r="BF183" s="201"/>
      <c r="BG183" s="200">
        <f>AW183+AY183-BA183</f>
        <v>4</v>
      </c>
      <c r="BH183" s="206"/>
      <c r="BI183" s="201"/>
    </row>
    <row r="184" spans="2:61" ht="15.75" customHeight="1" thickTop="1" thickBot="1">
      <c r="B184" s="212"/>
      <c r="C184" s="213"/>
      <c r="D184" s="213"/>
      <c r="E184" s="213"/>
      <c r="F184" s="213"/>
      <c r="G184" s="213"/>
      <c r="H184" s="213"/>
      <c r="I184" s="213"/>
      <c r="J184" s="213"/>
      <c r="K184" s="213"/>
      <c r="L184" s="214"/>
      <c r="M184" s="190"/>
      <c r="N184" s="242"/>
      <c r="O184" s="242"/>
      <c r="P184" s="191"/>
      <c r="Q184" s="190"/>
      <c r="R184" s="242"/>
      <c r="S184" s="242"/>
      <c r="T184" s="191"/>
      <c r="U184" s="190"/>
      <c r="V184" s="242"/>
      <c r="W184" s="242"/>
      <c r="X184" s="191"/>
      <c r="Y184" s="190"/>
      <c r="Z184" s="242"/>
      <c r="AA184" s="242"/>
      <c r="AB184" s="191"/>
      <c r="AC184" s="196"/>
      <c r="AD184" s="220"/>
      <c r="AE184" s="220"/>
      <c r="AF184" s="197"/>
      <c r="AG184" s="225"/>
      <c r="AH184" s="226"/>
      <c r="AI184" s="226"/>
      <c r="AJ184" s="226"/>
      <c r="AK184" s="226"/>
      <c r="AL184" s="226"/>
      <c r="AM184" s="226"/>
      <c r="AN184" s="226"/>
      <c r="AO184" s="227"/>
      <c r="AP184" s="231"/>
      <c r="AQ184" s="231"/>
      <c r="AR184" s="231"/>
      <c r="AS184" s="231"/>
      <c r="AT184" s="202"/>
      <c r="AU184" s="207"/>
      <c r="AV184" s="203"/>
      <c r="AW184" s="190"/>
      <c r="AX184" s="191"/>
      <c r="AY184" s="196"/>
      <c r="AZ184" s="197"/>
      <c r="BA184" s="190"/>
      <c r="BB184" s="191"/>
      <c r="BC184" s="202"/>
      <c r="BD184" s="203"/>
      <c r="BE184" s="202"/>
      <c r="BF184" s="203"/>
      <c r="BG184" s="202"/>
      <c r="BH184" s="207"/>
      <c r="BI184" s="203"/>
    </row>
    <row r="185" spans="2:61" ht="15.75" customHeight="1" thickTop="1" thickBot="1">
      <c r="B185" s="215"/>
      <c r="C185" s="216"/>
      <c r="D185" s="216"/>
      <c r="E185" s="216"/>
      <c r="F185" s="216"/>
      <c r="G185" s="216"/>
      <c r="H185" s="216"/>
      <c r="I185" s="216"/>
      <c r="J185" s="216"/>
      <c r="K185" s="216"/>
      <c r="L185" s="217"/>
      <c r="M185" s="192"/>
      <c r="N185" s="243"/>
      <c r="O185" s="243"/>
      <c r="P185" s="193"/>
      <c r="Q185" s="192"/>
      <c r="R185" s="243"/>
      <c r="S185" s="243"/>
      <c r="T185" s="193"/>
      <c r="U185" s="192"/>
      <c r="V185" s="243"/>
      <c r="W185" s="243"/>
      <c r="X185" s="193"/>
      <c r="Y185" s="192"/>
      <c r="Z185" s="243"/>
      <c r="AA185" s="243"/>
      <c r="AB185" s="193"/>
      <c r="AC185" s="198"/>
      <c r="AD185" s="221"/>
      <c r="AE185" s="221"/>
      <c r="AF185" s="199"/>
      <c r="AG185" s="228"/>
      <c r="AH185" s="229"/>
      <c r="AI185" s="229"/>
      <c r="AJ185" s="229"/>
      <c r="AK185" s="229"/>
      <c r="AL185" s="229"/>
      <c r="AM185" s="229"/>
      <c r="AN185" s="229"/>
      <c r="AO185" s="230"/>
      <c r="AP185" s="231"/>
      <c r="AQ185" s="231"/>
      <c r="AR185" s="231"/>
      <c r="AS185" s="231"/>
      <c r="AT185" s="204"/>
      <c r="AU185" s="208"/>
      <c r="AV185" s="205"/>
      <c r="AW185" s="192"/>
      <c r="AX185" s="193"/>
      <c r="AY185" s="198"/>
      <c r="AZ185" s="199"/>
      <c r="BA185" s="192"/>
      <c r="BB185" s="193"/>
      <c r="BC185" s="204"/>
      <c r="BD185" s="205"/>
      <c r="BE185" s="204"/>
      <c r="BF185" s="205"/>
      <c r="BG185" s="204"/>
      <c r="BH185" s="208"/>
      <c r="BI185" s="205"/>
    </row>
    <row r="186" spans="2:61" ht="15.75" customHeight="1" thickTop="1" thickBot="1">
      <c r="B186" s="209"/>
      <c r="C186" s="210"/>
      <c r="D186" s="210"/>
      <c r="E186" s="210"/>
      <c r="F186" s="210"/>
      <c r="G186" s="210"/>
      <c r="H186" s="210"/>
      <c r="I186" s="210"/>
      <c r="J186" s="210"/>
      <c r="K186" s="210"/>
      <c r="L186" s="211"/>
      <c r="M186" s="188"/>
      <c r="N186" s="241"/>
      <c r="O186" s="241"/>
      <c r="P186" s="189"/>
      <c r="Q186" s="188"/>
      <c r="R186" s="241"/>
      <c r="S186" s="241"/>
      <c r="T186" s="189"/>
      <c r="U186" s="188"/>
      <c r="V186" s="241"/>
      <c r="W186" s="241"/>
      <c r="X186" s="189"/>
      <c r="Y186" s="188"/>
      <c r="Z186" s="241"/>
      <c r="AA186" s="241"/>
      <c r="AB186" s="189"/>
      <c r="AC186" s="194"/>
      <c r="AD186" s="219"/>
      <c r="AE186" s="219"/>
      <c r="AF186" s="195"/>
      <c r="AG186" s="222" t="s">
        <v>149</v>
      </c>
      <c r="AH186" s="223"/>
      <c r="AI186" s="223"/>
      <c r="AJ186" s="223"/>
      <c r="AK186" s="223"/>
      <c r="AL186" s="223"/>
      <c r="AM186" s="223"/>
      <c r="AN186" s="223"/>
      <c r="AO186" s="224"/>
      <c r="AP186" s="231" t="s">
        <v>184</v>
      </c>
      <c r="AQ186" s="231"/>
      <c r="AR186" s="231"/>
      <c r="AS186" s="231"/>
      <c r="AT186" s="200">
        <f>AY186+'07.02'!AT186:AV188</f>
        <v>2</v>
      </c>
      <c r="AU186" s="206"/>
      <c r="AV186" s="201"/>
      <c r="AW186" s="188">
        <f>'07.02'!BG186</f>
        <v>2</v>
      </c>
      <c r="AX186" s="189"/>
      <c r="AY186" s="194"/>
      <c r="AZ186" s="195"/>
      <c r="BA186" s="188"/>
      <c r="BB186" s="189"/>
      <c r="BC186" s="200">
        <f>BA186+'07.02'!BC186</f>
        <v>0</v>
      </c>
      <c r="BD186" s="201"/>
      <c r="BE186" s="200">
        <f>BA186+'07.02'!BE186</f>
        <v>0</v>
      </c>
      <c r="BF186" s="201"/>
      <c r="BG186" s="200">
        <f>AW186+AY186-BA186</f>
        <v>2</v>
      </c>
      <c r="BH186" s="206"/>
      <c r="BI186" s="201"/>
    </row>
    <row r="187" spans="2:61" ht="15.75" customHeight="1" thickTop="1" thickBot="1">
      <c r="B187" s="212"/>
      <c r="C187" s="213"/>
      <c r="D187" s="213"/>
      <c r="E187" s="213"/>
      <c r="F187" s="213"/>
      <c r="G187" s="213"/>
      <c r="H187" s="213"/>
      <c r="I187" s="213"/>
      <c r="J187" s="213"/>
      <c r="K187" s="213"/>
      <c r="L187" s="214"/>
      <c r="M187" s="190"/>
      <c r="N187" s="242"/>
      <c r="O187" s="242"/>
      <c r="P187" s="191"/>
      <c r="Q187" s="190"/>
      <c r="R187" s="242"/>
      <c r="S187" s="242"/>
      <c r="T187" s="191"/>
      <c r="U187" s="190"/>
      <c r="V187" s="242"/>
      <c r="W187" s="242"/>
      <c r="X187" s="191"/>
      <c r="Y187" s="190"/>
      <c r="Z187" s="242"/>
      <c r="AA187" s="242"/>
      <c r="AB187" s="191"/>
      <c r="AC187" s="196"/>
      <c r="AD187" s="220"/>
      <c r="AE187" s="220"/>
      <c r="AF187" s="197"/>
      <c r="AG187" s="225"/>
      <c r="AH187" s="226"/>
      <c r="AI187" s="226"/>
      <c r="AJ187" s="226"/>
      <c r="AK187" s="226"/>
      <c r="AL187" s="226"/>
      <c r="AM187" s="226"/>
      <c r="AN187" s="226"/>
      <c r="AO187" s="227"/>
      <c r="AP187" s="231"/>
      <c r="AQ187" s="231"/>
      <c r="AR187" s="231"/>
      <c r="AS187" s="231"/>
      <c r="AT187" s="202"/>
      <c r="AU187" s="207"/>
      <c r="AV187" s="203"/>
      <c r="AW187" s="190"/>
      <c r="AX187" s="191"/>
      <c r="AY187" s="196"/>
      <c r="AZ187" s="197"/>
      <c r="BA187" s="190"/>
      <c r="BB187" s="191"/>
      <c r="BC187" s="202"/>
      <c r="BD187" s="203"/>
      <c r="BE187" s="202"/>
      <c r="BF187" s="203"/>
      <c r="BG187" s="202"/>
      <c r="BH187" s="207"/>
      <c r="BI187" s="203"/>
    </row>
    <row r="188" spans="2:61" ht="15.75" customHeight="1" thickTop="1" thickBot="1">
      <c r="B188" s="215"/>
      <c r="C188" s="216"/>
      <c r="D188" s="216"/>
      <c r="E188" s="216"/>
      <c r="F188" s="216"/>
      <c r="G188" s="216"/>
      <c r="H188" s="216"/>
      <c r="I188" s="216"/>
      <c r="J188" s="216"/>
      <c r="K188" s="216"/>
      <c r="L188" s="217"/>
      <c r="M188" s="192"/>
      <c r="N188" s="243"/>
      <c r="O188" s="243"/>
      <c r="P188" s="193"/>
      <c r="Q188" s="192"/>
      <c r="R188" s="243"/>
      <c r="S188" s="243"/>
      <c r="T188" s="193"/>
      <c r="U188" s="192"/>
      <c r="V188" s="243"/>
      <c r="W188" s="243"/>
      <c r="X188" s="193"/>
      <c r="Y188" s="192"/>
      <c r="Z188" s="243"/>
      <c r="AA188" s="243"/>
      <c r="AB188" s="193"/>
      <c r="AC188" s="198"/>
      <c r="AD188" s="221"/>
      <c r="AE188" s="221"/>
      <c r="AF188" s="199"/>
      <c r="AG188" s="228"/>
      <c r="AH188" s="229"/>
      <c r="AI188" s="229"/>
      <c r="AJ188" s="229"/>
      <c r="AK188" s="229"/>
      <c r="AL188" s="229"/>
      <c r="AM188" s="229"/>
      <c r="AN188" s="229"/>
      <c r="AO188" s="230"/>
      <c r="AP188" s="231"/>
      <c r="AQ188" s="231"/>
      <c r="AR188" s="231"/>
      <c r="AS188" s="231"/>
      <c r="AT188" s="204"/>
      <c r="AU188" s="208"/>
      <c r="AV188" s="205"/>
      <c r="AW188" s="192"/>
      <c r="AX188" s="193"/>
      <c r="AY188" s="198"/>
      <c r="AZ188" s="199"/>
      <c r="BA188" s="192"/>
      <c r="BB188" s="193"/>
      <c r="BC188" s="204"/>
      <c r="BD188" s="205"/>
      <c r="BE188" s="204"/>
      <c r="BF188" s="205"/>
      <c r="BG188" s="204"/>
      <c r="BH188" s="208"/>
      <c r="BI188" s="205"/>
    </row>
    <row r="189" spans="2:61" ht="15.75" customHeight="1" thickTop="1" thickBot="1">
      <c r="B189" s="209"/>
      <c r="C189" s="210"/>
      <c r="D189" s="210"/>
      <c r="E189" s="210"/>
      <c r="F189" s="210"/>
      <c r="G189" s="210"/>
      <c r="H189" s="210"/>
      <c r="I189" s="210"/>
      <c r="J189" s="210"/>
      <c r="K189" s="210"/>
      <c r="L189" s="211"/>
      <c r="M189" s="188"/>
      <c r="N189" s="241"/>
      <c r="O189" s="241"/>
      <c r="P189" s="189"/>
      <c r="Q189" s="188"/>
      <c r="R189" s="241"/>
      <c r="S189" s="241"/>
      <c r="T189" s="189"/>
      <c r="U189" s="188"/>
      <c r="V189" s="241"/>
      <c r="W189" s="241"/>
      <c r="X189" s="189"/>
      <c r="Y189" s="188"/>
      <c r="Z189" s="241"/>
      <c r="AA189" s="241"/>
      <c r="AB189" s="189"/>
      <c r="AC189" s="194"/>
      <c r="AD189" s="219"/>
      <c r="AE189" s="219"/>
      <c r="AF189" s="195"/>
      <c r="AG189" s="222" t="s">
        <v>150</v>
      </c>
      <c r="AH189" s="223"/>
      <c r="AI189" s="223"/>
      <c r="AJ189" s="223"/>
      <c r="AK189" s="223"/>
      <c r="AL189" s="223"/>
      <c r="AM189" s="223"/>
      <c r="AN189" s="223"/>
      <c r="AO189" s="224"/>
      <c r="AP189" s="231" t="s">
        <v>184</v>
      </c>
      <c r="AQ189" s="231"/>
      <c r="AR189" s="231"/>
      <c r="AS189" s="231"/>
      <c r="AT189" s="200">
        <f>AY189+'07.02'!AT189:AV191</f>
        <v>0</v>
      </c>
      <c r="AU189" s="206"/>
      <c r="AV189" s="201"/>
      <c r="AW189" s="188">
        <f>'07.02'!BG189</f>
        <v>0</v>
      </c>
      <c r="AX189" s="189"/>
      <c r="AY189" s="194"/>
      <c r="AZ189" s="195"/>
      <c r="BA189" s="188"/>
      <c r="BB189" s="189"/>
      <c r="BC189" s="200">
        <f>BA189+'07.02'!BC189</f>
        <v>0</v>
      </c>
      <c r="BD189" s="201"/>
      <c r="BE189" s="200">
        <f>BA189+'07.02'!BE189</f>
        <v>0</v>
      </c>
      <c r="BF189" s="201"/>
      <c r="BG189" s="200">
        <f>AW189+AY189-BA189</f>
        <v>0</v>
      </c>
      <c r="BH189" s="206"/>
      <c r="BI189" s="201"/>
    </row>
    <row r="190" spans="2:61" ht="15.75" customHeight="1" thickTop="1" thickBot="1">
      <c r="B190" s="212"/>
      <c r="C190" s="213"/>
      <c r="D190" s="213"/>
      <c r="E190" s="213"/>
      <c r="F190" s="213"/>
      <c r="G190" s="213"/>
      <c r="H190" s="213"/>
      <c r="I190" s="213"/>
      <c r="J190" s="213"/>
      <c r="K190" s="213"/>
      <c r="L190" s="214"/>
      <c r="M190" s="190"/>
      <c r="N190" s="242"/>
      <c r="O190" s="242"/>
      <c r="P190" s="191"/>
      <c r="Q190" s="190"/>
      <c r="R190" s="242"/>
      <c r="S190" s="242"/>
      <c r="T190" s="191"/>
      <c r="U190" s="190"/>
      <c r="V190" s="242"/>
      <c r="W190" s="242"/>
      <c r="X190" s="191"/>
      <c r="Y190" s="190"/>
      <c r="Z190" s="242"/>
      <c r="AA190" s="242"/>
      <c r="AB190" s="191"/>
      <c r="AC190" s="196"/>
      <c r="AD190" s="220"/>
      <c r="AE190" s="220"/>
      <c r="AF190" s="197"/>
      <c r="AG190" s="225"/>
      <c r="AH190" s="226"/>
      <c r="AI190" s="226"/>
      <c r="AJ190" s="226"/>
      <c r="AK190" s="226"/>
      <c r="AL190" s="226"/>
      <c r="AM190" s="226"/>
      <c r="AN190" s="226"/>
      <c r="AO190" s="227"/>
      <c r="AP190" s="231"/>
      <c r="AQ190" s="231"/>
      <c r="AR190" s="231"/>
      <c r="AS190" s="231"/>
      <c r="AT190" s="202"/>
      <c r="AU190" s="207"/>
      <c r="AV190" s="203"/>
      <c r="AW190" s="190"/>
      <c r="AX190" s="191"/>
      <c r="AY190" s="196"/>
      <c r="AZ190" s="197"/>
      <c r="BA190" s="190"/>
      <c r="BB190" s="191"/>
      <c r="BC190" s="202"/>
      <c r="BD190" s="203"/>
      <c r="BE190" s="202"/>
      <c r="BF190" s="203"/>
      <c r="BG190" s="202"/>
      <c r="BH190" s="207"/>
      <c r="BI190" s="203"/>
    </row>
    <row r="191" spans="2:61" ht="15.75" customHeight="1" thickTop="1" thickBot="1">
      <c r="B191" s="215"/>
      <c r="C191" s="216"/>
      <c r="D191" s="216"/>
      <c r="E191" s="216"/>
      <c r="F191" s="216"/>
      <c r="G191" s="216"/>
      <c r="H191" s="216"/>
      <c r="I191" s="216"/>
      <c r="J191" s="216"/>
      <c r="K191" s="216"/>
      <c r="L191" s="217"/>
      <c r="M191" s="192"/>
      <c r="N191" s="243"/>
      <c r="O191" s="243"/>
      <c r="P191" s="193"/>
      <c r="Q191" s="192"/>
      <c r="R191" s="243"/>
      <c r="S191" s="243"/>
      <c r="T191" s="193"/>
      <c r="U191" s="192"/>
      <c r="V191" s="243"/>
      <c r="W191" s="243"/>
      <c r="X191" s="193"/>
      <c r="Y191" s="192"/>
      <c r="Z191" s="243"/>
      <c r="AA191" s="243"/>
      <c r="AB191" s="193"/>
      <c r="AC191" s="198"/>
      <c r="AD191" s="221"/>
      <c r="AE191" s="221"/>
      <c r="AF191" s="199"/>
      <c r="AG191" s="228"/>
      <c r="AH191" s="229"/>
      <c r="AI191" s="229"/>
      <c r="AJ191" s="229"/>
      <c r="AK191" s="229"/>
      <c r="AL191" s="229"/>
      <c r="AM191" s="229"/>
      <c r="AN191" s="229"/>
      <c r="AO191" s="230"/>
      <c r="AP191" s="231"/>
      <c r="AQ191" s="231"/>
      <c r="AR191" s="231"/>
      <c r="AS191" s="231"/>
      <c r="AT191" s="204"/>
      <c r="AU191" s="208"/>
      <c r="AV191" s="205"/>
      <c r="AW191" s="192"/>
      <c r="AX191" s="193"/>
      <c r="AY191" s="198"/>
      <c r="AZ191" s="199"/>
      <c r="BA191" s="192"/>
      <c r="BB191" s="193"/>
      <c r="BC191" s="204"/>
      <c r="BD191" s="205"/>
      <c r="BE191" s="204"/>
      <c r="BF191" s="205"/>
      <c r="BG191" s="204"/>
      <c r="BH191" s="208"/>
      <c r="BI191" s="205"/>
    </row>
    <row r="192" spans="2:61" ht="15.75" customHeight="1" thickTop="1" thickBot="1">
      <c r="B192" s="209"/>
      <c r="C192" s="210"/>
      <c r="D192" s="210"/>
      <c r="E192" s="210"/>
      <c r="F192" s="210"/>
      <c r="G192" s="210"/>
      <c r="H192" s="210"/>
      <c r="I192" s="210"/>
      <c r="J192" s="210"/>
      <c r="K192" s="210"/>
      <c r="L192" s="211"/>
      <c r="M192" s="188"/>
      <c r="N192" s="241"/>
      <c r="O192" s="241"/>
      <c r="P192" s="189"/>
      <c r="Q192" s="182"/>
      <c r="R192" s="182"/>
      <c r="S192" s="182"/>
      <c r="T192" s="182"/>
      <c r="U192" s="182"/>
      <c r="V192" s="182"/>
      <c r="W192" s="182"/>
      <c r="X192" s="182"/>
      <c r="Y192" s="182"/>
      <c r="Z192" s="182"/>
      <c r="AA192" s="182"/>
      <c r="AB192" s="182"/>
      <c r="AC192" s="218"/>
      <c r="AD192" s="218"/>
      <c r="AE192" s="218"/>
      <c r="AF192" s="218"/>
      <c r="AG192" s="222" t="s">
        <v>151</v>
      </c>
      <c r="AH192" s="223"/>
      <c r="AI192" s="223"/>
      <c r="AJ192" s="223"/>
      <c r="AK192" s="223"/>
      <c r="AL192" s="223"/>
      <c r="AM192" s="223"/>
      <c r="AN192" s="223"/>
      <c r="AO192" s="224"/>
      <c r="AP192" s="231" t="s">
        <v>184</v>
      </c>
      <c r="AQ192" s="231"/>
      <c r="AR192" s="231"/>
      <c r="AS192" s="231"/>
      <c r="AT192" s="200">
        <f>AY192+'07.02'!AT192:AV194</f>
        <v>0</v>
      </c>
      <c r="AU192" s="206"/>
      <c r="AV192" s="201"/>
      <c r="AW192" s="188">
        <f>'07.02'!BG192</f>
        <v>0</v>
      </c>
      <c r="AX192" s="189"/>
      <c r="AY192" s="194"/>
      <c r="AZ192" s="195"/>
      <c r="BA192" s="188"/>
      <c r="BB192" s="189"/>
      <c r="BC192" s="200">
        <f>BA192+'07.02'!BC192*0</f>
        <v>0</v>
      </c>
      <c r="BD192" s="201"/>
      <c r="BE192" s="200">
        <f>BA192+'07.02'!BE192</f>
        <v>0</v>
      </c>
      <c r="BF192" s="201"/>
      <c r="BG192" s="200">
        <f>AW192+AY192-BA192</f>
        <v>0</v>
      </c>
      <c r="BH192" s="206"/>
      <c r="BI192" s="201"/>
    </row>
    <row r="193" spans="2:61" ht="15.75" customHeight="1" thickTop="1" thickBot="1">
      <c r="B193" s="212"/>
      <c r="C193" s="213"/>
      <c r="D193" s="213"/>
      <c r="E193" s="213"/>
      <c r="F193" s="213"/>
      <c r="G193" s="213"/>
      <c r="H193" s="213"/>
      <c r="I193" s="213"/>
      <c r="J193" s="213"/>
      <c r="K193" s="213"/>
      <c r="L193" s="214"/>
      <c r="M193" s="190"/>
      <c r="N193" s="242"/>
      <c r="O193" s="242"/>
      <c r="P193" s="191"/>
      <c r="Q193" s="182"/>
      <c r="R193" s="182"/>
      <c r="S193" s="182"/>
      <c r="T193" s="182"/>
      <c r="U193" s="182"/>
      <c r="V193" s="182"/>
      <c r="W193" s="182"/>
      <c r="X193" s="182"/>
      <c r="Y193" s="182"/>
      <c r="Z193" s="182"/>
      <c r="AA193" s="182"/>
      <c r="AB193" s="182"/>
      <c r="AC193" s="218"/>
      <c r="AD193" s="218"/>
      <c r="AE193" s="218"/>
      <c r="AF193" s="218"/>
      <c r="AG193" s="225"/>
      <c r="AH193" s="226"/>
      <c r="AI193" s="226"/>
      <c r="AJ193" s="226"/>
      <c r="AK193" s="226"/>
      <c r="AL193" s="226"/>
      <c r="AM193" s="226"/>
      <c r="AN193" s="226"/>
      <c r="AO193" s="227"/>
      <c r="AP193" s="231"/>
      <c r="AQ193" s="231"/>
      <c r="AR193" s="231"/>
      <c r="AS193" s="231"/>
      <c r="AT193" s="202"/>
      <c r="AU193" s="207"/>
      <c r="AV193" s="203"/>
      <c r="AW193" s="190"/>
      <c r="AX193" s="191"/>
      <c r="AY193" s="196"/>
      <c r="AZ193" s="197"/>
      <c r="BA193" s="190"/>
      <c r="BB193" s="191"/>
      <c r="BC193" s="202"/>
      <c r="BD193" s="203"/>
      <c r="BE193" s="202"/>
      <c r="BF193" s="203"/>
      <c r="BG193" s="202"/>
      <c r="BH193" s="207"/>
      <c r="BI193" s="203"/>
    </row>
    <row r="194" spans="2:61" ht="15.75" customHeight="1" thickTop="1" thickBot="1">
      <c r="B194" s="215"/>
      <c r="C194" s="216"/>
      <c r="D194" s="216"/>
      <c r="E194" s="216"/>
      <c r="F194" s="216"/>
      <c r="G194" s="216"/>
      <c r="H194" s="216"/>
      <c r="I194" s="216"/>
      <c r="J194" s="216"/>
      <c r="K194" s="216"/>
      <c r="L194" s="217"/>
      <c r="M194" s="192"/>
      <c r="N194" s="243"/>
      <c r="O194" s="243"/>
      <c r="P194" s="193"/>
      <c r="Q194" s="182"/>
      <c r="R194" s="182"/>
      <c r="S194" s="182"/>
      <c r="T194" s="182"/>
      <c r="U194" s="182"/>
      <c r="V194" s="182"/>
      <c r="W194" s="182"/>
      <c r="X194" s="182"/>
      <c r="Y194" s="182"/>
      <c r="Z194" s="182"/>
      <c r="AA194" s="182"/>
      <c r="AB194" s="182"/>
      <c r="AC194" s="218"/>
      <c r="AD194" s="218"/>
      <c r="AE194" s="218"/>
      <c r="AF194" s="218"/>
      <c r="AG194" s="228"/>
      <c r="AH194" s="229"/>
      <c r="AI194" s="229"/>
      <c r="AJ194" s="229"/>
      <c r="AK194" s="229"/>
      <c r="AL194" s="229"/>
      <c r="AM194" s="229"/>
      <c r="AN194" s="229"/>
      <c r="AO194" s="230"/>
      <c r="AP194" s="231"/>
      <c r="AQ194" s="231"/>
      <c r="AR194" s="231"/>
      <c r="AS194" s="231"/>
      <c r="AT194" s="204"/>
      <c r="AU194" s="208"/>
      <c r="AV194" s="205"/>
      <c r="AW194" s="192"/>
      <c r="AX194" s="193"/>
      <c r="AY194" s="198"/>
      <c r="AZ194" s="199"/>
      <c r="BA194" s="192"/>
      <c r="BB194" s="193"/>
      <c r="BC194" s="204"/>
      <c r="BD194" s="205"/>
      <c r="BE194" s="204"/>
      <c r="BF194" s="205"/>
      <c r="BG194" s="204"/>
      <c r="BH194" s="208"/>
      <c r="BI194" s="205"/>
    </row>
    <row r="195" spans="2:61" ht="15.75" customHeight="1" thickTop="1" thickBot="1">
      <c r="B195" s="209"/>
      <c r="C195" s="210"/>
      <c r="D195" s="210"/>
      <c r="E195" s="210"/>
      <c r="F195" s="210"/>
      <c r="G195" s="210"/>
      <c r="H195" s="210"/>
      <c r="I195" s="210"/>
      <c r="J195" s="210"/>
      <c r="K195" s="210"/>
      <c r="L195" s="211"/>
      <c r="M195" s="194"/>
      <c r="N195" s="219"/>
      <c r="O195" s="219"/>
      <c r="P195" s="195"/>
      <c r="Q195" s="218"/>
      <c r="R195" s="218"/>
      <c r="S195" s="218"/>
      <c r="T195" s="218"/>
      <c r="U195" s="218"/>
      <c r="V195" s="218"/>
      <c r="W195" s="218"/>
      <c r="X195" s="218"/>
      <c r="Y195" s="218"/>
      <c r="Z195" s="218"/>
      <c r="AA195" s="218"/>
      <c r="AB195" s="218"/>
      <c r="AC195" s="218"/>
      <c r="AD195" s="218"/>
      <c r="AE195" s="218"/>
      <c r="AF195" s="218"/>
      <c r="AG195" s="222" t="s">
        <v>152</v>
      </c>
      <c r="AH195" s="223"/>
      <c r="AI195" s="223"/>
      <c r="AJ195" s="223"/>
      <c r="AK195" s="223"/>
      <c r="AL195" s="223"/>
      <c r="AM195" s="223"/>
      <c r="AN195" s="223"/>
      <c r="AO195" s="224"/>
      <c r="AP195" s="231" t="s">
        <v>184</v>
      </c>
      <c r="AQ195" s="231"/>
      <c r="AR195" s="231"/>
      <c r="AS195" s="231"/>
      <c r="AT195" s="200">
        <f>AY195+'07.02'!AT195:AV197</f>
        <v>3</v>
      </c>
      <c r="AU195" s="206"/>
      <c r="AV195" s="201"/>
      <c r="AW195" s="188">
        <f>'07.02'!BG195</f>
        <v>3</v>
      </c>
      <c r="AX195" s="189"/>
      <c r="AY195" s="194"/>
      <c r="AZ195" s="195"/>
      <c r="BA195" s="188"/>
      <c r="BB195" s="189"/>
      <c r="BC195" s="200">
        <f>BA195+'07.02'!BC195*0</f>
        <v>0</v>
      </c>
      <c r="BD195" s="201"/>
      <c r="BE195" s="200">
        <f>BA195+'07.02'!BE195</f>
        <v>0</v>
      </c>
      <c r="BF195" s="201"/>
      <c r="BG195" s="200">
        <f>AW195+AY195-BA195</f>
        <v>3</v>
      </c>
      <c r="BH195" s="206"/>
      <c r="BI195" s="201"/>
    </row>
    <row r="196" spans="2:61" ht="15.75" customHeight="1" thickTop="1" thickBot="1">
      <c r="B196" s="212"/>
      <c r="C196" s="213"/>
      <c r="D196" s="213"/>
      <c r="E196" s="213"/>
      <c r="F196" s="213"/>
      <c r="G196" s="213"/>
      <c r="H196" s="213"/>
      <c r="I196" s="213"/>
      <c r="J196" s="213"/>
      <c r="K196" s="213"/>
      <c r="L196" s="214"/>
      <c r="M196" s="196"/>
      <c r="N196" s="220"/>
      <c r="O196" s="220"/>
      <c r="P196" s="197"/>
      <c r="Q196" s="218"/>
      <c r="R196" s="218"/>
      <c r="S196" s="218"/>
      <c r="T196" s="218"/>
      <c r="U196" s="218"/>
      <c r="V196" s="218"/>
      <c r="W196" s="218"/>
      <c r="X196" s="218"/>
      <c r="Y196" s="218"/>
      <c r="Z196" s="218"/>
      <c r="AA196" s="218"/>
      <c r="AB196" s="218"/>
      <c r="AC196" s="218"/>
      <c r="AD196" s="218"/>
      <c r="AE196" s="218"/>
      <c r="AF196" s="218"/>
      <c r="AG196" s="225"/>
      <c r="AH196" s="226"/>
      <c r="AI196" s="226"/>
      <c r="AJ196" s="226"/>
      <c r="AK196" s="226"/>
      <c r="AL196" s="226"/>
      <c r="AM196" s="226"/>
      <c r="AN196" s="226"/>
      <c r="AO196" s="227"/>
      <c r="AP196" s="231"/>
      <c r="AQ196" s="231"/>
      <c r="AR196" s="231"/>
      <c r="AS196" s="231"/>
      <c r="AT196" s="202"/>
      <c r="AU196" s="207"/>
      <c r="AV196" s="203"/>
      <c r="AW196" s="190"/>
      <c r="AX196" s="191"/>
      <c r="AY196" s="196"/>
      <c r="AZ196" s="197"/>
      <c r="BA196" s="190"/>
      <c r="BB196" s="191"/>
      <c r="BC196" s="202"/>
      <c r="BD196" s="203"/>
      <c r="BE196" s="202"/>
      <c r="BF196" s="203"/>
      <c r="BG196" s="202"/>
      <c r="BH196" s="207"/>
      <c r="BI196" s="203"/>
    </row>
    <row r="197" spans="2:61" ht="15.75" customHeight="1" thickTop="1" thickBot="1">
      <c r="B197" s="215"/>
      <c r="C197" s="216"/>
      <c r="D197" s="216"/>
      <c r="E197" s="216"/>
      <c r="F197" s="216"/>
      <c r="G197" s="216"/>
      <c r="H197" s="216"/>
      <c r="I197" s="216"/>
      <c r="J197" s="216"/>
      <c r="K197" s="216"/>
      <c r="L197" s="217"/>
      <c r="M197" s="198"/>
      <c r="N197" s="221"/>
      <c r="O197" s="221"/>
      <c r="P197" s="199"/>
      <c r="Q197" s="218"/>
      <c r="R197" s="218"/>
      <c r="S197" s="218"/>
      <c r="T197" s="218"/>
      <c r="U197" s="218"/>
      <c r="V197" s="218"/>
      <c r="W197" s="218"/>
      <c r="X197" s="218"/>
      <c r="Y197" s="218"/>
      <c r="Z197" s="218"/>
      <c r="AA197" s="218"/>
      <c r="AB197" s="218"/>
      <c r="AC197" s="218"/>
      <c r="AD197" s="218"/>
      <c r="AE197" s="218"/>
      <c r="AF197" s="218"/>
      <c r="AG197" s="228"/>
      <c r="AH197" s="229"/>
      <c r="AI197" s="229"/>
      <c r="AJ197" s="229"/>
      <c r="AK197" s="229"/>
      <c r="AL197" s="229"/>
      <c r="AM197" s="229"/>
      <c r="AN197" s="229"/>
      <c r="AO197" s="230"/>
      <c r="AP197" s="231"/>
      <c r="AQ197" s="231"/>
      <c r="AR197" s="231"/>
      <c r="AS197" s="231"/>
      <c r="AT197" s="204"/>
      <c r="AU197" s="208"/>
      <c r="AV197" s="205"/>
      <c r="AW197" s="192"/>
      <c r="AX197" s="193"/>
      <c r="AY197" s="198"/>
      <c r="AZ197" s="199"/>
      <c r="BA197" s="192"/>
      <c r="BB197" s="193"/>
      <c r="BC197" s="204"/>
      <c r="BD197" s="205"/>
      <c r="BE197" s="204"/>
      <c r="BF197" s="205"/>
      <c r="BG197" s="204"/>
      <c r="BH197" s="208"/>
      <c r="BI197" s="205"/>
    </row>
    <row r="198" spans="2:61" ht="15.75" customHeight="1" thickTop="1" thickBot="1">
      <c r="B198" s="209"/>
      <c r="C198" s="210"/>
      <c r="D198" s="210"/>
      <c r="E198" s="210"/>
      <c r="F198" s="210"/>
      <c r="G198" s="210"/>
      <c r="H198" s="210"/>
      <c r="I198" s="210"/>
      <c r="J198" s="210"/>
      <c r="K198" s="210"/>
      <c r="L198" s="211"/>
      <c r="M198" s="218"/>
      <c r="N198" s="218"/>
      <c r="O198" s="218"/>
      <c r="P198" s="218"/>
      <c r="Q198" s="218"/>
      <c r="R198" s="218"/>
      <c r="S198" s="218"/>
      <c r="T198" s="218"/>
      <c r="U198" s="232"/>
      <c r="V198" s="233"/>
      <c r="W198" s="233"/>
      <c r="X198" s="234"/>
      <c r="Y198" s="232"/>
      <c r="Z198" s="233"/>
      <c r="AA198" s="233"/>
      <c r="AB198" s="234"/>
      <c r="AC198" s="218"/>
      <c r="AD198" s="218"/>
      <c r="AE198" s="218"/>
      <c r="AF198" s="218"/>
      <c r="AG198" s="222" t="s">
        <v>153</v>
      </c>
      <c r="AH198" s="223"/>
      <c r="AI198" s="223"/>
      <c r="AJ198" s="223"/>
      <c r="AK198" s="223"/>
      <c r="AL198" s="223"/>
      <c r="AM198" s="223"/>
      <c r="AN198" s="223"/>
      <c r="AO198" s="224"/>
      <c r="AP198" s="231" t="s">
        <v>184</v>
      </c>
      <c r="AQ198" s="231"/>
      <c r="AR198" s="231"/>
      <c r="AS198" s="231"/>
      <c r="AT198" s="200">
        <f>AY198+'07.02'!AT198:AV200</f>
        <v>4</v>
      </c>
      <c r="AU198" s="206"/>
      <c r="AV198" s="201"/>
      <c r="AW198" s="188">
        <f>'07.02'!BG198</f>
        <v>4</v>
      </c>
      <c r="AX198" s="189"/>
      <c r="AY198" s="194"/>
      <c r="AZ198" s="195"/>
      <c r="BA198" s="188"/>
      <c r="BB198" s="189"/>
      <c r="BC198" s="200">
        <f>BA198+'07.02'!BC198</f>
        <v>0</v>
      </c>
      <c r="BD198" s="201"/>
      <c r="BE198" s="200">
        <f>BA198+'07.02'!BE198</f>
        <v>0</v>
      </c>
      <c r="BF198" s="201"/>
      <c r="BG198" s="200">
        <f>AW198+AY198-BA198</f>
        <v>4</v>
      </c>
      <c r="BH198" s="206"/>
      <c r="BI198" s="201"/>
    </row>
    <row r="199" spans="2:61" ht="15.75" customHeight="1" thickTop="1" thickBot="1">
      <c r="B199" s="212"/>
      <c r="C199" s="213"/>
      <c r="D199" s="213"/>
      <c r="E199" s="213"/>
      <c r="F199" s="213"/>
      <c r="G199" s="213"/>
      <c r="H199" s="213"/>
      <c r="I199" s="213"/>
      <c r="J199" s="213"/>
      <c r="K199" s="213"/>
      <c r="L199" s="214"/>
      <c r="M199" s="218"/>
      <c r="N199" s="218"/>
      <c r="O199" s="218"/>
      <c r="P199" s="218"/>
      <c r="Q199" s="218"/>
      <c r="R199" s="218"/>
      <c r="S199" s="218"/>
      <c r="T199" s="218"/>
      <c r="U199" s="235"/>
      <c r="V199" s="236"/>
      <c r="W199" s="236"/>
      <c r="X199" s="237"/>
      <c r="Y199" s="235"/>
      <c r="Z199" s="236"/>
      <c r="AA199" s="236"/>
      <c r="AB199" s="237"/>
      <c r="AC199" s="218"/>
      <c r="AD199" s="218"/>
      <c r="AE199" s="218"/>
      <c r="AF199" s="218"/>
      <c r="AG199" s="225"/>
      <c r="AH199" s="226"/>
      <c r="AI199" s="226"/>
      <c r="AJ199" s="226"/>
      <c r="AK199" s="226"/>
      <c r="AL199" s="226"/>
      <c r="AM199" s="226"/>
      <c r="AN199" s="226"/>
      <c r="AO199" s="227"/>
      <c r="AP199" s="231"/>
      <c r="AQ199" s="231"/>
      <c r="AR199" s="231"/>
      <c r="AS199" s="231"/>
      <c r="AT199" s="202"/>
      <c r="AU199" s="207"/>
      <c r="AV199" s="203"/>
      <c r="AW199" s="190"/>
      <c r="AX199" s="191"/>
      <c r="AY199" s="196"/>
      <c r="AZ199" s="197"/>
      <c r="BA199" s="190"/>
      <c r="BB199" s="191"/>
      <c r="BC199" s="202"/>
      <c r="BD199" s="203"/>
      <c r="BE199" s="202"/>
      <c r="BF199" s="203"/>
      <c r="BG199" s="202"/>
      <c r="BH199" s="207"/>
      <c r="BI199" s="203"/>
    </row>
    <row r="200" spans="2:61" ht="15.75" customHeight="1" thickTop="1" thickBot="1">
      <c r="B200" s="215"/>
      <c r="C200" s="216"/>
      <c r="D200" s="216"/>
      <c r="E200" s="216"/>
      <c r="F200" s="216"/>
      <c r="G200" s="216"/>
      <c r="H200" s="216"/>
      <c r="I200" s="216"/>
      <c r="J200" s="216"/>
      <c r="K200" s="216"/>
      <c r="L200" s="217"/>
      <c r="M200" s="218"/>
      <c r="N200" s="218"/>
      <c r="O200" s="218"/>
      <c r="P200" s="218"/>
      <c r="Q200" s="218"/>
      <c r="R200" s="218"/>
      <c r="S200" s="218"/>
      <c r="T200" s="218"/>
      <c r="U200" s="238"/>
      <c r="V200" s="239"/>
      <c r="W200" s="239"/>
      <c r="X200" s="240"/>
      <c r="Y200" s="238"/>
      <c r="Z200" s="239"/>
      <c r="AA200" s="239"/>
      <c r="AB200" s="240"/>
      <c r="AC200" s="218"/>
      <c r="AD200" s="218"/>
      <c r="AE200" s="218"/>
      <c r="AF200" s="218"/>
      <c r="AG200" s="228"/>
      <c r="AH200" s="229"/>
      <c r="AI200" s="229"/>
      <c r="AJ200" s="229"/>
      <c r="AK200" s="229"/>
      <c r="AL200" s="229"/>
      <c r="AM200" s="229"/>
      <c r="AN200" s="229"/>
      <c r="AO200" s="230"/>
      <c r="AP200" s="231"/>
      <c r="AQ200" s="231"/>
      <c r="AR200" s="231"/>
      <c r="AS200" s="231"/>
      <c r="AT200" s="204"/>
      <c r="AU200" s="208"/>
      <c r="AV200" s="205"/>
      <c r="AW200" s="192"/>
      <c r="AX200" s="193"/>
      <c r="AY200" s="198"/>
      <c r="AZ200" s="199"/>
      <c r="BA200" s="192"/>
      <c r="BB200" s="193"/>
      <c r="BC200" s="204"/>
      <c r="BD200" s="205"/>
      <c r="BE200" s="204"/>
      <c r="BF200" s="205"/>
      <c r="BG200" s="204"/>
      <c r="BH200" s="208"/>
      <c r="BI200" s="205"/>
    </row>
    <row r="201" spans="2:61" ht="15.75" customHeight="1" thickTop="1" thickBot="1">
      <c r="B201" s="209"/>
      <c r="C201" s="210"/>
      <c r="D201" s="210"/>
      <c r="E201" s="210"/>
      <c r="F201" s="210"/>
      <c r="G201" s="210"/>
      <c r="H201" s="210"/>
      <c r="I201" s="210"/>
      <c r="J201" s="210"/>
      <c r="K201" s="210"/>
      <c r="L201" s="211"/>
      <c r="M201" s="182"/>
      <c r="N201" s="182"/>
      <c r="O201" s="182"/>
      <c r="P201" s="182"/>
      <c r="Q201" s="218"/>
      <c r="R201" s="218"/>
      <c r="S201" s="218"/>
      <c r="T201" s="218"/>
      <c r="U201" s="194"/>
      <c r="V201" s="219"/>
      <c r="W201" s="219"/>
      <c r="X201" s="195"/>
      <c r="Y201" s="182"/>
      <c r="Z201" s="182"/>
      <c r="AA201" s="182"/>
      <c r="AB201" s="182"/>
      <c r="AC201" s="218"/>
      <c r="AD201" s="218"/>
      <c r="AE201" s="218"/>
      <c r="AF201" s="218"/>
      <c r="AG201" s="222" t="s">
        <v>154</v>
      </c>
      <c r="AH201" s="223"/>
      <c r="AI201" s="223"/>
      <c r="AJ201" s="223"/>
      <c r="AK201" s="223"/>
      <c r="AL201" s="223"/>
      <c r="AM201" s="223"/>
      <c r="AN201" s="223"/>
      <c r="AO201" s="224"/>
      <c r="AP201" s="231" t="s">
        <v>184</v>
      </c>
      <c r="AQ201" s="231"/>
      <c r="AR201" s="231"/>
      <c r="AS201" s="231"/>
      <c r="AT201" s="200">
        <f>AY201+'07.02'!AT201:AV203</f>
        <v>0</v>
      </c>
      <c r="AU201" s="206"/>
      <c r="AV201" s="201"/>
      <c r="AW201" s="188">
        <f>'07.02'!BG201</f>
        <v>0</v>
      </c>
      <c r="AX201" s="189"/>
      <c r="AY201" s="194"/>
      <c r="AZ201" s="195"/>
      <c r="BA201" s="188"/>
      <c r="BB201" s="189"/>
      <c r="BC201" s="200">
        <f>BA201+'07.02'!BC201</f>
        <v>0</v>
      </c>
      <c r="BD201" s="201"/>
      <c r="BE201" s="200">
        <f>BA201+'07.02'!BE201</f>
        <v>0</v>
      </c>
      <c r="BF201" s="201"/>
      <c r="BG201" s="200">
        <f>AW201+AY201-BA201</f>
        <v>0</v>
      </c>
      <c r="BH201" s="206"/>
      <c r="BI201" s="201"/>
    </row>
    <row r="202" spans="2:61" ht="15.75" customHeight="1" thickTop="1" thickBot="1">
      <c r="B202" s="212"/>
      <c r="C202" s="213"/>
      <c r="D202" s="213"/>
      <c r="E202" s="213"/>
      <c r="F202" s="213"/>
      <c r="G202" s="213"/>
      <c r="H202" s="213"/>
      <c r="I202" s="213"/>
      <c r="J202" s="213"/>
      <c r="K202" s="213"/>
      <c r="L202" s="214"/>
      <c r="M202" s="182"/>
      <c r="N202" s="182"/>
      <c r="O202" s="182"/>
      <c r="P202" s="182"/>
      <c r="Q202" s="218"/>
      <c r="R202" s="218"/>
      <c r="S202" s="218"/>
      <c r="T202" s="218"/>
      <c r="U202" s="196"/>
      <c r="V202" s="220"/>
      <c r="W202" s="220"/>
      <c r="X202" s="197"/>
      <c r="Y202" s="182"/>
      <c r="Z202" s="182"/>
      <c r="AA202" s="182"/>
      <c r="AB202" s="182"/>
      <c r="AC202" s="218"/>
      <c r="AD202" s="218"/>
      <c r="AE202" s="218"/>
      <c r="AF202" s="218"/>
      <c r="AG202" s="225"/>
      <c r="AH202" s="226"/>
      <c r="AI202" s="226"/>
      <c r="AJ202" s="226"/>
      <c r="AK202" s="226"/>
      <c r="AL202" s="226"/>
      <c r="AM202" s="226"/>
      <c r="AN202" s="226"/>
      <c r="AO202" s="227"/>
      <c r="AP202" s="231"/>
      <c r="AQ202" s="231"/>
      <c r="AR202" s="231"/>
      <c r="AS202" s="231"/>
      <c r="AT202" s="202"/>
      <c r="AU202" s="207"/>
      <c r="AV202" s="203"/>
      <c r="AW202" s="190"/>
      <c r="AX202" s="191"/>
      <c r="AY202" s="196"/>
      <c r="AZ202" s="197"/>
      <c r="BA202" s="190"/>
      <c r="BB202" s="191"/>
      <c r="BC202" s="202"/>
      <c r="BD202" s="203"/>
      <c r="BE202" s="202"/>
      <c r="BF202" s="203"/>
      <c r="BG202" s="202"/>
      <c r="BH202" s="207"/>
      <c r="BI202" s="203"/>
    </row>
    <row r="203" spans="2:61" ht="15.75" customHeight="1" thickTop="1" thickBot="1">
      <c r="B203" s="215"/>
      <c r="C203" s="216"/>
      <c r="D203" s="216"/>
      <c r="E203" s="216"/>
      <c r="F203" s="216"/>
      <c r="G203" s="216"/>
      <c r="H203" s="216"/>
      <c r="I203" s="216"/>
      <c r="J203" s="216"/>
      <c r="K203" s="216"/>
      <c r="L203" s="217"/>
      <c r="M203" s="182"/>
      <c r="N203" s="182"/>
      <c r="O203" s="182"/>
      <c r="P203" s="182"/>
      <c r="Q203" s="218"/>
      <c r="R203" s="218"/>
      <c r="S203" s="218"/>
      <c r="T203" s="218"/>
      <c r="U203" s="198"/>
      <c r="V203" s="221"/>
      <c r="W203" s="221"/>
      <c r="X203" s="199"/>
      <c r="Y203" s="182"/>
      <c r="Z203" s="182"/>
      <c r="AA203" s="182"/>
      <c r="AB203" s="182"/>
      <c r="AC203" s="218"/>
      <c r="AD203" s="218"/>
      <c r="AE203" s="218"/>
      <c r="AF203" s="218"/>
      <c r="AG203" s="228"/>
      <c r="AH203" s="229"/>
      <c r="AI203" s="229"/>
      <c r="AJ203" s="229"/>
      <c r="AK203" s="229"/>
      <c r="AL203" s="229"/>
      <c r="AM203" s="229"/>
      <c r="AN203" s="229"/>
      <c r="AO203" s="230"/>
      <c r="AP203" s="231"/>
      <c r="AQ203" s="231"/>
      <c r="AR203" s="231"/>
      <c r="AS203" s="231"/>
      <c r="AT203" s="204"/>
      <c r="AU203" s="208"/>
      <c r="AV203" s="205"/>
      <c r="AW203" s="192"/>
      <c r="AX203" s="193"/>
      <c r="AY203" s="198"/>
      <c r="AZ203" s="199"/>
      <c r="BA203" s="192"/>
      <c r="BB203" s="193"/>
      <c r="BC203" s="204"/>
      <c r="BD203" s="205"/>
      <c r="BE203" s="204"/>
      <c r="BF203" s="205"/>
      <c r="BG203" s="204"/>
      <c r="BH203" s="208"/>
      <c r="BI203" s="205"/>
    </row>
    <row r="204" spans="2:61" ht="15.75" customHeight="1" thickTop="1" thickBot="1">
      <c r="B204" s="209"/>
      <c r="C204" s="210"/>
      <c r="D204" s="210"/>
      <c r="E204" s="210"/>
      <c r="F204" s="210"/>
      <c r="G204" s="210"/>
      <c r="H204" s="210"/>
      <c r="I204" s="210"/>
      <c r="J204" s="210"/>
      <c r="K204" s="210"/>
      <c r="L204" s="211"/>
      <c r="M204" s="218"/>
      <c r="N204" s="218"/>
      <c r="O204" s="218"/>
      <c r="P204" s="218"/>
      <c r="Q204" s="218"/>
      <c r="R204" s="218"/>
      <c r="S204" s="218"/>
      <c r="T204" s="218"/>
      <c r="U204" s="194"/>
      <c r="V204" s="219"/>
      <c r="W204" s="219"/>
      <c r="X204" s="195"/>
      <c r="Y204" s="218"/>
      <c r="Z204" s="218"/>
      <c r="AA204" s="218"/>
      <c r="AB204" s="218"/>
      <c r="AC204" s="218"/>
      <c r="AD204" s="218"/>
      <c r="AE204" s="218"/>
      <c r="AF204" s="218"/>
      <c r="AG204" s="222" t="s">
        <v>146</v>
      </c>
      <c r="AH204" s="223"/>
      <c r="AI204" s="223"/>
      <c r="AJ204" s="223"/>
      <c r="AK204" s="223"/>
      <c r="AL204" s="223"/>
      <c r="AM204" s="223"/>
      <c r="AN204" s="223"/>
      <c r="AO204" s="224"/>
      <c r="AP204" s="231" t="s">
        <v>184</v>
      </c>
      <c r="AQ204" s="231"/>
      <c r="AR204" s="231"/>
      <c r="AS204" s="231"/>
      <c r="AT204" s="200">
        <f>AY204+'07.02'!AT204:AV206</f>
        <v>0</v>
      </c>
      <c r="AU204" s="206"/>
      <c r="AV204" s="201"/>
      <c r="AW204" s="188">
        <f>'07.02'!BG204</f>
        <v>0</v>
      </c>
      <c r="AX204" s="189"/>
      <c r="AY204" s="194"/>
      <c r="AZ204" s="195"/>
      <c r="BA204" s="188"/>
      <c r="BB204" s="189"/>
      <c r="BC204" s="200">
        <f>BA204+'07.02'!BC204</f>
        <v>0</v>
      </c>
      <c r="BD204" s="201"/>
      <c r="BE204" s="200">
        <f>BA204+'07.02'!BE204</f>
        <v>0</v>
      </c>
      <c r="BF204" s="201"/>
      <c r="BG204" s="200">
        <f>AW204+AY204-BA204</f>
        <v>0</v>
      </c>
      <c r="BH204" s="206"/>
      <c r="BI204" s="201"/>
    </row>
    <row r="205" spans="2:61" ht="15.75" customHeight="1" thickTop="1" thickBot="1">
      <c r="B205" s="212"/>
      <c r="C205" s="213"/>
      <c r="D205" s="213"/>
      <c r="E205" s="213"/>
      <c r="F205" s="213"/>
      <c r="G205" s="213"/>
      <c r="H205" s="213"/>
      <c r="I205" s="213"/>
      <c r="J205" s="213"/>
      <c r="K205" s="213"/>
      <c r="L205" s="214"/>
      <c r="M205" s="218"/>
      <c r="N205" s="218"/>
      <c r="O205" s="218"/>
      <c r="P205" s="218"/>
      <c r="Q205" s="218"/>
      <c r="R205" s="218"/>
      <c r="S205" s="218"/>
      <c r="T205" s="218"/>
      <c r="U205" s="196"/>
      <c r="V205" s="220"/>
      <c r="W205" s="220"/>
      <c r="X205" s="197"/>
      <c r="Y205" s="218"/>
      <c r="Z205" s="218"/>
      <c r="AA205" s="218"/>
      <c r="AB205" s="218"/>
      <c r="AC205" s="218"/>
      <c r="AD205" s="218"/>
      <c r="AE205" s="218"/>
      <c r="AF205" s="218"/>
      <c r="AG205" s="225"/>
      <c r="AH205" s="226"/>
      <c r="AI205" s="226"/>
      <c r="AJ205" s="226"/>
      <c r="AK205" s="226"/>
      <c r="AL205" s="226"/>
      <c r="AM205" s="226"/>
      <c r="AN205" s="226"/>
      <c r="AO205" s="227"/>
      <c r="AP205" s="231"/>
      <c r="AQ205" s="231"/>
      <c r="AR205" s="231"/>
      <c r="AS205" s="231"/>
      <c r="AT205" s="202"/>
      <c r="AU205" s="207"/>
      <c r="AV205" s="203"/>
      <c r="AW205" s="190"/>
      <c r="AX205" s="191"/>
      <c r="AY205" s="196"/>
      <c r="AZ205" s="197"/>
      <c r="BA205" s="190"/>
      <c r="BB205" s="191"/>
      <c r="BC205" s="202"/>
      <c r="BD205" s="203"/>
      <c r="BE205" s="202"/>
      <c r="BF205" s="203"/>
      <c r="BG205" s="202"/>
      <c r="BH205" s="207"/>
      <c r="BI205" s="203"/>
    </row>
    <row r="206" spans="2:61" ht="15.75" customHeight="1" thickTop="1" thickBot="1">
      <c r="B206" s="215"/>
      <c r="C206" s="216"/>
      <c r="D206" s="216"/>
      <c r="E206" s="216"/>
      <c r="F206" s="216"/>
      <c r="G206" s="216"/>
      <c r="H206" s="216"/>
      <c r="I206" s="216"/>
      <c r="J206" s="216"/>
      <c r="K206" s="216"/>
      <c r="L206" s="217"/>
      <c r="M206" s="218"/>
      <c r="N206" s="218"/>
      <c r="O206" s="218"/>
      <c r="P206" s="218"/>
      <c r="Q206" s="218"/>
      <c r="R206" s="218"/>
      <c r="S206" s="218"/>
      <c r="T206" s="218"/>
      <c r="U206" s="198"/>
      <c r="V206" s="221"/>
      <c r="W206" s="221"/>
      <c r="X206" s="199"/>
      <c r="Y206" s="218"/>
      <c r="Z206" s="218"/>
      <c r="AA206" s="218"/>
      <c r="AB206" s="218"/>
      <c r="AC206" s="218"/>
      <c r="AD206" s="218"/>
      <c r="AE206" s="218"/>
      <c r="AF206" s="218"/>
      <c r="AG206" s="228"/>
      <c r="AH206" s="229"/>
      <c r="AI206" s="229"/>
      <c r="AJ206" s="229"/>
      <c r="AK206" s="229"/>
      <c r="AL206" s="229"/>
      <c r="AM206" s="229"/>
      <c r="AN206" s="229"/>
      <c r="AO206" s="230"/>
      <c r="AP206" s="231"/>
      <c r="AQ206" s="231"/>
      <c r="AR206" s="231"/>
      <c r="AS206" s="231"/>
      <c r="AT206" s="204"/>
      <c r="AU206" s="208"/>
      <c r="AV206" s="205"/>
      <c r="AW206" s="192"/>
      <c r="AX206" s="193"/>
      <c r="AY206" s="198"/>
      <c r="AZ206" s="199"/>
      <c r="BA206" s="192"/>
      <c r="BB206" s="193"/>
      <c r="BC206" s="204"/>
      <c r="BD206" s="205"/>
      <c r="BE206" s="204"/>
      <c r="BF206" s="205"/>
      <c r="BG206" s="204"/>
      <c r="BH206" s="208"/>
      <c r="BI206" s="205"/>
    </row>
    <row r="207" spans="2:61" ht="15.75" customHeight="1" thickTop="1" thickBot="1">
      <c r="B207" s="209"/>
      <c r="C207" s="210"/>
      <c r="D207" s="210"/>
      <c r="E207" s="210"/>
      <c r="F207" s="210"/>
      <c r="G207" s="210"/>
      <c r="H207" s="210"/>
      <c r="I207" s="210"/>
      <c r="J207" s="210"/>
      <c r="K207" s="210"/>
      <c r="L207" s="211"/>
      <c r="M207" s="218"/>
      <c r="N207" s="218"/>
      <c r="O207" s="218"/>
      <c r="P207" s="218"/>
      <c r="Q207" s="218"/>
      <c r="R207" s="218"/>
      <c r="S207" s="218"/>
      <c r="T207" s="218"/>
      <c r="U207" s="194"/>
      <c r="V207" s="219"/>
      <c r="W207" s="219"/>
      <c r="X207" s="195"/>
      <c r="Y207" s="218"/>
      <c r="Z207" s="218"/>
      <c r="AA207" s="218"/>
      <c r="AB207" s="218"/>
      <c r="AC207" s="218"/>
      <c r="AD207" s="218"/>
      <c r="AE207" s="218"/>
      <c r="AF207" s="218"/>
      <c r="AG207" s="222" t="s">
        <v>155</v>
      </c>
      <c r="AH207" s="223"/>
      <c r="AI207" s="223"/>
      <c r="AJ207" s="223"/>
      <c r="AK207" s="223"/>
      <c r="AL207" s="223"/>
      <c r="AM207" s="223"/>
      <c r="AN207" s="223"/>
      <c r="AO207" s="224"/>
      <c r="AP207" s="231"/>
      <c r="AQ207" s="231"/>
      <c r="AR207" s="231"/>
      <c r="AS207" s="231"/>
      <c r="AT207" s="200">
        <f>AY207+'07.02'!AT207:AV209</f>
        <v>0</v>
      </c>
      <c r="AU207" s="206"/>
      <c r="AV207" s="201"/>
      <c r="AW207" s="188">
        <f>'07.02'!BG207</f>
        <v>0</v>
      </c>
      <c r="AX207" s="189"/>
      <c r="AY207" s="194"/>
      <c r="AZ207" s="195"/>
      <c r="BA207" s="188"/>
      <c r="BB207" s="189"/>
      <c r="BC207" s="200">
        <f>BA207+'07.02'!BC207</f>
        <v>0</v>
      </c>
      <c r="BD207" s="201"/>
      <c r="BE207" s="200">
        <f>BA207+'07.02'!BE207</f>
        <v>0</v>
      </c>
      <c r="BF207" s="201"/>
      <c r="BG207" s="200">
        <f>AW207+AY207-BA207</f>
        <v>0</v>
      </c>
      <c r="BH207" s="206"/>
      <c r="BI207" s="201"/>
    </row>
    <row r="208" spans="2:61" ht="15.75" customHeight="1" thickTop="1" thickBot="1">
      <c r="B208" s="212"/>
      <c r="C208" s="213"/>
      <c r="D208" s="213"/>
      <c r="E208" s="213"/>
      <c r="F208" s="213"/>
      <c r="G208" s="213"/>
      <c r="H208" s="213"/>
      <c r="I208" s="213"/>
      <c r="J208" s="213"/>
      <c r="K208" s="213"/>
      <c r="L208" s="214"/>
      <c r="M208" s="218"/>
      <c r="N208" s="218"/>
      <c r="O208" s="218"/>
      <c r="P208" s="218"/>
      <c r="Q208" s="218"/>
      <c r="R208" s="218"/>
      <c r="S208" s="218"/>
      <c r="T208" s="218"/>
      <c r="U208" s="196"/>
      <c r="V208" s="220"/>
      <c r="W208" s="220"/>
      <c r="X208" s="197"/>
      <c r="Y208" s="218"/>
      <c r="Z208" s="218"/>
      <c r="AA208" s="218"/>
      <c r="AB208" s="218"/>
      <c r="AC208" s="218"/>
      <c r="AD208" s="218"/>
      <c r="AE208" s="218"/>
      <c r="AF208" s="218"/>
      <c r="AG208" s="225"/>
      <c r="AH208" s="226"/>
      <c r="AI208" s="226"/>
      <c r="AJ208" s="226"/>
      <c r="AK208" s="226"/>
      <c r="AL208" s="226"/>
      <c r="AM208" s="226"/>
      <c r="AN208" s="226"/>
      <c r="AO208" s="227"/>
      <c r="AP208" s="231"/>
      <c r="AQ208" s="231"/>
      <c r="AR208" s="231"/>
      <c r="AS208" s="231"/>
      <c r="AT208" s="202"/>
      <c r="AU208" s="207"/>
      <c r="AV208" s="203"/>
      <c r="AW208" s="190"/>
      <c r="AX208" s="191"/>
      <c r="AY208" s="196"/>
      <c r="AZ208" s="197"/>
      <c r="BA208" s="190"/>
      <c r="BB208" s="191"/>
      <c r="BC208" s="202"/>
      <c r="BD208" s="203"/>
      <c r="BE208" s="202"/>
      <c r="BF208" s="203"/>
      <c r="BG208" s="202"/>
      <c r="BH208" s="207"/>
      <c r="BI208" s="203"/>
    </row>
    <row r="209" spans="2:61" ht="15.75" customHeight="1" thickTop="1" thickBot="1">
      <c r="B209" s="215"/>
      <c r="C209" s="216"/>
      <c r="D209" s="216"/>
      <c r="E209" s="216"/>
      <c r="F209" s="216"/>
      <c r="G209" s="216"/>
      <c r="H209" s="216"/>
      <c r="I209" s="216"/>
      <c r="J209" s="216"/>
      <c r="K209" s="216"/>
      <c r="L209" s="217"/>
      <c r="M209" s="218"/>
      <c r="N209" s="218"/>
      <c r="O209" s="218"/>
      <c r="P209" s="218"/>
      <c r="Q209" s="218"/>
      <c r="R209" s="218"/>
      <c r="S209" s="218"/>
      <c r="T209" s="218"/>
      <c r="U209" s="198"/>
      <c r="V209" s="221"/>
      <c r="W209" s="221"/>
      <c r="X209" s="199"/>
      <c r="Y209" s="218"/>
      <c r="Z209" s="218"/>
      <c r="AA209" s="218"/>
      <c r="AB209" s="218"/>
      <c r="AC209" s="218"/>
      <c r="AD209" s="218"/>
      <c r="AE209" s="218"/>
      <c r="AF209" s="218"/>
      <c r="AG209" s="228"/>
      <c r="AH209" s="229"/>
      <c r="AI209" s="229"/>
      <c r="AJ209" s="229"/>
      <c r="AK209" s="229"/>
      <c r="AL209" s="229"/>
      <c r="AM209" s="229"/>
      <c r="AN209" s="229"/>
      <c r="AO209" s="230"/>
      <c r="AP209" s="231"/>
      <c r="AQ209" s="231"/>
      <c r="AR209" s="231"/>
      <c r="AS209" s="231"/>
      <c r="AT209" s="204"/>
      <c r="AU209" s="208"/>
      <c r="AV209" s="205"/>
      <c r="AW209" s="192"/>
      <c r="AX209" s="193"/>
      <c r="AY209" s="198"/>
      <c r="AZ209" s="199"/>
      <c r="BA209" s="192"/>
      <c r="BB209" s="193"/>
      <c r="BC209" s="204"/>
      <c r="BD209" s="205"/>
      <c r="BE209" s="204"/>
      <c r="BF209" s="205"/>
      <c r="BG209" s="204"/>
      <c r="BH209" s="208"/>
      <c r="BI209" s="205"/>
    </row>
    <row r="210" spans="2:61" ht="16.5" customHeight="1" thickTop="1" thickBot="1">
      <c r="B210" s="183" t="s">
        <v>64</v>
      </c>
      <c r="C210" s="183"/>
      <c r="D210" s="183"/>
      <c r="E210" s="183"/>
      <c r="F210" s="183"/>
      <c r="G210" s="183"/>
      <c r="H210" s="183"/>
      <c r="I210" s="183"/>
      <c r="J210" s="183"/>
      <c r="K210" s="183"/>
      <c r="L210" s="183"/>
      <c r="M210" s="183"/>
      <c r="N210" s="183"/>
      <c r="O210" s="183"/>
      <c r="P210" s="183"/>
      <c r="Q210" s="183"/>
      <c r="R210" s="183"/>
      <c r="S210" s="183"/>
      <c r="T210" s="183"/>
      <c r="U210" s="183"/>
      <c r="V210" s="183"/>
      <c r="W210" s="183"/>
      <c r="X210" s="183"/>
      <c r="Y210" s="183"/>
      <c r="Z210" s="183"/>
      <c r="AA210" s="183"/>
      <c r="AB210" s="183"/>
      <c r="AC210" s="183"/>
      <c r="AD210" s="183"/>
      <c r="AE210" s="183"/>
      <c r="AF210" s="183"/>
      <c r="AG210" s="183"/>
      <c r="AH210" s="183"/>
      <c r="AI210" s="183"/>
      <c r="AJ210" s="183"/>
      <c r="AK210" s="183"/>
      <c r="AL210" s="183"/>
      <c r="AM210" s="183"/>
      <c r="AN210" s="183"/>
      <c r="AO210" s="183"/>
      <c r="AP210" s="183"/>
      <c r="AQ210" s="183"/>
      <c r="AR210" s="183"/>
      <c r="AS210" s="183"/>
      <c r="AT210" s="183"/>
      <c r="AU210" s="183"/>
      <c r="AV210" s="183"/>
      <c r="AW210" s="183"/>
      <c r="AX210" s="183"/>
      <c r="AY210" s="183"/>
      <c r="AZ210" s="183"/>
      <c r="BA210" s="183"/>
      <c r="BB210" s="183"/>
      <c r="BC210" s="183"/>
      <c r="BD210" s="183"/>
      <c r="BE210" s="183"/>
      <c r="BF210" s="183"/>
      <c r="BG210" s="183"/>
      <c r="BH210" s="183"/>
      <c r="BI210" s="183"/>
    </row>
    <row r="211" spans="2:61" ht="16.5" customHeight="1" thickTop="1" thickBot="1">
      <c r="B211" s="183"/>
      <c r="C211" s="183"/>
      <c r="D211" s="183"/>
      <c r="E211" s="183"/>
      <c r="F211" s="183"/>
      <c r="G211" s="183"/>
      <c r="H211" s="183"/>
      <c r="I211" s="183"/>
      <c r="J211" s="183"/>
      <c r="K211" s="183"/>
      <c r="L211" s="183"/>
      <c r="M211" s="183"/>
      <c r="N211" s="183"/>
      <c r="O211" s="183"/>
      <c r="P211" s="183"/>
      <c r="Q211" s="183"/>
      <c r="R211" s="183"/>
      <c r="S211" s="183"/>
      <c r="T211" s="183"/>
      <c r="U211" s="183"/>
      <c r="V211" s="183"/>
      <c r="W211" s="183"/>
      <c r="X211" s="183"/>
      <c r="Y211" s="183"/>
      <c r="Z211" s="183"/>
      <c r="AA211" s="183"/>
      <c r="AB211" s="183"/>
      <c r="AC211" s="183"/>
      <c r="AD211" s="183"/>
      <c r="AE211" s="183"/>
      <c r="AF211" s="183"/>
      <c r="AG211" s="183"/>
      <c r="AH211" s="183"/>
      <c r="AI211" s="183"/>
      <c r="AJ211" s="183"/>
      <c r="AK211" s="183"/>
      <c r="AL211" s="183"/>
      <c r="AM211" s="183"/>
      <c r="AN211" s="183"/>
      <c r="AO211" s="183"/>
      <c r="AP211" s="183"/>
      <c r="AQ211" s="183"/>
      <c r="AR211" s="183"/>
      <c r="AS211" s="183"/>
      <c r="AT211" s="183"/>
      <c r="AU211" s="183"/>
      <c r="AV211" s="183"/>
      <c r="AW211" s="183"/>
      <c r="AX211" s="183"/>
      <c r="AY211" s="183"/>
      <c r="AZ211" s="183"/>
      <c r="BA211" s="183"/>
      <c r="BB211" s="183"/>
      <c r="BC211" s="183"/>
      <c r="BD211" s="183"/>
      <c r="BE211" s="183"/>
      <c r="BF211" s="183"/>
      <c r="BG211" s="183"/>
      <c r="BH211" s="183"/>
      <c r="BI211" s="183"/>
    </row>
    <row r="212" spans="2:61" ht="16.5" customHeight="1" thickTop="1" thickBot="1">
      <c r="B212" s="183"/>
      <c r="C212" s="183"/>
      <c r="D212" s="183"/>
      <c r="E212" s="183"/>
      <c r="F212" s="183"/>
      <c r="G212" s="183"/>
      <c r="H212" s="183"/>
      <c r="I212" s="183"/>
      <c r="J212" s="183"/>
      <c r="K212" s="183"/>
      <c r="L212" s="183"/>
      <c r="M212" s="183"/>
      <c r="N212" s="183"/>
      <c r="O212" s="183"/>
      <c r="P212" s="183"/>
      <c r="Q212" s="183"/>
      <c r="R212" s="183"/>
      <c r="S212" s="183"/>
      <c r="T212" s="183"/>
      <c r="U212" s="183"/>
      <c r="V212" s="183"/>
      <c r="W212" s="183"/>
      <c r="X212" s="183"/>
      <c r="Y212" s="183"/>
      <c r="Z212" s="183"/>
      <c r="AA212" s="183"/>
      <c r="AB212" s="183"/>
      <c r="AC212" s="183"/>
      <c r="AD212" s="183"/>
      <c r="AE212" s="183"/>
      <c r="AF212" s="183"/>
      <c r="AG212" s="183"/>
      <c r="AH212" s="183"/>
      <c r="AI212" s="183"/>
      <c r="AJ212" s="183"/>
      <c r="AK212" s="183"/>
      <c r="AL212" s="183"/>
      <c r="AM212" s="183"/>
      <c r="AN212" s="183"/>
      <c r="AO212" s="183"/>
      <c r="AP212" s="183"/>
      <c r="AQ212" s="183"/>
      <c r="AR212" s="183"/>
      <c r="AS212" s="183"/>
      <c r="AT212" s="183"/>
      <c r="AU212" s="183"/>
      <c r="AV212" s="183"/>
      <c r="AW212" s="183"/>
      <c r="AX212" s="183"/>
      <c r="AY212" s="183"/>
      <c r="AZ212" s="183"/>
      <c r="BA212" s="183"/>
      <c r="BB212" s="183"/>
      <c r="BC212" s="183"/>
      <c r="BD212" s="183"/>
      <c r="BE212" s="183"/>
      <c r="BF212" s="183"/>
      <c r="BG212" s="183"/>
      <c r="BH212" s="183"/>
      <c r="BI212" s="183"/>
    </row>
    <row r="213" spans="2:61" ht="16.5" customHeight="1" thickTop="1" thickBot="1">
      <c r="B213" s="183"/>
      <c r="C213" s="183"/>
      <c r="D213" s="183"/>
      <c r="E213" s="183"/>
      <c r="F213" s="183"/>
      <c r="G213" s="183"/>
      <c r="H213" s="183"/>
      <c r="I213" s="183"/>
      <c r="J213" s="183"/>
      <c r="K213" s="183"/>
      <c r="L213" s="183"/>
      <c r="M213" s="183"/>
      <c r="N213" s="183"/>
      <c r="O213" s="183"/>
      <c r="P213" s="183"/>
      <c r="Q213" s="183"/>
      <c r="R213" s="183"/>
      <c r="S213" s="183"/>
      <c r="T213" s="183"/>
      <c r="U213" s="183"/>
      <c r="V213" s="183"/>
      <c r="W213" s="183"/>
      <c r="X213" s="183"/>
      <c r="Y213" s="183"/>
      <c r="Z213" s="183"/>
      <c r="AA213" s="183"/>
      <c r="AB213" s="183"/>
      <c r="AC213" s="183"/>
      <c r="AD213" s="183"/>
      <c r="AE213" s="183"/>
      <c r="AF213" s="183"/>
      <c r="AG213" s="183"/>
      <c r="AH213" s="183"/>
      <c r="AI213" s="183"/>
      <c r="AJ213" s="183"/>
      <c r="AK213" s="183"/>
      <c r="AL213" s="183"/>
      <c r="AM213" s="183"/>
      <c r="AN213" s="183"/>
      <c r="AO213" s="183"/>
      <c r="AP213" s="183"/>
      <c r="AQ213" s="183"/>
      <c r="AR213" s="183"/>
      <c r="AS213" s="183"/>
      <c r="AT213" s="183"/>
      <c r="AU213" s="183"/>
      <c r="AV213" s="183"/>
      <c r="AW213" s="183"/>
      <c r="AX213" s="183"/>
      <c r="AY213" s="183"/>
      <c r="AZ213" s="183"/>
      <c r="BA213" s="183"/>
      <c r="BB213" s="183"/>
      <c r="BC213" s="183"/>
      <c r="BD213" s="183"/>
      <c r="BE213" s="183"/>
      <c r="BF213" s="183"/>
      <c r="BG213" s="183"/>
      <c r="BH213" s="183"/>
      <c r="BI213" s="183"/>
    </row>
    <row r="214" spans="2:61" ht="16.5" customHeight="1" thickTop="1" thickBot="1">
      <c r="B214" s="146"/>
      <c r="C214" s="146"/>
      <c r="D214" s="146"/>
      <c r="E214" s="146"/>
      <c r="F214" s="146"/>
      <c r="G214" s="146"/>
      <c r="H214" s="146"/>
      <c r="I214" s="146"/>
      <c r="J214" s="146"/>
      <c r="K214" s="146"/>
      <c r="L214" s="146"/>
      <c r="M214" s="146"/>
      <c r="N214" s="146"/>
      <c r="O214" s="146"/>
      <c r="P214" s="146"/>
      <c r="Q214" s="146"/>
      <c r="R214" s="146"/>
      <c r="S214" s="146"/>
      <c r="T214" s="146"/>
      <c r="U214" s="146"/>
      <c r="V214" s="146"/>
      <c r="W214" s="146"/>
      <c r="X214" s="146"/>
      <c r="Y214" s="146"/>
      <c r="Z214" s="146"/>
      <c r="AA214" s="146"/>
      <c r="AB214" s="146"/>
      <c r="AC214" s="146"/>
      <c r="AD214" s="146"/>
      <c r="AE214" s="146"/>
      <c r="AF214" s="146"/>
      <c r="AG214" s="146"/>
      <c r="AH214" s="146"/>
      <c r="AI214" s="146"/>
      <c r="AJ214" s="146"/>
      <c r="AK214" s="146"/>
      <c r="AL214" s="146"/>
      <c r="AM214" s="146"/>
      <c r="AN214" s="146"/>
      <c r="AO214" s="146"/>
      <c r="AP214" s="146"/>
      <c r="AQ214" s="146"/>
      <c r="AR214" s="146"/>
      <c r="AS214" s="146"/>
      <c r="AT214" s="146"/>
      <c r="AU214" s="146"/>
      <c r="AV214" s="146"/>
      <c r="AW214" s="146"/>
      <c r="AX214" s="146"/>
      <c r="AY214" s="146"/>
      <c r="AZ214" s="146"/>
      <c r="BA214" s="146"/>
      <c r="BB214" s="146"/>
      <c r="BC214" s="146"/>
      <c r="BD214" s="146"/>
      <c r="BE214" s="146"/>
      <c r="BF214" s="146"/>
      <c r="BG214" s="146"/>
      <c r="BH214" s="146"/>
      <c r="BI214" s="146"/>
    </row>
    <row r="215" spans="2:61" ht="16.5" customHeight="1" thickTop="1" thickBot="1">
      <c r="B215" s="146"/>
      <c r="C215" s="146"/>
      <c r="D215" s="146"/>
      <c r="E215" s="146"/>
      <c r="F215" s="146"/>
      <c r="G215" s="146"/>
      <c r="H215" s="146"/>
      <c r="I215" s="146"/>
      <c r="J215" s="146"/>
      <c r="K215" s="146"/>
      <c r="L215" s="146"/>
      <c r="M215" s="146"/>
      <c r="N215" s="146"/>
      <c r="O215" s="146"/>
      <c r="P215" s="146"/>
      <c r="Q215" s="146"/>
      <c r="R215" s="146"/>
      <c r="S215" s="146"/>
      <c r="T215" s="146"/>
      <c r="U215" s="146"/>
      <c r="V215" s="146"/>
      <c r="W215" s="146"/>
      <c r="X215" s="146"/>
      <c r="Y215" s="146"/>
      <c r="Z215" s="146"/>
      <c r="AA215" s="146"/>
      <c r="AB215" s="146"/>
      <c r="AC215" s="146"/>
      <c r="AD215" s="146"/>
      <c r="AE215" s="146"/>
      <c r="AF215" s="146"/>
      <c r="AG215" s="146"/>
      <c r="AH215" s="146"/>
      <c r="AI215" s="146"/>
      <c r="AJ215" s="146"/>
      <c r="AK215" s="146"/>
      <c r="AL215" s="146"/>
      <c r="AM215" s="146"/>
      <c r="AN215" s="146"/>
      <c r="AO215" s="146"/>
      <c r="AP215" s="146"/>
      <c r="AQ215" s="146"/>
      <c r="AR215" s="146"/>
      <c r="AS215" s="146"/>
      <c r="AT215" s="146"/>
      <c r="AU215" s="146"/>
      <c r="AV215" s="146"/>
      <c r="AW215" s="146"/>
      <c r="AX215" s="146"/>
      <c r="AY215" s="146"/>
      <c r="AZ215" s="146"/>
      <c r="BA215" s="146"/>
      <c r="BB215" s="146"/>
      <c r="BC215" s="146"/>
      <c r="BD215" s="146"/>
      <c r="BE215" s="146"/>
      <c r="BF215" s="146"/>
      <c r="BG215" s="146"/>
      <c r="BH215" s="146"/>
      <c r="BI215" s="146"/>
    </row>
    <row r="216" spans="2:61" ht="15" customHeight="1" thickTop="1" thickBot="1">
      <c r="B216" s="186" t="s">
        <v>65</v>
      </c>
      <c r="C216" s="186"/>
      <c r="D216" s="186"/>
      <c r="E216" s="186"/>
      <c r="F216" s="186"/>
      <c r="G216" s="186"/>
      <c r="H216" s="186" t="s">
        <v>66</v>
      </c>
      <c r="I216" s="186"/>
      <c r="J216" s="186"/>
      <c r="K216" s="186"/>
      <c r="L216" s="186"/>
      <c r="M216" s="186"/>
      <c r="N216" s="186" t="s">
        <v>67</v>
      </c>
      <c r="O216" s="186"/>
      <c r="P216" s="186"/>
      <c r="Q216" s="186"/>
      <c r="R216" s="186"/>
      <c r="S216" s="186"/>
      <c r="T216" s="186" t="s">
        <v>68</v>
      </c>
      <c r="U216" s="186"/>
      <c r="V216" s="186"/>
      <c r="W216" s="186"/>
      <c r="X216" s="186"/>
      <c r="Y216" s="186"/>
      <c r="Z216" s="186"/>
      <c r="AA216" s="186"/>
      <c r="AB216" s="186"/>
      <c r="AC216" s="186"/>
      <c r="AD216" s="186"/>
      <c r="AE216" s="186"/>
      <c r="AF216" s="186"/>
      <c r="AG216" s="186" t="s">
        <v>69</v>
      </c>
      <c r="AH216" s="186"/>
      <c r="AI216" s="186"/>
      <c r="AJ216" s="186"/>
      <c r="AK216" s="186"/>
      <c r="AL216" s="186"/>
      <c r="AM216" s="186"/>
      <c r="AN216" s="186"/>
      <c r="AO216" s="186"/>
      <c r="AP216" s="186" t="s">
        <v>70</v>
      </c>
      <c r="AQ216" s="186"/>
      <c r="AR216" s="186"/>
      <c r="AS216" s="186"/>
      <c r="AT216" s="186"/>
      <c r="AU216" s="186"/>
      <c r="AV216" s="186"/>
      <c r="AW216" s="186"/>
      <c r="AX216" s="186"/>
      <c r="AY216" s="186"/>
      <c r="AZ216" s="187" t="s">
        <v>71</v>
      </c>
      <c r="BA216" s="187"/>
      <c r="BB216" s="187"/>
      <c r="BC216" s="187"/>
      <c r="BD216" s="187"/>
      <c r="BE216" s="187"/>
      <c r="BF216" s="187"/>
      <c r="BG216" s="187"/>
      <c r="BH216" s="187"/>
      <c r="BI216" s="187"/>
    </row>
    <row r="217" spans="2:61" ht="15" customHeight="1" thickTop="1" thickBot="1">
      <c r="B217" s="186"/>
      <c r="C217" s="186"/>
      <c r="D217" s="186"/>
      <c r="E217" s="186"/>
      <c r="F217" s="186"/>
      <c r="G217" s="186"/>
      <c r="H217" s="186"/>
      <c r="I217" s="186"/>
      <c r="J217" s="186"/>
      <c r="K217" s="186"/>
      <c r="L217" s="186"/>
      <c r="M217" s="186"/>
      <c r="N217" s="186"/>
      <c r="O217" s="186"/>
      <c r="P217" s="186"/>
      <c r="Q217" s="186"/>
      <c r="R217" s="186"/>
      <c r="S217" s="186"/>
      <c r="T217" s="186"/>
      <c r="U217" s="186"/>
      <c r="V217" s="186"/>
      <c r="W217" s="186"/>
      <c r="X217" s="186"/>
      <c r="Y217" s="186"/>
      <c r="Z217" s="186"/>
      <c r="AA217" s="186"/>
      <c r="AB217" s="186"/>
      <c r="AC217" s="186"/>
      <c r="AD217" s="186"/>
      <c r="AE217" s="186"/>
      <c r="AF217" s="186"/>
      <c r="AG217" s="186"/>
      <c r="AH217" s="186"/>
      <c r="AI217" s="186"/>
      <c r="AJ217" s="186"/>
      <c r="AK217" s="186"/>
      <c r="AL217" s="186"/>
      <c r="AM217" s="186"/>
      <c r="AN217" s="186"/>
      <c r="AO217" s="186"/>
      <c r="AP217" s="186"/>
      <c r="AQ217" s="186"/>
      <c r="AR217" s="186"/>
      <c r="AS217" s="186"/>
      <c r="AT217" s="186"/>
      <c r="AU217" s="186"/>
      <c r="AV217" s="186"/>
      <c r="AW217" s="186"/>
      <c r="AX217" s="186"/>
      <c r="AY217" s="186"/>
      <c r="AZ217" s="187"/>
      <c r="BA217" s="187"/>
      <c r="BB217" s="187"/>
      <c r="BC217" s="187"/>
      <c r="BD217" s="187"/>
      <c r="BE217" s="187"/>
      <c r="BF217" s="187"/>
      <c r="BG217" s="187"/>
      <c r="BH217" s="187"/>
      <c r="BI217" s="187"/>
    </row>
    <row r="218" spans="2:61" ht="15" customHeight="1" thickTop="1" thickBot="1">
      <c r="B218" s="186"/>
      <c r="C218" s="186"/>
      <c r="D218" s="186"/>
      <c r="E218" s="186"/>
      <c r="F218" s="186"/>
      <c r="G218" s="186"/>
      <c r="H218" s="186"/>
      <c r="I218" s="186"/>
      <c r="J218" s="186"/>
      <c r="K218" s="186"/>
      <c r="L218" s="186"/>
      <c r="M218" s="186"/>
      <c r="N218" s="186"/>
      <c r="O218" s="186"/>
      <c r="P218" s="186"/>
      <c r="Q218" s="186"/>
      <c r="R218" s="186"/>
      <c r="S218" s="186"/>
      <c r="T218" s="186"/>
      <c r="U218" s="186"/>
      <c r="V218" s="186"/>
      <c r="W218" s="186"/>
      <c r="X218" s="186"/>
      <c r="Y218" s="186"/>
      <c r="Z218" s="186"/>
      <c r="AA218" s="186"/>
      <c r="AB218" s="186"/>
      <c r="AC218" s="186"/>
      <c r="AD218" s="186"/>
      <c r="AE218" s="186"/>
      <c r="AF218" s="186"/>
      <c r="AG218" s="186"/>
      <c r="AH218" s="186"/>
      <c r="AI218" s="186"/>
      <c r="AJ218" s="186"/>
      <c r="AK218" s="186"/>
      <c r="AL218" s="186"/>
      <c r="AM218" s="186"/>
      <c r="AN218" s="186"/>
      <c r="AO218" s="186"/>
      <c r="AP218" s="186"/>
      <c r="AQ218" s="186"/>
      <c r="AR218" s="186"/>
      <c r="AS218" s="186"/>
      <c r="AT218" s="186"/>
      <c r="AU218" s="186"/>
      <c r="AV218" s="186"/>
      <c r="AW218" s="186"/>
      <c r="AX218" s="186"/>
      <c r="AY218" s="186"/>
      <c r="AZ218" s="187"/>
      <c r="BA218" s="187"/>
      <c r="BB218" s="187"/>
      <c r="BC218" s="187"/>
      <c r="BD218" s="187"/>
      <c r="BE218" s="187"/>
      <c r="BF218" s="187"/>
      <c r="BG218" s="187"/>
      <c r="BH218" s="187"/>
      <c r="BI218" s="187"/>
    </row>
    <row r="219" spans="2:61" ht="16.5" customHeight="1" thickTop="1" thickBot="1">
      <c r="B219" s="182" t="s">
        <v>129</v>
      </c>
      <c r="C219" s="182"/>
      <c r="D219" s="182"/>
      <c r="E219" s="182"/>
      <c r="F219" s="182"/>
      <c r="G219" s="182"/>
      <c r="H219" s="185" t="s">
        <v>129</v>
      </c>
      <c r="I219" s="185"/>
      <c r="J219" s="185"/>
      <c r="K219" s="185"/>
      <c r="L219" s="185"/>
      <c r="M219" s="185"/>
      <c r="N219" s="182" t="s">
        <v>129</v>
      </c>
      <c r="O219" s="182"/>
      <c r="P219" s="182"/>
      <c r="Q219" s="182"/>
      <c r="R219" s="182"/>
      <c r="S219" s="182"/>
      <c r="T219" s="182" t="s">
        <v>129</v>
      </c>
      <c r="U219" s="182"/>
      <c r="V219" s="182"/>
      <c r="W219" s="182"/>
      <c r="X219" s="182"/>
      <c r="Y219" s="182"/>
      <c r="Z219" s="182"/>
      <c r="AA219" s="182"/>
      <c r="AB219" s="182"/>
      <c r="AC219" s="182"/>
      <c r="AD219" s="182"/>
      <c r="AE219" s="182"/>
      <c r="AF219" s="182"/>
      <c r="AG219" s="182" t="s">
        <v>129</v>
      </c>
      <c r="AH219" s="182"/>
      <c r="AI219" s="182"/>
      <c r="AJ219" s="182"/>
      <c r="AK219" s="182"/>
      <c r="AL219" s="182"/>
      <c r="AM219" s="182"/>
      <c r="AN219" s="182"/>
      <c r="AO219" s="182"/>
      <c r="AP219" s="186" t="s">
        <v>129</v>
      </c>
      <c r="AQ219" s="186"/>
      <c r="AR219" s="186"/>
      <c r="AS219" s="186"/>
      <c r="AT219" s="186"/>
      <c r="AU219" s="186"/>
      <c r="AV219" s="186"/>
      <c r="AW219" s="186"/>
      <c r="AX219" s="186"/>
      <c r="AY219" s="186"/>
      <c r="AZ219" s="182" t="s">
        <v>129</v>
      </c>
      <c r="BA219" s="182"/>
      <c r="BB219" s="182"/>
      <c r="BC219" s="182"/>
      <c r="BD219" s="182"/>
      <c r="BE219" s="182"/>
      <c r="BF219" s="182"/>
      <c r="BG219" s="182"/>
      <c r="BH219" s="182"/>
      <c r="BI219" s="182"/>
    </row>
    <row r="220" spans="2:61" ht="16.5" customHeight="1" thickTop="1" thickBot="1">
      <c r="B220" s="182"/>
      <c r="C220" s="182"/>
      <c r="D220" s="182"/>
      <c r="E220" s="182"/>
      <c r="F220" s="182"/>
      <c r="G220" s="182"/>
      <c r="H220" s="185"/>
      <c r="I220" s="185"/>
      <c r="J220" s="185"/>
      <c r="K220" s="185"/>
      <c r="L220" s="185"/>
      <c r="M220" s="185"/>
      <c r="N220" s="182"/>
      <c r="O220" s="182"/>
      <c r="P220" s="182"/>
      <c r="Q220" s="182"/>
      <c r="R220" s="182"/>
      <c r="S220" s="182"/>
      <c r="T220" s="182"/>
      <c r="U220" s="182"/>
      <c r="V220" s="182"/>
      <c r="W220" s="182"/>
      <c r="X220" s="182"/>
      <c r="Y220" s="182"/>
      <c r="Z220" s="182"/>
      <c r="AA220" s="182"/>
      <c r="AB220" s="182"/>
      <c r="AC220" s="182"/>
      <c r="AD220" s="182"/>
      <c r="AE220" s="182"/>
      <c r="AF220" s="182"/>
      <c r="AG220" s="182"/>
      <c r="AH220" s="182"/>
      <c r="AI220" s="182"/>
      <c r="AJ220" s="182"/>
      <c r="AK220" s="182"/>
      <c r="AL220" s="182"/>
      <c r="AM220" s="182"/>
      <c r="AN220" s="182"/>
      <c r="AO220" s="182"/>
      <c r="AP220" s="186"/>
      <c r="AQ220" s="186"/>
      <c r="AR220" s="186"/>
      <c r="AS220" s="186"/>
      <c r="AT220" s="186"/>
      <c r="AU220" s="186"/>
      <c r="AV220" s="186"/>
      <c r="AW220" s="186"/>
      <c r="AX220" s="186"/>
      <c r="AY220" s="186"/>
      <c r="AZ220" s="182"/>
      <c r="BA220" s="182"/>
      <c r="BB220" s="182"/>
      <c r="BC220" s="182"/>
      <c r="BD220" s="182"/>
      <c r="BE220" s="182"/>
      <c r="BF220" s="182"/>
      <c r="BG220" s="182"/>
      <c r="BH220" s="182"/>
      <c r="BI220" s="182"/>
    </row>
    <row r="221" spans="2:61" ht="16.5" customHeight="1" thickTop="1" thickBot="1">
      <c r="B221" s="182"/>
      <c r="C221" s="182"/>
      <c r="D221" s="182"/>
      <c r="E221" s="182"/>
      <c r="F221" s="182"/>
      <c r="G221" s="182"/>
      <c r="H221" s="185"/>
      <c r="I221" s="185"/>
      <c r="J221" s="185"/>
      <c r="K221" s="185"/>
      <c r="L221" s="185"/>
      <c r="M221" s="185"/>
      <c r="N221" s="182"/>
      <c r="O221" s="182"/>
      <c r="P221" s="182"/>
      <c r="Q221" s="182"/>
      <c r="R221" s="182"/>
      <c r="S221" s="182"/>
      <c r="T221" s="182"/>
      <c r="U221" s="182"/>
      <c r="V221" s="182"/>
      <c r="W221" s="182"/>
      <c r="X221" s="182"/>
      <c r="Y221" s="182"/>
      <c r="Z221" s="182"/>
      <c r="AA221" s="182"/>
      <c r="AB221" s="182"/>
      <c r="AC221" s="182"/>
      <c r="AD221" s="182"/>
      <c r="AE221" s="182"/>
      <c r="AF221" s="182"/>
      <c r="AG221" s="182"/>
      <c r="AH221" s="182"/>
      <c r="AI221" s="182"/>
      <c r="AJ221" s="182"/>
      <c r="AK221" s="182"/>
      <c r="AL221" s="182"/>
      <c r="AM221" s="182"/>
      <c r="AN221" s="182"/>
      <c r="AO221" s="182"/>
      <c r="AP221" s="186"/>
      <c r="AQ221" s="186"/>
      <c r="AR221" s="186"/>
      <c r="AS221" s="186"/>
      <c r="AT221" s="186"/>
      <c r="AU221" s="186"/>
      <c r="AV221" s="186"/>
      <c r="AW221" s="186"/>
      <c r="AX221" s="186"/>
      <c r="AY221" s="186"/>
      <c r="AZ221" s="182"/>
      <c r="BA221" s="182"/>
      <c r="BB221" s="182"/>
      <c r="BC221" s="182"/>
      <c r="BD221" s="182"/>
      <c r="BE221" s="182"/>
      <c r="BF221" s="182"/>
      <c r="BG221" s="182"/>
      <c r="BH221" s="182"/>
      <c r="BI221" s="182"/>
    </row>
    <row r="222" spans="2:61" ht="15.75" customHeight="1" thickTop="1" thickBot="1">
      <c r="B222" s="183" t="s">
        <v>72</v>
      </c>
      <c r="C222" s="183"/>
      <c r="D222" s="183"/>
      <c r="E222" s="183"/>
      <c r="F222" s="183"/>
      <c r="G222" s="183"/>
      <c r="H222" s="183"/>
      <c r="I222" s="183"/>
      <c r="J222" s="183"/>
      <c r="K222" s="183"/>
      <c r="L222" s="183"/>
      <c r="M222" s="183"/>
      <c r="N222" s="183"/>
      <c r="O222" s="183"/>
      <c r="P222" s="183"/>
      <c r="Q222" s="183"/>
      <c r="R222" s="183"/>
      <c r="S222" s="183"/>
      <c r="T222" s="183"/>
      <c r="U222" s="183"/>
      <c r="V222" s="183"/>
      <c r="W222" s="183"/>
      <c r="X222" s="183"/>
      <c r="Y222" s="183"/>
      <c r="Z222" s="183"/>
      <c r="AA222" s="183"/>
      <c r="AB222" s="183"/>
      <c r="AC222" s="183"/>
      <c r="AD222" s="183"/>
      <c r="AE222" s="183"/>
      <c r="AF222" s="183"/>
      <c r="AG222" s="183"/>
      <c r="AH222" s="183"/>
      <c r="AI222" s="183"/>
      <c r="AJ222" s="183"/>
      <c r="AK222" s="183"/>
      <c r="AL222" s="183"/>
      <c r="AM222" s="183"/>
      <c r="AN222" s="183"/>
      <c r="AO222" s="183"/>
      <c r="AP222" s="183"/>
      <c r="AQ222" s="183"/>
      <c r="AR222" s="183"/>
      <c r="AS222" s="183"/>
      <c r="AT222" s="183"/>
      <c r="AU222" s="183"/>
      <c r="AV222" s="183"/>
      <c r="AW222" s="183"/>
      <c r="AX222" s="183"/>
      <c r="AY222" s="183"/>
      <c r="AZ222" s="183"/>
      <c r="BA222" s="183"/>
      <c r="BB222" s="183"/>
      <c r="BC222" s="183"/>
      <c r="BD222" s="183"/>
      <c r="BE222" s="183"/>
      <c r="BF222" s="183"/>
      <c r="BG222" s="183"/>
      <c r="BH222" s="183"/>
      <c r="BI222" s="183"/>
    </row>
    <row r="223" spans="2:61" ht="15" customHeight="1" thickTop="1" thickBot="1">
      <c r="B223" s="183"/>
      <c r="C223" s="183"/>
      <c r="D223" s="183"/>
      <c r="E223" s="183"/>
      <c r="F223" s="183"/>
      <c r="G223" s="183"/>
      <c r="H223" s="183"/>
      <c r="I223" s="183"/>
      <c r="J223" s="183"/>
      <c r="K223" s="183"/>
      <c r="L223" s="183"/>
      <c r="M223" s="183"/>
      <c r="N223" s="183"/>
      <c r="O223" s="183"/>
      <c r="P223" s="183"/>
      <c r="Q223" s="183"/>
      <c r="R223" s="183"/>
      <c r="S223" s="183"/>
      <c r="T223" s="183"/>
      <c r="U223" s="183"/>
      <c r="V223" s="183"/>
      <c r="W223" s="183"/>
      <c r="X223" s="183"/>
      <c r="Y223" s="183"/>
      <c r="Z223" s="183"/>
      <c r="AA223" s="183"/>
      <c r="AB223" s="183"/>
      <c r="AC223" s="183"/>
      <c r="AD223" s="183"/>
      <c r="AE223" s="183"/>
      <c r="AF223" s="183"/>
      <c r="AG223" s="183"/>
      <c r="AH223" s="183"/>
      <c r="AI223" s="183"/>
      <c r="AJ223" s="183"/>
      <c r="AK223" s="183"/>
      <c r="AL223" s="183"/>
      <c r="AM223" s="183"/>
      <c r="AN223" s="183"/>
      <c r="AO223" s="183"/>
      <c r="AP223" s="183"/>
      <c r="AQ223" s="183"/>
      <c r="AR223" s="183"/>
      <c r="AS223" s="183"/>
      <c r="AT223" s="183"/>
      <c r="AU223" s="183"/>
      <c r="AV223" s="183"/>
      <c r="AW223" s="183"/>
      <c r="AX223" s="183"/>
      <c r="AY223" s="183"/>
      <c r="AZ223" s="183"/>
      <c r="BA223" s="183"/>
      <c r="BB223" s="183"/>
      <c r="BC223" s="183"/>
      <c r="BD223" s="183"/>
      <c r="BE223" s="183"/>
      <c r="BF223" s="183"/>
      <c r="BG223" s="183"/>
      <c r="BH223" s="183"/>
      <c r="BI223" s="183"/>
    </row>
    <row r="224" spans="2:61" ht="15" customHeight="1" thickTop="1" thickBot="1">
      <c r="B224" s="183"/>
      <c r="C224" s="183"/>
      <c r="D224" s="183"/>
      <c r="E224" s="183"/>
      <c r="F224" s="183"/>
      <c r="G224" s="183"/>
      <c r="H224" s="183"/>
      <c r="I224" s="183"/>
      <c r="J224" s="183"/>
      <c r="K224" s="183"/>
      <c r="L224" s="183"/>
      <c r="M224" s="183"/>
      <c r="N224" s="183"/>
      <c r="O224" s="183"/>
      <c r="P224" s="183"/>
      <c r="Q224" s="183"/>
      <c r="R224" s="183"/>
      <c r="S224" s="183"/>
      <c r="T224" s="183"/>
      <c r="U224" s="183"/>
      <c r="V224" s="183"/>
      <c r="W224" s="183"/>
      <c r="X224" s="183"/>
      <c r="Y224" s="183"/>
      <c r="Z224" s="183"/>
      <c r="AA224" s="183"/>
      <c r="AB224" s="183"/>
      <c r="AC224" s="183"/>
      <c r="AD224" s="183"/>
      <c r="AE224" s="183"/>
      <c r="AF224" s="183"/>
      <c r="AG224" s="183"/>
      <c r="AH224" s="183"/>
      <c r="AI224" s="183"/>
      <c r="AJ224" s="183"/>
      <c r="AK224" s="183"/>
      <c r="AL224" s="183"/>
      <c r="AM224" s="183"/>
      <c r="AN224" s="183"/>
      <c r="AO224" s="183"/>
      <c r="AP224" s="183"/>
      <c r="AQ224" s="183"/>
      <c r="AR224" s="183"/>
      <c r="AS224" s="183"/>
      <c r="AT224" s="183"/>
      <c r="AU224" s="183"/>
      <c r="AV224" s="183"/>
      <c r="AW224" s="183"/>
      <c r="AX224" s="183"/>
      <c r="AY224" s="183"/>
      <c r="AZ224" s="183"/>
      <c r="BA224" s="183"/>
      <c r="BB224" s="183"/>
      <c r="BC224" s="183"/>
      <c r="BD224" s="183"/>
      <c r="BE224" s="183"/>
      <c r="BF224" s="183"/>
      <c r="BG224" s="183"/>
      <c r="BH224" s="183"/>
      <c r="BI224" s="183"/>
    </row>
    <row r="225" spans="1:63" ht="15.75" customHeight="1" thickTop="1" thickBot="1">
      <c r="B225" s="183"/>
      <c r="C225" s="183"/>
      <c r="D225" s="183"/>
      <c r="E225" s="183"/>
      <c r="F225" s="183"/>
      <c r="G225" s="183"/>
      <c r="H225" s="183"/>
      <c r="I225" s="183"/>
      <c r="J225" s="183"/>
      <c r="K225" s="183"/>
      <c r="L225" s="183"/>
      <c r="M225" s="183"/>
      <c r="N225" s="183"/>
      <c r="O225" s="183"/>
      <c r="P225" s="183"/>
      <c r="Q225" s="183"/>
      <c r="R225" s="183"/>
      <c r="S225" s="183"/>
      <c r="T225" s="183"/>
      <c r="U225" s="183"/>
      <c r="V225" s="183"/>
      <c r="W225" s="183"/>
      <c r="X225" s="183"/>
      <c r="Y225" s="183"/>
      <c r="Z225" s="183"/>
      <c r="AA225" s="183"/>
      <c r="AB225" s="183"/>
      <c r="AC225" s="183"/>
      <c r="AD225" s="183"/>
      <c r="AE225" s="183"/>
      <c r="AF225" s="183"/>
      <c r="AG225" s="183"/>
      <c r="AH225" s="183"/>
      <c r="AI225" s="183"/>
      <c r="AJ225" s="183"/>
      <c r="AK225" s="183"/>
      <c r="AL225" s="183"/>
      <c r="AM225" s="183"/>
      <c r="AN225" s="183"/>
      <c r="AO225" s="183"/>
      <c r="AP225" s="183"/>
      <c r="AQ225" s="183"/>
      <c r="AR225" s="183"/>
      <c r="AS225" s="183"/>
      <c r="AT225" s="183"/>
      <c r="AU225" s="183"/>
      <c r="AV225" s="183"/>
      <c r="AW225" s="183"/>
      <c r="AX225" s="183"/>
      <c r="AY225" s="183"/>
      <c r="AZ225" s="183"/>
      <c r="BA225" s="183"/>
      <c r="BB225" s="183"/>
      <c r="BC225" s="183"/>
      <c r="BD225" s="183"/>
      <c r="BE225" s="183"/>
      <c r="BF225" s="183"/>
      <c r="BG225" s="183"/>
      <c r="BH225" s="183"/>
      <c r="BI225" s="183"/>
    </row>
    <row r="226" spans="1:63" ht="15.75" customHeight="1" thickTop="1" thickBot="1">
      <c r="B226" s="146"/>
      <c r="C226" s="146"/>
      <c r="D226" s="146"/>
      <c r="E226" s="146"/>
      <c r="F226" s="146"/>
      <c r="G226" s="146"/>
      <c r="H226" s="146"/>
      <c r="I226" s="146"/>
      <c r="J226" s="146"/>
      <c r="K226" s="146"/>
      <c r="L226" s="146"/>
      <c r="M226" s="146"/>
      <c r="N226" s="146"/>
      <c r="O226" s="146"/>
      <c r="P226" s="146"/>
      <c r="Q226" s="146"/>
      <c r="R226" s="146"/>
      <c r="S226" s="146"/>
      <c r="T226" s="146"/>
      <c r="U226" s="146"/>
      <c r="V226" s="146"/>
      <c r="W226" s="146"/>
      <c r="X226" s="146"/>
      <c r="Y226" s="146"/>
      <c r="Z226" s="146"/>
      <c r="AA226" s="146"/>
      <c r="AB226" s="146"/>
      <c r="AC226" s="146"/>
      <c r="AD226" s="146"/>
      <c r="AE226" s="146"/>
      <c r="AF226" s="146"/>
      <c r="AG226" s="146"/>
      <c r="AH226" s="146"/>
      <c r="AI226" s="146"/>
      <c r="AJ226" s="146"/>
      <c r="AK226" s="146"/>
      <c r="AL226" s="146"/>
      <c r="AM226" s="146"/>
      <c r="AN226" s="146"/>
      <c r="AO226" s="146"/>
      <c r="AP226" s="146"/>
      <c r="AQ226" s="146"/>
      <c r="AR226" s="146"/>
      <c r="AS226" s="146"/>
      <c r="AT226" s="146"/>
      <c r="AU226" s="146"/>
      <c r="AV226" s="146"/>
      <c r="AW226" s="146"/>
      <c r="AX226" s="146"/>
      <c r="AY226" s="146"/>
      <c r="AZ226" s="146"/>
      <c r="BA226" s="146"/>
      <c r="BB226" s="146"/>
      <c r="BC226" s="146"/>
      <c r="BD226" s="146"/>
      <c r="BE226" s="146"/>
      <c r="BF226" s="146"/>
      <c r="BG226" s="146"/>
      <c r="BH226" s="146"/>
      <c r="BI226" s="146"/>
    </row>
    <row r="227" spans="1:63" ht="15" customHeight="1" thickTop="1" thickBot="1">
      <c r="B227" s="146"/>
      <c r="C227" s="146"/>
      <c r="D227" s="146"/>
      <c r="E227" s="146"/>
      <c r="F227" s="146"/>
      <c r="G227" s="146"/>
      <c r="H227" s="146"/>
      <c r="I227" s="146"/>
      <c r="J227" s="146"/>
      <c r="K227" s="146"/>
      <c r="L227" s="146"/>
      <c r="M227" s="146"/>
      <c r="N227" s="146"/>
      <c r="O227" s="146"/>
      <c r="P227" s="146"/>
      <c r="Q227" s="146"/>
      <c r="R227" s="146"/>
      <c r="S227" s="146"/>
      <c r="T227" s="146"/>
      <c r="U227" s="146"/>
      <c r="V227" s="146"/>
      <c r="W227" s="146"/>
      <c r="X227" s="146"/>
      <c r="Y227" s="146"/>
      <c r="Z227" s="146"/>
      <c r="AA227" s="146"/>
      <c r="AB227" s="146"/>
      <c r="AC227" s="146"/>
      <c r="AD227" s="146"/>
      <c r="AE227" s="146"/>
      <c r="AF227" s="146"/>
      <c r="AG227" s="146"/>
      <c r="AH227" s="146"/>
      <c r="AI227" s="146"/>
      <c r="AJ227" s="146"/>
      <c r="AK227" s="146"/>
      <c r="AL227" s="146"/>
      <c r="AM227" s="146"/>
      <c r="AN227" s="146"/>
      <c r="AO227" s="146"/>
      <c r="AP227" s="146"/>
      <c r="AQ227" s="146"/>
      <c r="AR227" s="146"/>
      <c r="AS227" s="146"/>
      <c r="AT227" s="146"/>
      <c r="AU227" s="146"/>
      <c r="AV227" s="146"/>
      <c r="AW227" s="146"/>
      <c r="AX227" s="146"/>
      <c r="AY227" s="146"/>
      <c r="AZ227" s="146"/>
      <c r="BA227" s="146"/>
      <c r="BB227" s="146"/>
      <c r="BC227" s="146"/>
      <c r="BD227" s="146"/>
      <c r="BE227" s="146"/>
      <c r="BF227" s="146"/>
      <c r="BG227" s="146"/>
      <c r="BH227" s="146"/>
      <c r="BI227" s="146"/>
    </row>
    <row r="228" spans="1:63" ht="15" customHeight="1" thickTop="1" thickBot="1">
      <c r="B228" s="124" t="s">
        <v>73</v>
      </c>
      <c r="C228" s="124"/>
      <c r="D228" s="124"/>
      <c r="E228" s="124"/>
      <c r="F228" s="124"/>
      <c r="G228" s="124"/>
      <c r="H228" s="184" t="s">
        <v>74</v>
      </c>
      <c r="I228" s="184"/>
      <c r="J228" s="184"/>
      <c r="K228" s="184"/>
      <c r="L228" s="184"/>
      <c r="M228" s="184"/>
      <c r="N228" s="124" t="s">
        <v>75</v>
      </c>
      <c r="O228" s="124"/>
      <c r="P228" s="124"/>
      <c r="Q228" s="124"/>
      <c r="R228" s="124"/>
      <c r="S228" s="124"/>
      <c r="T228" s="124" t="s">
        <v>76</v>
      </c>
      <c r="U228" s="124"/>
      <c r="V228" s="124"/>
      <c r="W228" s="124"/>
      <c r="X228" s="124"/>
      <c r="Y228" s="124"/>
      <c r="Z228" s="124"/>
      <c r="AA228" s="124"/>
      <c r="AB228" s="124"/>
      <c r="AC228" s="124"/>
      <c r="AD228" s="124" t="s">
        <v>77</v>
      </c>
      <c r="AE228" s="124"/>
      <c r="AF228" s="124"/>
      <c r="AG228" s="124"/>
      <c r="AH228" s="124"/>
      <c r="AI228" s="124"/>
      <c r="AJ228" s="124" t="s">
        <v>160</v>
      </c>
      <c r="AK228" s="124"/>
      <c r="AL228" s="124"/>
      <c r="AM228" s="124"/>
      <c r="AN228" s="124"/>
      <c r="AO228" s="124"/>
      <c r="AP228" s="124" t="s">
        <v>78</v>
      </c>
      <c r="AQ228" s="124"/>
      <c r="AR228" s="124"/>
      <c r="AS228" s="124"/>
      <c r="AT228" s="124"/>
      <c r="AU228" s="124"/>
      <c r="AV228" s="124" t="s">
        <v>79</v>
      </c>
      <c r="AW228" s="124"/>
      <c r="AX228" s="124"/>
      <c r="AY228" s="124"/>
      <c r="AZ228" s="124"/>
      <c r="BA228" s="124"/>
      <c r="BB228" s="125" t="s">
        <v>80</v>
      </c>
      <c r="BC228" s="125"/>
      <c r="BD228" s="125"/>
      <c r="BE228" s="125"/>
      <c r="BF228" s="125"/>
      <c r="BG228" s="125"/>
      <c r="BH228" s="125"/>
      <c r="BI228" s="125"/>
    </row>
    <row r="229" spans="1:63" ht="15" customHeight="1" thickTop="1" thickBot="1">
      <c r="B229" s="124"/>
      <c r="C229" s="124"/>
      <c r="D229" s="124"/>
      <c r="E229" s="124"/>
      <c r="F229" s="124"/>
      <c r="G229" s="124"/>
      <c r="H229" s="184"/>
      <c r="I229" s="184"/>
      <c r="J229" s="184"/>
      <c r="K229" s="184"/>
      <c r="L229" s="184"/>
      <c r="M229" s="184"/>
      <c r="N229" s="124"/>
      <c r="O229" s="124"/>
      <c r="P229" s="124"/>
      <c r="Q229" s="124"/>
      <c r="R229" s="124"/>
      <c r="S229" s="124"/>
      <c r="T229" s="124"/>
      <c r="U229" s="124"/>
      <c r="V229" s="124"/>
      <c r="W229" s="124"/>
      <c r="X229" s="124"/>
      <c r="Y229" s="124"/>
      <c r="Z229" s="124"/>
      <c r="AA229" s="124"/>
      <c r="AB229" s="124"/>
      <c r="AC229" s="124"/>
      <c r="AD229" s="124"/>
      <c r="AE229" s="124"/>
      <c r="AF229" s="124"/>
      <c r="AG229" s="124"/>
      <c r="AH229" s="124"/>
      <c r="AI229" s="124"/>
      <c r="AJ229" s="124"/>
      <c r="AK229" s="124"/>
      <c r="AL229" s="124"/>
      <c r="AM229" s="124"/>
      <c r="AN229" s="124"/>
      <c r="AO229" s="124"/>
      <c r="AP229" s="124"/>
      <c r="AQ229" s="124"/>
      <c r="AR229" s="124"/>
      <c r="AS229" s="124"/>
      <c r="AT229" s="124"/>
      <c r="AU229" s="124"/>
      <c r="AV229" s="124"/>
      <c r="AW229" s="124"/>
      <c r="AX229" s="124"/>
      <c r="AY229" s="124"/>
      <c r="AZ229" s="124"/>
      <c r="BA229" s="124"/>
      <c r="BB229" s="125"/>
      <c r="BC229" s="125"/>
      <c r="BD229" s="125"/>
      <c r="BE229" s="125"/>
      <c r="BF229" s="125"/>
      <c r="BG229" s="125"/>
      <c r="BH229" s="125"/>
      <c r="BI229" s="125"/>
    </row>
    <row r="230" spans="1:63" ht="15" customHeight="1" thickTop="1" thickBot="1">
      <c r="B230" s="124"/>
      <c r="C230" s="124"/>
      <c r="D230" s="124"/>
      <c r="E230" s="124"/>
      <c r="F230" s="124"/>
      <c r="G230" s="124"/>
      <c r="H230" s="184"/>
      <c r="I230" s="184"/>
      <c r="J230" s="184"/>
      <c r="K230" s="184"/>
      <c r="L230" s="184"/>
      <c r="M230" s="184"/>
      <c r="N230" s="124"/>
      <c r="O230" s="124"/>
      <c r="P230" s="124"/>
      <c r="Q230" s="124"/>
      <c r="R230" s="124"/>
      <c r="S230" s="124"/>
      <c r="T230" s="124"/>
      <c r="U230" s="124"/>
      <c r="V230" s="124"/>
      <c r="W230" s="124"/>
      <c r="X230" s="124"/>
      <c r="Y230" s="124"/>
      <c r="Z230" s="124"/>
      <c r="AA230" s="124"/>
      <c r="AB230" s="124"/>
      <c r="AC230" s="124"/>
      <c r="AD230" s="124"/>
      <c r="AE230" s="124"/>
      <c r="AF230" s="124"/>
      <c r="AG230" s="124"/>
      <c r="AH230" s="124"/>
      <c r="AI230" s="124"/>
      <c r="AJ230" s="124"/>
      <c r="AK230" s="124"/>
      <c r="AL230" s="124"/>
      <c r="AM230" s="124"/>
      <c r="AN230" s="124"/>
      <c r="AO230" s="124"/>
      <c r="AP230" s="124"/>
      <c r="AQ230" s="124"/>
      <c r="AR230" s="124"/>
      <c r="AS230" s="124"/>
      <c r="AT230" s="124"/>
      <c r="AU230" s="124"/>
      <c r="AV230" s="124"/>
      <c r="AW230" s="124"/>
      <c r="AX230" s="124"/>
      <c r="AY230" s="124"/>
      <c r="AZ230" s="124"/>
      <c r="BA230" s="124"/>
      <c r="BB230" s="125"/>
      <c r="BC230" s="125"/>
      <c r="BD230" s="125"/>
      <c r="BE230" s="125"/>
      <c r="BF230" s="125"/>
      <c r="BG230" s="125"/>
      <c r="BH230" s="125"/>
      <c r="BI230" s="125"/>
    </row>
    <row r="231" spans="1:63" ht="15" customHeight="1" thickTop="1" thickBot="1">
      <c r="B231" s="174" t="s">
        <v>129</v>
      </c>
      <c r="C231" s="174"/>
      <c r="D231" s="174"/>
      <c r="E231" s="174"/>
      <c r="F231" s="174"/>
      <c r="G231" s="174"/>
      <c r="H231" s="170" t="s">
        <v>129</v>
      </c>
      <c r="I231" s="170"/>
      <c r="J231" s="170"/>
      <c r="K231" s="170"/>
      <c r="L231" s="170"/>
      <c r="M231" s="170"/>
      <c r="N231" s="174" t="s">
        <v>129</v>
      </c>
      <c r="O231" s="174"/>
      <c r="P231" s="174"/>
      <c r="Q231" s="174"/>
      <c r="R231" s="174"/>
      <c r="S231" s="174"/>
      <c r="T231" s="181" t="s">
        <v>129</v>
      </c>
      <c r="U231" s="181"/>
      <c r="V231" s="181"/>
      <c r="W231" s="181"/>
      <c r="X231" s="181"/>
      <c r="Y231" s="181"/>
      <c r="Z231" s="181"/>
      <c r="AA231" s="181"/>
      <c r="AB231" s="181"/>
      <c r="AC231" s="181"/>
      <c r="AD231" s="170">
        <v>160</v>
      </c>
      <c r="AE231" s="170"/>
      <c r="AF231" s="170"/>
      <c r="AG231" s="170"/>
      <c r="AH231" s="170"/>
      <c r="AI231" s="170"/>
      <c r="AJ231" s="181" t="s">
        <v>129</v>
      </c>
      <c r="AK231" s="181"/>
      <c r="AL231" s="181"/>
      <c r="AM231" s="181"/>
      <c r="AN231" s="181"/>
      <c r="AO231" s="181"/>
      <c r="AP231" s="170" t="s">
        <v>129</v>
      </c>
      <c r="AQ231" s="170"/>
      <c r="AR231" s="170"/>
      <c r="AS231" s="170"/>
      <c r="AT231" s="170"/>
      <c r="AU231" s="170"/>
      <c r="AV231" s="170" t="s">
        <v>129</v>
      </c>
      <c r="AW231" s="170"/>
      <c r="AX231" s="170"/>
      <c r="AY231" s="170"/>
      <c r="AZ231" s="170"/>
      <c r="BA231" s="170"/>
      <c r="BB231" s="170" t="s">
        <v>129</v>
      </c>
      <c r="BC231" s="170"/>
      <c r="BD231" s="170"/>
      <c r="BE231" s="170"/>
      <c r="BF231" s="170"/>
      <c r="BG231" s="170"/>
      <c r="BH231" s="170"/>
      <c r="BI231" s="170"/>
    </row>
    <row r="232" spans="1:63" ht="15" customHeight="1" thickTop="1" thickBot="1">
      <c r="B232" s="174"/>
      <c r="C232" s="174"/>
      <c r="D232" s="174"/>
      <c r="E232" s="174"/>
      <c r="F232" s="174"/>
      <c r="G232" s="174"/>
      <c r="H232" s="170"/>
      <c r="I232" s="170"/>
      <c r="J232" s="170"/>
      <c r="K232" s="170"/>
      <c r="L232" s="170"/>
      <c r="M232" s="170"/>
      <c r="N232" s="174"/>
      <c r="O232" s="174"/>
      <c r="P232" s="174"/>
      <c r="Q232" s="174"/>
      <c r="R232" s="174"/>
      <c r="S232" s="174"/>
      <c r="T232" s="181"/>
      <c r="U232" s="181"/>
      <c r="V232" s="181"/>
      <c r="W232" s="181"/>
      <c r="X232" s="181"/>
      <c r="Y232" s="181"/>
      <c r="Z232" s="181"/>
      <c r="AA232" s="181"/>
      <c r="AB232" s="181"/>
      <c r="AC232" s="181"/>
      <c r="AD232" s="170"/>
      <c r="AE232" s="170"/>
      <c r="AF232" s="170"/>
      <c r="AG232" s="170"/>
      <c r="AH232" s="170"/>
      <c r="AI232" s="170"/>
      <c r="AJ232" s="181"/>
      <c r="AK232" s="181"/>
      <c r="AL232" s="181"/>
      <c r="AM232" s="181"/>
      <c r="AN232" s="181"/>
      <c r="AO232" s="181"/>
      <c r="AP232" s="170"/>
      <c r="AQ232" s="170"/>
      <c r="AR232" s="170"/>
      <c r="AS232" s="170"/>
      <c r="AT232" s="170"/>
      <c r="AU232" s="170"/>
      <c r="AV232" s="170"/>
      <c r="AW232" s="170"/>
      <c r="AX232" s="170"/>
      <c r="AY232" s="170"/>
      <c r="AZ232" s="170"/>
      <c r="BA232" s="170"/>
      <c r="BB232" s="170"/>
      <c r="BC232" s="170"/>
      <c r="BD232" s="170"/>
      <c r="BE232" s="170"/>
      <c r="BF232" s="170"/>
      <c r="BG232" s="170"/>
      <c r="BH232" s="170"/>
      <c r="BI232" s="170"/>
    </row>
    <row r="233" spans="1:63" ht="15.75" customHeight="1" thickTop="1" thickBot="1">
      <c r="B233" s="174"/>
      <c r="C233" s="174"/>
      <c r="D233" s="174"/>
      <c r="E233" s="174"/>
      <c r="F233" s="174"/>
      <c r="G233" s="174"/>
      <c r="H233" s="170"/>
      <c r="I233" s="170"/>
      <c r="J233" s="170"/>
      <c r="K233" s="170"/>
      <c r="L233" s="170"/>
      <c r="M233" s="170"/>
      <c r="N233" s="174"/>
      <c r="O233" s="174"/>
      <c r="P233" s="174"/>
      <c r="Q233" s="174"/>
      <c r="R233" s="174"/>
      <c r="S233" s="174"/>
      <c r="T233" s="181"/>
      <c r="U233" s="181"/>
      <c r="V233" s="181"/>
      <c r="W233" s="181"/>
      <c r="X233" s="181"/>
      <c r="Y233" s="181"/>
      <c r="Z233" s="181"/>
      <c r="AA233" s="181"/>
      <c r="AB233" s="181"/>
      <c r="AC233" s="181"/>
      <c r="AD233" s="170"/>
      <c r="AE233" s="170"/>
      <c r="AF233" s="170"/>
      <c r="AG233" s="170"/>
      <c r="AH233" s="170"/>
      <c r="AI233" s="170"/>
      <c r="AJ233" s="181"/>
      <c r="AK233" s="181"/>
      <c r="AL233" s="181"/>
      <c r="AM233" s="181"/>
      <c r="AN233" s="181"/>
      <c r="AO233" s="181"/>
      <c r="AP233" s="170"/>
      <c r="AQ233" s="170"/>
      <c r="AR233" s="170"/>
      <c r="AS233" s="170"/>
      <c r="AT233" s="170"/>
      <c r="AU233" s="170"/>
      <c r="AV233" s="170"/>
      <c r="AW233" s="170"/>
      <c r="AX233" s="170"/>
      <c r="AY233" s="170"/>
      <c r="AZ233" s="170"/>
      <c r="BA233" s="170"/>
      <c r="BB233" s="170"/>
      <c r="BC233" s="170"/>
      <c r="BD233" s="170"/>
      <c r="BE233" s="170"/>
      <c r="BF233" s="170"/>
      <c r="BG233" s="170"/>
      <c r="BH233" s="170"/>
      <c r="BI233" s="170"/>
      <c r="BJ233" s="3"/>
      <c r="BK233" s="3"/>
    </row>
    <row r="234" spans="1:63" ht="15.75" customHeight="1" thickTop="1" thickBot="1">
      <c r="A234" s="3"/>
      <c r="B234" s="179"/>
      <c r="C234" s="179"/>
      <c r="D234" s="179"/>
      <c r="E234" s="179"/>
      <c r="F234" s="179"/>
      <c r="G234" s="179"/>
      <c r="H234" s="179"/>
      <c r="I234" s="179"/>
      <c r="J234" s="179"/>
      <c r="K234" s="179"/>
      <c r="L234" s="179"/>
      <c r="M234" s="179"/>
      <c r="N234" s="179"/>
      <c r="O234" s="179"/>
      <c r="P234" s="179"/>
      <c r="Q234" s="179"/>
      <c r="R234" s="179"/>
      <c r="S234" s="179"/>
      <c r="T234" s="179"/>
      <c r="U234" s="179"/>
      <c r="V234" s="179"/>
      <c r="W234" s="179"/>
      <c r="X234" s="179"/>
      <c r="Y234" s="179"/>
      <c r="Z234" s="179"/>
      <c r="AA234" s="179"/>
      <c r="AB234" s="179"/>
      <c r="AC234" s="179"/>
      <c r="AD234" s="179"/>
      <c r="AE234" s="179"/>
      <c r="AF234" s="179"/>
      <c r="AG234" s="179"/>
      <c r="AH234" s="179"/>
      <c r="AI234" s="179"/>
      <c r="AJ234" s="179"/>
      <c r="AK234" s="179"/>
      <c r="AL234" s="179"/>
      <c r="AM234" s="179"/>
      <c r="AN234" s="179"/>
      <c r="AO234" s="179"/>
      <c r="AP234" s="179"/>
      <c r="AQ234" s="179"/>
      <c r="AR234" s="179"/>
      <c r="AS234" s="179"/>
      <c r="AT234" s="179"/>
      <c r="AU234" s="179"/>
      <c r="AV234" s="179"/>
      <c r="AW234" s="179"/>
      <c r="AX234" s="179"/>
      <c r="AY234" s="179"/>
      <c r="AZ234" s="179"/>
      <c r="BA234" s="179"/>
      <c r="BB234" s="179"/>
      <c r="BC234" s="179"/>
      <c r="BD234" s="179"/>
      <c r="BE234" s="179"/>
      <c r="BF234" s="179"/>
      <c r="BG234" s="179"/>
      <c r="BH234" s="179"/>
      <c r="BI234" s="179"/>
      <c r="BJ234" s="3"/>
      <c r="BK234" s="3"/>
    </row>
    <row r="235" spans="1:63" ht="15" customHeight="1" thickTop="1" thickBot="1">
      <c r="A235" s="3"/>
      <c r="B235" s="179"/>
      <c r="C235" s="179"/>
      <c r="D235" s="179"/>
      <c r="E235" s="179"/>
      <c r="F235" s="179"/>
      <c r="G235" s="179"/>
      <c r="H235" s="179"/>
      <c r="I235" s="179"/>
      <c r="J235" s="179"/>
      <c r="K235" s="179"/>
      <c r="L235" s="179"/>
      <c r="M235" s="179"/>
      <c r="N235" s="179"/>
      <c r="O235" s="179"/>
      <c r="P235" s="179"/>
      <c r="Q235" s="179"/>
      <c r="R235" s="179"/>
      <c r="S235" s="179"/>
      <c r="T235" s="179"/>
      <c r="U235" s="179"/>
      <c r="V235" s="179"/>
      <c r="W235" s="179"/>
      <c r="X235" s="179"/>
      <c r="Y235" s="179"/>
      <c r="Z235" s="179"/>
      <c r="AA235" s="179"/>
      <c r="AB235" s="179"/>
      <c r="AC235" s="179"/>
      <c r="AD235" s="179"/>
      <c r="AE235" s="179"/>
      <c r="AF235" s="179"/>
      <c r="AG235" s="179"/>
      <c r="AH235" s="179"/>
      <c r="AI235" s="179"/>
      <c r="AJ235" s="179"/>
      <c r="AK235" s="179"/>
      <c r="AL235" s="179"/>
      <c r="AM235" s="179"/>
      <c r="AN235" s="179"/>
      <c r="AO235" s="179"/>
      <c r="AP235" s="179"/>
      <c r="AQ235" s="179"/>
      <c r="AR235" s="179"/>
      <c r="AS235" s="179"/>
      <c r="AT235" s="179"/>
      <c r="AU235" s="179"/>
      <c r="AV235" s="179"/>
      <c r="AW235" s="179"/>
      <c r="AX235" s="179"/>
      <c r="AY235" s="179"/>
      <c r="AZ235" s="179"/>
      <c r="BA235" s="179"/>
      <c r="BB235" s="179"/>
      <c r="BC235" s="179"/>
      <c r="BD235" s="179"/>
      <c r="BE235" s="179"/>
      <c r="BF235" s="179"/>
      <c r="BG235" s="179"/>
      <c r="BH235" s="179"/>
      <c r="BI235" s="179"/>
      <c r="BJ235" s="3"/>
      <c r="BK235" s="3"/>
    </row>
    <row r="236" spans="1:63" ht="15" customHeight="1" thickTop="1" thickBot="1">
      <c r="A236" s="3"/>
      <c r="B236" s="157" t="s">
        <v>81</v>
      </c>
      <c r="C236" s="158"/>
      <c r="D236" s="158"/>
      <c r="E236" s="158"/>
      <c r="F236" s="158"/>
      <c r="G236" s="158"/>
      <c r="H236" s="158"/>
      <c r="I236" s="158"/>
      <c r="J236" s="158"/>
      <c r="K236" s="158"/>
      <c r="L236" s="158"/>
      <c r="M236" s="158"/>
      <c r="N236" s="158"/>
      <c r="O236" s="158"/>
      <c r="P236" s="158"/>
      <c r="Q236" s="158"/>
      <c r="R236" s="158"/>
      <c r="S236" s="158"/>
      <c r="T236" s="158"/>
      <c r="U236" s="158"/>
      <c r="V236" s="159"/>
      <c r="W236" s="180" t="s">
        <v>82</v>
      </c>
      <c r="X236" s="180"/>
      <c r="Y236" s="180"/>
      <c r="Z236" s="180"/>
      <c r="AA236" s="180"/>
      <c r="AB236" s="180"/>
      <c r="AC236" s="180"/>
      <c r="AD236" s="180"/>
      <c r="AE236" s="180"/>
      <c r="AF236" s="180"/>
      <c r="AG236" s="180"/>
      <c r="AH236" s="180"/>
      <c r="AI236" s="180"/>
      <c r="AJ236" s="180"/>
      <c r="AK236" s="180"/>
      <c r="AL236" s="180"/>
      <c r="AM236" s="180"/>
      <c r="AN236" s="180"/>
      <c r="AO236" s="180"/>
      <c r="AP236" s="180"/>
      <c r="AQ236" s="180"/>
      <c r="AR236" s="180" t="s">
        <v>83</v>
      </c>
      <c r="AS236" s="180"/>
      <c r="AT236" s="180"/>
      <c r="AU236" s="180"/>
      <c r="AV236" s="180"/>
      <c r="AW236" s="180"/>
      <c r="AX236" s="180"/>
      <c r="AY236" s="180"/>
      <c r="AZ236" s="180"/>
      <c r="BA236" s="180"/>
      <c r="BB236" s="180"/>
      <c r="BC236" s="180"/>
      <c r="BD236" s="180"/>
      <c r="BE236" s="180"/>
      <c r="BF236" s="180"/>
      <c r="BG236" s="180"/>
      <c r="BH236" s="180"/>
      <c r="BI236" s="180"/>
      <c r="BJ236" s="3"/>
      <c r="BK236" s="3"/>
    </row>
    <row r="237" spans="1:63" ht="15.75" customHeight="1" thickTop="1" thickBot="1">
      <c r="A237" s="3"/>
      <c r="B237" s="163"/>
      <c r="C237" s="164"/>
      <c r="D237" s="164"/>
      <c r="E237" s="164"/>
      <c r="F237" s="164"/>
      <c r="G237" s="164"/>
      <c r="H237" s="164"/>
      <c r="I237" s="164"/>
      <c r="J237" s="164"/>
      <c r="K237" s="164"/>
      <c r="L237" s="164"/>
      <c r="M237" s="164"/>
      <c r="N237" s="164"/>
      <c r="O237" s="164"/>
      <c r="P237" s="164"/>
      <c r="Q237" s="164"/>
      <c r="R237" s="164"/>
      <c r="S237" s="164"/>
      <c r="T237" s="164"/>
      <c r="U237" s="164"/>
      <c r="V237" s="165"/>
      <c r="W237" s="180"/>
      <c r="X237" s="180"/>
      <c r="Y237" s="180"/>
      <c r="Z237" s="180"/>
      <c r="AA237" s="180"/>
      <c r="AB237" s="180"/>
      <c r="AC237" s="180"/>
      <c r="AD237" s="180"/>
      <c r="AE237" s="180"/>
      <c r="AF237" s="180"/>
      <c r="AG237" s="180"/>
      <c r="AH237" s="180"/>
      <c r="AI237" s="180"/>
      <c r="AJ237" s="180"/>
      <c r="AK237" s="180"/>
      <c r="AL237" s="180"/>
      <c r="AM237" s="180"/>
      <c r="AN237" s="180"/>
      <c r="AO237" s="180"/>
      <c r="AP237" s="180"/>
      <c r="AQ237" s="180"/>
      <c r="AR237" s="180"/>
      <c r="AS237" s="180"/>
      <c r="AT237" s="180"/>
      <c r="AU237" s="180"/>
      <c r="AV237" s="180"/>
      <c r="AW237" s="180"/>
      <c r="AX237" s="180"/>
      <c r="AY237" s="180"/>
      <c r="AZ237" s="180"/>
      <c r="BA237" s="180"/>
      <c r="BB237" s="180"/>
      <c r="BC237" s="180"/>
      <c r="BD237" s="180"/>
      <c r="BE237" s="180"/>
      <c r="BF237" s="180"/>
      <c r="BG237" s="180"/>
      <c r="BH237" s="180"/>
      <c r="BI237" s="180"/>
      <c r="BJ237" s="3"/>
      <c r="BK237" s="3"/>
    </row>
    <row r="238" spans="1:63" ht="16.5" customHeight="1" thickTop="1" thickBot="1">
      <c r="A238" s="3"/>
      <c r="B238" s="146"/>
      <c r="C238" s="146"/>
      <c r="D238" s="146"/>
      <c r="E238" s="146"/>
      <c r="F238" s="146"/>
      <c r="G238" s="146"/>
      <c r="H238" s="146"/>
      <c r="I238" s="146"/>
      <c r="J238" s="146"/>
      <c r="K238" s="146"/>
      <c r="L238" s="146"/>
      <c r="M238" s="146"/>
      <c r="N238" s="146"/>
      <c r="O238" s="146"/>
      <c r="P238" s="146"/>
      <c r="Q238" s="146"/>
      <c r="R238" s="146"/>
      <c r="S238" s="146"/>
      <c r="T238" s="146"/>
      <c r="U238" s="146"/>
      <c r="V238" s="146"/>
      <c r="W238" s="146"/>
      <c r="X238" s="146"/>
      <c r="Y238" s="146"/>
      <c r="Z238" s="146"/>
      <c r="AA238" s="146"/>
      <c r="AB238" s="146"/>
      <c r="AC238" s="146"/>
      <c r="AD238" s="146"/>
      <c r="AE238" s="146"/>
      <c r="AF238" s="146"/>
      <c r="AG238" s="146"/>
      <c r="AH238" s="146"/>
      <c r="AI238" s="146"/>
      <c r="AJ238" s="146"/>
      <c r="AK238" s="146"/>
      <c r="AL238" s="146"/>
      <c r="AM238" s="146"/>
      <c r="AN238" s="146"/>
      <c r="AO238" s="146"/>
      <c r="AP238" s="146"/>
      <c r="AQ238" s="146"/>
      <c r="AR238" s="146"/>
      <c r="AS238" s="146"/>
      <c r="AT238" s="146"/>
      <c r="AU238" s="146"/>
      <c r="AV238" s="146"/>
      <c r="AW238" s="146"/>
      <c r="AX238" s="146"/>
      <c r="AY238" s="146"/>
      <c r="AZ238" s="146"/>
      <c r="BA238" s="146"/>
      <c r="BB238" s="146"/>
      <c r="BC238" s="146"/>
      <c r="BD238" s="146"/>
      <c r="BE238" s="146"/>
      <c r="BF238" s="146"/>
      <c r="BG238" s="146"/>
      <c r="BH238" s="146"/>
      <c r="BI238" s="146"/>
      <c r="BJ238" s="3"/>
      <c r="BK238" s="3"/>
    </row>
    <row r="239" spans="1:63" ht="16.5" customHeight="1" thickTop="1" thickBot="1">
      <c r="A239" s="3"/>
      <c r="B239" s="146"/>
      <c r="C239" s="146"/>
      <c r="D239" s="146"/>
      <c r="E239" s="146"/>
      <c r="F239" s="146"/>
      <c r="G239" s="146"/>
      <c r="H239" s="146"/>
      <c r="I239" s="146"/>
      <c r="J239" s="146"/>
      <c r="K239" s="146"/>
      <c r="L239" s="146"/>
      <c r="M239" s="146"/>
      <c r="N239" s="146"/>
      <c r="O239" s="146"/>
      <c r="P239" s="146"/>
      <c r="Q239" s="146"/>
      <c r="R239" s="146"/>
      <c r="S239" s="146"/>
      <c r="T239" s="146"/>
      <c r="U239" s="146"/>
      <c r="V239" s="146"/>
      <c r="W239" s="146"/>
      <c r="X239" s="146"/>
      <c r="Y239" s="146"/>
      <c r="Z239" s="146"/>
      <c r="AA239" s="146"/>
      <c r="AB239" s="146"/>
      <c r="AC239" s="146"/>
      <c r="AD239" s="146"/>
      <c r="AE239" s="146"/>
      <c r="AF239" s="146"/>
      <c r="AG239" s="146"/>
      <c r="AH239" s="146"/>
      <c r="AI239" s="146"/>
      <c r="AJ239" s="146"/>
      <c r="AK239" s="146"/>
      <c r="AL239" s="146"/>
      <c r="AM239" s="146"/>
      <c r="AN239" s="146"/>
      <c r="AO239" s="146"/>
      <c r="AP239" s="146"/>
      <c r="AQ239" s="146"/>
      <c r="AR239" s="146"/>
      <c r="AS239" s="146"/>
      <c r="AT239" s="146"/>
      <c r="AU239" s="146"/>
      <c r="AV239" s="146"/>
      <c r="AW239" s="146"/>
      <c r="AX239" s="146"/>
      <c r="AY239" s="146"/>
      <c r="AZ239" s="146"/>
      <c r="BA239" s="146"/>
      <c r="BB239" s="146"/>
      <c r="BC239" s="146"/>
      <c r="BD239" s="146"/>
      <c r="BE239" s="146"/>
      <c r="BF239" s="146"/>
      <c r="BG239" s="146"/>
      <c r="BH239" s="146"/>
      <c r="BI239" s="146"/>
      <c r="BJ239" s="3"/>
      <c r="BK239" s="3"/>
    </row>
    <row r="240" spans="1:63" ht="51.75" customHeight="1" thickTop="1" thickBot="1">
      <c r="A240" s="3"/>
      <c r="B240" s="155" t="s">
        <v>84</v>
      </c>
      <c r="C240" s="155"/>
      <c r="D240" s="155"/>
      <c r="E240" s="155"/>
      <c r="F240" s="155"/>
      <c r="G240" s="155"/>
      <c r="H240" s="155" t="s">
        <v>85</v>
      </c>
      <c r="I240" s="155"/>
      <c r="J240" s="155"/>
      <c r="K240" s="155" t="s">
        <v>86</v>
      </c>
      <c r="L240" s="155"/>
      <c r="M240" s="155"/>
      <c r="N240" s="155" t="s">
        <v>86</v>
      </c>
      <c r="O240" s="155"/>
      <c r="P240" s="155"/>
      <c r="Q240" s="155" t="s">
        <v>86</v>
      </c>
      <c r="R240" s="155"/>
      <c r="S240" s="155"/>
      <c r="T240" s="155" t="s">
        <v>86</v>
      </c>
      <c r="U240" s="155"/>
      <c r="V240" s="155"/>
      <c r="W240" s="155" t="s">
        <v>84</v>
      </c>
      <c r="X240" s="155"/>
      <c r="Y240" s="155"/>
      <c r="Z240" s="155"/>
      <c r="AA240" s="155"/>
      <c r="AB240" s="155" t="s">
        <v>85</v>
      </c>
      <c r="AC240" s="155"/>
      <c r="AD240" s="155"/>
      <c r="AE240" s="156" t="s">
        <v>87</v>
      </c>
      <c r="AF240" s="156"/>
      <c r="AG240" s="156"/>
      <c r="AH240" s="156"/>
      <c r="AI240" s="156" t="s">
        <v>88</v>
      </c>
      <c r="AJ240" s="156"/>
      <c r="AK240" s="156"/>
      <c r="AL240" s="156" t="s">
        <v>185</v>
      </c>
      <c r="AM240" s="156"/>
      <c r="AN240" s="156"/>
      <c r="AO240" s="156" t="s">
        <v>186</v>
      </c>
      <c r="AP240" s="156"/>
      <c r="AQ240" s="156"/>
      <c r="AR240" s="156" t="s">
        <v>84</v>
      </c>
      <c r="AS240" s="156"/>
      <c r="AT240" s="156"/>
      <c r="AU240" s="156"/>
      <c r="AV240" s="156"/>
      <c r="AW240" s="156" t="s">
        <v>85</v>
      </c>
      <c r="AX240" s="156"/>
      <c r="AY240" s="156"/>
      <c r="AZ240" s="156" t="s">
        <v>89</v>
      </c>
      <c r="BA240" s="156"/>
      <c r="BB240" s="156"/>
      <c r="BC240" s="175" t="s">
        <v>185</v>
      </c>
      <c r="BD240" s="176"/>
      <c r="BE240" s="176"/>
      <c r="BF240" s="177"/>
      <c r="BG240" s="156" t="s">
        <v>186</v>
      </c>
      <c r="BH240" s="156"/>
      <c r="BI240" s="156"/>
      <c r="BJ240" s="3"/>
      <c r="BK240" s="3"/>
    </row>
    <row r="241" spans="1:63" ht="15" customHeight="1" thickTop="1" thickBot="1">
      <c r="A241" s="3"/>
      <c r="B241" s="87" t="s">
        <v>126</v>
      </c>
      <c r="C241" s="88"/>
      <c r="D241" s="88"/>
      <c r="E241" s="88"/>
      <c r="F241" s="88"/>
      <c r="G241" s="89"/>
      <c r="H241" s="178">
        <f>B260+E260+Q260+Z260+W260</f>
        <v>0</v>
      </c>
      <c r="I241" s="178"/>
      <c r="J241" s="178"/>
      <c r="K241" s="87">
        <f>'07.02'!K241</f>
        <v>60</v>
      </c>
      <c r="L241" s="88"/>
      <c r="M241" s="89"/>
      <c r="N241" s="87">
        <f>'07.02'!N241</f>
        <v>35</v>
      </c>
      <c r="O241" s="88"/>
      <c r="P241" s="89"/>
      <c r="Q241" s="87">
        <f>'07.02'!Q241</f>
        <v>35</v>
      </c>
      <c r="R241" s="88"/>
      <c r="S241" s="89"/>
      <c r="T241" s="87" t="s">
        <v>129</v>
      </c>
      <c r="U241" s="88"/>
      <c r="V241" s="89"/>
      <c r="W241" s="124" t="s">
        <v>90</v>
      </c>
      <c r="X241" s="124"/>
      <c r="Y241" s="124"/>
      <c r="Z241" s="124"/>
      <c r="AA241" s="124"/>
      <c r="AB241" s="173">
        <f>H241</f>
        <v>0</v>
      </c>
      <c r="AC241" s="173"/>
      <c r="AD241" s="173"/>
      <c r="AE241" s="562" t="s">
        <v>214</v>
      </c>
      <c r="AF241" s="562"/>
      <c r="AG241" s="562"/>
      <c r="AH241" s="562"/>
      <c r="AI241" s="561">
        <v>2.2999999999999998</v>
      </c>
      <c r="AJ241" s="561"/>
      <c r="AK241" s="561"/>
      <c r="AL241" s="145" t="str">
        <f>CONCATENATE(MAX(M75:AB77),"/",MAX(M75:AB77)-0.01)</f>
        <v>1.08/1.07</v>
      </c>
      <c r="AM241" s="170"/>
      <c r="AN241" s="170"/>
      <c r="AO241" s="561">
        <v>1.4</v>
      </c>
      <c r="AP241" s="561"/>
      <c r="AQ241" s="561"/>
      <c r="AR241" s="124" t="s">
        <v>136</v>
      </c>
      <c r="AS241" s="124"/>
      <c r="AT241" s="124"/>
      <c r="AU241" s="124"/>
      <c r="AV241" s="124"/>
      <c r="AW241" s="169" t="s">
        <v>129</v>
      </c>
      <c r="AX241" s="124"/>
      <c r="AY241" s="124"/>
      <c r="AZ241" s="172" t="s">
        <v>129</v>
      </c>
      <c r="BA241" s="172"/>
      <c r="BB241" s="172"/>
      <c r="BC241" s="171" t="s">
        <v>129</v>
      </c>
      <c r="BD241" s="171"/>
      <c r="BE241" s="171"/>
      <c r="BF241" s="171"/>
      <c r="BG241" s="172" t="s">
        <v>129</v>
      </c>
      <c r="BH241" s="172"/>
      <c r="BI241" s="172"/>
      <c r="BJ241" s="3"/>
      <c r="BK241" s="3"/>
    </row>
    <row r="242" spans="1:63" ht="15" customHeight="1" thickTop="1" thickBot="1">
      <c r="A242" s="3"/>
      <c r="B242" s="90"/>
      <c r="C242" s="91"/>
      <c r="D242" s="91"/>
      <c r="E242" s="91"/>
      <c r="F242" s="91"/>
      <c r="G242" s="92"/>
      <c r="H242" s="178"/>
      <c r="I242" s="178"/>
      <c r="J242" s="178"/>
      <c r="K242" s="90"/>
      <c r="L242" s="91"/>
      <c r="M242" s="92"/>
      <c r="N242" s="90"/>
      <c r="O242" s="91"/>
      <c r="P242" s="92"/>
      <c r="Q242" s="90"/>
      <c r="R242" s="91"/>
      <c r="S242" s="92"/>
      <c r="T242" s="90"/>
      <c r="U242" s="91"/>
      <c r="V242" s="92"/>
      <c r="W242" s="124"/>
      <c r="X242" s="124"/>
      <c r="Y242" s="124"/>
      <c r="Z242" s="124"/>
      <c r="AA242" s="124"/>
      <c r="AB242" s="173"/>
      <c r="AC242" s="173"/>
      <c r="AD242" s="173"/>
      <c r="AE242" s="562"/>
      <c r="AF242" s="562"/>
      <c r="AG242" s="562"/>
      <c r="AH242" s="562"/>
      <c r="AI242" s="561"/>
      <c r="AJ242" s="561"/>
      <c r="AK242" s="561"/>
      <c r="AL242" s="170"/>
      <c r="AM242" s="170"/>
      <c r="AN242" s="170"/>
      <c r="AO242" s="561"/>
      <c r="AP242" s="561"/>
      <c r="AQ242" s="561"/>
      <c r="AR242" s="124"/>
      <c r="AS242" s="124"/>
      <c r="AT242" s="124"/>
      <c r="AU242" s="124"/>
      <c r="AV242" s="124"/>
      <c r="AW242" s="124"/>
      <c r="AX242" s="124"/>
      <c r="AY242" s="124"/>
      <c r="AZ242" s="172"/>
      <c r="BA242" s="172"/>
      <c r="BB242" s="172"/>
      <c r="BC242" s="171"/>
      <c r="BD242" s="171"/>
      <c r="BE242" s="171"/>
      <c r="BF242" s="171"/>
      <c r="BG242" s="172"/>
      <c r="BH242" s="172"/>
      <c r="BI242" s="172"/>
      <c r="BJ242" s="3"/>
      <c r="BK242" s="3"/>
    </row>
    <row r="243" spans="1:63" ht="15" customHeight="1" thickTop="1" thickBot="1">
      <c r="A243" s="3"/>
      <c r="B243" s="90"/>
      <c r="C243" s="91"/>
      <c r="D243" s="91"/>
      <c r="E243" s="91"/>
      <c r="F243" s="91"/>
      <c r="G243" s="92"/>
      <c r="H243" s="178"/>
      <c r="I243" s="178"/>
      <c r="J243" s="178"/>
      <c r="K243" s="90"/>
      <c r="L243" s="91"/>
      <c r="M243" s="92"/>
      <c r="N243" s="90"/>
      <c r="O243" s="91"/>
      <c r="P243" s="92"/>
      <c r="Q243" s="90"/>
      <c r="R243" s="91"/>
      <c r="S243" s="92"/>
      <c r="T243" s="90"/>
      <c r="U243" s="91"/>
      <c r="V243" s="92"/>
      <c r="W243" s="124"/>
      <c r="X243" s="124"/>
      <c r="Y243" s="124"/>
      <c r="Z243" s="124"/>
      <c r="AA243" s="124"/>
      <c r="AB243" s="173"/>
      <c r="AC243" s="173"/>
      <c r="AD243" s="173"/>
      <c r="AE243" s="562"/>
      <c r="AF243" s="562"/>
      <c r="AG243" s="562"/>
      <c r="AH243" s="562"/>
      <c r="AI243" s="561"/>
      <c r="AJ243" s="561"/>
      <c r="AK243" s="561"/>
      <c r="AL243" s="170"/>
      <c r="AM243" s="170"/>
      <c r="AN243" s="170"/>
      <c r="AO243" s="561"/>
      <c r="AP243" s="561"/>
      <c r="AQ243" s="561"/>
      <c r="AR243" s="124"/>
      <c r="AS243" s="124"/>
      <c r="AT243" s="124"/>
      <c r="AU243" s="124"/>
      <c r="AV243" s="124"/>
      <c r="AW243" s="124"/>
      <c r="AX243" s="124"/>
      <c r="AY243" s="124"/>
      <c r="AZ243" s="172"/>
      <c r="BA243" s="172"/>
      <c r="BB243" s="172"/>
      <c r="BC243" s="171"/>
      <c r="BD243" s="171"/>
      <c r="BE243" s="171"/>
      <c r="BF243" s="171"/>
      <c r="BG243" s="172"/>
      <c r="BH243" s="172"/>
      <c r="BI243" s="172"/>
      <c r="BJ243" s="3"/>
      <c r="BK243" s="3"/>
    </row>
    <row r="244" spans="1:63" ht="15" customHeight="1" thickTop="1" thickBot="1">
      <c r="A244" s="3"/>
      <c r="B244" s="93"/>
      <c r="C244" s="94"/>
      <c r="D244" s="94"/>
      <c r="E244" s="94"/>
      <c r="F244" s="94"/>
      <c r="G244" s="95"/>
      <c r="H244" s="178"/>
      <c r="I244" s="178"/>
      <c r="J244" s="178"/>
      <c r="K244" s="93"/>
      <c r="L244" s="94"/>
      <c r="M244" s="95"/>
      <c r="N244" s="93"/>
      <c r="O244" s="94"/>
      <c r="P244" s="95"/>
      <c r="Q244" s="93"/>
      <c r="R244" s="94"/>
      <c r="S244" s="95"/>
      <c r="T244" s="93"/>
      <c r="U244" s="94"/>
      <c r="V244" s="95"/>
      <c r="W244" s="124"/>
      <c r="X244" s="124"/>
      <c r="Y244" s="124"/>
      <c r="Z244" s="124"/>
      <c r="AA244" s="124"/>
      <c r="AB244" s="173"/>
      <c r="AC244" s="173"/>
      <c r="AD244" s="173"/>
      <c r="AE244" s="562"/>
      <c r="AF244" s="562"/>
      <c r="AG244" s="562"/>
      <c r="AH244" s="562"/>
      <c r="AI244" s="561"/>
      <c r="AJ244" s="561"/>
      <c r="AK244" s="561"/>
      <c r="AL244" s="170"/>
      <c r="AM244" s="170"/>
      <c r="AN244" s="170"/>
      <c r="AO244" s="561"/>
      <c r="AP244" s="561"/>
      <c r="AQ244" s="561"/>
      <c r="AR244" s="124"/>
      <c r="AS244" s="124"/>
      <c r="AT244" s="124"/>
      <c r="AU244" s="124"/>
      <c r="AV244" s="124"/>
      <c r="AW244" s="124"/>
      <c r="AX244" s="124"/>
      <c r="AY244" s="124"/>
      <c r="AZ244" s="172"/>
      <c r="BA244" s="172"/>
      <c r="BB244" s="172"/>
      <c r="BC244" s="171"/>
      <c r="BD244" s="171"/>
      <c r="BE244" s="171"/>
      <c r="BF244" s="171"/>
      <c r="BG244" s="172"/>
      <c r="BH244" s="172"/>
      <c r="BI244" s="172"/>
      <c r="BJ244" s="3"/>
      <c r="BK244" s="3"/>
    </row>
    <row r="245" spans="1:63" ht="15" customHeight="1" thickTop="1" thickBot="1">
      <c r="A245" s="3"/>
      <c r="B245" s="87" t="s">
        <v>126</v>
      </c>
      <c r="C245" s="88"/>
      <c r="D245" s="88"/>
      <c r="E245" s="88"/>
      <c r="F245" s="88"/>
      <c r="G245" s="89"/>
      <c r="H245" s="178">
        <f>H241</f>
        <v>0</v>
      </c>
      <c r="I245" s="178"/>
      <c r="J245" s="178"/>
      <c r="K245" s="87">
        <f>'07.02'!K245</f>
        <v>60</v>
      </c>
      <c r="L245" s="88"/>
      <c r="M245" s="89"/>
      <c r="N245" s="87">
        <f>'07.02'!N245</f>
        <v>35</v>
      </c>
      <c r="O245" s="88"/>
      <c r="P245" s="89"/>
      <c r="Q245" s="87">
        <f>'07.02'!Q245</f>
        <v>35</v>
      </c>
      <c r="R245" s="88"/>
      <c r="S245" s="89"/>
      <c r="T245" s="87" t="s">
        <v>129</v>
      </c>
      <c r="U245" s="88"/>
      <c r="V245" s="89"/>
      <c r="W245" s="124" t="s">
        <v>91</v>
      </c>
      <c r="X245" s="124"/>
      <c r="Y245" s="124"/>
      <c r="Z245" s="124"/>
      <c r="AA245" s="124"/>
      <c r="AB245" s="173">
        <f>H241</f>
        <v>0</v>
      </c>
      <c r="AC245" s="173"/>
      <c r="AD245" s="173"/>
      <c r="AE245" s="562" t="s">
        <v>213</v>
      </c>
      <c r="AF245" s="562"/>
      <c r="AG245" s="562"/>
      <c r="AH245" s="562"/>
      <c r="AI245" s="561">
        <v>2.8</v>
      </c>
      <c r="AJ245" s="561"/>
      <c r="AK245" s="561"/>
      <c r="AL245" s="145" t="str">
        <f>AL241</f>
        <v>1.08/1.07</v>
      </c>
      <c r="AM245" s="170"/>
      <c r="AN245" s="170"/>
      <c r="AO245" s="561">
        <v>1.36</v>
      </c>
      <c r="AP245" s="561"/>
      <c r="AQ245" s="561"/>
      <c r="AR245" s="124" t="s">
        <v>136</v>
      </c>
      <c r="AS245" s="124"/>
      <c r="AT245" s="124"/>
      <c r="AU245" s="124"/>
      <c r="AV245" s="124"/>
      <c r="AW245" s="169" t="s">
        <v>129</v>
      </c>
      <c r="AX245" s="124"/>
      <c r="AY245" s="124"/>
      <c r="AZ245" s="170" t="s">
        <v>129</v>
      </c>
      <c r="BA245" s="170"/>
      <c r="BB245" s="170"/>
      <c r="BC245" s="171" t="s">
        <v>129</v>
      </c>
      <c r="BD245" s="171"/>
      <c r="BE245" s="171"/>
      <c r="BF245" s="171"/>
      <c r="BG245" s="172" t="s">
        <v>129</v>
      </c>
      <c r="BH245" s="172"/>
      <c r="BI245" s="172"/>
      <c r="BJ245" s="3"/>
      <c r="BK245" s="3"/>
    </row>
    <row r="246" spans="1:63" ht="15" customHeight="1" thickTop="1" thickBot="1">
      <c r="A246" s="3"/>
      <c r="B246" s="90"/>
      <c r="C246" s="91"/>
      <c r="D246" s="91"/>
      <c r="E246" s="91"/>
      <c r="F246" s="91"/>
      <c r="G246" s="92"/>
      <c r="H246" s="178"/>
      <c r="I246" s="178"/>
      <c r="J246" s="178"/>
      <c r="K246" s="90"/>
      <c r="L246" s="91"/>
      <c r="M246" s="92"/>
      <c r="N246" s="90"/>
      <c r="O246" s="91"/>
      <c r="P246" s="92"/>
      <c r="Q246" s="90"/>
      <c r="R246" s="91"/>
      <c r="S246" s="92"/>
      <c r="T246" s="90"/>
      <c r="U246" s="91"/>
      <c r="V246" s="92"/>
      <c r="W246" s="124"/>
      <c r="X246" s="124"/>
      <c r="Y246" s="124"/>
      <c r="Z246" s="124"/>
      <c r="AA246" s="124"/>
      <c r="AB246" s="173"/>
      <c r="AC246" s="173"/>
      <c r="AD246" s="173"/>
      <c r="AE246" s="562"/>
      <c r="AF246" s="562"/>
      <c r="AG246" s="562"/>
      <c r="AH246" s="562"/>
      <c r="AI246" s="561"/>
      <c r="AJ246" s="561"/>
      <c r="AK246" s="561"/>
      <c r="AL246" s="170"/>
      <c r="AM246" s="170"/>
      <c r="AN246" s="170"/>
      <c r="AO246" s="561"/>
      <c r="AP246" s="561"/>
      <c r="AQ246" s="561"/>
      <c r="AR246" s="124"/>
      <c r="AS246" s="124"/>
      <c r="AT246" s="124"/>
      <c r="AU246" s="124"/>
      <c r="AV246" s="124"/>
      <c r="AW246" s="124"/>
      <c r="AX246" s="124"/>
      <c r="AY246" s="124"/>
      <c r="AZ246" s="170"/>
      <c r="BA246" s="170"/>
      <c r="BB246" s="170"/>
      <c r="BC246" s="171"/>
      <c r="BD246" s="171"/>
      <c r="BE246" s="171"/>
      <c r="BF246" s="171"/>
      <c r="BG246" s="172"/>
      <c r="BH246" s="172"/>
      <c r="BI246" s="172"/>
      <c r="BJ246" s="3"/>
      <c r="BK246" s="3"/>
    </row>
    <row r="247" spans="1:63" ht="15" customHeight="1" thickTop="1" thickBot="1">
      <c r="A247" s="3"/>
      <c r="B247" s="90"/>
      <c r="C247" s="91"/>
      <c r="D247" s="91"/>
      <c r="E247" s="91"/>
      <c r="F247" s="91"/>
      <c r="G247" s="92"/>
      <c r="H247" s="178"/>
      <c r="I247" s="178"/>
      <c r="J247" s="178"/>
      <c r="K247" s="90"/>
      <c r="L247" s="91"/>
      <c r="M247" s="92"/>
      <c r="N247" s="90"/>
      <c r="O247" s="91"/>
      <c r="P247" s="92"/>
      <c r="Q247" s="90"/>
      <c r="R247" s="91"/>
      <c r="S247" s="92"/>
      <c r="T247" s="90"/>
      <c r="U247" s="91"/>
      <c r="V247" s="92"/>
      <c r="W247" s="124"/>
      <c r="X247" s="124"/>
      <c r="Y247" s="124"/>
      <c r="Z247" s="124"/>
      <c r="AA247" s="124"/>
      <c r="AB247" s="173"/>
      <c r="AC247" s="173"/>
      <c r="AD247" s="173"/>
      <c r="AE247" s="562"/>
      <c r="AF247" s="562"/>
      <c r="AG247" s="562"/>
      <c r="AH247" s="562"/>
      <c r="AI247" s="561"/>
      <c r="AJ247" s="561"/>
      <c r="AK247" s="561"/>
      <c r="AL247" s="170"/>
      <c r="AM247" s="170"/>
      <c r="AN247" s="170"/>
      <c r="AO247" s="561"/>
      <c r="AP247" s="561"/>
      <c r="AQ247" s="561"/>
      <c r="AR247" s="124"/>
      <c r="AS247" s="124"/>
      <c r="AT247" s="124"/>
      <c r="AU247" s="124"/>
      <c r="AV247" s="124"/>
      <c r="AW247" s="124"/>
      <c r="AX247" s="124"/>
      <c r="AY247" s="124"/>
      <c r="AZ247" s="170"/>
      <c r="BA247" s="170"/>
      <c r="BB247" s="170"/>
      <c r="BC247" s="171"/>
      <c r="BD247" s="171"/>
      <c r="BE247" s="171"/>
      <c r="BF247" s="171"/>
      <c r="BG247" s="172"/>
      <c r="BH247" s="172"/>
      <c r="BI247" s="172"/>
      <c r="BJ247" s="3"/>
      <c r="BK247" s="3"/>
    </row>
    <row r="248" spans="1:63" ht="15" customHeight="1" thickTop="1" thickBot="1">
      <c r="A248" s="3"/>
      <c r="B248" s="93"/>
      <c r="C248" s="94"/>
      <c r="D248" s="94"/>
      <c r="E248" s="94"/>
      <c r="F248" s="94"/>
      <c r="G248" s="95"/>
      <c r="H248" s="178"/>
      <c r="I248" s="178"/>
      <c r="J248" s="178"/>
      <c r="K248" s="93"/>
      <c r="L248" s="94"/>
      <c r="M248" s="95"/>
      <c r="N248" s="93"/>
      <c r="O248" s="94"/>
      <c r="P248" s="95"/>
      <c r="Q248" s="93"/>
      <c r="R248" s="94"/>
      <c r="S248" s="95"/>
      <c r="T248" s="93"/>
      <c r="U248" s="94"/>
      <c r="V248" s="95"/>
      <c r="W248" s="124"/>
      <c r="X248" s="124"/>
      <c r="Y248" s="124"/>
      <c r="Z248" s="124"/>
      <c r="AA248" s="124"/>
      <c r="AB248" s="173"/>
      <c r="AC248" s="173"/>
      <c r="AD248" s="173"/>
      <c r="AE248" s="562"/>
      <c r="AF248" s="562"/>
      <c r="AG248" s="562"/>
      <c r="AH248" s="562"/>
      <c r="AI248" s="561"/>
      <c r="AJ248" s="561"/>
      <c r="AK248" s="561"/>
      <c r="AL248" s="170"/>
      <c r="AM248" s="170"/>
      <c r="AN248" s="170"/>
      <c r="AO248" s="561"/>
      <c r="AP248" s="561"/>
      <c r="AQ248" s="561"/>
      <c r="AR248" s="124"/>
      <c r="AS248" s="124"/>
      <c r="AT248" s="124"/>
      <c r="AU248" s="124"/>
      <c r="AV248" s="124"/>
      <c r="AW248" s="124"/>
      <c r="AX248" s="124"/>
      <c r="AY248" s="124"/>
      <c r="AZ248" s="170"/>
      <c r="BA248" s="170"/>
      <c r="BB248" s="170"/>
      <c r="BC248" s="171"/>
      <c r="BD248" s="171"/>
      <c r="BE248" s="171"/>
      <c r="BF248" s="171"/>
      <c r="BG248" s="172"/>
      <c r="BH248" s="172"/>
      <c r="BI248" s="172"/>
      <c r="BJ248" s="3"/>
      <c r="BK248" s="3"/>
    </row>
    <row r="249" spans="1:63" ht="15" customHeight="1" thickTop="1" thickBot="1">
      <c r="A249" s="3"/>
      <c r="B249" s="87" t="s">
        <v>126</v>
      </c>
      <c r="C249" s="88"/>
      <c r="D249" s="88"/>
      <c r="E249" s="88"/>
      <c r="F249" s="88"/>
      <c r="G249" s="89"/>
      <c r="H249" s="178">
        <f>H241</f>
        <v>0</v>
      </c>
      <c r="I249" s="178"/>
      <c r="J249" s="178"/>
      <c r="K249" s="87">
        <f>'07.02'!K249</f>
        <v>60</v>
      </c>
      <c r="L249" s="88"/>
      <c r="M249" s="89"/>
      <c r="N249" s="87">
        <f>'07.02'!N249</f>
        <v>35</v>
      </c>
      <c r="O249" s="88"/>
      <c r="P249" s="89"/>
      <c r="Q249" s="87">
        <f>'07.02'!Q249</f>
        <v>35</v>
      </c>
      <c r="R249" s="88"/>
      <c r="S249" s="89"/>
      <c r="T249" s="87" t="s">
        <v>129</v>
      </c>
      <c r="U249" s="88"/>
      <c r="V249" s="89"/>
      <c r="W249" s="124" t="str">
        <f>'07.02'!W249</f>
        <v>100/100/100</v>
      </c>
      <c r="X249" s="124"/>
      <c r="Y249" s="124"/>
      <c r="Z249" s="124"/>
      <c r="AA249" s="124"/>
      <c r="AB249" s="145"/>
      <c r="AC249" s="145"/>
      <c r="AD249" s="145"/>
      <c r="AE249" s="124"/>
      <c r="AF249" s="124"/>
      <c r="AG249" s="124"/>
      <c r="AH249" s="124"/>
      <c r="AI249" s="124"/>
      <c r="AJ249" s="124"/>
      <c r="AK249" s="124"/>
      <c r="AL249" s="124"/>
      <c r="AM249" s="124"/>
      <c r="AN249" s="124"/>
      <c r="AO249" s="124"/>
      <c r="AP249" s="124"/>
      <c r="AQ249" s="124"/>
      <c r="AR249" s="76"/>
      <c r="AS249" s="76"/>
      <c r="AT249" s="76"/>
      <c r="AU249" s="76"/>
      <c r="AV249" s="76"/>
      <c r="AW249" s="76"/>
      <c r="AX249" s="76"/>
      <c r="AY249" s="76"/>
      <c r="AZ249" s="76"/>
      <c r="BA249" s="76"/>
      <c r="BB249" s="76"/>
      <c r="BC249" s="114"/>
      <c r="BD249" s="78"/>
      <c r="BE249" s="78"/>
      <c r="BF249" s="79"/>
      <c r="BG249" s="76"/>
      <c r="BH249" s="76"/>
      <c r="BI249" s="76"/>
      <c r="BJ249" s="3"/>
      <c r="BK249" s="3"/>
    </row>
    <row r="250" spans="1:63" ht="15" customHeight="1" thickTop="1" thickBot="1">
      <c r="A250" s="3"/>
      <c r="B250" s="90"/>
      <c r="C250" s="91"/>
      <c r="D250" s="91"/>
      <c r="E250" s="91"/>
      <c r="F250" s="91"/>
      <c r="G250" s="92"/>
      <c r="H250" s="178"/>
      <c r="I250" s="178"/>
      <c r="J250" s="178"/>
      <c r="K250" s="90"/>
      <c r="L250" s="91"/>
      <c r="M250" s="92"/>
      <c r="N250" s="90"/>
      <c r="O250" s="91"/>
      <c r="P250" s="92"/>
      <c r="Q250" s="90"/>
      <c r="R250" s="91"/>
      <c r="S250" s="92"/>
      <c r="T250" s="90"/>
      <c r="U250" s="91"/>
      <c r="V250" s="92"/>
      <c r="W250" s="124"/>
      <c r="X250" s="124"/>
      <c r="Y250" s="124"/>
      <c r="Z250" s="124"/>
      <c r="AA250" s="124"/>
      <c r="AB250" s="145"/>
      <c r="AC250" s="145"/>
      <c r="AD250" s="145"/>
      <c r="AE250" s="124"/>
      <c r="AF250" s="124"/>
      <c r="AG250" s="124"/>
      <c r="AH250" s="124"/>
      <c r="AI250" s="124"/>
      <c r="AJ250" s="124"/>
      <c r="AK250" s="124"/>
      <c r="AL250" s="124"/>
      <c r="AM250" s="124"/>
      <c r="AN250" s="124"/>
      <c r="AO250" s="124"/>
      <c r="AP250" s="124"/>
      <c r="AQ250" s="124"/>
      <c r="AR250" s="76"/>
      <c r="AS250" s="76"/>
      <c r="AT250" s="76"/>
      <c r="AU250" s="76"/>
      <c r="AV250" s="76"/>
      <c r="AW250" s="76"/>
      <c r="AX250" s="76"/>
      <c r="AY250" s="76"/>
      <c r="AZ250" s="76"/>
      <c r="BA250" s="76"/>
      <c r="BB250" s="76"/>
      <c r="BC250" s="80"/>
      <c r="BD250" s="81"/>
      <c r="BE250" s="81"/>
      <c r="BF250" s="82"/>
      <c r="BG250" s="76"/>
      <c r="BH250" s="76"/>
      <c r="BI250" s="76"/>
      <c r="BJ250" s="3"/>
      <c r="BK250" s="3"/>
    </row>
    <row r="251" spans="1:63" ht="15" customHeight="1" thickTop="1" thickBot="1">
      <c r="A251" s="3"/>
      <c r="B251" s="90"/>
      <c r="C251" s="91"/>
      <c r="D251" s="91"/>
      <c r="E251" s="91"/>
      <c r="F251" s="91"/>
      <c r="G251" s="92"/>
      <c r="H251" s="178"/>
      <c r="I251" s="178"/>
      <c r="J251" s="178"/>
      <c r="K251" s="90"/>
      <c r="L251" s="91"/>
      <c r="M251" s="92"/>
      <c r="N251" s="90"/>
      <c r="O251" s="91"/>
      <c r="P251" s="92"/>
      <c r="Q251" s="90"/>
      <c r="R251" s="91"/>
      <c r="S251" s="92"/>
      <c r="T251" s="90"/>
      <c r="U251" s="91"/>
      <c r="V251" s="92"/>
      <c r="W251" s="124"/>
      <c r="X251" s="124"/>
      <c r="Y251" s="124"/>
      <c r="Z251" s="124"/>
      <c r="AA251" s="124"/>
      <c r="AB251" s="145"/>
      <c r="AC251" s="145"/>
      <c r="AD251" s="145"/>
      <c r="AE251" s="124"/>
      <c r="AF251" s="124"/>
      <c r="AG251" s="124"/>
      <c r="AH251" s="124"/>
      <c r="AI251" s="124"/>
      <c r="AJ251" s="124"/>
      <c r="AK251" s="124"/>
      <c r="AL251" s="124"/>
      <c r="AM251" s="124"/>
      <c r="AN251" s="124"/>
      <c r="AO251" s="124"/>
      <c r="AP251" s="124"/>
      <c r="AQ251" s="124"/>
      <c r="AR251" s="76"/>
      <c r="AS251" s="76"/>
      <c r="AT251" s="76"/>
      <c r="AU251" s="76"/>
      <c r="AV251" s="76"/>
      <c r="AW251" s="76"/>
      <c r="AX251" s="76"/>
      <c r="AY251" s="76"/>
      <c r="AZ251" s="76"/>
      <c r="BA251" s="76"/>
      <c r="BB251" s="76"/>
      <c r="BC251" s="80"/>
      <c r="BD251" s="81"/>
      <c r="BE251" s="81"/>
      <c r="BF251" s="82"/>
      <c r="BG251" s="76"/>
      <c r="BH251" s="76"/>
      <c r="BI251" s="76"/>
      <c r="BJ251" s="3"/>
      <c r="BK251" s="3"/>
    </row>
    <row r="252" spans="1:63" ht="15" customHeight="1" thickTop="1" thickBot="1">
      <c r="A252" s="3"/>
      <c r="B252" s="93"/>
      <c r="C252" s="94"/>
      <c r="D252" s="94"/>
      <c r="E252" s="94"/>
      <c r="F252" s="94"/>
      <c r="G252" s="95"/>
      <c r="H252" s="178"/>
      <c r="I252" s="178"/>
      <c r="J252" s="178"/>
      <c r="K252" s="93"/>
      <c r="L252" s="94"/>
      <c r="M252" s="95"/>
      <c r="N252" s="93"/>
      <c r="O252" s="94"/>
      <c r="P252" s="95"/>
      <c r="Q252" s="93"/>
      <c r="R252" s="94"/>
      <c r="S252" s="95"/>
      <c r="T252" s="93"/>
      <c r="U252" s="94"/>
      <c r="V252" s="95"/>
      <c r="W252" s="124"/>
      <c r="X252" s="124"/>
      <c r="Y252" s="124"/>
      <c r="Z252" s="124"/>
      <c r="AA252" s="124"/>
      <c r="AB252" s="145"/>
      <c r="AC252" s="145"/>
      <c r="AD252" s="145"/>
      <c r="AE252" s="124"/>
      <c r="AF252" s="124"/>
      <c r="AG252" s="124"/>
      <c r="AH252" s="124"/>
      <c r="AI252" s="124"/>
      <c r="AJ252" s="124"/>
      <c r="AK252" s="124"/>
      <c r="AL252" s="124"/>
      <c r="AM252" s="124"/>
      <c r="AN252" s="124"/>
      <c r="AO252" s="124"/>
      <c r="AP252" s="124"/>
      <c r="AQ252" s="124"/>
      <c r="AR252" s="76"/>
      <c r="AS252" s="76"/>
      <c r="AT252" s="76"/>
      <c r="AU252" s="76"/>
      <c r="AV252" s="76"/>
      <c r="AW252" s="76"/>
      <c r="AX252" s="76"/>
      <c r="AY252" s="76"/>
      <c r="AZ252" s="76"/>
      <c r="BA252" s="76"/>
      <c r="BB252" s="76"/>
      <c r="BC252" s="83"/>
      <c r="BD252" s="84"/>
      <c r="BE252" s="84"/>
      <c r="BF252" s="85"/>
      <c r="BG252" s="76"/>
      <c r="BH252" s="76"/>
      <c r="BI252" s="76"/>
      <c r="BJ252" s="3"/>
      <c r="BK252" s="3"/>
    </row>
    <row r="253" spans="1:63" ht="15" customHeight="1" thickTop="1">
      <c r="A253" s="3"/>
      <c r="B253" s="157"/>
      <c r="C253" s="158"/>
      <c r="D253" s="158"/>
      <c r="E253" s="158"/>
      <c r="F253" s="158"/>
      <c r="G253" s="158"/>
      <c r="H253" s="158"/>
      <c r="I253" s="158"/>
      <c r="J253" s="158"/>
      <c r="K253" s="158"/>
      <c r="L253" s="158"/>
      <c r="M253" s="158"/>
      <c r="N253" s="158"/>
      <c r="O253" s="158"/>
      <c r="P253" s="158"/>
      <c r="Q253" s="158"/>
      <c r="R253" s="158"/>
      <c r="S253" s="158"/>
      <c r="T253" s="158"/>
      <c r="U253" s="158"/>
      <c r="V253" s="158"/>
      <c r="W253" s="158"/>
      <c r="X253" s="158"/>
      <c r="Y253" s="158"/>
      <c r="Z253" s="158"/>
      <c r="AA253" s="158"/>
      <c r="AB253" s="158"/>
      <c r="AC253" s="158"/>
      <c r="AD253" s="158"/>
      <c r="AE253" s="158"/>
      <c r="AF253" s="158"/>
      <c r="AG253" s="158"/>
      <c r="AH253" s="158"/>
      <c r="AI253" s="158"/>
      <c r="AJ253" s="158"/>
      <c r="AK253" s="158"/>
      <c r="AL253" s="158"/>
      <c r="AM253" s="158"/>
      <c r="AN253" s="158"/>
      <c r="AO253" s="158"/>
      <c r="AP253" s="158"/>
      <c r="AQ253" s="158"/>
      <c r="AR253" s="158"/>
      <c r="AS253" s="158"/>
      <c r="AT253" s="158"/>
      <c r="AU253" s="158"/>
      <c r="AV253" s="158"/>
      <c r="AW253" s="158"/>
      <c r="AX253" s="158"/>
      <c r="AY253" s="158"/>
      <c r="AZ253" s="158"/>
      <c r="BA253" s="158"/>
      <c r="BB253" s="158"/>
      <c r="BC253" s="158"/>
      <c r="BD253" s="158"/>
      <c r="BE253" s="158"/>
      <c r="BF253" s="158"/>
      <c r="BG253" s="158"/>
      <c r="BH253" s="158"/>
      <c r="BI253" s="159"/>
      <c r="BJ253" s="3"/>
      <c r="BK253" s="3"/>
    </row>
    <row r="254" spans="1:63" ht="15" customHeight="1">
      <c r="A254" s="3"/>
      <c r="B254" s="160"/>
      <c r="C254" s="161"/>
      <c r="D254" s="161"/>
      <c r="E254" s="161"/>
      <c r="F254" s="161"/>
      <c r="G254" s="161"/>
      <c r="H254" s="161"/>
      <c r="I254" s="161"/>
      <c r="J254" s="161"/>
      <c r="K254" s="161"/>
      <c r="L254" s="161"/>
      <c r="M254" s="161"/>
      <c r="N254" s="161"/>
      <c r="O254" s="161"/>
      <c r="P254" s="161"/>
      <c r="Q254" s="161"/>
      <c r="R254" s="161"/>
      <c r="S254" s="161"/>
      <c r="T254" s="161"/>
      <c r="U254" s="161"/>
      <c r="V254" s="161"/>
      <c r="W254" s="161"/>
      <c r="X254" s="161"/>
      <c r="Y254" s="161"/>
      <c r="Z254" s="161"/>
      <c r="AA254" s="161"/>
      <c r="AB254" s="161"/>
      <c r="AC254" s="161"/>
      <c r="AD254" s="161"/>
      <c r="AE254" s="161"/>
      <c r="AF254" s="161"/>
      <c r="AG254" s="161"/>
      <c r="AH254" s="161"/>
      <c r="AI254" s="161"/>
      <c r="AJ254" s="161"/>
      <c r="AK254" s="161"/>
      <c r="AL254" s="161"/>
      <c r="AM254" s="161"/>
      <c r="AN254" s="161"/>
      <c r="AO254" s="161"/>
      <c r="AP254" s="161"/>
      <c r="AQ254" s="161"/>
      <c r="AR254" s="161"/>
      <c r="AS254" s="161"/>
      <c r="AT254" s="161"/>
      <c r="AU254" s="161"/>
      <c r="AV254" s="161"/>
      <c r="AW254" s="161"/>
      <c r="AX254" s="161"/>
      <c r="AY254" s="161"/>
      <c r="AZ254" s="161"/>
      <c r="BA254" s="161"/>
      <c r="BB254" s="161"/>
      <c r="BC254" s="161"/>
      <c r="BD254" s="161"/>
      <c r="BE254" s="161"/>
      <c r="BF254" s="161"/>
      <c r="BG254" s="161"/>
      <c r="BH254" s="161"/>
      <c r="BI254" s="162"/>
      <c r="BJ254" s="3"/>
      <c r="BK254" s="3"/>
    </row>
    <row r="255" spans="1:63" ht="15" customHeight="1">
      <c r="A255" s="3"/>
      <c r="B255" s="160"/>
      <c r="C255" s="161"/>
      <c r="D255" s="161"/>
      <c r="E255" s="161"/>
      <c r="F255" s="161"/>
      <c r="G255" s="161"/>
      <c r="H255" s="161"/>
      <c r="I255" s="161"/>
      <c r="J255" s="161"/>
      <c r="K255" s="161"/>
      <c r="L255" s="161"/>
      <c r="M255" s="161"/>
      <c r="N255" s="161"/>
      <c r="O255" s="161"/>
      <c r="P255" s="161"/>
      <c r="Q255" s="161"/>
      <c r="R255" s="161"/>
      <c r="S255" s="161"/>
      <c r="T255" s="161"/>
      <c r="U255" s="161"/>
      <c r="V255" s="161"/>
      <c r="W255" s="161"/>
      <c r="X255" s="161"/>
      <c r="Y255" s="161"/>
      <c r="Z255" s="161"/>
      <c r="AA255" s="161"/>
      <c r="AB255" s="161"/>
      <c r="AC255" s="161"/>
      <c r="AD255" s="161"/>
      <c r="AE255" s="161"/>
      <c r="AF255" s="161"/>
      <c r="AG255" s="161"/>
      <c r="AH255" s="161"/>
      <c r="AI255" s="161"/>
      <c r="AJ255" s="161"/>
      <c r="AK255" s="161"/>
      <c r="AL255" s="161"/>
      <c r="AM255" s="161"/>
      <c r="AN255" s="161"/>
      <c r="AO255" s="161"/>
      <c r="AP255" s="161"/>
      <c r="AQ255" s="161"/>
      <c r="AR255" s="161"/>
      <c r="AS255" s="161"/>
      <c r="AT255" s="161"/>
      <c r="AU255" s="161"/>
      <c r="AV255" s="161"/>
      <c r="AW255" s="161"/>
      <c r="AX255" s="161"/>
      <c r="AY255" s="161"/>
      <c r="AZ255" s="161"/>
      <c r="BA255" s="161"/>
      <c r="BB255" s="161"/>
      <c r="BC255" s="161"/>
      <c r="BD255" s="161"/>
      <c r="BE255" s="161"/>
      <c r="BF255" s="161"/>
      <c r="BG255" s="161"/>
      <c r="BH255" s="161"/>
      <c r="BI255" s="162"/>
      <c r="BJ255" s="3"/>
      <c r="BK255" s="3"/>
    </row>
    <row r="256" spans="1:63" ht="15.75" customHeight="1" thickBot="1">
      <c r="A256" s="3"/>
      <c r="B256" s="163"/>
      <c r="C256" s="164"/>
      <c r="D256" s="164"/>
      <c r="E256" s="164"/>
      <c r="F256" s="164"/>
      <c r="G256" s="164"/>
      <c r="H256" s="164"/>
      <c r="I256" s="164"/>
      <c r="J256" s="164"/>
      <c r="K256" s="164"/>
      <c r="L256" s="164"/>
      <c r="M256" s="164"/>
      <c r="N256" s="164"/>
      <c r="O256" s="164"/>
      <c r="P256" s="164"/>
      <c r="Q256" s="164"/>
      <c r="R256" s="164"/>
      <c r="S256" s="164"/>
      <c r="T256" s="164"/>
      <c r="U256" s="164"/>
      <c r="V256" s="164"/>
      <c r="W256" s="164"/>
      <c r="X256" s="164"/>
      <c r="Y256" s="164"/>
      <c r="Z256" s="164"/>
      <c r="AA256" s="164"/>
      <c r="AB256" s="164"/>
      <c r="AC256" s="164"/>
      <c r="AD256" s="164"/>
      <c r="AE256" s="164"/>
      <c r="AF256" s="164"/>
      <c r="AG256" s="164"/>
      <c r="AH256" s="164"/>
      <c r="AI256" s="164"/>
      <c r="AJ256" s="164"/>
      <c r="AK256" s="164"/>
      <c r="AL256" s="164"/>
      <c r="AM256" s="164"/>
      <c r="AN256" s="164"/>
      <c r="AO256" s="164"/>
      <c r="AP256" s="164"/>
      <c r="AQ256" s="164"/>
      <c r="AR256" s="164"/>
      <c r="AS256" s="164"/>
      <c r="AT256" s="164"/>
      <c r="AU256" s="164"/>
      <c r="AV256" s="164"/>
      <c r="AW256" s="164"/>
      <c r="AX256" s="164"/>
      <c r="AY256" s="164"/>
      <c r="AZ256" s="164"/>
      <c r="BA256" s="164"/>
      <c r="BB256" s="164"/>
      <c r="BC256" s="164"/>
      <c r="BD256" s="164"/>
      <c r="BE256" s="164"/>
      <c r="BF256" s="164"/>
      <c r="BG256" s="164"/>
      <c r="BH256" s="164"/>
      <c r="BI256" s="165"/>
      <c r="BJ256" s="3"/>
      <c r="BK256" s="3"/>
    </row>
    <row r="257" spans="1:65" ht="16.5" customHeight="1" thickTop="1" thickBot="1">
      <c r="A257" s="3"/>
      <c r="B257" s="146"/>
      <c r="C257" s="146"/>
      <c r="D257" s="146"/>
      <c r="E257" s="146"/>
      <c r="F257" s="146"/>
      <c r="G257" s="146"/>
      <c r="H257" s="146"/>
      <c r="I257" s="146"/>
      <c r="J257" s="146"/>
      <c r="K257" s="146"/>
      <c r="L257" s="146"/>
      <c r="M257" s="146"/>
      <c r="N257" s="146"/>
      <c r="O257" s="146"/>
      <c r="P257" s="146"/>
      <c r="Q257" s="146"/>
      <c r="R257" s="146"/>
      <c r="S257" s="146"/>
      <c r="T257" s="146"/>
      <c r="U257" s="146"/>
      <c r="V257" s="146"/>
      <c r="W257" s="146"/>
      <c r="X257" s="146"/>
      <c r="Y257" s="146"/>
      <c r="Z257" s="146"/>
      <c r="AA257" s="146"/>
      <c r="AB257" s="146"/>
      <c r="AC257" s="146"/>
      <c r="AD257" s="146"/>
      <c r="AE257" s="146"/>
      <c r="AF257" s="146"/>
      <c r="AG257" s="146"/>
      <c r="AH257" s="146"/>
      <c r="AI257" s="146"/>
      <c r="AJ257" s="146"/>
      <c r="AK257" s="146"/>
      <c r="AL257" s="146"/>
      <c r="AM257" s="146"/>
      <c r="AN257" s="146"/>
      <c r="AO257" s="146"/>
      <c r="AP257" s="146"/>
      <c r="AQ257" s="146"/>
      <c r="AR257" s="146"/>
      <c r="AS257" s="146"/>
      <c r="AT257" s="146"/>
      <c r="AU257" s="146"/>
      <c r="AV257" s="146"/>
      <c r="AW257" s="146"/>
      <c r="AX257" s="146"/>
      <c r="AY257" s="146"/>
      <c r="AZ257" s="146"/>
      <c r="BA257" s="146"/>
      <c r="BB257" s="146"/>
      <c r="BC257" s="146"/>
      <c r="BD257" s="146"/>
      <c r="BE257" s="146"/>
      <c r="BF257" s="146"/>
      <c r="BG257" s="146"/>
      <c r="BH257" s="146"/>
      <c r="BI257" s="146"/>
      <c r="BJ257" s="3"/>
      <c r="BK257" s="3"/>
    </row>
    <row r="258" spans="1:65" ht="16.5" customHeight="1" thickTop="1" thickBot="1">
      <c r="A258" s="3"/>
      <c r="B258" s="146"/>
      <c r="C258" s="146"/>
      <c r="D258" s="146"/>
      <c r="E258" s="146"/>
      <c r="F258" s="146"/>
      <c r="G258" s="146"/>
      <c r="H258" s="146"/>
      <c r="I258" s="146"/>
      <c r="J258" s="146"/>
      <c r="K258" s="146"/>
      <c r="L258" s="146"/>
      <c r="M258" s="146"/>
      <c r="N258" s="146"/>
      <c r="O258" s="146"/>
      <c r="P258" s="146"/>
      <c r="Q258" s="146"/>
      <c r="R258" s="146"/>
      <c r="S258" s="146"/>
      <c r="T258" s="146"/>
      <c r="U258" s="146"/>
      <c r="V258" s="146"/>
      <c r="W258" s="146"/>
      <c r="X258" s="146"/>
      <c r="Y258" s="146"/>
      <c r="Z258" s="146"/>
      <c r="AA258" s="146"/>
      <c r="AB258" s="146"/>
      <c r="AC258" s="146"/>
      <c r="AD258" s="146"/>
      <c r="AE258" s="146"/>
      <c r="AF258" s="146"/>
      <c r="AG258" s="146"/>
      <c r="AH258" s="146"/>
      <c r="AI258" s="146"/>
      <c r="AJ258" s="146"/>
      <c r="AK258" s="146"/>
      <c r="AL258" s="146"/>
      <c r="AM258" s="146"/>
      <c r="AN258" s="146"/>
      <c r="AO258" s="146"/>
      <c r="AP258" s="146"/>
      <c r="AQ258" s="146"/>
      <c r="AR258" s="146"/>
      <c r="AS258" s="146"/>
      <c r="AT258" s="146"/>
      <c r="AU258" s="146"/>
      <c r="AV258" s="146"/>
      <c r="AW258" s="146"/>
      <c r="AX258" s="146"/>
      <c r="AY258" s="146"/>
      <c r="AZ258" s="146"/>
      <c r="BA258" s="146"/>
      <c r="BB258" s="146"/>
      <c r="BC258" s="146"/>
      <c r="BD258" s="146"/>
      <c r="BE258" s="146"/>
      <c r="BF258" s="146"/>
      <c r="BG258" s="146"/>
      <c r="BH258" s="146"/>
      <c r="BI258" s="146"/>
      <c r="BJ258" s="3"/>
      <c r="BK258" s="3"/>
    </row>
    <row r="259" spans="1:65" ht="51.75" customHeight="1" thickTop="1" thickBot="1">
      <c r="A259" s="3"/>
      <c r="B259" s="166" t="s">
        <v>188</v>
      </c>
      <c r="C259" s="167"/>
      <c r="D259" s="168"/>
      <c r="E259" s="166" t="s">
        <v>189</v>
      </c>
      <c r="F259" s="167"/>
      <c r="G259" s="168"/>
      <c r="H259" s="155" t="s">
        <v>194</v>
      </c>
      <c r="I259" s="155"/>
      <c r="J259" s="155"/>
      <c r="K259" s="166" t="s">
        <v>190</v>
      </c>
      <c r="L259" s="167"/>
      <c r="M259" s="168"/>
      <c r="N259" s="166" t="s">
        <v>294</v>
      </c>
      <c r="O259" s="167"/>
      <c r="P259" s="168"/>
      <c r="Q259" s="155" t="s">
        <v>92</v>
      </c>
      <c r="R259" s="155"/>
      <c r="S259" s="155"/>
      <c r="T259" s="155" t="s">
        <v>93</v>
      </c>
      <c r="U259" s="155"/>
      <c r="V259" s="155"/>
      <c r="W259" s="155" t="s">
        <v>161</v>
      </c>
      <c r="X259" s="155"/>
      <c r="Y259" s="155"/>
      <c r="Z259" s="155" t="s">
        <v>192</v>
      </c>
      <c r="AA259" s="155"/>
      <c r="AB259" s="155"/>
      <c r="AC259" s="155" t="s">
        <v>64</v>
      </c>
      <c r="AD259" s="155"/>
      <c r="AE259" s="155"/>
      <c r="AF259" s="155" t="s">
        <v>157</v>
      </c>
      <c r="AG259" s="155"/>
      <c r="AH259" s="155"/>
      <c r="AI259" s="155" t="s">
        <v>193</v>
      </c>
      <c r="AJ259" s="155"/>
      <c r="AK259" s="155"/>
      <c r="AL259" s="155" t="s">
        <v>156</v>
      </c>
      <c r="AM259" s="155"/>
      <c r="AN259" s="155"/>
      <c r="AO259" s="155" t="s">
        <v>335</v>
      </c>
      <c r="AP259" s="155"/>
      <c r="AQ259" s="155"/>
      <c r="AR259" s="155" t="s">
        <v>132</v>
      </c>
      <c r="AS259" s="155"/>
      <c r="AT259" s="155"/>
      <c r="AU259" s="155" t="s">
        <v>195</v>
      </c>
      <c r="AV259" s="155"/>
      <c r="AW259" s="155"/>
      <c r="AX259" s="155" t="s">
        <v>125</v>
      </c>
      <c r="AY259" s="155"/>
      <c r="AZ259" s="155"/>
      <c r="BA259" s="155" t="s">
        <v>161</v>
      </c>
      <c r="BB259" s="155"/>
      <c r="BC259" s="155"/>
      <c r="BD259" s="155" t="s">
        <v>196</v>
      </c>
      <c r="BE259" s="155"/>
      <c r="BF259" s="155"/>
      <c r="BG259" s="156" t="s">
        <v>197</v>
      </c>
      <c r="BH259" s="156"/>
      <c r="BI259" s="156"/>
      <c r="BJ259" s="3"/>
      <c r="BK259" s="3"/>
    </row>
    <row r="260" spans="1:65" ht="15" customHeight="1" thickTop="1" thickBot="1">
      <c r="A260" s="4"/>
      <c r="B260" s="145"/>
      <c r="C260" s="145"/>
      <c r="D260" s="145"/>
      <c r="E260" s="145"/>
      <c r="F260" s="145"/>
      <c r="G260" s="145"/>
      <c r="H260" s="145"/>
      <c r="I260" s="145"/>
      <c r="J260" s="145"/>
      <c r="K260" s="145"/>
      <c r="L260" s="145"/>
      <c r="M260" s="145"/>
      <c r="N260" s="145"/>
      <c r="O260" s="145"/>
      <c r="P260" s="145"/>
      <c r="Q260" s="145"/>
      <c r="R260" s="145"/>
      <c r="S260" s="145"/>
      <c r="T260" s="145"/>
      <c r="U260" s="145"/>
      <c r="V260" s="145"/>
      <c r="W260" s="145"/>
      <c r="X260" s="145"/>
      <c r="Y260" s="145"/>
      <c r="Z260" s="145"/>
      <c r="AA260" s="145"/>
      <c r="AB260" s="145"/>
      <c r="AC260" s="145"/>
      <c r="AD260" s="145"/>
      <c r="AE260" s="145"/>
      <c r="AF260" s="145"/>
      <c r="AG260" s="145"/>
      <c r="AH260" s="145"/>
      <c r="AI260" s="145"/>
      <c r="AJ260" s="145"/>
      <c r="AK260" s="145"/>
      <c r="AL260" s="145"/>
      <c r="AM260" s="145"/>
      <c r="AN260" s="145"/>
      <c r="AO260" s="145">
        <f>24-BD260</f>
        <v>8.5</v>
      </c>
      <c r="AP260" s="145"/>
      <c r="AQ260" s="145"/>
      <c r="AR260" s="145"/>
      <c r="AS260" s="145"/>
      <c r="AT260" s="145"/>
      <c r="AU260" s="145"/>
      <c r="AV260" s="145"/>
      <c r="AW260" s="145"/>
      <c r="AX260" s="145"/>
      <c r="AY260" s="145"/>
      <c r="AZ260" s="145"/>
      <c r="BA260" s="86"/>
      <c r="BB260" s="147"/>
      <c r="BC260" s="148"/>
      <c r="BD260" s="145">
        <v>15.5</v>
      </c>
      <c r="BE260" s="145"/>
      <c r="BF260" s="145"/>
      <c r="BG260" s="145">
        <f>SUM(B260:BF263)</f>
        <v>24</v>
      </c>
      <c r="BH260" s="145"/>
      <c r="BI260" s="145"/>
      <c r="BJ260" s="3"/>
      <c r="BK260" s="3"/>
    </row>
    <row r="261" spans="1:65" ht="15" customHeight="1" thickTop="1" thickBot="1">
      <c r="A261" s="4"/>
      <c r="B261" s="145"/>
      <c r="C261" s="145"/>
      <c r="D261" s="145"/>
      <c r="E261" s="145"/>
      <c r="F261" s="145"/>
      <c r="G261" s="145"/>
      <c r="H261" s="145"/>
      <c r="I261" s="145"/>
      <c r="J261" s="145"/>
      <c r="K261" s="145"/>
      <c r="L261" s="145"/>
      <c r="M261" s="145"/>
      <c r="N261" s="145"/>
      <c r="O261" s="145"/>
      <c r="P261" s="145"/>
      <c r="Q261" s="145"/>
      <c r="R261" s="145"/>
      <c r="S261" s="145"/>
      <c r="T261" s="145"/>
      <c r="U261" s="145"/>
      <c r="V261" s="145"/>
      <c r="W261" s="145"/>
      <c r="X261" s="145"/>
      <c r="Y261" s="145"/>
      <c r="Z261" s="145"/>
      <c r="AA261" s="145"/>
      <c r="AB261" s="145"/>
      <c r="AC261" s="145"/>
      <c r="AD261" s="145"/>
      <c r="AE261" s="145"/>
      <c r="AF261" s="145"/>
      <c r="AG261" s="145"/>
      <c r="AH261" s="145"/>
      <c r="AI261" s="145"/>
      <c r="AJ261" s="145"/>
      <c r="AK261" s="145"/>
      <c r="AL261" s="145"/>
      <c r="AM261" s="145"/>
      <c r="AN261" s="145"/>
      <c r="AO261" s="145"/>
      <c r="AP261" s="145"/>
      <c r="AQ261" s="145"/>
      <c r="AR261" s="145"/>
      <c r="AS261" s="145"/>
      <c r="AT261" s="145"/>
      <c r="AU261" s="145"/>
      <c r="AV261" s="145"/>
      <c r="AW261" s="145"/>
      <c r="AX261" s="145"/>
      <c r="AY261" s="145"/>
      <c r="AZ261" s="145"/>
      <c r="BA261" s="149"/>
      <c r="BB261" s="150"/>
      <c r="BC261" s="151"/>
      <c r="BD261" s="145"/>
      <c r="BE261" s="145"/>
      <c r="BF261" s="145"/>
      <c r="BG261" s="145"/>
      <c r="BH261" s="145"/>
      <c r="BI261" s="145"/>
      <c r="BJ261" s="3"/>
      <c r="BK261" s="3"/>
    </row>
    <row r="262" spans="1:65" ht="15" customHeight="1" thickTop="1" thickBot="1">
      <c r="A262" s="4"/>
      <c r="B262" s="145"/>
      <c r="C262" s="145"/>
      <c r="D262" s="145"/>
      <c r="E262" s="145"/>
      <c r="F262" s="145"/>
      <c r="G262" s="145"/>
      <c r="H262" s="145"/>
      <c r="I262" s="145"/>
      <c r="J262" s="145"/>
      <c r="K262" s="145"/>
      <c r="L262" s="145"/>
      <c r="M262" s="145"/>
      <c r="N262" s="145"/>
      <c r="O262" s="145"/>
      <c r="P262" s="145"/>
      <c r="Q262" s="145"/>
      <c r="R262" s="145"/>
      <c r="S262" s="145"/>
      <c r="T262" s="145"/>
      <c r="U262" s="145"/>
      <c r="V262" s="145"/>
      <c r="W262" s="145"/>
      <c r="X262" s="145"/>
      <c r="Y262" s="145"/>
      <c r="Z262" s="145"/>
      <c r="AA262" s="145"/>
      <c r="AB262" s="145"/>
      <c r="AC262" s="145"/>
      <c r="AD262" s="145"/>
      <c r="AE262" s="145"/>
      <c r="AF262" s="145"/>
      <c r="AG262" s="145"/>
      <c r="AH262" s="145"/>
      <c r="AI262" s="145"/>
      <c r="AJ262" s="145"/>
      <c r="AK262" s="145"/>
      <c r="AL262" s="145"/>
      <c r="AM262" s="145"/>
      <c r="AN262" s="145"/>
      <c r="AO262" s="145"/>
      <c r="AP262" s="145"/>
      <c r="AQ262" s="145"/>
      <c r="AR262" s="145"/>
      <c r="AS262" s="145"/>
      <c r="AT262" s="145"/>
      <c r="AU262" s="145"/>
      <c r="AV262" s="145"/>
      <c r="AW262" s="145"/>
      <c r="AX262" s="145"/>
      <c r="AY262" s="145"/>
      <c r="AZ262" s="145"/>
      <c r="BA262" s="149"/>
      <c r="BB262" s="150"/>
      <c r="BC262" s="151"/>
      <c r="BD262" s="145"/>
      <c r="BE262" s="145"/>
      <c r="BF262" s="145"/>
      <c r="BG262" s="145"/>
      <c r="BH262" s="145"/>
      <c r="BI262" s="145"/>
      <c r="BJ262" s="3"/>
      <c r="BK262" s="3"/>
    </row>
    <row r="263" spans="1:65" ht="15" customHeight="1" thickTop="1" thickBot="1">
      <c r="A263" s="4"/>
      <c r="B263" s="145"/>
      <c r="C263" s="145"/>
      <c r="D263" s="145"/>
      <c r="E263" s="145"/>
      <c r="F263" s="145"/>
      <c r="G263" s="145"/>
      <c r="H263" s="145"/>
      <c r="I263" s="145"/>
      <c r="J263" s="145"/>
      <c r="K263" s="145"/>
      <c r="L263" s="145"/>
      <c r="M263" s="145"/>
      <c r="N263" s="145"/>
      <c r="O263" s="145"/>
      <c r="P263" s="145"/>
      <c r="Q263" s="145"/>
      <c r="R263" s="145"/>
      <c r="S263" s="145"/>
      <c r="T263" s="145"/>
      <c r="U263" s="145"/>
      <c r="V263" s="145"/>
      <c r="W263" s="145"/>
      <c r="X263" s="145"/>
      <c r="Y263" s="145"/>
      <c r="Z263" s="145"/>
      <c r="AA263" s="145"/>
      <c r="AB263" s="145"/>
      <c r="AC263" s="145"/>
      <c r="AD263" s="145"/>
      <c r="AE263" s="145"/>
      <c r="AF263" s="145"/>
      <c r="AG263" s="145"/>
      <c r="AH263" s="145"/>
      <c r="AI263" s="145"/>
      <c r="AJ263" s="145"/>
      <c r="AK263" s="145"/>
      <c r="AL263" s="145"/>
      <c r="AM263" s="145"/>
      <c r="AN263" s="145"/>
      <c r="AO263" s="145"/>
      <c r="AP263" s="145"/>
      <c r="AQ263" s="145"/>
      <c r="AR263" s="145"/>
      <c r="AS263" s="145"/>
      <c r="AT263" s="145"/>
      <c r="AU263" s="145"/>
      <c r="AV263" s="145"/>
      <c r="AW263" s="145"/>
      <c r="AX263" s="145"/>
      <c r="AY263" s="145"/>
      <c r="AZ263" s="145"/>
      <c r="BA263" s="152"/>
      <c r="BB263" s="153"/>
      <c r="BC263" s="154"/>
      <c r="BD263" s="145"/>
      <c r="BE263" s="145"/>
      <c r="BF263" s="145"/>
      <c r="BG263" s="145"/>
      <c r="BH263" s="145"/>
      <c r="BI263" s="145"/>
      <c r="BJ263" s="3"/>
      <c r="BK263" s="3"/>
      <c r="BM263" t="s">
        <v>198</v>
      </c>
    </row>
    <row r="264" spans="1:65" ht="15.75" customHeight="1" thickTop="1" thickBot="1">
      <c r="B264" s="25"/>
      <c r="C264" s="26"/>
      <c r="D264" s="26"/>
      <c r="E264" s="26"/>
      <c r="F264" s="26"/>
      <c r="G264" s="26"/>
      <c r="H264" s="26"/>
      <c r="I264" s="26"/>
      <c r="J264" s="26"/>
      <c r="K264" s="26"/>
      <c r="L264" s="26"/>
      <c r="M264" s="26"/>
      <c r="N264" s="26"/>
      <c r="O264" s="26"/>
      <c r="P264" s="26"/>
      <c r="Q264" s="26"/>
      <c r="R264" s="26"/>
      <c r="S264" s="26"/>
      <c r="T264" s="26"/>
      <c r="U264" s="26"/>
      <c r="V264" s="26"/>
      <c r="W264" s="26"/>
      <c r="X264" s="26"/>
      <c r="Y264" s="26"/>
      <c r="Z264" s="26"/>
      <c r="AA264" s="26"/>
      <c r="AB264" s="31"/>
      <c r="AC264" s="18" t="s">
        <v>95</v>
      </c>
      <c r="AD264" s="18"/>
      <c r="AE264" s="18"/>
      <c r="AF264" s="18"/>
      <c r="AG264" s="18"/>
      <c r="AH264" s="18"/>
      <c r="AI264" s="18"/>
      <c r="AJ264" s="18"/>
      <c r="AK264" s="18"/>
      <c r="AL264" s="18"/>
      <c r="AM264" s="18"/>
      <c r="AN264" s="18"/>
      <c r="AO264" s="18"/>
      <c r="AP264" s="18"/>
      <c r="AQ264" s="18"/>
      <c r="AR264" s="18"/>
      <c r="AS264" s="18"/>
      <c r="AT264" s="18" t="s">
        <v>96</v>
      </c>
      <c r="AU264" s="18"/>
      <c r="AV264" s="18"/>
      <c r="AW264" s="18"/>
      <c r="AX264" s="18"/>
      <c r="AY264" s="18"/>
      <c r="AZ264" s="18"/>
      <c r="BA264" s="18"/>
      <c r="BB264" s="18"/>
      <c r="BC264" s="18"/>
      <c r="BD264" s="18"/>
      <c r="BE264" s="18"/>
      <c r="BF264" s="18"/>
      <c r="BG264" s="18"/>
      <c r="BH264" s="18"/>
      <c r="BI264" s="18"/>
    </row>
    <row r="265" spans="1:65" ht="15" customHeight="1" thickTop="1" thickBot="1">
      <c r="B265" s="27"/>
      <c r="C265" s="28"/>
      <c r="D265" s="28"/>
      <c r="E265" s="28"/>
      <c r="F265" s="28"/>
      <c r="G265" s="28"/>
      <c r="H265" s="28"/>
      <c r="I265" s="28"/>
      <c r="J265" s="28"/>
      <c r="K265" s="28"/>
      <c r="L265" s="28"/>
      <c r="M265" s="28"/>
      <c r="N265" s="28"/>
      <c r="O265" s="28"/>
      <c r="P265" s="28"/>
      <c r="Q265" s="28"/>
      <c r="R265" s="28"/>
      <c r="S265" s="28"/>
      <c r="T265" s="28"/>
      <c r="U265" s="28"/>
      <c r="V265" s="28"/>
      <c r="W265" s="28"/>
      <c r="X265" s="28"/>
      <c r="Y265" s="28"/>
      <c r="Z265" s="28"/>
      <c r="AA265" s="28"/>
      <c r="AB265" s="32"/>
      <c r="AC265" s="36"/>
      <c r="AD265" s="36"/>
      <c r="AE265" s="36"/>
      <c r="AF265" s="36"/>
      <c r="AG265" s="36"/>
      <c r="AH265" s="36"/>
      <c r="AI265" s="36"/>
      <c r="AJ265" s="36"/>
      <c r="AK265" s="36"/>
      <c r="AL265" s="36"/>
      <c r="AM265" s="36"/>
      <c r="AN265" s="36"/>
      <c r="AO265" s="36"/>
      <c r="AP265" s="36"/>
      <c r="AQ265" s="36"/>
      <c r="AR265" s="36"/>
      <c r="AS265" s="36"/>
      <c r="AT265" s="36"/>
      <c r="AU265" s="36"/>
      <c r="AV265" s="36"/>
      <c r="AW265" s="36"/>
      <c r="AX265" s="36"/>
      <c r="AY265" s="36"/>
      <c r="AZ265" s="36"/>
      <c r="BA265" s="36"/>
      <c r="BB265" s="36"/>
      <c r="BC265" s="36"/>
      <c r="BD265" s="36"/>
      <c r="BE265" s="36"/>
      <c r="BF265" s="36"/>
      <c r="BG265" s="36"/>
      <c r="BH265" s="36"/>
      <c r="BI265" s="36"/>
    </row>
    <row r="266" spans="1:65" ht="15" customHeight="1" thickTop="1" thickBot="1">
      <c r="B266" s="27"/>
      <c r="C266" s="28"/>
      <c r="D266" s="28"/>
      <c r="E266" s="28"/>
      <c r="F266" s="28"/>
      <c r="G266" s="28"/>
      <c r="H266" s="28"/>
      <c r="I266" s="28"/>
      <c r="J266" s="28"/>
      <c r="K266" s="28"/>
      <c r="L266" s="28"/>
      <c r="M266" s="28"/>
      <c r="N266" s="28"/>
      <c r="O266" s="28"/>
      <c r="P266" s="28"/>
      <c r="Q266" s="28"/>
      <c r="R266" s="28"/>
      <c r="S266" s="28"/>
      <c r="T266" s="28"/>
      <c r="U266" s="28"/>
      <c r="V266" s="28"/>
      <c r="W266" s="28"/>
      <c r="X266" s="28"/>
      <c r="Y266" s="28"/>
      <c r="Z266" s="28"/>
      <c r="AA266" s="28"/>
      <c r="AB266" s="32"/>
      <c r="AC266" s="36"/>
      <c r="AD266" s="36"/>
      <c r="AE266" s="36"/>
      <c r="AF266" s="36"/>
      <c r="AG266" s="36"/>
      <c r="AH266" s="36"/>
      <c r="AI266" s="36"/>
      <c r="AJ266" s="36"/>
      <c r="AK266" s="36"/>
      <c r="AL266" s="36"/>
      <c r="AM266" s="36"/>
      <c r="AN266" s="36"/>
      <c r="AO266" s="36"/>
      <c r="AP266" s="36"/>
      <c r="AQ266" s="36"/>
      <c r="AR266" s="36"/>
      <c r="AS266" s="36"/>
      <c r="AT266" s="36"/>
      <c r="AU266" s="36"/>
      <c r="AV266" s="36"/>
      <c r="AW266" s="36"/>
      <c r="AX266" s="36"/>
      <c r="AY266" s="36"/>
      <c r="AZ266" s="36"/>
      <c r="BA266" s="36"/>
      <c r="BB266" s="36"/>
      <c r="BC266" s="36"/>
      <c r="BD266" s="36"/>
      <c r="BE266" s="36"/>
      <c r="BF266" s="36"/>
      <c r="BG266" s="36"/>
      <c r="BH266" s="36"/>
      <c r="BI266" s="36"/>
    </row>
    <row r="267" spans="1:65" ht="15.75" customHeight="1" thickTop="1" thickBot="1">
      <c r="B267" s="29"/>
      <c r="C267" s="30"/>
      <c r="D267" s="30"/>
      <c r="E267" s="30"/>
      <c r="F267" s="30"/>
      <c r="G267" s="30"/>
      <c r="H267" s="30"/>
      <c r="I267" s="30"/>
      <c r="J267" s="30"/>
      <c r="K267" s="30"/>
      <c r="L267" s="30"/>
      <c r="M267" s="30"/>
      <c r="N267" s="30"/>
      <c r="O267" s="30"/>
      <c r="P267" s="30"/>
      <c r="Q267" s="30"/>
      <c r="R267" s="30"/>
      <c r="S267" s="30"/>
      <c r="T267" s="30"/>
      <c r="U267" s="30"/>
      <c r="V267" s="30"/>
      <c r="W267" s="30"/>
      <c r="X267" s="30"/>
      <c r="Y267" s="30"/>
      <c r="Z267" s="30"/>
      <c r="AA267" s="30"/>
      <c r="AB267" s="33"/>
      <c r="AC267" s="36"/>
      <c r="AD267" s="36"/>
      <c r="AE267" s="36"/>
      <c r="AF267" s="36"/>
      <c r="AG267" s="36"/>
      <c r="AH267" s="36"/>
      <c r="AI267" s="36"/>
      <c r="AJ267" s="36"/>
      <c r="AK267" s="36"/>
      <c r="AL267" s="36"/>
      <c r="AM267" s="36"/>
      <c r="AN267" s="36"/>
      <c r="AO267" s="36"/>
      <c r="AP267" s="36"/>
      <c r="AQ267" s="36"/>
      <c r="AR267" s="36"/>
      <c r="AS267" s="36"/>
      <c r="AT267" s="36"/>
      <c r="AU267" s="36"/>
      <c r="AV267" s="36"/>
      <c r="AW267" s="36"/>
      <c r="AX267" s="36"/>
      <c r="AY267" s="36"/>
      <c r="AZ267" s="36"/>
      <c r="BA267" s="36"/>
      <c r="BB267" s="36"/>
      <c r="BC267" s="36"/>
      <c r="BD267" s="36"/>
      <c r="BE267" s="36"/>
      <c r="BF267" s="36"/>
      <c r="BG267" s="36"/>
      <c r="BH267" s="36"/>
      <c r="BI267" s="36"/>
    </row>
    <row r="268" spans="1:65" ht="16.5" customHeight="1" thickTop="1" thickBot="1">
      <c r="B268" s="146"/>
      <c r="C268" s="146"/>
      <c r="D268" s="146"/>
      <c r="E268" s="146"/>
      <c r="F268" s="146"/>
      <c r="G268" s="146"/>
      <c r="H268" s="146"/>
      <c r="I268" s="146"/>
      <c r="J268" s="146"/>
      <c r="K268" s="146"/>
      <c r="L268" s="146"/>
      <c r="M268" s="146"/>
      <c r="N268" s="146"/>
      <c r="O268" s="146"/>
      <c r="P268" s="146"/>
      <c r="Q268" s="146"/>
      <c r="R268" s="146"/>
      <c r="S268" s="146"/>
      <c r="T268" s="146"/>
      <c r="U268" s="146"/>
      <c r="V268" s="146"/>
      <c r="W268" s="146"/>
      <c r="X268" s="146"/>
      <c r="Y268" s="146"/>
      <c r="Z268" s="146"/>
      <c r="AA268" s="146"/>
      <c r="AB268" s="146"/>
      <c r="AC268" s="146"/>
      <c r="AD268" s="146"/>
      <c r="AE268" s="146"/>
      <c r="AF268" s="146"/>
      <c r="AG268" s="146"/>
      <c r="AH268" s="146"/>
      <c r="AI268" s="146"/>
      <c r="AJ268" s="146"/>
      <c r="AK268" s="146"/>
      <c r="AL268" s="146"/>
      <c r="AM268" s="146"/>
      <c r="AN268" s="146"/>
      <c r="AO268" s="146"/>
      <c r="AP268" s="146"/>
      <c r="AQ268" s="146"/>
      <c r="AR268" s="146"/>
      <c r="AS268" s="146"/>
      <c r="AT268" s="146"/>
      <c r="AU268" s="146"/>
      <c r="AV268" s="146"/>
      <c r="AW268" s="146"/>
      <c r="AX268" s="146"/>
      <c r="AY268" s="146"/>
      <c r="AZ268" s="146"/>
      <c r="BA268" s="146"/>
      <c r="BB268" s="146"/>
      <c r="BC268" s="146"/>
      <c r="BD268" s="146"/>
      <c r="BE268" s="146"/>
      <c r="BF268" s="146"/>
      <c r="BG268" s="146"/>
      <c r="BH268" s="146"/>
      <c r="BI268" s="146"/>
    </row>
    <row r="269" spans="1:65" ht="16.5" customHeight="1" thickTop="1" thickBot="1">
      <c r="B269" s="146"/>
      <c r="C269" s="146"/>
      <c r="D269" s="146"/>
      <c r="E269" s="146"/>
      <c r="F269" s="146"/>
      <c r="G269" s="146"/>
      <c r="H269" s="146"/>
      <c r="I269" s="146"/>
      <c r="J269" s="146"/>
      <c r="K269" s="146"/>
      <c r="L269" s="146"/>
      <c r="M269" s="146"/>
      <c r="N269" s="146"/>
      <c r="O269" s="146"/>
      <c r="P269" s="146"/>
      <c r="Q269" s="146"/>
      <c r="R269" s="146"/>
      <c r="S269" s="146"/>
      <c r="T269" s="146"/>
      <c r="U269" s="146"/>
      <c r="V269" s="146"/>
      <c r="W269" s="146"/>
      <c r="X269" s="146"/>
      <c r="Y269" s="146"/>
      <c r="Z269" s="146"/>
      <c r="AA269" s="146"/>
      <c r="AB269" s="146"/>
      <c r="AC269" s="146"/>
      <c r="AD269" s="146"/>
      <c r="AE269" s="146"/>
      <c r="AF269" s="146"/>
      <c r="AG269" s="146"/>
      <c r="AH269" s="146"/>
      <c r="AI269" s="146"/>
      <c r="AJ269" s="146"/>
      <c r="AK269" s="146"/>
      <c r="AL269" s="146"/>
      <c r="AM269" s="146"/>
      <c r="AN269" s="146"/>
      <c r="AO269" s="146"/>
      <c r="AP269" s="146"/>
      <c r="AQ269" s="146"/>
      <c r="AR269" s="146"/>
      <c r="AS269" s="146"/>
      <c r="AT269" s="146"/>
      <c r="AU269" s="146"/>
      <c r="AV269" s="146"/>
      <c r="AW269" s="146"/>
      <c r="AX269" s="146"/>
      <c r="AY269" s="146"/>
      <c r="AZ269" s="146"/>
      <c r="BA269" s="146"/>
      <c r="BB269" s="146"/>
      <c r="BC269" s="146"/>
      <c r="BD269" s="146"/>
      <c r="BE269" s="146"/>
      <c r="BF269" s="146"/>
      <c r="BG269" s="146"/>
      <c r="BH269" s="146"/>
      <c r="BI269" s="146"/>
    </row>
    <row r="270" spans="1:65" ht="15" customHeight="1" thickTop="1" thickBot="1">
      <c r="B270" s="125" t="s">
        <v>97</v>
      </c>
      <c r="C270" s="125"/>
      <c r="D270" s="125"/>
      <c r="E270" s="125" t="s">
        <v>98</v>
      </c>
      <c r="F270" s="125"/>
      <c r="G270" s="125"/>
      <c r="H270" s="125" t="s">
        <v>99</v>
      </c>
      <c r="I270" s="125"/>
      <c r="J270" s="125"/>
      <c r="K270" s="125" t="s">
        <v>100</v>
      </c>
      <c r="L270" s="125"/>
      <c r="M270" s="125"/>
      <c r="N270" s="125"/>
      <c r="O270" s="125"/>
      <c r="P270" s="125"/>
      <c r="Q270" s="125" t="s">
        <v>101</v>
      </c>
      <c r="R270" s="125"/>
      <c r="S270" s="125"/>
      <c r="T270" s="125"/>
      <c r="U270" s="125"/>
      <c r="V270" s="125"/>
      <c r="W270" s="125"/>
      <c r="X270" s="125"/>
      <c r="Y270" s="125"/>
      <c r="Z270" s="136" t="s">
        <v>102</v>
      </c>
      <c r="AA270" s="137"/>
      <c r="AB270" s="138"/>
      <c r="AC270" s="127" t="s">
        <v>103</v>
      </c>
      <c r="AD270" s="128"/>
      <c r="AE270" s="128"/>
      <c r="AF270" s="128"/>
      <c r="AG270" s="129"/>
      <c r="AH270" s="125" t="s">
        <v>104</v>
      </c>
      <c r="AI270" s="125"/>
      <c r="AJ270" s="125"/>
      <c r="AK270" s="125" t="s">
        <v>169</v>
      </c>
      <c r="AL270" s="125"/>
      <c r="AM270" s="125"/>
      <c r="AN270" s="125" t="s">
        <v>105</v>
      </c>
      <c r="AO270" s="125"/>
      <c r="AP270" s="125"/>
      <c r="AQ270" s="125" t="s">
        <v>106</v>
      </c>
      <c r="AR270" s="125"/>
      <c r="AS270" s="125"/>
      <c r="AT270" s="126" t="s">
        <v>107</v>
      </c>
      <c r="AU270" s="126"/>
      <c r="AV270" s="126"/>
      <c r="AW270" s="125" t="s">
        <v>108</v>
      </c>
      <c r="AX270" s="125"/>
      <c r="AY270" s="125"/>
      <c r="AZ270" s="125" t="s">
        <v>199</v>
      </c>
      <c r="BA270" s="125"/>
      <c r="BB270" s="125"/>
      <c r="BC270" s="125"/>
      <c r="BD270" s="125"/>
      <c r="BE270" s="125"/>
      <c r="BF270" s="126" t="s">
        <v>200</v>
      </c>
      <c r="BG270" s="126"/>
      <c r="BH270" s="126"/>
      <c r="BI270" s="126"/>
    </row>
    <row r="271" spans="1:65" ht="15" customHeight="1" thickTop="1" thickBot="1">
      <c r="B271" s="125"/>
      <c r="C271" s="125"/>
      <c r="D271" s="125"/>
      <c r="E271" s="125"/>
      <c r="F271" s="125"/>
      <c r="G271" s="125"/>
      <c r="H271" s="125"/>
      <c r="I271" s="125"/>
      <c r="J271" s="125"/>
      <c r="K271" s="125"/>
      <c r="L271" s="125"/>
      <c r="M271" s="125"/>
      <c r="N271" s="125"/>
      <c r="O271" s="125"/>
      <c r="P271" s="125"/>
      <c r="Q271" s="125"/>
      <c r="R271" s="125"/>
      <c r="S271" s="125"/>
      <c r="T271" s="125"/>
      <c r="U271" s="125"/>
      <c r="V271" s="125"/>
      <c r="W271" s="125"/>
      <c r="X271" s="125"/>
      <c r="Y271" s="125"/>
      <c r="Z271" s="139"/>
      <c r="AA271" s="140"/>
      <c r="AB271" s="141"/>
      <c r="AC271" s="130"/>
      <c r="AD271" s="131"/>
      <c r="AE271" s="131"/>
      <c r="AF271" s="131"/>
      <c r="AG271" s="132"/>
      <c r="AH271" s="125"/>
      <c r="AI271" s="125"/>
      <c r="AJ271" s="125"/>
      <c r="AK271" s="125"/>
      <c r="AL271" s="125"/>
      <c r="AM271" s="125"/>
      <c r="AN271" s="125"/>
      <c r="AO271" s="125"/>
      <c r="AP271" s="125"/>
      <c r="AQ271" s="125"/>
      <c r="AR271" s="125"/>
      <c r="AS271" s="125"/>
      <c r="AT271" s="126"/>
      <c r="AU271" s="126"/>
      <c r="AV271" s="126"/>
      <c r="AW271" s="125"/>
      <c r="AX271" s="125"/>
      <c r="AY271" s="125"/>
      <c r="AZ271" s="125"/>
      <c r="BA271" s="125"/>
      <c r="BB271" s="125"/>
      <c r="BC271" s="125"/>
      <c r="BD271" s="125"/>
      <c r="BE271" s="125"/>
      <c r="BF271" s="126"/>
      <c r="BG271" s="126"/>
      <c r="BH271" s="126"/>
      <c r="BI271" s="126"/>
    </row>
    <row r="272" spans="1:65" ht="15" customHeight="1" thickTop="1" thickBot="1">
      <c r="B272" s="125"/>
      <c r="C272" s="125"/>
      <c r="D272" s="125"/>
      <c r="E272" s="125"/>
      <c r="F272" s="125"/>
      <c r="G272" s="125"/>
      <c r="H272" s="125"/>
      <c r="I272" s="125"/>
      <c r="J272" s="125"/>
      <c r="K272" s="125"/>
      <c r="L272" s="125"/>
      <c r="M272" s="125"/>
      <c r="N272" s="125"/>
      <c r="O272" s="125"/>
      <c r="P272" s="125"/>
      <c r="Q272" s="125"/>
      <c r="R272" s="125"/>
      <c r="S272" s="125"/>
      <c r="T272" s="125"/>
      <c r="U272" s="125"/>
      <c r="V272" s="125"/>
      <c r="W272" s="125"/>
      <c r="X272" s="125"/>
      <c r="Y272" s="125"/>
      <c r="Z272" s="139"/>
      <c r="AA272" s="140"/>
      <c r="AB272" s="141"/>
      <c r="AC272" s="130"/>
      <c r="AD272" s="131"/>
      <c r="AE272" s="131"/>
      <c r="AF272" s="131"/>
      <c r="AG272" s="132"/>
      <c r="AH272" s="125"/>
      <c r="AI272" s="125"/>
      <c r="AJ272" s="125"/>
      <c r="AK272" s="125"/>
      <c r="AL272" s="125"/>
      <c r="AM272" s="125"/>
      <c r="AN272" s="125"/>
      <c r="AO272" s="125"/>
      <c r="AP272" s="125"/>
      <c r="AQ272" s="125"/>
      <c r="AR272" s="125"/>
      <c r="AS272" s="125"/>
      <c r="AT272" s="126"/>
      <c r="AU272" s="126"/>
      <c r="AV272" s="126"/>
      <c r="AW272" s="125"/>
      <c r="AX272" s="125"/>
      <c r="AY272" s="125"/>
      <c r="AZ272" s="125"/>
      <c r="BA272" s="125"/>
      <c r="BB272" s="125"/>
      <c r="BC272" s="125"/>
      <c r="BD272" s="125"/>
      <c r="BE272" s="125"/>
      <c r="BF272" s="126"/>
      <c r="BG272" s="126"/>
      <c r="BH272" s="126"/>
      <c r="BI272" s="126"/>
    </row>
    <row r="273" spans="2:61" ht="15" customHeight="1" thickTop="1" thickBot="1">
      <c r="B273" s="125"/>
      <c r="C273" s="125"/>
      <c r="D273" s="125"/>
      <c r="E273" s="125"/>
      <c r="F273" s="125"/>
      <c r="G273" s="125"/>
      <c r="H273" s="125"/>
      <c r="I273" s="125"/>
      <c r="J273" s="125"/>
      <c r="K273" s="125"/>
      <c r="L273" s="125"/>
      <c r="M273" s="125"/>
      <c r="N273" s="125"/>
      <c r="O273" s="125"/>
      <c r="P273" s="125"/>
      <c r="Q273" s="125" t="s">
        <v>109</v>
      </c>
      <c r="R273" s="125"/>
      <c r="S273" s="125" t="s">
        <v>110</v>
      </c>
      <c r="T273" s="125"/>
      <c r="U273" s="125"/>
      <c r="V273" s="125"/>
      <c r="W273" s="125" t="s">
        <v>111</v>
      </c>
      <c r="X273" s="125"/>
      <c r="Y273" s="125"/>
      <c r="Z273" s="139"/>
      <c r="AA273" s="140"/>
      <c r="AB273" s="141"/>
      <c r="AC273" s="130"/>
      <c r="AD273" s="131"/>
      <c r="AE273" s="131"/>
      <c r="AF273" s="131"/>
      <c r="AG273" s="132"/>
      <c r="AH273" s="125"/>
      <c r="AI273" s="125"/>
      <c r="AJ273" s="125"/>
      <c r="AK273" s="125"/>
      <c r="AL273" s="125"/>
      <c r="AM273" s="125"/>
      <c r="AN273" s="125"/>
      <c r="AO273" s="125"/>
      <c r="AP273" s="125"/>
      <c r="AQ273" s="125"/>
      <c r="AR273" s="125"/>
      <c r="AS273" s="125"/>
      <c r="AT273" s="126"/>
      <c r="AU273" s="126"/>
      <c r="AV273" s="126"/>
      <c r="AW273" s="125"/>
      <c r="AX273" s="125"/>
      <c r="AY273" s="125"/>
      <c r="AZ273" s="125"/>
      <c r="BA273" s="125"/>
      <c r="BB273" s="125"/>
      <c r="BC273" s="125"/>
      <c r="BD273" s="125"/>
      <c r="BE273" s="125"/>
      <c r="BF273" s="126"/>
      <c r="BG273" s="126"/>
      <c r="BH273" s="126"/>
      <c r="BI273" s="126"/>
    </row>
    <row r="274" spans="2:61" ht="15" customHeight="1" thickTop="1" thickBot="1">
      <c r="B274" s="125"/>
      <c r="C274" s="125"/>
      <c r="D274" s="125"/>
      <c r="E274" s="125"/>
      <c r="F274" s="125"/>
      <c r="G274" s="125"/>
      <c r="H274" s="125"/>
      <c r="I274" s="125"/>
      <c r="J274" s="125"/>
      <c r="K274" s="125"/>
      <c r="L274" s="125"/>
      <c r="M274" s="125"/>
      <c r="N274" s="125"/>
      <c r="O274" s="125"/>
      <c r="P274" s="125"/>
      <c r="Q274" s="125"/>
      <c r="R274" s="125"/>
      <c r="S274" s="125"/>
      <c r="T274" s="125"/>
      <c r="U274" s="125"/>
      <c r="V274" s="125"/>
      <c r="W274" s="125"/>
      <c r="X274" s="125"/>
      <c r="Y274" s="125"/>
      <c r="Z274" s="142"/>
      <c r="AA274" s="143"/>
      <c r="AB274" s="144"/>
      <c r="AC274" s="133"/>
      <c r="AD274" s="134"/>
      <c r="AE274" s="134"/>
      <c r="AF274" s="134"/>
      <c r="AG274" s="135"/>
      <c r="AH274" s="125"/>
      <c r="AI274" s="125"/>
      <c r="AJ274" s="125"/>
      <c r="AK274" s="125"/>
      <c r="AL274" s="125"/>
      <c r="AM274" s="125"/>
      <c r="AN274" s="125"/>
      <c r="AO274" s="125"/>
      <c r="AP274" s="125"/>
      <c r="AQ274" s="125"/>
      <c r="AR274" s="125"/>
      <c r="AS274" s="125"/>
      <c r="AT274" s="126"/>
      <c r="AU274" s="126"/>
      <c r="AV274" s="126"/>
      <c r="AW274" s="125"/>
      <c r="AX274" s="125"/>
      <c r="AY274" s="125"/>
      <c r="AZ274" s="125"/>
      <c r="BA274" s="125"/>
      <c r="BB274" s="125"/>
      <c r="BC274" s="125"/>
      <c r="BD274" s="125"/>
      <c r="BE274" s="125"/>
      <c r="BF274" s="126"/>
      <c r="BG274" s="126"/>
      <c r="BH274" s="126"/>
      <c r="BI274" s="126"/>
    </row>
    <row r="275" spans="2:61" ht="15" customHeight="1" thickTop="1" thickBot="1">
      <c r="B275" s="87" t="s">
        <v>112</v>
      </c>
      <c r="C275" s="88"/>
      <c r="D275" s="89"/>
      <c r="E275" s="87" t="s">
        <v>112</v>
      </c>
      <c r="F275" s="88"/>
      <c r="G275" s="89"/>
      <c r="H275" s="87" t="s">
        <v>112</v>
      </c>
      <c r="I275" s="88"/>
      <c r="J275" s="89"/>
      <c r="K275" s="87" t="s">
        <v>113</v>
      </c>
      <c r="L275" s="88"/>
      <c r="M275" s="89"/>
      <c r="N275" s="87" t="s">
        <v>114</v>
      </c>
      <c r="O275" s="88"/>
      <c r="P275" s="89"/>
      <c r="Q275" s="87" t="s">
        <v>112</v>
      </c>
      <c r="R275" s="89"/>
      <c r="S275" s="87" t="s">
        <v>201</v>
      </c>
      <c r="T275" s="88"/>
      <c r="U275" s="88"/>
      <c r="V275" s="89"/>
      <c r="W275" s="87" t="s">
        <v>112</v>
      </c>
      <c r="X275" s="88"/>
      <c r="Y275" s="89"/>
      <c r="Z275" s="87" t="s">
        <v>112</v>
      </c>
      <c r="AA275" s="88"/>
      <c r="AB275" s="89"/>
      <c r="AC275" s="87" t="s">
        <v>43</v>
      </c>
      <c r="AD275" s="88"/>
      <c r="AE275" s="88"/>
      <c r="AF275" s="88"/>
      <c r="AG275" s="89"/>
      <c r="AH275" s="49"/>
      <c r="AI275" s="50"/>
      <c r="AJ275" s="51"/>
      <c r="AK275" s="49"/>
      <c r="AL275" s="50"/>
      <c r="AM275" s="51"/>
      <c r="AN275" s="114"/>
      <c r="AO275" s="78"/>
      <c r="AP275" s="79"/>
      <c r="AQ275" s="115">
        <f>AK275+AN275+AH275</f>
        <v>0</v>
      </c>
      <c r="AR275" s="116"/>
      <c r="AS275" s="117"/>
      <c r="AT275" s="124"/>
      <c r="AU275" s="124"/>
      <c r="AV275" s="124"/>
      <c r="AW275" s="124"/>
      <c r="AX275" s="124"/>
      <c r="AY275" s="124"/>
      <c r="AZ275" s="124"/>
      <c r="BA275" s="124"/>
      <c r="BB275" s="124"/>
      <c r="BC275" s="124"/>
      <c r="BD275" s="124"/>
      <c r="BE275" s="124"/>
      <c r="BF275" s="124"/>
      <c r="BG275" s="124"/>
      <c r="BH275" s="124"/>
      <c r="BI275" s="124"/>
    </row>
    <row r="276" spans="2:61" ht="15" customHeight="1" thickTop="1" thickBot="1">
      <c r="B276" s="90"/>
      <c r="C276" s="91"/>
      <c r="D276" s="92"/>
      <c r="E276" s="90"/>
      <c r="F276" s="91"/>
      <c r="G276" s="92"/>
      <c r="H276" s="90"/>
      <c r="I276" s="91"/>
      <c r="J276" s="92"/>
      <c r="K276" s="90"/>
      <c r="L276" s="91"/>
      <c r="M276" s="92"/>
      <c r="N276" s="90"/>
      <c r="O276" s="91"/>
      <c r="P276" s="92"/>
      <c r="Q276" s="90"/>
      <c r="R276" s="92"/>
      <c r="S276" s="90"/>
      <c r="T276" s="91"/>
      <c r="U276" s="91"/>
      <c r="V276" s="92"/>
      <c r="W276" s="90"/>
      <c r="X276" s="91"/>
      <c r="Y276" s="92"/>
      <c r="Z276" s="90"/>
      <c r="AA276" s="91"/>
      <c r="AB276" s="92"/>
      <c r="AC276" s="90"/>
      <c r="AD276" s="91"/>
      <c r="AE276" s="91"/>
      <c r="AF276" s="91"/>
      <c r="AG276" s="92"/>
      <c r="AH276" s="52"/>
      <c r="AI276" s="53"/>
      <c r="AJ276" s="54"/>
      <c r="AK276" s="52"/>
      <c r="AL276" s="53"/>
      <c r="AM276" s="54"/>
      <c r="AN276" s="80"/>
      <c r="AO276" s="81"/>
      <c r="AP276" s="82"/>
      <c r="AQ276" s="118"/>
      <c r="AR276" s="119"/>
      <c r="AS276" s="120"/>
      <c r="AT276" s="124"/>
      <c r="AU276" s="124"/>
      <c r="AV276" s="124"/>
      <c r="AW276" s="124"/>
      <c r="AX276" s="124"/>
      <c r="AY276" s="124"/>
      <c r="AZ276" s="124"/>
      <c r="BA276" s="124"/>
      <c r="BB276" s="124"/>
      <c r="BC276" s="124"/>
      <c r="BD276" s="124"/>
      <c r="BE276" s="124"/>
      <c r="BF276" s="124"/>
      <c r="BG276" s="124"/>
      <c r="BH276" s="124"/>
      <c r="BI276" s="124"/>
    </row>
    <row r="277" spans="2:61" ht="15" customHeight="1" thickTop="1" thickBot="1">
      <c r="B277" s="90"/>
      <c r="C277" s="91"/>
      <c r="D277" s="92"/>
      <c r="E277" s="90"/>
      <c r="F277" s="91"/>
      <c r="G277" s="92"/>
      <c r="H277" s="90"/>
      <c r="I277" s="91"/>
      <c r="J277" s="92"/>
      <c r="K277" s="90"/>
      <c r="L277" s="91"/>
      <c r="M277" s="92"/>
      <c r="N277" s="90"/>
      <c r="O277" s="91"/>
      <c r="P277" s="92"/>
      <c r="Q277" s="90"/>
      <c r="R277" s="92"/>
      <c r="S277" s="90"/>
      <c r="T277" s="91"/>
      <c r="U277" s="91"/>
      <c r="V277" s="92"/>
      <c r="W277" s="90"/>
      <c r="X277" s="91"/>
      <c r="Y277" s="92"/>
      <c r="Z277" s="90"/>
      <c r="AA277" s="91"/>
      <c r="AB277" s="92"/>
      <c r="AC277" s="90"/>
      <c r="AD277" s="91"/>
      <c r="AE277" s="91"/>
      <c r="AF277" s="91"/>
      <c r="AG277" s="92"/>
      <c r="AH277" s="52"/>
      <c r="AI277" s="53"/>
      <c r="AJ277" s="54"/>
      <c r="AK277" s="52"/>
      <c r="AL277" s="53"/>
      <c r="AM277" s="54"/>
      <c r="AN277" s="80"/>
      <c r="AO277" s="81"/>
      <c r="AP277" s="82"/>
      <c r="AQ277" s="118"/>
      <c r="AR277" s="119"/>
      <c r="AS277" s="120"/>
      <c r="AT277" s="124"/>
      <c r="AU277" s="124"/>
      <c r="AV277" s="124"/>
      <c r="AW277" s="124"/>
      <c r="AX277" s="124"/>
      <c r="AY277" s="124"/>
      <c r="AZ277" s="124"/>
      <c r="BA277" s="124"/>
      <c r="BB277" s="124"/>
      <c r="BC277" s="124"/>
      <c r="BD277" s="124"/>
      <c r="BE277" s="124"/>
      <c r="BF277" s="124"/>
      <c r="BG277" s="124"/>
      <c r="BH277" s="124"/>
      <c r="BI277" s="124"/>
    </row>
    <row r="278" spans="2:61" ht="15" customHeight="1" thickTop="1" thickBot="1">
      <c r="B278" s="93"/>
      <c r="C278" s="94"/>
      <c r="D278" s="95"/>
      <c r="E278" s="93"/>
      <c r="F278" s="94"/>
      <c r="G278" s="95"/>
      <c r="H278" s="93"/>
      <c r="I278" s="94"/>
      <c r="J278" s="95"/>
      <c r="K278" s="93"/>
      <c r="L278" s="94"/>
      <c r="M278" s="95"/>
      <c r="N278" s="93"/>
      <c r="O278" s="94"/>
      <c r="P278" s="95"/>
      <c r="Q278" s="93"/>
      <c r="R278" s="95"/>
      <c r="S278" s="93"/>
      <c r="T278" s="94"/>
      <c r="U278" s="94"/>
      <c r="V278" s="95"/>
      <c r="W278" s="93"/>
      <c r="X278" s="94"/>
      <c r="Y278" s="95"/>
      <c r="Z278" s="93"/>
      <c r="AA278" s="94"/>
      <c r="AB278" s="95"/>
      <c r="AC278" s="93"/>
      <c r="AD278" s="94"/>
      <c r="AE278" s="94"/>
      <c r="AF278" s="94"/>
      <c r="AG278" s="95"/>
      <c r="AH278" s="55"/>
      <c r="AI278" s="56"/>
      <c r="AJ278" s="57"/>
      <c r="AK278" s="55"/>
      <c r="AL278" s="56"/>
      <c r="AM278" s="57"/>
      <c r="AN278" s="83"/>
      <c r="AO278" s="84"/>
      <c r="AP278" s="85"/>
      <c r="AQ278" s="121"/>
      <c r="AR278" s="122"/>
      <c r="AS278" s="123"/>
      <c r="AT278" s="124"/>
      <c r="AU278" s="124"/>
      <c r="AV278" s="124"/>
      <c r="AW278" s="124"/>
      <c r="AX278" s="124"/>
      <c r="AY278" s="124"/>
      <c r="AZ278" s="124"/>
      <c r="BA278" s="124"/>
      <c r="BB278" s="124"/>
      <c r="BC278" s="124"/>
      <c r="BD278" s="124"/>
      <c r="BE278" s="124"/>
      <c r="BF278" s="124"/>
      <c r="BG278" s="124"/>
      <c r="BH278" s="124"/>
      <c r="BI278" s="124"/>
    </row>
    <row r="279" spans="2:61" ht="15" customHeight="1" thickTop="1" thickBot="1">
      <c r="B279" s="105">
        <v>53</v>
      </c>
      <c r="C279" s="106"/>
      <c r="D279" s="107"/>
      <c r="E279" s="105" t="s">
        <v>129</v>
      </c>
      <c r="F279" s="106"/>
      <c r="G279" s="107"/>
      <c r="H279" s="105">
        <v>100</v>
      </c>
      <c r="I279" s="106"/>
      <c r="J279" s="107"/>
      <c r="K279" s="49"/>
      <c r="L279" s="50"/>
      <c r="M279" s="51"/>
      <c r="N279" s="49"/>
      <c r="O279" s="50"/>
      <c r="P279" s="51"/>
      <c r="Q279" s="87">
        <v>40</v>
      </c>
      <c r="R279" s="89"/>
      <c r="S279" s="77">
        <f>Q279+'07.02'!S279</f>
        <v>40</v>
      </c>
      <c r="T279" s="78"/>
      <c r="U279" s="78"/>
      <c r="V279" s="79"/>
      <c r="W279" s="86">
        <f>Q279+'07.02'!W279</f>
        <v>40</v>
      </c>
      <c r="X279" s="50"/>
      <c r="Y279" s="51"/>
      <c r="Z279" s="49">
        <f>B279+H279</f>
        <v>153</v>
      </c>
      <c r="AA279" s="50"/>
      <c r="AB279" s="51"/>
      <c r="AC279" s="87" t="s">
        <v>202</v>
      </c>
      <c r="AD279" s="88"/>
      <c r="AE279" s="88"/>
      <c r="AF279" s="88"/>
      <c r="AG279" s="89"/>
      <c r="AH279" s="96">
        <f>AH275+'07.02'!AH279</f>
        <v>28</v>
      </c>
      <c r="AI279" s="97"/>
      <c r="AJ279" s="98"/>
      <c r="AK279" s="96">
        <f>AK275+'07.02'!AK279</f>
        <v>0</v>
      </c>
      <c r="AL279" s="97"/>
      <c r="AM279" s="98"/>
      <c r="AN279" s="58">
        <f>'07.02'!AN279+AN275</f>
        <v>0</v>
      </c>
      <c r="AO279" s="59"/>
      <c r="AP279" s="60"/>
      <c r="AQ279" s="67">
        <f>AH279+AK279+AN279</f>
        <v>28</v>
      </c>
      <c r="AR279" s="68"/>
      <c r="AS279" s="69"/>
      <c r="AT279" s="76"/>
      <c r="AU279" s="76"/>
      <c r="AV279" s="76"/>
      <c r="AW279" s="76"/>
      <c r="AX279" s="76"/>
      <c r="AY279" s="76"/>
      <c r="AZ279" s="76"/>
      <c r="BA279" s="76"/>
      <c r="BB279" s="76"/>
      <c r="BC279" s="76"/>
      <c r="BD279" s="76"/>
      <c r="BE279" s="76"/>
      <c r="BF279" s="76"/>
      <c r="BG279" s="76"/>
      <c r="BH279" s="76"/>
      <c r="BI279" s="76"/>
    </row>
    <row r="280" spans="2:61" ht="15" customHeight="1" thickTop="1" thickBot="1">
      <c r="B280" s="108"/>
      <c r="C280" s="109"/>
      <c r="D280" s="110"/>
      <c r="E280" s="108"/>
      <c r="F280" s="109"/>
      <c r="G280" s="110"/>
      <c r="H280" s="108"/>
      <c r="I280" s="109"/>
      <c r="J280" s="110"/>
      <c r="K280" s="52"/>
      <c r="L280" s="53"/>
      <c r="M280" s="54"/>
      <c r="N280" s="52"/>
      <c r="O280" s="53"/>
      <c r="P280" s="54"/>
      <c r="Q280" s="90"/>
      <c r="R280" s="92"/>
      <c r="S280" s="80"/>
      <c r="T280" s="81"/>
      <c r="U280" s="81"/>
      <c r="V280" s="82"/>
      <c r="W280" s="52"/>
      <c r="X280" s="53"/>
      <c r="Y280" s="54"/>
      <c r="Z280" s="52"/>
      <c r="AA280" s="53"/>
      <c r="AB280" s="54"/>
      <c r="AC280" s="90"/>
      <c r="AD280" s="91"/>
      <c r="AE280" s="91"/>
      <c r="AF280" s="91"/>
      <c r="AG280" s="92"/>
      <c r="AH280" s="99"/>
      <c r="AI280" s="100"/>
      <c r="AJ280" s="101"/>
      <c r="AK280" s="99"/>
      <c r="AL280" s="100"/>
      <c r="AM280" s="101"/>
      <c r="AN280" s="61"/>
      <c r="AO280" s="62"/>
      <c r="AP280" s="63"/>
      <c r="AQ280" s="70"/>
      <c r="AR280" s="71"/>
      <c r="AS280" s="72"/>
      <c r="AT280" s="76"/>
      <c r="AU280" s="76"/>
      <c r="AV280" s="76"/>
      <c r="AW280" s="76"/>
      <c r="AX280" s="76"/>
      <c r="AY280" s="76"/>
      <c r="AZ280" s="76"/>
      <c r="BA280" s="76"/>
      <c r="BB280" s="76"/>
      <c r="BC280" s="76"/>
      <c r="BD280" s="76"/>
      <c r="BE280" s="76"/>
      <c r="BF280" s="76"/>
      <c r="BG280" s="76"/>
      <c r="BH280" s="76"/>
      <c r="BI280" s="76"/>
    </row>
    <row r="281" spans="2:61" ht="15" customHeight="1" thickTop="1" thickBot="1">
      <c r="B281" s="108"/>
      <c r="C281" s="109"/>
      <c r="D281" s="110"/>
      <c r="E281" s="108"/>
      <c r="F281" s="109"/>
      <c r="G281" s="110"/>
      <c r="H281" s="108"/>
      <c r="I281" s="109"/>
      <c r="J281" s="110"/>
      <c r="K281" s="52"/>
      <c r="L281" s="53"/>
      <c r="M281" s="54"/>
      <c r="N281" s="52"/>
      <c r="O281" s="53"/>
      <c r="P281" s="54"/>
      <c r="Q281" s="90"/>
      <c r="R281" s="92"/>
      <c r="S281" s="80"/>
      <c r="T281" s="81"/>
      <c r="U281" s="81"/>
      <c r="V281" s="82"/>
      <c r="W281" s="52"/>
      <c r="X281" s="53"/>
      <c r="Y281" s="54"/>
      <c r="Z281" s="52"/>
      <c r="AA281" s="53"/>
      <c r="AB281" s="54"/>
      <c r="AC281" s="90"/>
      <c r="AD281" s="91"/>
      <c r="AE281" s="91"/>
      <c r="AF281" s="91"/>
      <c r="AG281" s="92"/>
      <c r="AH281" s="99"/>
      <c r="AI281" s="100"/>
      <c r="AJ281" s="101"/>
      <c r="AK281" s="99"/>
      <c r="AL281" s="100"/>
      <c r="AM281" s="101"/>
      <c r="AN281" s="61"/>
      <c r="AO281" s="62"/>
      <c r="AP281" s="63"/>
      <c r="AQ281" s="70"/>
      <c r="AR281" s="71"/>
      <c r="AS281" s="72"/>
      <c r="AT281" s="76"/>
      <c r="AU281" s="76"/>
      <c r="AV281" s="76"/>
      <c r="AW281" s="76"/>
      <c r="AX281" s="76"/>
      <c r="AY281" s="76"/>
      <c r="AZ281" s="76"/>
      <c r="BA281" s="76"/>
      <c r="BB281" s="76"/>
      <c r="BC281" s="76"/>
      <c r="BD281" s="76"/>
      <c r="BE281" s="76"/>
      <c r="BF281" s="76"/>
      <c r="BG281" s="76"/>
      <c r="BH281" s="76"/>
      <c r="BI281" s="76"/>
    </row>
    <row r="282" spans="2:61" ht="15" customHeight="1" thickTop="1" thickBot="1">
      <c r="B282" s="111"/>
      <c r="C282" s="112"/>
      <c r="D282" s="113"/>
      <c r="E282" s="111"/>
      <c r="F282" s="112"/>
      <c r="G282" s="113"/>
      <c r="H282" s="111"/>
      <c r="I282" s="112"/>
      <c r="J282" s="113"/>
      <c r="K282" s="55"/>
      <c r="L282" s="56"/>
      <c r="M282" s="57"/>
      <c r="N282" s="55"/>
      <c r="O282" s="56"/>
      <c r="P282" s="57"/>
      <c r="Q282" s="93"/>
      <c r="R282" s="95"/>
      <c r="S282" s="83"/>
      <c r="T282" s="84"/>
      <c r="U282" s="84"/>
      <c r="V282" s="85"/>
      <c r="W282" s="55"/>
      <c r="X282" s="56"/>
      <c r="Y282" s="57"/>
      <c r="Z282" s="55"/>
      <c r="AA282" s="56"/>
      <c r="AB282" s="57"/>
      <c r="AC282" s="93"/>
      <c r="AD282" s="94"/>
      <c r="AE282" s="94"/>
      <c r="AF282" s="94"/>
      <c r="AG282" s="95"/>
      <c r="AH282" s="102"/>
      <c r="AI282" s="103"/>
      <c r="AJ282" s="104"/>
      <c r="AK282" s="102"/>
      <c r="AL282" s="103"/>
      <c r="AM282" s="104"/>
      <c r="AN282" s="64"/>
      <c r="AO282" s="65"/>
      <c r="AP282" s="66"/>
      <c r="AQ282" s="73"/>
      <c r="AR282" s="74"/>
      <c r="AS282" s="75"/>
      <c r="AT282" s="76"/>
      <c r="AU282" s="76"/>
      <c r="AV282" s="76"/>
      <c r="AW282" s="76"/>
      <c r="AX282" s="76"/>
      <c r="AY282" s="76"/>
      <c r="AZ282" s="76"/>
      <c r="BA282" s="76"/>
      <c r="BB282" s="76"/>
      <c r="BC282" s="76"/>
      <c r="BD282" s="76"/>
      <c r="BE282" s="76"/>
      <c r="BF282" s="76"/>
      <c r="BG282" s="76"/>
      <c r="BH282" s="76"/>
      <c r="BI282" s="76"/>
    </row>
    <row r="283" spans="2:61" ht="15.75" customHeight="1" thickTop="1">
      <c r="B283" s="34"/>
      <c r="C283" s="34"/>
      <c r="D283" s="34"/>
      <c r="E283" s="34"/>
      <c r="F283" s="34"/>
      <c r="G283" s="34"/>
      <c r="H283" s="34"/>
      <c r="I283" s="34"/>
      <c r="J283" s="34"/>
      <c r="K283" s="34"/>
      <c r="L283" s="34"/>
      <c r="M283" s="34"/>
      <c r="N283" s="34"/>
      <c r="O283" s="34"/>
      <c r="P283" s="34"/>
      <c r="Q283" s="34"/>
      <c r="R283" s="34"/>
      <c r="S283" s="34"/>
      <c r="T283" s="34"/>
      <c r="U283" s="34"/>
      <c r="V283" s="34"/>
      <c r="W283" s="34"/>
      <c r="X283" s="34"/>
      <c r="Y283" s="34"/>
      <c r="Z283" s="34"/>
      <c r="AA283" s="34"/>
      <c r="AB283" s="34"/>
      <c r="AC283" s="34"/>
      <c r="AD283" s="34"/>
      <c r="AE283" s="34"/>
      <c r="AF283" s="34"/>
      <c r="AG283" s="34"/>
      <c r="AH283" s="34"/>
      <c r="AI283" s="34"/>
      <c r="AJ283" s="34"/>
      <c r="AK283" s="34"/>
      <c r="AL283" s="34"/>
      <c r="AM283" s="34"/>
      <c r="AN283" s="34"/>
      <c r="AO283" s="34"/>
      <c r="AP283" s="34"/>
      <c r="AQ283" s="34"/>
      <c r="AR283" s="34"/>
      <c r="AS283" s="34"/>
      <c r="AT283" s="34"/>
      <c r="AU283" s="34"/>
      <c r="AV283" s="34"/>
      <c r="AW283" s="34"/>
      <c r="AX283" s="34"/>
      <c r="AY283" s="34"/>
      <c r="AZ283" s="34"/>
      <c r="BA283" s="34"/>
      <c r="BB283" s="34"/>
      <c r="BC283" s="34"/>
      <c r="BD283" s="34"/>
      <c r="BE283" s="34"/>
      <c r="BF283" s="34"/>
      <c r="BG283" s="34"/>
      <c r="BH283" s="34"/>
      <c r="BI283" s="34"/>
    </row>
    <row r="284" spans="2:61" ht="15.75" customHeight="1" thickBot="1">
      <c r="B284" s="35"/>
      <c r="C284" s="35"/>
      <c r="D284" s="35"/>
      <c r="E284" s="35"/>
      <c r="F284" s="35"/>
      <c r="G284" s="35"/>
      <c r="H284" s="35"/>
      <c r="I284" s="35"/>
      <c r="J284" s="35"/>
      <c r="K284" s="35"/>
      <c r="L284" s="35"/>
      <c r="M284" s="35"/>
      <c r="N284" s="35"/>
      <c r="O284" s="35"/>
      <c r="P284" s="35"/>
      <c r="Q284" s="35"/>
      <c r="R284" s="35"/>
      <c r="S284" s="35"/>
      <c r="T284" s="35"/>
      <c r="U284" s="35"/>
      <c r="V284" s="35"/>
      <c r="W284" s="35"/>
      <c r="X284" s="35"/>
      <c r="Y284" s="35"/>
      <c r="Z284" s="35"/>
      <c r="AA284" s="35"/>
      <c r="AB284" s="35"/>
      <c r="AC284" s="35"/>
      <c r="AD284" s="35"/>
      <c r="AE284" s="35"/>
      <c r="AF284" s="35"/>
      <c r="AG284" s="35"/>
      <c r="AH284" s="35"/>
      <c r="AI284" s="35"/>
      <c r="AJ284" s="35"/>
      <c r="AK284" s="35"/>
      <c r="AL284" s="35"/>
      <c r="AM284" s="35"/>
      <c r="AN284" s="35"/>
      <c r="AO284" s="35"/>
      <c r="AP284" s="35"/>
      <c r="AQ284" s="35"/>
      <c r="AR284" s="35"/>
      <c r="AS284" s="35"/>
      <c r="AT284" s="35"/>
      <c r="AU284" s="35"/>
      <c r="AV284" s="35"/>
      <c r="AW284" s="35"/>
      <c r="AX284" s="35"/>
      <c r="AY284" s="35"/>
      <c r="AZ284" s="35"/>
      <c r="BA284" s="35"/>
      <c r="BB284" s="35"/>
      <c r="BC284" s="35"/>
      <c r="BD284" s="35"/>
      <c r="BE284" s="35"/>
      <c r="BF284" s="35"/>
      <c r="BG284" s="35"/>
      <c r="BH284" s="35"/>
      <c r="BI284" s="35"/>
    </row>
    <row r="285" spans="2:61" ht="15.75" customHeight="1" thickTop="1" thickBot="1">
      <c r="B285" s="36" t="s">
        <v>115</v>
      </c>
      <c r="C285" s="36"/>
      <c r="D285" s="36"/>
      <c r="E285" s="36"/>
      <c r="F285" s="36"/>
      <c r="G285" s="37" t="s">
        <v>116</v>
      </c>
      <c r="H285" s="38"/>
      <c r="I285" s="38"/>
      <c r="J285" s="38"/>
      <c r="K285" s="38"/>
      <c r="L285" s="38"/>
      <c r="M285" s="38"/>
      <c r="N285" s="38"/>
      <c r="O285" s="38"/>
      <c r="P285" s="38"/>
      <c r="Q285" s="38"/>
      <c r="R285" s="38"/>
      <c r="S285" s="38"/>
      <c r="T285" s="38"/>
      <c r="U285" s="38"/>
      <c r="V285" s="38"/>
      <c r="W285" s="38"/>
      <c r="X285" s="38"/>
      <c r="Y285" s="38"/>
      <c r="Z285" s="38"/>
      <c r="AA285" s="38"/>
      <c r="AB285" s="38"/>
      <c r="AC285" s="38"/>
      <c r="AD285" s="38"/>
      <c r="AE285" s="38"/>
      <c r="AF285" s="38"/>
      <c r="AG285" s="38"/>
      <c r="AH285" s="38"/>
      <c r="AI285" s="38"/>
      <c r="AJ285" s="38"/>
      <c r="AK285" s="38"/>
      <c r="AL285" s="38"/>
      <c r="AM285" s="38"/>
      <c r="AN285" s="38"/>
      <c r="AO285" s="38"/>
      <c r="AP285" s="38"/>
      <c r="AQ285" s="38"/>
      <c r="AR285" s="38"/>
      <c r="AS285" s="38"/>
      <c r="AT285" s="38"/>
      <c r="AU285" s="38"/>
      <c r="AV285" s="38"/>
      <c r="AW285" s="38"/>
      <c r="AX285" s="38"/>
      <c r="AY285" s="38"/>
      <c r="AZ285" s="38"/>
      <c r="BA285" s="38"/>
      <c r="BB285" s="38"/>
      <c r="BC285" s="38"/>
      <c r="BD285" s="38"/>
      <c r="BE285" s="38"/>
      <c r="BF285" s="38"/>
      <c r="BG285" s="38"/>
      <c r="BH285" s="38"/>
      <c r="BI285" s="39"/>
    </row>
    <row r="286" spans="2:61" ht="15" customHeight="1" thickTop="1" thickBot="1">
      <c r="B286" s="36"/>
      <c r="C286" s="36"/>
      <c r="D286" s="36"/>
      <c r="E286" s="36"/>
      <c r="F286" s="36"/>
      <c r="G286" s="40"/>
      <c r="H286" s="41"/>
      <c r="I286" s="41"/>
      <c r="J286" s="41"/>
      <c r="K286" s="41"/>
      <c r="L286" s="41"/>
      <c r="M286" s="41"/>
      <c r="N286" s="41"/>
      <c r="O286" s="41"/>
      <c r="P286" s="41"/>
      <c r="Q286" s="41"/>
      <c r="R286" s="41"/>
      <c r="S286" s="41"/>
      <c r="T286" s="41"/>
      <c r="U286" s="41"/>
      <c r="V286" s="41"/>
      <c r="W286" s="41"/>
      <c r="X286" s="41"/>
      <c r="Y286" s="41"/>
      <c r="Z286" s="41"/>
      <c r="AA286" s="41"/>
      <c r="AB286" s="41"/>
      <c r="AC286" s="41"/>
      <c r="AD286" s="41"/>
      <c r="AE286" s="41"/>
      <c r="AF286" s="41"/>
      <c r="AG286" s="41"/>
      <c r="AH286" s="41"/>
      <c r="AI286" s="41"/>
      <c r="AJ286" s="41"/>
      <c r="AK286" s="41"/>
      <c r="AL286" s="41"/>
      <c r="AM286" s="41"/>
      <c r="AN286" s="41"/>
      <c r="AO286" s="41"/>
      <c r="AP286" s="41"/>
      <c r="AQ286" s="41"/>
      <c r="AR286" s="41"/>
      <c r="AS286" s="41"/>
      <c r="AT286" s="41"/>
      <c r="AU286" s="41"/>
      <c r="AV286" s="41"/>
      <c r="AW286" s="41"/>
      <c r="AX286" s="41"/>
      <c r="AY286" s="41"/>
      <c r="AZ286" s="41"/>
      <c r="BA286" s="41"/>
      <c r="BB286" s="41"/>
      <c r="BC286" s="41"/>
      <c r="BD286" s="41"/>
      <c r="BE286" s="41"/>
      <c r="BF286" s="41"/>
      <c r="BG286" s="41"/>
      <c r="BH286" s="41"/>
      <c r="BI286" s="42"/>
    </row>
    <row r="287" spans="2:61" ht="15" customHeight="1" thickTop="1" thickBot="1">
      <c r="B287" s="36"/>
      <c r="C287" s="36"/>
      <c r="D287" s="36"/>
      <c r="E287" s="36"/>
      <c r="F287" s="36"/>
      <c r="G287" s="40"/>
      <c r="H287" s="41"/>
      <c r="I287" s="41"/>
      <c r="J287" s="41"/>
      <c r="K287" s="41"/>
      <c r="L287" s="41"/>
      <c r="M287" s="41"/>
      <c r="N287" s="41"/>
      <c r="O287" s="41"/>
      <c r="P287" s="41"/>
      <c r="Q287" s="41"/>
      <c r="R287" s="41"/>
      <c r="S287" s="41"/>
      <c r="T287" s="41"/>
      <c r="U287" s="41"/>
      <c r="V287" s="41"/>
      <c r="W287" s="41"/>
      <c r="X287" s="41"/>
      <c r="Y287" s="41"/>
      <c r="Z287" s="41"/>
      <c r="AA287" s="41"/>
      <c r="AB287" s="41"/>
      <c r="AC287" s="41"/>
      <c r="AD287" s="41"/>
      <c r="AE287" s="41"/>
      <c r="AF287" s="41"/>
      <c r="AG287" s="41"/>
      <c r="AH287" s="41"/>
      <c r="AI287" s="41"/>
      <c r="AJ287" s="41"/>
      <c r="AK287" s="41"/>
      <c r="AL287" s="41"/>
      <c r="AM287" s="41"/>
      <c r="AN287" s="41"/>
      <c r="AO287" s="41"/>
      <c r="AP287" s="41"/>
      <c r="AQ287" s="41"/>
      <c r="AR287" s="41"/>
      <c r="AS287" s="41"/>
      <c r="AT287" s="41"/>
      <c r="AU287" s="41"/>
      <c r="AV287" s="41"/>
      <c r="AW287" s="41"/>
      <c r="AX287" s="41"/>
      <c r="AY287" s="41"/>
      <c r="AZ287" s="41"/>
      <c r="BA287" s="41"/>
      <c r="BB287" s="41"/>
      <c r="BC287" s="41"/>
      <c r="BD287" s="41"/>
      <c r="BE287" s="41"/>
      <c r="BF287" s="41"/>
      <c r="BG287" s="41"/>
      <c r="BH287" s="41"/>
      <c r="BI287" s="42"/>
    </row>
    <row r="288" spans="2:61" ht="15.75" customHeight="1" thickTop="1" thickBot="1">
      <c r="B288" s="36"/>
      <c r="C288" s="36"/>
      <c r="D288" s="36"/>
      <c r="E288" s="36"/>
      <c r="F288" s="36"/>
      <c r="G288" s="43"/>
      <c r="H288" s="44"/>
      <c r="I288" s="44"/>
      <c r="J288" s="44"/>
      <c r="K288" s="44"/>
      <c r="L288" s="44"/>
      <c r="M288" s="44"/>
      <c r="N288" s="44"/>
      <c r="O288" s="44"/>
      <c r="P288" s="44"/>
      <c r="Q288" s="44"/>
      <c r="R288" s="44"/>
      <c r="S288" s="44"/>
      <c r="T288" s="44"/>
      <c r="U288" s="44"/>
      <c r="V288" s="44"/>
      <c r="W288" s="44"/>
      <c r="X288" s="44"/>
      <c r="Y288" s="44"/>
      <c r="Z288" s="44"/>
      <c r="AA288" s="44"/>
      <c r="AB288" s="44"/>
      <c r="AC288" s="44"/>
      <c r="AD288" s="44"/>
      <c r="AE288" s="44"/>
      <c r="AF288" s="44"/>
      <c r="AG288" s="44"/>
      <c r="AH288" s="44"/>
      <c r="AI288" s="44"/>
      <c r="AJ288" s="44"/>
      <c r="AK288" s="44"/>
      <c r="AL288" s="44"/>
      <c r="AM288" s="44"/>
      <c r="AN288" s="44"/>
      <c r="AO288" s="44"/>
      <c r="AP288" s="44"/>
      <c r="AQ288" s="44"/>
      <c r="AR288" s="44"/>
      <c r="AS288" s="44"/>
      <c r="AT288" s="44"/>
      <c r="AU288" s="44"/>
      <c r="AV288" s="44"/>
      <c r="AW288" s="44"/>
      <c r="AX288" s="44"/>
      <c r="AY288" s="44"/>
      <c r="AZ288" s="44"/>
      <c r="BA288" s="44"/>
      <c r="BB288" s="44"/>
      <c r="BC288" s="44"/>
      <c r="BD288" s="44"/>
      <c r="BE288" s="44"/>
      <c r="BF288" s="44"/>
      <c r="BG288" s="44"/>
      <c r="BH288" s="44"/>
      <c r="BI288" s="45"/>
    </row>
    <row r="289" spans="2:61" ht="84.75" customHeight="1" thickTop="1" thickBot="1">
      <c r="B289" s="36" t="s">
        <v>117</v>
      </c>
      <c r="C289" s="36"/>
      <c r="D289" s="36"/>
      <c r="E289" s="36"/>
      <c r="F289" s="36"/>
      <c r="G289" s="46" t="s">
        <v>334</v>
      </c>
      <c r="H289" s="46"/>
      <c r="I289" s="46"/>
      <c r="J289" s="46"/>
      <c r="K289" s="46"/>
      <c r="L289" s="46"/>
      <c r="M289" s="46"/>
      <c r="N289" s="46"/>
      <c r="O289" s="46"/>
      <c r="P289" s="46"/>
      <c r="Q289" s="46"/>
      <c r="R289" s="46"/>
      <c r="S289" s="46"/>
      <c r="T289" s="46"/>
      <c r="U289" s="46"/>
      <c r="V289" s="46"/>
      <c r="W289" s="46"/>
      <c r="X289" s="46"/>
      <c r="Y289" s="46"/>
      <c r="Z289" s="46"/>
      <c r="AA289" s="46"/>
      <c r="AB289" s="46"/>
      <c r="AC289" s="46"/>
      <c r="AD289" s="46"/>
      <c r="AE289" s="46"/>
      <c r="AF289" s="46"/>
      <c r="AG289" s="46"/>
      <c r="AH289" s="58" t="s">
        <v>336</v>
      </c>
      <c r="AI289" s="59"/>
      <c r="AJ289" s="59"/>
      <c r="AK289" s="59"/>
      <c r="AL289" s="59"/>
      <c r="AM289" s="59"/>
      <c r="AN289" s="59"/>
      <c r="AO289" s="59"/>
      <c r="AP289" s="59"/>
      <c r="AQ289" s="59"/>
      <c r="AR289" s="59"/>
      <c r="AS289" s="59"/>
      <c r="AT289" s="59"/>
      <c r="AU289" s="59"/>
      <c r="AV289" s="59"/>
      <c r="AW289" s="59"/>
      <c r="AX289" s="59"/>
      <c r="AY289" s="59"/>
      <c r="AZ289" s="59"/>
      <c r="BA289" s="59"/>
      <c r="BB289" s="59"/>
      <c r="BC289" s="59"/>
      <c r="BD289" s="59"/>
      <c r="BE289" s="59"/>
      <c r="BF289" s="59"/>
      <c r="BG289" s="59"/>
      <c r="BH289" s="59"/>
      <c r="BI289" s="60"/>
    </row>
    <row r="290" spans="2:61" ht="45" customHeight="1" thickTop="1" thickBot="1">
      <c r="B290" s="36"/>
      <c r="C290" s="36"/>
      <c r="D290" s="36"/>
      <c r="E290" s="36"/>
      <c r="F290" s="36"/>
      <c r="G290" s="47"/>
      <c r="H290" s="47"/>
      <c r="I290" s="47"/>
      <c r="J290" s="47"/>
      <c r="K290" s="47"/>
      <c r="L290" s="47"/>
      <c r="M290" s="47"/>
      <c r="N290" s="47"/>
      <c r="O290" s="47"/>
      <c r="P290" s="47"/>
      <c r="Q290" s="47"/>
      <c r="R290" s="47"/>
      <c r="S290" s="47"/>
      <c r="T290" s="47"/>
      <c r="U290" s="47"/>
      <c r="V290" s="47"/>
      <c r="W290" s="47"/>
      <c r="X290" s="47"/>
      <c r="Y290" s="47"/>
      <c r="Z290" s="47"/>
      <c r="AA290" s="47"/>
      <c r="AB290" s="47"/>
      <c r="AC290" s="47"/>
      <c r="AD290" s="47"/>
      <c r="AE290" s="47"/>
      <c r="AF290" s="47"/>
      <c r="AG290" s="47"/>
      <c r="AH290" s="61"/>
      <c r="AI290" s="62"/>
      <c r="AJ290" s="62"/>
      <c r="AK290" s="62"/>
      <c r="AL290" s="62"/>
      <c r="AM290" s="62"/>
      <c r="AN290" s="62"/>
      <c r="AO290" s="62"/>
      <c r="AP290" s="62"/>
      <c r="AQ290" s="62"/>
      <c r="AR290" s="62"/>
      <c r="AS290" s="62"/>
      <c r="AT290" s="62"/>
      <c r="AU290" s="62"/>
      <c r="AV290" s="62"/>
      <c r="AW290" s="62"/>
      <c r="AX290" s="62"/>
      <c r="AY290" s="62"/>
      <c r="AZ290" s="62"/>
      <c r="BA290" s="62"/>
      <c r="BB290" s="62"/>
      <c r="BC290" s="62"/>
      <c r="BD290" s="62"/>
      <c r="BE290" s="62"/>
      <c r="BF290" s="62"/>
      <c r="BG290" s="62"/>
      <c r="BH290" s="62"/>
      <c r="BI290" s="63"/>
    </row>
    <row r="291" spans="2:61" ht="45" customHeight="1" thickTop="1" thickBot="1">
      <c r="B291" s="36"/>
      <c r="C291" s="36"/>
      <c r="D291" s="36"/>
      <c r="E291" s="36"/>
      <c r="F291" s="36"/>
      <c r="G291" s="47"/>
      <c r="H291" s="47"/>
      <c r="I291" s="47"/>
      <c r="J291" s="47"/>
      <c r="K291" s="47"/>
      <c r="L291" s="47"/>
      <c r="M291" s="47"/>
      <c r="N291" s="47"/>
      <c r="O291" s="47"/>
      <c r="P291" s="47"/>
      <c r="Q291" s="47"/>
      <c r="R291" s="47"/>
      <c r="S291" s="47"/>
      <c r="T291" s="47"/>
      <c r="U291" s="47"/>
      <c r="V291" s="47"/>
      <c r="W291" s="47"/>
      <c r="X291" s="47"/>
      <c r="Y291" s="47"/>
      <c r="Z291" s="47"/>
      <c r="AA291" s="47"/>
      <c r="AB291" s="47"/>
      <c r="AC291" s="47"/>
      <c r="AD291" s="47"/>
      <c r="AE291" s="47"/>
      <c r="AF291" s="47"/>
      <c r="AG291" s="47"/>
      <c r="AH291" s="61"/>
      <c r="AI291" s="62"/>
      <c r="AJ291" s="62"/>
      <c r="AK291" s="62"/>
      <c r="AL291" s="62"/>
      <c r="AM291" s="62"/>
      <c r="AN291" s="62"/>
      <c r="AO291" s="62"/>
      <c r="AP291" s="62"/>
      <c r="AQ291" s="62"/>
      <c r="AR291" s="62"/>
      <c r="AS291" s="62"/>
      <c r="AT291" s="62"/>
      <c r="AU291" s="62"/>
      <c r="AV291" s="62"/>
      <c r="AW291" s="62"/>
      <c r="AX291" s="62"/>
      <c r="AY291" s="62"/>
      <c r="AZ291" s="62"/>
      <c r="BA291" s="62"/>
      <c r="BB291" s="62"/>
      <c r="BC291" s="62"/>
      <c r="BD291" s="62"/>
      <c r="BE291" s="62"/>
      <c r="BF291" s="62"/>
      <c r="BG291" s="62"/>
      <c r="BH291" s="62"/>
      <c r="BI291" s="63"/>
    </row>
    <row r="292" spans="2:61" ht="45" customHeight="1" thickTop="1" thickBot="1">
      <c r="B292" s="36"/>
      <c r="C292" s="36"/>
      <c r="D292" s="36"/>
      <c r="E292" s="36"/>
      <c r="F292" s="36"/>
      <c r="G292" s="48"/>
      <c r="H292" s="48"/>
      <c r="I292" s="48"/>
      <c r="J292" s="48"/>
      <c r="K292" s="48"/>
      <c r="L292" s="48"/>
      <c r="M292" s="48"/>
      <c r="N292" s="48"/>
      <c r="O292" s="48"/>
      <c r="P292" s="48"/>
      <c r="Q292" s="48"/>
      <c r="R292" s="48"/>
      <c r="S292" s="48"/>
      <c r="T292" s="48"/>
      <c r="U292" s="48"/>
      <c r="V292" s="48"/>
      <c r="W292" s="48"/>
      <c r="X292" s="48"/>
      <c r="Y292" s="48"/>
      <c r="Z292" s="48"/>
      <c r="AA292" s="48"/>
      <c r="AB292" s="48"/>
      <c r="AC292" s="48"/>
      <c r="AD292" s="48"/>
      <c r="AE292" s="48"/>
      <c r="AF292" s="48"/>
      <c r="AG292" s="48"/>
      <c r="AH292" s="64"/>
      <c r="AI292" s="65"/>
      <c r="AJ292" s="65"/>
      <c r="AK292" s="65"/>
      <c r="AL292" s="65"/>
      <c r="AM292" s="65"/>
      <c r="AN292" s="65"/>
      <c r="AO292" s="65"/>
      <c r="AP292" s="65"/>
      <c r="AQ292" s="65"/>
      <c r="AR292" s="65"/>
      <c r="AS292" s="65"/>
      <c r="AT292" s="65"/>
      <c r="AU292" s="65"/>
      <c r="AV292" s="65"/>
      <c r="AW292" s="65"/>
      <c r="AX292" s="65"/>
      <c r="AY292" s="65"/>
      <c r="AZ292" s="65"/>
      <c r="BA292" s="65"/>
      <c r="BB292" s="65"/>
      <c r="BC292" s="65"/>
      <c r="BD292" s="65"/>
      <c r="BE292" s="65"/>
      <c r="BF292" s="65"/>
      <c r="BG292" s="65"/>
      <c r="BH292" s="65"/>
      <c r="BI292" s="66"/>
    </row>
    <row r="293" spans="2:61" ht="15" customHeight="1" thickTop="1">
      <c r="B293" s="14"/>
      <c r="C293" s="14"/>
      <c r="D293" s="14"/>
      <c r="E293" s="14"/>
      <c r="F293" s="14"/>
      <c r="G293" s="14"/>
      <c r="H293" s="14"/>
      <c r="I293" s="14"/>
      <c r="J293" s="14"/>
      <c r="K293" s="14"/>
      <c r="L293" s="14"/>
      <c r="M293" s="14"/>
      <c r="N293" s="14"/>
      <c r="O293" s="14"/>
      <c r="P293" s="14"/>
      <c r="Q293" s="14"/>
      <c r="R293" s="14"/>
      <c r="S293" s="14"/>
      <c r="T293" s="14"/>
      <c r="U293" s="14"/>
      <c r="V293" s="14"/>
      <c r="W293" s="14"/>
      <c r="X293" s="14"/>
      <c r="Y293" s="14"/>
      <c r="Z293" s="14"/>
      <c r="AA293" s="14"/>
      <c r="AB293" s="14"/>
      <c r="AC293" s="14"/>
      <c r="AD293" s="14"/>
      <c r="AE293" s="14"/>
      <c r="AF293" s="14"/>
      <c r="AG293" s="14"/>
      <c r="AH293" s="14"/>
      <c r="AI293" s="14"/>
      <c r="AJ293" s="14"/>
      <c r="AK293" s="14"/>
      <c r="AL293" s="14"/>
      <c r="AM293" s="14"/>
      <c r="AN293" s="14"/>
      <c r="AO293" s="14"/>
      <c r="AP293" s="14"/>
      <c r="AQ293" s="14"/>
      <c r="AR293" s="14"/>
      <c r="AS293" s="14"/>
      <c r="AT293" s="14"/>
      <c r="AU293" s="14"/>
      <c r="AV293" s="14"/>
      <c r="AW293" s="14"/>
      <c r="AX293" s="14"/>
      <c r="AY293" s="14"/>
      <c r="AZ293" s="14"/>
      <c r="BA293" s="14"/>
      <c r="BB293" s="14"/>
      <c r="BC293" s="14"/>
      <c r="BD293" s="14"/>
      <c r="BE293" s="14"/>
      <c r="BF293" s="14"/>
      <c r="BG293" s="14"/>
      <c r="BH293" s="14"/>
      <c r="BI293" s="14"/>
    </row>
    <row r="294" spans="2:61" ht="15" customHeight="1" thickBot="1">
      <c r="B294" s="15"/>
      <c r="C294" s="15"/>
      <c r="D294" s="15"/>
      <c r="E294" s="15"/>
      <c r="F294" s="15"/>
      <c r="G294" s="15"/>
      <c r="H294" s="15"/>
      <c r="I294" s="15"/>
      <c r="J294" s="15"/>
      <c r="K294" s="15"/>
      <c r="L294" s="15"/>
      <c r="M294" s="15"/>
      <c r="N294" s="15"/>
      <c r="O294" s="15"/>
      <c r="P294" s="15"/>
      <c r="Q294" s="15"/>
      <c r="R294" s="15"/>
      <c r="S294" s="15"/>
      <c r="T294" s="15"/>
      <c r="U294" s="15"/>
      <c r="V294" s="15"/>
      <c r="W294" s="15"/>
      <c r="X294" s="15"/>
      <c r="Y294" s="15"/>
      <c r="Z294" s="15"/>
      <c r="AA294" s="15"/>
      <c r="AB294" s="15"/>
      <c r="AC294" s="15"/>
      <c r="AD294" s="15"/>
      <c r="AE294" s="15"/>
      <c r="AF294" s="15"/>
      <c r="AG294" s="15"/>
      <c r="AH294" s="15"/>
      <c r="AI294" s="15"/>
      <c r="AJ294" s="15"/>
      <c r="AK294" s="15"/>
      <c r="AL294" s="15"/>
      <c r="AM294" s="15"/>
      <c r="AN294" s="15"/>
      <c r="AO294" s="15"/>
      <c r="AP294" s="15"/>
      <c r="AQ294" s="15"/>
      <c r="AR294" s="15"/>
      <c r="AS294" s="15"/>
      <c r="AT294" s="15"/>
      <c r="AU294" s="15"/>
      <c r="AV294" s="15"/>
      <c r="AW294" s="15"/>
      <c r="AX294" s="15"/>
      <c r="AY294" s="15"/>
      <c r="AZ294" s="15"/>
      <c r="BA294" s="15"/>
      <c r="BB294" s="15"/>
      <c r="BC294" s="15"/>
      <c r="BD294" s="15"/>
      <c r="BE294" s="15"/>
      <c r="BF294" s="15"/>
      <c r="BG294" s="15"/>
      <c r="BH294" s="15"/>
      <c r="BI294" s="15"/>
    </row>
    <row r="295" spans="2:61" ht="15" customHeight="1" thickTop="1">
      <c r="B295" s="25" t="s">
        <v>118</v>
      </c>
      <c r="C295" s="26"/>
      <c r="D295" s="26"/>
      <c r="E295" s="26"/>
      <c r="F295" s="31"/>
      <c r="G295" s="25" t="s">
        <v>119</v>
      </c>
      <c r="H295" s="26"/>
      <c r="I295" s="26"/>
      <c r="J295" s="26"/>
      <c r="K295" s="31"/>
      <c r="L295" s="5"/>
      <c r="M295" s="6"/>
      <c r="N295" s="6"/>
      <c r="O295" s="6"/>
      <c r="P295" s="6"/>
      <c r="Q295" s="7"/>
      <c r="R295" s="25" t="s">
        <v>120</v>
      </c>
      <c r="S295" s="26"/>
      <c r="T295" s="26"/>
      <c r="U295" s="26"/>
      <c r="V295" s="31"/>
      <c r="W295" s="25" t="s">
        <v>119</v>
      </c>
      <c r="X295" s="26"/>
      <c r="Y295" s="26"/>
      <c r="Z295" s="26"/>
      <c r="AA295" s="31"/>
      <c r="AB295" s="5"/>
      <c r="AC295" s="6"/>
      <c r="AD295" s="6"/>
      <c r="AE295" s="6"/>
      <c r="AF295" s="6"/>
      <c r="AG295" s="7"/>
      <c r="AH295" s="25" t="s">
        <v>121</v>
      </c>
      <c r="AI295" s="26"/>
      <c r="AJ295" s="26"/>
      <c r="AK295" s="26"/>
      <c r="AL295" s="31"/>
      <c r="AM295" s="25" t="s">
        <v>119</v>
      </c>
      <c r="AN295" s="26"/>
      <c r="AO295" s="26"/>
      <c r="AP295" s="26"/>
      <c r="AQ295" s="31"/>
      <c r="AR295" s="5"/>
      <c r="AS295" s="6"/>
      <c r="AT295" s="6"/>
      <c r="AU295" s="6"/>
      <c r="AV295" s="6"/>
      <c r="AW295" s="7"/>
      <c r="AX295" s="25" t="s">
        <v>122</v>
      </c>
      <c r="AY295" s="26"/>
      <c r="AZ295" s="26"/>
      <c r="BA295" s="25" t="s">
        <v>119</v>
      </c>
      <c r="BB295" s="26"/>
      <c r="BC295" s="31"/>
      <c r="BD295" s="5"/>
      <c r="BE295" s="6"/>
      <c r="BF295" s="6"/>
      <c r="BG295" s="6"/>
      <c r="BH295" s="6"/>
      <c r="BI295" s="7"/>
    </row>
    <row r="296" spans="2:61" ht="15" customHeight="1">
      <c r="B296" s="27"/>
      <c r="C296" s="28"/>
      <c r="D296" s="28"/>
      <c r="E296" s="28"/>
      <c r="F296" s="32"/>
      <c r="G296" s="27"/>
      <c r="H296" s="28"/>
      <c r="I296" s="28"/>
      <c r="J296" s="28"/>
      <c r="K296" s="32"/>
      <c r="L296" s="8"/>
      <c r="M296" s="9"/>
      <c r="N296" s="9"/>
      <c r="O296" s="9"/>
      <c r="P296" s="9"/>
      <c r="Q296" s="10"/>
      <c r="R296" s="27"/>
      <c r="S296" s="28"/>
      <c r="T296" s="28"/>
      <c r="U296" s="28"/>
      <c r="V296" s="32"/>
      <c r="W296" s="27"/>
      <c r="X296" s="28"/>
      <c r="Y296" s="28"/>
      <c r="Z296" s="28"/>
      <c r="AA296" s="32"/>
      <c r="AB296" s="8"/>
      <c r="AC296" s="9"/>
      <c r="AD296" s="9"/>
      <c r="AE296" s="9"/>
      <c r="AF296" s="9"/>
      <c r="AG296" s="10"/>
      <c r="AH296" s="27"/>
      <c r="AI296" s="28"/>
      <c r="AJ296" s="28"/>
      <c r="AK296" s="28"/>
      <c r="AL296" s="32"/>
      <c r="AM296" s="27"/>
      <c r="AN296" s="28"/>
      <c r="AO296" s="28"/>
      <c r="AP296" s="28"/>
      <c r="AQ296" s="32"/>
      <c r="AR296" s="8"/>
      <c r="AS296" s="9"/>
      <c r="AT296" s="9"/>
      <c r="AU296" s="9"/>
      <c r="AV296" s="9"/>
      <c r="AW296" s="10"/>
      <c r="AX296" s="27"/>
      <c r="AY296" s="28"/>
      <c r="AZ296" s="28"/>
      <c r="BA296" s="27"/>
      <c r="BB296" s="28"/>
      <c r="BC296" s="32"/>
      <c r="BD296" s="8"/>
      <c r="BE296" s="9"/>
      <c r="BF296" s="9"/>
      <c r="BG296" s="9"/>
      <c r="BH296" s="9"/>
      <c r="BI296" s="10"/>
    </row>
    <row r="297" spans="2:61" ht="15" customHeight="1" thickBot="1">
      <c r="B297" s="27"/>
      <c r="C297" s="28"/>
      <c r="D297" s="28"/>
      <c r="E297" s="28"/>
      <c r="F297" s="32"/>
      <c r="G297" s="29"/>
      <c r="H297" s="30"/>
      <c r="I297" s="30"/>
      <c r="J297" s="30"/>
      <c r="K297" s="33"/>
      <c r="L297" s="11"/>
      <c r="M297" s="12"/>
      <c r="N297" s="12"/>
      <c r="O297" s="12"/>
      <c r="P297" s="12"/>
      <c r="Q297" s="13"/>
      <c r="R297" s="27"/>
      <c r="S297" s="28"/>
      <c r="T297" s="28"/>
      <c r="U297" s="28"/>
      <c r="V297" s="32"/>
      <c r="W297" s="29"/>
      <c r="X297" s="30"/>
      <c r="Y297" s="30"/>
      <c r="Z297" s="30"/>
      <c r="AA297" s="33"/>
      <c r="AB297" s="11"/>
      <c r="AC297" s="12"/>
      <c r="AD297" s="12"/>
      <c r="AE297" s="12"/>
      <c r="AF297" s="12"/>
      <c r="AG297" s="13"/>
      <c r="AH297" s="27"/>
      <c r="AI297" s="28"/>
      <c r="AJ297" s="28"/>
      <c r="AK297" s="28"/>
      <c r="AL297" s="32"/>
      <c r="AM297" s="29"/>
      <c r="AN297" s="30"/>
      <c r="AO297" s="30"/>
      <c r="AP297" s="30"/>
      <c r="AQ297" s="33"/>
      <c r="AR297" s="11"/>
      <c r="AS297" s="12"/>
      <c r="AT297" s="12"/>
      <c r="AU297" s="12"/>
      <c r="AV297" s="12"/>
      <c r="AW297" s="13"/>
      <c r="AX297" s="27"/>
      <c r="AY297" s="28"/>
      <c r="AZ297" s="28"/>
      <c r="BA297" s="29"/>
      <c r="BB297" s="30"/>
      <c r="BC297" s="33"/>
      <c r="BD297" s="11"/>
      <c r="BE297" s="12"/>
      <c r="BF297" s="12"/>
      <c r="BG297" s="12"/>
      <c r="BH297" s="12"/>
      <c r="BI297" s="13"/>
    </row>
    <row r="298" spans="2:61" ht="15" customHeight="1" thickTop="1">
      <c r="B298" s="27"/>
      <c r="C298" s="28"/>
      <c r="D298" s="28"/>
      <c r="E298" s="28"/>
      <c r="F298" s="32"/>
      <c r="G298" s="25" t="s">
        <v>17</v>
      </c>
      <c r="H298" s="26"/>
      <c r="I298" s="26"/>
      <c r="J298" s="26"/>
      <c r="K298" s="31"/>
      <c r="L298" s="5"/>
      <c r="M298" s="6"/>
      <c r="N298" s="6"/>
      <c r="O298" s="6"/>
      <c r="P298" s="6"/>
      <c r="Q298" s="7"/>
      <c r="R298" s="27"/>
      <c r="S298" s="28"/>
      <c r="T298" s="28"/>
      <c r="U298" s="28"/>
      <c r="V298" s="32"/>
      <c r="W298" s="25" t="s">
        <v>17</v>
      </c>
      <c r="X298" s="26"/>
      <c r="Y298" s="26"/>
      <c r="Z298" s="26"/>
      <c r="AA298" s="31"/>
      <c r="AB298" s="5"/>
      <c r="AC298" s="6"/>
      <c r="AD298" s="6"/>
      <c r="AE298" s="6"/>
      <c r="AF298" s="6"/>
      <c r="AG298" s="7"/>
      <c r="AH298" s="27"/>
      <c r="AI298" s="28"/>
      <c r="AJ298" s="28"/>
      <c r="AK298" s="28"/>
      <c r="AL298" s="32"/>
      <c r="AM298" s="25" t="s">
        <v>17</v>
      </c>
      <c r="AN298" s="26"/>
      <c r="AO298" s="26"/>
      <c r="AP298" s="26"/>
      <c r="AQ298" s="31"/>
      <c r="AR298" s="5"/>
      <c r="AS298" s="6"/>
      <c r="AT298" s="6"/>
      <c r="AU298" s="6"/>
      <c r="AV298" s="6"/>
      <c r="AW298" s="7"/>
      <c r="AX298" s="27"/>
      <c r="AY298" s="28"/>
      <c r="AZ298" s="28"/>
      <c r="BA298" s="25" t="s">
        <v>17</v>
      </c>
      <c r="BB298" s="26"/>
      <c r="BC298" s="31"/>
      <c r="BD298" s="5"/>
      <c r="BE298" s="6"/>
      <c r="BF298" s="6"/>
      <c r="BG298" s="6"/>
      <c r="BH298" s="6"/>
      <c r="BI298" s="7"/>
    </row>
    <row r="299" spans="2:61" ht="15" customHeight="1">
      <c r="B299" s="27"/>
      <c r="C299" s="28"/>
      <c r="D299" s="28"/>
      <c r="E299" s="28"/>
      <c r="F299" s="32"/>
      <c r="G299" s="27"/>
      <c r="H299" s="28"/>
      <c r="I299" s="28"/>
      <c r="J299" s="28"/>
      <c r="K299" s="32"/>
      <c r="L299" s="8"/>
      <c r="M299" s="9"/>
      <c r="N299" s="9"/>
      <c r="O299" s="9"/>
      <c r="P299" s="9"/>
      <c r="Q299" s="10"/>
      <c r="R299" s="27"/>
      <c r="S299" s="28"/>
      <c r="T299" s="28"/>
      <c r="U299" s="28"/>
      <c r="V299" s="32"/>
      <c r="W299" s="27"/>
      <c r="X299" s="28"/>
      <c r="Y299" s="28"/>
      <c r="Z299" s="28"/>
      <c r="AA299" s="32"/>
      <c r="AB299" s="8"/>
      <c r="AC299" s="9"/>
      <c r="AD299" s="9"/>
      <c r="AE299" s="9"/>
      <c r="AF299" s="9"/>
      <c r="AG299" s="10"/>
      <c r="AH299" s="27"/>
      <c r="AI299" s="28"/>
      <c r="AJ299" s="28"/>
      <c r="AK299" s="28"/>
      <c r="AL299" s="32"/>
      <c r="AM299" s="27"/>
      <c r="AN299" s="28"/>
      <c r="AO299" s="28"/>
      <c r="AP299" s="28"/>
      <c r="AQ299" s="32"/>
      <c r="AR299" s="8"/>
      <c r="AS299" s="9"/>
      <c r="AT299" s="9"/>
      <c r="AU299" s="9"/>
      <c r="AV299" s="9"/>
      <c r="AW299" s="10"/>
      <c r="AX299" s="27"/>
      <c r="AY299" s="28"/>
      <c r="AZ299" s="28"/>
      <c r="BA299" s="27"/>
      <c r="BB299" s="28"/>
      <c r="BC299" s="32"/>
      <c r="BD299" s="8"/>
      <c r="BE299" s="9"/>
      <c r="BF299" s="9"/>
      <c r="BG299" s="9"/>
      <c r="BH299" s="9"/>
      <c r="BI299" s="10"/>
    </row>
    <row r="300" spans="2:61" ht="15" customHeight="1" thickBot="1">
      <c r="B300" s="29"/>
      <c r="C300" s="30"/>
      <c r="D300" s="30"/>
      <c r="E300" s="30"/>
      <c r="F300" s="33"/>
      <c r="G300" s="29"/>
      <c r="H300" s="30"/>
      <c r="I300" s="30"/>
      <c r="J300" s="30"/>
      <c r="K300" s="33"/>
      <c r="L300" s="11"/>
      <c r="M300" s="12"/>
      <c r="N300" s="12"/>
      <c r="O300" s="12"/>
      <c r="P300" s="12"/>
      <c r="Q300" s="13"/>
      <c r="R300" s="29"/>
      <c r="S300" s="30"/>
      <c r="T300" s="30"/>
      <c r="U300" s="30"/>
      <c r="V300" s="33"/>
      <c r="W300" s="29"/>
      <c r="X300" s="30"/>
      <c r="Y300" s="30"/>
      <c r="Z300" s="30"/>
      <c r="AA300" s="33"/>
      <c r="AB300" s="11"/>
      <c r="AC300" s="12"/>
      <c r="AD300" s="12"/>
      <c r="AE300" s="12"/>
      <c r="AF300" s="12"/>
      <c r="AG300" s="13"/>
      <c r="AH300" s="29"/>
      <c r="AI300" s="30"/>
      <c r="AJ300" s="30"/>
      <c r="AK300" s="30"/>
      <c r="AL300" s="33"/>
      <c r="AM300" s="29"/>
      <c r="AN300" s="30"/>
      <c r="AO300" s="30"/>
      <c r="AP300" s="30"/>
      <c r="AQ300" s="33"/>
      <c r="AR300" s="11"/>
      <c r="AS300" s="12"/>
      <c r="AT300" s="12"/>
      <c r="AU300" s="12"/>
      <c r="AV300" s="12"/>
      <c r="AW300" s="13"/>
      <c r="AX300" s="29"/>
      <c r="AY300" s="30"/>
      <c r="AZ300" s="30"/>
      <c r="BA300" s="29"/>
      <c r="BB300" s="30"/>
      <c r="BC300" s="33"/>
      <c r="BD300" s="11"/>
      <c r="BE300" s="12"/>
      <c r="BF300" s="12"/>
      <c r="BG300" s="12"/>
      <c r="BH300" s="12"/>
      <c r="BI300" s="13"/>
    </row>
    <row r="301" spans="2:61" ht="15" customHeight="1" thickTop="1">
      <c r="B301" s="14"/>
      <c r="C301" s="14"/>
      <c r="D301" s="14"/>
      <c r="E301" s="14"/>
      <c r="F301" s="14"/>
      <c r="G301" s="14"/>
      <c r="H301" s="14"/>
      <c r="I301" s="14"/>
      <c r="J301" s="14"/>
      <c r="K301" s="14"/>
      <c r="L301" s="14"/>
      <c r="M301" s="14"/>
      <c r="N301" s="14"/>
      <c r="O301" s="14"/>
      <c r="P301" s="14"/>
      <c r="Q301" s="14"/>
      <c r="R301" s="14"/>
      <c r="S301" s="14"/>
      <c r="T301" s="14"/>
      <c r="U301" s="14"/>
      <c r="V301" s="14"/>
      <c r="W301" s="14"/>
      <c r="X301" s="14"/>
      <c r="Y301" s="14"/>
      <c r="Z301" s="14"/>
      <c r="AA301" s="14"/>
      <c r="AB301" s="14"/>
      <c r="AC301" s="14"/>
      <c r="AD301" s="14"/>
      <c r="AE301" s="14"/>
      <c r="AF301" s="14"/>
      <c r="AG301" s="14"/>
      <c r="AH301" s="14"/>
      <c r="AI301" s="14"/>
      <c r="AJ301" s="14"/>
      <c r="AK301" s="14"/>
      <c r="AL301" s="14"/>
      <c r="AM301" s="14"/>
      <c r="AN301" s="14"/>
      <c r="AO301" s="14"/>
      <c r="AP301" s="14"/>
      <c r="AQ301" s="14"/>
      <c r="AR301" s="14"/>
      <c r="AS301" s="14"/>
      <c r="AT301" s="14"/>
      <c r="AU301" s="14"/>
      <c r="AV301" s="14"/>
      <c r="AW301" s="14"/>
      <c r="AX301" s="14"/>
      <c r="AY301" s="14"/>
      <c r="AZ301" s="14"/>
      <c r="BA301" s="14"/>
      <c r="BB301" s="14"/>
      <c r="BC301" s="14"/>
      <c r="BD301" s="14"/>
      <c r="BE301" s="14"/>
      <c r="BF301" s="14"/>
      <c r="BG301" s="14"/>
      <c r="BH301" s="14"/>
      <c r="BI301" s="14"/>
    </row>
    <row r="302" spans="2:61" ht="15" customHeight="1" thickBot="1">
      <c r="B302" s="15"/>
      <c r="C302" s="15"/>
      <c r="D302" s="15"/>
      <c r="E302" s="15"/>
      <c r="F302" s="15"/>
      <c r="G302" s="15"/>
      <c r="H302" s="15"/>
      <c r="I302" s="15"/>
      <c r="J302" s="15"/>
      <c r="K302" s="15"/>
      <c r="L302" s="15"/>
      <c r="M302" s="15"/>
      <c r="N302" s="15"/>
      <c r="O302" s="15"/>
      <c r="P302" s="15"/>
      <c r="Q302" s="15"/>
      <c r="R302" s="15"/>
      <c r="S302" s="15"/>
      <c r="T302" s="15"/>
      <c r="U302" s="15"/>
      <c r="V302" s="15"/>
      <c r="W302" s="15"/>
      <c r="X302" s="15"/>
      <c r="Y302" s="15"/>
      <c r="Z302" s="15"/>
      <c r="AA302" s="15"/>
      <c r="AB302" s="15"/>
      <c r="AC302" s="15"/>
      <c r="AD302" s="15"/>
      <c r="AE302" s="15"/>
      <c r="AF302" s="15"/>
      <c r="AG302" s="15"/>
      <c r="AH302" s="15"/>
      <c r="AI302" s="15"/>
      <c r="AJ302" s="15"/>
      <c r="AK302" s="15"/>
      <c r="AL302" s="15"/>
      <c r="AM302" s="15"/>
      <c r="AN302" s="15"/>
      <c r="AO302" s="15"/>
      <c r="AP302" s="15"/>
      <c r="AQ302" s="15"/>
      <c r="AR302" s="15"/>
      <c r="AS302" s="15"/>
      <c r="AT302" s="15"/>
      <c r="AU302" s="15"/>
      <c r="AV302" s="15"/>
      <c r="AW302" s="15"/>
      <c r="AX302" s="15"/>
      <c r="AY302" s="15"/>
      <c r="AZ302" s="15"/>
      <c r="BA302" s="15"/>
      <c r="BB302" s="15"/>
      <c r="BC302" s="15"/>
      <c r="BD302" s="15"/>
      <c r="BE302" s="15"/>
      <c r="BF302" s="15"/>
      <c r="BG302" s="15"/>
      <c r="BH302" s="15"/>
      <c r="BI302" s="15"/>
    </row>
    <row r="303" spans="2:61" ht="15" customHeight="1" thickTop="1">
      <c r="B303" s="16" t="s">
        <v>19</v>
      </c>
      <c r="C303" s="16"/>
      <c r="D303" s="16"/>
      <c r="E303" s="16"/>
      <c r="F303" s="16"/>
      <c r="G303" s="16"/>
      <c r="H303" s="16"/>
      <c r="I303" s="16"/>
      <c r="J303" s="16"/>
      <c r="K303" s="19" t="str">
        <f>K33</f>
        <v>Илюхин А.В. / Лесковский А.В.</v>
      </c>
      <c r="L303" s="19"/>
      <c r="M303" s="19"/>
      <c r="N303" s="19"/>
      <c r="O303" s="19"/>
      <c r="P303" s="19"/>
      <c r="Q303" s="19"/>
      <c r="R303" s="19"/>
      <c r="S303" s="19"/>
      <c r="T303" s="22" t="s">
        <v>123</v>
      </c>
      <c r="U303" s="22"/>
      <c r="V303" s="22"/>
      <c r="W303" s="22"/>
      <c r="X303" s="22"/>
      <c r="Y303" s="22"/>
      <c r="Z303" s="22"/>
      <c r="AA303" s="22"/>
      <c r="AB303" s="22"/>
      <c r="AC303" s="22"/>
      <c r="AD303" s="22"/>
      <c r="AE303" s="22"/>
      <c r="AF303" s="22"/>
      <c r="AG303" s="16" t="s">
        <v>203</v>
      </c>
      <c r="AH303" s="16"/>
      <c r="AI303" s="16"/>
      <c r="AJ303" s="16"/>
      <c r="AK303" s="16"/>
      <c r="AL303" s="16"/>
      <c r="AM303" s="16"/>
      <c r="AN303" s="16"/>
      <c r="AO303" s="16"/>
      <c r="AP303" s="19" t="str">
        <f>K39</f>
        <v>Шамсиев Р.Р.</v>
      </c>
      <c r="AQ303" s="19"/>
      <c r="AR303" s="19"/>
      <c r="AS303" s="19"/>
      <c r="AT303" s="19"/>
      <c r="AU303" s="19"/>
      <c r="AV303" s="19"/>
      <c r="AW303" s="19"/>
      <c r="AX303" s="19"/>
      <c r="AY303" s="22" t="s">
        <v>123</v>
      </c>
      <c r="AZ303" s="22"/>
      <c r="BA303" s="22"/>
      <c r="BB303" s="22"/>
      <c r="BC303" s="22"/>
      <c r="BD303" s="22"/>
      <c r="BE303" s="22"/>
      <c r="BF303" s="22"/>
      <c r="BG303" s="22"/>
      <c r="BH303" s="22"/>
      <c r="BI303" s="22"/>
    </row>
    <row r="304" spans="2:61" ht="15" customHeight="1">
      <c r="B304" s="17"/>
      <c r="C304" s="17"/>
      <c r="D304" s="17"/>
      <c r="E304" s="17"/>
      <c r="F304" s="17"/>
      <c r="G304" s="17"/>
      <c r="H304" s="17"/>
      <c r="I304" s="17"/>
      <c r="J304" s="17"/>
      <c r="K304" s="20"/>
      <c r="L304" s="20"/>
      <c r="M304" s="20"/>
      <c r="N304" s="20"/>
      <c r="O304" s="20"/>
      <c r="P304" s="20"/>
      <c r="Q304" s="20"/>
      <c r="R304" s="20"/>
      <c r="S304" s="20"/>
      <c r="T304" s="23"/>
      <c r="U304" s="23"/>
      <c r="V304" s="23"/>
      <c r="W304" s="23"/>
      <c r="X304" s="23"/>
      <c r="Y304" s="23"/>
      <c r="Z304" s="23"/>
      <c r="AA304" s="23"/>
      <c r="AB304" s="23"/>
      <c r="AC304" s="23"/>
      <c r="AD304" s="23"/>
      <c r="AE304" s="23"/>
      <c r="AF304" s="23"/>
      <c r="AG304" s="17"/>
      <c r="AH304" s="17"/>
      <c r="AI304" s="17"/>
      <c r="AJ304" s="17"/>
      <c r="AK304" s="17"/>
      <c r="AL304" s="17"/>
      <c r="AM304" s="17"/>
      <c r="AN304" s="17"/>
      <c r="AO304" s="17"/>
      <c r="AP304" s="20"/>
      <c r="AQ304" s="20"/>
      <c r="AR304" s="20"/>
      <c r="AS304" s="20"/>
      <c r="AT304" s="20"/>
      <c r="AU304" s="20"/>
      <c r="AV304" s="20"/>
      <c r="AW304" s="20"/>
      <c r="AX304" s="20"/>
      <c r="AY304" s="23"/>
      <c r="AZ304" s="23"/>
      <c r="BA304" s="23"/>
      <c r="BB304" s="23"/>
      <c r="BC304" s="23"/>
      <c r="BD304" s="23"/>
      <c r="BE304" s="23"/>
      <c r="BF304" s="23"/>
      <c r="BG304" s="23"/>
      <c r="BH304" s="23"/>
      <c r="BI304" s="23"/>
    </row>
    <row r="305" spans="2:61" ht="15" customHeight="1">
      <c r="B305" s="17"/>
      <c r="C305" s="17"/>
      <c r="D305" s="17"/>
      <c r="E305" s="17"/>
      <c r="F305" s="17"/>
      <c r="G305" s="17"/>
      <c r="H305" s="17"/>
      <c r="I305" s="17"/>
      <c r="J305" s="17"/>
      <c r="K305" s="20"/>
      <c r="L305" s="20"/>
      <c r="M305" s="20"/>
      <c r="N305" s="20"/>
      <c r="O305" s="20"/>
      <c r="P305" s="20"/>
      <c r="Q305" s="20"/>
      <c r="R305" s="20"/>
      <c r="S305" s="20"/>
      <c r="T305" s="23"/>
      <c r="U305" s="23"/>
      <c r="V305" s="23"/>
      <c r="W305" s="23"/>
      <c r="X305" s="23"/>
      <c r="Y305" s="23"/>
      <c r="Z305" s="23"/>
      <c r="AA305" s="23"/>
      <c r="AB305" s="23"/>
      <c r="AC305" s="23"/>
      <c r="AD305" s="23"/>
      <c r="AE305" s="23"/>
      <c r="AF305" s="23"/>
      <c r="AG305" s="17"/>
      <c r="AH305" s="17"/>
      <c r="AI305" s="17"/>
      <c r="AJ305" s="17"/>
      <c r="AK305" s="17"/>
      <c r="AL305" s="17"/>
      <c r="AM305" s="17"/>
      <c r="AN305" s="17"/>
      <c r="AO305" s="17"/>
      <c r="AP305" s="20"/>
      <c r="AQ305" s="20"/>
      <c r="AR305" s="20"/>
      <c r="AS305" s="20"/>
      <c r="AT305" s="20"/>
      <c r="AU305" s="20"/>
      <c r="AV305" s="20"/>
      <c r="AW305" s="20"/>
      <c r="AX305" s="20"/>
      <c r="AY305" s="23"/>
      <c r="AZ305" s="23"/>
      <c r="BA305" s="23"/>
      <c r="BB305" s="23"/>
      <c r="BC305" s="23"/>
      <c r="BD305" s="23"/>
      <c r="BE305" s="23"/>
      <c r="BF305" s="23"/>
      <c r="BG305" s="23"/>
      <c r="BH305" s="23"/>
      <c r="BI305" s="23"/>
    </row>
    <row r="306" spans="2:61" ht="15" customHeight="1">
      <c r="B306" s="17"/>
      <c r="C306" s="17"/>
      <c r="D306" s="17"/>
      <c r="E306" s="17"/>
      <c r="F306" s="17"/>
      <c r="G306" s="17"/>
      <c r="H306" s="17"/>
      <c r="I306" s="17"/>
      <c r="J306" s="17"/>
      <c r="K306" s="20"/>
      <c r="L306" s="20"/>
      <c r="M306" s="20"/>
      <c r="N306" s="20"/>
      <c r="O306" s="20"/>
      <c r="P306" s="20"/>
      <c r="Q306" s="20"/>
      <c r="R306" s="20"/>
      <c r="S306" s="20"/>
      <c r="T306" s="23"/>
      <c r="U306" s="23"/>
      <c r="V306" s="23"/>
      <c r="W306" s="23"/>
      <c r="X306" s="23"/>
      <c r="Y306" s="23"/>
      <c r="Z306" s="23"/>
      <c r="AA306" s="23"/>
      <c r="AB306" s="23"/>
      <c r="AC306" s="23"/>
      <c r="AD306" s="23"/>
      <c r="AE306" s="23"/>
      <c r="AF306" s="23"/>
      <c r="AG306" s="17"/>
      <c r="AH306" s="17"/>
      <c r="AI306" s="17"/>
      <c r="AJ306" s="17"/>
      <c r="AK306" s="17"/>
      <c r="AL306" s="17"/>
      <c r="AM306" s="17"/>
      <c r="AN306" s="17"/>
      <c r="AO306" s="17"/>
      <c r="AP306" s="20"/>
      <c r="AQ306" s="20"/>
      <c r="AR306" s="20"/>
      <c r="AS306" s="20"/>
      <c r="AT306" s="20"/>
      <c r="AU306" s="20"/>
      <c r="AV306" s="20"/>
      <c r="AW306" s="20"/>
      <c r="AX306" s="20"/>
      <c r="AY306" s="23"/>
      <c r="AZ306" s="23"/>
      <c r="BA306" s="23"/>
      <c r="BB306" s="23"/>
      <c r="BC306" s="23"/>
      <c r="BD306" s="23"/>
      <c r="BE306" s="23"/>
      <c r="BF306" s="23"/>
      <c r="BG306" s="23"/>
      <c r="BH306" s="23"/>
      <c r="BI306" s="23"/>
    </row>
    <row r="307" spans="2:61" ht="56.25" customHeight="1" thickBot="1">
      <c r="B307" s="18"/>
      <c r="C307" s="18"/>
      <c r="D307" s="18"/>
      <c r="E307" s="18"/>
      <c r="F307" s="18"/>
      <c r="G307" s="18"/>
      <c r="H307" s="18"/>
      <c r="I307" s="18"/>
      <c r="J307" s="18"/>
      <c r="K307" s="21"/>
      <c r="L307" s="21"/>
      <c r="M307" s="21"/>
      <c r="N307" s="21"/>
      <c r="O307" s="21"/>
      <c r="P307" s="21"/>
      <c r="Q307" s="21"/>
      <c r="R307" s="21"/>
      <c r="S307" s="21"/>
      <c r="T307" s="24"/>
      <c r="U307" s="24"/>
      <c r="V307" s="24"/>
      <c r="W307" s="24"/>
      <c r="X307" s="24"/>
      <c r="Y307" s="24"/>
      <c r="Z307" s="24"/>
      <c r="AA307" s="24"/>
      <c r="AB307" s="24"/>
      <c r="AC307" s="24"/>
      <c r="AD307" s="24"/>
      <c r="AE307" s="24"/>
      <c r="AF307" s="24"/>
      <c r="AG307" s="18"/>
      <c r="AH307" s="18"/>
      <c r="AI307" s="18"/>
      <c r="AJ307" s="18"/>
      <c r="AK307" s="18"/>
      <c r="AL307" s="18"/>
      <c r="AM307" s="18"/>
      <c r="AN307" s="18"/>
      <c r="AO307" s="18"/>
      <c r="AP307" s="21"/>
      <c r="AQ307" s="21"/>
      <c r="AR307" s="21"/>
      <c r="AS307" s="21"/>
      <c r="AT307" s="21"/>
      <c r="AU307" s="21"/>
      <c r="AV307" s="21"/>
      <c r="AW307" s="21"/>
      <c r="AX307" s="21"/>
      <c r="AY307" s="24"/>
      <c r="AZ307" s="24"/>
      <c r="BA307" s="24"/>
      <c r="BB307" s="24"/>
      <c r="BC307" s="24"/>
      <c r="BD307" s="24"/>
      <c r="BE307" s="24"/>
      <c r="BF307" s="24"/>
      <c r="BG307" s="24"/>
      <c r="BH307" s="24"/>
      <c r="BI307" s="24"/>
    </row>
    <row r="308" spans="2:61" ht="15.75" thickTop="1"/>
  </sheetData>
  <mergeCells count="1126">
    <mergeCell ref="BD298:BI300"/>
    <mergeCell ref="B301:BI302"/>
    <mergeCell ref="B303:J307"/>
    <mergeCell ref="K303:S307"/>
    <mergeCell ref="T303:AF307"/>
    <mergeCell ref="AG303:AO307"/>
    <mergeCell ref="AP303:AX307"/>
    <mergeCell ref="AY303:BI307"/>
    <mergeCell ref="AX295:AZ300"/>
    <mergeCell ref="BA295:BC297"/>
    <mergeCell ref="BD295:BI297"/>
    <mergeCell ref="G298:K300"/>
    <mergeCell ref="L298:Q300"/>
    <mergeCell ref="W298:AA300"/>
    <mergeCell ref="AB298:AG300"/>
    <mergeCell ref="AM298:AQ300"/>
    <mergeCell ref="AR298:AW300"/>
    <mergeCell ref="BA298:BC300"/>
    <mergeCell ref="B293:BI294"/>
    <mergeCell ref="B295:F300"/>
    <mergeCell ref="G295:K297"/>
    <mergeCell ref="L295:Q297"/>
    <mergeCell ref="R295:V300"/>
    <mergeCell ref="W295:AA297"/>
    <mergeCell ref="AB295:AG297"/>
    <mergeCell ref="AH295:AL300"/>
    <mergeCell ref="AM295:AQ297"/>
    <mergeCell ref="AR295:AW297"/>
    <mergeCell ref="B283:BI284"/>
    <mergeCell ref="B285:F288"/>
    <mergeCell ref="G285:BI288"/>
    <mergeCell ref="B289:F292"/>
    <mergeCell ref="G289:AG292"/>
    <mergeCell ref="AH289:BI292"/>
    <mergeCell ref="AN279:AP282"/>
    <mergeCell ref="AQ279:AS282"/>
    <mergeCell ref="AT279:AV282"/>
    <mergeCell ref="AW279:AY282"/>
    <mergeCell ref="AZ279:BE282"/>
    <mergeCell ref="BF279:BI282"/>
    <mergeCell ref="S279:V282"/>
    <mergeCell ref="W279:Y282"/>
    <mergeCell ref="Z279:AB282"/>
    <mergeCell ref="AC279:AG282"/>
    <mergeCell ref="AH279:AJ282"/>
    <mergeCell ref="AK279:AM282"/>
    <mergeCell ref="B279:D282"/>
    <mergeCell ref="E279:G282"/>
    <mergeCell ref="H279:J282"/>
    <mergeCell ref="K279:M282"/>
    <mergeCell ref="N279:P282"/>
    <mergeCell ref="Q279:R282"/>
    <mergeCell ref="AN275:AP278"/>
    <mergeCell ref="AQ275:AS278"/>
    <mergeCell ref="AT275:AV278"/>
    <mergeCell ref="AW275:AY278"/>
    <mergeCell ref="AZ275:BE278"/>
    <mergeCell ref="BF275:BI278"/>
    <mergeCell ref="S275:V278"/>
    <mergeCell ref="W275:Y278"/>
    <mergeCell ref="Z275:AB278"/>
    <mergeCell ref="AC275:AG278"/>
    <mergeCell ref="AH275:AJ278"/>
    <mergeCell ref="AK275:AM278"/>
    <mergeCell ref="B275:D278"/>
    <mergeCell ref="E275:G278"/>
    <mergeCell ref="H275:J278"/>
    <mergeCell ref="K275:M278"/>
    <mergeCell ref="N275:P278"/>
    <mergeCell ref="Q275:R278"/>
    <mergeCell ref="AW270:AY274"/>
    <mergeCell ref="AZ270:BE274"/>
    <mergeCell ref="BF270:BI274"/>
    <mergeCell ref="Q273:R274"/>
    <mergeCell ref="S273:V274"/>
    <mergeCell ref="W273:Y274"/>
    <mergeCell ref="AC270:AG274"/>
    <mergeCell ref="AH270:AJ274"/>
    <mergeCell ref="AK270:AM274"/>
    <mergeCell ref="AN270:AP274"/>
    <mergeCell ref="AQ270:AS274"/>
    <mergeCell ref="AT270:AV274"/>
    <mergeCell ref="B270:D274"/>
    <mergeCell ref="E270:G274"/>
    <mergeCell ref="H270:J274"/>
    <mergeCell ref="K270:P274"/>
    <mergeCell ref="Q270:Y272"/>
    <mergeCell ref="Z270:AB274"/>
    <mergeCell ref="BD260:BF263"/>
    <mergeCell ref="BG260:BI263"/>
    <mergeCell ref="B264:AB267"/>
    <mergeCell ref="AC264:AS267"/>
    <mergeCell ref="AT264:BI267"/>
    <mergeCell ref="B268:BI269"/>
    <mergeCell ref="AL260:AN263"/>
    <mergeCell ref="AO260:AQ263"/>
    <mergeCell ref="AR260:AT263"/>
    <mergeCell ref="AU260:AW263"/>
    <mergeCell ref="AX260:AZ263"/>
    <mergeCell ref="BA260:BC263"/>
    <mergeCell ref="T260:V263"/>
    <mergeCell ref="W260:Y263"/>
    <mergeCell ref="Z260:AB263"/>
    <mergeCell ref="AC260:AE263"/>
    <mergeCell ref="AF260:AH263"/>
    <mergeCell ref="AI260:AK263"/>
    <mergeCell ref="B260:D263"/>
    <mergeCell ref="E260:G263"/>
    <mergeCell ref="H260:J263"/>
    <mergeCell ref="K260:M263"/>
    <mergeCell ref="N260:P263"/>
    <mergeCell ref="Q260:S263"/>
    <mergeCell ref="AR259:AT259"/>
    <mergeCell ref="AU259:AW259"/>
    <mergeCell ref="AX259:AZ259"/>
    <mergeCell ref="BA259:BC259"/>
    <mergeCell ref="BD259:BF259"/>
    <mergeCell ref="BG259:BI259"/>
    <mergeCell ref="Z259:AB259"/>
    <mergeCell ref="AC259:AE259"/>
    <mergeCell ref="AF259:AH259"/>
    <mergeCell ref="AI259:AK259"/>
    <mergeCell ref="AL259:AN259"/>
    <mergeCell ref="AO259:AQ259"/>
    <mergeCell ref="B253:BI256"/>
    <mergeCell ref="B257:BI258"/>
    <mergeCell ref="B259:D259"/>
    <mergeCell ref="E259:G259"/>
    <mergeCell ref="H259:J259"/>
    <mergeCell ref="K259:M259"/>
    <mergeCell ref="N259:P259"/>
    <mergeCell ref="Q259:S259"/>
    <mergeCell ref="T259:V259"/>
    <mergeCell ref="W259:Y259"/>
    <mergeCell ref="T245:V248"/>
    <mergeCell ref="AO249:AQ252"/>
    <mergeCell ref="AR249:AV252"/>
    <mergeCell ref="AW249:AY252"/>
    <mergeCell ref="AZ249:BB252"/>
    <mergeCell ref="BC249:BF252"/>
    <mergeCell ref="BG249:BI252"/>
    <mergeCell ref="T249:V252"/>
    <mergeCell ref="W249:AA252"/>
    <mergeCell ref="AB249:AD252"/>
    <mergeCell ref="AE249:AH252"/>
    <mergeCell ref="AI249:AK252"/>
    <mergeCell ref="AL249:AN252"/>
    <mergeCell ref="AR245:AV248"/>
    <mergeCell ref="AW245:AY248"/>
    <mergeCell ref="AZ245:BB248"/>
    <mergeCell ref="BC245:BF248"/>
    <mergeCell ref="BG245:BI248"/>
    <mergeCell ref="AR241:AV244"/>
    <mergeCell ref="AW241:AY244"/>
    <mergeCell ref="AZ241:BB244"/>
    <mergeCell ref="BC241:BF244"/>
    <mergeCell ref="BG241:BI244"/>
    <mergeCell ref="T241:V244"/>
    <mergeCell ref="W241:AA244"/>
    <mergeCell ref="AB241:AD244"/>
    <mergeCell ref="AE241:AH244"/>
    <mergeCell ref="AI241:AK244"/>
    <mergeCell ref="AL241:AN244"/>
    <mergeCell ref="AR240:AV240"/>
    <mergeCell ref="AW240:AY240"/>
    <mergeCell ref="AZ240:BB240"/>
    <mergeCell ref="BC240:BF240"/>
    <mergeCell ref="BG240:BI240"/>
    <mergeCell ref="B249:G252"/>
    <mergeCell ref="H249:J252"/>
    <mergeCell ref="K249:M252"/>
    <mergeCell ref="N249:P252"/>
    <mergeCell ref="Q249:S252"/>
    <mergeCell ref="W245:AA248"/>
    <mergeCell ref="AB245:AD248"/>
    <mergeCell ref="AE245:AH248"/>
    <mergeCell ref="AI245:AK248"/>
    <mergeCell ref="AL245:AN248"/>
    <mergeCell ref="AO245:AQ248"/>
    <mergeCell ref="B245:G248"/>
    <mergeCell ref="H245:J248"/>
    <mergeCell ref="K245:M248"/>
    <mergeCell ref="N245:P248"/>
    <mergeCell ref="Q245:S248"/>
    <mergeCell ref="B241:G244"/>
    <mergeCell ref="H241:J244"/>
    <mergeCell ref="K241:M244"/>
    <mergeCell ref="N241:P244"/>
    <mergeCell ref="Q241:S244"/>
    <mergeCell ref="W240:AA240"/>
    <mergeCell ref="AB240:AD240"/>
    <mergeCell ref="AE240:AH240"/>
    <mergeCell ref="AI240:AK240"/>
    <mergeCell ref="AL240:AN240"/>
    <mergeCell ref="AO240:AQ240"/>
    <mergeCell ref="B240:G240"/>
    <mergeCell ref="H240:J240"/>
    <mergeCell ref="K240:M240"/>
    <mergeCell ref="N240:P240"/>
    <mergeCell ref="Q240:S240"/>
    <mergeCell ref="T240:V240"/>
    <mergeCell ref="AO241:AQ244"/>
    <mergeCell ref="BB231:BI233"/>
    <mergeCell ref="B234:BI235"/>
    <mergeCell ref="B236:V237"/>
    <mergeCell ref="W236:AQ237"/>
    <mergeCell ref="AR236:BI237"/>
    <mergeCell ref="B238:BI239"/>
    <mergeCell ref="AV228:BA230"/>
    <mergeCell ref="BB228:BI230"/>
    <mergeCell ref="B231:G233"/>
    <mergeCell ref="H231:M233"/>
    <mergeCell ref="N231:S233"/>
    <mergeCell ref="T231:AC233"/>
    <mergeCell ref="AD231:AI233"/>
    <mergeCell ref="AJ231:AO233"/>
    <mergeCell ref="AP231:AU233"/>
    <mergeCell ref="AV231:BA233"/>
    <mergeCell ref="AZ219:BI221"/>
    <mergeCell ref="B222:BI225"/>
    <mergeCell ref="B226:BI227"/>
    <mergeCell ref="B228:G230"/>
    <mergeCell ref="H228:M230"/>
    <mergeCell ref="N228:S230"/>
    <mergeCell ref="T228:AC230"/>
    <mergeCell ref="AD228:AI230"/>
    <mergeCell ref="AJ228:AO230"/>
    <mergeCell ref="AP228:AU230"/>
    <mergeCell ref="B219:G221"/>
    <mergeCell ref="H219:M221"/>
    <mergeCell ref="N219:S221"/>
    <mergeCell ref="T219:AF221"/>
    <mergeCell ref="AG219:AO221"/>
    <mergeCell ref="AP219:AY221"/>
    <mergeCell ref="B210:BI213"/>
    <mergeCell ref="B214:BI215"/>
    <mergeCell ref="B216:G218"/>
    <mergeCell ref="H216:M218"/>
    <mergeCell ref="N216:S218"/>
    <mergeCell ref="T216:AF218"/>
    <mergeCell ref="AG216:AO218"/>
    <mergeCell ref="AP216:AY218"/>
    <mergeCell ref="AZ216:BI218"/>
    <mergeCell ref="AW207:AX209"/>
    <mergeCell ref="AY207:AZ209"/>
    <mergeCell ref="BA207:BB209"/>
    <mergeCell ref="BC207:BD209"/>
    <mergeCell ref="BE207:BF209"/>
    <mergeCell ref="BG207:BI209"/>
    <mergeCell ref="BG204:BI206"/>
    <mergeCell ref="B207:L209"/>
    <mergeCell ref="M207:P209"/>
    <mergeCell ref="Q207:T209"/>
    <mergeCell ref="U207:X209"/>
    <mergeCell ref="Y207:AB209"/>
    <mergeCell ref="AC207:AF209"/>
    <mergeCell ref="AG207:AO209"/>
    <mergeCell ref="AP207:AS209"/>
    <mergeCell ref="AT207:AV209"/>
    <mergeCell ref="AT204:AV206"/>
    <mergeCell ref="AW204:AX206"/>
    <mergeCell ref="AY204:AZ206"/>
    <mergeCell ref="BA204:BB206"/>
    <mergeCell ref="BC204:BD206"/>
    <mergeCell ref="BE204:BF206"/>
    <mergeCell ref="BE201:BF203"/>
    <mergeCell ref="BG201:BI203"/>
    <mergeCell ref="B204:L206"/>
    <mergeCell ref="M204:P206"/>
    <mergeCell ref="Q204:T206"/>
    <mergeCell ref="U204:X206"/>
    <mergeCell ref="Y204:AB206"/>
    <mergeCell ref="AC204:AF206"/>
    <mergeCell ref="AG204:AO206"/>
    <mergeCell ref="AP204:AS206"/>
    <mergeCell ref="AP201:AS203"/>
    <mergeCell ref="AT201:AV203"/>
    <mergeCell ref="AW201:AX203"/>
    <mergeCell ref="AY201:AZ203"/>
    <mergeCell ref="BA201:BB203"/>
    <mergeCell ref="BC201:BD203"/>
    <mergeCell ref="BC198:BD200"/>
    <mergeCell ref="BE198:BF200"/>
    <mergeCell ref="BG198:BI200"/>
    <mergeCell ref="B201:L203"/>
    <mergeCell ref="M201:P203"/>
    <mergeCell ref="Q201:T203"/>
    <mergeCell ref="U201:X203"/>
    <mergeCell ref="Y201:AB203"/>
    <mergeCell ref="AC201:AF203"/>
    <mergeCell ref="AG201:AO203"/>
    <mergeCell ref="AG198:AO200"/>
    <mergeCell ref="AP198:AS200"/>
    <mergeCell ref="AT198:AV200"/>
    <mergeCell ref="AW198:AX200"/>
    <mergeCell ref="AY198:AZ200"/>
    <mergeCell ref="BA198:BB200"/>
    <mergeCell ref="B198:L200"/>
    <mergeCell ref="M198:P200"/>
    <mergeCell ref="Q198:T200"/>
    <mergeCell ref="U198:X200"/>
    <mergeCell ref="Y198:AB200"/>
    <mergeCell ref="AC198:AF200"/>
    <mergeCell ref="AW195:AX197"/>
    <mergeCell ref="AY195:AZ197"/>
    <mergeCell ref="BA195:BB197"/>
    <mergeCell ref="BC195:BD197"/>
    <mergeCell ref="BE195:BF197"/>
    <mergeCell ref="BG195:BI197"/>
    <mergeCell ref="BG192:BI194"/>
    <mergeCell ref="B195:L197"/>
    <mergeCell ref="M195:P197"/>
    <mergeCell ref="Q195:T197"/>
    <mergeCell ref="U195:X197"/>
    <mergeCell ref="Y195:AB197"/>
    <mergeCell ref="AC195:AF197"/>
    <mergeCell ref="AG195:AO197"/>
    <mergeCell ref="AP195:AS197"/>
    <mergeCell ref="AT195:AV197"/>
    <mergeCell ref="AT192:AV194"/>
    <mergeCell ref="AW192:AX194"/>
    <mergeCell ref="AY192:AZ194"/>
    <mergeCell ref="BA192:BB194"/>
    <mergeCell ref="BC192:BD194"/>
    <mergeCell ref="BE192:BF194"/>
    <mergeCell ref="BE189:BF191"/>
    <mergeCell ref="BG189:BI191"/>
    <mergeCell ref="B192:L194"/>
    <mergeCell ref="M192:P194"/>
    <mergeCell ref="Q192:T194"/>
    <mergeCell ref="U192:X194"/>
    <mergeCell ref="Y192:AB194"/>
    <mergeCell ref="AC192:AF194"/>
    <mergeCell ref="AG192:AO194"/>
    <mergeCell ref="AP192:AS194"/>
    <mergeCell ref="AP189:AS191"/>
    <mergeCell ref="AT189:AV191"/>
    <mergeCell ref="AW189:AX191"/>
    <mergeCell ref="AY189:AZ191"/>
    <mergeCell ref="BA189:BB191"/>
    <mergeCell ref="BC189:BD191"/>
    <mergeCell ref="BC186:BD188"/>
    <mergeCell ref="BE186:BF188"/>
    <mergeCell ref="BG186:BI188"/>
    <mergeCell ref="B189:L191"/>
    <mergeCell ref="M189:P191"/>
    <mergeCell ref="Q189:T191"/>
    <mergeCell ref="U189:X191"/>
    <mergeCell ref="Y189:AB191"/>
    <mergeCell ref="AC189:AF191"/>
    <mergeCell ref="AG189:AO191"/>
    <mergeCell ref="AG186:AO188"/>
    <mergeCell ref="AP186:AS188"/>
    <mergeCell ref="AT186:AV188"/>
    <mergeCell ref="AW186:AX188"/>
    <mergeCell ref="AY186:AZ188"/>
    <mergeCell ref="BA186:BB188"/>
    <mergeCell ref="B186:L188"/>
    <mergeCell ref="M186:P188"/>
    <mergeCell ref="Q186:T188"/>
    <mergeCell ref="U186:X188"/>
    <mergeCell ref="Y186:AB188"/>
    <mergeCell ref="AC186:AF188"/>
    <mergeCell ref="AW183:AX185"/>
    <mergeCell ref="AY183:AZ185"/>
    <mergeCell ref="BA183:BB185"/>
    <mergeCell ref="BC183:BD185"/>
    <mergeCell ref="BE183:BF185"/>
    <mergeCell ref="BG183:BI185"/>
    <mergeCell ref="BG180:BI182"/>
    <mergeCell ref="B183:L185"/>
    <mergeCell ref="M183:P185"/>
    <mergeCell ref="Q183:T185"/>
    <mergeCell ref="U183:X185"/>
    <mergeCell ref="Y183:AB185"/>
    <mergeCell ref="AC183:AF185"/>
    <mergeCell ref="AG183:AO185"/>
    <mergeCell ref="AP183:AS185"/>
    <mergeCell ref="AT183:AV185"/>
    <mergeCell ref="AT180:AV182"/>
    <mergeCell ref="AW180:AX182"/>
    <mergeCell ref="AY180:AZ182"/>
    <mergeCell ref="BA180:BB182"/>
    <mergeCell ref="BC180:BD182"/>
    <mergeCell ref="BE180:BF182"/>
    <mergeCell ref="Y174:AB176"/>
    <mergeCell ref="AC174:AF176"/>
    <mergeCell ref="AG174:AO176"/>
    <mergeCell ref="AP174:AS176"/>
    <mergeCell ref="BE177:BF179"/>
    <mergeCell ref="BG177:BI179"/>
    <mergeCell ref="B180:L182"/>
    <mergeCell ref="M180:P182"/>
    <mergeCell ref="Q180:T182"/>
    <mergeCell ref="U180:X182"/>
    <mergeCell ref="Y180:AB182"/>
    <mergeCell ref="AC180:AF182"/>
    <mergeCell ref="AG180:AO182"/>
    <mergeCell ref="AP180:AS182"/>
    <mergeCell ref="AP177:AS179"/>
    <mergeCell ref="AT177:AV179"/>
    <mergeCell ref="AW177:AX179"/>
    <mergeCell ref="AY177:AZ179"/>
    <mergeCell ref="BA177:BB179"/>
    <mergeCell ref="BC177:BD179"/>
    <mergeCell ref="BG174:BI176"/>
    <mergeCell ref="Y171:AB173"/>
    <mergeCell ref="AC171:AF173"/>
    <mergeCell ref="AW171:AX173"/>
    <mergeCell ref="AY171:AZ173"/>
    <mergeCell ref="AP168:AS173"/>
    <mergeCell ref="AT168:AV173"/>
    <mergeCell ref="AW168:BB170"/>
    <mergeCell ref="BC168:BD173"/>
    <mergeCell ref="BE168:BF173"/>
    <mergeCell ref="BG168:BI173"/>
    <mergeCell ref="BA171:BB173"/>
    <mergeCell ref="BJ174:BL176"/>
    <mergeCell ref="BM174:BO176"/>
    <mergeCell ref="B177:L179"/>
    <mergeCell ref="M177:P179"/>
    <mergeCell ref="Q177:T179"/>
    <mergeCell ref="U177:X179"/>
    <mergeCell ref="Y177:AB179"/>
    <mergeCell ref="AC177:AF179"/>
    <mergeCell ref="AG177:AO179"/>
    <mergeCell ref="AT174:AV176"/>
    <mergeCell ref="AW174:AX176"/>
    <mergeCell ref="AY174:AZ176"/>
    <mergeCell ref="BA174:BB176"/>
    <mergeCell ref="BC174:BD176"/>
    <mergeCell ref="BE174:BF176"/>
    <mergeCell ref="BJ171:BL173"/>
    <mergeCell ref="BM171:BO173"/>
    <mergeCell ref="B174:L176"/>
    <mergeCell ref="M174:P176"/>
    <mergeCell ref="Q174:T176"/>
    <mergeCell ref="U174:X176"/>
    <mergeCell ref="AG165:BI167"/>
    <mergeCell ref="BJ165:BL167"/>
    <mergeCell ref="BM165:BO167"/>
    <mergeCell ref="B168:L170"/>
    <mergeCell ref="M168:P170"/>
    <mergeCell ref="Q168:T170"/>
    <mergeCell ref="U168:X170"/>
    <mergeCell ref="Y168:AB170"/>
    <mergeCell ref="AC168:AF170"/>
    <mergeCell ref="AG168:AO173"/>
    <mergeCell ref="BC162:BD164"/>
    <mergeCell ref="BE162:BF164"/>
    <mergeCell ref="BG162:BI164"/>
    <mergeCell ref="BJ162:BL164"/>
    <mergeCell ref="B165:L167"/>
    <mergeCell ref="M165:P167"/>
    <mergeCell ref="Q165:T167"/>
    <mergeCell ref="U165:X167"/>
    <mergeCell ref="Y165:AB167"/>
    <mergeCell ref="AC165:AF167"/>
    <mergeCell ref="AG162:AO164"/>
    <mergeCell ref="AP162:AS164"/>
    <mergeCell ref="AT162:AV164"/>
    <mergeCell ref="AW162:AX164"/>
    <mergeCell ref="AY162:AZ164"/>
    <mergeCell ref="BA162:BB164"/>
    <mergeCell ref="BJ168:BL170"/>
    <mergeCell ref="BM168:BO170"/>
    <mergeCell ref="B171:L173"/>
    <mergeCell ref="M171:P173"/>
    <mergeCell ref="Q171:T173"/>
    <mergeCell ref="U171:X173"/>
    <mergeCell ref="BC159:BD161"/>
    <mergeCell ref="BE159:BF161"/>
    <mergeCell ref="BG159:BI161"/>
    <mergeCell ref="BJ159:BL161"/>
    <mergeCell ref="B162:L164"/>
    <mergeCell ref="M162:P164"/>
    <mergeCell ref="Q162:T164"/>
    <mergeCell ref="U162:X164"/>
    <mergeCell ref="Y162:AB164"/>
    <mergeCell ref="AC162:AF164"/>
    <mergeCell ref="AG159:AO161"/>
    <mergeCell ref="AP159:AS161"/>
    <mergeCell ref="AT159:AV161"/>
    <mergeCell ref="AW159:AX161"/>
    <mergeCell ref="AY159:AZ161"/>
    <mergeCell ref="BA159:BB161"/>
    <mergeCell ref="BC156:BD158"/>
    <mergeCell ref="BE156:BF158"/>
    <mergeCell ref="BG156:BI158"/>
    <mergeCell ref="BJ156:BL158"/>
    <mergeCell ref="B159:L161"/>
    <mergeCell ref="M159:P161"/>
    <mergeCell ref="Q159:T161"/>
    <mergeCell ref="U159:X161"/>
    <mergeCell ref="Y159:AB161"/>
    <mergeCell ref="AC159:AF161"/>
    <mergeCell ref="AG156:AO158"/>
    <mergeCell ref="AP156:AS158"/>
    <mergeCell ref="AT156:AV158"/>
    <mergeCell ref="AW156:AX158"/>
    <mergeCell ref="AY156:AZ158"/>
    <mergeCell ref="BA156:BB158"/>
    <mergeCell ref="BC153:BD155"/>
    <mergeCell ref="BE153:BF155"/>
    <mergeCell ref="BG153:BI155"/>
    <mergeCell ref="BJ153:BL155"/>
    <mergeCell ref="B156:L158"/>
    <mergeCell ref="M156:P158"/>
    <mergeCell ref="Q156:T158"/>
    <mergeCell ref="U156:X158"/>
    <mergeCell ref="Y156:AB158"/>
    <mergeCell ref="AC156:AF158"/>
    <mergeCell ref="AG153:AO155"/>
    <mergeCell ref="AP153:AS155"/>
    <mergeCell ref="AT153:AV155"/>
    <mergeCell ref="AW153:AX155"/>
    <mergeCell ref="AY153:AZ155"/>
    <mergeCell ref="BA153:BB155"/>
    <mergeCell ref="BC150:BD152"/>
    <mergeCell ref="BE150:BF152"/>
    <mergeCell ref="BG150:BI152"/>
    <mergeCell ref="BJ150:BL152"/>
    <mergeCell ref="B153:L155"/>
    <mergeCell ref="M153:P155"/>
    <mergeCell ref="Q153:T155"/>
    <mergeCell ref="U153:X155"/>
    <mergeCell ref="Y153:AB155"/>
    <mergeCell ref="AC153:AF155"/>
    <mergeCell ref="AG150:AO152"/>
    <mergeCell ref="AP150:AS152"/>
    <mergeCell ref="AT150:AV152"/>
    <mergeCell ref="AW150:AX152"/>
    <mergeCell ref="AY150:AZ152"/>
    <mergeCell ref="BA150:BB152"/>
    <mergeCell ref="BC147:BD149"/>
    <mergeCell ref="BE147:BF149"/>
    <mergeCell ref="BG147:BI149"/>
    <mergeCell ref="BJ147:BL149"/>
    <mergeCell ref="B150:L152"/>
    <mergeCell ref="M150:P152"/>
    <mergeCell ref="Q150:T152"/>
    <mergeCell ref="U150:X152"/>
    <mergeCell ref="Y150:AB152"/>
    <mergeCell ref="AC150:AF152"/>
    <mergeCell ref="AG147:AO149"/>
    <mergeCell ref="AP147:AS149"/>
    <mergeCell ref="AT147:AV149"/>
    <mergeCell ref="AW147:AX149"/>
    <mergeCell ref="AY147:AZ149"/>
    <mergeCell ref="BA147:BB149"/>
    <mergeCell ref="BC144:BD146"/>
    <mergeCell ref="BE144:BF146"/>
    <mergeCell ref="BG144:BI146"/>
    <mergeCell ref="BJ144:BL146"/>
    <mergeCell ref="B147:L149"/>
    <mergeCell ref="M147:P149"/>
    <mergeCell ref="Q147:T149"/>
    <mergeCell ref="U147:X149"/>
    <mergeCell ref="Y147:AB149"/>
    <mergeCell ref="AC147:AF149"/>
    <mergeCell ref="AG144:AO146"/>
    <mergeCell ref="AP144:AS146"/>
    <mergeCell ref="AT144:AV146"/>
    <mergeCell ref="AW144:AX146"/>
    <mergeCell ref="AY144:AZ146"/>
    <mergeCell ref="BA144:BB146"/>
    <mergeCell ref="BC141:BD143"/>
    <mergeCell ref="BE141:BF143"/>
    <mergeCell ref="BG141:BI143"/>
    <mergeCell ref="BJ141:BL143"/>
    <mergeCell ref="B144:L146"/>
    <mergeCell ref="M144:P146"/>
    <mergeCell ref="Q144:T146"/>
    <mergeCell ref="U144:X146"/>
    <mergeCell ref="Y144:AB146"/>
    <mergeCell ref="AC144:AF146"/>
    <mergeCell ref="AG141:AO143"/>
    <mergeCell ref="AP141:AS143"/>
    <mergeCell ref="AT141:AV143"/>
    <mergeCell ref="AW141:AX143"/>
    <mergeCell ref="AY141:AZ143"/>
    <mergeCell ref="BA141:BB143"/>
    <mergeCell ref="BC138:BD140"/>
    <mergeCell ref="BE138:BF140"/>
    <mergeCell ref="BG138:BI140"/>
    <mergeCell ref="BJ138:BL140"/>
    <mergeCell ref="B141:L143"/>
    <mergeCell ref="M141:P143"/>
    <mergeCell ref="Q141:T143"/>
    <mergeCell ref="U141:X143"/>
    <mergeCell ref="Y141:AB143"/>
    <mergeCell ref="AC141:AF143"/>
    <mergeCell ref="AG138:AO140"/>
    <mergeCell ref="AP138:AS140"/>
    <mergeCell ref="AT138:AV140"/>
    <mergeCell ref="AW138:AX140"/>
    <mergeCell ref="AY138:AZ140"/>
    <mergeCell ref="BA138:BB140"/>
    <mergeCell ref="BC135:BD137"/>
    <mergeCell ref="BE135:BF137"/>
    <mergeCell ref="BG135:BI137"/>
    <mergeCell ref="BJ135:BL137"/>
    <mergeCell ref="B138:L140"/>
    <mergeCell ref="M138:P140"/>
    <mergeCell ref="Q138:T140"/>
    <mergeCell ref="U138:X140"/>
    <mergeCell ref="Y138:AB140"/>
    <mergeCell ref="AC138:AF140"/>
    <mergeCell ref="AG135:AO137"/>
    <mergeCell ref="AP135:AS137"/>
    <mergeCell ref="AT135:AV137"/>
    <mergeCell ref="AW135:AX137"/>
    <mergeCell ref="AY135:AZ137"/>
    <mergeCell ref="BA135:BB137"/>
    <mergeCell ref="BC132:BD134"/>
    <mergeCell ref="BE132:BF134"/>
    <mergeCell ref="BG132:BI134"/>
    <mergeCell ref="BJ132:BL134"/>
    <mergeCell ref="B135:L137"/>
    <mergeCell ref="M135:P137"/>
    <mergeCell ref="Q135:T137"/>
    <mergeCell ref="U135:X137"/>
    <mergeCell ref="Y135:AB137"/>
    <mergeCell ref="AC135:AF137"/>
    <mergeCell ref="AG132:AO134"/>
    <mergeCell ref="AP132:AS134"/>
    <mergeCell ref="AT132:AV134"/>
    <mergeCell ref="AW132:AX134"/>
    <mergeCell ref="AY132:AZ134"/>
    <mergeCell ref="BA132:BB134"/>
    <mergeCell ref="BC129:BD131"/>
    <mergeCell ref="BE129:BF131"/>
    <mergeCell ref="BG129:BI131"/>
    <mergeCell ref="BJ129:BL131"/>
    <mergeCell ref="B132:L134"/>
    <mergeCell ref="M132:P134"/>
    <mergeCell ref="Q132:T134"/>
    <mergeCell ref="U132:X134"/>
    <mergeCell ref="Y132:AB134"/>
    <mergeCell ref="AC132:AF134"/>
    <mergeCell ref="AG129:AO131"/>
    <mergeCell ref="AP129:AS131"/>
    <mergeCell ref="AT129:AV131"/>
    <mergeCell ref="AW129:AX131"/>
    <mergeCell ref="AY129:AZ131"/>
    <mergeCell ref="BA129:BB131"/>
    <mergeCell ref="BC126:BD128"/>
    <mergeCell ref="BE126:BF128"/>
    <mergeCell ref="BG126:BI128"/>
    <mergeCell ref="BJ126:BL128"/>
    <mergeCell ref="B129:L131"/>
    <mergeCell ref="M129:P131"/>
    <mergeCell ref="Q129:T131"/>
    <mergeCell ref="U129:X131"/>
    <mergeCell ref="Y129:AB131"/>
    <mergeCell ref="AC129:AF131"/>
    <mergeCell ref="AG126:AO128"/>
    <mergeCell ref="AP126:AS128"/>
    <mergeCell ref="AT126:AV128"/>
    <mergeCell ref="AW126:AX128"/>
    <mergeCell ref="AY126:AZ128"/>
    <mergeCell ref="BA126:BB128"/>
    <mergeCell ref="BC123:BD125"/>
    <mergeCell ref="BE123:BF125"/>
    <mergeCell ref="BG123:BI125"/>
    <mergeCell ref="BJ123:BL125"/>
    <mergeCell ref="B126:L128"/>
    <mergeCell ref="M126:P128"/>
    <mergeCell ref="Q126:T128"/>
    <mergeCell ref="U126:X128"/>
    <mergeCell ref="Y126:AB128"/>
    <mergeCell ref="AC126:AF128"/>
    <mergeCell ref="AG123:AO125"/>
    <mergeCell ref="AP123:AS125"/>
    <mergeCell ref="AT123:AV125"/>
    <mergeCell ref="AW123:AX125"/>
    <mergeCell ref="AY123:AZ125"/>
    <mergeCell ref="BA123:BB125"/>
    <mergeCell ref="BC120:BD122"/>
    <mergeCell ref="BE120:BF122"/>
    <mergeCell ref="BG120:BI122"/>
    <mergeCell ref="BJ120:BL122"/>
    <mergeCell ref="B123:L125"/>
    <mergeCell ref="M123:P125"/>
    <mergeCell ref="Q123:T125"/>
    <mergeCell ref="U123:X125"/>
    <mergeCell ref="Y123:AB125"/>
    <mergeCell ref="AC123:AF125"/>
    <mergeCell ref="AG120:AO122"/>
    <mergeCell ref="AP120:AS122"/>
    <mergeCell ref="AT120:AV122"/>
    <mergeCell ref="AW120:AX122"/>
    <mergeCell ref="AY120:AZ122"/>
    <mergeCell ref="BA120:BB122"/>
    <mergeCell ref="BC117:BD119"/>
    <mergeCell ref="BE117:BF119"/>
    <mergeCell ref="BG117:BI119"/>
    <mergeCell ref="BJ117:BL119"/>
    <mergeCell ref="B120:L122"/>
    <mergeCell ref="M120:P122"/>
    <mergeCell ref="Q120:T122"/>
    <mergeCell ref="U120:X122"/>
    <mergeCell ref="Y120:AB122"/>
    <mergeCell ref="AC120:AF122"/>
    <mergeCell ref="AG117:AO119"/>
    <mergeCell ref="AP117:AS119"/>
    <mergeCell ref="AT117:AV119"/>
    <mergeCell ref="AW117:AX119"/>
    <mergeCell ref="AY117:AZ119"/>
    <mergeCell ref="BA117:BB119"/>
    <mergeCell ref="BC114:BD116"/>
    <mergeCell ref="BE114:BF116"/>
    <mergeCell ref="BG114:BI116"/>
    <mergeCell ref="BJ114:BL116"/>
    <mergeCell ref="B117:L119"/>
    <mergeCell ref="M117:P119"/>
    <mergeCell ref="Q117:T119"/>
    <mergeCell ref="U117:X119"/>
    <mergeCell ref="Y117:AB119"/>
    <mergeCell ref="AC117:AF119"/>
    <mergeCell ref="AG114:AO116"/>
    <mergeCell ref="AP114:AS116"/>
    <mergeCell ref="AT114:AV116"/>
    <mergeCell ref="AW114:AX116"/>
    <mergeCell ref="AY114:AZ116"/>
    <mergeCell ref="BA114:BB116"/>
    <mergeCell ref="BC111:BD113"/>
    <mergeCell ref="BE111:BF113"/>
    <mergeCell ref="BG111:BI113"/>
    <mergeCell ref="BJ111:BL113"/>
    <mergeCell ref="B114:L116"/>
    <mergeCell ref="M114:P116"/>
    <mergeCell ref="Q114:T116"/>
    <mergeCell ref="U114:X116"/>
    <mergeCell ref="Y114:AB116"/>
    <mergeCell ref="AC114:AF116"/>
    <mergeCell ref="AG111:AO113"/>
    <mergeCell ref="AP111:AS113"/>
    <mergeCell ref="AT111:AV113"/>
    <mergeCell ref="AW111:AX113"/>
    <mergeCell ref="AY111:AZ113"/>
    <mergeCell ref="BA111:BB113"/>
    <mergeCell ref="BC108:BD110"/>
    <mergeCell ref="BE108:BF110"/>
    <mergeCell ref="BG108:BI110"/>
    <mergeCell ref="BJ108:BL110"/>
    <mergeCell ref="B111:L113"/>
    <mergeCell ref="M111:P113"/>
    <mergeCell ref="Q111:T113"/>
    <mergeCell ref="U111:X113"/>
    <mergeCell ref="Y111:AB113"/>
    <mergeCell ref="AC111:AF113"/>
    <mergeCell ref="AG108:AO110"/>
    <mergeCell ref="AP108:AS110"/>
    <mergeCell ref="AT108:AV110"/>
    <mergeCell ref="AW108:AX110"/>
    <mergeCell ref="AY108:AZ110"/>
    <mergeCell ref="BA108:BB110"/>
    <mergeCell ref="BC105:BD107"/>
    <mergeCell ref="BE105:BF107"/>
    <mergeCell ref="BG105:BI107"/>
    <mergeCell ref="BJ105:BL107"/>
    <mergeCell ref="B108:L110"/>
    <mergeCell ref="M108:P110"/>
    <mergeCell ref="Q108:T110"/>
    <mergeCell ref="U108:X110"/>
    <mergeCell ref="Y108:AB110"/>
    <mergeCell ref="AC108:AF110"/>
    <mergeCell ref="AG105:AO107"/>
    <mergeCell ref="AP105:AS107"/>
    <mergeCell ref="AT105:AV107"/>
    <mergeCell ref="AW105:AX107"/>
    <mergeCell ref="AY105:AZ107"/>
    <mergeCell ref="BA105:BB107"/>
    <mergeCell ref="BC102:BD104"/>
    <mergeCell ref="BE102:BF104"/>
    <mergeCell ref="BG102:BI104"/>
    <mergeCell ref="BJ102:BL104"/>
    <mergeCell ref="B105:L107"/>
    <mergeCell ref="M105:P107"/>
    <mergeCell ref="Q105:T107"/>
    <mergeCell ref="U105:X107"/>
    <mergeCell ref="Y105:AB107"/>
    <mergeCell ref="AC105:AF107"/>
    <mergeCell ref="AG102:AO104"/>
    <mergeCell ref="AP102:AS104"/>
    <mergeCell ref="AT102:AV104"/>
    <mergeCell ref="AW102:AX104"/>
    <mergeCell ref="AY102:AZ104"/>
    <mergeCell ref="BA102:BB104"/>
    <mergeCell ref="BC99:BD101"/>
    <mergeCell ref="BE99:BF101"/>
    <mergeCell ref="BG99:BI101"/>
    <mergeCell ref="BJ99:BL101"/>
    <mergeCell ref="B102:L104"/>
    <mergeCell ref="M102:P104"/>
    <mergeCell ref="Q102:T104"/>
    <mergeCell ref="U102:X104"/>
    <mergeCell ref="Y102:AB104"/>
    <mergeCell ref="AC102:AF104"/>
    <mergeCell ref="AG99:AO101"/>
    <mergeCell ref="AP99:AS101"/>
    <mergeCell ref="AT99:AV101"/>
    <mergeCell ref="AW99:AX101"/>
    <mergeCell ref="AY99:AZ101"/>
    <mergeCell ref="BA99:BB101"/>
    <mergeCell ref="BC96:BD98"/>
    <mergeCell ref="BE96:BF98"/>
    <mergeCell ref="BG96:BI98"/>
    <mergeCell ref="BJ96:BL98"/>
    <mergeCell ref="B99:L101"/>
    <mergeCell ref="M99:P101"/>
    <mergeCell ref="Q99:T101"/>
    <mergeCell ref="U99:X101"/>
    <mergeCell ref="Y99:AB101"/>
    <mergeCell ref="AC99:AF101"/>
    <mergeCell ref="AG96:AO98"/>
    <mergeCell ref="AP96:AS98"/>
    <mergeCell ref="AT96:AV98"/>
    <mergeCell ref="AW96:AX98"/>
    <mergeCell ref="AY96:AZ98"/>
    <mergeCell ref="BA96:BB98"/>
    <mergeCell ref="BC93:BD95"/>
    <mergeCell ref="BE93:BF95"/>
    <mergeCell ref="BG93:BI95"/>
    <mergeCell ref="BJ93:BL95"/>
    <mergeCell ref="B96:L98"/>
    <mergeCell ref="M96:P98"/>
    <mergeCell ref="Q96:T98"/>
    <mergeCell ref="U96:X98"/>
    <mergeCell ref="Y96:AB98"/>
    <mergeCell ref="AC96:AF98"/>
    <mergeCell ref="AG93:AO95"/>
    <mergeCell ref="AP93:AS95"/>
    <mergeCell ref="AT93:AV95"/>
    <mergeCell ref="AW93:AX95"/>
    <mergeCell ref="AY93:AZ95"/>
    <mergeCell ref="BA93:BB95"/>
    <mergeCell ref="BC90:BD92"/>
    <mergeCell ref="BE90:BF92"/>
    <mergeCell ref="BG90:BI92"/>
    <mergeCell ref="BJ90:BL92"/>
    <mergeCell ref="B93:L95"/>
    <mergeCell ref="M93:P95"/>
    <mergeCell ref="Q93:T95"/>
    <mergeCell ref="U93:X95"/>
    <mergeCell ref="Y93:AB95"/>
    <mergeCell ref="AC93:AF95"/>
    <mergeCell ref="AG90:AO92"/>
    <mergeCell ref="AP90:AS92"/>
    <mergeCell ref="AT90:AV92"/>
    <mergeCell ref="AW90:AX92"/>
    <mergeCell ref="AY90:AZ92"/>
    <mergeCell ref="BA90:BB92"/>
    <mergeCell ref="BC87:BD89"/>
    <mergeCell ref="BE87:BF89"/>
    <mergeCell ref="BG87:BI89"/>
    <mergeCell ref="BJ87:BL89"/>
    <mergeCell ref="B90:L92"/>
    <mergeCell ref="M90:P92"/>
    <mergeCell ref="Q90:T92"/>
    <mergeCell ref="U90:X92"/>
    <mergeCell ref="Y90:AB92"/>
    <mergeCell ref="AC90:AF92"/>
    <mergeCell ref="AG87:AO89"/>
    <mergeCell ref="AP87:AS89"/>
    <mergeCell ref="AT87:AV89"/>
    <mergeCell ref="AW87:AX89"/>
    <mergeCell ref="AY87:AZ89"/>
    <mergeCell ref="BA87:BB89"/>
    <mergeCell ref="BC84:BD86"/>
    <mergeCell ref="BE84:BF86"/>
    <mergeCell ref="BG84:BI86"/>
    <mergeCell ref="BJ84:BL86"/>
    <mergeCell ref="B87:L89"/>
    <mergeCell ref="M87:P89"/>
    <mergeCell ref="Q87:T89"/>
    <mergeCell ref="U87:X89"/>
    <mergeCell ref="Y87:AB89"/>
    <mergeCell ref="AC87:AF89"/>
    <mergeCell ref="AG84:AO86"/>
    <mergeCell ref="AP84:AS86"/>
    <mergeCell ref="AT84:AV86"/>
    <mergeCell ref="AW84:AX86"/>
    <mergeCell ref="AY84:AZ86"/>
    <mergeCell ref="BA84:BB86"/>
    <mergeCell ref="BC81:BD83"/>
    <mergeCell ref="BE81:BF83"/>
    <mergeCell ref="BG81:BI83"/>
    <mergeCell ref="BJ81:BL83"/>
    <mergeCell ref="B84:L86"/>
    <mergeCell ref="M84:P86"/>
    <mergeCell ref="Q84:T86"/>
    <mergeCell ref="U84:X86"/>
    <mergeCell ref="Y84:AB86"/>
    <mergeCell ref="AC84:AF86"/>
    <mergeCell ref="AG81:AO83"/>
    <mergeCell ref="AP81:AS83"/>
    <mergeCell ref="AT81:AV83"/>
    <mergeCell ref="AW81:AX83"/>
    <mergeCell ref="AY81:AZ83"/>
    <mergeCell ref="BA81:BB83"/>
    <mergeCell ref="BC78:BD80"/>
    <mergeCell ref="BE78:BF80"/>
    <mergeCell ref="BG78:BI80"/>
    <mergeCell ref="BJ78:BL80"/>
    <mergeCell ref="B81:L83"/>
    <mergeCell ref="M81:P83"/>
    <mergeCell ref="Q81:T83"/>
    <mergeCell ref="U81:X83"/>
    <mergeCell ref="Y81:AB83"/>
    <mergeCell ref="AC81:AF83"/>
    <mergeCell ref="AG78:AO80"/>
    <mergeCell ref="AP78:AS80"/>
    <mergeCell ref="AT78:AV80"/>
    <mergeCell ref="AW78:AX80"/>
    <mergeCell ref="AY78:AZ80"/>
    <mergeCell ref="BA78:BB80"/>
    <mergeCell ref="BC75:BD77"/>
    <mergeCell ref="BE75:BF77"/>
    <mergeCell ref="BG75:BI77"/>
    <mergeCell ref="BJ75:BL77"/>
    <mergeCell ref="B78:L80"/>
    <mergeCell ref="M78:P80"/>
    <mergeCell ref="Q78:T80"/>
    <mergeCell ref="U78:X80"/>
    <mergeCell ref="Y78:AB80"/>
    <mergeCell ref="AC78:AF80"/>
    <mergeCell ref="AG75:AO77"/>
    <mergeCell ref="AP75:AS77"/>
    <mergeCell ref="AT75:AV77"/>
    <mergeCell ref="AW75:AX77"/>
    <mergeCell ref="AY75:AZ77"/>
    <mergeCell ref="BA75:BB77"/>
    <mergeCell ref="BC72:BD74"/>
    <mergeCell ref="BE72:BF74"/>
    <mergeCell ref="BG72:BI74"/>
    <mergeCell ref="BJ72:BL74"/>
    <mergeCell ref="B75:L77"/>
    <mergeCell ref="M75:P77"/>
    <mergeCell ref="Q75:T77"/>
    <mergeCell ref="U75:X77"/>
    <mergeCell ref="Y75:AB77"/>
    <mergeCell ref="AC75:AF77"/>
    <mergeCell ref="AG72:AO74"/>
    <mergeCell ref="AP72:AS74"/>
    <mergeCell ref="AT72:AV74"/>
    <mergeCell ref="AW72:AX74"/>
    <mergeCell ref="AY72:AZ74"/>
    <mergeCell ref="BA72:BB74"/>
    <mergeCell ref="BC69:BD71"/>
    <mergeCell ref="BE69:BF71"/>
    <mergeCell ref="BG69:BI71"/>
    <mergeCell ref="BJ69:BL71"/>
    <mergeCell ref="B72:L74"/>
    <mergeCell ref="M72:P74"/>
    <mergeCell ref="Q72:T74"/>
    <mergeCell ref="U72:X74"/>
    <mergeCell ref="Y72:AB74"/>
    <mergeCell ref="AC72:AF74"/>
    <mergeCell ref="AG69:AO71"/>
    <mergeCell ref="AP69:AS71"/>
    <mergeCell ref="AT69:AV71"/>
    <mergeCell ref="AW69:AX71"/>
    <mergeCell ref="AY69:AZ71"/>
    <mergeCell ref="BA69:BB71"/>
    <mergeCell ref="BC66:BD68"/>
    <mergeCell ref="BE66:BF68"/>
    <mergeCell ref="BG66:BI68"/>
    <mergeCell ref="BJ66:BL68"/>
    <mergeCell ref="B69:L71"/>
    <mergeCell ref="M69:P71"/>
    <mergeCell ref="Q69:T71"/>
    <mergeCell ref="U69:X71"/>
    <mergeCell ref="Y69:AB71"/>
    <mergeCell ref="AC69:AF71"/>
    <mergeCell ref="AG66:AO68"/>
    <mergeCell ref="AP66:AS68"/>
    <mergeCell ref="AT66:AV68"/>
    <mergeCell ref="AW66:AX68"/>
    <mergeCell ref="AY66:AZ68"/>
    <mergeCell ref="BA66:BB68"/>
    <mergeCell ref="B66:L68"/>
    <mergeCell ref="M66:P68"/>
    <mergeCell ref="Q66:T68"/>
    <mergeCell ref="U66:X68"/>
    <mergeCell ref="Y66:AB68"/>
    <mergeCell ref="AC66:AF68"/>
    <mergeCell ref="BJ60:BL65"/>
    <mergeCell ref="B63:L65"/>
    <mergeCell ref="M63:P65"/>
    <mergeCell ref="Q63:T65"/>
    <mergeCell ref="U63:X65"/>
    <mergeCell ref="Y63:AB65"/>
    <mergeCell ref="AC63:AF65"/>
    <mergeCell ref="AW63:AX65"/>
    <mergeCell ref="AY63:AZ65"/>
    <mergeCell ref="BA63:BB65"/>
    <mergeCell ref="AP60:AS65"/>
    <mergeCell ref="AT60:AV65"/>
    <mergeCell ref="AW60:BB62"/>
    <mergeCell ref="BC60:BD65"/>
    <mergeCell ref="BE60:BF65"/>
    <mergeCell ref="BG60:BI65"/>
    <mergeCell ref="B54:AF57"/>
    <mergeCell ref="AG54:BI57"/>
    <mergeCell ref="B58:BI59"/>
    <mergeCell ref="B60:L62"/>
    <mergeCell ref="M60:P62"/>
    <mergeCell ref="Q60:T62"/>
    <mergeCell ref="U60:X62"/>
    <mergeCell ref="Y60:AB62"/>
    <mergeCell ref="AC60:AF62"/>
    <mergeCell ref="AG60:AO65"/>
    <mergeCell ref="BH48:BI50"/>
    <mergeCell ref="B51:J53"/>
    <mergeCell ref="K51:S53"/>
    <mergeCell ref="T51:AF53"/>
    <mergeCell ref="AG51:AO53"/>
    <mergeCell ref="AP51:AV53"/>
    <mergeCell ref="AW51:AY53"/>
    <mergeCell ref="AZ51:BE53"/>
    <mergeCell ref="BF51:BG53"/>
    <mergeCell ref="BH51:BI53"/>
    <mergeCell ref="BF45:BG47"/>
    <mergeCell ref="BH45:BI47"/>
    <mergeCell ref="B48:J50"/>
    <mergeCell ref="K48:S50"/>
    <mergeCell ref="T48:AF50"/>
    <mergeCell ref="AG48:AO50"/>
    <mergeCell ref="AP48:AV50"/>
    <mergeCell ref="AW48:AY50"/>
    <mergeCell ref="AZ48:BE50"/>
    <mergeCell ref="BF48:BG50"/>
    <mergeCell ref="AZ42:BE44"/>
    <mergeCell ref="BF42:BG44"/>
    <mergeCell ref="BH42:BI44"/>
    <mergeCell ref="B45:J47"/>
    <mergeCell ref="K45:S47"/>
    <mergeCell ref="T45:AF47"/>
    <mergeCell ref="AG45:AO47"/>
    <mergeCell ref="AP45:AV47"/>
    <mergeCell ref="AW45:AY47"/>
    <mergeCell ref="AZ45:BE47"/>
    <mergeCell ref="B42:J44"/>
    <mergeCell ref="K42:S44"/>
    <mergeCell ref="T42:AF44"/>
    <mergeCell ref="AG42:AO44"/>
    <mergeCell ref="AP42:AV44"/>
    <mergeCell ref="AW42:AY44"/>
    <mergeCell ref="AY36:AZ38"/>
    <mergeCell ref="BA36:BB38"/>
    <mergeCell ref="BC36:BE38"/>
    <mergeCell ref="BF36:BI38"/>
    <mergeCell ref="B39:J41"/>
    <mergeCell ref="K39:S41"/>
    <mergeCell ref="T39:AF41"/>
    <mergeCell ref="AG39:AO41"/>
    <mergeCell ref="AP39:AY41"/>
    <mergeCell ref="AZ39:BI41"/>
    <mergeCell ref="AY33:AZ35"/>
    <mergeCell ref="BA33:BB35"/>
    <mergeCell ref="BC33:BE35"/>
    <mergeCell ref="BF33:BI35"/>
    <mergeCell ref="B36:J38"/>
    <mergeCell ref="K36:S38"/>
    <mergeCell ref="T36:AF38"/>
    <mergeCell ref="AG36:AO38"/>
    <mergeCell ref="AP36:AU38"/>
    <mergeCell ref="AV36:AX38"/>
    <mergeCell ref="T21:AF23"/>
    <mergeCell ref="AG21:AO23"/>
    <mergeCell ref="AP21:AU23"/>
    <mergeCell ref="AV21:AX23"/>
    <mergeCell ref="AY30:AZ32"/>
    <mergeCell ref="BA30:BB32"/>
    <mergeCell ref="BC30:BE32"/>
    <mergeCell ref="BF30:BI32"/>
    <mergeCell ref="B33:J35"/>
    <mergeCell ref="K33:S35"/>
    <mergeCell ref="T33:AF35"/>
    <mergeCell ref="AG33:AO35"/>
    <mergeCell ref="AP33:AU35"/>
    <mergeCell ref="AV33:AX35"/>
    <mergeCell ref="AY27:AZ29"/>
    <mergeCell ref="BA27:BB29"/>
    <mergeCell ref="BC27:BE29"/>
    <mergeCell ref="BF27:BI29"/>
    <mergeCell ref="B30:J32"/>
    <mergeCell ref="K30:S32"/>
    <mergeCell ref="T30:AF32"/>
    <mergeCell ref="AG30:AO32"/>
    <mergeCell ref="AP30:AU32"/>
    <mergeCell ref="AV30:AX32"/>
    <mergeCell ref="B2:AO11"/>
    <mergeCell ref="AP2:AY11"/>
    <mergeCell ref="AZ2:BI11"/>
    <mergeCell ref="B12:BI15"/>
    <mergeCell ref="B16:BI17"/>
    <mergeCell ref="B18:J20"/>
    <mergeCell ref="K18:S20"/>
    <mergeCell ref="T18:AF20"/>
    <mergeCell ref="AG18:AO20"/>
    <mergeCell ref="AP18:BI20"/>
    <mergeCell ref="AY24:AZ26"/>
    <mergeCell ref="BA24:BB26"/>
    <mergeCell ref="BC24:BE26"/>
    <mergeCell ref="BF24:BI26"/>
    <mergeCell ref="B27:J29"/>
    <mergeCell ref="K27:S29"/>
    <mergeCell ref="T27:AF29"/>
    <mergeCell ref="AG27:AO29"/>
    <mergeCell ref="AP27:AU29"/>
    <mergeCell ref="AV27:AX29"/>
    <mergeCell ref="AY21:AZ23"/>
    <mergeCell ref="BA21:BB23"/>
    <mergeCell ref="BC21:BE23"/>
    <mergeCell ref="BF21:BI23"/>
    <mergeCell ref="B24:J26"/>
    <mergeCell ref="K24:S26"/>
    <mergeCell ref="T24:AF26"/>
    <mergeCell ref="AG24:AO26"/>
    <mergeCell ref="AP24:AU26"/>
    <mergeCell ref="AV24:AX26"/>
    <mergeCell ref="B21:J23"/>
    <mergeCell ref="K21:S23"/>
  </mergeCells>
  <conditionalFormatting sqref="AT66:AZ68 AY108:AZ119 AY123:AZ131 AY135:AZ137 AY141:AZ164 AY69:AZ104 AT69:AX164 BE66:BL164">
    <cfRule type="cellIs" dxfId="705" priority="32" operator="equal">
      <formula>0</formula>
    </cfRule>
  </conditionalFormatting>
  <conditionalFormatting sqref="AY177:AZ209">
    <cfRule type="cellIs" dxfId="704" priority="31" operator="equal">
      <formula>0</formula>
    </cfRule>
  </conditionalFormatting>
  <conditionalFormatting sqref="AE245:AK248 AO245:AQ248">
    <cfRule type="expression" dxfId="703" priority="30">
      <formula>($AB$245=0)</formula>
    </cfRule>
  </conditionalFormatting>
  <conditionalFormatting sqref="AK279:AM282">
    <cfRule type="cellIs" dxfId="702" priority="29" operator="equal">
      <formula>0</formula>
    </cfRule>
  </conditionalFormatting>
  <conditionalFormatting sqref="BH42:BI47">
    <cfRule type="cellIs" dxfId="701" priority="28" operator="equal">
      <formula>0</formula>
    </cfRule>
  </conditionalFormatting>
  <conditionalFormatting sqref="BA66:BB164">
    <cfRule type="cellIs" dxfId="700" priority="27" operator="equal">
      <formula>0</formula>
    </cfRule>
  </conditionalFormatting>
  <conditionalFormatting sqref="BG66:BL164">
    <cfRule type="cellIs" dxfId="699" priority="26" operator="lessThan">
      <formula>0</formula>
    </cfRule>
  </conditionalFormatting>
  <conditionalFormatting sqref="BG177:BI209">
    <cfRule type="cellIs" dxfId="698" priority="25" operator="equal">
      <formula>0</formula>
    </cfRule>
  </conditionalFormatting>
  <conditionalFormatting sqref="BG177:BI209">
    <cfRule type="cellIs" dxfId="697" priority="24" operator="lessThan">
      <formula>0</formula>
    </cfRule>
  </conditionalFormatting>
  <conditionalFormatting sqref="AZ245:BI248">
    <cfRule type="expression" dxfId="696" priority="23">
      <formula>$AW$245=0</formula>
    </cfRule>
  </conditionalFormatting>
  <conditionalFormatting sqref="AH279:AJ282">
    <cfRule type="cellIs" dxfId="695" priority="22" operator="equal">
      <formula>0</formula>
    </cfRule>
  </conditionalFormatting>
  <conditionalFormatting sqref="AT174:BB176 AT177:AX209 BE177:BF209 BE174:BI176 BA177:BB209">
    <cfRule type="cellIs" dxfId="694" priority="21" operator="equal">
      <formula>0</formula>
    </cfRule>
  </conditionalFormatting>
  <conditionalFormatting sqref="BG174:BI176">
    <cfRule type="cellIs" dxfId="693" priority="20" operator="lessThan">
      <formula>0</formula>
    </cfRule>
  </conditionalFormatting>
  <conditionalFormatting sqref="BC66:BD164">
    <cfRule type="cellIs" dxfId="692" priority="19" operator="equal">
      <formula>0</formula>
    </cfRule>
  </conditionalFormatting>
  <conditionalFormatting sqref="BC174:BD209">
    <cfRule type="cellIs" dxfId="691" priority="18" operator="equal">
      <formula>0</formula>
    </cfRule>
  </conditionalFormatting>
  <conditionalFormatting sqref="AE241:AK244">
    <cfRule type="expression" dxfId="690" priority="17">
      <formula>($AB$245=0)</formula>
    </cfRule>
  </conditionalFormatting>
  <conditionalFormatting sqref="AO241:AQ244">
    <cfRule type="expression" dxfId="689" priority="16">
      <formula>($AB$245=0)</formula>
    </cfRule>
  </conditionalFormatting>
  <conditionalFormatting sqref="AZ241:BI244">
    <cfRule type="expression" dxfId="688" priority="15">
      <formula>$AW$245=0</formula>
    </cfRule>
  </conditionalFormatting>
  <conditionalFormatting sqref="AY105:AZ107">
    <cfRule type="cellIs" dxfId="687" priority="14" operator="equal">
      <formula>0</formula>
    </cfRule>
  </conditionalFormatting>
  <conditionalFormatting sqref="AY120:AZ122">
    <cfRule type="cellIs" dxfId="686" priority="13" operator="equal">
      <formula>0</formula>
    </cfRule>
  </conditionalFormatting>
  <conditionalFormatting sqref="AY132:AZ134">
    <cfRule type="cellIs" dxfId="685" priority="12" operator="equal">
      <formula>0</formula>
    </cfRule>
  </conditionalFormatting>
  <conditionalFormatting sqref="AY138:AZ140">
    <cfRule type="cellIs" dxfId="684" priority="11" operator="equal">
      <formula>0</formula>
    </cfRule>
  </conditionalFormatting>
  <conditionalFormatting sqref="BJ165:BL170">
    <cfRule type="cellIs" dxfId="683" priority="10" operator="equal">
      <formula>0</formula>
    </cfRule>
  </conditionalFormatting>
  <conditionalFormatting sqref="BJ165:BL170">
    <cfRule type="cellIs" dxfId="682" priority="9" operator="lessThan">
      <formula>0</formula>
    </cfRule>
  </conditionalFormatting>
  <conditionalFormatting sqref="BJ171:BL173">
    <cfRule type="cellIs" dxfId="681" priority="8" operator="equal">
      <formula>0</formula>
    </cfRule>
  </conditionalFormatting>
  <conditionalFormatting sqref="BJ171:BL173">
    <cfRule type="cellIs" dxfId="680" priority="7" operator="lessThan">
      <formula>0</formula>
    </cfRule>
  </conditionalFormatting>
  <conditionalFormatting sqref="BH48:BI53">
    <cfRule type="cellIs" dxfId="679" priority="6" operator="equal">
      <formula>0</formula>
    </cfRule>
  </conditionalFormatting>
  <conditionalFormatting sqref="BJ174:BL176">
    <cfRule type="cellIs" dxfId="678" priority="5" operator="equal">
      <formula>0</formula>
    </cfRule>
  </conditionalFormatting>
  <conditionalFormatting sqref="BJ174:BL176">
    <cfRule type="cellIs" dxfId="677" priority="4" operator="lessThan">
      <formula>0</formula>
    </cfRule>
  </conditionalFormatting>
  <conditionalFormatting sqref="AL245:AN248">
    <cfRule type="expression" dxfId="676" priority="3">
      <formula>($AB$245=0)</formula>
    </cfRule>
  </conditionalFormatting>
  <conditionalFormatting sqref="AL241:AN244">
    <cfRule type="expression" dxfId="675" priority="2">
      <formula>($AB$245=0)</formula>
    </cfRule>
  </conditionalFormatting>
  <conditionalFormatting sqref="M66:Y150">
    <cfRule type="cellIs" dxfId="674" priority="1" operator="equal">
      <formula>0</formula>
    </cfRule>
  </conditionalFormatting>
  <printOptions horizontalCentered="1"/>
  <pageMargins left="0.25" right="0.25" top="0.25" bottom="0.25" header="0" footer="0"/>
  <pageSetup scale="15" orientation="portrait" r:id="rId1"/>
  <drawing r:id="rId2"/>
  <legacyDrawing r:id="rId3"/>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49">
    <tabColor theme="8" tint="-0.249977111117893"/>
  </sheetPr>
  <dimension ref="A1:BO308"/>
  <sheetViews>
    <sheetView topLeftCell="A63" zoomScale="30" zoomScaleNormal="30" zoomScaleSheetLayoutView="30" workbookViewId="0">
      <selection activeCell="Y150" sqref="Y150:AB152"/>
    </sheetView>
  </sheetViews>
  <sheetFormatPr defaultRowHeight="15"/>
  <cols>
    <col min="2" max="15" width="9.42578125" customWidth="1"/>
    <col min="16" max="16" width="21" customWidth="1"/>
    <col min="17" max="17" width="9.42578125" customWidth="1"/>
    <col min="18" max="18" width="10.85546875" customWidth="1"/>
    <col min="19" max="19" width="16.28515625" customWidth="1"/>
    <col min="20" max="20" width="8.28515625" customWidth="1"/>
    <col min="21" max="23" width="9.42578125" customWidth="1"/>
    <col min="24" max="24" width="17.5703125" customWidth="1"/>
    <col min="25" max="25" width="14.5703125" customWidth="1"/>
    <col min="26" max="27" width="10.5703125" customWidth="1"/>
    <col min="28" max="28" width="7.140625" customWidth="1"/>
    <col min="29" max="31" width="9.42578125" customWidth="1"/>
    <col min="32" max="32" width="15.5703125" customWidth="1"/>
    <col min="33" max="40" width="9.42578125" customWidth="1"/>
    <col min="41" max="41" width="18.5703125" customWidth="1"/>
    <col min="42" max="46" width="9.42578125" customWidth="1"/>
    <col min="47" max="47" width="16.28515625" customWidth="1"/>
    <col min="48" max="49" width="9.42578125" customWidth="1"/>
    <col min="50" max="50" width="12" customWidth="1"/>
    <col min="51" max="51" width="9.42578125" customWidth="1"/>
    <col min="52" max="52" width="12" customWidth="1"/>
    <col min="53" max="53" width="9.42578125" customWidth="1"/>
    <col min="54" max="56" width="11.5703125" customWidth="1"/>
    <col min="57" max="59" width="9.42578125" customWidth="1"/>
    <col min="60" max="60" width="12" customWidth="1"/>
    <col min="61" max="61" width="11.42578125" customWidth="1"/>
    <col min="63" max="63" width="9.140625" customWidth="1"/>
  </cols>
  <sheetData>
    <row r="1" spans="2:61" ht="15.75" thickBot="1"/>
    <row r="2" spans="2:61" ht="15" customHeight="1" thickTop="1">
      <c r="B2" s="475" t="s">
        <v>0</v>
      </c>
      <c r="C2" s="476"/>
      <c r="D2" s="476"/>
      <c r="E2" s="476"/>
      <c r="F2" s="476"/>
      <c r="G2" s="476"/>
      <c r="H2" s="476"/>
      <c r="I2" s="476"/>
      <c r="J2" s="476"/>
      <c r="K2" s="476"/>
      <c r="L2" s="476"/>
      <c r="M2" s="476"/>
      <c r="N2" s="476"/>
      <c r="O2" s="476"/>
      <c r="P2" s="476"/>
      <c r="Q2" s="476"/>
      <c r="R2" s="476"/>
      <c r="S2" s="476"/>
      <c r="T2" s="476"/>
      <c r="U2" s="476"/>
      <c r="V2" s="476"/>
      <c r="W2" s="476"/>
      <c r="X2" s="476"/>
      <c r="Y2" s="476"/>
      <c r="Z2" s="476"/>
      <c r="AA2" s="476"/>
      <c r="AB2" s="476"/>
      <c r="AC2" s="476"/>
      <c r="AD2" s="476"/>
      <c r="AE2" s="476"/>
      <c r="AF2" s="476"/>
      <c r="AG2" s="476"/>
      <c r="AH2" s="476"/>
      <c r="AI2" s="476"/>
      <c r="AJ2" s="476"/>
      <c r="AK2" s="476"/>
      <c r="AL2" s="476"/>
      <c r="AM2" s="476"/>
      <c r="AN2" s="476"/>
      <c r="AO2" s="476"/>
      <c r="AP2" s="476"/>
      <c r="AQ2" s="476"/>
      <c r="AR2" s="476"/>
      <c r="AS2" s="476"/>
      <c r="AT2" s="476"/>
      <c r="AU2" s="476"/>
      <c r="AV2" s="476"/>
      <c r="AW2" s="476"/>
      <c r="AX2" s="476"/>
      <c r="AY2" s="476"/>
      <c r="AZ2" s="481"/>
      <c r="BA2" s="481"/>
      <c r="BB2" s="481"/>
      <c r="BC2" s="481"/>
      <c r="BD2" s="481"/>
      <c r="BE2" s="481"/>
      <c r="BF2" s="481"/>
      <c r="BG2" s="481"/>
      <c r="BH2" s="481"/>
      <c r="BI2" s="482"/>
    </row>
    <row r="3" spans="2:61" ht="15" customHeight="1">
      <c r="B3" s="477"/>
      <c r="C3" s="478"/>
      <c r="D3" s="478"/>
      <c r="E3" s="478"/>
      <c r="F3" s="478"/>
      <c r="G3" s="478"/>
      <c r="H3" s="478"/>
      <c r="I3" s="478"/>
      <c r="J3" s="478"/>
      <c r="K3" s="478"/>
      <c r="L3" s="478"/>
      <c r="M3" s="478"/>
      <c r="N3" s="478"/>
      <c r="O3" s="478"/>
      <c r="P3" s="478"/>
      <c r="Q3" s="478"/>
      <c r="R3" s="478"/>
      <c r="S3" s="478"/>
      <c r="T3" s="478"/>
      <c r="U3" s="478"/>
      <c r="V3" s="478"/>
      <c r="W3" s="478"/>
      <c r="X3" s="478"/>
      <c r="Y3" s="478"/>
      <c r="Z3" s="478"/>
      <c r="AA3" s="478"/>
      <c r="AB3" s="478"/>
      <c r="AC3" s="478"/>
      <c r="AD3" s="478"/>
      <c r="AE3" s="478"/>
      <c r="AF3" s="478"/>
      <c r="AG3" s="478"/>
      <c r="AH3" s="478"/>
      <c r="AI3" s="478"/>
      <c r="AJ3" s="478"/>
      <c r="AK3" s="478"/>
      <c r="AL3" s="478"/>
      <c r="AM3" s="478"/>
      <c r="AN3" s="478"/>
      <c r="AO3" s="478"/>
      <c r="AP3" s="478"/>
      <c r="AQ3" s="478"/>
      <c r="AR3" s="478"/>
      <c r="AS3" s="478"/>
      <c r="AT3" s="478"/>
      <c r="AU3" s="478"/>
      <c r="AV3" s="478"/>
      <c r="AW3" s="478"/>
      <c r="AX3" s="478"/>
      <c r="AY3" s="478"/>
      <c r="AZ3" s="483"/>
      <c r="BA3" s="483"/>
      <c r="BB3" s="483"/>
      <c r="BC3" s="483"/>
      <c r="BD3" s="483"/>
      <c r="BE3" s="483"/>
      <c r="BF3" s="483"/>
      <c r="BG3" s="483"/>
      <c r="BH3" s="483"/>
      <c r="BI3" s="484"/>
    </row>
    <row r="4" spans="2:61" ht="15" customHeight="1">
      <c r="B4" s="477"/>
      <c r="C4" s="478"/>
      <c r="D4" s="478"/>
      <c r="E4" s="478"/>
      <c r="F4" s="478"/>
      <c r="G4" s="478"/>
      <c r="H4" s="478"/>
      <c r="I4" s="478"/>
      <c r="J4" s="478"/>
      <c r="K4" s="478"/>
      <c r="L4" s="478"/>
      <c r="M4" s="478"/>
      <c r="N4" s="478"/>
      <c r="O4" s="478"/>
      <c r="P4" s="478"/>
      <c r="Q4" s="478"/>
      <c r="R4" s="478"/>
      <c r="S4" s="478"/>
      <c r="T4" s="478"/>
      <c r="U4" s="478"/>
      <c r="V4" s="478"/>
      <c r="W4" s="478"/>
      <c r="X4" s="478"/>
      <c r="Y4" s="478"/>
      <c r="Z4" s="478"/>
      <c r="AA4" s="478"/>
      <c r="AB4" s="478"/>
      <c r="AC4" s="478"/>
      <c r="AD4" s="478"/>
      <c r="AE4" s="478"/>
      <c r="AF4" s="478"/>
      <c r="AG4" s="478"/>
      <c r="AH4" s="478"/>
      <c r="AI4" s="478"/>
      <c r="AJ4" s="478"/>
      <c r="AK4" s="478"/>
      <c r="AL4" s="478"/>
      <c r="AM4" s="478"/>
      <c r="AN4" s="478"/>
      <c r="AO4" s="478"/>
      <c r="AP4" s="478"/>
      <c r="AQ4" s="478"/>
      <c r="AR4" s="478"/>
      <c r="AS4" s="478"/>
      <c r="AT4" s="478"/>
      <c r="AU4" s="478"/>
      <c r="AV4" s="478"/>
      <c r="AW4" s="478"/>
      <c r="AX4" s="478"/>
      <c r="AY4" s="478"/>
      <c r="AZ4" s="483"/>
      <c r="BA4" s="483"/>
      <c r="BB4" s="483"/>
      <c r="BC4" s="483"/>
      <c r="BD4" s="483"/>
      <c r="BE4" s="483"/>
      <c r="BF4" s="483"/>
      <c r="BG4" s="483"/>
      <c r="BH4" s="483"/>
      <c r="BI4" s="484"/>
    </row>
    <row r="5" spans="2:61" ht="15" customHeight="1">
      <c r="B5" s="477"/>
      <c r="C5" s="478"/>
      <c r="D5" s="478"/>
      <c r="E5" s="478"/>
      <c r="F5" s="478"/>
      <c r="G5" s="478"/>
      <c r="H5" s="478"/>
      <c r="I5" s="478"/>
      <c r="J5" s="478"/>
      <c r="K5" s="478"/>
      <c r="L5" s="478"/>
      <c r="M5" s="478"/>
      <c r="N5" s="478"/>
      <c r="O5" s="478"/>
      <c r="P5" s="478"/>
      <c r="Q5" s="478"/>
      <c r="R5" s="478"/>
      <c r="S5" s="478"/>
      <c r="T5" s="478"/>
      <c r="U5" s="478"/>
      <c r="V5" s="478"/>
      <c r="W5" s="478"/>
      <c r="X5" s="478"/>
      <c r="Y5" s="478"/>
      <c r="Z5" s="478"/>
      <c r="AA5" s="478"/>
      <c r="AB5" s="478"/>
      <c r="AC5" s="478"/>
      <c r="AD5" s="478"/>
      <c r="AE5" s="478"/>
      <c r="AF5" s="478"/>
      <c r="AG5" s="478"/>
      <c r="AH5" s="478"/>
      <c r="AI5" s="478"/>
      <c r="AJ5" s="478"/>
      <c r="AK5" s="478"/>
      <c r="AL5" s="478"/>
      <c r="AM5" s="478"/>
      <c r="AN5" s="478"/>
      <c r="AO5" s="478"/>
      <c r="AP5" s="478"/>
      <c r="AQ5" s="478"/>
      <c r="AR5" s="478"/>
      <c r="AS5" s="478"/>
      <c r="AT5" s="478"/>
      <c r="AU5" s="478"/>
      <c r="AV5" s="478"/>
      <c r="AW5" s="478"/>
      <c r="AX5" s="478"/>
      <c r="AY5" s="478"/>
      <c r="AZ5" s="483"/>
      <c r="BA5" s="483"/>
      <c r="BB5" s="483"/>
      <c r="BC5" s="483"/>
      <c r="BD5" s="483"/>
      <c r="BE5" s="483"/>
      <c r="BF5" s="483"/>
      <c r="BG5" s="483"/>
      <c r="BH5" s="483"/>
      <c r="BI5" s="484"/>
    </row>
    <row r="6" spans="2:61" ht="15" customHeight="1">
      <c r="B6" s="477"/>
      <c r="C6" s="478"/>
      <c r="D6" s="478"/>
      <c r="E6" s="478"/>
      <c r="F6" s="478"/>
      <c r="G6" s="478"/>
      <c r="H6" s="478"/>
      <c r="I6" s="478"/>
      <c r="J6" s="478"/>
      <c r="K6" s="478"/>
      <c r="L6" s="478"/>
      <c r="M6" s="478"/>
      <c r="N6" s="478"/>
      <c r="O6" s="478"/>
      <c r="P6" s="478"/>
      <c r="Q6" s="478"/>
      <c r="R6" s="478"/>
      <c r="S6" s="478"/>
      <c r="T6" s="478"/>
      <c r="U6" s="478"/>
      <c r="V6" s="478"/>
      <c r="W6" s="478"/>
      <c r="X6" s="478"/>
      <c r="Y6" s="478"/>
      <c r="Z6" s="478"/>
      <c r="AA6" s="478"/>
      <c r="AB6" s="478"/>
      <c r="AC6" s="478"/>
      <c r="AD6" s="478"/>
      <c r="AE6" s="478"/>
      <c r="AF6" s="478"/>
      <c r="AG6" s="478"/>
      <c r="AH6" s="478"/>
      <c r="AI6" s="478"/>
      <c r="AJ6" s="478"/>
      <c r="AK6" s="478"/>
      <c r="AL6" s="478"/>
      <c r="AM6" s="478"/>
      <c r="AN6" s="478"/>
      <c r="AO6" s="478"/>
      <c r="AP6" s="478"/>
      <c r="AQ6" s="478"/>
      <c r="AR6" s="478"/>
      <c r="AS6" s="478"/>
      <c r="AT6" s="478"/>
      <c r="AU6" s="478"/>
      <c r="AV6" s="478"/>
      <c r="AW6" s="478"/>
      <c r="AX6" s="478"/>
      <c r="AY6" s="478"/>
      <c r="AZ6" s="483"/>
      <c r="BA6" s="483"/>
      <c r="BB6" s="483"/>
      <c r="BC6" s="483"/>
      <c r="BD6" s="483"/>
      <c r="BE6" s="483"/>
      <c r="BF6" s="483"/>
      <c r="BG6" s="483"/>
      <c r="BH6" s="483"/>
      <c r="BI6" s="484"/>
    </row>
    <row r="7" spans="2:61" ht="15" customHeight="1">
      <c r="B7" s="477"/>
      <c r="C7" s="478"/>
      <c r="D7" s="478"/>
      <c r="E7" s="478"/>
      <c r="F7" s="478"/>
      <c r="G7" s="478"/>
      <c r="H7" s="478"/>
      <c r="I7" s="478"/>
      <c r="J7" s="478"/>
      <c r="K7" s="478"/>
      <c r="L7" s="478"/>
      <c r="M7" s="478"/>
      <c r="N7" s="478"/>
      <c r="O7" s="478"/>
      <c r="P7" s="478"/>
      <c r="Q7" s="478"/>
      <c r="R7" s="478"/>
      <c r="S7" s="478"/>
      <c r="T7" s="478"/>
      <c r="U7" s="478"/>
      <c r="V7" s="478"/>
      <c r="W7" s="478"/>
      <c r="X7" s="478"/>
      <c r="Y7" s="478"/>
      <c r="Z7" s="478"/>
      <c r="AA7" s="478"/>
      <c r="AB7" s="478"/>
      <c r="AC7" s="478"/>
      <c r="AD7" s="478"/>
      <c r="AE7" s="478"/>
      <c r="AF7" s="478"/>
      <c r="AG7" s="478"/>
      <c r="AH7" s="478"/>
      <c r="AI7" s="478"/>
      <c r="AJ7" s="478"/>
      <c r="AK7" s="478"/>
      <c r="AL7" s="478"/>
      <c r="AM7" s="478"/>
      <c r="AN7" s="478"/>
      <c r="AO7" s="478"/>
      <c r="AP7" s="478"/>
      <c r="AQ7" s="478"/>
      <c r="AR7" s="478"/>
      <c r="AS7" s="478"/>
      <c r="AT7" s="478"/>
      <c r="AU7" s="478"/>
      <c r="AV7" s="478"/>
      <c r="AW7" s="478"/>
      <c r="AX7" s="478"/>
      <c r="AY7" s="478"/>
      <c r="AZ7" s="483"/>
      <c r="BA7" s="483"/>
      <c r="BB7" s="483"/>
      <c r="BC7" s="483"/>
      <c r="BD7" s="483"/>
      <c r="BE7" s="483"/>
      <c r="BF7" s="483"/>
      <c r="BG7" s="483"/>
      <c r="BH7" s="483"/>
      <c r="BI7" s="484"/>
    </row>
    <row r="8" spans="2:61" ht="15" customHeight="1">
      <c r="B8" s="477"/>
      <c r="C8" s="478"/>
      <c r="D8" s="478"/>
      <c r="E8" s="478"/>
      <c r="F8" s="478"/>
      <c r="G8" s="478"/>
      <c r="H8" s="478"/>
      <c r="I8" s="478"/>
      <c r="J8" s="478"/>
      <c r="K8" s="478"/>
      <c r="L8" s="478"/>
      <c r="M8" s="478"/>
      <c r="N8" s="478"/>
      <c r="O8" s="478"/>
      <c r="P8" s="478"/>
      <c r="Q8" s="478"/>
      <c r="R8" s="478"/>
      <c r="S8" s="478"/>
      <c r="T8" s="478"/>
      <c r="U8" s="478"/>
      <c r="V8" s="478"/>
      <c r="W8" s="478"/>
      <c r="X8" s="478"/>
      <c r="Y8" s="478"/>
      <c r="Z8" s="478"/>
      <c r="AA8" s="478"/>
      <c r="AB8" s="478"/>
      <c r="AC8" s="478"/>
      <c r="AD8" s="478"/>
      <c r="AE8" s="478"/>
      <c r="AF8" s="478"/>
      <c r="AG8" s="478"/>
      <c r="AH8" s="478"/>
      <c r="AI8" s="478"/>
      <c r="AJ8" s="478"/>
      <c r="AK8" s="478"/>
      <c r="AL8" s="478"/>
      <c r="AM8" s="478"/>
      <c r="AN8" s="478"/>
      <c r="AO8" s="478"/>
      <c r="AP8" s="478"/>
      <c r="AQ8" s="478"/>
      <c r="AR8" s="478"/>
      <c r="AS8" s="478"/>
      <c r="AT8" s="478"/>
      <c r="AU8" s="478"/>
      <c r="AV8" s="478"/>
      <c r="AW8" s="478"/>
      <c r="AX8" s="478"/>
      <c r="AY8" s="478"/>
      <c r="AZ8" s="483"/>
      <c r="BA8" s="483"/>
      <c r="BB8" s="483"/>
      <c r="BC8" s="483"/>
      <c r="BD8" s="483"/>
      <c r="BE8" s="483"/>
      <c r="BF8" s="483"/>
      <c r="BG8" s="483"/>
      <c r="BH8" s="483"/>
      <c r="BI8" s="484"/>
    </row>
    <row r="9" spans="2:61" ht="15" customHeight="1">
      <c r="B9" s="477"/>
      <c r="C9" s="478"/>
      <c r="D9" s="478"/>
      <c r="E9" s="478"/>
      <c r="F9" s="478"/>
      <c r="G9" s="478"/>
      <c r="H9" s="478"/>
      <c r="I9" s="478"/>
      <c r="J9" s="478"/>
      <c r="K9" s="478"/>
      <c r="L9" s="478"/>
      <c r="M9" s="478"/>
      <c r="N9" s="478"/>
      <c r="O9" s="478"/>
      <c r="P9" s="478"/>
      <c r="Q9" s="478"/>
      <c r="R9" s="478"/>
      <c r="S9" s="478"/>
      <c r="T9" s="478"/>
      <c r="U9" s="478"/>
      <c r="V9" s="478"/>
      <c r="W9" s="478"/>
      <c r="X9" s="478"/>
      <c r="Y9" s="478"/>
      <c r="Z9" s="478"/>
      <c r="AA9" s="478"/>
      <c r="AB9" s="478"/>
      <c r="AC9" s="478"/>
      <c r="AD9" s="478"/>
      <c r="AE9" s="478"/>
      <c r="AF9" s="478"/>
      <c r="AG9" s="478"/>
      <c r="AH9" s="478"/>
      <c r="AI9" s="478"/>
      <c r="AJ9" s="478"/>
      <c r="AK9" s="478"/>
      <c r="AL9" s="478"/>
      <c r="AM9" s="478"/>
      <c r="AN9" s="478"/>
      <c r="AO9" s="478"/>
      <c r="AP9" s="478"/>
      <c r="AQ9" s="478"/>
      <c r="AR9" s="478"/>
      <c r="AS9" s="478"/>
      <c r="AT9" s="478"/>
      <c r="AU9" s="478"/>
      <c r="AV9" s="478"/>
      <c r="AW9" s="478"/>
      <c r="AX9" s="478"/>
      <c r="AY9" s="478"/>
      <c r="AZ9" s="483"/>
      <c r="BA9" s="483"/>
      <c r="BB9" s="483"/>
      <c r="BC9" s="483"/>
      <c r="BD9" s="483"/>
      <c r="BE9" s="483"/>
      <c r="BF9" s="483"/>
      <c r="BG9" s="483"/>
      <c r="BH9" s="483"/>
      <c r="BI9" s="484"/>
    </row>
    <row r="10" spans="2:61" ht="15" customHeight="1">
      <c r="B10" s="477"/>
      <c r="C10" s="478"/>
      <c r="D10" s="478"/>
      <c r="E10" s="478"/>
      <c r="F10" s="478"/>
      <c r="G10" s="478"/>
      <c r="H10" s="478"/>
      <c r="I10" s="478"/>
      <c r="J10" s="478"/>
      <c r="K10" s="478"/>
      <c r="L10" s="478"/>
      <c r="M10" s="478"/>
      <c r="N10" s="478"/>
      <c r="O10" s="478"/>
      <c r="P10" s="478"/>
      <c r="Q10" s="478"/>
      <c r="R10" s="478"/>
      <c r="S10" s="478"/>
      <c r="T10" s="478"/>
      <c r="U10" s="478"/>
      <c r="V10" s="478"/>
      <c r="W10" s="478"/>
      <c r="X10" s="478"/>
      <c r="Y10" s="478"/>
      <c r="Z10" s="478"/>
      <c r="AA10" s="478"/>
      <c r="AB10" s="478"/>
      <c r="AC10" s="478"/>
      <c r="AD10" s="478"/>
      <c r="AE10" s="478"/>
      <c r="AF10" s="478"/>
      <c r="AG10" s="478"/>
      <c r="AH10" s="478"/>
      <c r="AI10" s="478"/>
      <c r="AJ10" s="478"/>
      <c r="AK10" s="478"/>
      <c r="AL10" s="478"/>
      <c r="AM10" s="478"/>
      <c r="AN10" s="478"/>
      <c r="AO10" s="478"/>
      <c r="AP10" s="478"/>
      <c r="AQ10" s="478"/>
      <c r="AR10" s="478"/>
      <c r="AS10" s="478"/>
      <c r="AT10" s="478"/>
      <c r="AU10" s="478"/>
      <c r="AV10" s="478"/>
      <c r="AW10" s="478"/>
      <c r="AX10" s="478"/>
      <c r="AY10" s="478"/>
      <c r="AZ10" s="483"/>
      <c r="BA10" s="483"/>
      <c r="BB10" s="483"/>
      <c r="BC10" s="483"/>
      <c r="BD10" s="483"/>
      <c r="BE10" s="483"/>
      <c r="BF10" s="483"/>
      <c r="BG10" s="483"/>
      <c r="BH10" s="483"/>
      <c r="BI10" s="484"/>
    </row>
    <row r="11" spans="2:61" ht="15.75" customHeight="1" thickBot="1">
      <c r="B11" s="479"/>
      <c r="C11" s="480"/>
      <c r="D11" s="480"/>
      <c r="E11" s="480"/>
      <c r="F11" s="480"/>
      <c r="G11" s="480"/>
      <c r="H11" s="480"/>
      <c r="I11" s="480"/>
      <c r="J11" s="480"/>
      <c r="K11" s="480"/>
      <c r="L11" s="480"/>
      <c r="M11" s="480"/>
      <c r="N11" s="480"/>
      <c r="O11" s="480"/>
      <c r="P11" s="480"/>
      <c r="Q11" s="480"/>
      <c r="R11" s="480"/>
      <c r="S11" s="480"/>
      <c r="T11" s="480"/>
      <c r="U11" s="480"/>
      <c r="V11" s="480"/>
      <c r="W11" s="480"/>
      <c r="X11" s="480"/>
      <c r="Y11" s="480"/>
      <c r="Z11" s="480"/>
      <c r="AA11" s="480"/>
      <c r="AB11" s="480"/>
      <c r="AC11" s="480"/>
      <c r="AD11" s="480"/>
      <c r="AE11" s="480"/>
      <c r="AF11" s="480"/>
      <c r="AG11" s="480"/>
      <c r="AH11" s="480"/>
      <c r="AI11" s="480"/>
      <c r="AJ11" s="480"/>
      <c r="AK11" s="480"/>
      <c r="AL11" s="480"/>
      <c r="AM11" s="480"/>
      <c r="AN11" s="480"/>
      <c r="AO11" s="480"/>
      <c r="AP11" s="480"/>
      <c r="AQ11" s="480"/>
      <c r="AR11" s="480"/>
      <c r="AS11" s="480"/>
      <c r="AT11" s="480"/>
      <c r="AU11" s="480"/>
      <c r="AV11" s="480"/>
      <c r="AW11" s="480"/>
      <c r="AX11" s="480"/>
      <c r="AY11" s="480"/>
      <c r="AZ11" s="485"/>
      <c r="BA11" s="485"/>
      <c r="BB11" s="485"/>
      <c r="BC11" s="485"/>
      <c r="BD11" s="485"/>
      <c r="BE11" s="485"/>
      <c r="BF11" s="485"/>
      <c r="BG11" s="485"/>
      <c r="BH11" s="485"/>
      <c r="BI11" s="486"/>
    </row>
    <row r="12" spans="2:61" ht="16.5" customHeight="1" thickTop="1" thickBot="1">
      <c r="B12" s="183" t="s">
        <v>1</v>
      </c>
      <c r="C12" s="183"/>
      <c r="D12" s="183"/>
      <c r="E12" s="183"/>
      <c r="F12" s="183"/>
      <c r="G12" s="183"/>
      <c r="H12" s="183"/>
      <c r="I12" s="183"/>
      <c r="J12" s="183"/>
      <c r="K12" s="183"/>
      <c r="L12" s="183"/>
      <c r="M12" s="183"/>
      <c r="N12" s="183"/>
      <c r="O12" s="183"/>
      <c r="P12" s="183"/>
      <c r="Q12" s="183"/>
      <c r="R12" s="183"/>
      <c r="S12" s="183"/>
      <c r="T12" s="183"/>
      <c r="U12" s="183"/>
      <c r="V12" s="183"/>
      <c r="W12" s="183"/>
      <c r="X12" s="183"/>
      <c r="Y12" s="183"/>
      <c r="Z12" s="183"/>
      <c r="AA12" s="183"/>
      <c r="AB12" s="183"/>
      <c r="AC12" s="183"/>
      <c r="AD12" s="183"/>
      <c r="AE12" s="183"/>
      <c r="AF12" s="183"/>
      <c r="AG12" s="183"/>
      <c r="AH12" s="183"/>
      <c r="AI12" s="183"/>
      <c r="AJ12" s="183"/>
      <c r="AK12" s="183"/>
      <c r="AL12" s="183"/>
      <c r="AM12" s="183"/>
      <c r="AN12" s="183"/>
      <c r="AO12" s="183"/>
      <c r="AP12" s="183"/>
      <c r="AQ12" s="183"/>
      <c r="AR12" s="183"/>
      <c r="AS12" s="183"/>
      <c r="AT12" s="183"/>
      <c r="AU12" s="183"/>
      <c r="AV12" s="183"/>
      <c r="AW12" s="183"/>
      <c r="AX12" s="183"/>
      <c r="AY12" s="183"/>
      <c r="AZ12" s="183"/>
      <c r="BA12" s="183"/>
      <c r="BB12" s="183"/>
      <c r="BC12" s="183"/>
      <c r="BD12" s="183"/>
      <c r="BE12" s="183"/>
      <c r="BF12" s="183"/>
      <c r="BG12" s="183"/>
      <c r="BH12" s="183"/>
      <c r="BI12" s="183"/>
    </row>
    <row r="13" spans="2:61" ht="16.5" customHeight="1" thickTop="1" thickBot="1">
      <c r="B13" s="183"/>
      <c r="C13" s="183"/>
      <c r="D13" s="183"/>
      <c r="E13" s="183"/>
      <c r="F13" s="183"/>
      <c r="G13" s="183"/>
      <c r="H13" s="183"/>
      <c r="I13" s="183"/>
      <c r="J13" s="183"/>
      <c r="K13" s="183"/>
      <c r="L13" s="183"/>
      <c r="M13" s="183"/>
      <c r="N13" s="183"/>
      <c r="O13" s="183"/>
      <c r="P13" s="183"/>
      <c r="Q13" s="183"/>
      <c r="R13" s="183"/>
      <c r="S13" s="183"/>
      <c r="T13" s="183"/>
      <c r="U13" s="183"/>
      <c r="V13" s="183"/>
      <c r="W13" s="183"/>
      <c r="X13" s="183"/>
      <c r="Y13" s="183"/>
      <c r="Z13" s="183"/>
      <c r="AA13" s="183"/>
      <c r="AB13" s="183"/>
      <c r="AC13" s="183"/>
      <c r="AD13" s="183"/>
      <c r="AE13" s="183"/>
      <c r="AF13" s="183"/>
      <c r="AG13" s="183"/>
      <c r="AH13" s="183"/>
      <c r="AI13" s="183"/>
      <c r="AJ13" s="183"/>
      <c r="AK13" s="183"/>
      <c r="AL13" s="183"/>
      <c r="AM13" s="183"/>
      <c r="AN13" s="183"/>
      <c r="AO13" s="183"/>
      <c r="AP13" s="183"/>
      <c r="AQ13" s="183"/>
      <c r="AR13" s="183"/>
      <c r="AS13" s="183"/>
      <c r="AT13" s="183"/>
      <c r="AU13" s="183"/>
      <c r="AV13" s="183"/>
      <c r="AW13" s="183"/>
      <c r="AX13" s="183"/>
      <c r="AY13" s="183"/>
      <c r="AZ13" s="183"/>
      <c r="BA13" s="183"/>
      <c r="BB13" s="183"/>
      <c r="BC13" s="183"/>
      <c r="BD13" s="183"/>
      <c r="BE13" s="183"/>
      <c r="BF13" s="183"/>
      <c r="BG13" s="183"/>
      <c r="BH13" s="183"/>
      <c r="BI13" s="183"/>
    </row>
    <row r="14" spans="2:61" ht="16.5" customHeight="1" thickTop="1" thickBot="1">
      <c r="B14" s="183"/>
      <c r="C14" s="183"/>
      <c r="D14" s="183"/>
      <c r="E14" s="183"/>
      <c r="F14" s="183"/>
      <c r="G14" s="183"/>
      <c r="H14" s="183"/>
      <c r="I14" s="183"/>
      <c r="J14" s="183"/>
      <c r="K14" s="183"/>
      <c r="L14" s="183"/>
      <c r="M14" s="183"/>
      <c r="N14" s="183"/>
      <c r="O14" s="183"/>
      <c r="P14" s="183"/>
      <c r="Q14" s="183"/>
      <c r="R14" s="183"/>
      <c r="S14" s="183"/>
      <c r="T14" s="183"/>
      <c r="U14" s="183"/>
      <c r="V14" s="183"/>
      <c r="W14" s="183"/>
      <c r="X14" s="183"/>
      <c r="Y14" s="183"/>
      <c r="Z14" s="183"/>
      <c r="AA14" s="183"/>
      <c r="AB14" s="183"/>
      <c r="AC14" s="183"/>
      <c r="AD14" s="183"/>
      <c r="AE14" s="183"/>
      <c r="AF14" s="183"/>
      <c r="AG14" s="183"/>
      <c r="AH14" s="183"/>
      <c r="AI14" s="183"/>
      <c r="AJ14" s="183"/>
      <c r="AK14" s="183"/>
      <c r="AL14" s="183"/>
      <c r="AM14" s="183"/>
      <c r="AN14" s="183"/>
      <c r="AO14" s="183"/>
      <c r="AP14" s="183"/>
      <c r="AQ14" s="183"/>
      <c r="AR14" s="183"/>
      <c r="AS14" s="183"/>
      <c r="AT14" s="183"/>
      <c r="AU14" s="183"/>
      <c r="AV14" s="183"/>
      <c r="AW14" s="183"/>
      <c r="AX14" s="183"/>
      <c r="AY14" s="183"/>
      <c r="AZ14" s="183"/>
      <c r="BA14" s="183"/>
      <c r="BB14" s="183"/>
      <c r="BC14" s="183"/>
      <c r="BD14" s="183"/>
      <c r="BE14" s="183"/>
      <c r="BF14" s="183"/>
      <c r="BG14" s="183"/>
      <c r="BH14" s="183"/>
      <c r="BI14" s="183"/>
    </row>
    <row r="15" spans="2:61" ht="16.5" customHeight="1" thickTop="1" thickBot="1">
      <c r="B15" s="183"/>
      <c r="C15" s="183"/>
      <c r="D15" s="183"/>
      <c r="E15" s="183"/>
      <c r="F15" s="183"/>
      <c r="G15" s="183"/>
      <c r="H15" s="183"/>
      <c r="I15" s="183"/>
      <c r="J15" s="183"/>
      <c r="K15" s="183"/>
      <c r="L15" s="183"/>
      <c r="M15" s="183"/>
      <c r="N15" s="183"/>
      <c r="O15" s="183"/>
      <c r="P15" s="183"/>
      <c r="Q15" s="183"/>
      <c r="R15" s="183"/>
      <c r="S15" s="183"/>
      <c r="T15" s="183"/>
      <c r="U15" s="183"/>
      <c r="V15" s="183"/>
      <c r="W15" s="183"/>
      <c r="X15" s="183"/>
      <c r="Y15" s="183"/>
      <c r="Z15" s="183"/>
      <c r="AA15" s="183"/>
      <c r="AB15" s="183"/>
      <c r="AC15" s="183"/>
      <c r="AD15" s="183"/>
      <c r="AE15" s="183"/>
      <c r="AF15" s="183"/>
      <c r="AG15" s="183"/>
      <c r="AH15" s="183"/>
      <c r="AI15" s="183"/>
      <c r="AJ15" s="183"/>
      <c r="AK15" s="183"/>
      <c r="AL15" s="183"/>
      <c r="AM15" s="183"/>
      <c r="AN15" s="183"/>
      <c r="AO15" s="183"/>
      <c r="AP15" s="183"/>
      <c r="AQ15" s="183"/>
      <c r="AR15" s="183"/>
      <c r="AS15" s="183"/>
      <c r="AT15" s="183"/>
      <c r="AU15" s="183"/>
      <c r="AV15" s="183"/>
      <c r="AW15" s="183"/>
      <c r="AX15" s="183"/>
      <c r="AY15" s="183"/>
      <c r="AZ15" s="183"/>
      <c r="BA15" s="183"/>
      <c r="BB15" s="183"/>
      <c r="BC15" s="183"/>
      <c r="BD15" s="183"/>
      <c r="BE15" s="183"/>
      <c r="BF15" s="183"/>
      <c r="BG15" s="183"/>
      <c r="BH15" s="183"/>
      <c r="BI15" s="183"/>
    </row>
    <row r="16" spans="2:61" ht="16.5" customHeight="1" thickTop="1" thickBot="1">
      <c r="B16" s="146"/>
      <c r="C16" s="146"/>
      <c r="D16" s="146"/>
      <c r="E16" s="146"/>
      <c r="F16" s="146"/>
      <c r="G16" s="146"/>
      <c r="H16" s="146"/>
      <c r="I16" s="146"/>
      <c r="J16" s="146"/>
      <c r="K16" s="146"/>
      <c r="L16" s="146"/>
      <c r="M16" s="146"/>
      <c r="N16" s="146"/>
      <c r="O16" s="146"/>
      <c r="P16" s="146"/>
      <c r="Q16" s="146"/>
      <c r="R16" s="146"/>
      <c r="S16" s="146"/>
      <c r="T16" s="146"/>
      <c r="U16" s="146"/>
      <c r="V16" s="146"/>
      <c r="W16" s="146"/>
      <c r="X16" s="146"/>
      <c r="Y16" s="146"/>
      <c r="Z16" s="146"/>
      <c r="AA16" s="146"/>
      <c r="AB16" s="146"/>
      <c r="AC16" s="146"/>
      <c r="AD16" s="146"/>
      <c r="AE16" s="146"/>
      <c r="AF16" s="146"/>
      <c r="AG16" s="146"/>
      <c r="AH16" s="146"/>
      <c r="AI16" s="146"/>
      <c r="AJ16" s="146"/>
      <c r="AK16" s="146"/>
      <c r="AL16" s="146"/>
      <c r="AM16" s="146"/>
      <c r="AN16" s="146"/>
      <c r="AO16" s="146"/>
      <c r="AP16" s="146"/>
      <c r="AQ16" s="146"/>
      <c r="AR16" s="146"/>
      <c r="AS16" s="146"/>
      <c r="AT16" s="146"/>
      <c r="AU16" s="146"/>
      <c r="AV16" s="146"/>
      <c r="AW16" s="146"/>
      <c r="AX16" s="146"/>
      <c r="AY16" s="146"/>
      <c r="AZ16" s="146"/>
      <c r="BA16" s="146"/>
      <c r="BB16" s="146"/>
      <c r="BC16" s="146"/>
      <c r="BD16" s="146"/>
      <c r="BE16" s="146"/>
      <c r="BF16" s="146"/>
      <c r="BG16" s="146"/>
      <c r="BH16" s="146"/>
      <c r="BI16" s="146"/>
    </row>
    <row r="17" spans="2:61" ht="16.5" customHeight="1" thickTop="1" thickBot="1">
      <c r="B17" s="146"/>
      <c r="C17" s="146"/>
      <c r="D17" s="146"/>
      <c r="E17" s="146"/>
      <c r="F17" s="146"/>
      <c r="G17" s="146"/>
      <c r="H17" s="146"/>
      <c r="I17" s="146"/>
      <c r="J17" s="146"/>
      <c r="K17" s="146"/>
      <c r="L17" s="146"/>
      <c r="M17" s="146"/>
      <c r="N17" s="146"/>
      <c r="O17" s="146"/>
      <c r="P17" s="146"/>
      <c r="Q17" s="146"/>
      <c r="R17" s="146"/>
      <c r="S17" s="146"/>
      <c r="T17" s="146"/>
      <c r="U17" s="146"/>
      <c r="V17" s="146"/>
      <c r="W17" s="146"/>
      <c r="X17" s="146"/>
      <c r="Y17" s="146"/>
      <c r="Z17" s="146"/>
      <c r="AA17" s="146"/>
      <c r="AB17" s="146"/>
      <c r="AC17" s="146"/>
      <c r="AD17" s="146"/>
      <c r="AE17" s="146"/>
      <c r="AF17" s="146"/>
      <c r="AG17" s="146"/>
      <c r="AH17" s="146"/>
      <c r="AI17" s="146"/>
      <c r="AJ17" s="146"/>
      <c r="AK17" s="146"/>
      <c r="AL17" s="146"/>
      <c r="AM17" s="146"/>
      <c r="AN17" s="146"/>
      <c r="AO17" s="146"/>
      <c r="AP17" s="146"/>
      <c r="AQ17" s="146"/>
      <c r="AR17" s="146"/>
      <c r="AS17" s="146"/>
      <c r="AT17" s="146"/>
      <c r="AU17" s="146"/>
      <c r="AV17" s="146"/>
      <c r="AW17" s="146"/>
      <c r="AX17" s="146"/>
      <c r="AY17" s="146"/>
      <c r="AZ17" s="146"/>
      <c r="BA17" s="146"/>
      <c r="BB17" s="146"/>
      <c r="BC17" s="146"/>
      <c r="BD17" s="146"/>
      <c r="BE17" s="146"/>
      <c r="BF17" s="146"/>
      <c r="BG17" s="146"/>
      <c r="BH17" s="146"/>
      <c r="BI17" s="146"/>
    </row>
    <row r="18" spans="2:61" ht="15" customHeight="1" thickTop="1" thickBot="1">
      <c r="B18" s="461" t="s">
        <v>2</v>
      </c>
      <c r="C18" s="461"/>
      <c r="D18" s="461"/>
      <c r="E18" s="461"/>
      <c r="F18" s="461"/>
      <c r="G18" s="461"/>
      <c r="H18" s="461"/>
      <c r="I18" s="461"/>
      <c r="J18" s="461"/>
      <c r="K18" s="414" t="s">
        <v>260</v>
      </c>
      <c r="L18" s="414"/>
      <c r="M18" s="414"/>
      <c r="N18" s="414"/>
      <c r="O18" s="414"/>
      <c r="P18" s="414"/>
      <c r="Q18" s="414"/>
      <c r="R18" s="414"/>
      <c r="S18" s="414"/>
      <c r="T18" s="461" t="s">
        <v>3</v>
      </c>
      <c r="U18" s="461"/>
      <c r="V18" s="461"/>
      <c r="W18" s="461"/>
      <c r="X18" s="461"/>
      <c r="Y18" s="461"/>
      <c r="Z18" s="461"/>
      <c r="AA18" s="461"/>
      <c r="AB18" s="461"/>
      <c r="AC18" s="461"/>
      <c r="AD18" s="461"/>
      <c r="AE18" s="461"/>
      <c r="AF18" s="461"/>
      <c r="AG18" s="496">
        <f>'08.02'!AG18+1</f>
        <v>44236</v>
      </c>
      <c r="AH18" s="496"/>
      <c r="AI18" s="496"/>
      <c r="AJ18" s="496"/>
      <c r="AK18" s="496"/>
      <c r="AL18" s="496"/>
      <c r="AM18" s="496"/>
      <c r="AN18" s="496"/>
      <c r="AO18" s="496"/>
      <c r="AP18" s="183" t="s">
        <v>4</v>
      </c>
      <c r="AQ18" s="183"/>
      <c r="AR18" s="183"/>
      <c r="AS18" s="183"/>
      <c r="AT18" s="183"/>
      <c r="AU18" s="183"/>
      <c r="AV18" s="183"/>
      <c r="AW18" s="183"/>
      <c r="AX18" s="183"/>
      <c r="AY18" s="183"/>
      <c r="AZ18" s="183"/>
      <c r="BA18" s="183"/>
      <c r="BB18" s="183"/>
      <c r="BC18" s="183"/>
      <c r="BD18" s="183"/>
      <c r="BE18" s="183"/>
      <c r="BF18" s="183"/>
      <c r="BG18" s="183"/>
      <c r="BH18" s="183"/>
      <c r="BI18" s="183"/>
    </row>
    <row r="19" spans="2:61" ht="15" customHeight="1" thickTop="1" thickBot="1">
      <c r="B19" s="461"/>
      <c r="C19" s="461"/>
      <c r="D19" s="461"/>
      <c r="E19" s="461"/>
      <c r="F19" s="461"/>
      <c r="G19" s="461"/>
      <c r="H19" s="461"/>
      <c r="I19" s="461"/>
      <c r="J19" s="461"/>
      <c r="K19" s="414"/>
      <c r="L19" s="414"/>
      <c r="M19" s="414"/>
      <c r="N19" s="414"/>
      <c r="O19" s="414"/>
      <c r="P19" s="414"/>
      <c r="Q19" s="414"/>
      <c r="R19" s="414"/>
      <c r="S19" s="414"/>
      <c r="T19" s="461"/>
      <c r="U19" s="461"/>
      <c r="V19" s="461"/>
      <c r="W19" s="461"/>
      <c r="X19" s="461"/>
      <c r="Y19" s="461"/>
      <c r="Z19" s="461"/>
      <c r="AA19" s="461"/>
      <c r="AB19" s="461"/>
      <c r="AC19" s="461"/>
      <c r="AD19" s="461"/>
      <c r="AE19" s="461"/>
      <c r="AF19" s="461"/>
      <c r="AG19" s="496"/>
      <c r="AH19" s="496"/>
      <c r="AI19" s="496"/>
      <c r="AJ19" s="496"/>
      <c r="AK19" s="496"/>
      <c r="AL19" s="496"/>
      <c r="AM19" s="496"/>
      <c r="AN19" s="496"/>
      <c r="AO19" s="496"/>
      <c r="AP19" s="183"/>
      <c r="AQ19" s="183"/>
      <c r="AR19" s="183"/>
      <c r="AS19" s="183"/>
      <c r="AT19" s="183"/>
      <c r="AU19" s="183"/>
      <c r="AV19" s="183"/>
      <c r="AW19" s="183"/>
      <c r="AX19" s="183"/>
      <c r="AY19" s="183"/>
      <c r="AZ19" s="183"/>
      <c r="BA19" s="183"/>
      <c r="BB19" s="183"/>
      <c r="BC19" s="183"/>
      <c r="BD19" s="183"/>
      <c r="BE19" s="183"/>
      <c r="BF19" s="183"/>
      <c r="BG19" s="183"/>
      <c r="BH19" s="183"/>
      <c r="BI19" s="183"/>
    </row>
    <row r="20" spans="2:61" ht="15" customHeight="1" thickTop="1" thickBot="1">
      <c r="B20" s="461"/>
      <c r="C20" s="461"/>
      <c r="D20" s="461"/>
      <c r="E20" s="461"/>
      <c r="F20" s="461"/>
      <c r="G20" s="461"/>
      <c r="H20" s="461"/>
      <c r="I20" s="461"/>
      <c r="J20" s="461"/>
      <c r="K20" s="414"/>
      <c r="L20" s="414"/>
      <c r="M20" s="414"/>
      <c r="N20" s="414"/>
      <c r="O20" s="414"/>
      <c r="P20" s="414"/>
      <c r="Q20" s="414"/>
      <c r="R20" s="414"/>
      <c r="S20" s="414"/>
      <c r="T20" s="461"/>
      <c r="U20" s="461"/>
      <c r="V20" s="461"/>
      <c r="W20" s="461"/>
      <c r="X20" s="461"/>
      <c r="Y20" s="461"/>
      <c r="Z20" s="461"/>
      <c r="AA20" s="461"/>
      <c r="AB20" s="461"/>
      <c r="AC20" s="461"/>
      <c r="AD20" s="461"/>
      <c r="AE20" s="461"/>
      <c r="AF20" s="461"/>
      <c r="AG20" s="496"/>
      <c r="AH20" s="496"/>
      <c r="AI20" s="496"/>
      <c r="AJ20" s="496"/>
      <c r="AK20" s="496"/>
      <c r="AL20" s="496"/>
      <c r="AM20" s="496"/>
      <c r="AN20" s="496"/>
      <c r="AO20" s="496"/>
      <c r="AP20" s="183"/>
      <c r="AQ20" s="183"/>
      <c r="AR20" s="183"/>
      <c r="AS20" s="183"/>
      <c r="AT20" s="183"/>
      <c r="AU20" s="183"/>
      <c r="AV20" s="183"/>
      <c r="AW20" s="183"/>
      <c r="AX20" s="183"/>
      <c r="AY20" s="183"/>
      <c r="AZ20" s="183"/>
      <c r="BA20" s="183"/>
      <c r="BB20" s="183"/>
      <c r="BC20" s="183"/>
      <c r="BD20" s="183"/>
      <c r="BE20" s="183"/>
      <c r="BF20" s="183"/>
      <c r="BG20" s="183"/>
      <c r="BH20" s="183"/>
      <c r="BI20" s="183"/>
    </row>
    <row r="21" spans="2:61" ht="16.5" customHeight="1" thickTop="1" thickBot="1">
      <c r="B21" s="461" t="s">
        <v>5</v>
      </c>
      <c r="C21" s="461"/>
      <c r="D21" s="461"/>
      <c r="E21" s="461"/>
      <c r="F21" s="461"/>
      <c r="G21" s="461"/>
      <c r="H21" s="461"/>
      <c r="I21" s="461"/>
      <c r="J21" s="461"/>
      <c r="K21" s="414" t="s">
        <v>137</v>
      </c>
      <c r="L21" s="414"/>
      <c r="M21" s="414"/>
      <c r="N21" s="414"/>
      <c r="O21" s="414"/>
      <c r="P21" s="414"/>
      <c r="Q21" s="414"/>
      <c r="R21" s="414"/>
      <c r="S21" s="414"/>
      <c r="T21" s="461" t="s">
        <v>6</v>
      </c>
      <c r="U21" s="461"/>
      <c r="V21" s="461"/>
      <c r="W21" s="461"/>
      <c r="X21" s="461"/>
      <c r="Y21" s="461"/>
      <c r="Z21" s="461"/>
      <c r="AA21" s="461"/>
      <c r="AB21" s="461"/>
      <c r="AC21" s="461"/>
      <c r="AD21" s="461"/>
      <c r="AE21" s="461"/>
      <c r="AF21" s="461"/>
      <c r="AG21" s="462">
        <f>'08.02'!AG21+1</f>
        <v>5</v>
      </c>
      <c r="AH21" s="463"/>
      <c r="AI21" s="463"/>
      <c r="AJ21" s="463"/>
      <c r="AK21" s="463"/>
      <c r="AL21" s="463"/>
      <c r="AM21" s="463"/>
      <c r="AN21" s="463"/>
      <c r="AO21" s="463"/>
      <c r="AP21" s="187" t="s">
        <v>7</v>
      </c>
      <c r="AQ21" s="187"/>
      <c r="AR21" s="187"/>
      <c r="AS21" s="187"/>
      <c r="AT21" s="187"/>
      <c r="AU21" s="187"/>
      <c r="AV21" s="464" t="s">
        <v>8</v>
      </c>
      <c r="AW21" s="464"/>
      <c r="AX21" s="464"/>
      <c r="AY21" s="269" t="s">
        <v>9</v>
      </c>
      <c r="AZ21" s="270"/>
      <c r="BA21" s="269" t="s">
        <v>10</v>
      </c>
      <c r="BB21" s="270"/>
      <c r="BC21" s="269" t="s">
        <v>11</v>
      </c>
      <c r="BD21" s="275"/>
      <c r="BE21" s="270"/>
      <c r="BF21" s="464" t="s">
        <v>12</v>
      </c>
      <c r="BG21" s="464"/>
      <c r="BH21" s="464"/>
      <c r="BI21" s="464"/>
    </row>
    <row r="22" spans="2:61" ht="16.5" customHeight="1" thickTop="1" thickBot="1">
      <c r="B22" s="461"/>
      <c r="C22" s="461"/>
      <c r="D22" s="461"/>
      <c r="E22" s="461"/>
      <c r="F22" s="461"/>
      <c r="G22" s="461"/>
      <c r="H22" s="461"/>
      <c r="I22" s="461"/>
      <c r="J22" s="461"/>
      <c r="K22" s="414"/>
      <c r="L22" s="414"/>
      <c r="M22" s="414"/>
      <c r="N22" s="414"/>
      <c r="O22" s="414"/>
      <c r="P22" s="414"/>
      <c r="Q22" s="414"/>
      <c r="R22" s="414"/>
      <c r="S22" s="414"/>
      <c r="T22" s="461"/>
      <c r="U22" s="461"/>
      <c r="V22" s="461"/>
      <c r="W22" s="461"/>
      <c r="X22" s="461"/>
      <c r="Y22" s="461"/>
      <c r="Z22" s="461"/>
      <c r="AA22" s="461"/>
      <c r="AB22" s="461"/>
      <c r="AC22" s="461"/>
      <c r="AD22" s="461"/>
      <c r="AE22" s="461"/>
      <c r="AF22" s="461"/>
      <c r="AG22" s="463"/>
      <c r="AH22" s="463"/>
      <c r="AI22" s="463"/>
      <c r="AJ22" s="463"/>
      <c r="AK22" s="463"/>
      <c r="AL22" s="463"/>
      <c r="AM22" s="463"/>
      <c r="AN22" s="463"/>
      <c r="AO22" s="463"/>
      <c r="AP22" s="187"/>
      <c r="AQ22" s="187"/>
      <c r="AR22" s="187"/>
      <c r="AS22" s="187"/>
      <c r="AT22" s="187"/>
      <c r="AU22" s="187"/>
      <c r="AV22" s="464"/>
      <c r="AW22" s="464"/>
      <c r="AX22" s="464"/>
      <c r="AY22" s="271"/>
      <c r="AZ22" s="272"/>
      <c r="BA22" s="271"/>
      <c r="BB22" s="272"/>
      <c r="BC22" s="271"/>
      <c r="BD22" s="276"/>
      <c r="BE22" s="272"/>
      <c r="BF22" s="464"/>
      <c r="BG22" s="464"/>
      <c r="BH22" s="464"/>
      <c r="BI22" s="464"/>
    </row>
    <row r="23" spans="2:61" ht="16.5" customHeight="1" thickTop="1" thickBot="1">
      <c r="B23" s="461"/>
      <c r="C23" s="461"/>
      <c r="D23" s="461"/>
      <c r="E23" s="461"/>
      <c r="F23" s="461"/>
      <c r="G23" s="461"/>
      <c r="H23" s="461"/>
      <c r="I23" s="461"/>
      <c r="J23" s="461"/>
      <c r="K23" s="414"/>
      <c r="L23" s="414"/>
      <c r="M23" s="414"/>
      <c r="N23" s="414"/>
      <c r="O23" s="414"/>
      <c r="P23" s="414"/>
      <c r="Q23" s="414"/>
      <c r="R23" s="414"/>
      <c r="S23" s="414"/>
      <c r="T23" s="461"/>
      <c r="U23" s="461"/>
      <c r="V23" s="461"/>
      <c r="W23" s="461"/>
      <c r="X23" s="461"/>
      <c r="Y23" s="461"/>
      <c r="Z23" s="461"/>
      <c r="AA23" s="461"/>
      <c r="AB23" s="461"/>
      <c r="AC23" s="461"/>
      <c r="AD23" s="461"/>
      <c r="AE23" s="461"/>
      <c r="AF23" s="461"/>
      <c r="AG23" s="463"/>
      <c r="AH23" s="463"/>
      <c r="AI23" s="463"/>
      <c r="AJ23" s="463"/>
      <c r="AK23" s="463"/>
      <c r="AL23" s="463"/>
      <c r="AM23" s="463"/>
      <c r="AN23" s="463"/>
      <c r="AO23" s="463"/>
      <c r="AP23" s="187"/>
      <c r="AQ23" s="187"/>
      <c r="AR23" s="187"/>
      <c r="AS23" s="187"/>
      <c r="AT23" s="187"/>
      <c r="AU23" s="187"/>
      <c r="AV23" s="464"/>
      <c r="AW23" s="464"/>
      <c r="AX23" s="464"/>
      <c r="AY23" s="273"/>
      <c r="AZ23" s="274"/>
      <c r="BA23" s="273"/>
      <c r="BB23" s="274"/>
      <c r="BC23" s="273"/>
      <c r="BD23" s="277"/>
      <c r="BE23" s="274"/>
      <c r="BF23" s="464"/>
      <c r="BG23" s="464"/>
      <c r="BH23" s="464"/>
      <c r="BI23" s="464"/>
    </row>
    <row r="24" spans="2:61" ht="16.5" customHeight="1" thickTop="1" thickBot="1">
      <c r="B24" s="461" t="s">
        <v>13</v>
      </c>
      <c r="C24" s="461"/>
      <c r="D24" s="461"/>
      <c r="E24" s="461"/>
      <c r="F24" s="461"/>
      <c r="G24" s="461"/>
      <c r="H24" s="461"/>
      <c r="I24" s="461"/>
      <c r="J24" s="461"/>
      <c r="K24" s="414" t="s">
        <v>168</v>
      </c>
      <c r="L24" s="414"/>
      <c r="M24" s="414"/>
      <c r="N24" s="414"/>
      <c r="O24" s="414"/>
      <c r="P24" s="414"/>
      <c r="Q24" s="414"/>
      <c r="R24" s="414"/>
      <c r="S24" s="414"/>
      <c r="T24" s="209" t="s">
        <v>14</v>
      </c>
      <c r="U24" s="210"/>
      <c r="V24" s="210"/>
      <c r="W24" s="210"/>
      <c r="X24" s="210"/>
      <c r="Y24" s="210"/>
      <c r="Z24" s="210"/>
      <c r="AA24" s="210"/>
      <c r="AB24" s="210"/>
      <c r="AC24" s="210"/>
      <c r="AD24" s="210"/>
      <c r="AE24" s="210"/>
      <c r="AF24" s="211"/>
      <c r="AG24" s="496">
        <f>'08.02'!AG24</f>
        <v>44232</v>
      </c>
      <c r="AH24" s="496"/>
      <c r="AI24" s="496"/>
      <c r="AJ24" s="496"/>
      <c r="AK24" s="496"/>
      <c r="AL24" s="496"/>
      <c r="AM24" s="496"/>
      <c r="AN24" s="496"/>
      <c r="AO24" s="496"/>
      <c r="AP24" s="506" t="s">
        <v>172</v>
      </c>
      <c r="AQ24" s="506"/>
      <c r="AR24" s="506"/>
      <c r="AS24" s="506"/>
      <c r="AT24" s="506"/>
      <c r="AU24" s="506"/>
      <c r="AV24" s="188" t="s">
        <v>325</v>
      </c>
      <c r="AW24" s="241"/>
      <c r="AX24" s="189"/>
      <c r="AY24" s="188">
        <v>30</v>
      </c>
      <c r="AZ24" s="189"/>
      <c r="BA24" s="188">
        <v>30</v>
      </c>
      <c r="BB24" s="189"/>
      <c r="BC24" s="188">
        <v>30</v>
      </c>
      <c r="BD24" s="241"/>
      <c r="BE24" s="189"/>
      <c r="BF24" s="459" t="s">
        <v>323</v>
      </c>
      <c r="BG24" s="241"/>
      <c r="BH24" s="241"/>
      <c r="BI24" s="189"/>
    </row>
    <row r="25" spans="2:61" ht="16.5" customHeight="1" thickTop="1" thickBot="1">
      <c r="B25" s="461"/>
      <c r="C25" s="461"/>
      <c r="D25" s="461"/>
      <c r="E25" s="461"/>
      <c r="F25" s="461"/>
      <c r="G25" s="461"/>
      <c r="H25" s="461"/>
      <c r="I25" s="461"/>
      <c r="J25" s="461"/>
      <c r="K25" s="414"/>
      <c r="L25" s="414"/>
      <c r="M25" s="414"/>
      <c r="N25" s="414"/>
      <c r="O25" s="414"/>
      <c r="P25" s="414"/>
      <c r="Q25" s="414"/>
      <c r="R25" s="414"/>
      <c r="S25" s="414"/>
      <c r="T25" s="212"/>
      <c r="U25" s="213"/>
      <c r="V25" s="213"/>
      <c r="W25" s="213"/>
      <c r="X25" s="213"/>
      <c r="Y25" s="213"/>
      <c r="Z25" s="213"/>
      <c r="AA25" s="213"/>
      <c r="AB25" s="213"/>
      <c r="AC25" s="213"/>
      <c r="AD25" s="213"/>
      <c r="AE25" s="213"/>
      <c r="AF25" s="214"/>
      <c r="AG25" s="496"/>
      <c r="AH25" s="496"/>
      <c r="AI25" s="496"/>
      <c r="AJ25" s="496"/>
      <c r="AK25" s="496"/>
      <c r="AL25" s="496"/>
      <c r="AM25" s="496"/>
      <c r="AN25" s="496"/>
      <c r="AO25" s="496"/>
      <c r="AP25" s="506"/>
      <c r="AQ25" s="506"/>
      <c r="AR25" s="506"/>
      <c r="AS25" s="506"/>
      <c r="AT25" s="506"/>
      <c r="AU25" s="506"/>
      <c r="AV25" s="190"/>
      <c r="AW25" s="242"/>
      <c r="AX25" s="191"/>
      <c r="AY25" s="190"/>
      <c r="AZ25" s="191"/>
      <c r="BA25" s="190"/>
      <c r="BB25" s="191"/>
      <c r="BC25" s="190"/>
      <c r="BD25" s="242"/>
      <c r="BE25" s="191"/>
      <c r="BF25" s="190"/>
      <c r="BG25" s="242"/>
      <c r="BH25" s="242"/>
      <c r="BI25" s="191"/>
    </row>
    <row r="26" spans="2:61" ht="16.5" customHeight="1" thickTop="1" thickBot="1">
      <c r="B26" s="461"/>
      <c r="C26" s="461"/>
      <c r="D26" s="461"/>
      <c r="E26" s="461"/>
      <c r="F26" s="461"/>
      <c r="G26" s="461"/>
      <c r="H26" s="461"/>
      <c r="I26" s="461"/>
      <c r="J26" s="461"/>
      <c r="K26" s="414"/>
      <c r="L26" s="414"/>
      <c r="M26" s="414"/>
      <c r="N26" s="414"/>
      <c r="O26" s="414"/>
      <c r="P26" s="414"/>
      <c r="Q26" s="414"/>
      <c r="R26" s="414"/>
      <c r="S26" s="414"/>
      <c r="T26" s="215"/>
      <c r="U26" s="216"/>
      <c r="V26" s="216"/>
      <c r="W26" s="216"/>
      <c r="X26" s="216"/>
      <c r="Y26" s="216"/>
      <c r="Z26" s="216"/>
      <c r="AA26" s="216"/>
      <c r="AB26" s="216"/>
      <c r="AC26" s="216"/>
      <c r="AD26" s="216"/>
      <c r="AE26" s="216"/>
      <c r="AF26" s="217"/>
      <c r="AG26" s="496"/>
      <c r="AH26" s="496"/>
      <c r="AI26" s="496"/>
      <c r="AJ26" s="496"/>
      <c r="AK26" s="496"/>
      <c r="AL26" s="496"/>
      <c r="AM26" s="496"/>
      <c r="AN26" s="496"/>
      <c r="AO26" s="496"/>
      <c r="AP26" s="506"/>
      <c r="AQ26" s="506"/>
      <c r="AR26" s="506"/>
      <c r="AS26" s="506"/>
      <c r="AT26" s="506"/>
      <c r="AU26" s="506"/>
      <c r="AV26" s="192"/>
      <c r="AW26" s="243"/>
      <c r="AX26" s="193"/>
      <c r="AY26" s="192"/>
      <c r="AZ26" s="193"/>
      <c r="BA26" s="192"/>
      <c r="BB26" s="193"/>
      <c r="BC26" s="192"/>
      <c r="BD26" s="243"/>
      <c r="BE26" s="193"/>
      <c r="BF26" s="192"/>
      <c r="BG26" s="243"/>
      <c r="BH26" s="243"/>
      <c r="BI26" s="193"/>
    </row>
    <row r="27" spans="2:61" ht="16.5" customHeight="1" thickTop="1" thickBot="1">
      <c r="B27" s="461" t="s">
        <v>15</v>
      </c>
      <c r="C27" s="461"/>
      <c r="D27" s="461"/>
      <c r="E27" s="461"/>
      <c r="F27" s="461"/>
      <c r="G27" s="461"/>
      <c r="H27" s="461"/>
      <c r="I27" s="461"/>
      <c r="J27" s="461"/>
      <c r="K27" s="414">
        <v>23</v>
      </c>
      <c r="L27" s="414"/>
      <c r="M27" s="414"/>
      <c r="N27" s="414"/>
      <c r="O27" s="414"/>
      <c r="P27" s="414"/>
      <c r="Q27" s="414"/>
      <c r="R27" s="414"/>
      <c r="S27" s="414"/>
      <c r="T27" s="461" t="s">
        <v>16</v>
      </c>
      <c r="U27" s="461"/>
      <c r="V27" s="461"/>
      <c r="W27" s="461"/>
      <c r="X27" s="461"/>
      <c r="Y27" s="461"/>
      <c r="Z27" s="461"/>
      <c r="AA27" s="461"/>
      <c r="AB27" s="461"/>
      <c r="AC27" s="461"/>
      <c r="AD27" s="461"/>
      <c r="AE27" s="461"/>
      <c r="AF27" s="461"/>
      <c r="AG27" s="323" t="s">
        <v>129</v>
      </c>
      <c r="AH27" s="324"/>
      <c r="AI27" s="324"/>
      <c r="AJ27" s="324"/>
      <c r="AK27" s="324"/>
      <c r="AL27" s="324"/>
      <c r="AM27" s="324"/>
      <c r="AN27" s="324"/>
      <c r="AO27" s="325"/>
      <c r="AP27" s="506" t="s">
        <v>324</v>
      </c>
      <c r="AQ27" s="506"/>
      <c r="AR27" s="506"/>
      <c r="AS27" s="506"/>
      <c r="AT27" s="506"/>
      <c r="AU27" s="506"/>
      <c r="AV27" s="188" t="s">
        <v>326</v>
      </c>
      <c r="AW27" s="241"/>
      <c r="AX27" s="189"/>
      <c r="AY27" s="188">
        <v>1063</v>
      </c>
      <c r="AZ27" s="189"/>
      <c r="BA27" s="188"/>
      <c r="BB27" s="189"/>
      <c r="BC27" s="194"/>
      <c r="BD27" s="219"/>
      <c r="BE27" s="195"/>
      <c r="BF27" s="459"/>
      <c r="BG27" s="241"/>
      <c r="BH27" s="241"/>
      <c r="BI27" s="189"/>
    </row>
    <row r="28" spans="2:61" ht="16.5" customHeight="1" thickTop="1" thickBot="1">
      <c r="B28" s="461"/>
      <c r="C28" s="461"/>
      <c r="D28" s="461"/>
      <c r="E28" s="461"/>
      <c r="F28" s="461"/>
      <c r="G28" s="461"/>
      <c r="H28" s="461"/>
      <c r="I28" s="461"/>
      <c r="J28" s="461"/>
      <c r="K28" s="414"/>
      <c r="L28" s="414"/>
      <c r="M28" s="414"/>
      <c r="N28" s="414"/>
      <c r="O28" s="414"/>
      <c r="P28" s="414"/>
      <c r="Q28" s="414"/>
      <c r="R28" s="414"/>
      <c r="S28" s="414"/>
      <c r="T28" s="461"/>
      <c r="U28" s="461"/>
      <c r="V28" s="461"/>
      <c r="W28" s="461"/>
      <c r="X28" s="461"/>
      <c r="Y28" s="461"/>
      <c r="Z28" s="461"/>
      <c r="AA28" s="461"/>
      <c r="AB28" s="461"/>
      <c r="AC28" s="461"/>
      <c r="AD28" s="461"/>
      <c r="AE28" s="461"/>
      <c r="AF28" s="461"/>
      <c r="AG28" s="326"/>
      <c r="AH28" s="327"/>
      <c r="AI28" s="327"/>
      <c r="AJ28" s="327"/>
      <c r="AK28" s="327"/>
      <c r="AL28" s="327"/>
      <c r="AM28" s="327"/>
      <c r="AN28" s="327"/>
      <c r="AO28" s="328"/>
      <c r="AP28" s="506"/>
      <c r="AQ28" s="506"/>
      <c r="AR28" s="506"/>
      <c r="AS28" s="506"/>
      <c r="AT28" s="506"/>
      <c r="AU28" s="506"/>
      <c r="AV28" s="190"/>
      <c r="AW28" s="242"/>
      <c r="AX28" s="191"/>
      <c r="AY28" s="190"/>
      <c r="AZ28" s="191"/>
      <c r="BA28" s="190"/>
      <c r="BB28" s="191"/>
      <c r="BC28" s="196"/>
      <c r="BD28" s="220"/>
      <c r="BE28" s="197"/>
      <c r="BF28" s="190"/>
      <c r="BG28" s="242"/>
      <c r="BH28" s="242"/>
      <c r="BI28" s="191"/>
    </row>
    <row r="29" spans="2:61" ht="16.5" customHeight="1" thickTop="1" thickBot="1">
      <c r="B29" s="461"/>
      <c r="C29" s="461"/>
      <c r="D29" s="461"/>
      <c r="E29" s="461"/>
      <c r="F29" s="461"/>
      <c r="G29" s="461"/>
      <c r="H29" s="461"/>
      <c r="I29" s="461"/>
      <c r="J29" s="461"/>
      <c r="K29" s="414"/>
      <c r="L29" s="414"/>
      <c r="M29" s="414"/>
      <c r="N29" s="414"/>
      <c r="O29" s="414"/>
      <c r="P29" s="414"/>
      <c r="Q29" s="414"/>
      <c r="R29" s="414"/>
      <c r="S29" s="414"/>
      <c r="T29" s="461"/>
      <c r="U29" s="461"/>
      <c r="V29" s="461"/>
      <c r="W29" s="461"/>
      <c r="X29" s="461"/>
      <c r="Y29" s="461"/>
      <c r="Z29" s="461"/>
      <c r="AA29" s="461"/>
      <c r="AB29" s="461"/>
      <c r="AC29" s="461"/>
      <c r="AD29" s="461"/>
      <c r="AE29" s="461"/>
      <c r="AF29" s="461"/>
      <c r="AG29" s="329"/>
      <c r="AH29" s="330"/>
      <c r="AI29" s="330"/>
      <c r="AJ29" s="330"/>
      <c r="AK29" s="330"/>
      <c r="AL29" s="330"/>
      <c r="AM29" s="330"/>
      <c r="AN29" s="330"/>
      <c r="AO29" s="331"/>
      <c r="AP29" s="506"/>
      <c r="AQ29" s="506"/>
      <c r="AR29" s="506"/>
      <c r="AS29" s="506"/>
      <c r="AT29" s="506"/>
      <c r="AU29" s="506"/>
      <c r="AV29" s="192"/>
      <c r="AW29" s="243"/>
      <c r="AX29" s="193"/>
      <c r="AY29" s="192"/>
      <c r="AZ29" s="193"/>
      <c r="BA29" s="192"/>
      <c r="BB29" s="193"/>
      <c r="BC29" s="198"/>
      <c r="BD29" s="221"/>
      <c r="BE29" s="199"/>
      <c r="BF29" s="192"/>
      <c r="BG29" s="243"/>
      <c r="BH29" s="243"/>
      <c r="BI29" s="193"/>
    </row>
    <row r="30" spans="2:61" ht="16.5" customHeight="1" thickTop="1" thickBot="1">
      <c r="B30" s="461" t="s">
        <v>17</v>
      </c>
      <c r="C30" s="461"/>
      <c r="D30" s="461"/>
      <c r="E30" s="461"/>
      <c r="F30" s="461"/>
      <c r="G30" s="461"/>
      <c r="H30" s="461"/>
      <c r="I30" s="461"/>
      <c r="J30" s="461"/>
      <c r="K30" s="413">
        <v>7476</v>
      </c>
      <c r="L30" s="413"/>
      <c r="M30" s="413"/>
      <c r="N30" s="413"/>
      <c r="O30" s="413"/>
      <c r="P30" s="413"/>
      <c r="Q30" s="413"/>
      <c r="R30" s="413"/>
      <c r="S30" s="413"/>
      <c r="T30" s="209" t="s">
        <v>18</v>
      </c>
      <c r="U30" s="210"/>
      <c r="V30" s="210"/>
      <c r="W30" s="210"/>
      <c r="X30" s="210"/>
      <c r="Y30" s="210"/>
      <c r="Z30" s="210"/>
      <c r="AA30" s="210"/>
      <c r="AB30" s="210"/>
      <c r="AC30" s="210"/>
      <c r="AD30" s="210"/>
      <c r="AE30" s="210"/>
      <c r="AF30" s="211"/>
      <c r="AG30" s="474">
        <f>'08.02'!AG30+1</f>
        <v>5</v>
      </c>
      <c r="AH30" s="474"/>
      <c r="AI30" s="474"/>
      <c r="AJ30" s="474"/>
      <c r="AK30" s="474"/>
      <c r="AL30" s="474"/>
      <c r="AM30" s="474"/>
      <c r="AN30" s="474"/>
      <c r="AO30" s="474"/>
      <c r="AP30" s="461" t="s">
        <v>129</v>
      </c>
      <c r="AQ30" s="461"/>
      <c r="AR30" s="461"/>
      <c r="AS30" s="461"/>
      <c r="AT30" s="461"/>
      <c r="AU30" s="461"/>
      <c r="AV30" s="188" t="s">
        <v>129</v>
      </c>
      <c r="AW30" s="241"/>
      <c r="AX30" s="189"/>
      <c r="AY30" s="188" t="s">
        <v>129</v>
      </c>
      <c r="AZ30" s="189"/>
      <c r="BA30" s="188"/>
      <c r="BB30" s="189"/>
      <c r="BC30" s="194"/>
      <c r="BD30" s="219"/>
      <c r="BE30" s="195"/>
      <c r="BF30" s="465"/>
      <c r="BG30" s="466"/>
      <c r="BH30" s="466"/>
      <c r="BI30" s="467"/>
    </row>
    <row r="31" spans="2:61" ht="16.5" customHeight="1" thickTop="1" thickBot="1">
      <c r="B31" s="461"/>
      <c r="C31" s="461"/>
      <c r="D31" s="461"/>
      <c r="E31" s="461"/>
      <c r="F31" s="461"/>
      <c r="G31" s="461"/>
      <c r="H31" s="461"/>
      <c r="I31" s="461"/>
      <c r="J31" s="461"/>
      <c r="K31" s="413"/>
      <c r="L31" s="413"/>
      <c r="M31" s="413"/>
      <c r="N31" s="413"/>
      <c r="O31" s="413"/>
      <c r="P31" s="413"/>
      <c r="Q31" s="413"/>
      <c r="R31" s="413"/>
      <c r="S31" s="413"/>
      <c r="T31" s="212"/>
      <c r="U31" s="213"/>
      <c r="V31" s="213"/>
      <c r="W31" s="213"/>
      <c r="X31" s="213"/>
      <c r="Y31" s="213"/>
      <c r="Z31" s="213"/>
      <c r="AA31" s="213"/>
      <c r="AB31" s="213"/>
      <c r="AC31" s="213"/>
      <c r="AD31" s="213"/>
      <c r="AE31" s="213"/>
      <c r="AF31" s="214"/>
      <c r="AG31" s="474"/>
      <c r="AH31" s="474"/>
      <c r="AI31" s="474"/>
      <c r="AJ31" s="474"/>
      <c r="AK31" s="474"/>
      <c r="AL31" s="474"/>
      <c r="AM31" s="474"/>
      <c r="AN31" s="474"/>
      <c r="AO31" s="474"/>
      <c r="AP31" s="461"/>
      <c r="AQ31" s="461"/>
      <c r="AR31" s="461"/>
      <c r="AS31" s="461"/>
      <c r="AT31" s="461"/>
      <c r="AU31" s="461"/>
      <c r="AV31" s="190"/>
      <c r="AW31" s="242"/>
      <c r="AX31" s="191"/>
      <c r="AY31" s="190"/>
      <c r="AZ31" s="191"/>
      <c r="BA31" s="190"/>
      <c r="BB31" s="191"/>
      <c r="BC31" s="196"/>
      <c r="BD31" s="220"/>
      <c r="BE31" s="197"/>
      <c r="BF31" s="468"/>
      <c r="BG31" s="469"/>
      <c r="BH31" s="469"/>
      <c r="BI31" s="470"/>
    </row>
    <row r="32" spans="2:61" ht="16.5" customHeight="1" thickTop="1" thickBot="1">
      <c r="B32" s="461"/>
      <c r="C32" s="461"/>
      <c r="D32" s="461"/>
      <c r="E32" s="461"/>
      <c r="F32" s="461"/>
      <c r="G32" s="461"/>
      <c r="H32" s="461"/>
      <c r="I32" s="461"/>
      <c r="J32" s="461"/>
      <c r="K32" s="413"/>
      <c r="L32" s="413"/>
      <c r="M32" s="413"/>
      <c r="N32" s="413"/>
      <c r="O32" s="413"/>
      <c r="P32" s="413"/>
      <c r="Q32" s="413"/>
      <c r="R32" s="413"/>
      <c r="S32" s="413"/>
      <c r="T32" s="215"/>
      <c r="U32" s="216"/>
      <c r="V32" s="216"/>
      <c r="W32" s="216"/>
      <c r="X32" s="216"/>
      <c r="Y32" s="216"/>
      <c r="Z32" s="216"/>
      <c r="AA32" s="216"/>
      <c r="AB32" s="216"/>
      <c r="AC32" s="216"/>
      <c r="AD32" s="216"/>
      <c r="AE32" s="216"/>
      <c r="AF32" s="217"/>
      <c r="AG32" s="474"/>
      <c r="AH32" s="474"/>
      <c r="AI32" s="474"/>
      <c r="AJ32" s="474"/>
      <c r="AK32" s="474"/>
      <c r="AL32" s="474"/>
      <c r="AM32" s="474"/>
      <c r="AN32" s="474"/>
      <c r="AO32" s="474"/>
      <c r="AP32" s="461"/>
      <c r="AQ32" s="461"/>
      <c r="AR32" s="461"/>
      <c r="AS32" s="461"/>
      <c r="AT32" s="461"/>
      <c r="AU32" s="461"/>
      <c r="AV32" s="192"/>
      <c r="AW32" s="243"/>
      <c r="AX32" s="193"/>
      <c r="AY32" s="192"/>
      <c r="AZ32" s="193"/>
      <c r="BA32" s="192"/>
      <c r="BB32" s="193"/>
      <c r="BC32" s="198"/>
      <c r="BD32" s="221"/>
      <c r="BE32" s="199"/>
      <c r="BF32" s="471"/>
      <c r="BG32" s="472"/>
      <c r="BH32" s="472"/>
      <c r="BI32" s="473"/>
    </row>
    <row r="33" spans="2:61" ht="16.5" customHeight="1" thickTop="1" thickBot="1">
      <c r="B33" s="461" t="s">
        <v>19</v>
      </c>
      <c r="C33" s="461"/>
      <c r="D33" s="461"/>
      <c r="E33" s="461"/>
      <c r="F33" s="461"/>
      <c r="G33" s="461"/>
      <c r="H33" s="461"/>
      <c r="I33" s="461"/>
      <c r="J33" s="461"/>
      <c r="K33" s="413" t="s">
        <v>310</v>
      </c>
      <c r="L33" s="413"/>
      <c r="M33" s="413"/>
      <c r="N33" s="413"/>
      <c r="O33" s="413"/>
      <c r="P33" s="413"/>
      <c r="Q33" s="413"/>
      <c r="R33" s="413"/>
      <c r="S33" s="413"/>
      <c r="T33" s="461" t="s">
        <v>20</v>
      </c>
      <c r="U33" s="461"/>
      <c r="V33" s="461"/>
      <c r="W33" s="461"/>
      <c r="X33" s="461"/>
      <c r="Y33" s="461"/>
      <c r="Z33" s="461"/>
      <c r="AA33" s="461"/>
      <c r="AB33" s="461"/>
      <c r="AC33" s="461"/>
      <c r="AD33" s="461"/>
      <c r="AE33" s="461"/>
      <c r="AF33" s="461"/>
      <c r="AG33" s="460" t="b">
        <f>WorksheetExists("inventori")</f>
        <v>0</v>
      </c>
      <c r="AH33" s="460"/>
      <c r="AI33" s="460"/>
      <c r="AJ33" s="460"/>
      <c r="AK33" s="460"/>
      <c r="AL33" s="460"/>
      <c r="AM33" s="460"/>
      <c r="AN33" s="460"/>
      <c r="AO33" s="460"/>
      <c r="AP33" s="506" t="s">
        <v>327</v>
      </c>
      <c r="AQ33" s="506"/>
      <c r="AR33" s="506"/>
      <c r="AS33" s="506"/>
      <c r="AT33" s="506"/>
      <c r="AU33" s="506"/>
      <c r="AV33" s="188" t="s">
        <v>328</v>
      </c>
      <c r="AW33" s="241"/>
      <c r="AX33" s="189"/>
      <c r="AY33" s="188">
        <v>1994</v>
      </c>
      <c r="AZ33" s="189"/>
      <c r="BA33" s="188"/>
      <c r="BB33" s="189"/>
      <c r="BC33" s="188"/>
      <c r="BD33" s="241"/>
      <c r="BE33" s="189"/>
      <c r="BF33" s="459"/>
      <c r="BG33" s="241"/>
      <c r="BH33" s="241"/>
      <c r="BI33" s="189"/>
    </row>
    <row r="34" spans="2:61" ht="16.5" customHeight="1" thickTop="1" thickBot="1">
      <c r="B34" s="461"/>
      <c r="C34" s="461"/>
      <c r="D34" s="461"/>
      <c r="E34" s="461"/>
      <c r="F34" s="461"/>
      <c r="G34" s="461"/>
      <c r="H34" s="461"/>
      <c r="I34" s="461"/>
      <c r="J34" s="461"/>
      <c r="K34" s="413"/>
      <c r="L34" s="413"/>
      <c r="M34" s="413"/>
      <c r="N34" s="413"/>
      <c r="O34" s="413"/>
      <c r="P34" s="413"/>
      <c r="Q34" s="413"/>
      <c r="R34" s="413"/>
      <c r="S34" s="413"/>
      <c r="T34" s="461"/>
      <c r="U34" s="461"/>
      <c r="V34" s="461"/>
      <c r="W34" s="461"/>
      <c r="X34" s="461"/>
      <c r="Y34" s="461"/>
      <c r="Z34" s="461"/>
      <c r="AA34" s="461"/>
      <c r="AB34" s="461"/>
      <c r="AC34" s="461"/>
      <c r="AD34" s="461"/>
      <c r="AE34" s="461"/>
      <c r="AF34" s="461"/>
      <c r="AG34" s="460"/>
      <c r="AH34" s="460"/>
      <c r="AI34" s="460"/>
      <c r="AJ34" s="460"/>
      <c r="AK34" s="460"/>
      <c r="AL34" s="460"/>
      <c r="AM34" s="460"/>
      <c r="AN34" s="460"/>
      <c r="AO34" s="460"/>
      <c r="AP34" s="506"/>
      <c r="AQ34" s="506"/>
      <c r="AR34" s="506"/>
      <c r="AS34" s="506"/>
      <c r="AT34" s="506"/>
      <c r="AU34" s="506"/>
      <c r="AV34" s="190"/>
      <c r="AW34" s="242"/>
      <c r="AX34" s="191"/>
      <c r="AY34" s="190"/>
      <c r="AZ34" s="191"/>
      <c r="BA34" s="190"/>
      <c r="BB34" s="191"/>
      <c r="BC34" s="190"/>
      <c r="BD34" s="242"/>
      <c r="BE34" s="191"/>
      <c r="BF34" s="190"/>
      <c r="BG34" s="242"/>
      <c r="BH34" s="242"/>
      <c r="BI34" s="191"/>
    </row>
    <row r="35" spans="2:61" ht="16.5" customHeight="1" thickTop="1" thickBot="1">
      <c r="B35" s="461"/>
      <c r="C35" s="461"/>
      <c r="D35" s="461"/>
      <c r="E35" s="461"/>
      <c r="F35" s="461"/>
      <c r="G35" s="461"/>
      <c r="H35" s="461"/>
      <c r="I35" s="461"/>
      <c r="J35" s="461"/>
      <c r="K35" s="413"/>
      <c r="L35" s="413"/>
      <c r="M35" s="413"/>
      <c r="N35" s="413"/>
      <c r="O35" s="413"/>
      <c r="P35" s="413"/>
      <c r="Q35" s="413"/>
      <c r="R35" s="413"/>
      <c r="S35" s="413"/>
      <c r="T35" s="461"/>
      <c r="U35" s="461"/>
      <c r="V35" s="461"/>
      <c r="W35" s="461"/>
      <c r="X35" s="461"/>
      <c r="Y35" s="461"/>
      <c r="Z35" s="461"/>
      <c r="AA35" s="461"/>
      <c r="AB35" s="461"/>
      <c r="AC35" s="461"/>
      <c r="AD35" s="461"/>
      <c r="AE35" s="461"/>
      <c r="AF35" s="461"/>
      <c r="AG35" s="460"/>
      <c r="AH35" s="460"/>
      <c r="AI35" s="460"/>
      <c r="AJ35" s="460"/>
      <c r="AK35" s="460"/>
      <c r="AL35" s="460"/>
      <c r="AM35" s="460"/>
      <c r="AN35" s="460"/>
      <c r="AO35" s="460"/>
      <c r="AP35" s="506"/>
      <c r="AQ35" s="506"/>
      <c r="AR35" s="506"/>
      <c r="AS35" s="506"/>
      <c r="AT35" s="506"/>
      <c r="AU35" s="506"/>
      <c r="AV35" s="192"/>
      <c r="AW35" s="243"/>
      <c r="AX35" s="193"/>
      <c r="AY35" s="192"/>
      <c r="AZ35" s="193"/>
      <c r="BA35" s="192"/>
      <c r="BB35" s="193"/>
      <c r="BC35" s="192"/>
      <c r="BD35" s="243"/>
      <c r="BE35" s="193"/>
      <c r="BF35" s="192"/>
      <c r="BG35" s="243"/>
      <c r="BH35" s="243"/>
      <c r="BI35" s="193"/>
    </row>
    <row r="36" spans="2:61" ht="16.5" customHeight="1" thickTop="1" thickBot="1">
      <c r="B36" s="413" t="s">
        <v>21</v>
      </c>
      <c r="C36" s="413"/>
      <c r="D36" s="413"/>
      <c r="E36" s="413"/>
      <c r="F36" s="413"/>
      <c r="G36" s="413"/>
      <c r="H36" s="413"/>
      <c r="I36" s="413"/>
      <c r="J36" s="413"/>
      <c r="K36" s="413" t="s">
        <v>259</v>
      </c>
      <c r="L36" s="413"/>
      <c r="M36" s="413"/>
      <c r="N36" s="413"/>
      <c r="O36" s="413"/>
      <c r="P36" s="413"/>
      <c r="Q36" s="413"/>
      <c r="R36" s="413"/>
      <c r="S36" s="413"/>
      <c r="T36" s="341" t="s">
        <v>22</v>
      </c>
      <c r="U36" s="342"/>
      <c r="V36" s="342"/>
      <c r="W36" s="342"/>
      <c r="X36" s="342"/>
      <c r="Y36" s="342"/>
      <c r="Z36" s="342"/>
      <c r="AA36" s="342"/>
      <c r="AB36" s="342"/>
      <c r="AC36" s="342"/>
      <c r="AD36" s="342"/>
      <c r="AE36" s="342"/>
      <c r="AF36" s="343"/>
      <c r="AG36" s="460">
        <v>295.3</v>
      </c>
      <c r="AH36" s="460"/>
      <c r="AI36" s="460"/>
      <c r="AJ36" s="460"/>
      <c r="AK36" s="460"/>
      <c r="AL36" s="460"/>
      <c r="AM36" s="460"/>
      <c r="AN36" s="460"/>
      <c r="AO36" s="460"/>
      <c r="AP36" s="513" t="s">
        <v>329</v>
      </c>
      <c r="AQ36" s="514"/>
      <c r="AR36" s="514"/>
      <c r="AS36" s="514"/>
      <c r="AT36" s="514"/>
      <c r="AU36" s="515"/>
      <c r="AV36" s="188" t="s">
        <v>330</v>
      </c>
      <c r="AW36" s="241"/>
      <c r="AX36" s="189"/>
      <c r="AY36" s="507" t="s">
        <v>331</v>
      </c>
      <c r="AZ36" s="508"/>
      <c r="BA36" s="444"/>
      <c r="BB36" s="445"/>
      <c r="BC36" s="188"/>
      <c r="BD36" s="241"/>
      <c r="BE36" s="189"/>
      <c r="BF36" s="188"/>
      <c r="BG36" s="241"/>
      <c r="BH36" s="241"/>
      <c r="BI36" s="189"/>
    </row>
    <row r="37" spans="2:61" ht="16.5" customHeight="1" thickTop="1" thickBot="1">
      <c r="B37" s="413"/>
      <c r="C37" s="413"/>
      <c r="D37" s="413"/>
      <c r="E37" s="413"/>
      <c r="F37" s="413"/>
      <c r="G37" s="413"/>
      <c r="H37" s="413"/>
      <c r="I37" s="413"/>
      <c r="J37" s="413"/>
      <c r="K37" s="413"/>
      <c r="L37" s="413"/>
      <c r="M37" s="413"/>
      <c r="N37" s="413"/>
      <c r="O37" s="413"/>
      <c r="P37" s="413"/>
      <c r="Q37" s="413"/>
      <c r="R37" s="413"/>
      <c r="S37" s="413"/>
      <c r="T37" s="344"/>
      <c r="U37" s="345"/>
      <c r="V37" s="345"/>
      <c r="W37" s="345"/>
      <c r="X37" s="345"/>
      <c r="Y37" s="345"/>
      <c r="Z37" s="345"/>
      <c r="AA37" s="345"/>
      <c r="AB37" s="345"/>
      <c r="AC37" s="345"/>
      <c r="AD37" s="345"/>
      <c r="AE37" s="345"/>
      <c r="AF37" s="346"/>
      <c r="AG37" s="460"/>
      <c r="AH37" s="460"/>
      <c r="AI37" s="460"/>
      <c r="AJ37" s="460"/>
      <c r="AK37" s="460"/>
      <c r="AL37" s="460"/>
      <c r="AM37" s="460"/>
      <c r="AN37" s="460"/>
      <c r="AO37" s="460"/>
      <c r="AP37" s="516"/>
      <c r="AQ37" s="517"/>
      <c r="AR37" s="517"/>
      <c r="AS37" s="517"/>
      <c r="AT37" s="517"/>
      <c r="AU37" s="518"/>
      <c r="AV37" s="190"/>
      <c r="AW37" s="242"/>
      <c r="AX37" s="191"/>
      <c r="AY37" s="509"/>
      <c r="AZ37" s="510"/>
      <c r="BA37" s="446"/>
      <c r="BB37" s="447"/>
      <c r="BC37" s="190"/>
      <c r="BD37" s="242"/>
      <c r="BE37" s="191"/>
      <c r="BF37" s="190"/>
      <c r="BG37" s="242"/>
      <c r="BH37" s="242"/>
      <c r="BI37" s="191"/>
    </row>
    <row r="38" spans="2:61" ht="16.5" customHeight="1" thickTop="1" thickBot="1">
      <c r="B38" s="413"/>
      <c r="C38" s="413"/>
      <c r="D38" s="413"/>
      <c r="E38" s="413"/>
      <c r="F38" s="413"/>
      <c r="G38" s="413"/>
      <c r="H38" s="413"/>
      <c r="I38" s="413"/>
      <c r="J38" s="413"/>
      <c r="K38" s="413"/>
      <c r="L38" s="413"/>
      <c r="M38" s="413"/>
      <c r="N38" s="413"/>
      <c r="O38" s="413"/>
      <c r="P38" s="413"/>
      <c r="Q38" s="413"/>
      <c r="R38" s="413"/>
      <c r="S38" s="413"/>
      <c r="T38" s="347"/>
      <c r="U38" s="348"/>
      <c r="V38" s="348"/>
      <c r="W38" s="348"/>
      <c r="X38" s="348"/>
      <c r="Y38" s="348"/>
      <c r="Z38" s="348"/>
      <c r="AA38" s="348"/>
      <c r="AB38" s="348"/>
      <c r="AC38" s="348"/>
      <c r="AD38" s="348"/>
      <c r="AE38" s="348"/>
      <c r="AF38" s="349"/>
      <c r="AG38" s="460"/>
      <c r="AH38" s="460"/>
      <c r="AI38" s="460"/>
      <c r="AJ38" s="460"/>
      <c r="AK38" s="460"/>
      <c r="AL38" s="460"/>
      <c r="AM38" s="460"/>
      <c r="AN38" s="460"/>
      <c r="AO38" s="460"/>
      <c r="AP38" s="519"/>
      <c r="AQ38" s="520"/>
      <c r="AR38" s="520"/>
      <c r="AS38" s="520"/>
      <c r="AT38" s="520"/>
      <c r="AU38" s="521"/>
      <c r="AV38" s="192"/>
      <c r="AW38" s="243"/>
      <c r="AX38" s="193"/>
      <c r="AY38" s="511"/>
      <c r="AZ38" s="512"/>
      <c r="BA38" s="448"/>
      <c r="BB38" s="449"/>
      <c r="BC38" s="192"/>
      <c r="BD38" s="243"/>
      <c r="BE38" s="193"/>
      <c r="BF38" s="192"/>
      <c r="BG38" s="243"/>
      <c r="BH38" s="243"/>
      <c r="BI38" s="193"/>
    </row>
    <row r="39" spans="2:61" ht="16.5" customHeight="1" thickTop="1" thickBot="1">
      <c r="B39" s="413" t="s">
        <v>23</v>
      </c>
      <c r="C39" s="413"/>
      <c r="D39" s="413"/>
      <c r="E39" s="413"/>
      <c r="F39" s="413"/>
      <c r="G39" s="413"/>
      <c r="H39" s="413"/>
      <c r="I39" s="413"/>
      <c r="J39" s="413"/>
      <c r="K39" s="414" t="s">
        <v>258</v>
      </c>
      <c r="L39" s="414"/>
      <c r="M39" s="414"/>
      <c r="N39" s="414"/>
      <c r="O39" s="414"/>
      <c r="P39" s="414"/>
      <c r="Q39" s="414"/>
      <c r="R39" s="414"/>
      <c r="S39" s="414"/>
      <c r="T39" s="341" t="s">
        <v>177</v>
      </c>
      <c r="U39" s="342"/>
      <c r="V39" s="342"/>
      <c r="W39" s="342"/>
      <c r="X39" s="342"/>
      <c r="Y39" s="342"/>
      <c r="Z39" s="342"/>
      <c r="AA39" s="342"/>
      <c r="AB39" s="342"/>
      <c r="AC39" s="342"/>
      <c r="AD39" s="342"/>
      <c r="AE39" s="342"/>
      <c r="AF39" s="343"/>
      <c r="AG39" s="450">
        <v>149</v>
      </c>
      <c r="AH39" s="451"/>
      <c r="AI39" s="451"/>
      <c r="AJ39" s="451"/>
      <c r="AK39" s="451"/>
      <c r="AL39" s="451"/>
      <c r="AM39" s="451"/>
      <c r="AN39" s="451"/>
      <c r="AO39" s="452"/>
      <c r="AP39" s="394" t="s">
        <v>24</v>
      </c>
      <c r="AQ39" s="395"/>
      <c r="AR39" s="395"/>
      <c r="AS39" s="395"/>
      <c r="AT39" s="395"/>
      <c r="AU39" s="395"/>
      <c r="AV39" s="395"/>
      <c r="AW39" s="395"/>
      <c r="AX39" s="395"/>
      <c r="AY39" s="400"/>
      <c r="AZ39" s="395" t="s">
        <v>25</v>
      </c>
      <c r="BA39" s="395"/>
      <c r="BB39" s="395"/>
      <c r="BC39" s="395"/>
      <c r="BD39" s="395"/>
      <c r="BE39" s="395"/>
      <c r="BF39" s="395"/>
      <c r="BG39" s="395"/>
      <c r="BH39" s="395"/>
      <c r="BI39" s="400"/>
    </row>
    <row r="40" spans="2:61" ht="16.5" customHeight="1" thickTop="1" thickBot="1">
      <c r="B40" s="413"/>
      <c r="C40" s="413"/>
      <c r="D40" s="413"/>
      <c r="E40" s="413"/>
      <c r="F40" s="413"/>
      <c r="G40" s="413"/>
      <c r="H40" s="413"/>
      <c r="I40" s="413"/>
      <c r="J40" s="413"/>
      <c r="K40" s="414"/>
      <c r="L40" s="414"/>
      <c r="M40" s="414"/>
      <c r="N40" s="414"/>
      <c r="O40" s="414"/>
      <c r="P40" s="414"/>
      <c r="Q40" s="414"/>
      <c r="R40" s="414"/>
      <c r="S40" s="414"/>
      <c r="T40" s="344"/>
      <c r="U40" s="345"/>
      <c r="V40" s="345"/>
      <c r="W40" s="345"/>
      <c r="X40" s="345"/>
      <c r="Y40" s="345"/>
      <c r="Z40" s="345"/>
      <c r="AA40" s="345"/>
      <c r="AB40" s="345"/>
      <c r="AC40" s="345"/>
      <c r="AD40" s="345"/>
      <c r="AE40" s="345"/>
      <c r="AF40" s="346"/>
      <c r="AG40" s="453"/>
      <c r="AH40" s="454"/>
      <c r="AI40" s="454"/>
      <c r="AJ40" s="454"/>
      <c r="AK40" s="454"/>
      <c r="AL40" s="454"/>
      <c r="AM40" s="454"/>
      <c r="AN40" s="454"/>
      <c r="AO40" s="455"/>
      <c r="AP40" s="396"/>
      <c r="AQ40" s="397"/>
      <c r="AR40" s="397"/>
      <c r="AS40" s="397"/>
      <c r="AT40" s="397"/>
      <c r="AU40" s="397"/>
      <c r="AV40" s="397"/>
      <c r="AW40" s="397"/>
      <c r="AX40" s="397"/>
      <c r="AY40" s="401"/>
      <c r="AZ40" s="397"/>
      <c r="BA40" s="397"/>
      <c r="BB40" s="397"/>
      <c r="BC40" s="397"/>
      <c r="BD40" s="397"/>
      <c r="BE40" s="397"/>
      <c r="BF40" s="397"/>
      <c r="BG40" s="397"/>
      <c r="BH40" s="397"/>
      <c r="BI40" s="401"/>
    </row>
    <row r="41" spans="2:61" ht="16.5" customHeight="1" thickTop="1" thickBot="1">
      <c r="B41" s="413"/>
      <c r="C41" s="413"/>
      <c r="D41" s="413"/>
      <c r="E41" s="413"/>
      <c r="F41" s="413"/>
      <c r="G41" s="413"/>
      <c r="H41" s="413"/>
      <c r="I41" s="413"/>
      <c r="J41" s="413"/>
      <c r="K41" s="414"/>
      <c r="L41" s="414"/>
      <c r="M41" s="414"/>
      <c r="N41" s="414"/>
      <c r="O41" s="414"/>
      <c r="P41" s="414"/>
      <c r="Q41" s="414"/>
      <c r="R41" s="414"/>
      <c r="S41" s="414"/>
      <c r="T41" s="347"/>
      <c r="U41" s="348"/>
      <c r="V41" s="348"/>
      <c r="W41" s="348"/>
      <c r="X41" s="348"/>
      <c r="Y41" s="348"/>
      <c r="Z41" s="348"/>
      <c r="AA41" s="348"/>
      <c r="AB41" s="348"/>
      <c r="AC41" s="348"/>
      <c r="AD41" s="348"/>
      <c r="AE41" s="348"/>
      <c r="AF41" s="349"/>
      <c r="AG41" s="456"/>
      <c r="AH41" s="457"/>
      <c r="AI41" s="457"/>
      <c r="AJ41" s="457"/>
      <c r="AK41" s="457"/>
      <c r="AL41" s="457"/>
      <c r="AM41" s="457"/>
      <c r="AN41" s="457"/>
      <c r="AO41" s="458"/>
      <c r="AP41" s="398"/>
      <c r="AQ41" s="399"/>
      <c r="AR41" s="399"/>
      <c r="AS41" s="399"/>
      <c r="AT41" s="399"/>
      <c r="AU41" s="399"/>
      <c r="AV41" s="399"/>
      <c r="AW41" s="399"/>
      <c r="AX41" s="399"/>
      <c r="AY41" s="402"/>
      <c r="AZ41" s="399"/>
      <c r="BA41" s="399"/>
      <c r="BB41" s="399"/>
      <c r="BC41" s="399"/>
      <c r="BD41" s="399"/>
      <c r="BE41" s="399"/>
      <c r="BF41" s="399"/>
      <c r="BG41" s="399"/>
      <c r="BH41" s="399"/>
      <c r="BI41" s="402"/>
    </row>
    <row r="42" spans="2:61" ht="16.5" customHeight="1" thickTop="1" thickBot="1">
      <c r="B42" s="413" t="s">
        <v>26</v>
      </c>
      <c r="C42" s="413"/>
      <c r="D42" s="413"/>
      <c r="E42" s="413"/>
      <c r="F42" s="413"/>
      <c r="G42" s="413"/>
      <c r="H42" s="413"/>
      <c r="I42" s="413"/>
      <c r="J42" s="413"/>
      <c r="K42" s="441" t="s">
        <v>257</v>
      </c>
      <c r="L42" s="441"/>
      <c r="M42" s="441"/>
      <c r="N42" s="441"/>
      <c r="O42" s="441"/>
      <c r="P42" s="441"/>
      <c r="Q42" s="441"/>
      <c r="R42" s="441"/>
      <c r="S42" s="441"/>
      <c r="T42" s="341" t="s">
        <v>27</v>
      </c>
      <c r="U42" s="342"/>
      <c r="V42" s="342"/>
      <c r="W42" s="342"/>
      <c r="X42" s="342"/>
      <c r="Y42" s="342"/>
      <c r="Z42" s="342"/>
      <c r="AA42" s="342"/>
      <c r="AB42" s="342"/>
      <c r="AC42" s="342"/>
      <c r="AD42" s="342"/>
      <c r="AE42" s="342"/>
      <c r="AF42" s="343"/>
      <c r="AG42" s="443">
        <v>149</v>
      </c>
      <c r="AH42" s="443"/>
      <c r="AI42" s="443"/>
      <c r="AJ42" s="443"/>
      <c r="AK42" s="443"/>
      <c r="AL42" s="443"/>
      <c r="AM42" s="443"/>
      <c r="AN42" s="443"/>
      <c r="AO42" s="443"/>
      <c r="AP42" s="413" t="s">
        <v>28</v>
      </c>
      <c r="AQ42" s="413"/>
      <c r="AR42" s="413"/>
      <c r="AS42" s="413"/>
      <c r="AT42" s="413"/>
      <c r="AU42" s="413"/>
      <c r="AV42" s="413"/>
      <c r="AW42" s="413" t="s">
        <v>307</v>
      </c>
      <c r="AX42" s="413"/>
      <c r="AY42" s="413"/>
      <c r="AZ42" s="341" t="s">
        <v>178</v>
      </c>
      <c r="BA42" s="342"/>
      <c r="BB42" s="342"/>
      <c r="BC42" s="342"/>
      <c r="BD42" s="342"/>
      <c r="BE42" s="343"/>
      <c r="BF42" s="407">
        <v>0.6</v>
      </c>
      <c r="BG42" s="408"/>
      <c r="BH42" s="407">
        <f>IFERROR(BF42/($N$231*0.06),"-")</f>
        <v>0.25</v>
      </c>
      <c r="BI42" s="408"/>
    </row>
    <row r="43" spans="2:61" ht="16.5" customHeight="1" thickTop="1" thickBot="1">
      <c r="B43" s="413"/>
      <c r="C43" s="413"/>
      <c r="D43" s="413"/>
      <c r="E43" s="413"/>
      <c r="F43" s="413"/>
      <c r="G43" s="413"/>
      <c r="H43" s="413"/>
      <c r="I43" s="413"/>
      <c r="J43" s="413"/>
      <c r="K43" s="441"/>
      <c r="L43" s="441"/>
      <c r="M43" s="441"/>
      <c r="N43" s="441"/>
      <c r="O43" s="441"/>
      <c r="P43" s="441"/>
      <c r="Q43" s="441"/>
      <c r="R43" s="441"/>
      <c r="S43" s="441"/>
      <c r="T43" s="344"/>
      <c r="U43" s="345"/>
      <c r="V43" s="345"/>
      <c r="W43" s="345"/>
      <c r="X43" s="345"/>
      <c r="Y43" s="345"/>
      <c r="Z43" s="345"/>
      <c r="AA43" s="345"/>
      <c r="AB43" s="345"/>
      <c r="AC43" s="345"/>
      <c r="AD43" s="345"/>
      <c r="AE43" s="345"/>
      <c r="AF43" s="346"/>
      <c r="AG43" s="443"/>
      <c r="AH43" s="443"/>
      <c r="AI43" s="443"/>
      <c r="AJ43" s="443"/>
      <c r="AK43" s="443"/>
      <c r="AL43" s="443"/>
      <c r="AM43" s="443"/>
      <c r="AN43" s="443"/>
      <c r="AO43" s="443"/>
      <c r="AP43" s="413"/>
      <c r="AQ43" s="413"/>
      <c r="AR43" s="413"/>
      <c r="AS43" s="413"/>
      <c r="AT43" s="413"/>
      <c r="AU43" s="413"/>
      <c r="AV43" s="413"/>
      <c r="AW43" s="413"/>
      <c r="AX43" s="413"/>
      <c r="AY43" s="413"/>
      <c r="AZ43" s="344"/>
      <c r="BA43" s="345"/>
      <c r="BB43" s="345"/>
      <c r="BC43" s="345"/>
      <c r="BD43" s="345"/>
      <c r="BE43" s="346"/>
      <c r="BF43" s="409"/>
      <c r="BG43" s="410"/>
      <c r="BH43" s="409"/>
      <c r="BI43" s="410"/>
    </row>
    <row r="44" spans="2:61" ht="16.5" customHeight="1" thickTop="1" thickBot="1">
      <c r="B44" s="413"/>
      <c r="C44" s="413"/>
      <c r="D44" s="413"/>
      <c r="E44" s="413"/>
      <c r="F44" s="413"/>
      <c r="G44" s="413"/>
      <c r="H44" s="413"/>
      <c r="I44" s="413"/>
      <c r="J44" s="413"/>
      <c r="K44" s="441"/>
      <c r="L44" s="441"/>
      <c r="M44" s="441"/>
      <c r="N44" s="441"/>
      <c r="O44" s="441"/>
      <c r="P44" s="441"/>
      <c r="Q44" s="441"/>
      <c r="R44" s="441"/>
      <c r="S44" s="441"/>
      <c r="T44" s="347"/>
      <c r="U44" s="348"/>
      <c r="V44" s="348"/>
      <c r="W44" s="348"/>
      <c r="X44" s="348"/>
      <c r="Y44" s="348"/>
      <c r="Z44" s="348"/>
      <c r="AA44" s="348"/>
      <c r="AB44" s="348"/>
      <c r="AC44" s="348"/>
      <c r="AD44" s="348"/>
      <c r="AE44" s="348"/>
      <c r="AF44" s="349"/>
      <c r="AG44" s="443"/>
      <c r="AH44" s="443"/>
      <c r="AI44" s="443"/>
      <c r="AJ44" s="443"/>
      <c r="AK44" s="443"/>
      <c r="AL44" s="443"/>
      <c r="AM44" s="443"/>
      <c r="AN44" s="443"/>
      <c r="AO44" s="443"/>
      <c r="AP44" s="413"/>
      <c r="AQ44" s="413"/>
      <c r="AR44" s="413"/>
      <c r="AS44" s="413"/>
      <c r="AT44" s="413"/>
      <c r="AU44" s="413"/>
      <c r="AV44" s="413"/>
      <c r="AW44" s="413"/>
      <c r="AX44" s="413"/>
      <c r="AY44" s="413"/>
      <c r="AZ44" s="347"/>
      <c r="BA44" s="348"/>
      <c r="BB44" s="348"/>
      <c r="BC44" s="348"/>
      <c r="BD44" s="348"/>
      <c r="BE44" s="349"/>
      <c r="BF44" s="411"/>
      <c r="BG44" s="412"/>
      <c r="BH44" s="411"/>
      <c r="BI44" s="412"/>
    </row>
    <row r="45" spans="2:61" ht="16.5" customHeight="1" thickTop="1" thickBot="1">
      <c r="B45" s="413" t="s">
        <v>29</v>
      </c>
      <c r="C45" s="413"/>
      <c r="D45" s="413"/>
      <c r="E45" s="413"/>
      <c r="F45" s="413"/>
      <c r="G45" s="413"/>
      <c r="H45" s="413"/>
      <c r="I45" s="413"/>
      <c r="J45" s="413"/>
      <c r="K45" s="431" t="s">
        <v>256</v>
      </c>
      <c r="L45" s="431"/>
      <c r="M45" s="431"/>
      <c r="N45" s="431"/>
      <c r="O45" s="431"/>
      <c r="P45" s="431"/>
      <c r="Q45" s="431"/>
      <c r="R45" s="431"/>
      <c r="S45" s="431"/>
      <c r="T45" s="341" t="s">
        <v>30</v>
      </c>
      <c r="U45" s="342"/>
      <c r="V45" s="342"/>
      <c r="W45" s="342"/>
      <c r="X45" s="342"/>
      <c r="Y45" s="342"/>
      <c r="Z45" s="342"/>
      <c r="AA45" s="342"/>
      <c r="AB45" s="342"/>
      <c r="AC45" s="342"/>
      <c r="AD45" s="342"/>
      <c r="AE45" s="342"/>
      <c r="AF45" s="343"/>
      <c r="AG45" s="432">
        <f>AG39</f>
        <v>149</v>
      </c>
      <c r="AH45" s="433"/>
      <c r="AI45" s="433"/>
      <c r="AJ45" s="433"/>
      <c r="AK45" s="433"/>
      <c r="AL45" s="433"/>
      <c r="AM45" s="433"/>
      <c r="AN45" s="433"/>
      <c r="AO45" s="434"/>
      <c r="AP45" s="413" t="s">
        <v>31</v>
      </c>
      <c r="AQ45" s="413"/>
      <c r="AR45" s="413"/>
      <c r="AS45" s="413"/>
      <c r="AT45" s="413"/>
      <c r="AU45" s="413"/>
      <c r="AV45" s="413"/>
      <c r="AW45" s="413">
        <v>170</v>
      </c>
      <c r="AX45" s="413"/>
      <c r="AY45" s="413"/>
      <c r="AZ45" s="341" t="s">
        <v>179</v>
      </c>
      <c r="BA45" s="342"/>
      <c r="BB45" s="342"/>
      <c r="BC45" s="342"/>
      <c r="BD45" s="342"/>
      <c r="BE45" s="343"/>
      <c r="BF45" s="407">
        <v>11.4</v>
      </c>
      <c r="BG45" s="408"/>
      <c r="BH45" s="407">
        <f>IFERROR(BF45/($N$231*0.06),"-")</f>
        <v>4.75</v>
      </c>
      <c r="BI45" s="408"/>
    </row>
    <row r="46" spans="2:61" ht="16.5" customHeight="1" thickTop="1" thickBot="1">
      <c r="B46" s="413"/>
      <c r="C46" s="413"/>
      <c r="D46" s="413"/>
      <c r="E46" s="413"/>
      <c r="F46" s="413"/>
      <c r="G46" s="413"/>
      <c r="H46" s="413"/>
      <c r="I46" s="413"/>
      <c r="J46" s="413"/>
      <c r="K46" s="431"/>
      <c r="L46" s="431"/>
      <c r="M46" s="431"/>
      <c r="N46" s="431"/>
      <c r="O46" s="431"/>
      <c r="P46" s="431"/>
      <c r="Q46" s="431"/>
      <c r="R46" s="431"/>
      <c r="S46" s="431"/>
      <c r="T46" s="344"/>
      <c r="U46" s="345"/>
      <c r="V46" s="345"/>
      <c r="W46" s="345"/>
      <c r="X46" s="345"/>
      <c r="Y46" s="345"/>
      <c r="Z46" s="345"/>
      <c r="AA46" s="345"/>
      <c r="AB46" s="345"/>
      <c r="AC46" s="345"/>
      <c r="AD46" s="345"/>
      <c r="AE46" s="345"/>
      <c r="AF46" s="346"/>
      <c r="AG46" s="435"/>
      <c r="AH46" s="436"/>
      <c r="AI46" s="436"/>
      <c r="AJ46" s="436"/>
      <c r="AK46" s="436"/>
      <c r="AL46" s="436"/>
      <c r="AM46" s="436"/>
      <c r="AN46" s="436"/>
      <c r="AO46" s="437"/>
      <c r="AP46" s="413"/>
      <c r="AQ46" s="413"/>
      <c r="AR46" s="413"/>
      <c r="AS46" s="413"/>
      <c r="AT46" s="413"/>
      <c r="AU46" s="413"/>
      <c r="AV46" s="413"/>
      <c r="AW46" s="413"/>
      <c r="AX46" s="413"/>
      <c r="AY46" s="413"/>
      <c r="AZ46" s="344"/>
      <c r="BA46" s="345"/>
      <c r="BB46" s="345"/>
      <c r="BC46" s="345"/>
      <c r="BD46" s="345"/>
      <c r="BE46" s="346"/>
      <c r="BF46" s="409"/>
      <c r="BG46" s="410"/>
      <c r="BH46" s="409"/>
      <c r="BI46" s="410"/>
    </row>
    <row r="47" spans="2:61" ht="16.5" customHeight="1" thickTop="1" thickBot="1">
      <c r="B47" s="413"/>
      <c r="C47" s="413"/>
      <c r="D47" s="413"/>
      <c r="E47" s="413"/>
      <c r="F47" s="413"/>
      <c r="G47" s="413"/>
      <c r="H47" s="413"/>
      <c r="I47" s="413"/>
      <c r="J47" s="413"/>
      <c r="K47" s="431"/>
      <c r="L47" s="431"/>
      <c r="M47" s="431"/>
      <c r="N47" s="431"/>
      <c r="O47" s="431"/>
      <c r="P47" s="431"/>
      <c r="Q47" s="431"/>
      <c r="R47" s="431"/>
      <c r="S47" s="431"/>
      <c r="T47" s="347"/>
      <c r="U47" s="348"/>
      <c r="V47" s="348"/>
      <c r="W47" s="348"/>
      <c r="X47" s="348"/>
      <c r="Y47" s="348"/>
      <c r="Z47" s="348"/>
      <c r="AA47" s="348"/>
      <c r="AB47" s="348"/>
      <c r="AC47" s="348"/>
      <c r="AD47" s="348"/>
      <c r="AE47" s="348"/>
      <c r="AF47" s="349"/>
      <c r="AG47" s="438"/>
      <c r="AH47" s="439"/>
      <c r="AI47" s="439"/>
      <c r="AJ47" s="439"/>
      <c r="AK47" s="439"/>
      <c r="AL47" s="439"/>
      <c r="AM47" s="439"/>
      <c r="AN47" s="439"/>
      <c r="AO47" s="440"/>
      <c r="AP47" s="413"/>
      <c r="AQ47" s="413"/>
      <c r="AR47" s="413"/>
      <c r="AS47" s="413"/>
      <c r="AT47" s="413"/>
      <c r="AU47" s="413"/>
      <c r="AV47" s="413"/>
      <c r="AW47" s="413"/>
      <c r="AX47" s="413"/>
      <c r="AY47" s="413"/>
      <c r="AZ47" s="347"/>
      <c r="BA47" s="348"/>
      <c r="BB47" s="348"/>
      <c r="BC47" s="348"/>
      <c r="BD47" s="348"/>
      <c r="BE47" s="349"/>
      <c r="BF47" s="411"/>
      <c r="BG47" s="412"/>
      <c r="BH47" s="411"/>
      <c r="BI47" s="412"/>
    </row>
    <row r="48" spans="2:61" ht="15" customHeight="1" thickTop="1" thickBot="1">
      <c r="B48" s="413" t="s">
        <v>32</v>
      </c>
      <c r="C48" s="413"/>
      <c r="D48" s="413"/>
      <c r="E48" s="413"/>
      <c r="F48" s="413"/>
      <c r="G48" s="413"/>
      <c r="H48" s="413"/>
      <c r="I48" s="413"/>
      <c r="J48" s="413"/>
      <c r="K48" s="414"/>
      <c r="L48" s="414"/>
      <c r="M48" s="414"/>
      <c r="N48" s="414"/>
      <c r="O48" s="414"/>
      <c r="P48" s="414"/>
      <c r="Q48" s="414"/>
      <c r="R48" s="414"/>
      <c r="S48" s="414"/>
      <c r="T48" s="341" t="s">
        <v>33</v>
      </c>
      <c r="U48" s="342"/>
      <c r="V48" s="342"/>
      <c r="W48" s="342"/>
      <c r="X48" s="342"/>
      <c r="Y48" s="342"/>
      <c r="Z48" s="342"/>
      <c r="AA48" s="342"/>
      <c r="AB48" s="342"/>
      <c r="AC48" s="342"/>
      <c r="AD48" s="342"/>
      <c r="AE48" s="342"/>
      <c r="AF48" s="343"/>
      <c r="AG48" s="422" t="s">
        <v>349</v>
      </c>
      <c r="AH48" s="423"/>
      <c r="AI48" s="423"/>
      <c r="AJ48" s="423"/>
      <c r="AK48" s="423"/>
      <c r="AL48" s="423"/>
      <c r="AM48" s="423"/>
      <c r="AN48" s="423"/>
      <c r="AO48" s="424"/>
      <c r="AP48" s="341" t="s">
        <v>34</v>
      </c>
      <c r="AQ48" s="342"/>
      <c r="AR48" s="342"/>
      <c r="AS48" s="342"/>
      <c r="AT48" s="342"/>
      <c r="AU48" s="342"/>
      <c r="AV48" s="343"/>
      <c r="AW48" s="413">
        <v>1776</v>
      </c>
      <c r="AX48" s="413"/>
      <c r="AY48" s="413"/>
      <c r="AZ48" s="341" t="s">
        <v>180</v>
      </c>
      <c r="BA48" s="342"/>
      <c r="BB48" s="342"/>
      <c r="BC48" s="342"/>
      <c r="BD48" s="342"/>
      <c r="BE48" s="343"/>
      <c r="BF48" s="416">
        <f>E279</f>
        <v>12</v>
      </c>
      <c r="BG48" s="417"/>
      <c r="BH48" s="407">
        <f>IFERROR(BF48/($N$231*0.06),"-")</f>
        <v>5</v>
      </c>
      <c r="BI48" s="408"/>
    </row>
    <row r="49" spans="2:64" ht="15" customHeight="1" thickTop="1" thickBot="1">
      <c r="B49" s="413"/>
      <c r="C49" s="413"/>
      <c r="D49" s="413"/>
      <c r="E49" s="413"/>
      <c r="F49" s="413"/>
      <c r="G49" s="413"/>
      <c r="H49" s="413"/>
      <c r="I49" s="413"/>
      <c r="J49" s="413"/>
      <c r="K49" s="414"/>
      <c r="L49" s="414"/>
      <c r="M49" s="414"/>
      <c r="N49" s="414"/>
      <c r="O49" s="414"/>
      <c r="P49" s="414"/>
      <c r="Q49" s="414"/>
      <c r="R49" s="414"/>
      <c r="S49" s="414"/>
      <c r="T49" s="344"/>
      <c r="U49" s="345"/>
      <c r="V49" s="345"/>
      <c r="W49" s="345"/>
      <c r="X49" s="345"/>
      <c r="Y49" s="345"/>
      <c r="Z49" s="345"/>
      <c r="AA49" s="345"/>
      <c r="AB49" s="345"/>
      <c r="AC49" s="345"/>
      <c r="AD49" s="345"/>
      <c r="AE49" s="345"/>
      <c r="AF49" s="346"/>
      <c r="AG49" s="425"/>
      <c r="AH49" s="426"/>
      <c r="AI49" s="426"/>
      <c r="AJ49" s="426"/>
      <c r="AK49" s="426"/>
      <c r="AL49" s="426"/>
      <c r="AM49" s="426"/>
      <c r="AN49" s="426"/>
      <c r="AO49" s="427"/>
      <c r="AP49" s="344"/>
      <c r="AQ49" s="345"/>
      <c r="AR49" s="345"/>
      <c r="AS49" s="345"/>
      <c r="AT49" s="345"/>
      <c r="AU49" s="345"/>
      <c r="AV49" s="346"/>
      <c r="AW49" s="413"/>
      <c r="AX49" s="413"/>
      <c r="AY49" s="413"/>
      <c r="AZ49" s="344"/>
      <c r="BA49" s="345"/>
      <c r="BB49" s="345"/>
      <c r="BC49" s="345"/>
      <c r="BD49" s="345"/>
      <c r="BE49" s="346"/>
      <c r="BF49" s="418"/>
      <c r="BG49" s="419"/>
      <c r="BH49" s="409"/>
      <c r="BI49" s="410"/>
    </row>
    <row r="50" spans="2:64" ht="15" customHeight="1" thickTop="1" thickBot="1">
      <c r="B50" s="413"/>
      <c r="C50" s="413"/>
      <c r="D50" s="413"/>
      <c r="E50" s="413"/>
      <c r="F50" s="413"/>
      <c r="G50" s="413"/>
      <c r="H50" s="413"/>
      <c r="I50" s="413"/>
      <c r="J50" s="413"/>
      <c r="K50" s="414"/>
      <c r="L50" s="414"/>
      <c r="M50" s="414"/>
      <c r="N50" s="414"/>
      <c r="O50" s="414"/>
      <c r="P50" s="414"/>
      <c r="Q50" s="414"/>
      <c r="R50" s="414"/>
      <c r="S50" s="414"/>
      <c r="T50" s="347"/>
      <c r="U50" s="348"/>
      <c r="V50" s="348"/>
      <c r="W50" s="348"/>
      <c r="X50" s="348"/>
      <c r="Y50" s="348"/>
      <c r="Z50" s="348"/>
      <c r="AA50" s="348"/>
      <c r="AB50" s="348"/>
      <c r="AC50" s="348"/>
      <c r="AD50" s="348"/>
      <c r="AE50" s="348"/>
      <c r="AF50" s="349"/>
      <c r="AG50" s="428"/>
      <c r="AH50" s="429"/>
      <c r="AI50" s="429"/>
      <c r="AJ50" s="429"/>
      <c r="AK50" s="429"/>
      <c r="AL50" s="429"/>
      <c r="AM50" s="429"/>
      <c r="AN50" s="429"/>
      <c r="AO50" s="430"/>
      <c r="AP50" s="347"/>
      <c r="AQ50" s="348"/>
      <c r="AR50" s="348"/>
      <c r="AS50" s="348"/>
      <c r="AT50" s="348"/>
      <c r="AU50" s="348"/>
      <c r="AV50" s="349"/>
      <c r="AW50" s="413"/>
      <c r="AX50" s="413"/>
      <c r="AY50" s="413"/>
      <c r="AZ50" s="347"/>
      <c r="BA50" s="348"/>
      <c r="BB50" s="348"/>
      <c r="BC50" s="348"/>
      <c r="BD50" s="348"/>
      <c r="BE50" s="349"/>
      <c r="BF50" s="420"/>
      <c r="BG50" s="421"/>
      <c r="BH50" s="411"/>
      <c r="BI50" s="412"/>
    </row>
    <row r="51" spans="2:64" ht="15" customHeight="1" thickTop="1" thickBot="1">
      <c r="B51" s="413" t="s">
        <v>35</v>
      </c>
      <c r="C51" s="413"/>
      <c r="D51" s="413"/>
      <c r="E51" s="413"/>
      <c r="F51" s="413"/>
      <c r="G51" s="413"/>
      <c r="H51" s="413"/>
      <c r="I51" s="413"/>
      <c r="J51" s="413"/>
      <c r="K51" s="414" t="s">
        <v>133</v>
      </c>
      <c r="L51" s="414"/>
      <c r="M51" s="414"/>
      <c r="N51" s="414"/>
      <c r="O51" s="414"/>
      <c r="P51" s="414"/>
      <c r="Q51" s="414"/>
      <c r="R51" s="414"/>
      <c r="S51" s="414"/>
      <c r="T51" s="413"/>
      <c r="U51" s="413"/>
      <c r="V51" s="413"/>
      <c r="W51" s="413"/>
      <c r="X51" s="413"/>
      <c r="Y51" s="413"/>
      <c r="Z51" s="413"/>
      <c r="AA51" s="413"/>
      <c r="AB51" s="413"/>
      <c r="AC51" s="413"/>
      <c r="AD51" s="413"/>
      <c r="AE51" s="413"/>
      <c r="AF51" s="413"/>
      <c r="AG51" s="413"/>
      <c r="AH51" s="413"/>
      <c r="AI51" s="413"/>
      <c r="AJ51" s="413"/>
      <c r="AK51" s="413"/>
      <c r="AL51" s="413"/>
      <c r="AM51" s="413"/>
      <c r="AN51" s="413"/>
      <c r="AO51" s="413"/>
      <c r="AP51" s="341"/>
      <c r="AQ51" s="342"/>
      <c r="AR51" s="342"/>
      <c r="AS51" s="342"/>
      <c r="AT51" s="342"/>
      <c r="AU51" s="342"/>
      <c r="AV51" s="343"/>
      <c r="AW51" s="413"/>
      <c r="AX51" s="413"/>
      <c r="AY51" s="413"/>
      <c r="AZ51" s="341" t="s">
        <v>181</v>
      </c>
      <c r="BA51" s="342"/>
      <c r="BB51" s="342"/>
      <c r="BC51" s="342"/>
      <c r="BD51" s="342"/>
      <c r="BE51" s="343"/>
      <c r="BF51" s="416">
        <f>IFERROR(BF48+B279,"-")</f>
        <v>79</v>
      </c>
      <c r="BG51" s="417"/>
      <c r="BH51" s="407">
        <f>IFERROR(BF51/($N$231*0.06),"-")</f>
        <v>32.916666666666671</v>
      </c>
      <c r="BI51" s="408"/>
    </row>
    <row r="52" spans="2:64" ht="15" customHeight="1" thickTop="1" thickBot="1">
      <c r="B52" s="413"/>
      <c r="C52" s="413"/>
      <c r="D52" s="413"/>
      <c r="E52" s="413"/>
      <c r="F52" s="413"/>
      <c r="G52" s="413"/>
      <c r="H52" s="413"/>
      <c r="I52" s="413"/>
      <c r="J52" s="413"/>
      <c r="K52" s="414"/>
      <c r="L52" s="414"/>
      <c r="M52" s="414"/>
      <c r="N52" s="414"/>
      <c r="O52" s="414"/>
      <c r="P52" s="414"/>
      <c r="Q52" s="414"/>
      <c r="R52" s="414"/>
      <c r="S52" s="414"/>
      <c r="T52" s="413"/>
      <c r="U52" s="413"/>
      <c r="V52" s="413"/>
      <c r="W52" s="413"/>
      <c r="X52" s="413"/>
      <c r="Y52" s="413"/>
      <c r="Z52" s="413"/>
      <c r="AA52" s="413"/>
      <c r="AB52" s="413"/>
      <c r="AC52" s="413"/>
      <c r="AD52" s="413"/>
      <c r="AE52" s="413"/>
      <c r="AF52" s="413"/>
      <c r="AG52" s="413"/>
      <c r="AH52" s="413"/>
      <c r="AI52" s="413"/>
      <c r="AJ52" s="413"/>
      <c r="AK52" s="413"/>
      <c r="AL52" s="413"/>
      <c r="AM52" s="413"/>
      <c r="AN52" s="413"/>
      <c r="AO52" s="413"/>
      <c r="AP52" s="344"/>
      <c r="AQ52" s="345"/>
      <c r="AR52" s="345"/>
      <c r="AS52" s="345"/>
      <c r="AT52" s="345"/>
      <c r="AU52" s="345"/>
      <c r="AV52" s="346"/>
      <c r="AW52" s="413"/>
      <c r="AX52" s="413"/>
      <c r="AY52" s="413"/>
      <c r="AZ52" s="344"/>
      <c r="BA52" s="345"/>
      <c r="BB52" s="345"/>
      <c r="BC52" s="345"/>
      <c r="BD52" s="345"/>
      <c r="BE52" s="346"/>
      <c r="BF52" s="418"/>
      <c r="BG52" s="419"/>
      <c r="BH52" s="409"/>
      <c r="BI52" s="410"/>
    </row>
    <row r="53" spans="2:64" ht="15" customHeight="1" thickTop="1" thickBot="1">
      <c r="B53" s="413"/>
      <c r="C53" s="413"/>
      <c r="D53" s="413"/>
      <c r="E53" s="413"/>
      <c r="F53" s="413"/>
      <c r="G53" s="413"/>
      <c r="H53" s="413"/>
      <c r="I53" s="413"/>
      <c r="J53" s="413"/>
      <c r="K53" s="414"/>
      <c r="L53" s="414"/>
      <c r="M53" s="414"/>
      <c r="N53" s="414"/>
      <c r="O53" s="414"/>
      <c r="P53" s="414"/>
      <c r="Q53" s="414"/>
      <c r="R53" s="414"/>
      <c r="S53" s="414"/>
      <c r="T53" s="413"/>
      <c r="U53" s="413"/>
      <c r="V53" s="413"/>
      <c r="W53" s="413"/>
      <c r="X53" s="413"/>
      <c r="Y53" s="413"/>
      <c r="Z53" s="413"/>
      <c r="AA53" s="413"/>
      <c r="AB53" s="413"/>
      <c r="AC53" s="413"/>
      <c r="AD53" s="413"/>
      <c r="AE53" s="413"/>
      <c r="AF53" s="413"/>
      <c r="AG53" s="413"/>
      <c r="AH53" s="413"/>
      <c r="AI53" s="413"/>
      <c r="AJ53" s="413"/>
      <c r="AK53" s="413"/>
      <c r="AL53" s="413"/>
      <c r="AM53" s="413"/>
      <c r="AN53" s="413"/>
      <c r="AO53" s="413"/>
      <c r="AP53" s="347"/>
      <c r="AQ53" s="348"/>
      <c r="AR53" s="348"/>
      <c r="AS53" s="348"/>
      <c r="AT53" s="348"/>
      <c r="AU53" s="348"/>
      <c r="AV53" s="349"/>
      <c r="AW53" s="413"/>
      <c r="AX53" s="413"/>
      <c r="AY53" s="413"/>
      <c r="AZ53" s="347"/>
      <c r="BA53" s="348"/>
      <c r="BB53" s="348"/>
      <c r="BC53" s="348"/>
      <c r="BD53" s="348"/>
      <c r="BE53" s="349"/>
      <c r="BF53" s="420"/>
      <c r="BG53" s="421"/>
      <c r="BH53" s="411"/>
      <c r="BI53" s="412"/>
    </row>
    <row r="54" spans="2:64" ht="15.75" customHeight="1" thickTop="1">
      <c r="B54" s="394" t="s">
        <v>36</v>
      </c>
      <c r="C54" s="395"/>
      <c r="D54" s="395"/>
      <c r="E54" s="395"/>
      <c r="F54" s="395"/>
      <c r="G54" s="395"/>
      <c r="H54" s="395"/>
      <c r="I54" s="395"/>
      <c r="J54" s="395"/>
      <c r="K54" s="395"/>
      <c r="L54" s="395"/>
      <c r="M54" s="395"/>
      <c r="N54" s="395"/>
      <c r="O54" s="395"/>
      <c r="P54" s="395"/>
      <c r="Q54" s="395"/>
      <c r="R54" s="395"/>
      <c r="S54" s="395"/>
      <c r="T54" s="395"/>
      <c r="U54" s="395"/>
      <c r="V54" s="395"/>
      <c r="W54" s="395"/>
      <c r="X54" s="395"/>
      <c r="Y54" s="395"/>
      <c r="Z54" s="395"/>
      <c r="AA54" s="395"/>
      <c r="AB54" s="395"/>
      <c r="AC54" s="395"/>
      <c r="AD54" s="395"/>
      <c r="AE54" s="395"/>
      <c r="AF54" s="395"/>
      <c r="AG54" s="395" t="s">
        <v>37</v>
      </c>
      <c r="AH54" s="395"/>
      <c r="AI54" s="395"/>
      <c r="AJ54" s="395"/>
      <c r="AK54" s="395"/>
      <c r="AL54" s="395"/>
      <c r="AM54" s="395"/>
      <c r="AN54" s="395"/>
      <c r="AO54" s="395"/>
      <c r="AP54" s="395"/>
      <c r="AQ54" s="395"/>
      <c r="AR54" s="395"/>
      <c r="AS54" s="395"/>
      <c r="AT54" s="395"/>
      <c r="AU54" s="395"/>
      <c r="AV54" s="395"/>
      <c r="AW54" s="395"/>
      <c r="AX54" s="395"/>
      <c r="AY54" s="395"/>
      <c r="AZ54" s="395"/>
      <c r="BA54" s="395"/>
      <c r="BB54" s="395"/>
      <c r="BC54" s="395"/>
      <c r="BD54" s="395"/>
      <c r="BE54" s="395"/>
      <c r="BF54" s="395"/>
      <c r="BG54" s="395"/>
      <c r="BH54" s="395"/>
      <c r="BI54" s="400"/>
    </row>
    <row r="55" spans="2:64" ht="15" customHeight="1">
      <c r="B55" s="396"/>
      <c r="C55" s="397"/>
      <c r="D55" s="397"/>
      <c r="E55" s="397"/>
      <c r="F55" s="397"/>
      <c r="G55" s="397"/>
      <c r="H55" s="397"/>
      <c r="I55" s="397"/>
      <c r="J55" s="397"/>
      <c r="K55" s="397"/>
      <c r="L55" s="397"/>
      <c r="M55" s="397"/>
      <c r="N55" s="397"/>
      <c r="O55" s="397"/>
      <c r="P55" s="397"/>
      <c r="Q55" s="397"/>
      <c r="R55" s="397"/>
      <c r="S55" s="397"/>
      <c r="T55" s="397"/>
      <c r="U55" s="397"/>
      <c r="V55" s="397"/>
      <c r="W55" s="397"/>
      <c r="X55" s="397"/>
      <c r="Y55" s="397"/>
      <c r="Z55" s="397"/>
      <c r="AA55" s="397"/>
      <c r="AB55" s="397"/>
      <c r="AC55" s="397"/>
      <c r="AD55" s="397"/>
      <c r="AE55" s="397"/>
      <c r="AF55" s="397"/>
      <c r="AG55" s="397"/>
      <c r="AH55" s="397"/>
      <c r="AI55" s="397"/>
      <c r="AJ55" s="397"/>
      <c r="AK55" s="397"/>
      <c r="AL55" s="397"/>
      <c r="AM55" s="397"/>
      <c r="AN55" s="397"/>
      <c r="AO55" s="397"/>
      <c r="AP55" s="397"/>
      <c r="AQ55" s="397"/>
      <c r="AR55" s="397"/>
      <c r="AS55" s="397"/>
      <c r="AT55" s="397"/>
      <c r="AU55" s="397"/>
      <c r="AV55" s="397"/>
      <c r="AW55" s="397"/>
      <c r="AX55" s="397"/>
      <c r="AY55" s="397"/>
      <c r="AZ55" s="397"/>
      <c r="BA55" s="397"/>
      <c r="BB55" s="397"/>
      <c r="BC55" s="397"/>
      <c r="BD55" s="397"/>
      <c r="BE55" s="397"/>
      <c r="BF55" s="397"/>
      <c r="BG55" s="397"/>
      <c r="BH55" s="397"/>
      <c r="BI55" s="401"/>
    </row>
    <row r="56" spans="2:64" ht="15" customHeight="1">
      <c r="B56" s="396"/>
      <c r="C56" s="397"/>
      <c r="D56" s="397"/>
      <c r="E56" s="397"/>
      <c r="F56" s="397"/>
      <c r="G56" s="397"/>
      <c r="H56" s="397"/>
      <c r="I56" s="397"/>
      <c r="J56" s="397"/>
      <c r="K56" s="397"/>
      <c r="L56" s="397"/>
      <c r="M56" s="397"/>
      <c r="N56" s="397"/>
      <c r="O56" s="397"/>
      <c r="P56" s="397"/>
      <c r="Q56" s="397"/>
      <c r="R56" s="397"/>
      <c r="S56" s="397"/>
      <c r="T56" s="397"/>
      <c r="U56" s="397"/>
      <c r="V56" s="397"/>
      <c r="W56" s="397"/>
      <c r="X56" s="397"/>
      <c r="Y56" s="397"/>
      <c r="Z56" s="397"/>
      <c r="AA56" s="397"/>
      <c r="AB56" s="397"/>
      <c r="AC56" s="397"/>
      <c r="AD56" s="397"/>
      <c r="AE56" s="397"/>
      <c r="AF56" s="397"/>
      <c r="AG56" s="397"/>
      <c r="AH56" s="397"/>
      <c r="AI56" s="397"/>
      <c r="AJ56" s="397"/>
      <c r="AK56" s="397"/>
      <c r="AL56" s="397"/>
      <c r="AM56" s="397"/>
      <c r="AN56" s="397"/>
      <c r="AO56" s="397"/>
      <c r="AP56" s="397"/>
      <c r="AQ56" s="397"/>
      <c r="AR56" s="397"/>
      <c r="AS56" s="397"/>
      <c r="AT56" s="397"/>
      <c r="AU56" s="397"/>
      <c r="AV56" s="397"/>
      <c r="AW56" s="397"/>
      <c r="AX56" s="397"/>
      <c r="AY56" s="397"/>
      <c r="AZ56" s="397"/>
      <c r="BA56" s="397"/>
      <c r="BB56" s="397"/>
      <c r="BC56" s="397"/>
      <c r="BD56" s="397"/>
      <c r="BE56" s="397"/>
      <c r="BF56" s="397"/>
      <c r="BG56" s="397"/>
      <c r="BH56" s="397"/>
      <c r="BI56" s="401"/>
    </row>
    <row r="57" spans="2:64" ht="15.75" customHeight="1" thickBot="1">
      <c r="B57" s="398"/>
      <c r="C57" s="399"/>
      <c r="D57" s="399"/>
      <c r="E57" s="399"/>
      <c r="F57" s="399"/>
      <c r="G57" s="399"/>
      <c r="H57" s="399"/>
      <c r="I57" s="399"/>
      <c r="J57" s="399"/>
      <c r="K57" s="399"/>
      <c r="L57" s="399"/>
      <c r="M57" s="399"/>
      <c r="N57" s="399"/>
      <c r="O57" s="399"/>
      <c r="P57" s="399"/>
      <c r="Q57" s="399"/>
      <c r="R57" s="399"/>
      <c r="S57" s="399"/>
      <c r="T57" s="399"/>
      <c r="U57" s="399"/>
      <c r="V57" s="399"/>
      <c r="W57" s="399"/>
      <c r="X57" s="399"/>
      <c r="Y57" s="399"/>
      <c r="Z57" s="399"/>
      <c r="AA57" s="399"/>
      <c r="AB57" s="399"/>
      <c r="AC57" s="399"/>
      <c r="AD57" s="399"/>
      <c r="AE57" s="399"/>
      <c r="AF57" s="399"/>
      <c r="AG57" s="399"/>
      <c r="AH57" s="399"/>
      <c r="AI57" s="399"/>
      <c r="AJ57" s="399"/>
      <c r="AK57" s="399"/>
      <c r="AL57" s="399"/>
      <c r="AM57" s="399"/>
      <c r="AN57" s="399"/>
      <c r="AO57" s="399"/>
      <c r="AP57" s="399"/>
      <c r="AQ57" s="399"/>
      <c r="AR57" s="399"/>
      <c r="AS57" s="399"/>
      <c r="AT57" s="399"/>
      <c r="AU57" s="399"/>
      <c r="AV57" s="399"/>
      <c r="AW57" s="399"/>
      <c r="AX57" s="399"/>
      <c r="AY57" s="399"/>
      <c r="AZ57" s="399"/>
      <c r="BA57" s="399"/>
      <c r="BB57" s="399"/>
      <c r="BC57" s="399"/>
      <c r="BD57" s="399"/>
      <c r="BE57" s="399"/>
      <c r="BF57" s="399"/>
      <c r="BG57" s="399"/>
      <c r="BH57" s="399"/>
      <c r="BI57" s="402"/>
    </row>
    <row r="58" spans="2:64" ht="16.5" customHeight="1" thickTop="1" thickBot="1">
      <c r="B58" s="403" t="s">
        <v>182</v>
      </c>
      <c r="C58" s="403"/>
      <c r="D58" s="403"/>
      <c r="E58" s="403"/>
      <c r="F58" s="403"/>
      <c r="G58" s="403"/>
      <c r="H58" s="403"/>
      <c r="I58" s="403"/>
      <c r="J58" s="403"/>
      <c r="K58" s="403"/>
      <c r="L58" s="403"/>
      <c r="M58" s="403"/>
      <c r="N58" s="403"/>
      <c r="O58" s="403"/>
      <c r="P58" s="403"/>
      <c r="Q58" s="403"/>
      <c r="R58" s="403"/>
      <c r="S58" s="403"/>
      <c r="T58" s="403"/>
      <c r="U58" s="403"/>
      <c r="V58" s="403"/>
      <c r="W58" s="403"/>
      <c r="X58" s="403"/>
      <c r="Y58" s="403"/>
      <c r="Z58" s="403"/>
      <c r="AA58" s="403"/>
      <c r="AB58" s="403"/>
      <c r="AC58" s="403"/>
      <c r="AD58" s="403"/>
      <c r="AE58" s="403"/>
      <c r="AF58" s="403"/>
      <c r="AG58" s="403"/>
      <c r="AH58" s="403"/>
      <c r="AI58" s="403"/>
      <c r="AJ58" s="403"/>
      <c r="AK58" s="403"/>
      <c r="AL58" s="403"/>
      <c r="AM58" s="403"/>
      <c r="AN58" s="403"/>
      <c r="AO58" s="403"/>
      <c r="AP58" s="403"/>
      <c r="AQ58" s="403"/>
      <c r="AR58" s="403"/>
      <c r="AS58" s="403"/>
      <c r="AT58" s="403"/>
      <c r="AU58" s="403"/>
      <c r="AV58" s="403"/>
      <c r="AW58" s="403"/>
      <c r="AX58" s="403"/>
      <c r="AY58" s="403"/>
      <c r="AZ58" s="403"/>
      <c r="BA58" s="403"/>
      <c r="BB58" s="403"/>
      <c r="BC58" s="403"/>
      <c r="BD58" s="403"/>
      <c r="BE58" s="403"/>
      <c r="BF58" s="403"/>
      <c r="BG58" s="403"/>
      <c r="BH58" s="403"/>
      <c r="BI58" s="403"/>
    </row>
    <row r="59" spans="2:64" ht="16.5" customHeight="1" thickTop="1" thickBot="1">
      <c r="B59" s="404"/>
      <c r="C59" s="404"/>
      <c r="D59" s="404"/>
      <c r="E59" s="404"/>
      <c r="F59" s="404"/>
      <c r="G59" s="404"/>
      <c r="H59" s="404"/>
      <c r="I59" s="404"/>
      <c r="J59" s="404"/>
      <c r="K59" s="404"/>
      <c r="L59" s="404"/>
      <c r="M59" s="404"/>
      <c r="N59" s="404"/>
      <c r="O59" s="404"/>
      <c r="P59" s="404"/>
      <c r="Q59" s="404"/>
      <c r="R59" s="404"/>
      <c r="S59" s="404"/>
      <c r="T59" s="404"/>
      <c r="U59" s="404"/>
      <c r="V59" s="404"/>
      <c r="W59" s="404"/>
      <c r="X59" s="404"/>
      <c r="Y59" s="404"/>
      <c r="Z59" s="404"/>
      <c r="AA59" s="404"/>
      <c r="AB59" s="404"/>
      <c r="AC59" s="404"/>
      <c r="AD59" s="404"/>
      <c r="AE59" s="404"/>
      <c r="AF59" s="404"/>
      <c r="AG59" s="404"/>
      <c r="AH59" s="404"/>
      <c r="AI59" s="404"/>
      <c r="AJ59" s="404"/>
      <c r="AK59" s="404"/>
      <c r="AL59" s="404"/>
      <c r="AM59" s="404"/>
      <c r="AN59" s="404"/>
      <c r="AO59" s="404"/>
      <c r="AP59" s="404"/>
      <c r="AQ59" s="404"/>
      <c r="AR59" s="404"/>
      <c r="AS59" s="404"/>
      <c r="AT59" s="404"/>
      <c r="AU59" s="404"/>
      <c r="AV59" s="404"/>
      <c r="AW59" s="404"/>
      <c r="AX59" s="404"/>
      <c r="AY59" s="404"/>
      <c r="AZ59" s="404"/>
      <c r="BA59" s="404"/>
      <c r="BB59" s="404"/>
      <c r="BC59" s="404"/>
      <c r="BD59" s="404"/>
      <c r="BE59" s="404"/>
      <c r="BF59" s="404"/>
      <c r="BG59" s="404"/>
      <c r="BH59" s="404"/>
      <c r="BI59" s="404"/>
    </row>
    <row r="60" spans="2:64" ht="15" customHeight="1" thickTop="1" thickBot="1">
      <c r="B60" s="209" t="s">
        <v>38</v>
      </c>
      <c r="C60" s="210"/>
      <c r="D60" s="210"/>
      <c r="E60" s="210"/>
      <c r="F60" s="210"/>
      <c r="G60" s="210"/>
      <c r="H60" s="210"/>
      <c r="I60" s="210"/>
      <c r="J60" s="210"/>
      <c r="K60" s="210"/>
      <c r="L60" s="211"/>
      <c r="M60" s="405">
        <v>0.25</v>
      </c>
      <c r="N60" s="182"/>
      <c r="O60" s="182"/>
      <c r="P60" s="182"/>
      <c r="Q60" s="405">
        <v>0.45833333333333331</v>
      </c>
      <c r="R60" s="182"/>
      <c r="S60" s="182"/>
      <c r="T60" s="182"/>
      <c r="U60" s="405">
        <v>0.625</v>
      </c>
      <c r="V60" s="182"/>
      <c r="W60" s="182"/>
      <c r="X60" s="182"/>
      <c r="Y60" s="406" t="s">
        <v>131</v>
      </c>
      <c r="Z60" s="406"/>
      <c r="AA60" s="406"/>
      <c r="AB60" s="406"/>
      <c r="AC60" s="405" t="s">
        <v>39</v>
      </c>
      <c r="AD60" s="182"/>
      <c r="AE60" s="182"/>
      <c r="AF60" s="182"/>
      <c r="AG60" s="182" t="s">
        <v>40</v>
      </c>
      <c r="AH60" s="182"/>
      <c r="AI60" s="182"/>
      <c r="AJ60" s="182"/>
      <c r="AK60" s="182"/>
      <c r="AL60" s="182"/>
      <c r="AM60" s="182"/>
      <c r="AN60" s="182"/>
      <c r="AO60" s="182"/>
      <c r="AP60" s="182" t="s">
        <v>41</v>
      </c>
      <c r="AQ60" s="182"/>
      <c r="AR60" s="182"/>
      <c r="AS60" s="182"/>
      <c r="AT60" s="170" t="s">
        <v>42</v>
      </c>
      <c r="AU60" s="170"/>
      <c r="AV60" s="170"/>
      <c r="AW60" s="182" t="s">
        <v>43</v>
      </c>
      <c r="AX60" s="182"/>
      <c r="AY60" s="182"/>
      <c r="AZ60" s="182"/>
      <c r="BA60" s="182"/>
      <c r="BB60" s="182"/>
      <c r="BC60" s="58" t="s">
        <v>44</v>
      </c>
      <c r="BD60" s="60"/>
      <c r="BE60" s="387" t="s">
        <v>45</v>
      </c>
      <c r="BF60" s="388"/>
      <c r="BG60" s="182" t="s">
        <v>46</v>
      </c>
      <c r="BH60" s="182"/>
      <c r="BI60" s="182"/>
      <c r="BJ60" s="386" t="s">
        <v>255</v>
      </c>
      <c r="BK60" s="386"/>
      <c r="BL60" s="386"/>
    </row>
    <row r="61" spans="2:64" ht="15" customHeight="1" thickTop="1" thickBot="1">
      <c r="B61" s="212"/>
      <c r="C61" s="213"/>
      <c r="D61" s="213"/>
      <c r="E61" s="213"/>
      <c r="F61" s="213"/>
      <c r="G61" s="213"/>
      <c r="H61" s="213"/>
      <c r="I61" s="213"/>
      <c r="J61" s="213"/>
      <c r="K61" s="213"/>
      <c r="L61" s="214"/>
      <c r="M61" s="182"/>
      <c r="N61" s="182"/>
      <c r="O61" s="182"/>
      <c r="P61" s="182"/>
      <c r="Q61" s="182"/>
      <c r="R61" s="182"/>
      <c r="S61" s="182"/>
      <c r="T61" s="182"/>
      <c r="U61" s="182"/>
      <c r="V61" s="182"/>
      <c r="W61" s="182"/>
      <c r="X61" s="182"/>
      <c r="Y61" s="406"/>
      <c r="Z61" s="406"/>
      <c r="AA61" s="406"/>
      <c r="AB61" s="406"/>
      <c r="AC61" s="182"/>
      <c r="AD61" s="182"/>
      <c r="AE61" s="182"/>
      <c r="AF61" s="182"/>
      <c r="AG61" s="182"/>
      <c r="AH61" s="182"/>
      <c r="AI61" s="182"/>
      <c r="AJ61" s="182"/>
      <c r="AK61" s="182"/>
      <c r="AL61" s="182"/>
      <c r="AM61" s="182"/>
      <c r="AN61" s="182"/>
      <c r="AO61" s="182"/>
      <c r="AP61" s="182"/>
      <c r="AQ61" s="182"/>
      <c r="AR61" s="182"/>
      <c r="AS61" s="182"/>
      <c r="AT61" s="170"/>
      <c r="AU61" s="170"/>
      <c r="AV61" s="170"/>
      <c r="AW61" s="182"/>
      <c r="AX61" s="182"/>
      <c r="AY61" s="182"/>
      <c r="AZ61" s="182"/>
      <c r="BA61" s="182"/>
      <c r="BB61" s="182"/>
      <c r="BC61" s="61"/>
      <c r="BD61" s="63"/>
      <c r="BE61" s="389"/>
      <c r="BF61" s="390"/>
      <c r="BG61" s="182"/>
      <c r="BH61" s="182"/>
      <c r="BI61" s="182"/>
      <c r="BJ61" s="386"/>
      <c r="BK61" s="386"/>
      <c r="BL61" s="386"/>
    </row>
    <row r="62" spans="2:64" ht="15" customHeight="1" thickTop="1" thickBot="1">
      <c r="B62" s="215"/>
      <c r="C62" s="216"/>
      <c r="D62" s="216"/>
      <c r="E62" s="216"/>
      <c r="F62" s="216"/>
      <c r="G62" s="216"/>
      <c r="H62" s="216"/>
      <c r="I62" s="216"/>
      <c r="J62" s="216"/>
      <c r="K62" s="216"/>
      <c r="L62" s="217"/>
      <c r="M62" s="182"/>
      <c r="N62" s="182"/>
      <c r="O62" s="182"/>
      <c r="P62" s="182"/>
      <c r="Q62" s="182"/>
      <c r="R62" s="182"/>
      <c r="S62" s="182"/>
      <c r="T62" s="182"/>
      <c r="U62" s="182"/>
      <c r="V62" s="182"/>
      <c r="W62" s="182"/>
      <c r="X62" s="182"/>
      <c r="Y62" s="406"/>
      <c r="Z62" s="406"/>
      <c r="AA62" s="406"/>
      <c r="AB62" s="406"/>
      <c r="AC62" s="182"/>
      <c r="AD62" s="182"/>
      <c r="AE62" s="182"/>
      <c r="AF62" s="182"/>
      <c r="AG62" s="182"/>
      <c r="AH62" s="182"/>
      <c r="AI62" s="182"/>
      <c r="AJ62" s="182"/>
      <c r="AK62" s="182"/>
      <c r="AL62" s="182"/>
      <c r="AM62" s="182"/>
      <c r="AN62" s="182"/>
      <c r="AO62" s="182"/>
      <c r="AP62" s="182"/>
      <c r="AQ62" s="182"/>
      <c r="AR62" s="182"/>
      <c r="AS62" s="182"/>
      <c r="AT62" s="170"/>
      <c r="AU62" s="170"/>
      <c r="AV62" s="170"/>
      <c r="AW62" s="182"/>
      <c r="AX62" s="182"/>
      <c r="AY62" s="182"/>
      <c r="AZ62" s="182"/>
      <c r="BA62" s="182"/>
      <c r="BB62" s="182"/>
      <c r="BC62" s="61"/>
      <c r="BD62" s="63"/>
      <c r="BE62" s="389"/>
      <c r="BF62" s="390"/>
      <c r="BG62" s="182"/>
      <c r="BH62" s="182"/>
      <c r="BI62" s="182"/>
      <c r="BJ62" s="386"/>
      <c r="BK62" s="386"/>
      <c r="BL62" s="386"/>
    </row>
    <row r="63" spans="2:64" ht="15" customHeight="1" thickTop="1" thickBot="1">
      <c r="B63" s="209" t="s">
        <v>47</v>
      </c>
      <c r="C63" s="210"/>
      <c r="D63" s="210"/>
      <c r="E63" s="210"/>
      <c r="F63" s="210"/>
      <c r="G63" s="210"/>
      <c r="H63" s="210"/>
      <c r="I63" s="210"/>
      <c r="J63" s="210"/>
      <c r="K63" s="210"/>
      <c r="L63" s="211"/>
      <c r="M63" s="194" t="s">
        <v>183</v>
      </c>
      <c r="N63" s="219"/>
      <c r="O63" s="219"/>
      <c r="P63" s="195"/>
      <c r="Q63" s="194" t="s">
        <v>183</v>
      </c>
      <c r="R63" s="219"/>
      <c r="S63" s="219"/>
      <c r="T63" s="195"/>
      <c r="U63" s="194" t="s">
        <v>183</v>
      </c>
      <c r="V63" s="219"/>
      <c r="W63" s="219"/>
      <c r="X63" s="195"/>
      <c r="Y63" s="194" t="s">
        <v>183</v>
      </c>
      <c r="Z63" s="219"/>
      <c r="AA63" s="219"/>
      <c r="AB63" s="195"/>
      <c r="AC63" s="188" t="s">
        <v>129</v>
      </c>
      <c r="AD63" s="241"/>
      <c r="AE63" s="241"/>
      <c r="AF63" s="189"/>
      <c r="AG63" s="182"/>
      <c r="AH63" s="182"/>
      <c r="AI63" s="182"/>
      <c r="AJ63" s="182"/>
      <c r="AK63" s="182"/>
      <c r="AL63" s="182"/>
      <c r="AM63" s="182"/>
      <c r="AN63" s="182"/>
      <c r="AO63" s="182"/>
      <c r="AP63" s="182"/>
      <c r="AQ63" s="182"/>
      <c r="AR63" s="182"/>
      <c r="AS63" s="182"/>
      <c r="AT63" s="170"/>
      <c r="AU63" s="170"/>
      <c r="AV63" s="170"/>
      <c r="AW63" s="182" t="s">
        <v>48</v>
      </c>
      <c r="AX63" s="182"/>
      <c r="AY63" s="182" t="s">
        <v>49</v>
      </c>
      <c r="AZ63" s="182"/>
      <c r="BA63" s="182" t="s">
        <v>50</v>
      </c>
      <c r="BB63" s="182"/>
      <c r="BC63" s="61"/>
      <c r="BD63" s="63"/>
      <c r="BE63" s="389"/>
      <c r="BF63" s="390"/>
      <c r="BG63" s="182"/>
      <c r="BH63" s="182"/>
      <c r="BI63" s="182"/>
      <c r="BJ63" s="386"/>
      <c r="BK63" s="386"/>
      <c r="BL63" s="386"/>
    </row>
    <row r="64" spans="2:64" ht="15.75" customHeight="1" thickTop="1" thickBot="1">
      <c r="B64" s="212"/>
      <c r="C64" s="213"/>
      <c r="D64" s="213"/>
      <c r="E64" s="213"/>
      <c r="F64" s="213"/>
      <c r="G64" s="213"/>
      <c r="H64" s="213"/>
      <c r="I64" s="213"/>
      <c r="J64" s="213"/>
      <c r="K64" s="213"/>
      <c r="L64" s="214"/>
      <c r="M64" s="196"/>
      <c r="N64" s="220"/>
      <c r="O64" s="220"/>
      <c r="P64" s="197"/>
      <c r="Q64" s="196"/>
      <c r="R64" s="220"/>
      <c r="S64" s="220"/>
      <c r="T64" s="197"/>
      <c r="U64" s="196"/>
      <c r="V64" s="220"/>
      <c r="W64" s="220"/>
      <c r="X64" s="197"/>
      <c r="Y64" s="196"/>
      <c r="Z64" s="220"/>
      <c r="AA64" s="220"/>
      <c r="AB64" s="197"/>
      <c r="AC64" s="190"/>
      <c r="AD64" s="242"/>
      <c r="AE64" s="242"/>
      <c r="AF64" s="191"/>
      <c r="AG64" s="182"/>
      <c r="AH64" s="182"/>
      <c r="AI64" s="182"/>
      <c r="AJ64" s="182"/>
      <c r="AK64" s="182"/>
      <c r="AL64" s="182"/>
      <c r="AM64" s="182"/>
      <c r="AN64" s="182"/>
      <c r="AO64" s="182"/>
      <c r="AP64" s="182"/>
      <c r="AQ64" s="182"/>
      <c r="AR64" s="182"/>
      <c r="AS64" s="182"/>
      <c r="AT64" s="170"/>
      <c r="AU64" s="170"/>
      <c r="AV64" s="170"/>
      <c r="AW64" s="182"/>
      <c r="AX64" s="182"/>
      <c r="AY64" s="182"/>
      <c r="AZ64" s="182"/>
      <c r="BA64" s="182"/>
      <c r="BB64" s="182"/>
      <c r="BC64" s="61"/>
      <c r="BD64" s="63"/>
      <c r="BE64" s="389"/>
      <c r="BF64" s="390"/>
      <c r="BG64" s="182"/>
      <c r="BH64" s="182"/>
      <c r="BI64" s="393"/>
      <c r="BJ64" s="386"/>
      <c r="BK64" s="386"/>
      <c r="BL64" s="386"/>
    </row>
    <row r="65" spans="2:66" ht="15" customHeight="1" thickTop="1" thickBot="1">
      <c r="B65" s="215"/>
      <c r="C65" s="216"/>
      <c r="D65" s="216"/>
      <c r="E65" s="216"/>
      <c r="F65" s="216"/>
      <c r="G65" s="216"/>
      <c r="H65" s="216"/>
      <c r="I65" s="216"/>
      <c r="J65" s="216"/>
      <c r="K65" s="216"/>
      <c r="L65" s="217"/>
      <c r="M65" s="198"/>
      <c r="N65" s="221"/>
      <c r="O65" s="221"/>
      <c r="P65" s="199"/>
      <c r="Q65" s="198"/>
      <c r="R65" s="221"/>
      <c r="S65" s="221"/>
      <c r="T65" s="199"/>
      <c r="U65" s="198"/>
      <c r="V65" s="221"/>
      <c r="W65" s="221"/>
      <c r="X65" s="199"/>
      <c r="Y65" s="198"/>
      <c r="Z65" s="221"/>
      <c r="AA65" s="221"/>
      <c r="AB65" s="199"/>
      <c r="AC65" s="192"/>
      <c r="AD65" s="243"/>
      <c r="AE65" s="243"/>
      <c r="AF65" s="193"/>
      <c r="AG65" s="182"/>
      <c r="AH65" s="182"/>
      <c r="AI65" s="182"/>
      <c r="AJ65" s="182"/>
      <c r="AK65" s="182"/>
      <c r="AL65" s="182"/>
      <c r="AM65" s="182"/>
      <c r="AN65" s="182"/>
      <c r="AO65" s="182"/>
      <c r="AP65" s="182"/>
      <c r="AQ65" s="182"/>
      <c r="AR65" s="182"/>
      <c r="AS65" s="182"/>
      <c r="AT65" s="170"/>
      <c r="AU65" s="170"/>
      <c r="AV65" s="170"/>
      <c r="AW65" s="182"/>
      <c r="AX65" s="182"/>
      <c r="AY65" s="182"/>
      <c r="AZ65" s="182"/>
      <c r="BA65" s="182"/>
      <c r="BB65" s="182"/>
      <c r="BC65" s="64"/>
      <c r="BD65" s="66"/>
      <c r="BE65" s="391"/>
      <c r="BF65" s="392"/>
      <c r="BG65" s="182"/>
      <c r="BH65" s="182"/>
      <c r="BI65" s="393"/>
      <c r="BJ65" s="386"/>
      <c r="BK65" s="386"/>
      <c r="BL65" s="386"/>
      <c r="BN65" s="2"/>
    </row>
    <row r="66" spans="2:66" ht="15" customHeight="1" thickTop="1">
      <c r="B66" s="209" t="s">
        <v>138</v>
      </c>
      <c r="C66" s="210"/>
      <c r="D66" s="210"/>
      <c r="E66" s="210"/>
      <c r="F66" s="210"/>
      <c r="G66" s="210"/>
      <c r="H66" s="210"/>
      <c r="I66" s="210"/>
      <c r="J66" s="210"/>
      <c r="K66" s="210"/>
      <c r="L66" s="211"/>
      <c r="M66" s="497">
        <v>30</v>
      </c>
      <c r="N66" s="498"/>
      <c r="O66" s="498"/>
      <c r="P66" s="499"/>
      <c r="Q66" s="194">
        <v>30</v>
      </c>
      <c r="R66" s="219"/>
      <c r="S66" s="219"/>
      <c r="T66" s="195"/>
      <c r="U66" s="194">
        <v>30</v>
      </c>
      <c r="V66" s="219"/>
      <c r="W66" s="219"/>
      <c r="X66" s="195"/>
      <c r="Y66" s="194">
        <v>127</v>
      </c>
      <c r="Z66" s="219"/>
      <c r="AA66" s="219"/>
      <c r="AB66" s="195"/>
      <c r="AC66" s="188" t="s">
        <v>129</v>
      </c>
      <c r="AD66" s="241"/>
      <c r="AE66" s="241"/>
      <c r="AF66" s="189"/>
      <c r="AG66" s="323" t="s">
        <v>254</v>
      </c>
      <c r="AH66" s="324"/>
      <c r="AI66" s="324"/>
      <c r="AJ66" s="324"/>
      <c r="AK66" s="324"/>
      <c r="AL66" s="324"/>
      <c r="AM66" s="324"/>
      <c r="AN66" s="324"/>
      <c r="AO66" s="325"/>
      <c r="AP66" s="200" t="s">
        <v>128</v>
      </c>
      <c r="AQ66" s="206"/>
      <c r="AR66" s="206"/>
      <c r="AS66" s="201"/>
      <c r="AT66" s="200">
        <f>'08.02'!AT66+AY66</f>
        <v>33</v>
      </c>
      <c r="AU66" s="206"/>
      <c r="AV66" s="201"/>
      <c r="AW66" s="188">
        <f>'08.02'!BG66</f>
        <v>18</v>
      </c>
      <c r="AX66" s="189"/>
      <c r="AY66" s="188"/>
      <c r="AZ66" s="189"/>
      <c r="BA66" s="200"/>
      <c r="BB66" s="201"/>
      <c r="BC66" s="269">
        <f>'08.02'!BC66+BA66</f>
        <v>4</v>
      </c>
      <c r="BD66" s="270"/>
      <c r="BE66" s="200">
        <f>'08.02'!BE66+BA66</f>
        <v>15</v>
      </c>
      <c r="BF66" s="201"/>
      <c r="BG66" s="200">
        <f>AT66-BE66</f>
        <v>18</v>
      </c>
      <c r="BH66" s="206"/>
      <c r="BI66" s="201"/>
      <c r="BJ66" s="254">
        <f>((LEFT(AP66,FIND(" ",AP66)-1)*BC66)/$S$279)</f>
        <v>100</v>
      </c>
      <c r="BK66" s="255"/>
      <c r="BL66" s="256"/>
      <c r="BN66" s="2"/>
    </row>
    <row r="67" spans="2:66" ht="15" customHeight="1">
      <c r="B67" s="212"/>
      <c r="C67" s="213"/>
      <c r="D67" s="213"/>
      <c r="E67" s="213"/>
      <c r="F67" s="213"/>
      <c r="G67" s="213"/>
      <c r="H67" s="213"/>
      <c r="I67" s="213"/>
      <c r="J67" s="213"/>
      <c r="K67" s="213"/>
      <c r="L67" s="214"/>
      <c r="M67" s="500"/>
      <c r="N67" s="501"/>
      <c r="O67" s="501"/>
      <c r="P67" s="502"/>
      <c r="Q67" s="196"/>
      <c r="R67" s="220"/>
      <c r="S67" s="220"/>
      <c r="T67" s="197"/>
      <c r="U67" s="196"/>
      <c r="V67" s="220"/>
      <c r="W67" s="220"/>
      <c r="X67" s="197"/>
      <c r="Y67" s="196"/>
      <c r="Z67" s="220"/>
      <c r="AA67" s="220"/>
      <c r="AB67" s="197"/>
      <c r="AC67" s="190"/>
      <c r="AD67" s="242"/>
      <c r="AE67" s="242"/>
      <c r="AF67" s="191"/>
      <c r="AG67" s="326"/>
      <c r="AH67" s="327"/>
      <c r="AI67" s="327"/>
      <c r="AJ67" s="327"/>
      <c r="AK67" s="327"/>
      <c r="AL67" s="327"/>
      <c r="AM67" s="327"/>
      <c r="AN67" s="327"/>
      <c r="AO67" s="328"/>
      <c r="AP67" s="202"/>
      <c r="AQ67" s="207"/>
      <c r="AR67" s="207"/>
      <c r="AS67" s="203"/>
      <c r="AT67" s="202"/>
      <c r="AU67" s="207"/>
      <c r="AV67" s="203"/>
      <c r="AW67" s="190"/>
      <c r="AX67" s="191"/>
      <c r="AY67" s="190"/>
      <c r="AZ67" s="191"/>
      <c r="BA67" s="202"/>
      <c r="BB67" s="203"/>
      <c r="BC67" s="271"/>
      <c r="BD67" s="272"/>
      <c r="BE67" s="202"/>
      <c r="BF67" s="203"/>
      <c r="BG67" s="202"/>
      <c r="BH67" s="207"/>
      <c r="BI67" s="203"/>
      <c r="BJ67" s="257"/>
      <c r="BK67" s="258"/>
      <c r="BL67" s="259"/>
      <c r="BN67" s="2"/>
    </row>
    <row r="68" spans="2:66" ht="15" customHeight="1" thickBot="1">
      <c r="B68" s="215"/>
      <c r="C68" s="216"/>
      <c r="D68" s="216"/>
      <c r="E68" s="216"/>
      <c r="F68" s="216"/>
      <c r="G68" s="216"/>
      <c r="H68" s="216"/>
      <c r="I68" s="216"/>
      <c r="J68" s="216"/>
      <c r="K68" s="216"/>
      <c r="L68" s="217"/>
      <c r="M68" s="503"/>
      <c r="N68" s="504"/>
      <c r="O68" s="504"/>
      <c r="P68" s="505"/>
      <c r="Q68" s="198"/>
      <c r="R68" s="221"/>
      <c r="S68" s="221"/>
      <c r="T68" s="199"/>
      <c r="U68" s="198"/>
      <c r="V68" s="221"/>
      <c r="W68" s="221"/>
      <c r="X68" s="199"/>
      <c r="Y68" s="198"/>
      <c r="Z68" s="221"/>
      <c r="AA68" s="221"/>
      <c r="AB68" s="199"/>
      <c r="AC68" s="192"/>
      <c r="AD68" s="243"/>
      <c r="AE68" s="243"/>
      <c r="AF68" s="193"/>
      <c r="AG68" s="329"/>
      <c r="AH68" s="330"/>
      <c r="AI68" s="330"/>
      <c r="AJ68" s="330"/>
      <c r="AK68" s="330"/>
      <c r="AL68" s="330"/>
      <c r="AM68" s="330"/>
      <c r="AN68" s="330"/>
      <c r="AO68" s="331"/>
      <c r="AP68" s="204"/>
      <c r="AQ68" s="208"/>
      <c r="AR68" s="208"/>
      <c r="AS68" s="205"/>
      <c r="AT68" s="204"/>
      <c r="AU68" s="208"/>
      <c r="AV68" s="205"/>
      <c r="AW68" s="192"/>
      <c r="AX68" s="193"/>
      <c r="AY68" s="192"/>
      <c r="AZ68" s="193"/>
      <c r="BA68" s="204"/>
      <c r="BB68" s="205"/>
      <c r="BC68" s="273"/>
      <c r="BD68" s="274"/>
      <c r="BE68" s="204"/>
      <c r="BF68" s="205"/>
      <c r="BG68" s="204"/>
      <c r="BH68" s="208"/>
      <c r="BI68" s="205"/>
      <c r="BJ68" s="260"/>
      <c r="BK68" s="261"/>
      <c r="BL68" s="262"/>
      <c r="BN68" s="2"/>
    </row>
    <row r="69" spans="2:66" ht="15" customHeight="1" thickTop="1">
      <c r="B69" s="341" t="s">
        <v>53</v>
      </c>
      <c r="C69" s="342"/>
      <c r="D69" s="342"/>
      <c r="E69" s="342"/>
      <c r="F69" s="342"/>
      <c r="G69" s="342"/>
      <c r="H69" s="342"/>
      <c r="I69" s="342"/>
      <c r="J69" s="342"/>
      <c r="K69" s="342"/>
      <c r="L69" s="343"/>
      <c r="M69" s="368" t="s">
        <v>303</v>
      </c>
      <c r="N69" s="369"/>
      <c r="O69" s="369"/>
      <c r="P69" s="370"/>
      <c r="Q69" s="194" t="s">
        <v>303</v>
      </c>
      <c r="R69" s="219"/>
      <c r="S69" s="219"/>
      <c r="T69" s="195"/>
      <c r="U69" s="194" t="s">
        <v>303</v>
      </c>
      <c r="V69" s="219"/>
      <c r="W69" s="219"/>
      <c r="X69" s="195"/>
      <c r="Y69" s="563" t="s">
        <v>339</v>
      </c>
      <c r="Z69" s="564"/>
      <c r="AA69" s="564"/>
      <c r="AB69" s="565"/>
      <c r="AC69" s="507" t="s">
        <v>339</v>
      </c>
      <c r="AD69" s="572"/>
      <c r="AE69" s="572"/>
      <c r="AF69" s="508"/>
      <c r="AG69" s="323" t="s">
        <v>162</v>
      </c>
      <c r="AH69" s="324"/>
      <c r="AI69" s="324"/>
      <c r="AJ69" s="324"/>
      <c r="AK69" s="324"/>
      <c r="AL69" s="324"/>
      <c r="AM69" s="324"/>
      <c r="AN69" s="324"/>
      <c r="AO69" s="325"/>
      <c r="AP69" s="269" t="s">
        <v>128</v>
      </c>
      <c r="AQ69" s="275"/>
      <c r="AR69" s="275"/>
      <c r="AS69" s="270"/>
      <c r="AT69" s="200">
        <f>'08.02'!AT69+AY69</f>
        <v>3</v>
      </c>
      <c r="AU69" s="206"/>
      <c r="AV69" s="201"/>
      <c r="AW69" s="188">
        <f>'08.02'!BG69</f>
        <v>3</v>
      </c>
      <c r="AX69" s="189"/>
      <c r="AY69" s="188"/>
      <c r="AZ69" s="189"/>
      <c r="BA69" s="200"/>
      <c r="BB69" s="201"/>
      <c r="BC69" s="269">
        <f>'08.02'!BC69+BA69</f>
        <v>0</v>
      </c>
      <c r="BD69" s="270"/>
      <c r="BE69" s="200">
        <f>'08.02'!BE69+BA69</f>
        <v>0</v>
      </c>
      <c r="BF69" s="201"/>
      <c r="BG69" s="200">
        <f>AT69-BE69</f>
        <v>3</v>
      </c>
      <c r="BH69" s="206"/>
      <c r="BI69" s="201"/>
      <c r="BJ69" s="254">
        <f>((LEFT(AP69,FIND(" ",AP69)-1)*BC69)/$S$279)</f>
        <v>0</v>
      </c>
      <c r="BK69" s="255"/>
      <c r="BL69" s="256"/>
      <c r="BM69" s="1"/>
      <c r="BN69" s="2"/>
    </row>
    <row r="70" spans="2:66" ht="15.75" customHeight="1">
      <c r="B70" s="344"/>
      <c r="C70" s="345"/>
      <c r="D70" s="345"/>
      <c r="E70" s="345"/>
      <c r="F70" s="345"/>
      <c r="G70" s="345"/>
      <c r="H70" s="345"/>
      <c r="I70" s="345"/>
      <c r="J70" s="345"/>
      <c r="K70" s="345"/>
      <c r="L70" s="346"/>
      <c r="M70" s="371"/>
      <c r="N70" s="372"/>
      <c r="O70" s="372"/>
      <c r="P70" s="373"/>
      <c r="Q70" s="196"/>
      <c r="R70" s="220"/>
      <c r="S70" s="220"/>
      <c r="T70" s="197"/>
      <c r="U70" s="196"/>
      <c r="V70" s="220"/>
      <c r="W70" s="220"/>
      <c r="X70" s="197"/>
      <c r="Y70" s="566"/>
      <c r="Z70" s="567"/>
      <c r="AA70" s="567"/>
      <c r="AB70" s="568"/>
      <c r="AC70" s="509"/>
      <c r="AD70" s="573"/>
      <c r="AE70" s="573"/>
      <c r="AF70" s="510"/>
      <c r="AG70" s="326"/>
      <c r="AH70" s="327"/>
      <c r="AI70" s="327"/>
      <c r="AJ70" s="327"/>
      <c r="AK70" s="327"/>
      <c r="AL70" s="327"/>
      <c r="AM70" s="327"/>
      <c r="AN70" s="327"/>
      <c r="AO70" s="328"/>
      <c r="AP70" s="271"/>
      <c r="AQ70" s="276"/>
      <c r="AR70" s="276"/>
      <c r="AS70" s="272"/>
      <c r="AT70" s="202"/>
      <c r="AU70" s="207"/>
      <c r="AV70" s="203"/>
      <c r="AW70" s="190"/>
      <c r="AX70" s="191"/>
      <c r="AY70" s="190"/>
      <c r="AZ70" s="191"/>
      <c r="BA70" s="202"/>
      <c r="BB70" s="203"/>
      <c r="BC70" s="271"/>
      <c r="BD70" s="272"/>
      <c r="BE70" s="202"/>
      <c r="BF70" s="203"/>
      <c r="BG70" s="202"/>
      <c r="BH70" s="207"/>
      <c r="BI70" s="203"/>
      <c r="BJ70" s="257"/>
      <c r="BK70" s="258"/>
      <c r="BL70" s="259"/>
      <c r="BM70" s="1"/>
      <c r="BN70" s="2"/>
    </row>
    <row r="71" spans="2:66" ht="15" customHeight="1" thickBot="1">
      <c r="B71" s="347"/>
      <c r="C71" s="348"/>
      <c r="D71" s="348"/>
      <c r="E71" s="348"/>
      <c r="F71" s="348"/>
      <c r="G71" s="348"/>
      <c r="H71" s="348"/>
      <c r="I71" s="348"/>
      <c r="J71" s="348"/>
      <c r="K71" s="348"/>
      <c r="L71" s="349"/>
      <c r="M71" s="374"/>
      <c r="N71" s="375"/>
      <c r="O71" s="375"/>
      <c r="P71" s="376"/>
      <c r="Q71" s="198"/>
      <c r="R71" s="221"/>
      <c r="S71" s="221"/>
      <c r="T71" s="199"/>
      <c r="U71" s="198"/>
      <c r="V71" s="221"/>
      <c r="W71" s="221"/>
      <c r="X71" s="199"/>
      <c r="Y71" s="569"/>
      <c r="Z71" s="570"/>
      <c r="AA71" s="570"/>
      <c r="AB71" s="571"/>
      <c r="AC71" s="511"/>
      <c r="AD71" s="574"/>
      <c r="AE71" s="574"/>
      <c r="AF71" s="512"/>
      <c r="AG71" s="329"/>
      <c r="AH71" s="330"/>
      <c r="AI71" s="330"/>
      <c r="AJ71" s="330"/>
      <c r="AK71" s="330"/>
      <c r="AL71" s="330"/>
      <c r="AM71" s="330"/>
      <c r="AN71" s="330"/>
      <c r="AO71" s="331"/>
      <c r="AP71" s="273"/>
      <c r="AQ71" s="277"/>
      <c r="AR71" s="277"/>
      <c r="AS71" s="274"/>
      <c r="AT71" s="204"/>
      <c r="AU71" s="208"/>
      <c r="AV71" s="205"/>
      <c r="AW71" s="192"/>
      <c r="AX71" s="193"/>
      <c r="AY71" s="192"/>
      <c r="AZ71" s="193"/>
      <c r="BA71" s="204"/>
      <c r="BB71" s="205"/>
      <c r="BC71" s="273"/>
      <c r="BD71" s="274"/>
      <c r="BE71" s="204"/>
      <c r="BF71" s="205"/>
      <c r="BG71" s="204"/>
      <c r="BH71" s="208"/>
      <c r="BI71" s="205"/>
      <c r="BJ71" s="260"/>
      <c r="BK71" s="261"/>
      <c r="BL71" s="262"/>
      <c r="BM71" s="1"/>
      <c r="BN71" s="2"/>
    </row>
    <row r="72" spans="2:66" ht="15" customHeight="1" thickTop="1">
      <c r="B72" s="209" t="s">
        <v>253</v>
      </c>
      <c r="C72" s="210"/>
      <c r="D72" s="210"/>
      <c r="E72" s="210"/>
      <c r="F72" s="210"/>
      <c r="G72" s="210"/>
      <c r="H72" s="210"/>
      <c r="I72" s="210"/>
      <c r="J72" s="210"/>
      <c r="K72" s="210"/>
      <c r="L72" s="211"/>
      <c r="M72" s="194">
        <v>15</v>
      </c>
      <c r="N72" s="219"/>
      <c r="O72" s="219"/>
      <c r="P72" s="195"/>
      <c r="Q72" s="194">
        <v>15</v>
      </c>
      <c r="R72" s="219"/>
      <c r="S72" s="219"/>
      <c r="T72" s="195"/>
      <c r="U72" s="194">
        <v>15</v>
      </c>
      <c r="V72" s="219"/>
      <c r="W72" s="219"/>
      <c r="X72" s="195"/>
      <c r="Y72" s="194">
        <v>15</v>
      </c>
      <c r="Z72" s="219"/>
      <c r="AA72" s="219"/>
      <c r="AB72" s="195"/>
      <c r="AC72" s="188" t="s">
        <v>129</v>
      </c>
      <c r="AD72" s="241"/>
      <c r="AE72" s="241"/>
      <c r="AF72" s="189"/>
      <c r="AG72" s="323" t="s">
        <v>163</v>
      </c>
      <c r="AH72" s="324"/>
      <c r="AI72" s="324"/>
      <c r="AJ72" s="324"/>
      <c r="AK72" s="324"/>
      <c r="AL72" s="324"/>
      <c r="AM72" s="324"/>
      <c r="AN72" s="324"/>
      <c r="AO72" s="325"/>
      <c r="AP72" s="269" t="s">
        <v>128</v>
      </c>
      <c r="AQ72" s="275"/>
      <c r="AR72" s="275"/>
      <c r="AS72" s="270"/>
      <c r="AT72" s="200">
        <f>'08.02'!AT72+AY72</f>
        <v>6</v>
      </c>
      <c r="AU72" s="206"/>
      <c r="AV72" s="201"/>
      <c r="AW72" s="188">
        <f>'08.02'!BG72</f>
        <v>6</v>
      </c>
      <c r="AX72" s="189"/>
      <c r="AY72" s="188"/>
      <c r="AZ72" s="189"/>
      <c r="BA72" s="200"/>
      <c r="BB72" s="201"/>
      <c r="BC72" s="269">
        <f>'08.02'!BC72+BA72</f>
        <v>0</v>
      </c>
      <c r="BD72" s="270"/>
      <c r="BE72" s="200">
        <f>'08.02'!BE72+BA72</f>
        <v>0</v>
      </c>
      <c r="BF72" s="201"/>
      <c r="BG72" s="200">
        <f>AT72-BE72</f>
        <v>6</v>
      </c>
      <c r="BH72" s="206"/>
      <c r="BI72" s="201"/>
      <c r="BJ72" s="254">
        <f>((LEFT(AP72,FIND(" ",AP72)-1)*BC72)/$S$279)</f>
        <v>0</v>
      </c>
      <c r="BK72" s="255"/>
      <c r="BL72" s="256"/>
      <c r="BM72" s="1"/>
      <c r="BN72" s="2"/>
    </row>
    <row r="73" spans="2:66" ht="15" customHeight="1">
      <c r="B73" s="212"/>
      <c r="C73" s="213"/>
      <c r="D73" s="213"/>
      <c r="E73" s="213"/>
      <c r="F73" s="213"/>
      <c r="G73" s="213"/>
      <c r="H73" s="213"/>
      <c r="I73" s="213"/>
      <c r="J73" s="213"/>
      <c r="K73" s="213"/>
      <c r="L73" s="214"/>
      <c r="M73" s="196"/>
      <c r="N73" s="220"/>
      <c r="O73" s="220"/>
      <c r="P73" s="197"/>
      <c r="Q73" s="196"/>
      <c r="R73" s="220"/>
      <c r="S73" s="220"/>
      <c r="T73" s="197"/>
      <c r="U73" s="196"/>
      <c r="V73" s="220"/>
      <c r="W73" s="220"/>
      <c r="X73" s="197"/>
      <c r="Y73" s="196"/>
      <c r="Z73" s="220"/>
      <c r="AA73" s="220"/>
      <c r="AB73" s="197"/>
      <c r="AC73" s="190"/>
      <c r="AD73" s="242"/>
      <c r="AE73" s="242"/>
      <c r="AF73" s="191"/>
      <c r="AG73" s="326"/>
      <c r="AH73" s="327"/>
      <c r="AI73" s="327"/>
      <c r="AJ73" s="327"/>
      <c r="AK73" s="327"/>
      <c r="AL73" s="327"/>
      <c r="AM73" s="327"/>
      <c r="AN73" s="327"/>
      <c r="AO73" s="328"/>
      <c r="AP73" s="271"/>
      <c r="AQ73" s="276"/>
      <c r="AR73" s="276"/>
      <c r="AS73" s="272"/>
      <c r="AT73" s="202"/>
      <c r="AU73" s="207"/>
      <c r="AV73" s="203"/>
      <c r="AW73" s="190"/>
      <c r="AX73" s="191"/>
      <c r="AY73" s="190"/>
      <c r="AZ73" s="191"/>
      <c r="BA73" s="202"/>
      <c r="BB73" s="203"/>
      <c r="BC73" s="271"/>
      <c r="BD73" s="272"/>
      <c r="BE73" s="202"/>
      <c r="BF73" s="203"/>
      <c r="BG73" s="202"/>
      <c r="BH73" s="207"/>
      <c r="BI73" s="203"/>
      <c r="BJ73" s="257"/>
      <c r="BK73" s="258"/>
      <c r="BL73" s="259"/>
      <c r="BM73" s="1"/>
      <c r="BN73" s="2"/>
    </row>
    <row r="74" spans="2:66" ht="19.5" customHeight="1" thickBot="1">
      <c r="B74" s="215"/>
      <c r="C74" s="216"/>
      <c r="D74" s="216"/>
      <c r="E74" s="216"/>
      <c r="F74" s="216"/>
      <c r="G74" s="216"/>
      <c r="H74" s="216"/>
      <c r="I74" s="216"/>
      <c r="J74" s="216"/>
      <c r="K74" s="216"/>
      <c r="L74" s="217"/>
      <c r="M74" s="198"/>
      <c r="N74" s="221"/>
      <c r="O74" s="221"/>
      <c r="P74" s="199"/>
      <c r="Q74" s="198"/>
      <c r="R74" s="221"/>
      <c r="S74" s="221"/>
      <c r="T74" s="199"/>
      <c r="U74" s="198"/>
      <c r="V74" s="221"/>
      <c r="W74" s="221"/>
      <c r="X74" s="199"/>
      <c r="Y74" s="198"/>
      <c r="Z74" s="221"/>
      <c r="AA74" s="221"/>
      <c r="AB74" s="199"/>
      <c r="AC74" s="192"/>
      <c r="AD74" s="243"/>
      <c r="AE74" s="243"/>
      <c r="AF74" s="193"/>
      <c r="AG74" s="329"/>
      <c r="AH74" s="330"/>
      <c r="AI74" s="330"/>
      <c r="AJ74" s="330"/>
      <c r="AK74" s="330"/>
      <c r="AL74" s="330"/>
      <c r="AM74" s="330"/>
      <c r="AN74" s="330"/>
      <c r="AO74" s="331"/>
      <c r="AP74" s="273"/>
      <c r="AQ74" s="277"/>
      <c r="AR74" s="277"/>
      <c r="AS74" s="274"/>
      <c r="AT74" s="204"/>
      <c r="AU74" s="208"/>
      <c r="AV74" s="205"/>
      <c r="AW74" s="192"/>
      <c r="AX74" s="193"/>
      <c r="AY74" s="192"/>
      <c r="AZ74" s="193"/>
      <c r="BA74" s="204"/>
      <c r="BB74" s="205"/>
      <c r="BC74" s="273"/>
      <c r="BD74" s="274"/>
      <c r="BE74" s="204"/>
      <c r="BF74" s="205"/>
      <c r="BG74" s="204"/>
      <c r="BH74" s="208"/>
      <c r="BI74" s="205"/>
      <c r="BJ74" s="260"/>
      <c r="BK74" s="261"/>
      <c r="BL74" s="262"/>
      <c r="BM74" s="1"/>
      <c r="BN74" s="2"/>
    </row>
    <row r="75" spans="2:66" ht="15" customHeight="1" thickTop="1">
      <c r="B75" s="341" t="s">
        <v>252</v>
      </c>
      <c r="C75" s="342"/>
      <c r="D75" s="342"/>
      <c r="E75" s="342"/>
      <c r="F75" s="342"/>
      <c r="G75" s="342"/>
      <c r="H75" s="342"/>
      <c r="I75" s="342"/>
      <c r="J75" s="342"/>
      <c r="K75" s="342"/>
      <c r="L75" s="343"/>
      <c r="M75" s="584">
        <v>1.08</v>
      </c>
      <c r="N75" s="585"/>
      <c r="O75" s="585"/>
      <c r="P75" s="586"/>
      <c r="Q75" s="584">
        <v>1.08</v>
      </c>
      <c r="R75" s="585"/>
      <c r="S75" s="585"/>
      <c r="T75" s="586"/>
      <c r="U75" s="584">
        <v>1.08</v>
      </c>
      <c r="V75" s="585"/>
      <c r="W75" s="585"/>
      <c r="X75" s="586"/>
      <c r="Y75" s="584">
        <v>1.08</v>
      </c>
      <c r="Z75" s="585"/>
      <c r="AA75" s="585"/>
      <c r="AB75" s="586"/>
      <c r="AC75" s="296" t="str">
        <f>[1]Параметры!D8</f>
        <v>1.12±0.03</v>
      </c>
      <c r="AD75" s="360"/>
      <c r="AE75" s="360"/>
      <c r="AF75" s="361"/>
      <c r="AG75" s="323" t="s">
        <v>51</v>
      </c>
      <c r="AH75" s="324"/>
      <c r="AI75" s="324"/>
      <c r="AJ75" s="324"/>
      <c r="AK75" s="324"/>
      <c r="AL75" s="324"/>
      <c r="AM75" s="324"/>
      <c r="AN75" s="324"/>
      <c r="AO75" s="325"/>
      <c r="AP75" s="269" t="s">
        <v>52</v>
      </c>
      <c r="AQ75" s="275"/>
      <c r="AR75" s="275"/>
      <c r="AS75" s="270"/>
      <c r="AT75" s="200">
        <f>'08.02'!AT75+AY75</f>
        <v>21</v>
      </c>
      <c r="AU75" s="206"/>
      <c r="AV75" s="201"/>
      <c r="AW75" s="188">
        <f>'08.02'!BG75</f>
        <v>21</v>
      </c>
      <c r="AX75" s="189"/>
      <c r="AY75" s="188"/>
      <c r="AZ75" s="189"/>
      <c r="BA75" s="200"/>
      <c r="BB75" s="201"/>
      <c r="BC75" s="269">
        <f>'08.02'!BC75+BA75</f>
        <v>0</v>
      </c>
      <c r="BD75" s="270"/>
      <c r="BE75" s="200">
        <f>'08.02'!BE75+BA75</f>
        <v>0</v>
      </c>
      <c r="BF75" s="201"/>
      <c r="BG75" s="200">
        <f>AT75-BE75</f>
        <v>21</v>
      </c>
      <c r="BH75" s="206"/>
      <c r="BI75" s="201"/>
      <c r="BJ75" s="254">
        <f>((LEFT(AP75,FIND(" ",AP75)-1)*BC75)/$S$279)</f>
        <v>0</v>
      </c>
      <c r="BK75" s="255"/>
      <c r="BL75" s="256"/>
      <c r="BM75" s="1"/>
      <c r="BN75" s="2"/>
    </row>
    <row r="76" spans="2:66" ht="15" customHeight="1">
      <c r="B76" s="344"/>
      <c r="C76" s="345"/>
      <c r="D76" s="345"/>
      <c r="E76" s="345"/>
      <c r="F76" s="345"/>
      <c r="G76" s="345"/>
      <c r="H76" s="345"/>
      <c r="I76" s="345"/>
      <c r="J76" s="345"/>
      <c r="K76" s="345"/>
      <c r="L76" s="346"/>
      <c r="M76" s="587"/>
      <c r="N76" s="588"/>
      <c r="O76" s="588"/>
      <c r="P76" s="589"/>
      <c r="Q76" s="587"/>
      <c r="R76" s="588"/>
      <c r="S76" s="588"/>
      <c r="T76" s="589"/>
      <c r="U76" s="587"/>
      <c r="V76" s="588"/>
      <c r="W76" s="588"/>
      <c r="X76" s="589"/>
      <c r="Y76" s="587"/>
      <c r="Z76" s="588"/>
      <c r="AA76" s="588"/>
      <c r="AB76" s="589"/>
      <c r="AC76" s="362"/>
      <c r="AD76" s="363"/>
      <c r="AE76" s="363"/>
      <c r="AF76" s="364"/>
      <c r="AG76" s="326"/>
      <c r="AH76" s="327"/>
      <c r="AI76" s="327"/>
      <c r="AJ76" s="327"/>
      <c r="AK76" s="327"/>
      <c r="AL76" s="327"/>
      <c r="AM76" s="327"/>
      <c r="AN76" s="327"/>
      <c r="AO76" s="328"/>
      <c r="AP76" s="271"/>
      <c r="AQ76" s="276"/>
      <c r="AR76" s="276"/>
      <c r="AS76" s="272"/>
      <c r="AT76" s="202"/>
      <c r="AU76" s="207"/>
      <c r="AV76" s="203"/>
      <c r="AW76" s="190"/>
      <c r="AX76" s="191"/>
      <c r="AY76" s="190"/>
      <c r="AZ76" s="191"/>
      <c r="BA76" s="202"/>
      <c r="BB76" s="203"/>
      <c r="BC76" s="271"/>
      <c r="BD76" s="272"/>
      <c r="BE76" s="202"/>
      <c r="BF76" s="203"/>
      <c r="BG76" s="202"/>
      <c r="BH76" s="207"/>
      <c r="BI76" s="203"/>
      <c r="BJ76" s="257"/>
      <c r="BK76" s="258"/>
      <c r="BL76" s="259"/>
      <c r="BM76" s="1"/>
      <c r="BN76" s="2"/>
    </row>
    <row r="77" spans="2:66" ht="15" customHeight="1" thickBot="1">
      <c r="B77" s="347"/>
      <c r="C77" s="348"/>
      <c r="D77" s="348"/>
      <c r="E77" s="348"/>
      <c r="F77" s="348"/>
      <c r="G77" s="348"/>
      <c r="H77" s="348"/>
      <c r="I77" s="348"/>
      <c r="J77" s="348"/>
      <c r="K77" s="348"/>
      <c r="L77" s="349"/>
      <c r="M77" s="590"/>
      <c r="N77" s="591"/>
      <c r="O77" s="591"/>
      <c r="P77" s="592"/>
      <c r="Q77" s="590"/>
      <c r="R77" s="591"/>
      <c r="S77" s="591"/>
      <c r="T77" s="592"/>
      <c r="U77" s="590"/>
      <c r="V77" s="591"/>
      <c r="W77" s="591"/>
      <c r="X77" s="592"/>
      <c r="Y77" s="590"/>
      <c r="Z77" s="591"/>
      <c r="AA77" s="591"/>
      <c r="AB77" s="592"/>
      <c r="AC77" s="365"/>
      <c r="AD77" s="366"/>
      <c r="AE77" s="366"/>
      <c r="AF77" s="367"/>
      <c r="AG77" s="329"/>
      <c r="AH77" s="330"/>
      <c r="AI77" s="330"/>
      <c r="AJ77" s="330"/>
      <c r="AK77" s="330"/>
      <c r="AL77" s="330"/>
      <c r="AM77" s="330"/>
      <c r="AN77" s="330"/>
      <c r="AO77" s="331"/>
      <c r="AP77" s="273"/>
      <c r="AQ77" s="277"/>
      <c r="AR77" s="277"/>
      <c r="AS77" s="274"/>
      <c r="AT77" s="204"/>
      <c r="AU77" s="208"/>
      <c r="AV77" s="205"/>
      <c r="AW77" s="192"/>
      <c r="AX77" s="193"/>
      <c r="AY77" s="192"/>
      <c r="AZ77" s="193"/>
      <c r="BA77" s="204"/>
      <c r="BB77" s="205"/>
      <c r="BC77" s="273"/>
      <c r="BD77" s="274"/>
      <c r="BE77" s="204"/>
      <c r="BF77" s="205"/>
      <c r="BG77" s="204"/>
      <c r="BH77" s="208"/>
      <c r="BI77" s="205"/>
      <c r="BJ77" s="260"/>
      <c r="BK77" s="261"/>
      <c r="BL77" s="262"/>
      <c r="BM77" s="1"/>
      <c r="BN77" s="2"/>
    </row>
    <row r="78" spans="2:66" ht="15" customHeight="1" thickTop="1">
      <c r="B78" s="209" t="s">
        <v>251</v>
      </c>
      <c r="C78" s="210"/>
      <c r="D78" s="210"/>
      <c r="E78" s="210"/>
      <c r="F78" s="210"/>
      <c r="G78" s="210"/>
      <c r="H78" s="210"/>
      <c r="I78" s="210"/>
      <c r="J78" s="210"/>
      <c r="K78" s="210"/>
      <c r="L78" s="211"/>
      <c r="M78" s="575">
        <v>153</v>
      </c>
      <c r="N78" s="576"/>
      <c r="O78" s="576"/>
      <c r="P78" s="577"/>
      <c r="Q78" s="575">
        <v>153</v>
      </c>
      <c r="R78" s="576"/>
      <c r="S78" s="576"/>
      <c r="T78" s="577"/>
      <c r="U78" s="575">
        <v>153</v>
      </c>
      <c r="V78" s="576"/>
      <c r="W78" s="576"/>
      <c r="X78" s="577"/>
      <c r="Y78" s="194">
        <v>135</v>
      </c>
      <c r="Z78" s="219"/>
      <c r="AA78" s="219"/>
      <c r="AB78" s="195"/>
      <c r="AC78" s="49" t="s">
        <v>340</v>
      </c>
      <c r="AD78" s="50"/>
      <c r="AE78" s="50"/>
      <c r="AF78" s="51"/>
      <c r="AG78" s="323" t="s">
        <v>250</v>
      </c>
      <c r="AH78" s="324"/>
      <c r="AI78" s="324"/>
      <c r="AJ78" s="324"/>
      <c r="AK78" s="324"/>
      <c r="AL78" s="324"/>
      <c r="AM78" s="324"/>
      <c r="AN78" s="324"/>
      <c r="AO78" s="325"/>
      <c r="AP78" s="269" t="s">
        <v>143</v>
      </c>
      <c r="AQ78" s="275"/>
      <c r="AR78" s="275"/>
      <c r="AS78" s="270"/>
      <c r="AT78" s="200">
        <f>'08.02'!AT78+AY78</f>
        <v>8</v>
      </c>
      <c r="AU78" s="206"/>
      <c r="AV78" s="201"/>
      <c r="AW78" s="188">
        <f>'08.02'!BG78</f>
        <v>0</v>
      </c>
      <c r="AX78" s="189"/>
      <c r="AY78" s="188">
        <v>8</v>
      </c>
      <c r="AZ78" s="189"/>
      <c r="BA78" s="200">
        <v>2</v>
      </c>
      <c r="BB78" s="201"/>
      <c r="BC78" s="269">
        <f>'08.02'!BC78+BA78</f>
        <v>2</v>
      </c>
      <c r="BD78" s="270"/>
      <c r="BE78" s="200">
        <f>'08.02'!BE78+BA78</f>
        <v>2</v>
      </c>
      <c r="BF78" s="201"/>
      <c r="BG78" s="200">
        <f>AT78-BE78</f>
        <v>6</v>
      </c>
      <c r="BH78" s="206"/>
      <c r="BI78" s="201"/>
      <c r="BJ78" s="254">
        <f>((LEFT(AP78,FIND(" ",AP78)-1)*BC78)/$S$279)</f>
        <v>10.4</v>
      </c>
      <c r="BK78" s="255"/>
      <c r="BL78" s="256"/>
      <c r="BM78" s="1"/>
      <c r="BN78" s="2"/>
    </row>
    <row r="79" spans="2:66" ht="15" customHeight="1">
      <c r="B79" s="212"/>
      <c r="C79" s="213"/>
      <c r="D79" s="213"/>
      <c r="E79" s="213"/>
      <c r="F79" s="213"/>
      <c r="G79" s="213"/>
      <c r="H79" s="213"/>
      <c r="I79" s="213"/>
      <c r="J79" s="213"/>
      <c r="K79" s="213"/>
      <c r="L79" s="214"/>
      <c r="M79" s="578"/>
      <c r="N79" s="579"/>
      <c r="O79" s="579"/>
      <c r="P79" s="580"/>
      <c r="Q79" s="578"/>
      <c r="R79" s="579"/>
      <c r="S79" s="579"/>
      <c r="T79" s="580"/>
      <c r="U79" s="578"/>
      <c r="V79" s="579"/>
      <c r="W79" s="579"/>
      <c r="X79" s="580"/>
      <c r="Y79" s="196"/>
      <c r="Z79" s="220"/>
      <c r="AA79" s="220"/>
      <c r="AB79" s="197"/>
      <c r="AC79" s="52"/>
      <c r="AD79" s="53"/>
      <c r="AE79" s="53"/>
      <c r="AF79" s="54"/>
      <c r="AG79" s="326"/>
      <c r="AH79" s="327"/>
      <c r="AI79" s="327"/>
      <c r="AJ79" s="327"/>
      <c r="AK79" s="327"/>
      <c r="AL79" s="327"/>
      <c r="AM79" s="327"/>
      <c r="AN79" s="327"/>
      <c r="AO79" s="328"/>
      <c r="AP79" s="271"/>
      <c r="AQ79" s="276"/>
      <c r="AR79" s="276"/>
      <c r="AS79" s="272"/>
      <c r="AT79" s="202"/>
      <c r="AU79" s="207"/>
      <c r="AV79" s="203"/>
      <c r="AW79" s="190"/>
      <c r="AX79" s="191"/>
      <c r="AY79" s="190"/>
      <c r="AZ79" s="191"/>
      <c r="BA79" s="202"/>
      <c r="BB79" s="203"/>
      <c r="BC79" s="271"/>
      <c r="BD79" s="272"/>
      <c r="BE79" s="202"/>
      <c r="BF79" s="203"/>
      <c r="BG79" s="202"/>
      <c r="BH79" s="207"/>
      <c r="BI79" s="203"/>
      <c r="BJ79" s="257"/>
      <c r="BK79" s="258"/>
      <c r="BL79" s="259"/>
      <c r="BM79" s="1"/>
      <c r="BN79" s="2"/>
    </row>
    <row r="80" spans="2:66" ht="15" customHeight="1" thickBot="1">
      <c r="B80" s="215"/>
      <c r="C80" s="216"/>
      <c r="D80" s="216"/>
      <c r="E80" s="216"/>
      <c r="F80" s="216"/>
      <c r="G80" s="216"/>
      <c r="H80" s="216"/>
      <c r="I80" s="216"/>
      <c r="J80" s="216"/>
      <c r="K80" s="216"/>
      <c r="L80" s="217"/>
      <c r="M80" s="581"/>
      <c r="N80" s="582"/>
      <c r="O80" s="582"/>
      <c r="P80" s="583"/>
      <c r="Q80" s="581"/>
      <c r="R80" s="582"/>
      <c r="S80" s="582"/>
      <c r="T80" s="583"/>
      <c r="U80" s="581"/>
      <c r="V80" s="582"/>
      <c r="W80" s="582"/>
      <c r="X80" s="583"/>
      <c r="Y80" s="198"/>
      <c r="Z80" s="221"/>
      <c r="AA80" s="221"/>
      <c r="AB80" s="199"/>
      <c r="AC80" s="55"/>
      <c r="AD80" s="56"/>
      <c r="AE80" s="56"/>
      <c r="AF80" s="57"/>
      <c r="AG80" s="329"/>
      <c r="AH80" s="330"/>
      <c r="AI80" s="330"/>
      <c r="AJ80" s="330"/>
      <c r="AK80" s="330"/>
      <c r="AL80" s="330"/>
      <c r="AM80" s="330"/>
      <c r="AN80" s="330"/>
      <c r="AO80" s="331"/>
      <c r="AP80" s="273"/>
      <c r="AQ80" s="277"/>
      <c r="AR80" s="277"/>
      <c r="AS80" s="274"/>
      <c r="AT80" s="204"/>
      <c r="AU80" s="208"/>
      <c r="AV80" s="205"/>
      <c r="AW80" s="192"/>
      <c r="AX80" s="193"/>
      <c r="AY80" s="192"/>
      <c r="AZ80" s="193"/>
      <c r="BA80" s="204"/>
      <c r="BB80" s="205"/>
      <c r="BC80" s="273"/>
      <c r="BD80" s="274"/>
      <c r="BE80" s="204"/>
      <c r="BF80" s="205"/>
      <c r="BG80" s="204"/>
      <c r="BH80" s="208"/>
      <c r="BI80" s="205"/>
      <c r="BJ80" s="260"/>
      <c r="BK80" s="261"/>
      <c r="BL80" s="262"/>
      <c r="BM80" s="1"/>
      <c r="BN80" s="2"/>
    </row>
    <row r="81" spans="2:66" ht="15" customHeight="1" thickTop="1">
      <c r="B81" s="209" t="s">
        <v>54</v>
      </c>
      <c r="C81" s="210"/>
      <c r="D81" s="210"/>
      <c r="E81" s="210"/>
      <c r="F81" s="210"/>
      <c r="G81" s="210"/>
      <c r="H81" s="210"/>
      <c r="I81" s="210"/>
      <c r="J81" s="210"/>
      <c r="K81" s="210"/>
      <c r="L81" s="211"/>
      <c r="M81" s="522"/>
      <c r="N81" s="523"/>
      <c r="O81" s="523"/>
      <c r="P81" s="524"/>
      <c r="Q81" s="522"/>
      <c r="R81" s="523"/>
      <c r="S81" s="523"/>
      <c r="T81" s="524"/>
      <c r="U81" s="522"/>
      <c r="V81" s="523"/>
      <c r="W81" s="523"/>
      <c r="X81" s="524"/>
      <c r="Y81" s="194">
        <v>73</v>
      </c>
      <c r="Z81" s="219"/>
      <c r="AA81" s="219"/>
      <c r="AB81" s="195"/>
      <c r="AC81" s="188" t="s">
        <v>129</v>
      </c>
      <c r="AD81" s="241"/>
      <c r="AE81" s="241"/>
      <c r="AF81" s="189"/>
      <c r="AG81" s="323" t="s">
        <v>124</v>
      </c>
      <c r="AH81" s="324"/>
      <c r="AI81" s="324"/>
      <c r="AJ81" s="324"/>
      <c r="AK81" s="324"/>
      <c r="AL81" s="324"/>
      <c r="AM81" s="324"/>
      <c r="AN81" s="324"/>
      <c r="AO81" s="325"/>
      <c r="AP81" s="269" t="s">
        <v>128</v>
      </c>
      <c r="AQ81" s="275"/>
      <c r="AR81" s="275"/>
      <c r="AS81" s="270"/>
      <c r="AT81" s="200">
        <f>'08.02'!AT81+AY81</f>
        <v>12</v>
      </c>
      <c r="AU81" s="206"/>
      <c r="AV81" s="201"/>
      <c r="AW81" s="188">
        <f>'08.02'!BG81</f>
        <v>2</v>
      </c>
      <c r="AX81" s="189"/>
      <c r="AY81" s="188">
        <v>10</v>
      </c>
      <c r="AZ81" s="189"/>
      <c r="BA81" s="200">
        <v>2</v>
      </c>
      <c r="BB81" s="201"/>
      <c r="BC81" s="269">
        <f>'08.02'!BC81+BA81</f>
        <v>2</v>
      </c>
      <c r="BD81" s="270"/>
      <c r="BE81" s="200">
        <f>'08.02'!BE81+BA81</f>
        <v>2</v>
      </c>
      <c r="BF81" s="201"/>
      <c r="BG81" s="200">
        <f>AT81-BE81</f>
        <v>10</v>
      </c>
      <c r="BH81" s="206"/>
      <c r="BI81" s="201"/>
      <c r="BJ81" s="254">
        <f>((LEFT(AP81,FIND(" ",AP81)-1)*BC81)/$S$279)</f>
        <v>50</v>
      </c>
      <c r="BK81" s="255"/>
      <c r="BL81" s="256"/>
      <c r="BM81" s="1"/>
      <c r="BN81" s="2"/>
    </row>
    <row r="82" spans="2:66" ht="4.5" customHeight="1">
      <c r="B82" s="212"/>
      <c r="C82" s="213"/>
      <c r="D82" s="213"/>
      <c r="E82" s="213"/>
      <c r="F82" s="213"/>
      <c r="G82" s="213"/>
      <c r="H82" s="213"/>
      <c r="I82" s="213"/>
      <c r="J82" s="213"/>
      <c r="K82" s="213"/>
      <c r="L82" s="214"/>
      <c r="M82" s="525"/>
      <c r="N82" s="526"/>
      <c r="O82" s="526"/>
      <c r="P82" s="527"/>
      <c r="Q82" s="525"/>
      <c r="R82" s="526"/>
      <c r="S82" s="526"/>
      <c r="T82" s="527"/>
      <c r="U82" s="525"/>
      <c r="V82" s="526"/>
      <c r="W82" s="526"/>
      <c r="X82" s="527"/>
      <c r="Y82" s="196"/>
      <c r="Z82" s="220"/>
      <c r="AA82" s="220"/>
      <c r="AB82" s="197"/>
      <c r="AC82" s="190"/>
      <c r="AD82" s="242"/>
      <c r="AE82" s="242"/>
      <c r="AF82" s="191"/>
      <c r="AG82" s="326"/>
      <c r="AH82" s="327"/>
      <c r="AI82" s="327"/>
      <c r="AJ82" s="327"/>
      <c r="AK82" s="327"/>
      <c r="AL82" s="327"/>
      <c r="AM82" s="327"/>
      <c r="AN82" s="327"/>
      <c r="AO82" s="328"/>
      <c r="AP82" s="271"/>
      <c r="AQ82" s="276"/>
      <c r="AR82" s="276"/>
      <c r="AS82" s="272"/>
      <c r="AT82" s="202"/>
      <c r="AU82" s="207"/>
      <c r="AV82" s="203"/>
      <c r="AW82" s="190"/>
      <c r="AX82" s="191"/>
      <c r="AY82" s="190"/>
      <c r="AZ82" s="191"/>
      <c r="BA82" s="202"/>
      <c r="BB82" s="203"/>
      <c r="BC82" s="271"/>
      <c r="BD82" s="272"/>
      <c r="BE82" s="202"/>
      <c r="BF82" s="203"/>
      <c r="BG82" s="202"/>
      <c r="BH82" s="207"/>
      <c r="BI82" s="203"/>
      <c r="BJ82" s="257"/>
      <c r="BK82" s="258"/>
      <c r="BL82" s="259"/>
      <c r="BM82" s="1"/>
      <c r="BN82" s="2"/>
    </row>
    <row r="83" spans="2:66" ht="24.75" customHeight="1" thickBot="1">
      <c r="B83" s="215"/>
      <c r="C83" s="216"/>
      <c r="D83" s="216"/>
      <c r="E83" s="216"/>
      <c r="F83" s="216"/>
      <c r="G83" s="216"/>
      <c r="H83" s="216"/>
      <c r="I83" s="216"/>
      <c r="J83" s="216"/>
      <c r="K83" s="216"/>
      <c r="L83" s="217"/>
      <c r="M83" s="528"/>
      <c r="N83" s="529"/>
      <c r="O83" s="529"/>
      <c r="P83" s="530"/>
      <c r="Q83" s="528"/>
      <c r="R83" s="529"/>
      <c r="S83" s="529"/>
      <c r="T83" s="530"/>
      <c r="U83" s="528"/>
      <c r="V83" s="529"/>
      <c r="W83" s="529"/>
      <c r="X83" s="530"/>
      <c r="Y83" s="198"/>
      <c r="Z83" s="221"/>
      <c r="AA83" s="221"/>
      <c r="AB83" s="199"/>
      <c r="AC83" s="192"/>
      <c r="AD83" s="243"/>
      <c r="AE83" s="243"/>
      <c r="AF83" s="193"/>
      <c r="AG83" s="329"/>
      <c r="AH83" s="330"/>
      <c r="AI83" s="330"/>
      <c r="AJ83" s="330"/>
      <c r="AK83" s="330"/>
      <c r="AL83" s="330"/>
      <c r="AM83" s="330"/>
      <c r="AN83" s="330"/>
      <c r="AO83" s="331"/>
      <c r="AP83" s="273"/>
      <c r="AQ83" s="277"/>
      <c r="AR83" s="277"/>
      <c r="AS83" s="274"/>
      <c r="AT83" s="204"/>
      <c r="AU83" s="208"/>
      <c r="AV83" s="205"/>
      <c r="AW83" s="192"/>
      <c r="AX83" s="193"/>
      <c r="AY83" s="192"/>
      <c r="AZ83" s="193"/>
      <c r="BA83" s="204"/>
      <c r="BB83" s="205"/>
      <c r="BC83" s="273"/>
      <c r="BD83" s="274"/>
      <c r="BE83" s="204"/>
      <c r="BF83" s="205"/>
      <c r="BG83" s="204"/>
      <c r="BH83" s="208"/>
      <c r="BI83" s="205"/>
      <c r="BJ83" s="260"/>
      <c r="BK83" s="261"/>
      <c r="BL83" s="262"/>
      <c r="BM83" s="1"/>
      <c r="BN83" s="2"/>
    </row>
    <row r="84" spans="2:66" ht="15" customHeight="1" thickTop="1">
      <c r="B84" s="209" t="s">
        <v>55</v>
      </c>
      <c r="C84" s="210"/>
      <c r="D84" s="210"/>
      <c r="E84" s="210"/>
      <c r="F84" s="210"/>
      <c r="G84" s="210"/>
      <c r="H84" s="210"/>
      <c r="I84" s="210"/>
      <c r="J84" s="210"/>
      <c r="K84" s="210"/>
      <c r="L84" s="211"/>
      <c r="M84" s="522"/>
      <c r="N84" s="523"/>
      <c r="O84" s="523"/>
      <c r="P84" s="524"/>
      <c r="Q84" s="522"/>
      <c r="R84" s="523"/>
      <c r="S84" s="523"/>
      <c r="T84" s="524"/>
      <c r="U84" s="522"/>
      <c r="V84" s="523"/>
      <c r="W84" s="523"/>
      <c r="X84" s="524"/>
      <c r="Y84" s="194">
        <v>51</v>
      </c>
      <c r="Z84" s="219"/>
      <c r="AA84" s="219"/>
      <c r="AB84" s="195"/>
      <c r="AC84" s="188" t="s">
        <v>129</v>
      </c>
      <c r="AD84" s="241"/>
      <c r="AE84" s="241"/>
      <c r="AF84" s="189"/>
      <c r="AG84" s="323" t="s">
        <v>338</v>
      </c>
      <c r="AH84" s="324"/>
      <c r="AI84" s="324"/>
      <c r="AJ84" s="324"/>
      <c r="AK84" s="324"/>
      <c r="AL84" s="324"/>
      <c r="AM84" s="324"/>
      <c r="AN84" s="324"/>
      <c r="AO84" s="325"/>
      <c r="AP84" s="269" t="s">
        <v>52</v>
      </c>
      <c r="AQ84" s="275"/>
      <c r="AR84" s="275"/>
      <c r="AS84" s="270"/>
      <c r="AT84" s="200">
        <f>'08.02'!AT84+AY84</f>
        <v>19</v>
      </c>
      <c r="AU84" s="206"/>
      <c r="AV84" s="201"/>
      <c r="AW84" s="188">
        <f>'08.02'!BG84</f>
        <v>16</v>
      </c>
      <c r="AX84" s="189"/>
      <c r="AY84" s="188"/>
      <c r="AZ84" s="189"/>
      <c r="BA84" s="200"/>
      <c r="BB84" s="201"/>
      <c r="BC84" s="269">
        <f>'08.02'!BC84+BA84</f>
        <v>1</v>
      </c>
      <c r="BD84" s="270"/>
      <c r="BE84" s="200">
        <f>'08.02'!BE84+BA84</f>
        <v>3</v>
      </c>
      <c r="BF84" s="201"/>
      <c r="BG84" s="200">
        <f>AT84-BE84</f>
        <v>16</v>
      </c>
      <c r="BH84" s="206"/>
      <c r="BI84" s="201"/>
      <c r="BJ84" s="254">
        <f>((LEFT(AP84,FIND(" ",AP84)-1)*BC84)/$S$279)</f>
        <v>0.625</v>
      </c>
      <c r="BK84" s="255"/>
      <c r="BL84" s="256"/>
      <c r="BM84" s="1"/>
      <c r="BN84" s="2"/>
    </row>
    <row r="85" spans="2:66" ht="15" customHeight="1">
      <c r="B85" s="212"/>
      <c r="C85" s="213"/>
      <c r="D85" s="213"/>
      <c r="E85" s="213"/>
      <c r="F85" s="213"/>
      <c r="G85" s="213"/>
      <c r="H85" s="213"/>
      <c r="I85" s="213"/>
      <c r="J85" s="213"/>
      <c r="K85" s="213"/>
      <c r="L85" s="214"/>
      <c r="M85" s="525"/>
      <c r="N85" s="526"/>
      <c r="O85" s="526"/>
      <c r="P85" s="527"/>
      <c r="Q85" s="525"/>
      <c r="R85" s="526"/>
      <c r="S85" s="526"/>
      <c r="T85" s="527"/>
      <c r="U85" s="525"/>
      <c r="V85" s="526"/>
      <c r="W85" s="526"/>
      <c r="X85" s="527"/>
      <c r="Y85" s="196"/>
      <c r="Z85" s="220"/>
      <c r="AA85" s="220"/>
      <c r="AB85" s="197"/>
      <c r="AC85" s="190"/>
      <c r="AD85" s="242"/>
      <c r="AE85" s="242"/>
      <c r="AF85" s="191"/>
      <c r="AG85" s="326"/>
      <c r="AH85" s="327"/>
      <c r="AI85" s="327"/>
      <c r="AJ85" s="327"/>
      <c r="AK85" s="327"/>
      <c r="AL85" s="327"/>
      <c r="AM85" s="327"/>
      <c r="AN85" s="327"/>
      <c r="AO85" s="328"/>
      <c r="AP85" s="271"/>
      <c r="AQ85" s="276"/>
      <c r="AR85" s="276"/>
      <c r="AS85" s="272"/>
      <c r="AT85" s="202"/>
      <c r="AU85" s="207"/>
      <c r="AV85" s="203"/>
      <c r="AW85" s="190"/>
      <c r="AX85" s="191"/>
      <c r="AY85" s="190"/>
      <c r="AZ85" s="191"/>
      <c r="BA85" s="202"/>
      <c r="BB85" s="203"/>
      <c r="BC85" s="271"/>
      <c r="BD85" s="272"/>
      <c r="BE85" s="202"/>
      <c r="BF85" s="203"/>
      <c r="BG85" s="202"/>
      <c r="BH85" s="207"/>
      <c r="BI85" s="203"/>
      <c r="BJ85" s="257"/>
      <c r="BK85" s="258"/>
      <c r="BL85" s="259"/>
      <c r="BM85" s="1"/>
      <c r="BN85" s="2"/>
    </row>
    <row r="86" spans="2:66" ht="15" customHeight="1" thickBot="1">
      <c r="B86" s="215"/>
      <c r="C86" s="216"/>
      <c r="D86" s="216"/>
      <c r="E86" s="216"/>
      <c r="F86" s="216"/>
      <c r="G86" s="216"/>
      <c r="H86" s="216"/>
      <c r="I86" s="216"/>
      <c r="J86" s="216"/>
      <c r="K86" s="216"/>
      <c r="L86" s="217"/>
      <c r="M86" s="528"/>
      <c r="N86" s="529"/>
      <c r="O86" s="529"/>
      <c r="P86" s="530"/>
      <c r="Q86" s="528"/>
      <c r="R86" s="529"/>
      <c r="S86" s="529"/>
      <c r="T86" s="530"/>
      <c r="U86" s="528"/>
      <c r="V86" s="529"/>
      <c r="W86" s="529"/>
      <c r="X86" s="530"/>
      <c r="Y86" s="198"/>
      <c r="Z86" s="221"/>
      <c r="AA86" s="221"/>
      <c r="AB86" s="199"/>
      <c r="AC86" s="192"/>
      <c r="AD86" s="243"/>
      <c r="AE86" s="243"/>
      <c r="AF86" s="193"/>
      <c r="AG86" s="329"/>
      <c r="AH86" s="330"/>
      <c r="AI86" s="330"/>
      <c r="AJ86" s="330"/>
      <c r="AK86" s="330"/>
      <c r="AL86" s="330"/>
      <c r="AM86" s="330"/>
      <c r="AN86" s="330"/>
      <c r="AO86" s="331"/>
      <c r="AP86" s="273"/>
      <c r="AQ86" s="277"/>
      <c r="AR86" s="277"/>
      <c r="AS86" s="274"/>
      <c r="AT86" s="204"/>
      <c r="AU86" s="208"/>
      <c r="AV86" s="205"/>
      <c r="AW86" s="192"/>
      <c r="AX86" s="193"/>
      <c r="AY86" s="192"/>
      <c r="AZ86" s="193"/>
      <c r="BA86" s="204"/>
      <c r="BB86" s="205"/>
      <c r="BC86" s="273"/>
      <c r="BD86" s="274"/>
      <c r="BE86" s="204"/>
      <c r="BF86" s="205"/>
      <c r="BG86" s="204"/>
      <c r="BH86" s="208"/>
      <c r="BI86" s="205"/>
      <c r="BJ86" s="260"/>
      <c r="BK86" s="261"/>
      <c r="BL86" s="262"/>
      <c r="BM86" s="1"/>
      <c r="BN86" s="2"/>
    </row>
    <row r="87" spans="2:66" ht="15" customHeight="1" thickTop="1">
      <c r="B87" s="209" t="s">
        <v>56</v>
      </c>
      <c r="C87" s="210"/>
      <c r="D87" s="210"/>
      <c r="E87" s="210"/>
      <c r="F87" s="210"/>
      <c r="G87" s="210"/>
      <c r="H87" s="210"/>
      <c r="I87" s="210"/>
      <c r="J87" s="210"/>
      <c r="K87" s="210"/>
      <c r="L87" s="211"/>
      <c r="M87" s="522"/>
      <c r="N87" s="523"/>
      <c r="O87" s="523"/>
      <c r="P87" s="524"/>
      <c r="Q87" s="522"/>
      <c r="R87" s="523"/>
      <c r="S87" s="523"/>
      <c r="T87" s="524"/>
      <c r="U87" s="522"/>
      <c r="V87" s="523"/>
      <c r="W87" s="523"/>
      <c r="X87" s="524"/>
      <c r="Y87" s="194">
        <v>43</v>
      </c>
      <c r="Z87" s="219"/>
      <c r="AA87" s="219"/>
      <c r="AB87" s="195"/>
      <c r="AC87" s="332" t="s">
        <v>129</v>
      </c>
      <c r="AD87" s="333"/>
      <c r="AE87" s="333"/>
      <c r="AF87" s="334"/>
      <c r="AG87" s="323" t="s">
        <v>249</v>
      </c>
      <c r="AH87" s="324"/>
      <c r="AI87" s="324"/>
      <c r="AJ87" s="324"/>
      <c r="AK87" s="324"/>
      <c r="AL87" s="324"/>
      <c r="AM87" s="324"/>
      <c r="AN87" s="324"/>
      <c r="AO87" s="325"/>
      <c r="AP87" s="269" t="s">
        <v>52</v>
      </c>
      <c r="AQ87" s="275"/>
      <c r="AR87" s="275"/>
      <c r="AS87" s="270"/>
      <c r="AT87" s="200">
        <f>'08.02'!AT87+AY87</f>
        <v>82</v>
      </c>
      <c r="AU87" s="206"/>
      <c r="AV87" s="201"/>
      <c r="AW87" s="188">
        <f>'08.02'!BG87</f>
        <v>82</v>
      </c>
      <c r="AX87" s="189"/>
      <c r="AY87" s="188"/>
      <c r="AZ87" s="189"/>
      <c r="BA87" s="200"/>
      <c r="BB87" s="201"/>
      <c r="BC87" s="269">
        <f>'08.02'!BC87+BA87</f>
        <v>0</v>
      </c>
      <c r="BD87" s="270"/>
      <c r="BE87" s="200">
        <f>'08.02'!BE87+BA87</f>
        <v>0</v>
      </c>
      <c r="BF87" s="201"/>
      <c r="BG87" s="200">
        <f>AT87-BE87</f>
        <v>82</v>
      </c>
      <c r="BH87" s="206"/>
      <c r="BI87" s="201"/>
      <c r="BJ87" s="254">
        <f>((LEFT(AP87,FIND(" ",AP87)-1)*BC87)/$S$279)</f>
        <v>0</v>
      </c>
      <c r="BK87" s="255"/>
      <c r="BL87" s="256"/>
      <c r="BM87" s="1"/>
      <c r="BN87" s="2"/>
    </row>
    <row r="88" spans="2:66" ht="15" customHeight="1">
      <c r="B88" s="212"/>
      <c r="C88" s="213"/>
      <c r="D88" s="213"/>
      <c r="E88" s="213"/>
      <c r="F88" s="213"/>
      <c r="G88" s="213"/>
      <c r="H88" s="213"/>
      <c r="I88" s="213"/>
      <c r="J88" s="213"/>
      <c r="K88" s="213"/>
      <c r="L88" s="214"/>
      <c r="M88" s="525"/>
      <c r="N88" s="526"/>
      <c r="O88" s="526"/>
      <c r="P88" s="527"/>
      <c r="Q88" s="525"/>
      <c r="R88" s="526"/>
      <c r="S88" s="526"/>
      <c r="T88" s="527"/>
      <c r="U88" s="525"/>
      <c r="V88" s="526"/>
      <c r="W88" s="526"/>
      <c r="X88" s="527"/>
      <c r="Y88" s="196"/>
      <c r="Z88" s="220"/>
      <c r="AA88" s="220"/>
      <c r="AB88" s="197"/>
      <c r="AC88" s="335"/>
      <c r="AD88" s="336"/>
      <c r="AE88" s="336"/>
      <c r="AF88" s="337"/>
      <c r="AG88" s="326"/>
      <c r="AH88" s="327"/>
      <c r="AI88" s="327"/>
      <c r="AJ88" s="327"/>
      <c r="AK88" s="327"/>
      <c r="AL88" s="327"/>
      <c r="AM88" s="327"/>
      <c r="AN88" s="327"/>
      <c r="AO88" s="328"/>
      <c r="AP88" s="271"/>
      <c r="AQ88" s="276"/>
      <c r="AR88" s="276"/>
      <c r="AS88" s="272"/>
      <c r="AT88" s="202"/>
      <c r="AU88" s="207"/>
      <c r="AV88" s="203"/>
      <c r="AW88" s="190"/>
      <c r="AX88" s="191"/>
      <c r="AY88" s="190"/>
      <c r="AZ88" s="191"/>
      <c r="BA88" s="202"/>
      <c r="BB88" s="203"/>
      <c r="BC88" s="271"/>
      <c r="BD88" s="272"/>
      <c r="BE88" s="202"/>
      <c r="BF88" s="203"/>
      <c r="BG88" s="202"/>
      <c r="BH88" s="207"/>
      <c r="BI88" s="203"/>
      <c r="BJ88" s="257"/>
      <c r="BK88" s="258"/>
      <c r="BL88" s="259"/>
      <c r="BM88" s="1"/>
      <c r="BN88" s="2"/>
    </row>
    <row r="89" spans="2:66" ht="15" customHeight="1" thickBot="1">
      <c r="B89" s="215"/>
      <c r="C89" s="216"/>
      <c r="D89" s="216"/>
      <c r="E89" s="216"/>
      <c r="F89" s="216"/>
      <c r="G89" s="216"/>
      <c r="H89" s="216"/>
      <c r="I89" s="216"/>
      <c r="J89" s="216"/>
      <c r="K89" s="216"/>
      <c r="L89" s="217"/>
      <c r="M89" s="528"/>
      <c r="N89" s="529"/>
      <c r="O89" s="529"/>
      <c r="P89" s="530"/>
      <c r="Q89" s="528"/>
      <c r="R89" s="529"/>
      <c r="S89" s="529"/>
      <c r="T89" s="530"/>
      <c r="U89" s="528"/>
      <c r="V89" s="529"/>
      <c r="W89" s="529"/>
      <c r="X89" s="530"/>
      <c r="Y89" s="198"/>
      <c r="Z89" s="221"/>
      <c r="AA89" s="221"/>
      <c r="AB89" s="199"/>
      <c r="AC89" s="338"/>
      <c r="AD89" s="339"/>
      <c r="AE89" s="339"/>
      <c r="AF89" s="340"/>
      <c r="AG89" s="329"/>
      <c r="AH89" s="330"/>
      <c r="AI89" s="330"/>
      <c r="AJ89" s="330"/>
      <c r="AK89" s="330"/>
      <c r="AL89" s="330"/>
      <c r="AM89" s="330"/>
      <c r="AN89" s="330"/>
      <c r="AO89" s="331"/>
      <c r="AP89" s="273"/>
      <c r="AQ89" s="277"/>
      <c r="AR89" s="277"/>
      <c r="AS89" s="274"/>
      <c r="AT89" s="204"/>
      <c r="AU89" s="208"/>
      <c r="AV89" s="205"/>
      <c r="AW89" s="192"/>
      <c r="AX89" s="193"/>
      <c r="AY89" s="192"/>
      <c r="AZ89" s="193"/>
      <c r="BA89" s="204"/>
      <c r="BB89" s="205"/>
      <c r="BC89" s="273"/>
      <c r="BD89" s="274"/>
      <c r="BE89" s="204"/>
      <c r="BF89" s="205"/>
      <c r="BG89" s="204"/>
      <c r="BH89" s="208"/>
      <c r="BI89" s="205"/>
      <c r="BJ89" s="260"/>
      <c r="BK89" s="261"/>
      <c r="BL89" s="262"/>
      <c r="BM89" s="1"/>
      <c r="BN89" s="2"/>
    </row>
    <row r="90" spans="2:66" ht="15" customHeight="1" thickTop="1">
      <c r="B90" s="209" t="s">
        <v>57</v>
      </c>
      <c r="C90" s="210"/>
      <c r="D90" s="210"/>
      <c r="E90" s="210"/>
      <c r="F90" s="210"/>
      <c r="G90" s="210"/>
      <c r="H90" s="210"/>
      <c r="I90" s="210"/>
      <c r="J90" s="210"/>
      <c r="K90" s="210"/>
      <c r="L90" s="211"/>
      <c r="M90" s="522"/>
      <c r="N90" s="523"/>
      <c r="O90" s="523"/>
      <c r="P90" s="524"/>
      <c r="Q90" s="522"/>
      <c r="R90" s="523"/>
      <c r="S90" s="523"/>
      <c r="T90" s="524"/>
      <c r="U90" s="522"/>
      <c r="V90" s="523"/>
      <c r="W90" s="523"/>
      <c r="X90" s="524"/>
      <c r="Y90" s="194">
        <v>33</v>
      </c>
      <c r="Z90" s="219"/>
      <c r="AA90" s="219"/>
      <c r="AB90" s="195"/>
      <c r="AC90" s="188" t="s">
        <v>129</v>
      </c>
      <c r="AD90" s="241"/>
      <c r="AE90" s="241"/>
      <c r="AF90" s="189"/>
      <c r="AG90" s="323" t="s">
        <v>248</v>
      </c>
      <c r="AH90" s="324"/>
      <c r="AI90" s="324"/>
      <c r="AJ90" s="324"/>
      <c r="AK90" s="324"/>
      <c r="AL90" s="324"/>
      <c r="AM90" s="324"/>
      <c r="AN90" s="324"/>
      <c r="AO90" s="325"/>
      <c r="AP90" s="188" t="s">
        <v>52</v>
      </c>
      <c r="AQ90" s="241"/>
      <c r="AR90" s="241"/>
      <c r="AS90" s="189"/>
      <c r="AT90" s="200">
        <f>'08.02'!AT90+AY90</f>
        <v>14</v>
      </c>
      <c r="AU90" s="206"/>
      <c r="AV90" s="201"/>
      <c r="AW90" s="188">
        <f>'08.02'!BG90</f>
        <v>0</v>
      </c>
      <c r="AX90" s="189"/>
      <c r="AY90" s="188">
        <v>14</v>
      </c>
      <c r="AZ90" s="189"/>
      <c r="BA90" s="200">
        <v>2</v>
      </c>
      <c r="BB90" s="201"/>
      <c r="BC90" s="269">
        <f>'08.02'!BC90+BA90</f>
        <v>2</v>
      </c>
      <c r="BD90" s="270"/>
      <c r="BE90" s="200">
        <f>'08.02'!BE90+BA90</f>
        <v>2</v>
      </c>
      <c r="BF90" s="201"/>
      <c r="BG90" s="200">
        <f>AT90-BE90</f>
        <v>12</v>
      </c>
      <c r="BH90" s="206"/>
      <c r="BI90" s="201"/>
      <c r="BJ90" s="254">
        <f>((LEFT(AP90,FIND(" ",AP90)-1)*BC90)/$S$279)</f>
        <v>1.25</v>
      </c>
      <c r="BK90" s="255"/>
      <c r="BL90" s="256"/>
      <c r="BM90" s="1"/>
      <c r="BN90" s="2"/>
    </row>
    <row r="91" spans="2:66" ht="15" customHeight="1">
      <c r="B91" s="212"/>
      <c r="C91" s="213"/>
      <c r="D91" s="213"/>
      <c r="E91" s="213"/>
      <c r="F91" s="213"/>
      <c r="G91" s="213"/>
      <c r="H91" s="213"/>
      <c r="I91" s="213"/>
      <c r="J91" s="213"/>
      <c r="K91" s="213"/>
      <c r="L91" s="214"/>
      <c r="M91" s="525"/>
      <c r="N91" s="526"/>
      <c r="O91" s="526"/>
      <c r="P91" s="527"/>
      <c r="Q91" s="525"/>
      <c r="R91" s="526"/>
      <c r="S91" s="526"/>
      <c r="T91" s="527"/>
      <c r="U91" s="525"/>
      <c r="V91" s="526"/>
      <c r="W91" s="526"/>
      <c r="X91" s="527"/>
      <c r="Y91" s="196"/>
      <c r="Z91" s="220"/>
      <c r="AA91" s="220"/>
      <c r="AB91" s="197"/>
      <c r="AC91" s="190"/>
      <c r="AD91" s="242"/>
      <c r="AE91" s="242"/>
      <c r="AF91" s="191"/>
      <c r="AG91" s="326"/>
      <c r="AH91" s="327"/>
      <c r="AI91" s="327"/>
      <c r="AJ91" s="327"/>
      <c r="AK91" s="327"/>
      <c r="AL91" s="327"/>
      <c r="AM91" s="327"/>
      <c r="AN91" s="327"/>
      <c r="AO91" s="328"/>
      <c r="AP91" s="190"/>
      <c r="AQ91" s="242"/>
      <c r="AR91" s="242"/>
      <c r="AS91" s="191"/>
      <c r="AT91" s="202"/>
      <c r="AU91" s="207"/>
      <c r="AV91" s="203"/>
      <c r="AW91" s="190"/>
      <c r="AX91" s="191"/>
      <c r="AY91" s="190"/>
      <c r="AZ91" s="191"/>
      <c r="BA91" s="202"/>
      <c r="BB91" s="203"/>
      <c r="BC91" s="271"/>
      <c r="BD91" s="272"/>
      <c r="BE91" s="202"/>
      <c r="BF91" s="203"/>
      <c r="BG91" s="202"/>
      <c r="BH91" s="207"/>
      <c r="BI91" s="203"/>
      <c r="BJ91" s="257"/>
      <c r="BK91" s="258"/>
      <c r="BL91" s="259"/>
      <c r="BM91" s="1"/>
      <c r="BN91" s="2"/>
    </row>
    <row r="92" spans="2:66" ht="15" customHeight="1" thickBot="1">
      <c r="B92" s="215"/>
      <c r="C92" s="216"/>
      <c r="D92" s="216"/>
      <c r="E92" s="216"/>
      <c r="F92" s="216"/>
      <c r="G92" s="216"/>
      <c r="H92" s="216"/>
      <c r="I92" s="216"/>
      <c r="J92" s="216"/>
      <c r="K92" s="216"/>
      <c r="L92" s="217"/>
      <c r="M92" s="528"/>
      <c r="N92" s="529"/>
      <c r="O92" s="529"/>
      <c r="P92" s="530"/>
      <c r="Q92" s="528"/>
      <c r="R92" s="529"/>
      <c r="S92" s="529"/>
      <c r="T92" s="530"/>
      <c r="U92" s="528"/>
      <c r="V92" s="529"/>
      <c r="W92" s="529"/>
      <c r="X92" s="530"/>
      <c r="Y92" s="198"/>
      <c r="Z92" s="221"/>
      <c r="AA92" s="221"/>
      <c r="AB92" s="199"/>
      <c r="AC92" s="192"/>
      <c r="AD92" s="243"/>
      <c r="AE92" s="243"/>
      <c r="AF92" s="193"/>
      <c r="AG92" s="329"/>
      <c r="AH92" s="330"/>
      <c r="AI92" s="330"/>
      <c r="AJ92" s="330"/>
      <c r="AK92" s="330"/>
      <c r="AL92" s="330"/>
      <c r="AM92" s="330"/>
      <c r="AN92" s="330"/>
      <c r="AO92" s="331"/>
      <c r="AP92" s="192"/>
      <c r="AQ92" s="243"/>
      <c r="AR92" s="243"/>
      <c r="AS92" s="193"/>
      <c r="AT92" s="204"/>
      <c r="AU92" s="208"/>
      <c r="AV92" s="205"/>
      <c r="AW92" s="192"/>
      <c r="AX92" s="193"/>
      <c r="AY92" s="192"/>
      <c r="AZ92" s="193"/>
      <c r="BA92" s="204"/>
      <c r="BB92" s="205"/>
      <c r="BC92" s="273"/>
      <c r="BD92" s="274"/>
      <c r="BE92" s="204"/>
      <c r="BF92" s="205"/>
      <c r="BG92" s="204"/>
      <c r="BH92" s="208"/>
      <c r="BI92" s="205"/>
      <c r="BJ92" s="260"/>
      <c r="BK92" s="261"/>
      <c r="BL92" s="262"/>
      <c r="BM92" s="1"/>
      <c r="BN92" s="2"/>
    </row>
    <row r="93" spans="2:66" ht="15" customHeight="1" thickTop="1">
      <c r="B93" s="209" t="s">
        <v>58</v>
      </c>
      <c r="C93" s="210"/>
      <c r="D93" s="210"/>
      <c r="E93" s="210"/>
      <c r="F93" s="210"/>
      <c r="G93" s="210"/>
      <c r="H93" s="210"/>
      <c r="I93" s="210"/>
      <c r="J93" s="210"/>
      <c r="K93" s="210"/>
      <c r="L93" s="211"/>
      <c r="M93" s="522"/>
      <c r="N93" s="523"/>
      <c r="O93" s="523"/>
      <c r="P93" s="524"/>
      <c r="Q93" s="522"/>
      <c r="R93" s="523"/>
      <c r="S93" s="523"/>
      <c r="T93" s="524"/>
      <c r="U93" s="522"/>
      <c r="V93" s="523"/>
      <c r="W93" s="523"/>
      <c r="X93" s="524"/>
      <c r="Y93" s="194">
        <v>19</v>
      </c>
      <c r="Z93" s="219"/>
      <c r="AA93" s="219"/>
      <c r="AB93" s="195"/>
      <c r="AC93" s="188" t="s">
        <v>129</v>
      </c>
      <c r="AD93" s="241"/>
      <c r="AE93" s="241"/>
      <c r="AF93" s="189"/>
      <c r="AG93" s="323" t="s">
        <v>247</v>
      </c>
      <c r="AH93" s="324"/>
      <c r="AI93" s="324"/>
      <c r="AJ93" s="324"/>
      <c r="AK93" s="324"/>
      <c r="AL93" s="324"/>
      <c r="AM93" s="324"/>
      <c r="AN93" s="324"/>
      <c r="AO93" s="325"/>
      <c r="AP93" s="269" t="s">
        <v>52</v>
      </c>
      <c r="AQ93" s="275"/>
      <c r="AR93" s="275"/>
      <c r="AS93" s="270"/>
      <c r="AT93" s="200">
        <f>'08.02'!AT93+AY93</f>
        <v>17</v>
      </c>
      <c r="AU93" s="206"/>
      <c r="AV93" s="201"/>
      <c r="AW93" s="188">
        <f>'08.02'!BG93</f>
        <v>17</v>
      </c>
      <c r="AX93" s="189"/>
      <c r="AY93" s="593"/>
      <c r="AZ93" s="594"/>
      <c r="BA93" s="200"/>
      <c r="BB93" s="201"/>
      <c r="BC93" s="269">
        <f>'08.02'!BC93+BA93</f>
        <v>0</v>
      </c>
      <c r="BD93" s="270"/>
      <c r="BE93" s="200">
        <f>'08.02'!BE93+BA93</f>
        <v>0</v>
      </c>
      <c r="BF93" s="201"/>
      <c r="BG93" s="200">
        <f>AT93-BE93</f>
        <v>17</v>
      </c>
      <c r="BH93" s="206"/>
      <c r="BI93" s="201"/>
      <c r="BJ93" s="254">
        <f>((LEFT(AP93,FIND(" ",AP93)-1)*BC93)/$S$279)</f>
        <v>0</v>
      </c>
      <c r="BK93" s="255"/>
      <c r="BL93" s="256"/>
      <c r="BM93" s="1"/>
      <c r="BN93" s="2"/>
    </row>
    <row r="94" spans="2:66" ht="15" customHeight="1">
      <c r="B94" s="212"/>
      <c r="C94" s="213"/>
      <c r="D94" s="213"/>
      <c r="E94" s="213"/>
      <c r="F94" s="213"/>
      <c r="G94" s="213"/>
      <c r="H94" s="213"/>
      <c r="I94" s="213"/>
      <c r="J94" s="213"/>
      <c r="K94" s="213"/>
      <c r="L94" s="214"/>
      <c r="M94" s="525"/>
      <c r="N94" s="526"/>
      <c r="O94" s="526"/>
      <c r="P94" s="527"/>
      <c r="Q94" s="525"/>
      <c r="R94" s="526"/>
      <c r="S94" s="526"/>
      <c r="T94" s="527"/>
      <c r="U94" s="525"/>
      <c r="V94" s="526"/>
      <c r="W94" s="526"/>
      <c r="X94" s="527"/>
      <c r="Y94" s="196"/>
      <c r="Z94" s="220"/>
      <c r="AA94" s="220"/>
      <c r="AB94" s="197"/>
      <c r="AC94" s="190"/>
      <c r="AD94" s="242"/>
      <c r="AE94" s="242"/>
      <c r="AF94" s="191"/>
      <c r="AG94" s="326"/>
      <c r="AH94" s="327"/>
      <c r="AI94" s="327"/>
      <c r="AJ94" s="327"/>
      <c r="AK94" s="327"/>
      <c r="AL94" s="327"/>
      <c r="AM94" s="327"/>
      <c r="AN94" s="327"/>
      <c r="AO94" s="328"/>
      <c r="AP94" s="271"/>
      <c r="AQ94" s="276"/>
      <c r="AR94" s="276"/>
      <c r="AS94" s="272"/>
      <c r="AT94" s="202"/>
      <c r="AU94" s="207"/>
      <c r="AV94" s="203"/>
      <c r="AW94" s="190"/>
      <c r="AX94" s="191"/>
      <c r="AY94" s="595"/>
      <c r="AZ94" s="596"/>
      <c r="BA94" s="202"/>
      <c r="BB94" s="203"/>
      <c r="BC94" s="271"/>
      <c r="BD94" s="272"/>
      <c r="BE94" s="202"/>
      <c r="BF94" s="203"/>
      <c r="BG94" s="202"/>
      <c r="BH94" s="207"/>
      <c r="BI94" s="203"/>
      <c r="BJ94" s="257"/>
      <c r="BK94" s="258"/>
      <c r="BL94" s="259"/>
      <c r="BM94" s="1"/>
      <c r="BN94" s="2"/>
    </row>
    <row r="95" spans="2:66" ht="15" customHeight="1" thickBot="1">
      <c r="B95" s="215"/>
      <c r="C95" s="216"/>
      <c r="D95" s="216"/>
      <c r="E95" s="216"/>
      <c r="F95" s="216"/>
      <c r="G95" s="216"/>
      <c r="H95" s="216"/>
      <c r="I95" s="216"/>
      <c r="J95" s="216"/>
      <c r="K95" s="216"/>
      <c r="L95" s="217"/>
      <c r="M95" s="528"/>
      <c r="N95" s="529"/>
      <c r="O95" s="529"/>
      <c r="P95" s="530"/>
      <c r="Q95" s="528"/>
      <c r="R95" s="529"/>
      <c r="S95" s="529"/>
      <c r="T95" s="530"/>
      <c r="U95" s="528"/>
      <c r="V95" s="529"/>
      <c r="W95" s="529"/>
      <c r="X95" s="530"/>
      <c r="Y95" s="198"/>
      <c r="Z95" s="221"/>
      <c r="AA95" s="221"/>
      <c r="AB95" s="199"/>
      <c r="AC95" s="192"/>
      <c r="AD95" s="243"/>
      <c r="AE95" s="243"/>
      <c r="AF95" s="193"/>
      <c r="AG95" s="329"/>
      <c r="AH95" s="330"/>
      <c r="AI95" s="330"/>
      <c r="AJ95" s="330"/>
      <c r="AK95" s="330"/>
      <c r="AL95" s="330"/>
      <c r="AM95" s="330"/>
      <c r="AN95" s="330"/>
      <c r="AO95" s="331"/>
      <c r="AP95" s="273"/>
      <c r="AQ95" s="277"/>
      <c r="AR95" s="277"/>
      <c r="AS95" s="274"/>
      <c r="AT95" s="204"/>
      <c r="AU95" s="208"/>
      <c r="AV95" s="205"/>
      <c r="AW95" s="192"/>
      <c r="AX95" s="193"/>
      <c r="AY95" s="597"/>
      <c r="AZ95" s="598"/>
      <c r="BA95" s="204"/>
      <c r="BB95" s="205"/>
      <c r="BC95" s="273"/>
      <c r="BD95" s="274"/>
      <c r="BE95" s="204"/>
      <c r="BF95" s="205"/>
      <c r="BG95" s="204"/>
      <c r="BH95" s="208"/>
      <c r="BI95" s="205"/>
      <c r="BJ95" s="260"/>
      <c r="BK95" s="261"/>
      <c r="BL95" s="262"/>
      <c r="BM95" s="1"/>
      <c r="BN95" s="2"/>
    </row>
    <row r="96" spans="2:66" ht="15" customHeight="1" thickTop="1">
      <c r="B96" s="209" t="s">
        <v>59</v>
      </c>
      <c r="C96" s="210"/>
      <c r="D96" s="210"/>
      <c r="E96" s="210"/>
      <c r="F96" s="210"/>
      <c r="G96" s="210"/>
      <c r="H96" s="210"/>
      <c r="I96" s="210"/>
      <c r="J96" s="210"/>
      <c r="K96" s="210"/>
      <c r="L96" s="211"/>
      <c r="M96" s="522"/>
      <c r="N96" s="523"/>
      <c r="O96" s="523"/>
      <c r="P96" s="524"/>
      <c r="Q96" s="522"/>
      <c r="R96" s="523"/>
      <c r="S96" s="523"/>
      <c r="T96" s="524"/>
      <c r="U96" s="522"/>
      <c r="V96" s="523"/>
      <c r="W96" s="523"/>
      <c r="X96" s="524"/>
      <c r="Y96" s="194">
        <v>17</v>
      </c>
      <c r="Z96" s="219"/>
      <c r="AA96" s="219"/>
      <c r="AB96" s="195"/>
      <c r="AC96" s="188" t="s">
        <v>129</v>
      </c>
      <c r="AD96" s="241"/>
      <c r="AE96" s="241"/>
      <c r="AF96" s="189"/>
      <c r="AG96" s="323" t="s">
        <v>246</v>
      </c>
      <c r="AH96" s="324"/>
      <c r="AI96" s="324"/>
      <c r="AJ96" s="324"/>
      <c r="AK96" s="324"/>
      <c r="AL96" s="324"/>
      <c r="AM96" s="324"/>
      <c r="AN96" s="324"/>
      <c r="AO96" s="325"/>
      <c r="AP96" s="269" t="s">
        <v>142</v>
      </c>
      <c r="AQ96" s="275"/>
      <c r="AR96" s="275"/>
      <c r="AS96" s="270"/>
      <c r="AT96" s="200">
        <f>'08.02'!AT96+AY96</f>
        <v>65</v>
      </c>
      <c r="AU96" s="206"/>
      <c r="AV96" s="201"/>
      <c r="AW96" s="188">
        <f>'08.02'!BG96</f>
        <v>65</v>
      </c>
      <c r="AX96" s="189"/>
      <c r="AY96" s="188"/>
      <c r="AZ96" s="189"/>
      <c r="BA96" s="200"/>
      <c r="BB96" s="201"/>
      <c r="BC96" s="269">
        <f>'08.02'!BC96+BA96</f>
        <v>0</v>
      </c>
      <c r="BD96" s="270"/>
      <c r="BE96" s="200">
        <f>'08.02'!BE96+BA96</f>
        <v>0</v>
      </c>
      <c r="BF96" s="201"/>
      <c r="BG96" s="200">
        <f>AT96-BE96</f>
        <v>65</v>
      </c>
      <c r="BH96" s="206"/>
      <c r="BI96" s="201"/>
      <c r="BJ96" s="254">
        <f>((LEFT(AP96,FIND(" ",AP96)-1)*BC96)/$S$279)</f>
        <v>0</v>
      </c>
      <c r="BK96" s="255"/>
      <c r="BL96" s="256"/>
      <c r="BM96" s="1"/>
      <c r="BN96" s="2"/>
    </row>
    <row r="97" spans="2:66" ht="15" customHeight="1">
      <c r="B97" s="212"/>
      <c r="C97" s="213"/>
      <c r="D97" s="213"/>
      <c r="E97" s="213"/>
      <c r="F97" s="213"/>
      <c r="G97" s="213"/>
      <c r="H97" s="213"/>
      <c r="I97" s="213"/>
      <c r="J97" s="213"/>
      <c r="K97" s="213"/>
      <c r="L97" s="214"/>
      <c r="M97" s="525"/>
      <c r="N97" s="526"/>
      <c r="O97" s="526"/>
      <c r="P97" s="527"/>
      <c r="Q97" s="525"/>
      <c r="R97" s="526"/>
      <c r="S97" s="526"/>
      <c r="T97" s="527"/>
      <c r="U97" s="525"/>
      <c r="V97" s="526"/>
      <c r="W97" s="526"/>
      <c r="X97" s="527"/>
      <c r="Y97" s="196"/>
      <c r="Z97" s="220"/>
      <c r="AA97" s="220"/>
      <c r="AB97" s="197"/>
      <c r="AC97" s="190"/>
      <c r="AD97" s="242"/>
      <c r="AE97" s="242"/>
      <c r="AF97" s="191"/>
      <c r="AG97" s="326"/>
      <c r="AH97" s="327"/>
      <c r="AI97" s="327"/>
      <c r="AJ97" s="327"/>
      <c r="AK97" s="327"/>
      <c r="AL97" s="327"/>
      <c r="AM97" s="327"/>
      <c r="AN97" s="327"/>
      <c r="AO97" s="328"/>
      <c r="AP97" s="271"/>
      <c r="AQ97" s="276"/>
      <c r="AR97" s="276"/>
      <c r="AS97" s="272"/>
      <c r="AT97" s="202"/>
      <c r="AU97" s="207"/>
      <c r="AV97" s="203"/>
      <c r="AW97" s="190"/>
      <c r="AX97" s="191"/>
      <c r="AY97" s="190"/>
      <c r="AZ97" s="191"/>
      <c r="BA97" s="202"/>
      <c r="BB97" s="203"/>
      <c r="BC97" s="271"/>
      <c r="BD97" s="272"/>
      <c r="BE97" s="202"/>
      <c r="BF97" s="203"/>
      <c r="BG97" s="202"/>
      <c r="BH97" s="207"/>
      <c r="BI97" s="203"/>
      <c r="BJ97" s="257"/>
      <c r="BK97" s="258"/>
      <c r="BL97" s="259"/>
      <c r="BM97" s="1"/>
      <c r="BN97" s="2"/>
    </row>
    <row r="98" spans="2:66" ht="15" customHeight="1" thickBot="1">
      <c r="B98" s="215"/>
      <c r="C98" s="216"/>
      <c r="D98" s="216"/>
      <c r="E98" s="216"/>
      <c r="F98" s="216"/>
      <c r="G98" s="216"/>
      <c r="H98" s="216"/>
      <c r="I98" s="216"/>
      <c r="J98" s="216"/>
      <c r="K98" s="216"/>
      <c r="L98" s="217"/>
      <c r="M98" s="528"/>
      <c r="N98" s="529"/>
      <c r="O98" s="529"/>
      <c r="P98" s="530"/>
      <c r="Q98" s="528"/>
      <c r="R98" s="529"/>
      <c r="S98" s="529"/>
      <c r="T98" s="530"/>
      <c r="U98" s="528"/>
      <c r="V98" s="529"/>
      <c r="W98" s="529"/>
      <c r="X98" s="530"/>
      <c r="Y98" s="198"/>
      <c r="Z98" s="221"/>
      <c r="AA98" s="221"/>
      <c r="AB98" s="199"/>
      <c r="AC98" s="192"/>
      <c r="AD98" s="243"/>
      <c r="AE98" s="243"/>
      <c r="AF98" s="193"/>
      <c r="AG98" s="329"/>
      <c r="AH98" s="330"/>
      <c r="AI98" s="330"/>
      <c r="AJ98" s="330"/>
      <c r="AK98" s="330"/>
      <c r="AL98" s="330"/>
      <c r="AM98" s="330"/>
      <c r="AN98" s="330"/>
      <c r="AO98" s="331"/>
      <c r="AP98" s="273"/>
      <c r="AQ98" s="277"/>
      <c r="AR98" s="277"/>
      <c r="AS98" s="274"/>
      <c r="AT98" s="204"/>
      <c r="AU98" s="208"/>
      <c r="AV98" s="205"/>
      <c r="AW98" s="192"/>
      <c r="AX98" s="193"/>
      <c r="AY98" s="192"/>
      <c r="AZ98" s="193"/>
      <c r="BA98" s="204"/>
      <c r="BB98" s="205"/>
      <c r="BC98" s="273"/>
      <c r="BD98" s="274"/>
      <c r="BE98" s="204"/>
      <c r="BF98" s="205"/>
      <c r="BG98" s="204"/>
      <c r="BH98" s="208"/>
      <c r="BI98" s="205"/>
      <c r="BJ98" s="260"/>
      <c r="BK98" s="261"/>
      <c r="BL98" s="262"/>
      <c r="BM98" s="1"/>
      <c r="BN98" s="2"/>
    </row>
    <row r="99" spans="2:66" ht="15" customHeight="1" thickTop="1">
      <c r="B99" s="209" t="s">
        <v>245</v>
      </c>
      <c r="C99" s="210"/>
      <c r="D99" s="210"/>
      <c r="E99" s="210"/>
      <c r="F99" s="210"/>
      <c r="G99" s="210"/>
      <c r="H99" s="210"/>
      <c r="I99" s="210"/>
      <c r="J99" s="210"/>
      <c r="K99" s="210"/>
      <c r="L99" s="211"/>
      <c r="M99" s="522"/>
      <c r="N99" s="523"/>
      <c r="O99" s="523"/>
      <c r="P99" s="524"/>
      <c r="Q99" s="522"/>
      <c r="R99" s="523"/>
      <c r="S99" s="523"/>
      <c r="T99" s="524"/>
      <c r="U99" s="522"/>
      <c r="V99" s="523"/>
      <c r="W99" s="523"/>
      <c r="X99" s="524"/>
      <c r="Y99" s="194">
        <v>22</v>
      </c>
      <c r="Z99" s="219"/>
      <c r="AA99" s="219"/>
      <c r="AB99" s="195"/>
      <c r="AC99" s="296" t="s">
        <v>171</v>
      </c>
      <c r="AD99" s="297"/>
      <c r="AE99" s="297"/>
      <c r="AF99" s="298"/>
      <c r="AG99" s="323" t="s">
        <v>60</v>
      </c>
      <c r="AH99" s="324"/>
      <c r="AI99" s="324"/>
      <c r="AJ99" s="324"/>
      <c r="AK99" s="324"/>
      <c r="AL99" s="324"/>
      <c r="AM99" s="324"/>
      <c r="AN99" s="324"/>
      <c r="AO99" s="325"/>
      <c r="AP99" s="269" t="s">
        <v>128</v>
      </c>
      <c r="AQ99" s="275"/>
      <c r="AR99" s="275"/>
      <c r="AS99" s="270"/>
      <c r="AT99" s="200">
        <f>'08.02'!AT99+AY99</f>
        <v>2</v>
      </c>
      <c r="AU99" s="206"/>
      <c r="AV99" s="201"/>
      <c r="AW99" s="188">
        <f>'08.02'!BG99</f>
        <v>2</v>
      </c>
      <c r="AX99" s="189"/>
      <c r="AY99" s="188"/>
      <c r="AZ99" s="189"/>
      <c r="BA99" s="200"/>
      <c r="BB99" s="201"/>
      <c r="BC99" s="269">
        <f>'08.02'!BC99+BA99</f>
        <v>0</v>
      </c>
      <c r="BD99" s="270"/>
      <c r="BE99" s="200">
        <f>'08.02'!BE99+BA99</f>
        <v>0</v>
      </c>
      <c r="BF99" s="201"/>
      <c r="BG99" s="200">
        <f>AT99-BE99</f>
        <v>2</v>
      </c>
      <c r="BH99" s="206"/>
      <c r="BI99" s="201"/>
      <c r="BJ99" s="254">
        <f>((LEFT(AP99,FIND(" ",AP99)-1)*BC99)/$S$279)</f>
        <v>0</v>
      </c>
      <c r="BK99" s="255"/>
      <c r="BL99" s="256"/>
      <c r="BM99" s="1"/>
      <c r="BN99" s="2"/>
    </row>
    <row r="100" spans="2:66" ht="15" customHeight="1">
      <c r="B100" s="212"/>
      <c r="C100" s="213"/>
      <c r="D100" s="213"/>
      <c r="E100" s="213"/>
      <c r="F100" s="213"/>
      <c r="G100" s="213"/>
      <c r="H100" s="213"/>
      <c r="I100" s="213"/>
      <c r="J100" s="213"/>
      <c r="K100" s="213"/>
      <c r="L100" s="214"/>
      <c r="M100" s="525"/>
      <c r="N100" s="526"/>
      <c r="O100" s="526"/>
      <c r="P100" s="527"/>
      <c r="Q100" s="525"/>
      <c r="R100" s="526"/>
      <c r="S100" s="526"/>
      <c r="T100" s="527"/>
      <c r="U100" s="525"/>
      <c r="V100" s="526"/>
      <c r="W100" s="526"/>
      <c r="X100" s="527"/>
      <c r="Y100" s="196"/>
      <c r="Z100" s="220"/>
      <c r="AA100" s="220"/>
      <c r="AB100" s="197"/>
      <c r="AC100" s="299"/>
      <c r="AD100" s="300"/>
      <c r="AE100" s="300"/>
      <c r="AF100" s="301"/>
      <c r="AG100" s="326"/>
      <c r="AH100" s="327"/>
      <c r="AI100" s="327"/>
      <c r="AJ100" s="327"/>
      <c r="AK100" s="327"/>
      <c r="AL100" s="327"/>
      <c r="AM100" s="327"/>
      <c r="AN100" s="327"/>
      <c r="AO100" s="328"/>
      <c r="AP100" s="271"/>
      <c r="AQ100" s="276"/>
      <c r="AR100" s="276"/>
      <c r="AS100" s="272"/>
      <c r="AT100" s="202"/>
      <c r="AU100" s="207"/>
      <c r="AV100" s="203"/>
      <c r="AW100" s="190"/>
      <c r="AX100" s="191"/>
      <c r="AY100" s="190"/>
      <c r="AZ100" s="191"/>
      <c r="BA100" s="202"/>
      <c r="BB100" s="203"/>
      <c r="BC100" s="271"/>
      <c r="BD100" s="272"/>
      <c r="BE100" s="202"/>
      <c r="BF100" s="203"/>
      <c r="BG100" s="202"/>
      <c r="BH100" s="207"/>
      <c r="BI100" s="203"/>
      <c r="BJ100" s="257"/>
      <c r="BK100" s="258"/>
      <c r="BL100" s="259"/>
      <c r="BM100" s="1"/>
      <c r="BN100" s="2"/>
    </row>
    <row r="101" spans="2:66" ht="15" customHeight="1" thickBot="1">
      <c r="B101" s="215"/>
      <c r="C101" s="216"/>
      <c r="D101" s="216"/>
      <c r="E101" s="216"/>
      <c r="F101" s="216"/>
      <c r="G101" s="216"/>
      <c r="H101" s="216"/>
      <c r="I101" s="216"/>
      <c r="J101" s="216"/>
      <c r="K101" s="216"/>
      <c r="L101" s="217"/>
      <c r="M101" s="528"/>
      <c r="N101" s="529"/>
      <c r="O101" s="529"/>
      <c r="P101" s="530"/>
      <c r="Q101" s="528"/>
      <c r="R101" s="529"/>
      <c r="S101" s="529"/>
      <c r="T101" s="530"/>
      <c r="U101" s="528"/>
      <c r="V101" s="529"/>
      <c r="W101" s="529"/>
      <c r="X101" s="530"/>
      <c r="Y101" s="198"/>
      <c r="Z101" s="221"/>
      <c r="AA101" s="221"/>
      <c r="AB101" s="199"/>
      <c r="AC101" s="302"/>
      <c r="AD101" s="303"/>
      <c r="AE101" s="303"/>
      <c r="AF101" s="304"/>
      <c r="AG101" s="329"/>
      <c r="AH101" s="330"/>
      <c r="AI101" s="330"/>
      <c r="AJ101" s="330"/>
      <c r="AK101" s="330"/>
      <c r="AL101" s="330"/>
      <c r="AM101" s="330"/>
      <c r="AN101" s="330"/>
      <c r="AO101" s="331"/>
      <c r="AP101" s="273"/>
      <c r="AQ101" s="277"/>
      <c r="AR101" s="277"/>
      <c r="AS101" s="274"/>
      <c r="AT101" s="204"/>
      <c r="AU101" s="208"/>
      <c r="AV101" s="205"/>
      <c r="AW101" s="192"/>
      <c r="AX101" s="193"/>
      <c r="AY101" s="192"/>
      <c r="AZ101" s="193"/>
      <c r="BA101" s="204"/>
      <c r="BB101" s="205"/>
      <c r="BC101" s="273"/>
      <c r="BD101" s="274"/>
      <c r="BE101" s="204"/>
      <c r="BF101" s="205"/>
      <c r="BG101" s="204"/>
      <c r="BH101" s="208"/>
      <c r="BI101" s="205"/>
      <c r="BJ101" s="260"/>
      <c r="BK101" s="261"/>
      <c r="BL101" s="262"/>
      <c r="BM101" s="1"/>
      <c r="BN101" s="2"/>
    </row>
    <row r="102" spans="2:66" ht="15" customHeight="1" thickTop="1">
      <c r="B102" s="209" t="s">
        <v>244</v>
      </c>
      <c r="C102" s="210"/>
      <c r="D102" s="210"/>
      <c r="E102" s="210"/>
      <c r="F102" s="210"/>
      <c r="G102" s="210"/>
      <c r="H102" s="210"/>
      <c r="I102" s="210"/>
      <c r="J102" s="210"/>
      <c r="K102" s="210"/>
      <c r="L102" s="211"/>
      <c r="M102" s="522"/>
      <c r="N102" s="523"/>
      <c r="O102" s="523"/>
      <c r="P102" s="524"/>
      <c r="Q102" s="522"/>
      <c r="R102" s="523"/>
      <c r="S102" s="523"/>
      <c r="T102" s="524"/>
      <c r="U102" s="522"/>
      <c r="V102" s="523"/>
      <c r="W102" s="523"/>
      <c r="X102" s="524"/>
      <c r="Y102" s="194">
        <v>29</v>
      </c>
      <c r="Z102" s="219"/>
      <c r="AA102" s="219"/>
      <c r="AB102" s="195"/>
      <c r="AC102" s="296" t="s">
        <v>171</v>
      </c>
      <c r="AD102" s="297"/>
      <c r="AE102" s="297"/>
      <c r="AF102" s="298"/>
      <c r="AG102" s="323" t="s">
        <v>243</v>
      </c>
      <c r="AH102" s="324"/>
      <c r="AI102" s="324"/>
      <c r="AJ102" s="324"/>
      <c r="AK102" s="324"/>
      <c r="AL102" s="324"/>
      <c r="AM102" s="324"/>
      <c r="AN102" s="324"/>
      <c r="AO102" s="325"/>
      <c r="AP102" s="269" t="s">
        <v>52</v>
      </c>
      <c r="AQ102" s="275"/>
      <c r="AR102" s="275"/>
      <c r="AS102" s="270"/>
      <c r="AT102" s="200">
        <f>'08.02'!AT102+AY102</f>
        <v>24</v>
      </c>
      <c r="AU102" s="206"/>
      <c r="AV102" s="201"/>
      <c r="AW102" s="188">
        <f>'08.02'!BG102</f>
        <v>19</v>
      </c>
      <c r="AX102" s="189"/>
      <c r="AY102" s="188"/>
      <c r="AZ102" s="189"/>
      <c r="BA102" s="200"/>
      <c r="BB102" s="201"/>
      <c r="BC102" s="269">
        <f>'08.02'!BC102+BA102</f>
        <v>0</v>
      </c>
      <c r="BD102" s="270"/>
      <c r="BE102" s="200">
        <f>'08.02'!BE102+BA102</f>
        <v>5</v>
      </c>
      <c r="BF102" s="201"/>
      <c r="BG102" s="200">
        <f>AT102-BE102</f>
        <v>19</v>
      </c>
      <c r="BH102" s="206"/>
      <c r="BI102" s="201"/>
      <c r="BJ102" s="254">
        <f>((LEFT(AP102,FIND(" ",AP102)-1)*BC102)/$S$279)</f>
        <v>0</v>
      </c>
      <c r="BK102" s="255"/>
      <c r="BL102" s="256"/>
      <c r="BM102" s="1"/>
      <c r="BN102" s="2"/>
    </row>
    <row r="103" spans="2:66" ht="15" customHeight="1">
      <c r="B103" s="212"/>
      <c r="C103" s="213"/>
      <c r="D103" s="213"/>
      <c r="E103" s="213"/>
      <c r="F103" s="213"/>
      <c r="G103" s="213"/>
      <c r="H103" s="213"/>
      <c r="I103" s="213"/>
      <c r="J103" s="213"/>
      <c r="K103" s="213"/>
      <c r="L103" s="214"/>
      <c r="M103" s="525"/>
      <c r="N103" s="526"/>
      <c r="O103" s="526"/>
      <c r="P103" s="527"/>
      <c r="Q103" s="525"/>
      <c r="R103" s="526"/>
      <c r="S103" s="526"/>
      <c r="T103" s="527"/>
      <c r="U103" s="525"/>
      <c r="V103" s="526"/>
      <c r="W103" s="526"/>
      <c r="X103" s="527"/>
      <c r="Y103" s="196"/>
      <c r="Z103" s="220"/>
      <c r="AA103" s="220"/>
      <c r="AB103" s="197"/>
      <c r="AC103" s="299"/>
      <c r="AD103" s="300"/>
      <c r="AE103" s="300"/>
      <c r="AF103" s="301"/>
      <c r="AG103" s="326"/>
      <c r="AH103" s="327"/>
      <c r="AI103" s="327"/>
      <c r="AJ103" s="327"/>
      <c r="AK103" s="327"/>
      <c r="AL103" s="327"/>
      <c r="AM103" s="327"/>
      <c r="AN103" s="327"/>
      <c r="AO103" s="328"/>
      <c r="AP103" s="271"/>
      <c r="AQ103" s="276"/>
      <c r="AR103" s="276"/>
      <c r="AS103" s="272"/>
      <c r="AT103" s="202"/>
      <c r="AU103" s="207"/>
      <c r="AV103" s="203"/>
      <c r="AW103" s="190"/>
      <c r="AX103" s="191"/>
      <c r="AY103" s="190"/>
      <c r="AZ103" s="191"/>
      <c r="BA103" s="202"/>
      <c r="BB103" s="203"/>
      <c r="BC103" s="271"/>
      <c r="BD103" s="272"/>
      <c r="BE103" s="202"/>
      <c r="BF103" s="203"/>
      <c r="BG103" s="202"/>
      <c r="BH103" s="207"/>
      <c r="BI103" s="203"/>
      <c r="BJ103" s="257"/>
      <c r="BK103" s="258"/>
      <c r="BL103" s="259"/>
      <c r="BM103" s="1"/>
      <c r="BN103" s="2"/>
    </row>
    <row r="104" spans="2:66" ht="15" customHeight="1" thickBot="1">
      <c r="B104" s="215"/>
      <c r="C104" s="216"/>
      <c r="D104" s="216"/>
      <c r="E104" s="216"/>
      <c r="F104" s="216"/>
      <c r="G104" s="216"/>
      <c r="H104" s="216"/>
      <c r="I104" s="216"/>
      <c r="J104" s="216"/>
      <c r="K104" s="216"/>
      <c r="L104" s="217"/>
      <c r="M104" s="528"/>
      <c r="N104" s="529"/>
      <c r="O104" s="529"/>
      <c r="P104" s="530"/>
      <c r="Q104" s="528"/>
      <c r="R104" s="529"/>
      <c r="S104" s="529"/>
      <c r="T104" s="530"/>
      <c r="U104" s="528"/>
      <c r="V104" s="529"/>
      <c r="W104" s="529"/>
      <c r="X104" s="530"/>
      <c r="Y104" s="198"/>
      <c r="Z104" s="221"/>
      <c r="AA104" s="221"/>
      <c r="AB104" s="199"/>
      <c r="AC104" s="302"/>
      <c r="AD104" s="303"/>
      <c r="AE104" s="303"/>
      <c r="AF104" s="304"/>
      <c r="AG104" s="329"/>
      <c r="AH104" s="330"/>
      <c r="AI104" s="330"/>
      <c r="AJ104" s="330"/>
      <c r="AK104" s="330"/>
      <c r="AL104" s="330"/>
      <c r="AM104" s="330"/>
      <c r="AN104" s="330"/>
      <c r="AO104" s="331"/>
      <c r="AP104" s="273"/>
      <c r="AQ104" s="277"/>
      <c r="AR104" s="277"/>
      <c r="AS104" s="274"/>
      <c r="AT104" s="204"/>
      <c r="AU104" s="208"/>
      <c r="AV104" s="205"/>
      <c r="AW104" s="192"/>
      <c r="AX104" s="193"/>
      <c r="AY104" s="192"/>
      <c r="AZ104" s="193"/>
      <c r="BA104" s="204"/>
      <c r="BB104" s="205"/>
      <c r="BC104" s="273"/>
      <c r="BD104" s="274"/>
      <c r="BE104" s="204"/>
      <c r="BF104" s="205"/>
      <c r="BG104" s="204"/>
      <c r="BH104" s="208"/>
      <c r="BI104" s="205"/>
      <c r="BJ104" s="260"/>
      <c r="BK104" s="261"/>
      <c r="BL104" s="262"/>
      <c r="BM104" s="1"/>
      <c r="BN104" s="2"/>
    </row>
    <row r="105" spans="2:66" ht="15" customHeight="1" thickTop="1">
      <c r="B105" s="209" t="s">
        <v>242</v>
      </c>
      <c r="C105" s="210"/>
      <c r="D105" s="210"/>
      <c r="E105" s="210"/>
      <c r="F105" s="210"/>
      <c r="G105" s="210"/>
      <c r="H105" s="210"/>
      <c r="I105" s="210"/>
      <c r="J105" s="210"/>
      <c r="K105" s="210"/>
      <c r="L105" s="211"/>
      <c r="M105" s="537"/>
      <c r="N105" s="538"/>
      <c r="O105" s="538"/>
      <c r="P105" s="539"/>
      <c r="Q105" s="522"/>
      <c r="R105" s="523"/>
      <c r="S105" s="523"/>
      <c r="T105" s="524"/>
      <c r="U105" s="522"/>
      <c r="V105" s="523"/>
      <c r="W105" s="523"/>
      <c r="X105" s="524"/>
      <c r="Y105" s="194" t="s">
        <v>350</v>
      </c>
      <c r="Z105" s="219"/>
      <c r="AA105" s="219"/>
      <c r="AB105" s="195"/>
      <c r="AC105" s="296" t="s">
        <v>341</v>
      </c>
      <c r="AD105" s="297"/>
      <c r="AE105" s="297"/>
      <c r="AF105" s="298"/>
      <c r="AG105" s="222" t="s">
        <v>241</v>
      </c>
      <c r="AH105" s="223"/>
      <c r="AI105" s="223"/>
      <c r="AJ105" s="223"/>
      <c r="AK105" s="223"/>
      <c r="AL105" s="223"/>
      <c r="AM105" s="223"/>
      <c r="AN105" s="223"/>
      <c r="AO105" s="224"/>
      <c r="AP105" s="269" t="s">
        <v>61</v>
      </c>
      <c r="AQ105" s="275"/>
      <c r="AR105" s="275"/>
      <c r="AS105" s="270"/>
      <c r="AT105" s="200">
        <f>'08.02'!AT105+AY105</f>
        <v>1</v>
      </c>
      <c r="AU105" s="206"/>
      <c r="AV105" s="201"/>
      <c r="AW105" s="188">
        <f>'08.02'!BG105</f>
        <v>1</v>
      </c>
      <c r="AX105" s="189"/>
      <c r="AY105" s="188"/>
      <c r="AZ105" s="189"/>
      <c r="BA105" s="200"/>
      <c r="BB105" s="201"/>
      <c r="BC105" s="269">
        <f>'08.02'!BC105+BA105</f>
        <v>0</v>
      </c>
      <c r="BD105" s="270"/>
      <c r="BE105" s="200">
        <f>'08.02'!BE105+BA105</f>
        <v>0</v>
      </c>
      <c r="BF105" s="201"/>
      <c r="BG105" s="200">
        <f>AT105-BE105</f>
        <v>1</v>
      </c>
      <c r="BH105" s="206"/>
      <c r="BI105" s="201"/>
      <c r="BJ105" s="254">
        <f>((LEFT(AP105,FIND(" ",AP105)-1)*BC105)/$S$279)</f>
        <v>0</v>
      </c>
      <c r="BK105" s="255"/>
      <c r="BL105" s="256"/>
      <c r="BM105" s="1"/>
      <c r="BN105" s="2"/>
    </row>
    <row r="106" spans="2:66" ht="15" customHeight="1">
      <c r="B106" s="212"/>
      <c r="C106" s="213"/>
      <c r="D106" s="213"/>
      <c r="E106" s="213"/>
      <c r="F106" s="213"/>
      <c r="G106" s="213"/>
      <c r="H106" s="213"/>
      <c r="I106" s="213"/>
      <c r="J106" s="213"/>
      <c r="K106" s="213"/>
      <c r="L106" s="214"/>
      <c r="M106" s="540"/>
      <c r="N106" s="541"/>
      <c r="O106" s="541"/>
      <c r="P106" s="542"/>
      <c r="Q106" s="525"/>
      <c r="R106" s="526"/>
      <c r="S106" s="526"/>
      <c r="T106" s="527"/>
      <c r="U106" s="525"/>
      <c r="V106" s="526"/>
      <c r="W106" s="526"/>
      <c r="X106" s="527"/>
      <c r="Y106" s="196"/>
      <c r="Z106" s="220"/>
      <c r="AA106" s="220"/>
      <c r="AB106" s="197"/>
      <c r="AC106" s="299"/>
      <c r="AD106" s="300"/>
      <c r="AE106" s="300"/>
      <c r="AF106" s="301"/>
      <c r="AG106" s="225"/>
      <c r="AH106" s="226"/>
      <c r="AI106" s="226"/>
      <c r="AJ106" s="226"/>
      <c r="AK106" s="226"/>
      <c r="AL106" s="226"/>
      <c r="AM106" s="226"/>
      <c r="AN106" s="226"/>
      <c r="AO106" s="227"/>
      <c r="AP106" s="271"/>
      <c r="AQ106" s="276"/>
      <c r="AR106" s="276"/>
      <c r="AS106" s="272"/>
      <c r="AT106" s="202"/>
      <c r="AU106" s="207"/>
      <c r="AV106" s="203"/>
      <c r="AW106" s="190"/>
      <c r="AX106" s="191"/>
      <c r="AY106" s="190"/>
      <c r="AZ106" s="191"/>
      <c r="BA106" s="202"/>
      <c r="BB106" s="203"/>
      <c r="BC106" s="271"/>
      <c r="BD106" s="272"/>
      <c r="BE106" s="202"/>
      <c r="BF106" s="203"/>
      <c r="BG106" s="202"/>
      <c r="BH106" s="207"/>
      <c r="BI106" s="203"/>
      <c r="BJ106" s="257"/>
      <c r="BK106" s="258"/>
      <c r="BL106" s="259"/>
      <c r="BM106" s="1"/>
      <c r="BN106" s="2"/>
    </row>
    <row r="107" spans="2:66" ht="15" customHeight="1" thickBot="1">
      <c r="B107" s="215"/>
      <c r="C107" s="216"/>
      <c r="D107" s="216"/>
      <c r="E107" s="216"/>
      <c r="F107" s="216"/>
      <c r="G107" s="216"/>
      <c r="H107" s="216"/>
      <c r="I107" s="216"/>
      <c r="J107" s="216"/>
      <c r="K107" s="216"/>
      <c r="L107" s="217"/>
      <c r="M107" s="543"/>
      <c r="N107" s="544"/>
      <c r="O107" s="544"/>
      <c r="P107" s="545"/>
      <c r="Q107" s="528"/>
      <c r="R107" s="529"/>
      <c r="S107" s="529"/>
      <c r="T107" s="530"/>
      <c r="U107" s="528"/>
      <c r="V107" s="529"/>
      <c r="W107" s="529"/>
      <c r="X107" s="530"/>
      <c r="Y107" s="198"/>
      <c r="Z107" s="221"/>
      <c r="AA107" s="221"/>
      <c r="AB107" s="199"/>
      <c r="AC107" s="302"/>
      <c r="AD107" s="303"/>
      <c r="AE107" s="303"/>
      <c r="AF107" s="304"/>
      <c r="AG107" s="228"/>
      <c r="AH107" s="229"/>
      <c r="AI107" s="229"/>
      <c r="AJ107" s="229"/>
      <c r="AK107" s="229"/>
      <c r="AL107" s="229"/>
      <c r="AM107" s="229"/>
      <c r="AN107" s="229"/>
      <c r="AO107" s="230"/>
      <c r="AP107" s="273"/>
      <c r="AQ107" s="277"/>
      <c r="AR107" s="277"/>
      <c r="AS107" s="274"/>
      <c r="AT107" s="204"/>
      <c r="AU107" s="208"/>
      <c r="AV107" s="205"/>
      <c r="AW107" s="192"/>
      <c r="AX107" s="193"/>
      <c r="AY107" s="192"/>
      <c r="AZ107" s="193"/>
      <c r="BA107" s="204"/>
      <c r="BB107" s="205"/>
      <c r="BC107" s="273"/>
      <c r="BD107" s="274"/>
      <c r="BE107" s="204"/>
      <c r="BF107" s="205"/>
      <c r="BG107" s="204"/>
      <c r="BH107" s="208"/>
      <c r="BI107" s="205"/>
      <c r="BJ107" s="260"/>
      <c r="BK107" s="261"/>
      <c r="BL107" s="262"/>
      <c r="BM107" s="1"/>
      <c r="BN107" s="2"/>
    </row>
    <row r="108" spans="2:66" ht="15" customHeight="1" thickTop="1">
      <c r="B108" s="209" t="s">
        <v>240</v>
      </c>
      <c r="C108" s="210"/>
      <c r="D108" s="210"/>
      <c r="E108" s="210"/>
      <c r="F108" s="210"/>
      <c r="G108" s="210"/>
      <c r="H108" s="210"/>
      <c r="I108" s="210"/>
      <c r="J108" s="210"/>
      <c r="K108" s="210"/>
      <c r="L108" s="211"/>
      <c r="M108" s="522"/>
      <c r="N108" s="523"/>
      <c r="O108" s="523"/>
      <c r="P108" s="524"/>
      <c r="Q108" s="522"/>
      <c r="R108" s="523"/>
      <c r="S108" s="523"/>
      <c r="T108" s="524"/>
      <c r="U108" s="522"/>
      <c r="V108" s="523"/>
      <c r="W108" s="523"/>
      <c r="X108" s="524"/>
      <c r="Y108" s="194">
        <v>9.5</v>
      </c>
      <c r="Z108" s="219"/>
      <c r="AA108" s="219"/>
      <c r="AB108" s="195"/>
      <c r="AC108" s="305" t="s">
        <v>342</v>
      </c>
      <c r="AD108" s="306"/>
      <c r="AE108" s="306"/>
      <c r="AF108" s="307"/>
      <c r="AG108" s="323" t="s">
        <v>239</v>
      </c>
      <c r="AH108" s="324"/>
      <c r="AI108" s="324"/>
      <c r="AJ108" s="324"/>
      <c r="AK108" s="324"/>
      <c r="AL108" s="324"/>
      <c r="AM108" s="324"/>
      <c r="AN108" s="324"/>
      <c r="AO108" s="325"/>
      <c r="AP108" s="269" t="s">
        <v>143</v>
      </c>
      <c r="AQ108" s="275"/>
      <c r="AR108" s="275"/>
      <c r="AS108" s="270"/>
      <c r="AT108" s="200">
        <f>'08.02'!AT108+AY108</f>
        <v>1</v>
      </c>
      <c r="AU108" s="206"/>
      <c r="AV108" s="201"/>
      <c r="AW108" s="188">
        <f>'08.02'!BG108</f>
        <v>1</v>
      </c>
      <c r="AX108" s="189"/>
      <c r="AY108" s="188"/>
      <c r="AZ108" s="189"/>
      <c r="BA108" s="200"/>
      <c r="BB108" s="201"/>
      <c r="BC108" s="269">
        <f>'08.02'!BC108+BA108</f>
        <v>0</v>
      </c>
      <c r="BD108" s="270"/>
      <c r="BE108" s="200">
        <f>'08.02'!BE108+BA108</f>
        <v>0</v>
      </c>
      <c r="BF108" s="201"/>
      <c r="BG108" s="200">
        <f>AT108-BE108</f>
        <v>1</v>
      </c>
      <c r="BH108" s="206"/>
      <c r="BI108" s="201"/>
      <c r="BJ108" s="254">
        <f>((LEFT(AP108,FIND(" ",AP108)-1)*BC108)/$S$279)</f>
        <v>0</v>
      </c>
      <c r="BK108" s="255"/>
      <c r="BL108" s="256"/>
      <c r="BM108" s="1"/>
      <c r="BN108" s="2"/>
    </row>
    <row r="109" spans="2:66" ht="15" customHeight="1">
      <c r="B109" s="212"/>
      <c r="C109" s="213"/>
      <c r="D109" s="213"/>
      <c r="E109" s="213"/>
      <c r="F109" s="213"/>
      <c r="G109" s="213"/>
      <c r="H109" s="213"/>
      <c r="I109" s="213"/>
      <c r="J109" s="213"/>
      <c r="K109" s="213"/>
      <c r="L109" s="214"/>
      <c r="M109" s="525"/>
      <c r="N109" s="526"/>
      <c r="O109" s="526"/>
      <c r="P109" s="527"/>
      <c r="Q109" s="525"/>
      <c r="R109" s="526"/>
      <c r="S109" s="526"/>
      <c r="T109" s="527"/>
      <c r="U109" s="525"/>
      <c r="V109" s="526"/>
      <c r="W109" s="526"/>
      <c r="X109" s="527"/>
      <c r="Y109" s="196"/>
      <c r="Z109" s="220"/>
      <c r="AA109" s="220"/>
      <c r="AB109" s="197"/>
      <c r="AC109" s="308"/>
      <c r="AD109" s="309"/>
      <c r="AE109" s="309"/>
      <c r="AF109" s="310"/>
      <c r="AG109" s="326"/>
      <c r="AH109" s="327"/>
      <c r="AI109" s="327"/>
      <c r="AJ109" s="327"/>
      <c r="AK109" s="327"/>
      <c r="AL109" s="327"/>
      <c r="AM109" s="327"/>
      <c r="AN109" s="327"/>
      <c r="AO109" s="328"/>
      <c r="AP109" s="271"/>
      <c r="AQ109" s="276"/>
      <c r="AR109" s="276"/>
      <c r="AS109" s="272"/>
      <c r="AT109" s="202"/>
      <c r="AU109" s="207"/>
      <c r="AV109" s="203"/>
      <c r="AW109" s="190"/>
      <c r="AX109" s="191"/>
      <c r="AY109" s="190"/>
      <c r="AZ109" s="191"/>
      <c r="BA109" s="202"/>
      <c r="BB109" s="203"/>
      <c r="BC109" s="271"/>
      <c r="BD109" s="272"/>
      <c r="BE109" s="202"/>
      <c r="BF109" s="203"/>
      <c r="BG109" s="202"/>
      <c r="BH109" s="207"/>
      <c r="BI109" s="203"/>
      <c r="BJ109" s="257"/>
      <c r="BK109" s="258"/>
      <c r="BL109" s="259"/>
      <c r="BM109" s="1"/>
      <c r="BN109" s="2"/>
    </row>
    <row r="110" spans="2:66" ht="15" customHeight="1" thickBot="1">
      <c r="B110" s="215"/>
      <c r="C110" s="216"/>
      <c r="D110" s="216"/>
      <c r="E110" s="216"/>
      <c r="F110" s="216"/>
      <c r="G110" s="216"/>
      <c r="H110" s="216"/>
      <c r="I110" s="216"/>
      <c r="J110" s="216"/>
      <c r="K110" s="216"/>
      <c r="L110" s="217"/>
      <c r="M110" s="528"/>
      <c r="N110" s="529"/>
      <c r="O110" s="529"/>
      <c r="P110" s="530"/>
      <c r="Q110" s="528"/>
      <c r="R110" s="529"/>
      <c r="S110" s="529"/>
      <c r="T110" s="530"/>
      <c r="U110" s="528"/>
      <c r="V110" s="529"/>
      <c r="W110" s="529"/>
      <c r="X110" s="530"/>
      <c r="Y110" s="198"/>
      <c r="Z110" s="221"/>
      <c r="AA110" s="221"/>
      <c r="AB110" s="199"/>
      <c r="AC110" s="311"/>
      <c r="AD110" s="312"/>
      <c r="AE110" s="312"/>
      <c r="AF110" s="313"/>
      <c r="AG110" s="329"/>
      <c r="AH110" s="330"/>
      <c r="AI110" s="330"/>
      <c r="AJ110" s="330"/>
      <c r="AK110" s="330"/>
      <c r="AL110" s="330"/>
      <c r="AM110" s="330"/>
      <c r="AN110" s="330"/>
      <c r="AO110" s="331"/>
      <c r="AP110" s="273"/>
      <c r="AQ110" s="277"/>
      <c r="AR110" s="277"/>
      <c r="AS110" s="274"/>
      <c r="AT110" s="204"/>
      <c r="AU110" s="208"/>
      <c r="AV110" s="205"/>
      <c r="AW110" s="192"/>
      <c r="AX110" s="193"/>
      <c r="AY110" s="192"/>
      <c r="AZ110" s="193"/>
      <c r="BA110" s="204"/>
      <c r="BB110" s="205"/>
      <c r="BC110" s="273"/>
      <c r="BD110" s="274"/>
      <c r="BE110" s="204"/>
      <c r="BF110" s="205"/>
      <c r="BG110" s="204"/>
      <c r="BH110" s="208"/>
      <c r="BI110" s="205"/>
      <c r="BJ110" s="260"/>
      <c r="BK110" s="261"/>
      <c r="BL110" s="262"/>
      <c r="BM110" s="1"/>
      <c r="BN110" s="2"/>
    </row>
    <row r="111" spans="2:66" ht="15" customHeight="1" thickTop="1">
      <c r="B111" s="209" t="s">
        <v>238</v>
      </c>
      <c r="C111" s="210"/>
      <c r="D111" s="210"/>
      <c r="E111" s="210"/>
      <c r="F111" s="210"/>
      <c r="G111" s="210"/>
      <c r="H111" s="210"/>
      <c r="I111" s="210"/>
      <c r="J111" s="210"/>
      <c r="K111" s="210"/>
      <c r="L111" s="211"/>
      <c r="M111" s="522"/>
      <c r="N111" s="523"/>
      <c r="O111" s="523"/>
      <c r="P111" s="524"/>
      <c r="Q111" s="522"/>
      <c r="R111" s="523"/>
      <c r="S111" s="523"/>
      <c r="T111" s="524"/>
      <c r="U111" s="522"/>
      <c r="V111" s="523"/>
      <c r="W111" s="523"/>
      <c r="X111" s="524"/>
      <c r="Y111" s="194">
        <v>0.8</v>
      </c>
      <c r="Z111" s="219"/>
      <c r="AA111" s="219"/>
      <c r="AB111" s="195"/>
      <c r="AC111" s="305" t="s">
        <v>343</v>
      </c>
      <c r="AD111" s="306"/>
      <c r="AE111" s="306"/>
      <c r="AF111" s="307"/>
      <c r="AG111" s="323" t="s">
        <v>208</v>
      </c>
      <c r="AH111" s="324"/>
      <c r="AI111" s="324"/>
      <c r="AJ111" s="324"/>
      <c r="AK111" s="324"/>
      <c r="AL111" s="324"/>
      <c r="AM111" s="324"/>
      <c r="AN111" s="324"/>
      <c r="AO111" s="325"/>
      <c r="AP111" s="269" t="s">
        <v>237</v>
      </c>
      <c r="AQ111" s="275"/>
      <c r="AR111" s="275"/>
      <c r="AS111" s="270"/>
      <c r="AT111" s="200">
        <f>'08.02'!AT111+AY111</f>
        <v>4</v>
      </c>
      <c r="AU111" s="206"/>
      <c r="AV111" s="201"/>
      <c r="AW111" s="188">
        <f>'08.02'!BG111</f>
        <v>4</v>
      </c>
      <c r="AX111" s="189"/>
      <c r="AY111" s="188"/>
      <c r="AZ111" s="189"/>
      <c r="BA111" s="200"/>
      <c r="BB111" s="201"/>
      <c r="BC111" s="269">
        <f>'08.02'!BC111+BA111</f>
        <v>0</v>
      </c>
      <c r="BD111" s="270"/>
      <c r="BE111" s="200">
        <f>'08.02'!BE111+BA111</f>
        <v>0</v>
      </c>
      <c r="BF111" s="201"/>
      <c r="BG111" s="200">
        <f>AT111-BE111</f>
        <v>4</v>
      </c>
      <c r="BH111" s="206"/>
      <c r="BI111" s="201"/>
      <c r="BJ111" s="254">
        <f>((LEFT(AP111,FIND(" ",AP111)-1)*BC111)/$S$279)</f>
        <v>0</v>
      </c>
      <c r="BK111" s="255"/>
      <c r="BL111" s="256"/>
      <c r="BM111" s="1"/>
      <c r="BN111" s="2"/>
    </row>
    <row r="112" spans="2:66" ht="15" customHeight="1">
      <c r="B112" s="212"/>
      <c r="C112" s="213"/>
      <c r="D112" s="213"/>
      <c r="E112" s="213"/>
      <c r="F112" s="213"/>
      <c r="G112" s="213"/>
      <c r="H112" s="213"/>
      <c r="I112" s="213"/>
      <c r="J112" s="213"/>
      <c r="K112" s="213"/>
      <c r="L112" s="214"/>
      <c r="M112" s="525"/>
      <c r="N112" s="526"/>
      <c r="O112" s="526"/>
      <c r="P112" s="527"/>
      <c r="Q112" s="525"/>
      <c r="R112" s="526"/>
      <c r="S112" s="526"/>
      <c r="T112" s="527"/>
      <c r="U112" s="525"/>
      <c r="V112" s="526"/>
      <c r="W112" s="526"/>
      <c r="X112" s="527"/>
      <c r="Y112" s="196"/>
      <c r="Z112" s="220"/>
      <c r="AA112" s="220"/>
      <c r="AB112" s="197"/>
      <c r="AC112" s="308"/>
      <c r="AD112" s="309"/>
      <c r="AE112" s="309"/>
      <c r="AF112" s="310"/>
      <c r="AG112" s="326"/>
      <c r="AH112" s="327"/>
      <c r="AI112" s="327"/>
      <c r="AJ112" s="327"/>
      <c r="AK112" s="327"/>
      <c r="AL112" s="327"/>
      <c r="AM112" s="327"/>
      <c r="AN112" s="327"/>
      <c r="AO112" s="328"/>
      <c r="AP112" s="271"/>
      <c r="AQ112" s="276"/>
      <c r="AR112" s="276"/>
      <c r="AS112" s="272"/>
      <c r="AT112" s="202"/>
      <c r="AU112" s="207"/>
      <c r="AV112" s="203"/>
      <c r="AW112" s="190"/>
      <c r="AX112" s="191"/>
      <c r="AY112" s="190"/>
      <c r="AZ112" s="191"/>
      <c r="BA112" s="202"/>
      <c r="BB112" s="203"/>
      <c r="BC112" s="271"/>
      <c r="BD112" s="272"/>
      <c r="BE112" s="202"/>
      <c r="BF112" s="203"/>
      <c r="BG112" s="202"/>
      <c r="BH112" s="207"/>
      <c r="BI112" s="203"/>
      <c r="BJ112" s="257"/>
      <c r="BK112" s="258"/>
      <c r="BL112" s="259"/>
      <c r="BM112" s="1"/>
      <c r="BN112" s="2"/>
    </row>
    <row r="113" spans="2:66" ht="15" customHeight="1" thickBot="1">
      <c r="B113" s="215"/>
      <c r="C113" s="216"/>
      <c r="D113" s="216"/>
      <c r="E113" s="216"/>
      <c r="F113" s="216"/>
      <c r="G113" s="216"/>
      <c r="H113" s="216"/>
      <c r="I113" s="216"/>
      <c r="J113" s="216"/>
      <c r="K113" s="216"/>
      <c r="L113" s="217"/>
      <c r="M113" s="528"/>
      <c r="N113" s="529"/>
      <c r="O113" s="529"/>
      <c r="P113" s="530"/>
      <c r="Q113" s="528"/>
      <c r="R113" s="529"/>
      <c r="S113" s="529"/>
      <c r="T113" s="530"/>
      <c r="U113" s="528"/>
      <c r="V113" s="529"/>
      <c r="W113" s="529"/>
      <c r="X113" s="530"/>
      <c r="Y113" s="198"/>
      <c r="Z113" s="221"/>
      <c r="AA113" s="221"/>
      <c r="AB113" s="199"/>
      <c r="AC113" s="311"/>
      <c r="AD113" s="312"/>
      <c r="AE113" s="312"/>
      <c r="AF113" s="313"/>
      <c r="AG113" s="329"/>
      <c r="AH113" s="330"/>
      <c r="AI113" s="330"/>
      <c r="AJ113" s="330"/>
      <c r="AK113" s="330"/>
      <c r="AL113" s="330"/>
      <c r="AM113" s="330"/>
      <c r="AN113" s="330"/>
      <c r="AO113" s="331"/>
      <c r="AP113" s="273"/>
      <c r="AQ113" s="277"/>
      <c r="AR113" s="277"/>
      <c r="AS113" s="274"/>
      <c r="AT113" s="204"/>
      <c r="AU113" s="208"/>
      <c r="AV113" s="205"/>
      <c r="AW113" s="192"/>
      <c r="AX113" s="193"/>
      <c r="AY113" s="192"/>
      <c r="AZ113" s="193"/>
      <c r="BA113" s="204"/>
      <c r="BB113" s="205"/>
      <c r="BC113" s="273"/>
      <c r="BD113" s="274"/>
      <c r="BE113" s="204"/>
      <c r="BF113" s="205"/>
      <c r="BG113" s="204"/>
      <c r="BH113" s="208"/>
      <c r="BI113" s="205"/>
      <c r="BJ113" s="260"/>
      <c r="BK113" s="261"/>
      <c r="BL113" s="262"/>
      <c r="BM113" s="1"/>
      <c r="BN113" s="2"/>
    </row>
    <row r="114" spans="2:66" ht="15" customHeight="1" thickTop="1" thickBot="1">
      <c r="B114" s="209" t="s">
        <v>236</v>
      </c>
      <c r="C114" s="210"/>
      <c r="D114" s="210"/>
      <c r="E114" s="210"/>
      <c r="F114" s="210"/>
      <c r="G114" s="210"/>
      <c r="H114" s="210"/>
      <c r="I114" s="210"/>
      <c r="J114" s="210"/>
      <c r="K114" s="210"/>
      <c r="L114" s="211"/>
      <c r="M114" s="522"/>
      <c r="N114" s="523"/>
      <c r="O114" s="523"/>
      <c r="P114" s="524"/>
      <c r="Q114" s="522"/>
      <c r="R114" s="523"/>
      <c r="S114" s="523"/>
      <c r="T114" s="524"/>
      <c r="U114" s="522"/>
      <c r="V114" s="523"/>
      <c r="W114" s="523"/>
      <c r="X114" s="524"/>
      <c r="Y114" s="194" t="s">
        <v>129</v>
      </c>
      <c r="Z114" s="219"/>
      <c r="AA114" s="219"/>
      <c r="AB114" s="195"/>
      <c r="AC114" s="305" t="s">
        <v>129</v>
      </c>
      <c r="AD114" s="306"/>
      <c r="AE114" s="306"/>
      <c r="AF114" s="307"/>
      <c r="AG114" s="323" t="s">
        <v>235</v>
      </c>
      <c r="AH114" s="324"/>
      <c r="AI114" s="324"/>
      <c r="AJ114" s="324"/>
      <c r="AK114" s="324"/>
      <c r="AL114" s="324"/>
      <c r="AM114" s="324"/>
      <c r="AN114" s="324"/>
      <c r="AO114" s="325"/>
      <c r="AP114" s="186" t="s">
        <v>165</v>
      </c>
      <c r="AQ114" s="186"/>
      <c r="AR114" s="186"/>
      <c r="AS114" s="186"/>
      <c r="AT114" s="200">
        <f>'08.02'!AT114+AY114</f>
        <v>40</v>
      </c>
      <c r="AU114" s="206"/>
      <c r="AV114" s="201"/>
      <c r="AW114" s="188">
        <f>'08.02'!BG114</f>
        <v>0</v>
      </c>
      <c r="AX114" s="189"/>
      <c r="AY114" s="188">
        <v>40</v>
      </c>
      <c r="AZ114" s="189"/>
      <c r="BA114" s="200"/>
      <c r="BB114" s="201"/>
      <c r="BC114" s="269">
        <f>'08.02'!BC114+BA114</f>
        <v>0</v>
      </c>
      <c r="BD114" s="270"/>
      <c r="BE114" s="200">
        <f>'08.02'!BE114+BA114</f>
        <v>0</v>
      </c>
      <c r="BF114" s="201"/>
      <c r="BG114" s="200">
        <f>AT114-BE114</f>
        <v>40</v>
      </c>
      <c r="BH114" s="206"/>
      <c r="BI114" s="201"/>
      <c r="BJ114" s="254">
        <f>((LEFT(AP114,FIND(" ",AP114)-1)*BC114)/$S$279)</f>
        <v>0</v>
      </c>
      <c r="BK114" s="255"/>
      <c r="BL114" s="256"/>
      <c r="BM114" s="1"/>
      <c r="BN114" s="2"/>
    </row>
    <row r="115" spans="2:66" ht="15" customHeight="1" thickTop="1" thickBot="1">
      <c r="B115" s="212"/>
      <c r="C115" s="213"/>
      <c r="D115" s="213"/>
      <c r="E115" s="213"/>
      <c r="F115" s="213"/>
      <c r="G115" s="213"/>
      <c r="H115" s="213"/>
      <c r="I115" s="213"/>
      <c r="J115" s="213"/>
      <c r="K115" s="213"/>
      <c r="L115" s="214"/>
      <c r="M115" s="525"/>
      <c r="N115" s="526"/>
      <c r="O115" s="526"/>
      <c r="P115" s="527"/>
      <c r="Q115" s="525"/>
      <c r="R115" s="526"/>
      <c r="S115" s="526"/>
      <c r="T115" s="527"/>
      <c r="U115" s="525"/>
      <c r="V115" s="526"/>
      <c r="W115" s="526"/>
      <c r="X115" s="527"/>
      <c r="Y115" s="196"/>
      <c r="Z115" s="220"/>
      <c r="AA115" s="220"/>
      <c r="AB115" s="197"/>
      <c r="AC115" s="308"/>
      <c r="AD115" s="309"/>
      <c r="AE115" s="309"/>
      <c r="AF115" s="310"/>
      <c r="AG115" s="326"/>
      <c r="AH115" s="327"/>
      <c r="AI115" s="327"/>
      <c r="AJ115" s="327"/>
      <c r="AK115" s="327"/>
      <c r="AL115" s="327"/>
      <c r="AM115" s="327"/>
      <c r="AN115" s="327"/>
      <c r="AO115" s="328"/>
      <c r="AP115" s="186"/>
      <c r="AQ115" s="186"/>
      <c r="AR115" s="186"/>
      <c r="AS115" s="186"/>
      <c r="AT115" s="202"/>
      <c r="AU115" s="207"/>
      <c r="AV115" s="203"/>
      <c r="AW115" s="190"/>
      <c r="AX115" s="191"/>
      <c r="AY115" s="190"/>
      <c r="AZ115" s="191"/>
      <c r="BA115" s="202"/>
      <c r="BB115" s="203"/>
      <c r="BC115" s="271"/>
      <c r="BD115" s="272"/>
      <c r="BE115" s="202"/>
      <c r="BF115" s="203"/>
      <c r="BG115" s="202"/>
      <c r="BH115" s="207"/>
      <c r="BI115" s="203"/>
      <c r="BJ115" s="257"/>
      <c r="BK115" s="258"/>
      <c r="BL115" s="259"/>
      <c r="BM115" s="1"/>
      <c r="BN115" s="2"/>
    </row>
    <row r="116" spans="2:66" ht="15" customHeight="1" thickTop="1" thickBot="1">
      <c r="B116" s="215"/>
      <c r="C116" s="216"/>
      <c r="D116" s="216"/>
      <c r="E116" s="216"/>
      <c r="F116" s="216"/>
      <c r="G116" s="216"/>
      <c r="H116" s="216"/>
      <c r="I116" s="216"/>
      <c r="J116" s="216"/>
      <c r="K116" s="216"/>
      <c r="L116" s="217"/>
      <c r="M116" s="528"/>
      <c r="N116" s="529"/>
      <c r="O116" s="529"/>
      <c r="P116" s="530"/>
      <c r="Q116" s="528"/>
      <c r="R116" s="529"/>
      <c r="S116" s="529"/>
      <c r="T116" s="530"/>
      <c r="U116" s="528"/>
      <c r="V116" s="529"/>
      <c r="W116" s="529"/>
      <c r="X116" s="530"/>
      <c r="Y116" s="198"/>
      <c r="Z116" s="221"/>
      <c r="AA116" s="221"/>
      <c r="AB116" s="199"/>
      <c r="AC116" s="311"/>
      <c r="AD116" s="312"/>
      <c r="AE116" s="312"/>
      <c r="AF116" s="313"/>
      <c r="AG116" s="329"/>
      <c r="AH116" s="330"/>
      <c r="AI116" s="330"/>
      <c r="AJ116" s="330"/>
      <c r="AK116" s="330"/>
      <c r="AL116" s="330"/>
      <c r="AM116" s="330"/>
      <c r="AN116" s="330"/>
      <c r="AO116" s="331"/>
      <c r="AP116" s="186"/>
      <c r="AQ116" s="186"/>
      <c r="AR116" s="186"/>
      <c r="AS116" s="186"/>
      <c r="AT116" s="204"/>
      <c r="AU116" s="208"/>
      <c r="AV116" s="205"/>
      <c r="AW116" s="192"/>
      <c r="AX116" s="193"/>
      <c r="AY116" s="192"/>
      <c r="AZ116" s="193"/>
      <c r="BA116" s="204"/>
      <c r="BB116" s="205"/>
      <c r="BC116" s="273"/>
      <c r="BD116" s="274"/>
      <c r="BE116" s="204"/>
      <c r="BF116" s="205"/>
      <c r="BG116" s="204"/>
      <c r="BH116" s="208"/>
      <c r="BI116" s="205"/>
      <c r="BJ116" s="260"/>
      <c r="BK116" s="261"/>
      <c r="BL116" s="262"/>
      <c r="BM116" s="1"/>
      <c r="BN116" s="2"/>
    </row>
    <row r="117" spans="2:66" ht="15" customHeight="1" thickTop="1">
      <c r="B117" s="209" t="s">
        <v>234</v>
      </c>
      <c r="C117" s="210"/>
      <c r="D117" s="210"/>
      <c r="E117" s="210"/>
      <c r="F117" s="210"/>
      <c r="G117" s="210"/>
      <c r="H117" s="210"/>
      <c r="I117" s="210"/>
      <c r="J117" s="210"/>
      <c r="K117" s="210"/>
      <c r="L117" s="211"/>
      <c r="M117" s="522"/>
      <c r="N117" s="523"/>
      <c r="O117" s="523"/>
      <c r="P117" s="524"/>
      <c r="Q117" s="522"/>
      <c r="R117" s="523"/>
      <c r="S117" s="523"/>
      <c r="T117" s="524"/>
      <c r="U117" s="522"/>
      <c r="V117" s="523"/>
      <c r="W117" s="523"/>
      <c r="X117" s="524"/>
      <c r="Y117" s="194">
        <v>2</v>
      </c>
      <c r="Z117" s="219"/>
      <c r="AA117" s="219"/>
      <c r="AB117" s="195"/>
      <c r="AC117" s="305" t="s">
        <v>346</v>
      </c>
      <c r="AD117" s="306"/>
      <c r="AE117" s="306"/>
      <c r="AF117" s="307"/>
      <c r="AG117" s="323" t="s">
        <v>233</v>
      </c>
      <c r="AH117" s="324"/>
      <c r="AI117" s="324"/>
      <c r="AJ117" s="324"/>
      <c r="AK117" s="324"/>
      <c r="AL117" s="324"/>
      <c r="AM117" s="324"/>
      <c r="AN117" s="324"/>
      <c r="AO117" s="325"/>
      <c r="AP117" s="269" t="s">
        <v>52</v>
      </c>
      <c r="AQ117" s="275"/>
      <c r="AR117" s="275"/>
      <c r="AS117" s="270"/>
      <c r="AT117" s="200">
        <f>'08.02'!AT117+AY117</f>
        <v>40</v>
      </c>
      <c r="AU117" s="206"/>
      <c r="AV117" s="201"/>
      <c r="AW117" s="188">
        <f>'08.02'!BG117</f>
        <v>0</v>
      </c>
      <c r="AX117" s="189"/>
      <c r="AY117" s="188">
        <v>40</v>
      </c>
      <c r="AZ117" s="189"/>
      <c r="BA117" s="200"/>
      <c r="BB117" s="201"/>
      <c r="BC117" s="269">
        <f>'08.02'!BC117+BA117</f>
        <v>0</v>
      </c>
      <c r="BD117" s="270"/>
      <c r="BE117" s="200">
        <f>'08.02'!BE117+BA117</f>
        <v>0</v>
      </c>
      <c r="BF117" s="201"/>
      <c r="BG117" s="200">
        <f>AT117-BE117</f>
        <v>40</v>
      </c>
      <c r="BH117" s="206"/>
      <c r="BI117" s="201"/>
      <c r="BJ117" s="254">
        <f>((LEFT(AP117,FIND(" ",AP117)-1)*BC117)/$S$279)</f>
        <v>0</v>
      </c>
      <c r="BK117" s="255"/>
      <c r="BL117" s="256"/>
      <c r="BM117" s="1"/>
      <c r="BN117" s="2"/>
    </row>
    <row r="118" spans="2:66" ht="15" customHeight="1">
      <c r="B118" s="212"/>
      <c r="C118" s="213"/>
      <c r="D118" s="213"/>
      <c r="E118" s="213"/>
      <c r="F118" s="213"/>
      <c r="G118" s="213"/>
      <c r="H118" s="213"/>
      <c r="I118" s="213"/>
      <c r="J118" s="213"/>
      <c r="K118" s="213"/>
      <c r="L118" s="214"/>
      <c r="M118" s="525"/>
      <c r="N118" s="526"/>
      <c r="O118" s="526"/>
      <c r="P118" s="527"/>
      <c r="Q118" s="525"/>
      <c r="R118" s="526"/>
      <c r="S118" s="526"/>
      <c r="T118" s="527"/>
      <c r="U118" s="525"/>
      <c r="V118" s="526"/>
      <c r="W118" s="526"/>
      <c r="X118" s="527"/>
      <c r="Y118" s="196"/>
      <c r="Z118" s="220"/>
      <c r="AA118" s="220"/>
      <c r="AB118" s="197"/>
      <c r="AC118" s="308"/>
      <c r="AD118" s="309"/>
      <c r="AE118" s="309"/>
      <c r="AF118" s="310"/>
      <c r="AG118" s="326"/>
      <c r="AH118" s="327"/>
      <c r="AI118" s="327"/>
      <c r="AJ118" s="327"/>
      <c r="AK118" s="327"/>
      <c r="AL118" s="327"/>
      <c r="AM118" s="327"/>
      <c r="AN118" s="327"/>
      <c r="AO118" s="328"/>
      <c r="AP118" s="271"/>
      <c r="AQ118" s="276"/>
      <c r="AR118" s="276"/>
      <c r="AS118" s="272"/>
      <c r="AT118" s="202"/>
      <c r="AU118" s="207"/>
      <c r="AV118" s="203"/>
      <c r="AW118" s="190"/>
      <c r="AX118" s="191"/>
      <c r="AY118" s="190"/>
      <c r="AZ118" s="191"/>
      <c r="BA118" s="202"/>
      <c r="BB118" s="203"/>
      <c r="BC118" s="271"/>
      <c r="BD118" s="272"/>
      <c r="BE118" s="202"/>
      <c r="BF118" s="203"/>
      <c r="BG118" s="202"/>
      <c r="BH118" s="207"/>
      <c r="BI118" s="203"/>
      <c r="BJ118" s="257"/>
      <c r="BK118" s="258"/>
      <c r="BL118" s="259"/>
      <c r="BM118" s="1"/>
      <c r="BN118" s="2"/>
    </row>
    <row r="119" spans="2:66" ht="15" customHeight="1" thickBot="1">
      <c r="B119" s="215"/>
      <c r="C119" s="216"/>
      <c r="D119" s="216"/>
      <c r="E119" s="216"/>
      <c r="F119" s="216"/>
      <c r="G119" s="216"/>
      <c r="H119" s="216"/>
      <c r="I119" s="216"/>
      <c r="J119" s="216"/>
      <c r="K119" s="216"/>
      <c r="L119" s="217"/>
      <c r="M119" s="528"/>
      <c r="N119" s="529"/>
      <c r="O119" s="529"/>
      <c r="P119" s="530"/>
      <c r="Q119" s="528"/>
      <c r="R119" s="529"/>
      <c r="S119" s="529"/>
      <c r="T119" s="530"/>
      <c r="U119" s="528"/>
      <c r="V119" s="529"/>
      <c r="W119" s="529"/>
      <c r="X119" s="530"/>
      <c r="Y119" s="198"/>
      <c r="Z119" s="221"/>
      <c r="AA119" s="221"/>
      <c r="AB119" s="199"/>
      <c r="AC119" s="311"/>
      <c r="AD119" s="312"/>
      <c r="AE119" s="312"/>
      <c r="AF119" s="313"/>
      <c r="AG119" s="329"/>
      <c r="AH119" s="330"/>
      <c r="AI119" s="330"/>
      <c r="AJ119" s="330"/>
      <c r="AK119" s="330"/>
      <c r="AL119" s="330"/>
      <c r="AM119" s="330"/>
      <c r="AN119" s="330"/>
      <c r="AO119" s="331"/>
      <c r="AP119" s="273"/>
      <c r="AQ119" s="277"/>
      <c r="AR119" s="277"/>
      <c r="AS119" s="274"/>
      <c r="AT119" s="204"/>
      <c r="AU119" s="208"/>
      <c r="AV119" s="205"/>
      <c r="AW119" s="192"/>
      <c r="AX119" s="193"/>
      <c r="AY119" s="192"/>
      <c r="AZ119" s="193"/>
      <c r="BA119" s="204"/>
      <c r="BB119" s="205"/>
      <c r="BC119" s="273"/>
      <c r="BD119" s="274"/>
      <c r="BE119" s="204"/>
      <c r="BF119" s="205"/>
      <c r="BG119" s="204"/>
      <c r="BH119" s="208"/>
      <c r="BI119" s="205"/>
      <c r="BJ119" s="260"/>
      <c r="BK119" s="261"/>
      <c r="BL119" s="262"/>
      <c r="BM119" s="1"/>
      <c r="BN119" s="2"/>
    </row>
    <row r="120" spans="2:66" ht="15" customHeight="1" thickTop="1">
      <c r="B120" s="209" t="s">
        <v>232</v>
      </c>
      <c r="C120" s="210"/>
      <c r="D120" s="210"/>
      <c r="E120" s="210"/>
      <c r="F120" s="210"/>
      <c r="G120" s="210"/>
      <c r="H120" s="210"/>
      <c r="I120" s="210"/>
      <c r="J120" s="210"/>
      <c r="K120" s="210"/>
      <c r="L120" s="211"/>
      <c r="M120" s="522"/>
      <c r="N120" s="523"/>
      <c r="O120" s="523"/>
      <c r="P120" s="524"/>
      <c r="Q120" s="522"/>
      <c r="R120" s="523"/>
      <c r="S120" s="523"/>
      <c r="T120" s="524"/>
      <c r="U120" s="522"/>
      <c r="V120" s="523"/>
      <c r="W120" s="523"/>
      <c r="X120" s="524"/>
      <c r="Y120" s="194" t="s">
        <v>129</v>
      </c>
      <c r="Z120" s="219"/>
      <c r="AA120" s="219"/>
      <c r="AB120" s="195"/>
      <c r="AC120" s="188" t="s">
        <v>129</v>
      </c>
      <c r="AD120" s="241"/>
      <c r="AE120" s="241"/>
      <c r="AF120" s="189"/>
      <c r="AG120" s="222" t="s">
        <v>231</v>
      </c>
      <c r="AH120" s="223"/>
      <c r="AI120" s="223"/>
      <c r="AJ120" s="223"/>
      <c r="AK120" s="223"/>
      <c r="AL120" s="223"/>
      <c r="AM120" s="223"/>
      <c r="AN120" s="223"/>
      <c r="AO120" s="224"/>
      <c r="AP120" s="269" t="s">
        <v>142</v>
      </c>
      <c r="AQ120" s="275"/>
      <c r="AR120" s="275"/>
      <c r="AS120" s="270"/>
      <c r="AT120" s="200">
        <f>'08.02'!AT120+AY120</f>
        <v>0</v>
      </c>
      <c r="AU120" s="206"/>
      <c r="AV120" s="201"/>
      <c r="AW120" s="188">
        <f>'08.02'!BG120</f>
        <v>0</v>
      </c>
      <c r="AX120" s="189"/>
      <c r="AY120" s="188"/>
      <c r="AZ120" s="189"/>
      <c r="BA120" s="200"/>
      <c r="BB120" s="201"/>
      <c r="BC120" s="269">
        <f>'08.02'!BC120+BA120</f>
        <v>0</v>
      </c>
      <c r="BD120" s="270"/>
      <c r="BE120" s="200">
        <f>'08.02'!BE120+BA120</f>
        <v>0</v>
      </c>
      <c r="BF120" s="201"/>
      <c r="BG120" s="200">
        <f>AT120-BE120</f>
        <v>0</v>
      </c>
      <c r="BH120" s="206"/>
      <c r="BI120" s="201"/>
      <c r="BJ120" s="254">
        <f>((LEFT(AP120,FIND(" ",AP120)-1)*BC120)/$S$279)</f>
        <v>0</v>
      </c>
      <c r="BK120" s="255"/>
      <c r="BL120" s="256"/>
      <c r="BM120" s="1"/>
      <c r="BN120" s="2"/>
    </row>
    <row r="121" spans="2:66" ht="15" customHeight="1">
      <c r="B121" s="212"/>
      <c r="C121" s="213"/>
      <c r="D121" s="213"/>
      <c r="E121" s="213"/>
      <c r="F121" s="213"/>
      <c r="G121" s="213"/>
      <c r="H121" s="213"/>
      <c r="I121" s="213"/>
      <c r="J121" s="213"/>
      <c r="K121" s="213"/>
      <c r="L121" s="214"/>
      <c r="M121" s="525"/>
      <c r="N121" s="526"/>
      <c r="O121" s="526"/>
      <c r="P121" s="527"/>
      <c r="Q121" s="525"/>
      <c r="R121" s="526"/>
      <c r="S121" s="526"/>
      <c r="T121" s="527"/>
      <c r="U121" s="525"/>
      <c r="V121" s="526"/>
      <c r="W121" s="526"/>
      <c r="X121" s="527"/>
      <c r="Y121" s="196"/>
      <c r="Z121" s="220"/>
      <c r="AA121" s="220"/>
      <c r="AB121" s="197"/>
      <c r="AC121" s="190"/>
      <c r="AD121" s="242"/>
      <c r="AE121" s="242"/>
      <c r="AF121" s="191"/>
      <c r="AG121" s="225"/>
      <c r="AH121" s="226"/>
      <c r="AI121" s="226"/>
      <c r="AJ121" s="226"/>
      <c r="AK121" s="226"/>
      <c r="AL121" s="226"/>
      <c r="AM121" s="226"/>
      <c r="AN121" s="226"/>
      <c r="AO121" s="227"/>
      <c r="AP121" s="271"/>
      <c r="AQ121" s="276"/>
      <c r="AR121" s="276"/>
      <c r="AS121" s="272"/>
      <c r="AT121" s="202"/>
      <c r="AU121" s="207"/>
      <c r="AV121" s="203"/>
      <c r="AW121" s="190"/>
      <c r="AX121" s="191"/>
      <c r="AY121" s="190"/>
      <c r="AZ121" s="191"/>
      <c r="BA121" s="202"/>
      <c r="BB121" s="203"/>
      <c r="BC121" s="271"/>
      <c r="BD121" s="272"/>
      <c r="BE121" s="202"/>
      <c r="BF121" s="203"/>
      <c r="BG121" s="202"/>
      <c r="BH121" s="207"/>
      <c r="BI121" s="203"/>
      <c r="BJ121" s="257"/>
      <c r="BK121" s="258"/>
      <c r="BL121" s="259"/>
      <c r="BM121" s="1"/>
      <c r="BN121" s="2"/>
    </row>
    <row r="122" spans="2:66" ht="15" customHeight="1" thickBot="1">
      <c r="B122" s="215"/>
      <c r="C122" s="216"/>
      <c r="D122" s="216"/>
      <c r="E122" s="216"/>
      <c r="F122" s="216"/>
      <c r="G122" s="216"/>
      <c r="H122" s="216"/>
      <c r="I122" s="216"/>
      <c r="J122" s="216"/>
      <c r="K122" s="216"/>
      <c r="L122" s="217"/>
      <c r="M122" s="528"/>
      <c r="N122" s="529"/>
      <c r="O122" s="529"/>
      <c r="P122" s="530"/>
      <c r="Q122" s="528"/>
      <c r="R122" s="529"/>
      <c r="S122" s="529"/>
      <c r="T122" s="530"/>
      <c r="U122" s="528"/>
      <c r="V122" s="529"/>
      <c r="W122" s="529"/>
      <c r="X122" s="530"/>
      <c r="Y122" s="198"/>
      <c r="Z122" s="221"/>
      <c r="AA122" s="221"/>
      <c r="AB122" s="199"/>
      <c r="AC122" s="192"/>
      <c r="AD122" s="243"/>
      <c r="AE122" s="243"/>
      <c r="AF122" s="193"/>
      <c r="AG122" s="228"/>
      <c r="AH122" s="229"/>
      <c r="AI122" s="229"/>
      <c r="AJ122" s="229"/>
      <c r="AK122" s="229"/>
      <c r="AL122" s="229"/>
      <c r="AM122" s="229"/>
      <c r="AN122" s="229"/>
      <c r="AO122" s="230"/>
      <c r="AP122" s="273"/>
      <c r="AQ122" s="277"/>
      <c r="AR122" s="277"/>
      <c r="AS122" s="274"/>
      <c r="AT122" s="204"/>
      <c r="AU122" s="208"/>
      <c r="AV122" s="205"/>
      <c r="AW122" s="192"/>
      <c r="AX122" s="193"/>
      <c r="AY122" s="192"/>
      <c r="AZ122" s="193"/>
      <c r="BA122" s="204"/>
      <c r="BB122" s="205"/>
      <c r="BC122" s="273"/>
      <c r="BD122" s="274"/>
      <c r="BE122" s="204"/>
      <c r="BF122" s="205"/>
      <c r="BG122" s="204"/>
      <c r="BH122" s="208"/>
      <c r="BI122" s="205"/>
      <c r="BJ122" s="260"/>
      <c r="BK122" s="261"/>
      <c r="BL122" s="262"/>
      <c r="BM122" s="1"/>
      <c r="BN122" s="2"/>
    </row>
    <row r="123" spans="2:66" ht="15" customHeight="1" thickTop="1">
      <c r="B123" s="314" t="s">
        <v>230</v>
      </c>
      <c r="C123" s="315"/>
      <c r="D123" s="315"/>
      <c r="E123" s="315"/>
      <c r="F123" s="315"/>
      <c r="G123" s="315"/>
      <c r="H123" s="315"/>
      <c r="I123" s="315"/>
      <c r="J123" s="315"/>
      <c r="K123" s="315"/>
      <c r="L123" s="316"/>
      <c r="M123" s="522"/>
      <c r="N123" s="523"/>
      <c r="O123" s="523"/>
      <c r="P123" s="524"/>
      <c r="Q123" s="522"/>
      <c r="R123" s="523"/>
      <c r="S123" s="523"/>
      <c r="T123" s="524"/>
      <c r="U123" s="522"/>
      <c r="V123" s="523"/>
      <c r="W123" s="523"/>
      <c r="X123" s="524"/>
      <c r="Y123" s="194">
        <v>81.900000000000006</v>
      </c>
      <c r="Z123" s="219"/>
      <c r="AA123" s="219"/>
      <c r="AB123" s="195"/>
      <c r="AC123" s="305" t="s">
        <v>344</v>
      </c>
      <c r="AD123" s="306"/>
      <c r="AE123" s="306"/>
      <c r="AF123" s="307"/>
      <c r="AG123" s="323" t="s">
        <v>130</v>
      </c>
      <c r="AH123" s="324"/>
      <c r="AI123" s="324"/>
      <c r="AJ123" s="324"/>
      <c r="AK123" s="324"/>
      <c r="AL123" s="324"/>
      <c r="AM123" s="324"/>
      <c r="AN123" s="324"/>
      <c r="AO123" s="325"/>
      <c r="AP123" s="269" t="s">
        <v>128</v>
      </c>
      <c r="AQ123" s="275"/>
      <c r="AR123" s="275"/>
      <c r="AS123" s="270"/>
      <c r="AT123" s="200">
        <f>'08.02'!AT123+AY123</f>
        <v>0</v>
      </c>
      <c r="AU123" s="206"/>
      <c r="AV123" s="201"/>
      <c r="AW123" s="188">
        <f>'08.02'!BG123</f>
        <v>0</v>
      </c>
      <c r="AX123" s="189"/>
      <c r="AY123" s="188"/>
      <c r="AZ123" s="189"/>
      <c r="BA123" s="200"/>
      <c r="BB123" s="201"/>
      <c r="BC123" s="269">
        <f>'08.02'!BC123+BA123</f>
        <v>0</v>
      </c>
      <c r="BD123" s="270"/>
      <c r="BE123" s="200">
        <f>'08.02'!BE123+BA123</f>
        <v>0</v>
      </c>
      <c r="BF123" s="201"/>
      <c r="BG123" s="200">
        <f>AT123-BE123</f>
        <v>0</v>
      </c>
      <c r="BH123" s="206"/>
      <c r="BI123" s="201"/>
      <c r="BJ123" s="254">
        <f>((LEFT(AP123,FIND(" ",AP123)-1)*BC123)/$S$279)</f>
        <v>0</v>
      </c>
      <c r="BK123" s="255"/>
      <c r="BL123" s="256"/>
      <c r="BM123" s="1"/>
      <c r="BN123" s="2"/>
    </row>
    <row r="124" spans="2:66" ht="15" customHeight="1">
      <c r="B124" s="317"/>
      <c r="C124" s="318"/>
      <c r="D124" s="318"/>
      <c r="E124" s="318"/>
      <c r="F124" s="318"/>
      <c r="G124" s="318"/>
      <c r="H124" s="318"/>
      <c r="I124" s="318"/>
      <c r="J124" s="318"/>
      <c r="K124" s="318"/>
      <c r="L124" s="319"/>
      <c r="M124" s="525"/>
      <c r="N124" s="526"/>
      <c r="O124" s="526"/>
      <c r="P124" s="527"/>
      <c r="Q124" s="525"/>
      <c r="R124" s="526"/>
      <c r="S124" s="526"/>
      <c r="T124" s="527"/>
      <c r="U124" s="525"/>
      <c r="V124" s="526"/>
      <c r="W124" s="526"/>
      <c r="X124" s="527"/>
      <c r="Y124" s="196"/>
      <c r="Z124" s="220"/>
      <c r="AA124" s="220"/>
      <c r="AB124" s="197"/>
      <c r="AC124" s="308"/>
      <c r="AD124" s="309"/>
      <c r="AE124" s="309"/>
      <c r="AF124" s="310"/>
      <c r="AG124" s="326"/>
      <c r="AH124" s="327"/>
      <c r="AI124" s="327"/>
      <c r="AJ124" s="327"/>
      <c r="AK124" s="327"/>
      <c r="AL124" s="327"/>
      <c r="AM124" s="327"/>
      <c r="AN124" s="327"/>
      <c r="AO124" s="328"/>
      <c r="AP124" s="271"/>
      <c r="AQ124" s="276"/>
      <c r="AR124" s="276"/>
      <c r="AS124" s="272"/>
      <c r="AT124" s="202"/>
      <c r="AU124" s="207"/>
      <c r="AV124" s="203"/>
      <c r="AW124" s="190"/>
      <c r="AX124" s="191"/>
      <c r="AY124" s="190"/>
      <c r="AZ124" s="191"/>
      <c r="BA124" s="202"/>
      <c r="BB124" s="203"/>
      <c r="BC124" s="271"/>
      <c r="BD124" s="272"/>
      <c r="BE124" s="202"/>
      <c r="BF124" s="203"/>
      <c r="BG124" s="202"/>
      <c r="BH124" s="207"/>
      <c r="BI124" s="203"/>
      <c r="BJ124" s="257"/>
      <c r="BK124" s="258"/>
      <c r="BL124" s="259"/>
      <c r="BM124" s="1"/>
      <c r="BN124" s="2"/>
    </row>
    <row r="125" spans="2:66" ht="15" customHeight="1" thickBot="1">
      <c r="B125" s="320"/>
      <c r="C125" s="321"/>
      <c r="D125" s="321"/>
      <c r="E125" s="321"/>
      <c r="F125" s="321"/>
      <c r="G125" s="321"/>
      <c r="H125" s="321"/>
      <c r="I125" s="321"/>
      <c r="J125" s="321"/>
      <c r="K125" s="321"/>
      <c r="L125" s="322"/>
      <c r="M125" s="528"/>
      <c r="N125" s="529"/>
      <c r="O125" s="529"/>
      <c r="P125" s="530"/>
      <c r="Q125" s="528"/>
      <c r="R125" s="529"/>
      <c r="S125" s="529"/>
      <c r="T125" s="530"/>
      <c r="U125" s="528"/>
      <c r="V125" s="529"/>
      <c r="W125" s="529"/>
      <c r="X125" s="530"/>
      <c r="Y125" s="198"/>
      <c r="Z125" s="221"/>
      <c r="AA125" s="221"/>
      <c r="AB125" s="199"/>
      <c r="AC125" s="311"/>
      <c r="AD125" s="312"/>
      <c r="AE125" s="312"/>
      <c r="AF125" s="313"/>
      <c r="AG125" s="329"/>
      <c r="AH125" s="330"/>
      <c r="AI125" s="330"/>
      <c r="AJ125" s="330"/>
      <c r="AK125" s="330"/>
      <c r="AL125" s="330"/>
      <c r="AM125" s="330"/>
      <c r="AN125" s="330"/>
      <c r="AO125" s="331"/>
      <c r="AP125" s="273"/>
      <c r="AQ125" s="277"/>
      <c r="AR125" s="277"/>
      <c r="AS125" s="274"/>
      <c r="AT125" s="204"/>
      <c r="AU125" s="208"/>
      <c r="AV125" s="205"/>
      <c r="AW125" s="192"/>
      <c r="AX125" s="193"/>
      <c r="AY125" s="192"/>
      <c r="AZ125" s="193"/>
      <c r="BA125" s="204"/>
      <c r="BB125" s="205"/>
      <c r="BC125" s="273"/>
      <c r="BD125" s="274"/>
      <c r="BE125" s="204"/>
      <c r="BF125" s="205"/>
      <c r="BG125" s="204"/>
      <c r="BH125" s="208"/>
      <c r="BI125" s="205"/>
      <c r="BJ125" s="260"/>
      <c r="BK125" s="261"/>
      <c r="BL125" s="262"/>
      <c r="BM125" s="1"/>
      <c r="BN125" s="2"/>
    </row>
    <row r="126" spans="2:66" ht="15" customHeight="1" thickTop="1">
      <c r="B126" s="314" t="s">
        <v>62</v>
      </c>
      <c r="C126" s="315"/>
      <c r="D126" s="315"/>
      <c r="E126" s="315"/>
      <c r="F126" s="315"/>
      <c r="G126" s="315"/>
      <c r="H126" s="315"/>
      <c r="I126" s="315"/>
      <c r="J126" s="315"/>
      <c r="K126" s="315"/>
      <c r="L126" s="316"/>
      <c r="M126" s="194">
        <v>10</v>
      </c>
      <c r="N126" s="219"/>
      <c r="O126" s="219"/>
      <c r="P126" s="195"/>
      <c r="Q126" s="194">
        <v>10</v>
      </c>
      <c r="R126" s="219"/>
      <c r="S126" s="219"/>
      <c r="T126" s="195"/>
      <c r="U126" s="194">
        <v>10</v>
      </c>
      <c r="V126" s="219"/>
      <c r="W126" s="219"/>
      <c r="X126" s="195"/>
      <c r="Y126" s="194">
        <v>10</v>
      </c>
      <c r="Z126" s="219"/>
      <c r="AA126" s="219"/>
      <c r="AB126" s="195"/>
      <c r="AC126" s="305" t="s">
        <v>312</v>
      </c>
      <c r="AD126" s="306"/>
      <c r="AE126" s="306"/>
      <c r="AF126" s="307"/>
      <c r="AG126" s="323" t="s">
        <v>229</v>
      </c>
      <c r="AH126" s="324"/>
      <c r="AI126" s="324"/>
      <c r="AJ126" s="324"/>
      <c r="AK126" s="324"/>
      <c r="AL126" s="324"/>
      <c r="AM126" s="324"/>
      <c r="AN126" s="324"/>
      <c r="AO126" s="325"/>
      <c r="AP126" s="269" t="s">
        <v>52</v>
      </c>
      <c r="AQ126" s="275"/>
      <c r="AR126" s="275"/>
      <c r="AS126" s="270"/>
      <c r="AT126" s="200">
        <f>'08.02'!AT126+AY126</f>
        <v>38</v>
      </c>
      <c r="AU126" s="206"/>
      <c r="AV126" s="201"/>
      <c r="AW126" s="188">
        <f>'08.02'!BG126</f>
        <v>38</v>
      </c>
      <c r="AX126" s="189"/>
      <c r="AY126" s="188"/>
      <c r="AZ126" s="189"/>
      <c r="BA126" s="200"/>
      <c r="BB126" s="201"/>
      <c r="BC126" s="269">
        <f>'08.02'!BC126+BA126</f>
        <v>0</v>
      </c>
      <c r="BD126" s="270"/>
      <c r="BE126" s="200">
        <f>'08.02'!BE126+BA126</f>
        <v>0</v>
      </c>
      <c r="BF126" s="201"/>
      <c r="BG126" s="200">
        <f>AT126-BE126</f>
        <v>38</v>
      </c>
      <c r="BH126" s="206"/>
      <c r="BI126" s="201"/>
      <c r="BJ126" s="254">
        <f>((LEFT(AP126,FIND(" ",AP126)-1)*BC126)/$S$279)</f>
        <v>0</v>
      </c>
      <c r="BK126" s="255"/>
      <c r="BL126" s="256"/>
      <c r="BM126" s="1"/>
      <c r="BN126" s="2"/>
    </row>
    <row r="127" spans="2:66" ht="15" customHeight="1">
      <c r="B127" s="317"/>
      <c r="C127" s="318"/>
      <c r="D127" s="318"/>
      <c r="E127" s="318"/>
      <c r="F127" s="318"/>
      <c r="G127" s="318"/>
      <c r="H127" s="318"/>
      <c r="I127" s="318"/>
      <c r="J127" s="318"/>
      <c r="K127" s="318"/>
      <c r="L127" s="319"/>
      <c r="M127" s="196"/>
      <c r="N127" s="220"/>
      <c r="O127" s="220"/>
      <c r="P127" s="197"/>
      <c r="Q127" s="196"/>
      <c r="R127" s="220"/>
      <c r="S127" s="220"/>
      <c r="T127" s="197"/>
      <c r="U127" s="196"/>
      <c r="V127" s="220"/>
      <c r="W127" s="220"/>
      <c r="X127" s="197"/>
      <c r="Y127" s="196"/>
      <c r="Z127" s="220"/>
      <c r="AA127" s="220"/>
      <c r="AB127" s="197"/>
      <c r="AC127" s="308"/>
      <c r="AD127" s="309"/>
      <c r="AE127" s="309"/>
      <c r="AF127" s="310"/>
      <c r="AG127" s="326"/>
      <c r="AH127" s="327"/>
      <c r="AI127" s="327"/>
      <c r="AJ127" s="327"/>
      <c r="AK127" s="327"/>
      <c r="AL127" s="327"/>
      <c r="AM127" s="327"/>
      <c r="AN127" s="327"/>
      <c r="AO127" s="328"/>
      <c r="AP127" s="271"/>
      <c r="AQ127" s="276"/>
      <c r="AR127" s="276"/>
      <c r="AS127" s="272"/>
      <c r="AT127" s="202"/>
      <c r="AU127" s="207"/>
      <c r="AV127" s="203"/>
      <c r="AW127" s="190"/>
      <c r="AX127" s="191"/>
      <c r="AY127" s="190"/>
      <c r="AZ127" s="191"/>
      <c r="BA127" s="202"/>
      <c r="BB127" s="203"/>
      <c r="BC127" s="271"/>
      <c r="BD127" s="272"/>
      <c r="BE127" s="202"/>
      <c r="BF127" s="203"/>
      <c r="BG127" s="202"/>
      <c r="BH127" s="207"/>
      <c r="BI127" s="203"/>
      <c r="BJ127" s="257"/>
      <c r="BK127" s="258"/>
      <c r="BL127" s="259"/>
      <c r="BM127" s="1"/>
      <c r="BN127" s="2"/>
    </row>
    <row r="128" spans="2:66" ht="15" customHeight="1" thickBot="1">
      <c r="B128" s="320"/>
      <c r="C128" s="321"/>
      <c r="D128" s="321"/>
      <c r="E128" s="321"/>
      <c r="F128" s="321"/>
      <c r="G128" s="321"/>
      <c r="H128" s="321"/>
      <c r="I128" s="321"/>
      <c r="J128" s="321"/>
      <c r="K128" s="321"/>
      <c r="L128" s="322"/>
      <c r="M128" s="198"/>
      <c r="N128" s="221"/>
      <c r="O128" s="221"/>
      <c r="P128" s="199"/>
      <c r="Q128" s="198"/>
      <c r="R128" s="221"/>
      <c r="S128" s="221"/>
      <c r="T128" s="199"/>
      <c r="U128" s="198"/>
      <c r="V128" s="221"/>
      <c r="W128" s="221"/>
      <c r="X128" s="199"/>
      <c r="Y128" s="198"/>
      <c r="Z128" s="221"/>
      <c r="AA128" s="221"/>
      <c r="AB128" s="199"/>
      <c r="AC128" s="311"/>
      <c r="AD128" s="312"/>
      <c r="AE128" s="312"/>
      <c r="AF128" s="313"/>
      <c r="AG128" s="329"/>
      <c r="AH128" s="330"/>
      <c r="AI128" s="330"/>
      <c r="AJ128" s="330"/>
      <c r="AK128" s="330"/>
      <c r="AL128" s="330"/>
      <c r="AM128" s="330"/>
      <c r="AN128" s="330"/>
      <c r="AO128" s="331"/>
      <c r="AP128" s="273"/>
      <c r="AQ128" s="277"/>
      <c r="AR128" s="277"/>
      <c r="AS128" s="274"/>
      <c r="AT128" s="204"/>
      <c r="AU128" s="208"/>
      <c r="AV128" s="205"/>
      <c r="AW128" s="192"/>
      <c r="AX128" s="193"/>
      <c r="AY128" s="192"/>
      <c r="AZ128" s="193"/>
      <c r="BA128" s="204"/>
      <c r="BB128" s="205"/>
      <c r="BC128" s="273"/>
      <c r="BD128" s="274"/>
      <c r="BE128" s="204"/>
      <c r="BF128" s="205"/>
      <c r="BG128" s="204"/>
      <c r="BH128" s="208"/>
      <c r="BI128" s="205"/>
      <c r="BJ128" s="260"/>
      <c r="BK128" s="261"/>
      <c r="BL128" s="262"/>
      <c r="BM128" s="1"/>
      <c r="BN128" s="2"/>
    </row>
    <row r="129" spans="2:66" ht="15" customHeight="1" thickTop="1">
      <c r="B129" s="209" t="s">
        <v>228</v>
      </c>
      <c r="C129" s="210"/>
      <c r="D129" s="210"/>
      <c r="E129" s="210"/>
      <c r="F129" s="210"/>
      <c r="G129" s="210"/>
      <c r="H129" s="210"/>
      <c r="I129" s="210"/>
      <c r="J129" s="210"/>
      <c r="K129" s="210"/>
      <c r="L129" s="211"/>
      <c r="M129" s="522"/>
      <c r="N129" s="523"/>
      <c r="O129" s="523"/>
      <c r="P129" s="524"/>
      <c r="Q129" s="522"/>
      <c r="R129" s="523"/>
      <c r="S129" s="523"/>
      <c r="T129" s="524"/>
      <c r="U129" s="522"/>
      <c r="V129" s="523"/>
      <c r="W129" s="523"/>
      <c r="X129" s="524"/>
      <c r="Y129" s="194">
        <v>0.64</v>
      </c>
      <c r="Z129" s="219"/>
      <c r="AA129" s="219"/>
      <c r="AB129" s="195"/>
      <c r="AC129" s="278" t="s">
        <v>129</v>
      </c>
      <c r="AD129" s="279"/>
      <c r="AE129" s="279"/>
      <c r="AF129" s="280"/>
      <c r="AG129" s="323" t="s">
        <v>227</v>
      </c>
      <c r="AH129" s="324"/>
      <c r="AI129" s="324"/>
      <c r="AJ129" s="324"/>
      <c r="AK129" s="324"/>
      <c r="AL129" s="324"/>
      <c r="AM129" s="324"/>
      <c r="AN129" s="324"/>
      <c r="AO129" s="325"/>
      <c r="AP129" s="269" t="s">
        <v>52</v>
      </c>
      <c r="AQ129" s="275"/>
      <c r="AR129" s="275"/>
      <c r="AS129" s="270"/>
      <c r="AT129" s="200">
        <f>'08.02'!AT129+AY129</f>
        <v>11</v>
      </c>
      <c r="AU129" s="206"/>
      <c r="AV129" s="201"/>
      <c r="AW129" s="188">
        <f>'08.02'!BG129</f>
        <v>11</v>
      </c>
      <c r="AX129" s="189"/>
      <c r="AY129" s="188"/>
      <c r="AZ129" s="189"/>
      <c r="BA129" s="200"/>
      <c r="BB129" s="201"/>
      <c r="BC129" s="269">
        <f>'08.02'!BC129+BA129</f>
        <v>0</v>
      </c>
      <c r="BD129" s="270"/>
      <c r="BE129" s="200">
        <f>'08.02'!BE129+BA129</f>
        <v>0</v>
      </c>
      <c r="BF129" s="201"/>
      <c r="BG129" s="200">
        <f>AT129-BE129</f>
        <v>11</v>
      </c>
      <c r="BH129" s="206"/>
      <c r="BI129" s="201"/>
      <c r="BJ129" s="254">
        <f>((LEFT(AP129,FIND(" ",AP129)-1)*BC129)/$S$279)</f>
        <v>0</v>
      </c>
      <c r="BK129" s="255"/>
      <c r="BL129" s="256"/>
      <c r="BM129" s="1"/>
      <c r="BN129" s="2"/>
    </row>
    <row r="130" spans="2:66" ht="15" customHeight="1">
      <c r="B130" s="212"/>
      <c r="C130" s="213"/>
      <c r="D130" s="213"/>
      <c r="E130" s="213"/>
      <c r="F130" s="213"/>
      <c r="G130" s="213"/>
      <c r="H130" s="213"/>
      <c r="I130" s="213"/>
      <c r="J130" s="213"/>
      <c r="K130" s="213"/>
      <c r="L130" s="214"/>
      <c r="M130" s="525"/>
      <c r="N130" s="526"/>
      <c r="O130" s="526"/>
      <c r="P130" s="527"/>
      <c r="Q130" s="525"/>
      <c r="R130" s="526"/>
      <c r="S130" s="526"/>
      <c r="T130" s="527"/>
      <c r="U130" s="525"/>
      <c r="V130" s="526"/>
      <c r="W130" s="526"/>
      <c r="X130" s="527"/>
      <c r="Y130" s="196"/>
      <c r="Z130" s="220"/>
      <c r="AA130" s="220"/>
      <c r="AB130" s="197"/>
      <c r="AC130" s="281"/>
      <c r="AD130" s="282"/>
      <c r="AE130" s="282"/>
      <c r="AF130" s="283"/>
      <c r="AG130" s="326"/>
      <c r="AH130" s="327"/>
      <c r="AI130" s="327"/>
      <c r="AJ130" s="327"/>
      <c r="AK130" s="327"/>
      <c r="AL130" s="327"/>
      <c r="AM130" s="327"/>
      <c r="AN130" s="327"/>
      <c r="AO130" s="328"/>
      <c r="AP130" s="271"/>
      <c r="AQ130" s="276"/>
      <c r="AR130" s="276"/>
      <c r="AS130" s="272"/>
      <c r="AT130" s="202"/>
      <c r="AU130" s="207"/>
      <c r="AV130" s="203"/>
      <c r="AW130" s="190"/>
      <c r="AX130" s="191"/>
      <c r="AY130" s="190"/>
      <c r="AZ130" s="191"/>
      <c r="BA130" s="202"/>
      <c r="BB130" s="203"/>
      <c r="BC130" s="271"/>
      <c r="BD130" s="272"/>
      <c r="BE130" s="202"/>
      <c r="BF130" s="203"/>
      <c r="BG130" s="202"/>
      <c r="BH130" s="207"/>
      <c r="BI130" s="203"/>
      <c r="BJ130" s="257"/>
      <c r="BK130" s="258"/>
      <c r="BL130" s="259"/>
      <c r="BM130" s="1"/>
      <c r="BN130" s="2"/>
    </row>
    <row r="131" spans="2:66" ht="15" customHeight="1" thickBot="1">
      <c r="B131" s="215"/>
      <c r="C131" s="216"/>
      <c r="D131" s="216"/>
      <c r="E131" s="216"/>
      <c r="F131" s="216"/>
      <c r="G131" s="216"/>
      <c r="H131" s="216"/>
      <c r="I131" s="216"/>
      <c r="J131" s="216"/>
      <c r="K131" s="216"/>
      <c r="L131" s="217"/>
      <c r="M131" s="528"/>
      <c r="N131" s="529"/>
      <c r="O131" s="529"/>
      <c r="P131" s="530"/>
      <c r="Q131" s="528"/>
      <c r="R131" s="529"/>
      <c r="S131" s="529"/>
      <c r="T131" s="530"/>
      <c r="U131" s="528"/>
      <c r="V131" s="529"/>
      <c r="W131" s="529"/>
      <c r="X131" s="530"/>
      <c r="Y131" s="198"/>
      <c r="Z131" s="221"/>
      <c r="AA131" s="221"/>
      <c r="AB131" s="199"/>
      <c r="AC131" s="284"/>
      <c r="AD131" s="285"/>
      <c r="AE131" s="285"/>
      <c r="AF131" s="286"/>
      <c r="AG131" s="329"/>
      <c r="AH131" s="330"/>
      <c r="AI131" s="330"/>
      <c r="AJ131" s="330"/>
      <c r="AK131" s="330"/>
      <c r="AL131" s="330"/>
      <c r="AM131" s="330"/>
      <c r="AN131" s="330"/>
      <c r="AO131" s="331"/>
      <c r="AP131" s="273"/>
      <c r="AQ131" s="277"/>
      <c r="AR131" s="277"/>
      <c r="AS131" s="274"/>
      <c r="AT131" s="204"/>
      <c r="AU131" s="208"/>
      <c r="AV131" s="205"/>
      <c r="AW131" s="192"/>
      <c r="AX131" s="193"/>
      <c r="AY131" s="192"/>
      <c r="AZ131" s="193"/>
      <c r="BA131" s="204"/>
      <c r="BB131" s="205"/>
      <c r="BC131" s="273"/>
      <c r="BD131" s="274"/>
      <c r="BE131" s="204"/>
      <c r="BF131" s="205"/>
      <c r="BG131" s="204"/>
      <c r="BH131" s="208"/>
      <c r="BI131" s="205"/>
      <c r="BJ131" s="260"/>
      <c r="BK131" s="261"/>
      <c r="BL131" s="262"/>
      <c r="BM131" s="1"/>
      <c r="BN131" s="2"/>
    </row>
    <row r="132" spans="2:66" ht="15" customHeight="1" thickTop="1">
      <c r="B132" s="209" t="s">
        <v>226</v>
      </c>
      <c r="C132" s="210"/>
      <c r="D132" s="210"/>
      <c r="E132" s="210"/>
      <c r="F132" s="210"/>
      <c r="G132" s="210"/>
      <c r="H132" s="210"/>
      <c r="I132" s="210"/>
      <c r="J132" s="210"/>
      <c r="K132" s="210"/>
      <c r="L132" s="211"/>
      <c r="M132" s="522"/>
      <c r="N132" s="523"/>
      <c r="O132" s="523"/>
      <c r="P132" s="524"/>
      <c r="Q132" s="522"/>
      <c r="R132" s="523"/>
      <c r="S132" s="523"/>
      <c r="T132" s="524"/>
      <c r="U132" s="522"/>
      <c r="V132" s="523"/>
      <c r="W132" s="523"/>
      <c r="X132" s="524"/>
      <c r="Y132" s="194" t="s">
        <v>351</v>
      </c>
      <c r="Z132" s="219"/>
      <c r="AA132" s="219"/>
      <c r="AB132" s="195"/>
      <c r="AC132" s="188" t="s">
        <v>129</v>
      </c>
      <c r="AD132" s="241"/>
      <c r="AE132" s="241"/>
      <c r="AF132" s="189"/>
      <c r="AG132" s="222" t="s">
        <v>225</v>
      </c>
      <c r="AH132" s="223"/>
      <c r="AI132" s="223"/>
      <c r="AJ132" s="223"/>
      <c r="AK132" s="223"/>
      <c r="AL132" s="223"/>
      <c r="AM132" s="223"/>
      <c r="AN132" s="223"/>
      <c r="AO132" s="224"/>
      <c r="AP132" s="269" t="s">
        <v>141</v>
      </c>
      <c r="AQ132" s="275"/>
      <c r="AR132" s="275"/>
      <c r="AS132" s="270"/>
      <c r="AT132" s="200">
        <f>'08.02'!AT132+AY132</f>
        <v>2</v>
      </c>
      <c r="AU132" s="206"/>
      <c r="AV132" s="201"/>
      <c r="AW132" s="188">
        <f>'08.02'!BG132</f>
        <v>2</v>
      </c>
      <c r="AX132" s="189"/>
      <c r="AY132" s="188"/>
      <c r="AZ132" s="189"/>
      <c r="BA132" s="200"/>
      <c r="BB132" s="201"/>
      <c r="BC132" s="269">
        <f>'08.02'!BC132+BA132</f>
        <v>0</v>
      </c>
      <c r="BD132" s="270"/>
      <c r="BE132" s="200">
        <f>'08.02'!BE132+BA132</f>
        <v>0</v>
      </c>
      <c r="BF132" s="201"/>
      <c r="BG132" s="200">
        <f>AT132-BE132</f>
        <v>2</v>
      </c>
      <c r="BH132" s="206"/>
      <c r="BI132" s="201"/>
      <c r="BJ132" s="254">
        <f>((LEFT(AP132,FIND(" ",AP132)-1)*BC132)/$S$279)</f>
        <v>0</v>
      </c>
      <c r="BK132" s="255"/>
      <c r="BL132" s="256"/>
      <c r="BM132" s="1"/>
      <c r="BN132" s="2"/>
    </row>
    <row r="133" spans="2:66" ht="15" customHeight="1">
      <c r="B133" s="212"/>
      <c r="C133" s="213"/>
      <c r="D133" s="213"/>
      <c r="E133" s="213"/>
      <c r="F133" s="213"/>
      <c r="G133" s="213"/>
      <c r="H133" s="213"/>
      <c r="I133" s="213"/>
      <c r="J133" s="213"/>
      <c r="K133" s="213"/>
      <c r="L133" s="214"/>
      <c r="M133" s="525"/>
      <c r="N133" s="526"/>
      <c r="O133" s="526"/>
      <c r="P133" s="527"/>
      <c r="Q133" s="525"/>
      <c r="R133" s="526"/>
      <c r="S133" s="526"/>
      <c r="T133" s="527"/>
      <c r="U133" s="525"/>
      <c r="V133" s="526"/>
      <c r="W133" s="526"/>
      <c r="X133" s="527"/>
      <c r="Y133" s="196"/>
      <c r="Z133" s="220"/>
      <c r="AA133" s="220"/>
      <c r="AB133" s="197"/>
      <c r="AC133" s="190"/>
      <c r="AD133" s="242"/>
      <c r="AE133" s="242"/>
      <c r="AF133" s="191"/>
      <c r="AG133" s="225"/>
      <c r="AH133" s="226"/>
      <c r="AI133" s="226"/>
      <c r="AJ133" s="226"/>
      <c r="AK133" s="226"/>
      <c r="AL133" s="226"/>
      <c r="AM133" s="226"/>
      <c r="AN133" s="226"/>
      <c r="AO133" s="227"/>
      <c r="AP133" s="271"/>
      <c r="AQ133" s="276"/>
      <c r="AR133" s="276"/>
      <c r="AS133" s="272"/>
      <c r="AT133" s="202"/>
      <c r="AU133" s="207"/>
      <c r="AV133" s="203"/>
      <c r="AW133" s="190"/>
      <c r="AX133" s="191"/>
      <c r="AY133" s="190"/>
      <c r="AZ133" s="191"/>
      <c r="BA133" s="202"/>
      <c r="BB133" s="203"/>
      <c r="BC133" s="271"/>
      <c r="BD133" s="272"/>
      <c r="BE133" s="202"/>
      <c r="BF133" s="203"/>
      <c r="BG133" s="202"/>
      <c r="BH133" s="207"/>
      <c r="BI133" s="203"/>
      <c r="BJ133" s="257"/>
      <c r="BK133" s="258"/>
      <c r="BL133" s="259"/>
      <c r="BM133" s="1"/>
      <c r="BN133" s="2"/>
    </row>
    <row r="134" spans="2:66" ht="15" customHeight="1" thickBot="1">
      <c r="B134" s="215"/>
      <c r="C134" s="216"/>
      <c r="D134" s="216"/>
      <c r="E134" s="216"/>
      <c r="F134" s="216"/>
      <c r="G134" s="216"/>
      <c r="H134" s="216"/>
      <c r="I134" s="216"/>
      <c r="J134" s="216"/>
      <c r="K134" s="216"/>
      <c r="L134" s="217"/>
      <c r="M134" s="528"/>
      <c r="N134" s="529"/>
      <c r="O134" s="529"/>
      <c r="P134" s="530"/>
      <c r="Q134" s="528"/>
      <c r="R134" s="529"/>
      <c r="S134" s="529"/>
      <c r="T134" s="530"/>
      <c r="U134" s="528"/>
      <c r="V134" s="529"/>
      <c r="W134" s="529"/>
      <c r="X134" s="530"/>
      <c r="Y134" s="198"/>
      <c r="Z134" s="221"/>
      <c r="AA134" s="221"/>
      <c r="AB134" s="199"/>
      <c r="AC134" s="192"/>
      <c r="AD134" s="243"/>
      <c r="AE134" s="243"/>
      <c r="AF134" s="193"/>
      <c r="AG134" s="228"/>
      <c r="AH134" s="229"/>
      <c r="AI134" s="229"/>
      <c r="AJ134" s="229"/>
      <c r="AK134" s="229"/>
      <c r="AL134" s="229"/>
      <c r="AM134" s="229"/>
      <c r="AN134" s="229"/>
      <c r="AO134" s="230"/>
      <c r="AP134" s="273"/>
      <c r="AQ134" s="277"/>
      <c r="AR134" s="277"/>
      <c r="AS134" s="274"/>
      <c r="AT134" s="204"/>
      <c r="AU134" s="208"/>
      <c r="AV134" s="205"/>
      <c r="AW134" s="192"/>
      <c r="AX134" s="193"/>
      <c r="AY134" s="192"/>
      <c r="AZ134" s="193"/>
      <c r="BA134" s="204"/>
      <c r="BB134" s="205"/>
      <c r="BC134" s="273"/>
      <c r="BD134" s="274"/>
      <c r="BE134" s="204"/>
      <c r="BF134" s="205"/>
      <c r="BG134" s="204"/>
      <c r="BH134" s="208"/>
      <c r="BI134" s="205"/>
      <c r="BJ134" s="260"/>
      <c r="BK134" s="261"/>
      <c r="BL134" s="262"/>
      <c r="BM134" s="1"/>
      <c r="BN134" s="2"/>
    </row>
    <row r="135" spans="2:66" ht="15" customHeight="1" thickTop="1">
      <c r="B135" s="314" t="s">
        <v>224</v>
      </c>
      <c r="C135" s="315"/>
      <c r="D135" s="315"/>
      <c r="E135" s="315"/>
      <c r="F135" s="315"/>
      <c r="G135" s="315"/>
      <c r="H135" s="315"/>
      <c r="I135" s="315"/>
      <c r="J135" s="315"/>
      <c r="K135" s="315"/>
      <c r="L135" s="316"/>
      <c r="M135" s="522"/>
      <c r="N135" s="523"/>
      <c r="O135" s="523"/>
      <c r="P135" s="524"/>
      <c r="Q135" s="522"/>
      <c r="R135" s="523"/>
      <c r="S135" s="523"/>
      <c r="T135" s="524"/>
      <c r="U135" s="522"/>
      <c r="V135" s="523"/>
      <c r="W135" s="523"/>
      <c r="X135" s="524"/>
      <c r="Y135" s="194">
        <v>400</v>
      </c>
      <c r="Z135" s="219"/>
      <c r="AA135" s="219"/>
      <c r="AB135" s="195"/>
      <c r="AC135" s="188" t="s">
        <v>129</v>
      </c>
      <c r="AD135" s="241"/>
      <c r="AE135" s="241"/>
      <c r="AF135" s="189"/>
      <c r="AG135" s="323" t="s">
        <v>140</v>
      </c>
      <c r="AH135" s="324"/>
      <c r="AI135" s="324"/>
      <c r="AJ135" s="324"/>
      <c r="AK135" s="324"/>
      <c r="AL135" s="324"/>
      <c r="AM135" s="324"/>
      <c r="AN135" s="324"/>
      <c r="AO135" s="325"/>
      <c r="AP135" s="269" t="s">
        <v>159</v>
      </c>
      <c r="AQ135" s="275"/>
      <c r="AR135" s="275"/>
      <c r="AS135" s="270"/>
      <c r="AT135" s="200">
        <f>'08.02'!AT135+AY135</f>
        <v>12</v>
      </c>
      <c r="AU135" s="206"/>
      <c r="AV135" s="201"/>
      <c r="AW135" s="188">
        <f>'08.02'!BG135</f>
        <v>12</v>
      </c>
      <c r="AX135" s="189"/>
      <c r="AY135" s="188"/>
      <c r="AZ135" s="189"/>
      <c r="BA135" s="200"/>
      <c r="BB135" s="201"/>
      <c r="BC135" s="269">
        <f>'08.02'!BC135+BA135</f>
        <v>0</v>
      </c>
      <c r="BD135" s="270"/>
      <c r="BE135" s="200">
        <f>'08.02'!BE135+BA135</f>
        <v>0</v>
      </c>
      <c r="BF135" s="201"/>
      <c r="BG135" s="200">
        <f>AT135-BE135</f>
        <v>12</v>
      </c>
      <c r="BH135" s="206"/>
      <c r="BI135" s="201"/>
      <c r="BJ135" s="254">
        <f>((LEFT(AP135,FIND(" ",AP135)-1)*BC135)/$S$279)</f>
        <v>0</v>
      </c>
      <c r="BK135" s="255"/>
      <c r="BL135" s="256"/>
      <c r="BM135" s="1"/>
      <c r="BN135" s="2"/>
    </row>
    <row r="136" spans="2:66" ht="15" customHeight="1">
      <c r="B136" s="317"/>
      <c r="C136" s="318"/>
      <c r="D136" s="318"/>
      <c r="E136" s="318"/>
      <c r="F136" s="318"/>
      <c r="G136" s="318"/>
      <c r="H136" s="318"/>
      <c r="I136" s="318"/>
      <c r="J136" s="318"/>
      <c r="K136" s="318"/>
      <c r="L136" s="319"/>
      <c r="M136" s="525"/>
      <c r="N136" s="526"/>
      <c r="O136" s="526"/>
      <c r="P136" s="527"/>
      <c r="Q136" s="525"/>
      <c r="R136" s="526"/>
      <c r="S136" s="526"/>
      <c r="T136" s="527"/>
      <c r="U136" s="525"/>
      <c r="V136" s="526"/>
      <c r="W136" s="526"/>
      <c r="X136" s="527"/>
      <c r="Y136" s="196"/>
      <c r="Z136" s="220"/>
      <c r="AA136" s="220"/>
      <c r="AB136" s="197"/>
      <c r="AC136" s="190"/>
      <c r="AD136" s="242"/>
      <c r="AE136" s="242"/>
      <c r="AF136" s="191"/>
      <c r="AG136" s="326"/>
      <c r="AH136" s="327"/>
      <c r="AI136" s="327"/>
      <c r="AJ136" s="327"/>
      <c r="AK136" s="327"/>
      <c r="AL136" s="327"/>
      <c r="AM136" s="327"/>
      <c r="AN136" s="327"/>
      <c r="AO136" s="328"/>
      <c r="AP136" s="271"/>
      <c r="AQ136" s="276"/>
      <c r="AR136" s="276"/>
      <c r="AS136" s="272"/>
      <c r="AT136" s="202"/>
      <c r="AU136" s="207"/>
      <c r="AV136" s="203"/>
      <c r="AW136" s="190"/>
      <c r="AX136" s="191"/>
      <c r="AY136" s="190"/>
      <c r="AZ136" s="191"/>
      <c r="BA136" s="202"/>
      <c r="BB136" s="203"/>
      <c r="BC136" s="271"/>
      <c r="BD136" s="272"/>
      <c r="BE136" s="202"/>
      <c r="BF136" s="203"/>
      <c r="BG136" s="202"/>
      <c r="BH136" s="207"/>
      <c r="BI136" s="203"/>
      <c r="BJ136" s="257"/>
      <c r="BK136" s="258"/>
      <c r="BL136" s="259"/>
      <c r="BM136" s="1"/>
      <c r="BN136" s="2"/>
    </row>
    <row r="137" spans="2:66" ht="15" customHeight="1" thickBot="1">
      <c r="B137" s="320"/>
      <c r="C137" s="321"/>
      <c r="D137" s="321"/>
      <c r="E137" s="321"/>
      <c r="F137" s="321"/>
      <c r="G137" s="321"/>
      <c r="H137" s="321"/>
      <c r="I137" s="321"/>
      <c r="J137" s="321"/>
      <c r="K137" s="321"/>
      <c r="L137" s="322"/>
      <c r="M137" s="528"/>
      <c r="N137" s="529"/>
      <c r="O137" s="529"/>
      <c r="P137" s="530"/>
      <c r="Q137" s="528"/>
      <c r="R137" s="529"/>
      <c r="S137" s="529"/>
      <c r="T137" s="530"/>
      <c r="U137" s="528"/>
      <c r="V137" s="529"/>
      <c r="W137" s="529"/>
      <c r="X137" s="530"/>
      <c r="Y137" s="198"/>
      <c r="Z137" s="221"/>
      <c r="AA137" s="221"/>
      <c r="AB137" s="199"/>
      <c r="AC137" s="192"/>
      <c r="AD137" s="243"/>
      <c r="AE137" s="243"/>
      <c r="AF137" s="193"/>
      <c r="AG137" s="329"/>
      <c r="AH137" s="330"/>
      <c r="AI137" s="330"/>
      <c r="AJ137" s="330"/>
      <c r="AK137" s="330"/>
      <c r="AL137" s="330"/>
      <c r="AM137" s="330"/>
      <c r="AN137" s="330"/>
      <c r="AO137" s="331"/>
      <c r="AP137" s="273"/>
      <c r="AQ137" s="277"/>
      <c r="AR137" s="277"/>
      <c r="AS137" s="274"/>
      <c r="AT137" s="204"/>
      <c r="AU137" s="208"/>
      <c r="AV137" s="205"/>
      <c r="AW137" s="192"/>
      <c r="AX137" s="193"/>
      <c r="AY137" s="192"/>
      <c r="AZ137" s="193"/>
      <c r="BA137" s="204"/>
      <c r="BB137" s="205"/>
      <c r="BC137" s="273"/>
      <c r="BD137" s="274"/>
      <c r="BE137" s="204"/>
      <c r="BF137" s="205"/>
      <c r="BG137" s="204"/>
      <c r="BH137" s="208"/>
      <c r="BI137" s="205"/>
      <c r="BJ137" s="260"/>
      <c r="BK137" s="261"/>
      <c r="BL137" s="262"/>
      <c r="BM137" s="1"/>
      <c r="BN137" s="2"/>
    </row>
    <row r="138" spans="2:66" ht="15" customHeight="1" thickTop="1">
      <c r="B138" s="209" t="s">
        <v>223</v>
      </c>
      <c r="C138" s="210"/>
      <c r="D138" s="210"/>
      <c r="E138" s="210"/>
      <c r="F138" s="210"/>
      <c r="G138" s="210"/>
      <c r="H138" s="210"/>
      <c r="I138" s="210"/>
      <c r="J138" s="210"/>
      <c r="K138" s="210"/>
      <c r="L138" s="211"/>
      <c r="M138" s="194">
        <v>160</v>
      </c>
      <c r="N138" s="219"/>
      <c r="O138" s="219"/>
      <c r="P138" s="195"/>
      <c r="Q138" s="194">
        <v>160</v>
      </c>
      <c r="R138" s="219"/>
      <c r="S138" s="219"/>
      <c r="T138" s="195"/>
      <c r="U138" s="194">
        <v>160</v>
      </c>
      <c r="V138" s="219"/>
      <c r="W138" s="219"/>
      <c r="X138" s="195"/>
      <c r="Y138" s="194">
        <v>40</v>
      </c>
      <c r="Z138" s="219"/>
      <c r="AA138" s="219"/>
      <c r="AB138" s="195"/>
      <c r="AC138" s="296" t="s">
        <v>311</v>
      </c>
      <c r="AD138" s="297"/>
      <c r="AE138" s="297"/>
      <c r="AF138" s="298"/>
      <c r="AG138" s="222" t="s">
        <v>134</v>
      </c>
      <c r="AH138" s="223"/>
      <c r="AI138" s="223"/>
      <c r="AJ138" s="223"/>
      <c r="AK138" s="223"/>
      <c r="AL138" s="223"/>
      <c r="AM138" s="223"/>
      <c r="AN138" s="223"/>
      <c r="AO138" s="224"/>
      <c r="AP138" s="269" t="s">
        <v>52</v>
      </c>
      <c r="AQ138" s="275"/>
      <c r="AR138" s="275"/>
      <c r="AS138" s="270"/>
      <c r="AT138" s="200">
        <f>'08.02'!AT138+AY138</f>
        <v>11</v>
      </c>
      <c r="AU138" s="206"/>
      <c r="AV138" s="201"/>
      <c r="AW138" s="188">
        <f>'08.02'!BG138</f>
        <v>11</v>
      </c>
      <c r="AX138" s="189"/>
      <c r="AY138" s="188"/>
      <c r="AZ138" s="189"/>
      <c r="BA138" s="546"/>
      <c r="BB138" s="547"/>
      <c r="BC138" s="269">
        <f>'08.02'!BC138+BA138</f>
        <v>0</v>
      </c>
      <c r="BD138" s="270"/>
      <c r="BE138" s="200">
        <f>'08.02'!BE138+BA138</f>
        <v>0</v>
      </c>
      <c r="BF138" s="201"/>
      <c r="BG138" s="200">
        <f>AT138-BE138</f>
        <v>11</v>
      </c>
      <c r="BH138" s="206"/>
      <c r="BI138" s="201"/>
      <c r="BJ138" s="254">
        <f>((LEFT(AP138,FIND(" ",AP138)-1)*BC138)/$S$279)</f>
        <v>0</v>
      </c>
      <c r="BK138" s="255"/>
      <c r="BL138" s="256"/>
      <c r="BM138" s="1"/>
      <c r="BN138" s="2"/>
    </row>
    <row r="139" spans="2:66" ht="15" customHeight="1">
      <c r="B139" s="212"/>
      <c r="C139" s="213"/>
      <c r="D139" s="213"/>
      <c r="E139" s="213"/>
      <c r="F139" s="213"/>
      <c r="G139" s="213"/>
      <c r="H139" s="213"/>
      <c r="I139" s="213"/>
      <c r="J139" s="213"/>
      <c r="K139" s="213"/>
      <c r="L139" s="214"/>
      <c r="M139" s="196"/>
      <c r="N139" s="220"/>
      <c r="O139" s="220"/>
      <c r="P139" s="197"/>
      <c r="Q139" s="196"/>
      <c r="R139" s="220"/>
      <c r="S139" s="220"/>
      <c r="T139" s="197"/>
      <c r="U139" s="196"/>
      <c r="V139" s="220"/>
      <c r="W139" s="220"/>
      <c r="X139" s="197"/>
      <c r="Y139" s="196"/>
      <c r="Z139" s="220"/>
      <c r="AA139" s="220"/>
      <c r="AB139" s="197"/>
      <c r="AC139" s="299"/>
      <c r="AD139" s="300"/>
      <c r="AE139" s="300"/>
      <c r="AF139" s="301"/>
      <c r="AG139" s="225"/>
      <c r="AH139" s="226"/>
      <c r="AI139" s="226"/>
      <c r="AJ139" s="226"/>
      <c r="AK139" s="226"/>
      <c r="AL139" s="226"/>
      <c r="AM139" s="226"/>
      <c r="AN139" s="226"/>
      <c r="AO139" s="227"/>
      <c r="AP139" s="271"/>
      <c r="AQ139" s="276"/>
      <c r="AR139" s="276"/>
      <c r="AS139" s="272"/>
      <c r="AT139" s="202"/>
      <c r="AU139" s="207"/>
      <c r="AV139" s="203"/>
      <c r="AW139" s="190"/>
      <c r="AX139" s="191"/>
      <c r="AY139" s="190"/>
      <c r="AZ139" s="191"/>
      <c r="BA139" s="548"/>
      <c r="BB139" s="549"/>
      <c r="BC139" s="271"/>
      <c r="BD139" s="272"/>
      <c r="BE139" s="202"/>
      <c r="BF139" s="203"/>
      <c r="BG139" s="202"/>
      <c r="BH139" s="207"/>
      <c r="BI139" s="203"/>
      <c r="BJ139" s="257"/>
      <c r="BK139" s="258"/>
      <c r="BL139" s="259"/>
      <c r="BM139" s="1"/>
      <c r="BN139" s="2"/>
    </row>
    <row r="140" spans="2:66" ht="15" customHeight="1" thickBot="1">
      <c r="B140" s="215"/>
      <c r="C140" s="216"/>
      <c r="D140" s="216"/>
      <c r="E140" s="216"/>
      <c r="F140" s="216"/>
      <c r="G140" s="216"/>
      <c r="H140" s="216"/>
      <c r="I140" s="216"/>
      <c r="J140" s="216"/>
      <c r="K140" s="216"/>
      <c r="L140" s="217"/>
      <c r="M140" s="198"/>
      <c r="N140" s="221"/>
      <c r="O140" s="221"/>
      <c r="P140" s="199"/>
      <c r="Q140" s="198"/>
      <c r="R140" s="221"/>
      <c r="S140" s="221"/>
      <c r="T140" s="199"/>
      <c r="U140" s="198"/>
      <c r="V140" s="221"/>
      <c r="W140" s="221"/>
      <c r="X140" s="199"/>
      <c r="Y140" s="198"/>
      <c r="Z140" s="221"/>
      <c r="AA140" s="221"/>
      <c r="AB140" s="199"/>
      <c r="AC140" s="302"/>
      <c r="AD140" s="303"/>
      <c r="AE140" s="303"/>
      <c r="AF140" s="304"/>
      <c r="AG140" s="228"/>
      <c r="AH140" s="229"/>
      <c r="AI140" s="229"/>
      <c r="AJ140" s="229"/>
      <c r="AK140" s="229"/>
      <c r="AL140" s="229"/>
      <c r="AM140" s="229"/>
      <c r="AN140" s="229"/>
      <c r="AO140" s="230"/>
      <c r="AP140" s="273"/>
      <c r="AQ140" s="277"/>
      <c r="AR140" s="277"/>
      <c r="AS140" s="274"/>
      <c r="AT140" s="204"/>
      <c r="AU140" s="208"/>
      <c r="AV140" s="205"/>
      <c r="AW140" s="192"/>
      <c r="AX140" s="193"/>
      <c r="AY140" s="192"/>
      <c r="AZ140" s="193"/>
      <c r="BA140" s="550"/>
      <c r="BB140" s="551"/>
      <c r="BC140" s="273"/>
      <c r="BD140" s="274"/>
      <c r="BE140" s="204"/>
      <c r="BF140" s="205"/>
      <c r="BG140" s="204"/>
      <c r="BH140" s="208"/>
      <c r="BI140" s="205"/>
      <c r="BJ140" s="260"/>
      <c r="BK140" s="261"/>
      <c r="BL140" s="262"/>
      <c r="BM140" s="1"/>
      <c r="BN140" s="2"/>
    </row>
    <row r="141" spans="2:66" ht="15" customHeight="1" thickTop="1">
      <c r="B141" s="209" t="s">
        <v>222</v>
      </c>
      <c r="C141" s="210"/>
      <c r="D141" s="210"/>
      <c r="E141" s="210"/>
      <c r="F141" s="210"/>
      <c r="G141" s="210"/>
      <c r="H141" s="210"/>
      <c r="I141" s="210"/>
      <c r="J141" s="210"/>
      <c r="K141" s="210"/>
      <c r="L141" s="211"/>
      <c r="M141" s="522"/>
      <c r="N141" s="523"/>
      <c r="O141" s="523"/>
      <c r="P141" s="524"/>
      <c r="Q141" s="522"/>
      <c r="R141" s="523"/>
      <c r="S141" s="523"/>
      <c r="T141" s="524"/>
      <c r="U141" s="522"/>
      <c r="V141" s="523"/>
      <c r="W141" s="523"/>
      <c r="X141" s="524"/>
      <c r="Y141" s="194">
        <v>52</v>
      </c>
      <c r="Z141" s="219"/>
      <c r="AA141" s="219"/>
      <c r="AB141" s="195"/>
      <c r="AC141" s="305" t="s">
        <v>344</v>
      </c>
      <c r="AD141" s="306"/>
      <c r="AE141" s="306"/>
      <c r="AF141" s="307"/>
      <c r="AG141" s="323" t="s">
        <v>221</v>
      </c>
      <c r="AH141" s="324"/>
      <c r="AI141" s="324"/>
      <c r="AJ141" s="324"/>
      <c r="AK141" s="324"/>
      <c r="AL141" s="324"/>
      <c r="AM141" s="324"/>
      <c r="AN141" s="324"/>
      <c r="AO141" s="325"/>
      <c r="AP141" s="269" t="s">
        <v>52</v>
      </c>
      <c r="AQ141" s="275"/>
      <c r="AR141" s="275"/>
      <c r="AS141" s="270"/>
      <c r="AT141" s="200">
        <f>'08.02'!AT141+AY141</f>
        <v>20</v>
      </c>
      <c r="AU141" s="206"/>
      <c r="AV141" s="201"/>
      <c r="AW141" s="188">
        <f>'08.02'!BG141</f>
        <v>20</v>
      </c>
      <c r="AX141" s="189"/>
      <c r="AY141" s="188"/>
      <c r="AZ141" s="189"/>
      <c r="BA141" s="200"/>
      <c r="BB141" s="201"/>
      <c r="BC141" s="269">
        <f>'08.02'!BC141+BA141</f>
        <v>0</v>
      </c>
      <c r="BD141" s="270"/>
      <c r="BE141" s="200">
        <f>'08.02'!BE141+BA141</f>
        <v>0</v>
      </c>
      <c r="BF141" s="201"/>
      <c r="BG141" s="200">
        <f>AT141-BE141</f>
        <v>20</v>
      </c>
      <c r="BH141" s="206"/>
      <c r="BI141" s="201"/>
      <c r="BJ141" s="254">
        <f>((LEFT(AP141,FIND(" ",AP141)-1)*BC141)/$S$279)</f>
        <v>0</v>
      </c>
      <c r="BK141" s="255"/>
      <c r="BL141" s="256"/>
      <c r="BM141" s="1"/>
      <c r="BN141" s="2"/>
    </row>
    <row r="142" spans="2:66" ht="15" customHeight="1">
      <c r="B142" s="212"/>
      <c r="C142" s="213"/>
      <c r="D142" s="213"/>
      <c r="E142" s="213"/>
      <c r="F142" s="213"/>
      <c r="G142" s="213"/>
      <c r="H142" s="213"/>
      <c r="I142" s="213"/>
      <c r="J142" s="213"/>
      <c r="K142" s="213"/>
      <c r="L142" s="214"/>
      <c r="M142" s="525"/>
      <c r="N142" s="526"/>
      <c r="O142" s="526"/>
      <c r="P142" s="527"/>
      <c r="Q142" s="525"/>
      <c r="R142" s="526"/>
      <c r="S142" s="526"/>
      <c r="T142" s="527"/>
      <c r="U142" s="525"/>
      <c r="V142" s="526"/>
      <c r="W142" s="526"/>
      <c r="X142" s="527"/>
      <c r="Y142" s="196"/>
      <c r="Z142" s="220"/>
      <c r="AA142" s="220"/>
      <c r="AB142" s="197"/>
      <c r="AC142" s="308"/>
      <c r="AD142" s="309"/>
      <c r="AE142" s="309"/>
      <c r="AF142" s="310"/>
      <c r="AG142" s="326"/>
      <c r="AH142" s="327"/>
      <c r="AI142" s="327"/>
      <c r="AJ142" s="327"/>
      <c r="AK142" s="327"/>
      <c r="AL142" s="327"/>
      <c r="AM142" s="327"/>
      <c r="AN142" s="327"/>
      <c r="AO142" s="328"/>
      <c r="AP142" s="271"/>
      <c r="AQ142" s="276"/>
      <c r="AR142" s="276"/>
      <c r="AS142" s="272"/>
      <c r="AT142" s="202"/>
      <c r="AU142" s="207"/>
      <c r="AV142" s="203"/>
      <c r="AW142" s="190"/>
      <c r="AX142" s="191"/>
      <c r="AY142" s="190"/>
      <c r="AZ142" s="191"/>
      <c r="BA142" s="202"/>
      <c r="BB142" s="203"/>
      <c r="BC142" s="271"/>
      <c r="BD142" s="272"/>
      <c r="BE142" s="202"/>
      <c r="BF142" s="203"/>
      <c r="BG142" s="202"/>
      <c r="BH142" s="207"/>
      <c r="BI142" s="203"/>
      <c r="BJ142" s="257"/>
      <c r="BK142" s="258"/>
      <c r="BL142" s="259"/>
      <c r="BM142" s="1"/>
      <c r="BN142" s="2"/>
    </row>
    <row r="143" spans="2:66" ht="15" customHeight="1" thickBot="1">
      <c r="B143" s="215"/>
      <c r="C143" s="216"/>
      <c r="D143" s="216"/>
      <c r="E143" s="216"/>
      <c r="F143" s="216"/>
      <c r="G143" s="216"/>
      <c r="H143" s="216"/>
      <c r="I143" s="216"/>
      <c r="J143" s="216"/>
      <c r="K143" s="216"/>
      <c r="L143" s="217"/>
      <c r="M143" s="528"/>
      <c r="N143" s="529"/>
      <c r="O143" s="529"/>
      <c r="P143" s="530"/>
      <c r="Q143" s="528"/>
      <c r="R143" s="529"/>
      <c r="S143" s="529"/>
      <c r="T143" s="530"/>
      <c r="U143" s="528"/>
      <c r="V143" s="529"/>
      <c r="W143" s="529"/>
      <c r="X143" s="530"/>
      <c r="Y143" s="198"/>
      <c r="Z143" s="221"/>
      <c r="AA143" s="221"/>
      <c r="AB143" s="199"/>
      <c r="AC143" s="311"/>
      <c r="AD143" s="312"/>
      <c r="AE143" s="312"/>
      <c r="AF143" s="313"/>
      <c r="AG143" s="329"/>
      <c r="AH143" s="330"/>
      <c r="AI143" s="330"/>
      <c r="AJ143" s="330"/>
      <c r="AK143" s="330"/>
      <c r="AL143" s="330"/>
      <c r="AM143" s="330"/>
      <c r="AN143" s="330"/>
      <c r="AO143" s="331"/>
      <c r="AP143" s="273"/>
      <c r="AQ143" s="277"/>
      <c r="AR143" s="277"/>
      <c r="AS143" s="274"/>
      <c r="AT143" s="204"/>
      <c r="AU143" s="208"/>
      <c r="AV143" s="205"/>
      <c r="AW143" s="192"/>
      <c r="AX143" s="193"/>
      <c r="AY143" s="192"/>
      <c r="AZ143" s="193"/>
      <c r="BA143" s="204"/>
      <c r="BB143" s="205"/>
      <c r="BC143" s="273"/>
      <c r="BD143" s="274"/>
      <c r="BE143" s="204"/>
      <c r="BF143" s="205"/>
      <c r="BG143" s="204"/>
      <c r="BH143" s="208"/>
      <c r="BI143" s="205"/>
      <c r="BJ143" s="260"/>
      <c r="BK143" s="261"/>
      <c r="BL143" s="262"/>
      <c r="BM143" s="1"/>
      <c r="BN143" s="2"/>
    </row>
    <row r="144" spans="2:66" ht="15" customHeight="1" thickTop="1">
      <c r="B144" s="314" t="s">
        <v>220</v>
      </c>
      <c r="C144" s="315"/>
      <c r="D144" s="315"/>
      <c r="E144" s="315"/>
      <c r="F144" s="315"/>
      <c r="G144" s="315"/>
      <c r="H144" s="315"/>
      <c r="I144" s="315"/>
      <c r="J144" s="315"/>
      <c r="K144" s="315"/>
      <c r="L144" s="316"/>
      <c r="M144" s="522"/>
      <c r="N144" s="523"/>
      <c r="O144" s="523"/>
      <c r="P144" s="524"/>
      <c r="Q144" s="522"/>
      <c r="R144" s="523"/>
      <c r="S144" s="523"/>
      <c r="T144" s="524"/>
      <c r="U144" s="522"/>
      <c r="V144" s="523"/>
      <c r="W144" s="523"/>
      <c r="X144" s="524"/>
      <c r="Y144" s="194">
        <v>1</v>
      </c>
      <c r="Z144" s="219"/>
      <c r="AA144" s="219"/>
      <c r="AB144" s="195"/>
      <c r="AC144" s="305" t="s">
        <v>345</v>
      </c>
      <c r="AD144" s="306"/>
      <c r="AE144" s="306"/>
      <c r="AF144" s="307"/>
      <c r="AG144" s="222" t="s">
        <v>135</v>
      </c>
      <c r="AH144" s="223"/>
      <c r="AI144" s="223"/>
      <c r="AJ144" s="223"/>
      <c r="AK144" s="223"/>
      <c r="AL144" s="223"/>
      <c r="AM144" s="223"/>
      <c r="AN144" s="223"/>
      <c r="AO144" s="224"/>
      <c r="AP144" s="269" t="s">
        <v>61</v>
      </c>
      <c r="AQ144" s="275"/>
      <c r="AR144" s="275"/>
      <c r="AS144" s="270"/>
      <c r="AT144" s="200">
        <f>'08.02'!AT144+AY144</f>
        <v>6</v>
      </c>
      <c r="AU144" s="206"/>
      <c r="AV144" s="201"/>
      <c r="AW144" s="188">
        <f>'08.02'!BG144</f>
        <v>6</v>
      </c>
      <c r="AX144" s="189"/>
      <c r="AY144" s="188"/>
      <c r="AZ144" s="189"/>
      <c r="BA144" s="200"/>
      <c r="BB144" s="201"/>
      <c r="BC144" s="269">
        <f>'08.02'!BC144+BA144</f>
        <v>0</v>
      </c>
      <c r="BD144" s="270"/>
      <c r="BE144" s="200">
        <f>'08.02'!BE144+BA144</f>
        <v>0</v>
      </c>
      <c r="BF144" s="201"/>
      <c r="BG144" s="200">
        <f>AT144-BE144</f>
        <v>6</v>
      </c>
      <c r="BH144" s="206"/>
      <c r="BI144" s="201"/>
      <c r="BJ144" s="254">
        <f>((LEFT(AP144,FIND(" ",AP144)-1)*BC144)/$S$279)</f>
        <v>0</v>
      </c>
      <c r="BK144" s="255"/>
      <c r="BL144" s="256"/>
      <c r="BM144" s="1"/>
      <c r="BN144" s="2"/>
    </row>
    <row r="145" spans="2:66" ht="15" customHeight="1">
      <c r="B145" s="317"/>
      <c r="C145" s="318"/>
      <c r="D145" s="318"/>
      <c r="E145" s="318"/>
      <c r="F145" s="318"/>
      <c r="G145" s="318"/>
      <c r="H145" s="318"/>
      <c r="I145" s="318"/>
      <c r="J145" s="318"/>
      <c r="K145" s="318"/>
      <c r="L145" s="319"/>
      <c r="M145" s="525"/>
      <c r="N145" s="526"/>
      <c r="O145" s="526"/>
      <c r="P145" s="527"/>
      <c r="Q145" s="525"/>
      <c r="R145" s="526"/>
      <c r="S145" s="526"/>
      <c r="T145" s="527"/>
      <c r="U145" s="525"/>
      <c r="V145" s="526"/>
      <c r="W145" s="526"/>
      <c r="X145" s="527"/>
      <c r="Y145" s="196"/>
      <c r="Z145" s="220"/>
      <c r="AA145" s="220"/>
      <c r="AB145" s="197"/>
      <c r="AC145" s="308"/>
      <c r="AD145" s="309"/>
      <c r="AE145" s="309"/>
      <c r="AF145" s="310"/>
      <c r="AG145" s="225"/>
      <c r="AH145" s="226"/>
      <c r="AI145" s="226"/>
      <c r="AJ145" s="226"/>
      <c r="AK145" s="226"/>
      <c r="AL145" s="226"/>
      <c r="AM145" s="226"/>
      <c r="AN145" s="226"/>
      <c r="AO145" s="227"/>
      <c r="AP145" s="271"/>
      <c r="AQ145" s="276"/>
      <c r="AR145" s="276"/>
      <c r="AS145" s="272"/>
      <c r="AT145" s="202"/>
      <c r="AU145" s="207"/>
      <c r="AV145" s="203"/>
      <c r="AW145" s="190"/>
      <c r="AX145" s="191"/>
      <c r="AY145" s="190"/>
      <c r="AZ145" s="191"/>
      <c r="BA145" s="202"/>
      <c r="BB145" s="203"/>
      <c r="BC145" s="271"/>
      <c r="BD145" s="272"/>
      <c r="BE145" s="202"/>
      <c r="BF145" s="203"/>
      <c r="BG145" s="202"/>
      <c r="BH145" s="207"/>
      <c r="BI145" s="203"/>
      <c r="BJ145" s="257"/>
      <c r="BK145" s="258"/>
      <c r="BL145" s="259"/>
      <c r="BM145" s="1"/>
      <c r="BN145" s="2"/>
    </row>
    <row r="146" spans="2:66" ht="15" customHeight="1" thickBot="1">
      <c r="B146" s="320"/>
      <c r="C146" s="321"/>
      <c r="D146" s="321"/>
      <c r="E146" s="321"/>
      <c r="F146" s="321"/>
      <c r="G146" s="321"/>
      <c r="H146" s="321"/>
      <c r="I146" s="321"/>
      <c r="J146" s="321"/>
      <c r="K146" s="321"/>
      <c r="L146" s="322"/>
      <c r="M146" s="528"/>
      <c r="N146" s="529"/>
      <c r="O146" s="529"/>
      <c r="P146" s="530"/>
      <c r="Q146" s="528"/>
      <c r="R146" s="529"/>
      <c r="S146" s="529"/>
      <c r="T146" s="530"/>
      <c r="U146" s="528"/>
      <c r="V146" s="529"/>
      <c r="W146" s="529"/>
      <c r="X146" s="530"/>
      <c r="Y146" s="198"/>
      <c r="Z146" s="221"/>
      <c r="AA146" s="221"/>
      <c r="AB146" s="199"/>
      <c r="AC146" s="311"/>
      <c r="AD146" s="312"/>
      <c r="AE146" s="312"/>
      <c r="AF146" s="313"/>
      <c r="AG146" s="228"/>
      <c r="AH146" s="229"/>
      <c r="AI146" s="229"/>
      <c r="AJ146" s="229"/>
      <c r="AK146" s="229"/>
      <c r="AL146" s="229"/>
      <c r="AM146" s="229"/>
      <c r="AN146" s="229"/>
      <c r="AO146" s="230"/>
      <c r="AP146" s="273"/>
      <c r="AQ146" s="277"/>
      <c r="AR146" s="277"/>
      <c r="AS146" s="274"/>
      <c r="AT146" s="204"/>
      <c r="AU146" s="208"/>
      <c r="AV146" s="205"/>
      <c r="AW146" s="192"/>
      <c r="AX146" s="193"/>
      <c r="AY146" s="192"/>
      <c r="AZ146" s="193"/>
      <c r="BA146" s="204"/>
      <c r="BB146" s="205"/>
      <c r="BC146" s="273"/>
      <c r="BD146" s="274"/>
      <c r="BE146" s="204"/>
      <c r="BF146" s="205"/>
      <c r="BG146" s="204"/>
      <c r="BH146" s="208"/>
      <c r="BI146" s="205"/>
      <c r="BJ146" s="260"/>
      <c r="BK146" s="261"/>
      <c r="BL146" s="262"/>
      <c r="BM146" s="1"/>
      <c r="BN146" s="2"/>
    </row>
    <row r="147" spans="2:66" ht="15" customHeight="1" thickTop="1">
      <c r="B147" s="209" t="s">
        <v>219</v>
      </c>
      <c r="C147" s="210"/>
      <c r="D147" s="210"/>
      <c r="E147" s="210"/>
      <c r="F147" s="210"/>
      <c r="G147" s="210"/>
      <c r="H147" s="210"/>
      <c r="I147" s="210"/>
      <c r="J147" s="210"/>
      <c r="K147" s="210"/>
      <c r="L147" s="211"/>
      <c r="M147" s="522"/>
      <c r="N147" s="523"/>
      <c r="O147" s="523"/>
      <c r="P147" s="524"/>
      <c r="Q147" s="522"/>
      <c r="R147" s="523"/>
      <c r="S147" s="523"/>
      <c r="T147" s="524"/>
      <c r="U147" s="522"/>
      <c r="V147" s="523"/>
      <c r="W147" s="523"/>
      <c r="X147" s="524"/>
      <c r="Y147" s="194" t="s">
        <v>129</v>
      </c>
      <c r="Z147" s="219"/>
      <c r="AA147" s="219"/>
      <c r="AB147" s="195"/>
      <c r="AC147" s="305" t="s">
        <v>129</v>
      </c>
      <c r="AD147" s="306"/>
      <c r="AE147" s="306"/>
      <c r="AF147" s="307"/>
      <c r="AG147" s="222" t="s">
        <v>218</v>
      </c>
      <c r="AH147" s="223"/>
      <c r="AI147" s="223"/>
      <c r="AJ147" s="223"/>
      <c r="AK147" s="223"/>
      <c r="AL147" s="223"/>
      <c r="AM147" s="223"/>
      <c r="AN147" s="223"/>
      <c r="AO147" s="224"/>
      <c r="AP147" s="269" t="s">
        <v>217</v>
      </c>
      <c r="AQ147" s="275"/>
      <c r="AR147" s="275"/>
      <c r="AS147" s="270"/>
      <c r="AT147" s="200">
        <f>'08.02'!AT147+AY147</f>
        <v>2</v>
      </c>
      <c r="AU147" s="206"/>
      <c r="AV147" s="201"/>
      <c r="AW147" s="188">
        <f>'08.02'!BG147</f>
        <v>2</v>
      </c>
      <c r="AX147" s="189"/>
      <c r="AY147" s="188"/>
      <c r="AZ147" s="189"/>
      <c r="BA147" s="200"/>
      <c r="BB147" s="201"/>
      <c r="BC147" s="269">
        <f>'08.02'!BC147+BA147</f>
        <v>0</v>
      </c>
      <c r="BD147" s="270"/>
      <c r="BE147" s="200">
        <f>'08.02'!BE147+BA147</f>
        <v>0</v>
      </c>
      <c r="BF147" s="201"/>
      <c r="BG147" s="200">
        <f>AT147-BE147</f>
        <v>2</v>
      </c>
      <c r="BH147" s="206"/>
      <c r="BI147" s="201"/>
      <c r="BJ147" s="254">
        <f>((LEFT(AP147,FIND(" ",AP147)-1)*BC147)/$S$279)</f>
        <v>0</v>
      </c>
      <c r="BK147" s="255"/>
      <c r="BL147" s="256"/>
      <c r="BM147" s="1"/>
      <c r="BN147" s="2"/>
    </row>
    <row r="148" spans="2:66" ht="15" customHeight="1">
      <c r="B148" s="212"/>
      <c r="C148" s="213"/>
      <c r="D148" s="213"/>
      <c r="E148" s="213"/>
      <c r="F148" s="213"/>
      <c r="G148" s="213"/>
      <c r="H148" s="213"/>
      <c r="I148" s="213"/>
      <c r="J148" s="213"/>
      <c r="K148" s="213"/>
      <c r="L148" s="214"/>
      <c r="M148" s="525"/>
      <c r="N148" s="526"/>
      <c r="O148" s="526"/>
      <c r="P148" s="527"/>
      <c r="Q148" s="525"/>
      <c r="R148" s="526"/>
      <c r="S148" s="526"/>
      <c r="T148" s="527"/>
      <c r="U148" s="525"/>
      <c r="V148" s="526"/>
      <c r="W148" s="526"/>
      <c r="X148" s="527"/>
      <c r="Y148" s="196"/>
      <c r="Z148" s="220"/>
      <c r="AA148" s="220"/>
      <c r="AB148" s="197"/>
      <c r="AC148" s="308"/>
      <c r="AD148" s="309"/>
      <c r="AE148" s="309"/>
      <c r="AF148" s="310"/>
      <c r="AG148" s="225"/>
      <c r="AH148" s="226"/>
      <c r="AI148" s="226"/>
      <c r="AJ148" s="226"/>
      <c r="AK148" s="226"/>
      <c r="AL148" s="226"/>
      <c r="AM148" s="226"/>
      <c r="AN148" s="226"/>
      <c r="AO148" s="227"/>
      <c r="AP148" s="271"/>
      <c r="AQ148" s="276"/>
      <c r="AR148" s="276"/>
      <c r="AS148" s="272"/>
      <c r="AT148" s="202"/>
      <c r="AU148" s="207"/>
      <c r="AV148" s="203"/>
      <c r="AW148" s="190"/>
      <c r="AX148" s="191"/>
      <c r="AY148" s="190"/>
      <c r="AZ148" s="191"/>
      <c r="BA148" s="202"/>
      <c r="BB148" s="203"/>
      <c r="BC148" s="271"/>
      <c r="BD148" s="272"/>
      <c r="BE148" s="202"/>
      <c r="BF148" s="203"/>
      <c r="BG148" s="202"/>
      <c r="BH148" s="207"/>
      <c r="BI148" s="203"/>
      <c r="BJ148" s="257"/>
      <c r="BK148" s="258"/>
      <c r="BL148" s="259"/>
      <c r="BM148" s="1"/>
      <c r="BN148" s="2"/>
    </row>
    <row r="149" spans="2:66" ht="15" customHeight="1" thickBot="1">
      <c r="B149" s="215"/>
      <c r="C149" s="216"/>
      <c r="D149" s="216"/>
      <c r="E149" s="216"/>
      <c r="F149" s="216"/>
      <c r="G149" s="216"/>
      <c r="H149" s="216"/>
      <c r="I149" s="216"/>
      <c r="J149" s="216"/>
      <c r="K149" s="216"/>
      <c r="L149" s="217"/>
      <c r="M149" s="528"/>
      <c r="N149" s="529"/>
      <c r="O149" s="529"/>
      <c r="P149" s="530"/>
      <c r="Q149" s="528"/>
      <c r="R149" s="529"/>
      <c r="S149" s="529"/>
      <c r="T149" s="530"/>
      <c r="U149" s="528"/>
      <c r="V149" s="529"/>
      <c r="W149" s="529"/>
      <c r="X149" s="530"/>
      <c r="Y149" s="198"/>
      <c r="Z149" s="221"/>
      <c r="AA149" s="221"/>
      <c r="AB149" s="199"/>
      <c r="AC149" s="311"/>
      <c r="AD149" s="312"/>
      <c r="AE149" s="312"/>
      <c r="AF149" s="313"/>
      <c r="AG149" s="228"/>
      <c r="AH149" s="229"/>
      <c r="AI149" s="229"/>
      <c r="AJ149" s="229"/>
      <c r="AK149" s="229"/>
      <c r="AL149" s="229"/>
      <c r="AM149" s="229"/>
      <c r="AN149" s="229"/>
      <c r="AO149" s="230"/>
      <c r="AP149" s="273"/>
      <c r="AQ149" s="277"/>
      <c r="AR149" s="277"/>
      <c r="AS149" s="274"/>
      <c r="AT149" s="204"/>
      <c r="AU149" s="208"/>
      <c r="AV149" s="205"/>
      <c r="AW149" s="192"/>
      <c r="AX149" s="193"/>
      <c r="AY149" s="192"/>
      <c r="AZ149" s="193"/>
      <c r="BA149" s="204"/>
      <c r="BB149" s="205"/>
      <c r="BC149" s="273"/>
      <c r="BD149" s="274"/>
      <c r="BE149" s="204"/>
      <c r="BF149" s="205"/>
      <c r="BG149" s="204"/>
      <c r="BH149" s="208"/>
      <c r="BI149" s="205"/>
      <c r="BJ149" s="260"/>
      <c r="BK149" s="261"/>
      <c r="BL149" s="262"/>
      <c r="BM149" s="1"/>
      <c r="BN149" s="2"/>
    </row>
    <row r="150" spans="2:66" ht="15" customHeight="1" thickTop="1">
      <c r="B150" s="209" t="s">
        <v>298</v>
      </c>
      <c r="C150" s="210"/>
      <c r="D150" s="210"/>
      <c r="E150" s="210"/>
      <c r="F150" s="210"/>
      <c r="G150" s="210"/>
      <c r="H150" s="210"/>
      <c r="I150" s="210"/>
      <c r="J150" s="210"/>
      <c r="K150" s="210"/>
      <c r="L150" s="211"/>
      <c r="M150" s="552"/>
      <c r="N150" s="553"/>
      <c r="O150" s="553"/>
      <c r="P150" s="554"/>
      <c r="Q150" s="552"/>
      <c r="R150" s="553"/>
      <c r="S150" s="553"/>
      <c r="T150" s="554"/>
      <c r="U150" s="552"/>
      <c r="V150" s="553"/>
      <c r="W150" s="553"/>
      <c r="X150" s="554"/>
      <c r="Y150" s="599" t="s">
        <v>129</v>
      </c>
      <c r="Z150" s="600"/>
      <c r="AA150" s="600"/>
      <c r="AB150" s="601"/>
      <c r="AC150" s="296" t="s">
        <v>129</v>
      </c>
      <c r="AD150" s="297"/>
      <c r="AE150" s="297"/>
      <c r="AF150" s="298"/>
      <c r="AG150" s="222" t="s">
        <v>216</v>
      </c>
      <c r="AH150" s="223"/>
      <c r="AI150" s="223"/>
      <c r="AJ150" s="223"/>
      <c r="AK150" s="223"/>
      <c r="AL150" s="223"/>
      <c r="AM150" s="223"/>
      <c r="AN150" s="223"/>
      <c r="AO150" s="224"/>
      <c r="AP150" s="269" t="s">
        <v>159</v>
      </c>
      <c r="AQ150" s="275"/>
      <c r="AR150" s="275"/>
      <c r="AS150" s="270"/>
      <c r="AT150" s="200">
        <f>'08.02'!AT150+AY150</f>
        <v>7</v>
      </c>
      <c r="AU150" s="206"/>
      <c r="AV150" s="201"/>
      <c r="AW150" s="188">
        <f>'08.02'!BG150</f>
        <v>7</v>
      </c>
      <c r="AX150" s="189"/>
      <c r="AY150" s="188"/>
      <c r="AZ150" s="189"/>
      <c r="BA150" s="200"/>
      <c r="BB150" s="201"/>
      <c r="BC150" s="269">
        <f>'08.02'!BC150+BA150</f>
        <v>0</v>
      </c>
      <c r="BD150" s="270"/>
      <c r="BE150" s="200">
        <f>'08.02'!BE150+BA150</f>
        <v>0</v>
      </c>
      <c r="BF150" s="201"/>
      <c r="BG150" s="200">
        <f>AT150-BE150</f>
        <v>7</v>
      </c>
      <c r="BH150" s="206"/>
      <c r="BI150" s="201"/>
      <c r="BJ150" s="254">
        <f>((LEFT(AP150,FIND(" ",AP150)-1)*BC150)/$S$279)</f>
        <v>0</v>
      </c>
      <c r="BK150" s="255"/>
      <c r="BL150" s="256"/>
      <c r="BM150" s="1"/>
      <c r="BN150" s="2"/>
    </row>
    <row r="151" spans="2:66" ht="15" customHeight="1">
      <c r="B151" s="212"/>
      <c r="C151" s="213"/>
      <c r="D151" s="213"/>
      <c r="E151" s="213"/>
      <c r="F151" s="213"/>
      <c r="G151" s="213"/>
      <c r="H151" s="213"/>
      <c r="I151" s="213"/>
      <c r="J151" s="213"/>
      <c r="K151" s="213"/>
      <c r="L151" s="214"/>
      <c r="M151" s="555"/>
      <c r="N151" s="556"/>
      <c r="O151" s="556"/>
      <c r="P151" s="557"/>
      <c r="Q151" s="555"/>
      <c r="R151" s="556"/>
      <c r="S151" s="556"/>
      <c r="T151" s="557"/>
      <c r="U151" s="555"/>
      <c r="V151" s="556"/>
      <c r="W151" s="556"/>
      <c r="X151" s="557"/>
      <c r="Y151" s="602"/>
      <c r="Z151" s="603"/>
      <c r="AA151" s="603"/>
      <c r="AB151" s="604"/>
      <c r="AC151" s="299"/>
      <c r="AD151" s="300"/>
      <c r="AE151" s="300"/>
      <c r="AF151" s="301"/>
      <c r="AG151" s="225"/>
      <c r="AH151" s="226"/>
      <c r="AI151" s="226"/>
      <c r="AJ151" s="226"/>
      <c r="AK151" s="226"/>
      <c r="AL151" s="226"/>
      <c r="AM151" s="226"/>
      <c r="AN151" s="226"/>
      <c r="AO151" s="227"/>
      <c r="AP151" s="271"/>
      <c r="AQ151" s="276"/>
      <c r="AR151" s="276"/>
      <c r="AS151" s="272"/>
      <c r="AT151" s="202"/>
      <c r="AU151" s="207"/>
      <c r="AV151" s="203"/>
      <c r="AW151" s="190"/>
      <c r="AX151" s="191"/>
      <c r="AY151" s="190"/>
      <c r="AZ151" s="191"/>
      <c r="BA151" s="202"/>
      <c r="BB151" s="203"/>
      <c r="BC151" s="271"/>
      <c r="BD151" s="272"/>
      <c r="BE151" s="202"/>
      <c r="BF151" s="203"/>
      <c r="BG151" s="202"/>
      <c r="BH151" s="207"/>
      <c r="BI151" s="203"/>
      <c r="BJ151" s="257"/>
      <c r="BK151" s="258"/>
      <c r="BL151" s="259"/>
      <c r="BM151" s="1"/>
      <c r="BN151" s="2"/>
    </row>
    <row r="152" spans="2:66" ht="15" customHeight="1" thickBot="1">
      <c r="B152" s="215"/>
      <c r="C152" s="216"/>
      <c r="D152" s="216"/>
      <c r="E152" s="216"/>
      <c r="F152" s="216"/>
      <c r="G152" s="216"/>
      <c r="H152" s="216"/>
      <c r="I152" s="216"/>
      <c r="J152" s="216"/>
      <c r="K152" s="216"/>
      <c r="L152" s="217"/>
      <c r="M152" s="558"/>
      <c r="N152" s="559"/>
      <c r="O152" s="559"/>
      <c r="P152" s="560"/>
      <c r="Q152" s="558"/>
      <c r="R152" s="559"/>
      <c r="S152" s="559"/>
      <c r="T152" s="560"/>
      <c r="U152" s="558"/>
      <c r="V152" s="559"/>
      <c r="W152" s="559"/>
      <c r="X152" s="560"/>
      <c r="Y152" s="605"/>
      <c r="Z152" s="606"/>
      <c r="AA152" s="606"/>
      <c r="AB152" s="607"/>
      <c r="AC152" s="302"/>
      <c r="AD152" s="303"/>
      <c r="AE152" s="303"/>
      <c r="AF152" s="304"/>
      <c r="AG152" s="228"/>
      <c r="AH152" s="229"/>
      <c r="AI152" s="229"/>
      <c r="AJ152" s="229"/>
      <c r="AK152" s="229"/>
      <c r="AL152" s="229"/>
      <c r="AM152" s="229"/>
      <c r="AN152" s="229"/>
      <c r="AO152" s="230"/>
      <c r="AP152" s="273"/>
      <c r="AQ152" s="277"/>
      <c r="AR152" s="277"/>
      <c r="AS152" s="274"/>
      <c r="AT152" s="204"/>
      <c r="AU152" s="208"/>
      <c r="AV152" s="205"/>
      <c r="AW152" s="192"/>
      <c r="AX152" s="193"/>
      <c r="AY152" s="192"/>
      <c r="AZ152" s="193"/>
      <c r="BA152" s="204"/>
      <c r="BB152" s="205"/>
      <c r="BC152" s="273"/>
      <c r="BD152" s="274"/>
      <c r="BE152" s="204"/>
      <c r="BF152" s="205"/>
      <c r="BG152" s="204"/>
      <c r="BH152" s="208"/>
      <c r="BI152" s="205"/>
      <c r="BJ152" s="260"/>
      <c r="BK152" s="261"/>
      <c r="BL152" s="262"/>
      <c r="BM152" s="1"/>
      <c r="BN152" s="2"/>
    </row>
    <row r="153" spans="2:66" ht="15" customHeight="1" thickTop="1">
      <c r="B153" s="209"/>
      <c r="C153" s="210"/>
      <c r="D153" s="210"/>
      <c r="E153" s="210"/>
      <c r="F153" s="210"/>
      <c r="G153" s="210"/>
      <c r="H153" s="210"/>
      <c r="I153" s="210"/>
      <c r="J153" s="210"/>
      <c r="K153" s="210"/>
      <c r="L153" s="211"/>
      <c r="M153" s="188"/>
      <c r="N153" s="241"/>
      <c r="O153" s="241"/>
      <c r="P153" s="189"/>
      <c r="Q153" s="188"/>
      <c r="R153" s="241"/>
      <c r="S153" s="241"/>
      <c r="T153" s="189"/>
      <c r="U153" s="188"/>
      <c r="V153" s="241"/>
      <c r="W153" s="241"/>
      <c r="X153" s="189"/>
      <c r="Y153" s="188"/>
      <c r="Z153" s="241"/>
      <c r="AA153" s="241"/>
      <c r="AB153" s="189"/>
      <c r="AC153" s="278"/>
      <c r="AD153" s="279"/>
      <c r="AE153" s="279"/>
      <c r="AF153" s="280"/>
      <c r="AG153" s="222"/>
      <c r="AH153" s="223"/>
      <c r="AI153" s="223"/>
      <c r="AJ153" s="223"/>
      <c r="AK153" s="223"/>
      <c r="AL153" s="223"/>
      <c r="AM153" s="223"/>
      <c r="AN153" s="223"/>
      <c r="AO153" s="224"/>
      <c r="AP153" s="269"/>
      <c r="AQ153" s="275"/>
      <c r="AR153" s="275"/>
      <c r="AS153" s="270"/>
      <c r="AT153" s="200">
        <f>'08.02'!AT153+AY153</f>
        <v>0</v>
      </c>
      <c r="AU153" s="206"/>
      <c r="AV153" s="201"/>
      <c r="AW153" s="188">
        <f>'08.02'!BG153</f>
        <v>0</v>
      </c>
      <c r="AX153" s="189"/>
      <c r="AY153" s="188"/>
      <c r="AZ153" s="189"/>
      <c r="BA153" s="200"/>
      <c r="BB153" s="201"/>
      <c r="BC153" s="269">
        <f>'08.02'!BC153+BA153</f>
        <v>0</v>
      </c>
      <c r="BD153" s="270"/>
      <c r="BE153" s="200">
        <f>'08.02'!BE153+BA153</f>
        <v>0</v>
      </c>
      <c r="BF153" s="201"/>
      <c r="BG153" s="200">
        <f>AT153-BE153</f>
        <v>0</v>
      </c>
      <c r="BH153" s="206"/>
      <c r="BI153" s="201"/>
      <c r="BJ153" s="254"/>
      <c r="BK153" s="255"/>
      <c r="BL153" s="256"/>
      <c r="BM153" s="1"/>
      <c r="BN153" s="2"/>
    </row>
    <row r="154" spans="2:66" ht="15" customHeight="1">
      <c r="B154" s="212"/>
      <c r="C154" s="213"/>
      <c r="D154" s="213"/>
      <c r="E154" s="213"/>
      <c r="F154" s="213"/>
      <c r="G154" s="213"/>
      <c r="H154" s="213"/>
      <c r="I154" s="213"/>
      <c r="J154" s="213"/>
      <c r="K154" s="213"/>
      <c r="L154" s="214"/>
      <c r="M154" s="190"/>
      <c r="N154" s="242"/>
      <c r="O154" s="242"/>
      <c r="P154" s="191"/>
      <c r="Q154" s="190"/>
      <c r="R154" s="242"/>
      <c r="S154" s="242"/>
      <c r="T154" s="191"/>
      <c r="U154" s="190"/>
      <c r="V154" s="242"/>
      <c r="W154" s="242"/>
      <c r="X154" s="191"/>
      <c r="Y154" s="190"/>
      <c r="Z154" s="242"/>
      <c r="AA154" s="242"/>
      <c r="AB154" s="191"/>
      <c r="AC154" s="281"/>
      <c r="AD154" s="282"/>
      <c r="AE154" s="282"/>
      <c r="AF154" s="283"/>
      <c r="AG154" s="225"/>
      <c r="AH154" s="226"/>
      <c r="AI154" s="226"/>
      <c r="AJ154" s="226"/>
      <c r="AK154" s="226"/>
      <c r="AL154" s="226"/>
      <c r="AM154" s="226"/>
      <c r="AN154" s="226"/>
      <c r="AO154" s="227"/>
      <c r="AP154" s="271"/>
      <c r="AQ154" s="276"/>
      <c r="AR154" s="276"/>
      <c r="AS154" s="272"/>
      <c r="AT154" s="202"/>
      <c r="AU154" s="207"/>
      <c r="AV154" s="203"/>
      <c r="AW154" s="190"/>
      <c r="AX154" s="191"/>
      <c r="AY154" s="190"/>
      <c r="AZ154" s="191"/>
      <c r="BA154" s="202"/>
      <c r="BB154" s="203"/>
      <c r="BC154" s="271"/>
      <c r="BD154" s="272"/>
      <c r="BE154" s="202"/>
      <c r="BF154" s="203"/>
      <c r="BG154" s="202"/>
      <c r="BH154" s="207"/>
      <c r="BI154" s="203"/>
      <c r="BJ154" s="257"/>
      <c r="BK154" s="258"/>
      <c r="BL154" s="259"/>
      <c r="BM154" s="1"/>
      <c r="BN154" s="2"/>
    </row>
    <row r="155" spans="2:66" ht="15" customHeight="1" thickBot="1">
      <c r="B155" s="215"/>
      <c r="C155" s="216"/>
      <c r="D155" s="216"/>
      <c r="E155" s="216"/>
      <c r="F155" s="216"/>
      <c r="G155" s="216"/>
      <c r="H155" s="216"/>
      <c r="I155" s="216"/>
      <c r="J155" s="216"/>
      <c r="K155" s="216"/>
      <c r="L155" s="217"/>
      <c r="M155" s="192"/>
      <c r="N155" s="243"/>
      <c r="O155" s="243"/>
      <c r="P155" s="193"/>
      <c r="Q155" s="192"/>
      <c r="R155" s="243"/>
      <c r="S155" s="243"/>
      <c r="T155" s="193"/>
      <c r="U155" s="192"/>
      <c r="V155" s="243"/>
      <c r="W155" s="243"/>
      <c r="X155" s="193"/>
      <c r="Y155" s="192"/>
      <c r="Z155" s="243"/>
      <c r="AA155" s="243"/>
      <c r="AB155" s="193"/>
      <c r="AC155" s="284"/>
      <c r="AD155" s="285"/>
      <c r="AE155" s="285"/>
      <c r="AF155" s="286"/>
      <c r="AG155" s="228"/>
      <c r="AH155" s="229"/>
      <c r="AI155" s="229"/>
      <c r="AJ155" s="229"/>
      <c r="AK155" s="229"/>
      <c r="AL155" s="229"/>
      <c r="AM155" s="229"/>
      <c r="AN155" s="229"/>
      <c r="AO155" s="230"/>
      <c r="AP155" s="273"/>
      <c r="AQ155" s="277"/>
      <c r="AR155" s="277"/>
      <c r="AS155" s="274"/>
      <c r="AT155" s="204"/>
      <c r="AU155" s="208"/>
      <c r="AV155" s="205"/>
      <c r="AW155" s="192"/>
      <c r="AX155" s="193"/>
      <c r="AY155" s="192"/>
      <c r="AZ155" s="193"/>
      <c r="BA155" s="204"/>
      <c r="BB155" s="205"/>
      <c r="BC155" s="273"/>
      <c r="BD155" s="274"/>
      <c r="BE155" s="204"/>
      <c r="BF155" s="205"/>
      <c r="BG155" s="204"/>
      <c r="BH155" s="208"/>
      <c r="BI155" s="205"/>
      <c r="BJ155" s="260"/>
      <c r="BK155" s="261"/>
      <c r="BL155" s="262"/>
      <c r="BM155" s="1"/>
      <c r="BN155" s="2"/>
    </row>
    <row r="156" spans="2:66" ht="15" customHeight="1" thickTop="1">
      <c r="B156" s="209"/>
      <c r="C156" s="210"/>
      <c r="D156" s="210"/>
      <c r="E156" s="210"/>
      <c r="F156" s="210"/>
      <c r="G156" s="210"/>
      <c r="H156" s="210"/>
      <c r="I156" s="210"/>
      <c r="J156" s="210"/>
      <c r="K156" s="210"/>
      <c r="L156" s="211"/>
      <c r="M156" s="194"/>
      <c r="N156" s="219"/>
      <c r="O156" s="219"/>
      <c r="P156" s="195"/>
      <c r="Q156" s="194"/>
      <c r="R156" s="219"/>
      <c r="S156" s="219"/>
      <c r="T156" s="195"/>
      <c r="U156" s="194"/>
      <c r="V156" s="219"/>
      <c r="W156" s="219"/>
      <c r="X156" s="195"/>
      <c r="Y156" s="194"/>
      <c r="Z156" s="219"/>
      <c r="AA156" s="219"/>
      <c r="AB156" s="195"/>
      <c r="AC156" s="188"/>
      <c r="AD156" s="241"/>
      <c r="AE156" s="241"/>
      <c r="AF156" s="189"/>
      <c r="AG156" s="222" t="s">
        <v>215</v>
      </c>
      <c r="AH156" s="223"/>
      <c r="AI156" s="223"/>
      <c r="AJ156" s="223"/>
      <c r="AK156" s="223"/>
      <c r="AL156" s="223"/>
      <c r="AM156" s="223"/>
      <c r="AN156" s="223"/>
      <c r="AO156" s="224"/>
      <c r="AP156" s="269" t="s">
        <v>61</v>
      </c>
      <c r="AQ156" s="275"/>
      <c r="AR156" s="275"/>
      <c r="AS156" s="270"/>
      <c r="AT156" s="200">
        <f>'08.02'!AT156+AY156</f>
        <v>37</v>
      </c>
      <c r="AU156" s="206"/>
      <c r="AV156" s="201"/>
      <c r="AW156" s="188">
        <f>'08.02'!BG156</f>
        <v>37</v>
      </c>
      <c r="AX156" s="189"/>
      <c r="AY156" s="188"/>
      <c r="AZ156" s="189"/>
      <c r="BA156" s="200"/>
      <c r="BB156" s="201"/>
      <c r="BC156" s="269">
        <f>'08.02'!BC156+BA156</f>
        <v>0</v>
      </c>
      <c r="BD156" s="270"/>
      <c r="BE156" s="200">
        <f>'08.02'!BE156+BA156</f>
        <v>0</v>
      </c>
      <c r="BF156" s="201"/>
      <c r="BG156" s="200">
        <f>AT156-BE156</f>
        <v>37</v>
      </c>
      <c r="BH156" s="206"/>
      <c r="BI156" s="201"/>
      <c r="BJ156" s="254">
        <f>((LEFT(AP156,FIND(" ",AP156)-1)*BC156)/$S$279)</f>
        <v>0</v>
      </c>
      <c r="BK156" s="255"/>
      <c r="BL156" s="256"/>
      <c r="BM156" s="1"/>
      <c r="BN156" s="2"/>
    </row>
    <row r="157" spans="2:66" ht="15" customHeight="1">
      <c r="B157" s="212"/>
      <c r="C157" s="213"/>
      <c r="D157" s="213"/>
      <c r="E157" s="213"/>
      <c r="F157" s="213"/>
      <c r="G157" s="213"/>
      <c r="H157" s="213"/>
      <c r="I157" s="213"/>
      <c r="J157" s="213"/>
      <c r="K157" s="213"/>
      <c r="L157" s="214"/>
      <c r="M157" s="196"/>
      <c r="N157" s="220"/>
      <c r="O157" s="220"/>
      <c r="P157" s="197"/>
      <c r="Q157" s="196"/>
      <c r="R157" s="220"/>
      <c r="S157" s="220"/>
      <c r="T157" s="197"/>
      <c r="U157" s="196"/>
      <c r="V157" s="220"/>
      <c r="W157" s="220"/>
      <c r="X157" s="197"/>
      <c r="Y157" s="196"/>
      <c r="Z157" s="220"/>
      <c r="AA157" s="220"/>
      <c r="AB157" s="197"/>
      <c r="AC157" s="190"/>
      <c r="AD157" s="242"/>
      <c r="AE157" s="242"/>
      <c r="AF157" s="191"/>
      <c r="AG157" s="225"/>
      <c r="AH157" s="226"/>
      <c r="AI157" s="226"/>
      <c r="AJ157" s="226"/>
      <c r="AK157" s="226"/>
      <c r="AL157" s="226"/>
      <c r="AM157" s="226"/>
      <c r="AN157" s="226"/>
      <c r="AO157" s="227"/>
      <c r="AP157" s="271"/>
      <c r="AQ157" s="276"/>
      <c r="AR157" s="276"/>
      <c r="AS157" s="272"/>
      <c r="AT157" s="202"/>
      <c r="AU157" s="207"/>
      <c r="AV157" s="203"/>
      <c r="AW157" s="190"/>
      <c r="AX157" s="191"/>
      <c r="AY157" s="190"/>
      <c r="AZ157" s="191"/>
      <c r="BA157" s="202"/>
      <c r="BB157" s="203"/>
      <c r="BC157" s="271"/>
      <c r="BD157" s="272"/>
      <c r="BE157" s="202"/>
      <c r="BF157" s="203"/>
      <c r="BG157" s="202"/>
      <c r="BH157" s="207"/>
      <c r="BI157" s="203"/>
      <c r="BJ157" s="257"/>
      <c r="BK157" s="258"/>
      <c r="BL157" s="259"/>
      <c r="BM157" s="1"/>
      <c r="BN157" s="2"/>
    </row>
    <row r="158" spans="2:66" ht="15" customHeight="1" thickBot="1">
      <c r="B158" s="215"/>
      <c r="C158" s="216"/>
      <c r="D158" s="216"/>
      <c r="E158" s="216"/>
      <c r="F158" s="216"/>
      <c r="G158" s="216"/>
      <c r="H158" s="216"/>
      <c r="I158" s="216"/>
      <c r="J158" s="216"/>
      <c r="K158" s="216"/>
      <c r="L158" s="217"/>
      <c r="M158" s="198"/>
      <c r="N158" s="221"/>
      <c r="O158" s="221"/>
      <c r="P158" s="199"/>
      <c r="Q158" s="198"/>
      <c r="R158" s="221"/>
      <c r="S158" s="221"/>
      <c r="T158" s="199"/>
      <c r="U158" s="198"/>
      <c r="V158" s="221"/>
      <c r="W158" s="221"/>
      <c r="X158" s="199"/>
      <c r="Y158" s="198"/>
      <c r="Z158" s="221"/>
      <c r="AA158" s="221"/>
      <c r="AB158" s="199"/>
      <c r="AC158" s="192"/>
      <c r="AD158" s="243"/>
      <c r="AE158" s="243"/>
      <c r="AF158" s="193"/>
      <c r="AG158" s="228"/>
      <c r="AH158" s="229"/>
      <c r="AI158" s="229"/>
      <c r="AJ158" s="229"/>
      <c r="AK158" s="229"/>
      <c r="AL158" s="229"/>
      <c r="AM158" s="229"/>
      <c r="AN158" s="229"/>
      <c r="AO158" s="230"/>
      <c r="AP158" s="273"/>
      <c r="AQ158" s="277"/>
      <c r="AR158" s="277"/>
      <c r="AS158" s="274"/>
      <c r="AT158" s="204"/>
      <c r="AU158" s="208"/>
      <c r="AV158" s="205"/>
      <c r="AW158" s="192"/>
      <c r="AX158" s="193"/>
      <c r="AY158" s="192"/>
      <c r="AZ158" s="193"/>
      <c r="BA158" s="204"/>
      <c r="BB158" s="205"/>
      <c r="BC158" s="273"/>
      <c r="BD158" s="274"/>
      <c r="BE158" s="204"/>
      <c r="BF158" s="205"/>
      <c r="BG158" s="204"/>
      <c r="BH158" s="208"/>
      <c r="BI158" s="205"/>
      <c r="BJ158" s="260"/>
      <c r="BK158" s="261"/>
      <c r="BL158" s="262"/>
      <c r="BM158" s="1"/>
      <c r="BN158" s="2"/>
    </row>
    <row r="159" spans="2:66" ht="15" customHeight="1" thickTop="1" thickBot="1">
      <c r="B159" s="209"/>
      <c r="C159" s="210"/>
      <c r="D159" s="210"/>
      <c r="E159" s="210"/>
      <c r="F159" s="210"/>
      <c r="G159" s="210"/>
      <c r="H159" s="210"/>
      <c r="I159" s="210"/>
      <c r="J159" s="210"/>
      <c r="K159" s="210"/>
      <c r="L159" s="211"/>
      <c r="M159" s="218"/>
      <c r="N159" s="218"/>
      <c r="O159" s="218"/>
      <c r="P159" s="218"/>
      <c r="Q159" s="218"/>
      <c r="R159" s="218"/>
      <c r="S159" s="218"/>
      <c r="T159" s="218"/>
      <c r="U159" s="218"/>
      <c r="V159" s="218"/>
      <c r="W159" s="218"/>
      <c r="X159" s="218"/>
      <c r="Y159" s="218"/>
      <c r="Z159" s="218"/>
      <c r="AA159" s="218"/>
      <c r="AB159" s="218"/>
      <c r="AC159" s="182"/>
      <c r="AD159" s="182"/>
      <c r="AE159" s="182"/>
      <c r="AF159" s="182"/>
      <c r="AG159" s="222" t="s">
        <v>301</v>
      </c>
      <c r="AH159" s="223"/>
      <c r="AI159" s="223"/>
      <c r="AJ159" s="223"/>
      <c r="AK159" s="223"/>
      <c r="AL159" s="223"/>
      <c r="AM159" s="223"/>
      <c r="AN159" s="223"/>
      <c r="AO159" s="224"/>
      <c r="AP159" s="269" t="s">
        <v>52</v>
      </c>
      <c r="AQ159" s="275"/>
      <c r="AR159" s="275"/>
      <c r="AS159" s="270"/>
      <c r="AT159" s="200">
        <f>'08.02'!AT159+AY159</f>
        <v>10</v>
      </c>
      <c r="AU159" s="206"/>
      <c r="AV159" s="201"/>
      <c r="AW159" s="188">
        <f>'08.02'!BG159</f>
        <v>10</v>
      </c>
      <c r="AX159" s="189"/>
      <c r="AY159" s="188"/>
      <c r="AZ159" s="189"/>
      <c r="BA159" s="200"/>
      <c r="BB159" s="201"/>
      <c r="BC159" s="269">
        <f>'08.02'!BC159+BA159</f>
        <v>0</v>
      </c>
      <c r="BD159" s="270"/>
      <c r="BE159" s="200">
        <f>'08.02'!BE159+BA159</f>
        <v>0</v>
      </c>
      <c r="BF159" s="201"/>
      <c r="BG159" s="200">
        <f>AT159-BE159</f>
        <v>10</v>
      </c>
      <c r="BH159" s="206"/>
      <c r="BI159" s="201"/>
      <c r="BJ159" s="254">
        <f>((LEFT(AP159,FIND(" ",AP159)-1)*BC159)/$S$279)</f>
        <v>0</v>
      </c>
      <c r="BK159" s="255"/>
      <c r="BL159" s="256"/>
      <c r="BM159" s="1"/>
      <c r="BN159" s="2"/>
    </row>
    <row r="160" spans="2:66" ht="15" customHeight="1" thickTop="1" thickBot="1">
      <c r="B160" s="212"/>
      <c r="C160" s="213"/>
      <c r="D160" s="213"/>
      <c r="E160" s="213"/>
      <c r="F160" s="213"/>
      <c r="G160" s="213"/>
      <c r="H160" s="213"/>
      <c r="I160" s="213"/>
      <c r="J160" s="213"/>
      <c r="K160" s="213"/>
      <c r="L160" s="214"/>
      <c r="M160" s="218"/>
      <c r="N160" s="218"/>
      <c r="O160" s="218"/>
      <c r="P160" s="218"/>
      <c r="Q160" s="218"/>
      <c r="R160" s="218"/>
      <c r="S160" s="218"/>
      <c r="T160" s="218"/>
      <c r="U160" s="218"/>
      <c r="V160" s="218"/>
      <c r="W160" s="218"/>
      <c r="X160" s="218"/>
      <c r="Y160" s="218"/>
      <c r="Z160" s="218"/>
      <c r="AA160" s="218"/>
      <c r="AB160" s="218"/>
      <c r="AC160" s="182"/>
      <c r="AD160" s="182"/>
      <c r="AE160" s="182"/>
      <c r="AF160" s="182"/>
      <c r="AG160" s="225"/>
      <c r="AH160" s="226"/>
      <c r="AI160" s="226"/>
      <c r="AJ160" s="226"/>
      <c r="AK160" s="226"/>
      <c r="AL160" s="226"/>
      <c r="AM160" s="226"/>
      <c r="AN160" s="226"/>
      <c r="AO160" s="227"/>
      <c r="AP160" s="271"/>
      <c r="AQ160" s="276"/>
      <c r="AR160" s="276"/>
      <c r="AS160" s="272"/>
      <c r="AT160" s="202"/>
      <c r="AU160" s="207"/>
      <c r="AV160" s="203"/>
      <c r="AW160" s="190"/>
      <c r="AX160" s="191"/>
      <c r="AY160" s="190"/>
      <c r="AZ160" s="191"/>
      <c r="BA160" s="202"/>
      <c r="BB160" s="203"/>
      <c r="BC160" s="271"/>
      <c r="BD160" s="272"/>
      <c r="BE160" s="202"/>
      <c r="BF160" s="203"/>
      <c r="BG160" s="202"/>
      <c r="BH160" s="207"/>
      <c r="BI160" s="203"/>
      <c r="BJ160" s="257"/>
      <c r="BK160" s="258"/>
      <c r="BL160" s="259"/>
      <c r="BM160" s="1"/>
      <c r="BN160" s="2"/>
    </row>
    <row r="161" spans="2:67" ht="15" customHeight="1" thickTop="1" thickBot="1">
      <c r="B161" s="215"/>
      <c r="C161" s="216"/>
      <c r="D161" s="216"/>
      <c r="E161" s="216"/>
      <c r="F161" s="216"/>
      <c r="G161" s="216"/>
      <c r="H161" s="216"/>
      <c r="I161" s="216"/>
      <c r="J161" s="216"/>
      <c r="K161" s="216"/>
      <c r="L161" s="217"/>
      <c r="M161" s="218"/>
      <c r="N161" s="218"/>
      <c r="O161" s="218"/>
      <c r="P161" s="218"/>
      <c r="Q161" s="218"/>
      <c r="R161" s="218"/>
      <c r="S161" s="218"/>
      <c r="T161" s="218"/>
      <c r="U161" s="218"/>
      <c r="V161" s="218"/>
      <c r="W161" s="218"/>
      <c r="X161" s="218"/>
      <c r="Y161" s="218"/>
      <c r="Z161" s="218"/>
      <c r="AA161" s="218"/>
      <c r="AB161" s="218"/>
      <c r="AC161" s="182"/>
      <c r="AD161" s="182"/>
      <c r="AE161" s="182"/>
      <c r="AF161" s="182"/>
      <c r="AG161" s="228"/>
      <c r="AH161" s="229"/>
      <c r="AI161" s="229"/>
      <c r="AJ161" s="229"/>
      <c r="AK161" s="229"/>
      <c r="AL161" s="229"/>
      <c r="AM161" s="229"/>
      <c r="AN161" s="229"/>
      <c r="AO161" s="230"/>
      <c r="AP161" s="273"/>
      <c r="AQ161" s="277"/>
      <c r="AR161" s="277"/>
      <c r="AS161" s="274"/>
      <c r="AT161" s="204"/>
      <c r="AU161" s="208"/>
      <c r="AV161" s="205"/>
      <c r="AW161" s="192"/>
      <c r="AX161" s="193"/>
      <c r="AY161" s="192"/>
      <c r="AZ161" s="193"/>
      <c r="BA161" s="204"/>
      <c r="BB161" s="205"/>
      <c r="BC161" s="273"/>
      <c r="BD161" s="274"/>
      <c r="BE161" s="204"/>
      <c r="BF161" s="205"/>
      <c r="BG161" s="204"/>
      <c r="BH161" s="208"/>
      <c r="BI161" s="205"/>
      <c r="BJ161" s="260"/>
      <c r="BK161" s="261"/>
      <c r="BL161" s="262"/>
      <c r="BM161" s="1"/>
      <c r="BN161" s="2"/>
    </row>
    <row r="162" spans="2:67" ht="15" customHeight="1" thickTop="1" thickBot="1">
      <c r="B162" s="209"/>
      <c r="C162" s="210"/>
      <c r="D162" s="210"/>
      <c r="E162" s="210"/>
      <c r="F162" s="210"/>
      <c r="G162" s="210"/>
      <c r="H162" s="210"/>
      <c r="I162" s="210"/>
      <c r="J162" s="210"/>
      <c r="K162" s="210"/>
      <c r="L162" s="211"/>
      <c r="M162" s="218"/>
      <c r="N162" s="218"/>
      <c r="O162" s="218"/>
      <c r="P162" s="218"/>
      <c r="Q162" s="218"/>
      <c r="R162" s="218"/>
      <c r="S162" s="218"/>
      <c r="T162" s="218"/>
      <c r="U162" s="218"/>
      <c r="V162" s="218"/>
      <c r="W162" s="218"/>
      <c r="X162" s="218"/>
      <c r="Y162" s="218"/>
      <c r="Z162" s="218"/>
      <c r="AA162" s="218"/>
      <c r="AB162" s="218"/>
      <c r="AC162" s="182"/>
      <c r="AD162" s="182"/>
      <c r="AE162" s="182"/>
      <c r="AF162" s="182"/>
      <c r="AG162" s="222" t="s">
        <v>164</v>
      </c>
      <c r="AH162" s="223"/>
      <c r="AI162" s="223"/>
      <c r="AJ162" s="223"/>
      <c r="AK162" s="223"/>
      <c r="AL162" s="223"/>
      <c r="AM162" s="223"/>
      <c r="AN162" s="223"/>
      <c r="AO162" s="224"/>
      <c r="AP162" s="269" t="s">
        <v>52</v>
      </c>
      <c r="AQ162" s="275"/>
      <c r="AR162" s="275"/>
      <c r="AS162" s="270"/>
      <c r="AT162" s="200">
        <f>'08.02'!AT162+AY162</f>
        <v>0</v>
      </c>
      <c r="AU162" s="206"/>
      <c r="AV162" s="201"/>
      <c r="AW162" s="188">
        <f>'08.02'!BG162</f>
        <v>0</v>
      </c>
      <c r="AX162" s="189"/>
      <c r="AY162" s="188"/>
      <c r="AZ162" s="189"/>
      <c r="BA162" s="200"/>
      <c r="BB162" s="201"/>
      <c r="BC162" s="269">
        <f>'08.02'!BC162+BA162</f>
        <v>0</v>
      </c>
      <c r="BD162" s="270"/>
      <c r="BE162" s="200">
        <f>'08.02'!BE162+BA162</f>
        <v>0</v>
      </c>
      <c r="BF162" s="201"/>
      <c r="BG162" s="200">
        <f>AT162-BE162</f>
        <v>0</v>
      </c>
      <c r="BH162" s="206"/>
      <c r="BI162" s="201"/>
      <c r="BJ162" s="254">
        <f>((LEFT(AP162,FIND(" ",AP162)-1)*BC162)/$S$279)</f>
        <v>0</v>
      </c>
      <c r="BK162" s="255"/>
      <c r="BL162" s="256"/>
      <c r="BM162" s="1"/>
      <c r="BN162" s="2"/>
    </row>
    <row r="163" spans="2:67" ht="15" customHeight="1" thickTop="1" thickBot="1">
      <c r="B163" s="212"/>
      <c r="C163" s="213"/>
      <c r="D163" s="213"/>
      <c r="E163" s="213"/>
      <c r="F163" s="213"/>
      <c r="G163" s="213"/>
      <c r="H163" s="213"/>
      <c r="I163" s="213"/>
      <c r="J163" s="213"/>
      <c r="K163" s="213"/>
      <c r="L163" s="214"/>
      <c r="M163" s="218"/>
      <c r="N163" s="218"/>
      <c r="O163" s="218"/>
      <c r="P163" s="218"/>
      <c r="Q163" s="218"/>
      <c r="R163" s="218"/>
      <c r="S163" s="218"/>
      <c r="T163" s="218"/>
      <c r="U163" s="218"/>
      <c r="V163" s="218"/>
      <c r="W163" s="218"/>
      <c r="X163" s="218"/>
      <c r="Y163" s="218"/>
      <c r="Z163" s="218"/>
      <c r="AA163" s="218"/>
      <c r="AB163" s="218"/>
      <c r="AC163" s="182"/>
      <c r="AD163" s="182"/>
      <c r="AE163" s="182"/>
      <c r="AF163" s="182"/>
      <c r="AG163" s="225"/>
      <c r="AH163" s="226"/>
      <c r="AI163" s="226"/>
      <c r="AJ163" s="226"/>
      <c r="AK163" s="226"/>
      <c r="AL163" s="226"/>
      <c r="AM163" s="226"/>
      <c r="AN163" s="226"/>
      <c r="AO163" s="227"/>
      <c r="AP163" s="271"/>
      <c r="AQ163" s="276"/>
      <c r="AR163" s="276"/>
      <c r="AS163" s="272"/>
      <c r="AT163" s="202"/>
      <c r="AU163" s="207"/>
      <c r="AV163" s="203"/>
      <c r="AW163" s="190"/>
      <c r="AX163" s="191"/>
      <c r="AY163" s="190"/>
      <c r="AZ163" s="191"/>
      <c r="BA163" s="202"/>
      <c r="BB163" s="203"/>
      <c r="BC163" s="271"/>
      <c r="BD163" s="272"/>
      <c r="BE163" s="202"/>
      <c r="BF163" s="203"/>
      <c r="BG163" s="202"/>
      <c r="BH163" s="207"/>
      <c r="BI163" s="203"/>
      <c r="BJ163" s="257"/>
      <c r="BK163" s="258"/>
      <c r="BL163" s="259"/>
      <c r="BM163" s="1"/>
      <c r="BN163" s="2"/>
    </row>
    <row r="164" spans="2:67" ht="15" customHeight="1" thickTop="1" thickBot="1">
      <c r="B164" s="215"/>
      <c r="C164" s="216"/>
      <c r="D164" s="216"/>
      <c r="E164" s="216"/>
      <c r="F164" s="216"/>
      <c r="G164" s="216"/>
      <c r="H164" s="216"/>
      <c r="I164" s="216"/>
      <c r="J164" s="216"/>
      <c r="K164" s="216"/>
      <c r="L164" s="217"/>
      <c r="M164" s="218"/>
      <c r="N164" s="218"/>
      <c r="O164" s="218"/>
      <c r="P164" s="218"/>
      <c r="Q164" s="218"/>
      <c r="R164" s="218"/>
      <c r="S164" s="218"/>
      <c r="T164" s="218"/>
      <c r="U164" s="218"/>
      <c r="V164" s="218"/>
      <c r="W164" s="218"/>
      <c r="X164" s="218"/>
      <c r="Y164" s="218"/>
      <c r="Z164" s="218"/>
      <c r="AA164" s="218"/>
      <c r="AB164" s="218"/>
      <c r="AC164" s="182"/>
      <c r="AD164" s="182"/>
      <c r="AE164" s="182"/>
      <c r="AF164" s="182"/>
      <c r="AG164" s="228"/>
      <c r="AH164" s="229"/>
      <c r="AI164" s="229"/>
      <c r="AJ164" s="229"/>
      <c r="AK164" s="229"/>
      <c r="AL164" s="229"/>
      <c r="AM164" s="229"/>
      <c r="AN164" s="229"/>
      <c r="AO164" s="230"/>
      <c r="AP164" s="273"/>
      <c r="AQ164" s="277"/>
      <c r="AR164" s="277"/>
      <c r="AS164" s="274"/>
      <c r="AT164" s="204"/>
      <c r="AU164" s="208"/>
      <c r="AV164" s="205"/>
      <c r="AW164" s="192"/>
      <c r="AX164" s="193"/>
      <c r="AY164" s="192"/>
      <c r="AZ164" s="193"/>
      <c r="BA164" s="204"/>
      <c r="BB164" s="205"/>
      <c r="BC164" s="273"/>
      <c r="BD164" s="274"/>
      <c r="BE164" s="204"/>
      <c r="BF164" s="205"/>
      <c r="BG164" s="204"/>
      <c r="BH164" s="208"/>
      <c r="BI164" s="205"/>
      <c r="BJ164" s="260"/>
      <c r="BK164" s="261"/>
      <c r="BL164" s="262"/>
      <c r="BM164" s="1"/>
      <c r="BN164" s="2"/>
    </row>
    <row r="165" spans="2:67" ht="15" customHeight="1" thickTop="1" thickBot="1">
      <c r="B165" s="209"/>
      <c r="C165" s="210"/>
      <c r="D165" s="210"/>
      <c r="E165" s="210"/>
      <c r="F165" s="210"/>
      <c r="G165" s="210"/>
      <c r="H165" s="210"/>
      <c r="I165" s="210"/>
      <c r="J165" s="210"/>
      <c r="K165" s="210"/>
      <c r="L165" s="211"/>
      <c r="M165" s="218"/>
      <c r="N165" s="218"/>
      <c r="O165" s="218"/>
      <c r="P165" s="218"/>
      <c r="Q165" s="218"/>
      <c r="R165" s="218"/>
      <c r="S165" s="218"/>
      <c r="T165" s="218"/>
      <c r="U165" s="218"/>
      <c r="V165" s="218"/>
      <c r="W165" s="218"/>
      <c r="X165" s="218"/>
      <c r="Y165" s="218"/>
      <c r="Z165" s="218"/>
      <c r="AA165" s="218"/>
      <c r="AB165" s="218"/>
      <c r="AC165" s="182"/>
      <c r="AD165" s="182"/>
      <c r="AE165" s="182"/>
      <c r="AF165" s="182"/>
      <c r="AG165" s="265" t="s">
        <v>63</v>
      </c>
      <c r="AH165" s="265"/>
      <c r="AI165" s="265"/>
      <c r="AJ165" s="265"/>
      <c r="AK165" s="265"/>
      <c r="AL165" s="265"/>
      <c r="AM165" s="265"/>
      <c r="AN165" s="265"/>
      <c r="AO165" s="265"/>
      <c r="AP165" s="265"/>
      <c r="AQ165" s="265"/>
      <c r="AR165" s="265"/>
      <c r="AS165" s="265"/>
      <c r="AT165" s="265"/>
      <c r="AU165" s="265"/>
      <c r="AV165" s="265"/>
      <c r="AW165" s="265"/>
      <c r="AX165" s="265"/>
      <c r="AY165" s="265"/>
      <c r="AZ165" s="265"/>
      <c r="BA165" s="265"/>
      <c r="BB165" s="265"/>
      <c r="BC165" s="265"/>
      <c r="BD165" s="265"/>
      <c r="BE165" s="265"/>
      <c r="BF165" s="265"/>
      <c r="BG165" s="265"/>
      <c r="BH165" s="265"/>
      <c r="BI165" s="266"/>
      <c r="BJ165" s="254">
        <f>SUM(BG66:BI164)</f>
        <v>519</v>
      </c>
      <c r="BK165" s="255"/>
      <c r="BL165" s="256"/>
      <c r="BM165" s="263" t="s">
        <v>263</v>
      </c>
      <c r="BN165" s="264"/>
      <c r="BO165" s="264"/>
    </row>
    <row r="166" spans="2:67" ht="15" customHeight="1" thickTop="1" thickBot="1">
      <c r="B166" s="212"/>
      <c r="C166" s="213"/>
      <c r="D166" s="213"/>
      <c r="E166" s="213"/>
      <c r="F166" s="213"/>
      <c r="G166" s="213"/>
      <c r="H166" s="213"/>
      <c r="I166" s="213"/>
      <c r="J166" s="213"/>
      <c r="K166" s="213"/>
      <c r="L166" s="214"/>
      <c r="M166" s="218"/>
      <c r="N166" s="218"/>
      <c r="O166" s="218"/>
      <c r="P166" s="218"/>
      <c r="Q166" s="218"/>
      <c r="R166" s="218"/>
      <c r="S166" s="218"/>
      <c r="T166" s="218"/>
      <c r="U166" s="218"/>
      <c r="V166" s="218"/>
      <c r="W166" s="218"/>
      <c r="X166" s="218"/>
      <c r="Y166" s="218"/>
      <c r="Z166" s="218"/>
      <c r="AA166" s="218"/>
      <c r="AB166" s="218"/>
      <c r="AC166" s="182"/>
      <c r="AD166" s="182"/>
      <c r="AE166" s="182"/>
      <c r="AF166" s="182"/>
      <c r="AG166" s="267"/>
      <c r="AH166" s="267"/>
      <c r="AI166" s="267"/>
      <c r="AJ166" s="267"/>
      <c r="AK166" s="267"/>
      <c r="AL166" s="267"/>
      <c r="AM166" s="267"/>
      <c r="AN166" s="267"/>
      <c r="AO166" s="267"/>
      <c r="AP166" s="267"/>
      <c r="AQ166" s="267"/>
      <c r="AR166" s="267"/>
      <c r="AS166" s="267"/>
      <c r="AT166" s="267"/>
      <c r="AU166" s="267"/>
      <c r="AV166" s="267"/>
      <c r="AW166" s="267"/>
      <c r="AX166" s="267"/>
      <c r="AY166" s="267"/>
      <c r="AZ166" s="267"/>
      <c r="BA166" s="267"/>
      <c r="BB166" s="267"/>
      <c r="BC166" s="267"/>
      <c r="BD166" s="267"/>
      <c r="BE166" s="267"/>
      <c r="BF166" s="267"/>
      <c r="BG166" s="267"/>
      <c r="BH166" s="267"/>
      <c r="BI166" s="268"/>
      <c r="BJ166" s="257"/>
      <c r="BK166" s="258"/>
      <c r="BL166" s="259"/>
      <c r="BM166" s="263"/>
      <c r="BN166" s="264"/>
      <c r="BO166" s="264"/>
    </row>
    <row r="167" spans="2:67" ht="15" customHeight="1" thickTop="1" thickBot="1">
      <c r="B167" s="215"/>
      <c r="C167" s="216"/>
      <c r="D167" s="216"/>
      <c r="E167" s="216"/>
      <c r="F167" s="216"/>
      <c r="G167" s="216"/>
      <c r="H167" s="216"/>
      <c r="I167" s="216"/>
      <c r="J167" s="216"/>
      <c r="K167" s="216"/>
      <c r="L167" s="217"/>
      <c r="M167" s="218"/>
      <c r="N167" s="218"/>
      <c r="O167" s="218"/>
      <c r="P167" s="218"/>
      <c r="Q167" s="218"/>
      <c r="R167" s="218"/>
      <c r="S167" s="218"/>
      <c r="T167" s="218"/>
      <c r="U167" s="218"/>
      <c r="V167" s="218"/>
      <c r="W167" s="218"/>
      <c r="X167" s="218"/>
      <c r="Y167" s="218"/>
      <c r="Z167" s="218"/>
      <c r="AA167" s="218"/>
      <c r="AB167" s="218"/>
      <c r="AC167" s="182"/>
      <c r="AD167" s="182"/>
      <c r="AE167" s="182"/>
      <c r="AF167" s="182"/>
      <c r="AG167" s="267"/>
      <c r="AH167" s="267"/>
      <c r="AI167" s="267"/>
      <c r="AJ167" s="267"/>
      <c r="AK167" s="267"/>
      <c r="AL167" s="267"/>
      <c r="AM167" s="267"/>
      <c r="AN167" s="267"/>
      <c r="AO167" s="267"/>
      <c r="AP167" s="267"/>
      <c r="AQ167" s="267"/>
      <c r="AR167" s="267"/>
      <c r="AS167" s="267"/>
      <c r="AT167" s="267"/>
      <c r="AU167" s="267"/>
      <c r="AV167" s="267"/>
      <c r="AW167" s="267"/>
      <c r="AX167" s="267"/>
      <c r="AY167" s="267"/>
      <c r="AZ167" s="267"/>
      <c r="BA167" s="267"/>
      <c r="BB167" s="267"/>
      <c r="BC167" s="267"/>
      <c r="BD167" s="267"/>
      <c r="BE167" s="267"/>
      <c r="BF167" s="267"/>
      <c r="BG167" s="267"/>
      <c r="BH167" s="267"/>
      <c r="BI167" s="268"/>
      <c r="BJ167" s="260"/>
      <c r="BK167" s="261"/>
      <c r="BL167" s="262"/>
      <c r="BM167" s="263"/>
      <c r="BN167" s="264"/>
      <c r="BO167" s="264"/>
    </row>
    <row r="168" spans="2:67" ht="15" customHeight="1" thickTop="1" thickBot="1">
      <c r="B168" s="209"/>
      <c r="C168" s="210"/>
      <c r="D168" s="210"/>
      <c r="E168" s="210"/>
      <c r="F168" s="210"/>
      <c r="G168" s="210"/>
      <c r="H168" s="210"/>
      <c r="I168" s="210"/>
      <c r="J168" s="210"/>
      <c r="K168" s="210"/>
      <c r="L168" s="211"/>
      <c r="M168" s="218"/>
      <c r="N168" s="218"/>
      <c r="O168" s="218"/>
      <c r="P168" s="218"/>
      <c r="Q168" s="218"/>
      <c r="R168" s="218"/>
      <c r="S168" s="218"/>
      <c r="T168" s="218"/>
      <c r="U168" s="218"/>
      <c r="V168" s="218"/>
      <c r="W168" s="218"/>
      <c r="X168" s="218"/>
      <c r="Y168" s="218"/>
      <c r="Z168" s="218"/>
      <c r="AA168" s="218"/>
      <c r="AB168" s="218"/>
      <c r="AC168" s="182"/>
      <c r="AD168" s="182"/>
      <c r="AE168" s="182"/>
      <c r="AF168" s="182"/>
      <c r="AG168" s="246" t="s">
        <v>40</v>
      </c>
      <c r="AH168" s="246"/>
      <c r="AI168" s="246"/>
      <c r="AJ168" s="246"/>
      <c r="AK168" s="246"/>
      <c r="AL168" s="246"/>
      <c r="AM168" s="246"/>
      <c r="AN168" s="246"/>
      <c r="AO168" s="246"/>
      <c r="AP168" s="246" t="s">
        <v>41</v>
      </c>
      <c r="AQ168" s="246"/>
      <c r="AR168" s="246"/>
      <c r="AS168" s="246"/>
      <c r="AT168" s="247" t="s">
        <v>42</v>
      </c>
      <c r="AU168" s="247"/>
      <c r="AV168" s="247"/>
      <c r="AW168" s="246" t="s">
        <v>43</v>
      </c>
      <c r="AX168" s="246"/>
      <c r="AY168" s="246"/>
      <c r="AZ168" s="246"/>
      <c r="BA168" s="246"/>
      <c r="BB168" s="246"/>
      <c r="BC168" s="248" t="s">
        <v>44</v>
      </c>
      <c r="BD168" s="249"/>
      <c r="BE168" s="248" t="s">
        <v>45</v>
      </c>
      <c r="BF168" s="249"/>
      <c r="BG168" s="246" t="s">
        <v>46</v>
      </c>
      <c r="BH168" s="246"/>
      <c r="BI168" s="246"/>
      <c r="BJ168" s="254">
        <f>SUM(BG174:BI209)</f>
        <v>14</v>
      </c>
      <c r="BK168" s="255"/>
      <c r="BL168" s="256"/>
      <c r="BM168" s="263" t="s">
        <v>264</v>
      </c>
      <c r="BN168" s="264"/>
      <c r="BO168" s="264"/>
    </row>
    <row r="169" spans="2:67" ht="15" customHeight="1" thickTop="1" thickBot="1">
      <c r="B169" s="212"/>
      <c r="C169" s="213"/>
      <c r="D169" s="213"/>
      <c r="E169" s="213"/>
      <c r="F169" s="213"/>
      <c r="G169" s="213"/>
      <c r="H169" s="213"/>
      <c r="I169" s="213"/>
      <c r="J169" s="213"/>
      <c r="K169" s="213"/>
      <c r="L169" s="214"/>
      <c r="M169" s="218"/>
      <c r="N169" s="218"/>
      <c r="O169" s="218"/>
      <c r="P169" s="218"/>
      <c r="Q169" s="218"/>
      <c r="R169" s="218"/>
      <c r="S169" s="218"/>
      <c r="T169" s="218"/>
      <c r="U169" s="218"/>
      <c r="V169" s="218"/>
      <c r="W169" s="218"/>
      <c r="X169" s="218"/>
      <c r="Y169" s="218"/>
      <c r="Z169" s="218"/>
      <c r="AA169" s="218"/>
      <c r="AB169" s="218"/>
      <c r="AC169" s="182"/>
      <c r="AD169" s="182"/>
      <c r="AE169" s="182"/>
      <c r="AF169" s="182"/>
      <c r="AG169" s="246"/>
      <c r="AH169" s="246"/>
      <c r="AI169" s="246"/>
      <c r="AJ169" s="246"/>
      <c r="AK169" s="246"/>
      <c r="AL169" s="246"/>
      <c r="AM169" s="246"/>
      <c r="AN169" s="246"/>
      <c r="AO169" s="246"/>
      <c r="AP169" s="246"/>
      <c r="AQ169" s="246"/>
      <c r="AR169" s="246"/>
      <c r="AS169" s="246"/>
      <c r="AT169" s="247"/>
      <c r="AU169" s="247"/>
      <c r="AV169" s="247"/>
      <c r="AW169" s="246"/>
      <c r="AX169" s="246"/>
      <c r="AY169" s="246"/>
      <c r="AZ169" s="246"/>
      <c r="BA169" s="246"/>
      <c r="BB169" s="246"/>
      <c r="BC169" s="250"/>
      <c r="BD169" s="251"/>
      <c r="BE169" s="250"/>
      <c r="BF169" s="251"/>
      <c r="BG169" s="246"/>
      <c r="BH169" s="246"/>
      <c r="BI169" s="246"/>
      <c r="BJ169" s="257"/>
      <c r="BK169" s="258"/>
      <c r="BL169" s="259"/>
      <c r="BM169" s="263"/>
      <c r="BN169" s="264"/>
      <c r="BO169" s="264"/>
    </row>
    <row r="170" spans="2:67" ht="15" customHeight="1" thickTop="1" thickBot="1">
      <c r="B170" s="215"/>
      <c r="C170" s="216"/>
      <c r="D170" s="216"/>
      <c r="E170" s="216"/>
      <c r="F170" s="216"/>
      <c r="G170" s="216"/>
      <c r="H170" s="216"/>
      <c r="I170" s="216"/>
      <c r="J170" s="216"/>
      <c r="K170" s="216"/>
      <c r="L170" s="217"/>
      <c r="M170" s="218"/>
      <c r="N170" s="218"/>
      <c r="O170" s="218"/>
      <c r="P170" s="218"/>
      <c r="Q170" s="218"/>
      <c r="R170" s="218"/>
      <c r="S170" s="218"/>
      <c r="T170" s="218"/>
      <c r="U170" s="218"/>
      <c r="V170" s="218"/>
      <c r="W170" s="218"/>
      <c r="X170" s="218"/>
      <c r="Y170" s="218"/>
      <c r="Z170" s="218"/>
      <c r="AA170" s="218"/>
      <c r="AB170" s="218"/>
      <c r="AC170" s="182"/>
      <c r="AD170" s="182"/>
      <c r="AE170" s="182"/>
      <c r="AF170" s="182"/>
      <c r="AG170" s="246"/>
      <c r="AH170" s="246"/>
      <c r="AI170" s="246"/>
      <c r="AJ170" s="246"/>
      <c r="AK170" s="246"/>
      <c r="AL170" s="246"/>
      <c r="AM170" s="246"/>
      <c r="AN170" s="246"/>
      <c r="AO170" s="246"/>
      <c r="AP170" s="246"/>
      <c r="AQ170" s="246"/>
      <c r="AR170" s="246"/>
      <c r="AS170" s="246"/>
      <c r="AT170" s="247"/>
      <c r="AU170" s="247"/>
      <c r="AV170" s="247"/>
      <c r="AW170" s="246"/>
      <c r="AX170" s="246"/>
      <c r="AY170" s="246"/>
      <c r="AZ170" s="246"/>
      <c r="BA170" s="246"/>
      <c r="BB170" s="246"/>
      <c r="BC170" s="250"/>
      <c r="BD170" s="251"/>
      <c r="BE170" s="250"/>
      <c r="BF170" s="251"/>
      <c r="BG170" s="246"/>
      <c r="BH170" s="246"/>
      <c r="BI170" s="246"/>
      <c r="BJ170" s="260"/>
      <c r="BK170" s="261"/>
      <c r="BL170" s="262"/>
      <c r="BM170" s="263"/>
      <c r="BN170" s="264"/>
      <c r="BO170" s="264"/>
    </row>
    <row r="171" spans="2:67" ht="15" customHeight="1" thickTop="1" thickBot="1">
      <c r="B171" s="209"/>
      <c r="C171" s="210"/>
      <c r="D171" s="210"/>
      <c r="E171" s="210"/>
      <c r="F171" s="210"/>
      <c r="G171" s="210"/>
      <c r="H171" s="210"/>
      <c r="I171" s="210"/>
      <c r="J171" s="210"/>
      <c r="K171" s="210"/>
      <c r="L171" s="211"/>
      <c r="M171" s="218"/>
      <c r="N171" s="218"/>
      <c r="O171" s="218"/>
      <c r="P171" s="218"/>
      <c r="Q171" s="218"/>
      <c r="R171" s="218"/>
      <c r="S171" s="218"/>
      <c r="T171" s="218"/>
      <c r="U171" s="218"/>
      <c r="V171" s="218"/>
      <c r="W171" s="218"/>
      <c r="X171" s="218"/>
      <c r="Y171" s="218"/>
      <c r="Z171" s="218"/>
      <c r="AA171" s="218"/>
      <c r="AB171" s="218"/>
      <c r="AC171" s="182"/>
      <c r="AD171" s="182"/>
      <c r="AE171" s="182"/>
      <c r="AF171" s="182"/>
      <c r="AG171" s="246"/>
      <c r="AH171" s="246"/>
      <c r="AI171" s="246"/>
      <c r="AJ171" s="246"/>
      <c r="AK171" s="246"/>
      <c r="AL171" s="246"/>
      <c r="AM171" s="246"/>
      <c r="AN171" s="246"/>
      <c r="AO171" s="246"/>
      <c r="AP171" s="246"/>
      <c r="AQ171" s="246"/>
      <c r="AR171" s="246"/>
      <c r="AS171" s="246"/>
      <c r="AT171" s="247"/>
      <c r="AU171" s="247"/>
      <c r="AV171" s="247"/>
      <c r="AW171" s="246" t="s">
        <v>48</v>
      </c>
      <c r="AX171" s="246"/>
      <c r="AY171" s="246" t="s">
        <v>49</v>
      </c>
      <c r="AZ171" s="246"/>
      <c r="BA171" s="246" t="s">
        <v>50</v>
      </c>
      <c r="BB171" s="246"/>
      <c r="BC171" s="250"/>
      <c r="BD171" s="251"/>
      <c r="BE171" s="250"/>
      <c r="BF171" s="251"/>
      <c r="BG171" s="246"/>
      <c r="BH171" s="246"/>
      <c r="BI171" s="246"/>
      <c r="BJ171" s="608">
        <f>BJ165+BJ168</f>
        <v>533</v>
      </c>
      <c r="BK171" s="609"/>
      <c r="BL171" s="610"/>
      <c r="BM171" s="263" t="s">
        <v>265</v>
      </c>
      <c r="BN171" s="264"/>
      <c r="BO171" s="264"/>
    </row>
    <row r="172" spans="2:67" ht="15" customHeight="1" thickTop="1" thickBot="1">
      <c r="B172" s="212"/>
      <c r="C172" s="213"/>
      <c r="D172" s="213"/>
      <c r="E172" s="213"/>
      <c r="F172" s="213"/>
      <c r="G172" s="213"/>
      <c r="H172" s="213"/>
      <c r="I172" s="213"/>
      <c r="J172" s="213"/>
      <c r="K172" s="213"/>
      <c r="L172" s="214"/>
      <c r="M172" s="218"/>
      <c r="N172" s="218"/>
      <c r="O172" s="218"/>
      <c r="P172" s="218"/>
      <c r="Q172" s="218"/>
      <c r="R172" s="218"/>
      <c r="S172" s="218"/>
      <c r="T172" s="218"/>
      <c r="U172" s="218"/>
      <c r="V172" s="218"/>
      <c r="W172" s="218"/>
      <c r="X172" s="218"/>
      <c r="Y172" s="218"/>
      <c r="Z172" s="218"/>
      <c r="AA172" s="218"/>
      <c r="AB172" s="218"/>
      <c r="AC172" s="182"/>
      <c r="AD172" s="182"/>
      <c r="AE172" s="182"/>
      <c r="AF172" s="182"/>
      <c r="AG172" s="246"/>
      <c r="AH172" s="246"/>
      <c r="AI172" s="246"/>
      <c r="AJ172" s="246"/>
      <c r="AK172" s="246"/>
      <c r="AL172" s="246"/>
      <c r="AM172" s="246"/>
      <c r="AN172" s="246"/>
      <c r="AO172" s="246"/>
      <c r="AP172" s="246"/>
      <c r="AQ172" s="246"/>
      <c r="AR172" s="246"/>
      <c r="AS172" s="246"/>
      <c r="AT172" s="247"/>
      <c r="AU172" s="247"/>
      <c r="AV172" s="247"/>
      <c r="AW172" s="246"/>
      <c r="AX172" s="246"/>
      <c r="AY172" s="246"/>
      <c r="AZ172" s="246"/>
      <c r="BA172" s="246"/>
      <c r="BB172" s="246"/>
      <c r="BC172" s="250"/>
      <c r="BD172" s="251"/>
      <c r="BE172" s="250"/>
      <c r="BF172" s="251"/>
      <c r="BG172" s="246"/>
      <c r="BH172" s="246"/>
      <c r="BI172" s="246"/>
      <c r="BJ172" s="611"/>
      <c r="BK172" s="612"/>
      <c r="BL172" s="613"/>
      <c r="BM172" s="263"/>
      <c r="BN172" s="264"/>
      <c r="BO172" s="264"/>
    </row>
    <row r="173" spans="2:67" ht="15" customHeight="1" thickTop="1" thickBot="1">
      <c r="B173" s="215"/>
      <c r="C173" s="216"/>
      <c r="D173" s="216"/>
      <c r="E173" s="216"/>
      <c r="F173" s="216"/>
      <c r="G173" s="216"/>
      <c r="H173" s="216"/>
      <c r="I173" s="216"/>
      <c r="J173" s="216"/>
      <c r="K173" s="216"/>
      <c r="L173" s="217"/>
      <c r="M173" s="218"/>
      <c r="N173" s="218"/>
      <c r="O173" s="218"/>
      <c r="P173" s="218"/>
      <c r="Q173" s="218"/>
      <c r="R173" s="218"/>
      <c r="S173" s="218"/>
      <c r="T173" s="218"/>
      <c r="U173" s="218"/>
      <c r="V173" s="218"/>
      <c r="W173" s="218"/>
      <c r="X173" s="218"/>
      <c r="Y173" s="218"/>
      <c r="Z173" s="218"/>
      <c r="AA173" s="218"/>
      <c r="AB173" s="218"/>
      <c r="AC173" s="182"/>
      <c r="AD173" s="182"/>
      <c r="AE173" s="182"/>
      <c r="AF173" s="182"/>
      <c r="AG173" s="246"/>
      <c r="AH173" s="246"/>
      <c r="AI173" s="246"/>
      <c r="AJ173" s="246"/>
      <c r="AK173" s="246"/>
      <c r="AL173" s="246"/>
      <c r="AM173" s="246"/>
      <c r="AN173" s="246"/>
      <c r="AO173" s="246"/>
      <c r="AP173" s="246"/>
      <c r="AQ173" s="246"/>
      <c r="AR173" s="246"/>
      <c r="AS173" s="246"/>
      <c r="AT173" s="247"/>
      <c r="AU173" s="247"/>
      <c r="AV173" s="247"/>
      <c r="AW173" s="246"/>
      <c r="AX173" s="246"/>
      <c r="AY173" s="246"/>
      <c r="AZ173" s="246"/>
      <c r="BA173" s="246"/>
      <c r="BB173" s="246"/>
      <c r="BC173" s="252"/>
      <c r="BD173" s="253"/>
      <c r="BE173" s="252"/>
      <c r="BF173" s="253"/>
      <c r="BG173" s="246"/>
      <c r="BH173" s="246"/>
      <c r="BI173" s="246"/>
      <c r="BJ173" s="614"/>
      <c r="BK173" s="615"/>
      <c r="BL173" s="616"/>
      <c r="BM173" s="263"/>
      <c r="BN173" s="264"/>
      <c r="BO173" s="264"/>
    </row>
    <row r="174" spans="2:67" ht="15.75" customHeight="1" thickTop="1" thickBot="1">
      <c r="B174" s="209"/>
      <c r="C174" s="210"/>
      <c r="D174" s="210"/>
      <c r="E174" s="210"/>
      <c r="F174" s="210"/>
      <c r="G174" s="210"/>
      <c r="H174" s="210"/>
      <c r="I174" s="210"/>
      <c r="J174" s="210"/>
      <c r="K174" s="210"/>
      <c r="L174" s="211"/>
      <c r="M174" s="218"/>
      <c r="N174" s="218"/>
      <c r="O174" s="218"/>
      <c r="P174" s="218"/>
      <c r="Q174" s="218"/>
      <c r="R174" s="218"/>
      <c r="S174" s="218"/>
      <c r="T174" s="218"/>
      <c r="U174" s="218"/>
      <c r="V174" s="218"/>
      <c r="W174" s="218"/>
      <c r="X174" s="218"/>
      <c r="Y174" s="218"/>
      <c r="Z174" s="218"/>
      <c r="AA174" s="218"/>
      <c r="AB174" s="218"/>
      <c r="AC174" s="182"/>
      <c r="AD174" s="182"/>
      <c r="AE174" s="182"/>
      <c r="AF174" s="182"/>
      <c r="AG174" s="222" t="s">
        <v>144</v>
      </c>
      <c r="AH174" s="223"/>
      <c r="AI174" s="223"/>
      <c r="AJ174" s="223"/>
      <c r="AK174" s="223"/>
      <c r="AL174" s="223"/>
      <c r="AM174" s="223"/>
      <c r="AN174" s="223"/>
      <c r="AO174" s="224"/>
      <c r="AP174" s="231" t="s">
        <v>184</v>
      </c>
      <c r="AQ174" s="231"/>
      <c r="AR174" s="231"/>
      <c r="AS174" s="231"/>
      <c r="AT174" s="200">
        <f>AY174+'08.02'!AT174:AV176</f>
        <v>2</v>
      </c>
      <c r="AU174" s="206"/>
      <c r="AV174" s="201"/>
      <c r="AW174" s="188">
        <f>'08.02'!BG174</f>
        <v>1</v>
      </c>
      <c r="AX174" s="189"/>
      <c r="AY174" s="194"/>
      <c r="AZ174" s="195"/>
      <c r="BA174" s="188"/>
      <c r="BB174" s="189"/>
      <c r="BC174" s="200">
        <f>BA174+'08.02'!BC174</f>
        <v>1</v>
      </c>
      <c r="BD174" s="201"/>
      <c r="BE174" s="200">
        <f>BA174+'08.02'!BE174</f>
        <v>1</v>
      </c>
      <c r="BF174" s="201"/>
      <c r="BG174" s="200">
        <f>AW174+AY174-BA174</f>
        <v>1</v>
      </c>
      <c r="BH174" s="206"/>
      <c r="BI174" s="201"/>
      <c r="BJ174" s="254">
        <f>IF(AG45&gt;0,(AG36/1000)^2*AG45*0.7854*1.3,0)</f>
        <v>13.266226611838201</v>
      </c>
      <c r="BK174" s="255"/>
      <c r="BL174" s="256"/>
      <c r="BM174" s="263" t="s">
        <v>279</v>
      </c>
      <c r="BN174" s="264"/>
      <c r="BO174" s="264"/>
    </row>
    <row r="175" spans="2:67" ht="15" customHeight="1" thickTop="1" thickBot="1">
      <c r="B175" s="212"/>
      <c r="C175" s="213"/>
      <c r="D175" s="213"/>
      <c r="E175" s="213"/>
      <c r="F175" s="213"/>
      <c r="G175" s="213"/>
      <c r="H175" s="213"/>
      <c r="I175" s="213"/>
      <c r="J175" s="213"/>
      <c r="K175" s="213"/>
      <c r="L175" s="214"/>
      <c r="M175" s="218"/>
      <c r="N175" s="218"/>
      <c r="O175" s="218"/>
      <c r="P175" s="218"/>
      <c r="Q175" s="218"/>
      <c r="R175" s="218"/>
      <c r="S175" s="218"/>
      <c r="T175" s="218"/>
      <c r="U175" s="218"/>
      <c r="V175" s="218"/>
      <c r="W175" s="218"/>
      <c r="X175" s="218"/>
      <c r="Y175" s="218"/>
      <c r="Z175" s="218"/>
      <c r="AA175" s="218"/>
      <c r="AB175" s="218"/>
      <c r="AC175" s="182"/>
      <c r="AD175" s="182"/>
      <c r="AE175" s="182"/>
      <c r="AF175" s="182"/>
      <c r="AG175" s="225"/>
      <c r="AH175" s="226"/>
      <c r="AI175" s="226"/>
      <c r="AJ175" s="226"/>
      <c r="AK175" s="226"/>
      <c r="AL175" s="226"/>
      <c r="AM175" s="226"/>
      <c r="AN175" s="226"/>
      <c r="AO175" s="227"/>
      <c r="AP175" s="231"/>
      <c r="AQ175" s="231"/>
      <c r="AR175" s="231"/>
      <c r="AS175" s="231"/>
      <c r="AT175" s="202"/>
      <c r="AU175" s="207"/>
      <c r="AV175" s="203"/>
      <c r="AW175" s="190"/>
      <c r="AX175" s="191"/>
      <c r="AY175" s="196"/>
      <c r="AZ175" s="197"/>
      <c r="BA175" s="190"/>
      <c r="BB175" s="191"/>
      <c r="BC175" s="202"/>
      <c r="BD175" s="203"/>
      <c r="BE175" s="202"/>
      <c r="BF175" s="203"/>
      <c r="BG175" s="202"/>
      <c r="BH175" s="207"/>
      <c r="BI175" s="203"/>
      <c r="BJ175" s="257"/>
      <c r="BK175" s="258"/>
      <c r="BL175" s="259"/>
      <c r="BM175" s="263"/>
      <c r="BN175" s="264"/>
      <c r="BO175" s="264"/>
    </row>
    <row r="176" spans="2:67" ht="15" customHeight="1" thickTop="1" thickBot="1">
      <c r="B176" s="215"/>
      <c r="C176" s="216"/>
      <c r="D176" s="216"/>
      <c r="E176" s="216"/>
      <c r="F176" s="216"/>
      <c r="G176" s="216"/>
      <c r="H176" s="216"/>
      <c r="I176" s="216"/>
      <c r="J176" s="216"/>
      <c r="K176" s="216"/>
      <c r="L176" s="217"/>
      <c r="M176" s="218"/>
      <c r="N176" s="218"/>
      <c r="O176" s="218"/>
      <c r="P176" s="218"/>
      <c r="Q176" s="218"/>
      <c r="R176" s="218"/>
      <c r="S176" s="218"/>
      <c r="T176" s="218"/>
      <c r="U176" s="218"/>
      <c r="V176" s="218"/>
      <c r="W176" s="218"/>
      <c r="X176" s="218"/>
      <c r="Y176" s="218"/>
      <c r="Z176" s="218"/>
      <c r="AA176" s="218"/>
      <c r="AB176" s="218"/>
      <c r="AC176" s="182"/>
      <c r="AD176" s="182"/>
      <c r="AE176" s="182"/>
      <c r="AF176" s="182"/>
      <c r="AG176" s="228"/>
      <c r="AH176" s="229"/>
      <c r="AI176" s="229"/>
      <c r="AJ176" s="229"/>
      <c r="AK176" s="229"/>
      <c r="AL176" s="229"/>
      <c r="AM176" s="229"/>
      <c r="AN176" s="229"/>
      <c r="AO176" s="230"/>
      <c r="AP176" s="231"/>
      <c r="AQ176" s="231"/>
      <c r="AR176" s="231"/>
      <c r="AS176" s="231"/>
      <c r="AT176" s="204"/>
      <c r="AU176" s="208"/>
      <c r="AV176" s="205"/>
      <c r="AW176" s="192"/>
      <c r="AX176" s="193"/>
      <c r="AY176" s="198"/>
      <c r="AZ176" s="199"/>
      <c r="BA176" s="192"/>
      <c r="BB176" s="193"/>
      <c r="BC176" s="204"/>
      <c r="BD176" s="205"/>
      <c r="BE176" s="204"/>
      <c r="BF176" s="205"/>
      <c r="BG176" s="204"/>
      <c r="BH176" s="208"/>
      <c r="BI176" s="205"/>
      <c r="BJ176" s="260"/>
      <c r="BK176" s="261"/>
      <c r="BL176" s="262"/>
      <c r="BM176" s="263"/>
      <c r="BN176" s="264"/>
      <c r="BO176" s="264"/>
    </row>
    <row r="177" spans="2:61" ht="15" customHeight="1" thickTop="1" thickBot="1">
      <c r="B177" s="209"/>
      <c r="C177" s="210"/>
      <c r="D177" s="210"/>
      <c r="E177" s="210"/>
      <c r="F177" s="210"/>
      <c r="G177" s="210"/>
      <c r="H177" s="210"/>
      <c r="I177" s="210"/>
      <c r="J177" s="210"/>
      <c r="K177" s="210"/>
      <c r="L177" s="211"/>
      <c r="M177" s="182"/>
      <c r="N177" s="182"/>
      <c r="O177" s="182"/>
      <c r="P177" s="182"/>
      <c r="Q177" s="218"/>
      <c r="R177" s="218"/>
      <c r="S177" s="218"/>
      <c r="T177" s="218"/>
      <c r="U177" s="218"/>
      <c r="V177" s="218"/>
      <c r="W177" s="218"/>
      <c r="X177" s="218"/>
      <c r="Y177" s="218"/>
      <c r="Z177" s="218"/>
      <c r="AA177" s="218"/>
      <c r="AB177" s="218"/>
      <c r="AC177" s="218"/>
      <c r="AD177" s="218"/>
      <c r="AE177" s="218"/>
      <c r="AF177" s="218"/>
      <c r="AG177" s="222" t="s">
        <v>145</v>
      </c>
      <c r="AH177" s="223"/>
      <c r="AI177" s="223"/>
      <c r="AJ177" s="223"/>
      <c r="AK177" s="223"/>
      <c r="AL177" s="223"/>
      <c r="AM177" s="223"/>
      <c r="AN177" s="223"/>
      <c r="AO177" s="224"/>
      <c r="AP177" s="231" t="s">
        <v>184</v>
      </c>
      <c r="AQ177" s="231"/>
      <c r="AR177" s="231"/>
      <c r="AS177" s="231"/>
      <c r="AT177" s="200">
        <f>AY177+'08.02'!AT177:AV179</f>
        <v>0</v>
      </c>
      <c r="AU177" s="206"/>
      <c r="AV177" s="201"/>
      <c r="AW177" s="188">
        <f>'08.02'!BG177</f>
        <v>0</v>
      </c>
      <c r="AX177" s="189"/>
      <c r="AY177" s="194"/>
      <c r="AZ177" s="195"/>
      <c r="BA177" s="188"/>
      <c r="BB177" s="189"/>
      <c r="BC177" s="200">
        <f>BA177+'08.02'!BC177</f>
        <v>0</v>
      </c>
      <c r="BD177" s="201"/>
      <c r="BE177" s="200">
        <f>BA177+'08.02'!BE177</f>
        <v>0</v>
      </c>
      <c r="BF177" s="201"/>
      <c r="BG177" s="200">
        <f>AW177+AY177-BA177</f>
        <v>0</v>
      </c>
      <c r="BH177" s="206"/>
      <c r="BI177" s="201"/>
    </row>
    <row r="178" spans="2:61" ht="15.75" customHeight="1" thickTop="1" thickBot="1">
      <c r="B178" s="212"/>
      <c r="C178" s="213"/>
      <c r="D178" s="213"/>
      <c r="E178" s="213"/>
      <c r="F178" s="213"/>
      <c r="G178" s="213"/>
      <c r="H178" s="213"/>
      <c r="I178" s="213"/>
      <c r="J178" s="213"/>
      <c r="K178" s="213"/>
      <c r="L178" s="214"/>
      <c r="M178" s="182"/>
      <c r="N178" s="182"/>
      <c r="O178" s="182"/>
      <c r="P178" s="182"/>
      <c r="Q178" s="218"/>
      <c r="R178" s="218"/>
      <c r="S178" s="218"/>
      <c r="T178" s="218"/>
      <c r="U178" s="218"/>
      <c r="V178" s="218"/>
      <c r="W178" s="218"/>
      <c r="X178" s="218"/>
      <c r="Y178" s="218"/>
      <c r="Z178" s="218"/>
      <c r="AA178" s="218"/>
      <c r="AB178" s="218"/>
      <c r="AC178" s="218"/>
      <c r="AD178" s="218"/>
      <c r="AE178" s="218"/>
      <c r="AF178" s="218"/>
      <c r="AG178" s="225"/>
      <c r="AH178" s="226"/>
      <c r="AI178" s="226"/>
      <c r="AJ178" s="226"/>
      <c r="AK178" s="226"/>
      <c r="AL178" s="226"/>
      <c r="AM178" s="226"/>
      <c r="AN178" s="226"/>
      <c r="AO178" s="227"/>
      <c r="AP178" s="231"/>
      <c r="AQ178" s="231"/>
      <c r="AR178" s="231"/>
      <c r="AS178" s="231"/>
      <c r="AT178" s="202"/>
      <c r="AU178" s="207"/>
      <c r="AV178" s="203"/>
      <c r="AW178" s="190"/>
      <c r="AX178" s="191"/>
      <c r="AY178" s="196"/>
      <c r="AZ178" s="197"/>
      <c r="BA178" s="190"/>
      <c r="BB178" s="191"/>
      <c r="BC178" s="202"/>
      <c r="BD178" s="203"/>
      <c r="BE178" s="202"/>
      <c r="BF178" s="203"/>
      <c r="BG178" s="202"/>
      <c r="BH178" s="207"/>
      <c r="BI178" s="203"/>
    </row>
    <row r="179" spans="2:61" ht="15.75" customHeight="1" thickTop="1" thickBot="1">
      <c r="B179" s="215"/>
      <c r="C179" s="216"/>
      <c r="D179" s="216"/>
      <c r="E179" s="216"/>
      <c r="F179" s="216"/>
      <c r="G179" s="216"/>
      <c r="H179" s="216"/>
      <c r="I179" s="216"/>
      <c r="J179" s="216"/>
      <c r="K179" s="216"/>
      <c r="L179" s="217"/>
      <c r="M179" s="182"/>
      <c r="N179" s="182"/>
      <c r="O179" s="182"/>
      <c r="P179" s="182"/>
      <c r="Q179" s="218"/>
      <c r="R179" s="218"/>
      <c r="S179" s="218"/>
      <c r="T179" s="218"/>
      <c r="U179" s="218"/>
      <c r="V179" s="218"/>
      <c r="W179" s="218"/>
      <c r="X179" s="218"/>
      <c r="Y179" s="218"/>
      <c r="Z179" s="218"/>
      <c r="AA179" s="218"/>
      <c r="AB179" s="218"/>
      <c r="AC179" s="218"/>
      <c r="AD179" s="218"/>
      <c r="AE179" s="218"/>
      <c r="AF179" s="218"/>
      <c r="AG179" s="228"/>
      <c r="AH179" s="229"/>
      <c r="AI179" s="229"/>
      <c r="AJ179" s="229"/>
      <c r="AK179" s="229"/>
      <c r="AL179" s="229"/>
      <c r="AM179" s="229"/>
      <c r="AN179" s="229"/>
      <c r="AO179" s="230"/>
      <c r="AP179" s="231"/>
      <c r="AQ179" s="231"/>
      <c r="AR179" s="231"/>
      <c r="AS179" s="231"/>
      <c r="AT179" s="204"/>
      <c r="AU179" s="208"/>
      <c r="AV179" s="205"/>
      <c r="AW179" s="192"/>
      <c r="AX179" s="193"/>
      <c r="AY179" s="198"/>
      <c r="AZ179" s="199"/>
      <c r="BA179" s="192"/>
      <c r="BB179" s="193"/>
      <c r="BC179" s="204"/>
      <c r="BD179" s="205"/>
      <c r="BE179" s="204"/>
      <c r="BF179" s="205"/>
      <c r="BG179" s="204"/>
      <c r="BH179" s="208"/>
      <c r="BI179" s="205"/>
    </row>
    <row r="180" spans="2:61" ht="15.75" customHeight="1" thickTop="1" thickBot="1">
      <c r="B180" s="209"/>
      <c r="C180" s="210"/>
      <c r="D180" s="210"/>
      <c r="E180" s="210"/>
      <c r="F180" s="210"/>
      <c r="G180" s="210"/>
      <c r="H180" s="210"/>
      <c r="I180" s="210"/>
      <c r="J180" s="210"/>
      <c r="K180" s="210"/>
      <c r="L180" s="211"/>
      <c r="M180" s="244"/>
      <c r="N180" s="244"/>
      <c r="O180" s="244"/>
      <c r="P180" s="244"/>
      <c r="Q180" s="245"/>
      <c r="R180" s="245"/>
      <c r="S180" s="245"/>
      <c r="T180" s="245"/>
      <c r="U180" s="245"/>
      <c r="V180" s="245"/>
      <c r="W180" s="245"/>
      <c r="X180" s="245"/>
      <c r="Y180" s="245"/>
      <c r="Z180" s="245"/>
      <c r="AA180" s="245"/>
      <c r="AB180" s="245"/>
      <c r="AC180" s="218"/>
      <c r="AD180" s="218"/>
      <c r="AE180" s="218"/>
      <c r="AF180" s="218"/>
      <c r="AG180" s="222" t="s">
        <v>147</v>
      </c>
      <c r="AH180" s="223"/>
      <c r="AI180" s="223"/>
      <c r="AJ180" s="223"/>
      <c r="AK180" s="223"/>
      <c r="AL180" s="223"/>
      <c r="AM180" s="223"/>
      <c r="AN180" s="223"/>
      <c r="AO180" s="224"/>
      <c r="AP180" s="231" t="s">
        <v>184</v>
      </c>
      <c r="AQ180" s="231"/>
      <c r="AR180" s="231"/>
      <c r="AS180" s="231"/>
      <c r="AT180" s="200">
        <f>AY180+'08.02'!AT180:AV182</f>
        <v>2</v>
      </c>
      <c r="AU180" s="206"/>
      <c r="AV180" s="201"/>
      <c r="AW180" s="188">
        <f>'08.02'!BG180</f>
        <v>0</v>
      </c>
      <c r="AX180" s="189"/>
      <c r="AY180" s="194"/>
      <c r="AZ180" s="195"/>
      <c r="BA180" s="188"/>
      <c r="BB180" s="189"/>
      <c r="BC180" s="200">
        <f>BA180+'08.02'!BC180</f>
        <v>2</v>
      </c>
      <c r="BD180" s="201"/>
      <c r="BE180" s="200">
        <f>BA180+'08.02'!BE180</f>
        <v>2</v>
      </c>
      <c r="BF180" s="201"/>
      <c r="BG180" s="200">
        <f>AW180+AY180-BA180</f>
        <v>0</v>
      </c>
      <c r="BH180" s="206"/>
      <c r="BI180" s="201"/>
    </row>
    <row r="181" spans="2:61" ht="15.75" customHeight="1" thickTop="1" thickBot="1">
      <c r="B181" s="212"/>
      <c r="C181" s="213"/>
      <c r="D181" s="213"/>
      <c r="E181" s="213"/>
      <c r="F181" s="213"/>
      <c r="G181" s="213"/>
      <c r="H181" s="213"/>
      <c r="I181" s="213"/>
      <c r="J181" s="213"/>
      <c r="K181" s="213"/>
      <c r="L181" s="214"/>
      <c r="M181" s="244"/>
      <c r="N181" s="244"/>
      <c r="O181" s="244"/>
      <c r="P181" s="244"/>
      <c r="Q181" s="245"/>
      <c r="R181" s="245"/>
      <c r="S181" s="245"/>
      <c r="T181" s="245"/>
      <c r="U181" s="245"/>
      <c r="V181" s="245"/>
      <c r="W181" s="245"/>
      <c r="X181" s="245"/>
      <c r="Y181" s="245"/>
      <c r="Z181" s="245"/>
      <c r="AA181" s="245"/>
      <c r="AB181" s="245"/>
      <c r="AC181" s="218"/>
      <c r="AD181" s="218"/>
      <c r="AE181" s="218"/>
      <c r="AF181" s="218"/>
      <c r="AG181" s="225"/>
      <c r="AH181" s="226"/>
      <c r="AI181" s="226"/>
      <c r="AJ181" s="226"/>
      <c r="AK181" s="226"/>
      <c r="AL181" s="226"/>
      <c r="AM181" s="226"/>
      <c r="AN181" s="226"/>
      <c r="AO181" s="227"/>
      <c r="AP181" s="231"/>
      <c r="AQ181" s="231"/>
      <c r="AR181" s="231"/>
      <c r="AS181" s="231"/>
      <c r="AT181" s="202"/>
      <c r="AU181" s="207"/>
      <c r="AV181" s="203"/>
      <c r="AW181" s="190"/>
      <c r="AX181" s="191"/>
      <c r="AY181" s="196"/>
      <c r="AZ181" s="197"/>
      <c r="BA181" s="190"/>
      <c r="BB181" s="191"/>
      <c r="BC181" s="202"/>
      <c r="BD181" s="203"/>
      <c r="BE181" s="202"/>
      <c r="BF181" s="203"/>
      <c r="BG181" s="202"/>
      <c r="BH181" s="207"/>
      <c r="BI181" s="203"/>
    </row>
    <row r="182" spans="2:61" ht="15.75" customHeight="1" thickTop="1" thickBot="1">
      <c r="B182" s="215"/>
      <c r="C182" s="216"/>
      <c r="D182" s="216"/>
      <c r="E182" s="216"/>
      <c r="F182" s="216"/>
      <c r="G182" s="216"/>
      <c r="H182" s="216"/>
      <c r="I182" s="216"/>
      <c r="J182" s="216"/>
      <c r="K182" s="216"/>
      <c r="L182" s="217"/>
      <c r="M182" s="244"/>
      <c r="N182" s="244"/>
      <c r="O182" s="244"/>
      <c r="P182" s="244"/>
      <c r="Q182" s="245"/>
      <c r="R182" s="245"/>
      <c r="S182" s="245"/>
      <c r="T182" s="245"/>
      <c r="U182" s="245"/>
      <c r="V182" s="245"/>
      <c r="W182" s="245"/>
      <c r="X182" s="245"/>
      <c r="Y182" s="245"/>
      <c r="Z182" s="245"/>
      <c r="AA182" s="245"/>
      <c r="AB182" s="245"/>
      <c r="AC182" s="218"/>
      <c r="AD182" s="218"/>
      <c r="AE182" s="218"/>
      <c r="AF182" s="218"/>
      <c r="AG182" s="228"/>
      <c r="AH182" s="229"/>
      <c r="AI182" s="229"/>
      <c r="AJ182" s="229"/>
      <c r="AK182" s="229"/>
      <c r="AL182" s="229"/>
      <c r="AM182" s="229"/>
      <c r="AN182" s="229"/>
      <c r="AO182" s="230"/>
      <c r="AP182" s="231"/>
      <c r="AQ182" s="231"/>
      <c r="AR182" s="231"/>
      <c r="AS182" s="231"/>
      <c r="AT182" s="204"/>
      <c r="AU182" s="208"/>
      <c r="AV182" s="205"/>
      <c r="AW182" s="192"/>
      <c r="AX182" s="193"/>
      <c r="AY182" s="198"/>
      <c r="AZ182" s="199"/>
      <c r="BA182" s="192"/>
      <c r="BB182" s="193"/>
      <c r="BC182" s="204"/>
      <c r="BD182" s="205"/>
      <c r="BE182" s="204"/>
      <c r="BF182" s="205"/>
      <c r="BG182" s="204"/>
      <c r="BH182" s="208"/>
      <c r="BI182" s="205"/>
    </row>
    <row r="183" spans="2:61" ht="15.75" customHeight="1" thickTop="1" thickBot="1">
      <c r="B183" s="209"/>
      <c r="C183" s="210"/>
      <c r="D183" s="210"/>
      <c r="E183" s="210"/>
      <c r="F183" s="210"/>
      <c r="G183" s="210"/>
      <c r="H183" s="210"/>
      <c r="I183" s="210"/>
      <c r="J183" s="210"/>
      <c r="K183" s="210"/>
      <c r="L183" s="211"/>
      <c r="M183" s="188"/>
      <c r="N183" s="241"/>
      <c r="O183" s="241"/>
      <c r="P183" s="189"/>
      <c r="Q183" s="188"/>
      <c r="R183" s="241"/>
      <c r="S183" s="241"/>
      <c r="T183" s="189"/>
      <c r="U183" s="188"/>
      <c r="V183" s="241"/>
      <c r="W183" s="241"/>
      <c r="X183" s="189"/>
      <c r="Y183" s="188"/>
      <c r="Z183" s="241"/>
      <c r="AA183" s="241"/>
      <c r="AB183" s="189"/>
      <c r="AC183" s="194"/>
      <c r="AD183" s="219"/>
      <c r="AE183" s="219"/>
      <c r="AF183" s="195"/>
      <c r="AG183" s="222" t="s">
        <v>148</v>
      </c>
      <c r="AH183" s="223"/>
      <c r="AI183" s="223"/>
      <c r="AJ183" s="223"/>
      <c r="AK183" s="223"/>
      <c r="AL183" s="223"/>
      <c r="AM183" s="223"/>
      <c r="AN183" s="223"/>
      <c r="AO183" s="224"/>
      <c r="AP183" s="231" t="s">
        <v>184</v>
      </c>
      <c r="AQ183" s="231"/>
      <c r="AR183" s="231"/>
      <c r="AS183" s="231"/>
      <c r="AT183" s="200">
        <f>AY183+'08.02'!AT183:AV185</f>
        <v>4</v>
      </c>
      <c r="AU183" s="206"/>
      <c r="AV183" s="201"/>
      <c r="AW183" s="188">
        <f>'08.02'!BG183</f>
        <v>4</v>
      </c>
      <c r="AX183" s="189"/>
      <c r="AY183" s="194"/>
      <c r="AZ183" s="195"/>
      <c r="BA183" s="188"/>
      <c r="BB183" s="189"/>
      <c r="BC183" s="200">
        <f>BA183+'08.02'!BC183</f>
        <v>0</v>
      </c>
      <c r="BD183" s="201"/>
      <c r="BE183" s="200">
        <f>BA183+'08.02'!BE183</f>
        <v>0</v>
      </c>
      <c r="BF183" s="201"/>
      <c r="BG183" s="200">
        <f>AW183+AY183-BA183</f>
        <v>4</v>
      </c>
      <c r="BH183" s="206"/>
      <c r="BI183" s="201"/>
    </row>
    <row r="184" spans="2:61" ht="15.75" customHeight="1" thickTop="1" thickBot="1">
      <c r="B184" s="212"/>
      <c r="C184" s="213"/>
      <c r="D184" s="213"/>
      <c r="E184" s="213"/>
      <c r="F184" s="213"/>
      <c r="G184" s="213"/>
      <c r="H184" s="213"/>
      <c r="I184" s="213"/>
      <c r="J184" s="213"/>
      <c r="K184" s="213"/>
      <c r="L184" s="214"/>
      <c r="M184" s="190"/>
      <c r="N184" s="242"/>
      <c r="O184" s="242"/>
      <c r="P184" s="191"/>
      <c r="Q184" s="190"/>
      <c r="R184" s="242"/>
      <c r="S184" s="242"/>
      <c r="T184" s="191"/>
      <c r="U184" s="190"/>
      <c r="V184" s="242"/>
      <c r="W184" s="242"/>
      <c r="X184" s="191"/>
      <c r="Y184" s="190"/>
      <c r="Z184" s="242"/>
      <c r="AA184" s="242"/>
      <c r="AB184" s="191"/>
      <c r="AC184" s="196"/>
      <c r="AD184" s="220"/>
      <c r="AE184" s="220"/>
      <c r="AF184" s="197"/>
      <c r="AG184" s="225"/>
      <c r="AH184" s="226"/>
      <c r="AI184" s="226"/>
      <c r="AJ184" s="226"/>
      <c r="AK184" s="226"/>
      <c r="AL184" s="226"/>
      <c r="AM184" s="226"/>
      <c r="AN184" s="226"/>
      <c r="AO184" s="227"/>
      <c r="AP184" s="231"/>
      <c r="AQ184" s="231"/>
      <c r="AR184" s="231"/>
      <c r="AS184" s="231"/>
      <c r="AT184" s="202"/>
      <c r="AU184" s="207"/>
      <c r="AV184" s="203"/>
      <c r="AW184" s="190"/>
      <c r="AX184" s="191"/>
      <c r="AY184" s="196"/>
      <c r="AZ184" s="197"/>
      <c r="BA184" s="190"/>
      <c r="BB184" s="191"/>
      <c r="BC184" s="202"/>
      <c r="BD184" s="203"/>
      <c r="BE184" s="202"/>
      <c r="BF184" s="203"/>
      <c r="BG184" s="202"/>
      <c r="BH184" s="207"/>
      <c r="BI184" s="203"/>
    </row>
    <row r="185" spans="2:61" ht="15.75" customHeight="1" thickTop="1" thickBot="1">
      <c r="B185" s="215"/>
      <c r="C185" s="216"/>
      <c r="D185" s="216"/>
      <c r="E185" s="216"/>
      <c r="F185" s="216"/>
      <c r="G185" s="216"/>
      <c r="H185" s="216"/>
      <c r="I185" s="216"/>
      <c r="J185" s="216"/>
      <c r="K185" s="216"/>
      <c r="L185" s="217"/>
      <c r="M185" s="192"/>
      <c r="N185" s="243"/>
      <c r="O185" s="243"/>
      <c r="P185" s="193"/>
      <c r="Q185" s="192"/>
      <c r="R185" s="243"/>
      <c r="S185" s="243"/>
      <c r="T185" s="193"/>
      <c r="U185" s="192"/>
      <c r="V185" s="243"/>
      <c r="W185" s="243"/>
      <c r="X185" s="193"/>
      <c r="Y185" s="192"/>
      <c r="Z185" s="243"/>
      <c r="AA185" s="243"/>
      <c r="AB185" s="193"/>
      <c r="AC185" s="198"/>
      <c r="AD185" s="221"/>
      <c r="AE185" s="221"/>
      <c r="AF185" s="199"/>
      <c r="AG185" s="228"/>
      <c r="AH185" s="229"/>
      <c r="AI185" s="229"/>
      <c r="AJ185" s="229"/>
      <c r="AK185" s="229"/>
      <c r="AL185" s="229"/>
      <c r="AM185" s="229"/>
      <c r="AN185" s="229"/>
      <c r="AO185" s="230"/>
      <c r="AP185" s="231"/>
      <c r="AQ185" s="231"/>
      <c r="AR185" s="231"/>
      <c r="AS185" s="231"/>
      <c r="AT185" s="204"/>
      <c r="AU185" s="208"/>
      <c r="AV185" s="205"/>
      <c r="AW185" s="192"/>
      <c r="AX185" s="193"/>
      <c r="AY185" s="198"/>
      <c r="AZ185" s="199"/>
      <c r="BA185" s="192"/>
      <c r="BB185" s="193"/>
      <c r="BC185" s="204"/>
      <c r="BD185" s="205"/>
      <c r="BE185" s="204"/>
      <c r="BF185" s="205"/>
      <c r="BG185" s="204"/>
      <c r="BH185" s="208"/>
      <c r="BI185" s="205"/>
    </row>
    <row r="186" spans="2:61" ht="15.75" customHeight="1" thickTop="1" thickBot="1">
      <c r="B186" s="209"/>
      <c r="C186" s="210"/>
      <c r="D186" s="210"/>
      <c r="E186" s="210"/>
      <c r="F186" s="210"/>
      <c r="G186" s="210"/>
      <c r="H186" s="210"/>
      <c r="I186" s="210"/>
      <c r="J186" s="210"/>
      <c r="K186" s="210"/>
      <c r="L186" s="211"/>
      <c r="M186" s="188"/>
      <c r="N186" s="241"/>
      <c r="O186" s="241"/>
      <c r="P186" s="189"/>
      <c r="Q186" s="188"/>
      <c r="R186" s="241"/>
      <c r="S186" s="241"/>
      <c r="T186" s="189"/>
      <c r="U186" s="188"/>
      <c r="V186" s="241"/>
      <c r="W186" s="241"/>
      <c r="X186" s="189"/>
      <c r="Y186" s="188"/>
      <c r="Z186" s="241"/>
      <c r="AA186" s="241"/>
      <c r="AB186" s="189"/>
      <c r="AC186" s="194"/>
      <c r="AD186" s="219"/>
      <c r="AE186" s="219"/>
      <c r="AF186" s="195"/>
      <c r="AG186" s="222" t="s">
        <v>149</v>
      </c>
      <c r="AH186" s="223"/>
      <c r="AI186" s="223"/>
      <c r="AJ186" s="223"/>
      <c r="AK186" s="223"/>
      <c r="AL186" s="223"/>
      <c r="AM186" s="223"/>
      <c r="AN186" s="223"/>
      <c r="AO186" s="224"/>
      <c r="AP186" s="231" t="s">
        <v>184</v>
      </c>
      <c r="AQ186" s="231"/>
      <c r="AR186" s="231"/>
      <c r="AS186" s="231"/>
      <c r="AT186" s="200">
        <f>AY186+'08.02'!AT186:AV188</f>
        <v>2</v>
      </c>
      <c r="AU186" s="206"/>
      <c r="AV186" s="201"/>
      <c r="AW186" s="188">
        <f>'08.02'!BG186</f>
        <v>2</v>
      </c>
      <c r="AX186" s="189"/>
      <c r="AY186" s="194"/>
      <c r="AZ186" s="195"/>
      <c r="BA186" s="188"/>
      <c r="BB186" s="189"/>
      <c r="BC186" s="200">
        <f>BA186+'08.02'!BC186</f>
        <v>0</v>
      </c>
      <c r="BD186" s="201"/>
      <c r="BE186" s="200">
        <f>BA186+'08.02'!BE186</f>
        <v>0</v>
      </c>
      <c r="BF186" s="201"/>
      <c r="BG186" s="200">
        <f>AW186+AY186-BA186</f>
        <v>2</v>
      </c>
      <c r="BH186" s="206"/>
      <c r="BI186" s="201"/>
    </row>
    <row r="187" spans="2:61" ht="15.75" customHeight="1" thickTop="1" thickBot="1">
      <c r="B187" s="212"/>
      <c r="C187" s="213"/>
      <c r="D187" s="213"/>
      <c r="E187" s="213"/>
      <c r="F187" s="213"/>
      <c r="G187" s="213"/>
      <c r="H187" s="213"/>
      <c r="I187" s="213"/>
      <c r="J187" s="213"/>
      <c r="K187" s="213"/>
      <c r="L187" s="214"/>
      <c r="M187" s="190"/>
      <c r="N187" s="242"/>
      <c r="O187" s="242"/>
      <c r="P187" s="191"/>
      <c r="Q187" s="190"/>
      <c r="R187" s="242"/>
      <c r="S187" s="242"/>
      <c r="T187" s="191"/>
      <c r="U187" s="190"/>
      <c r="V187" s="242"/>
      <c r="W187" s="242"/>
      <c r="X187" s="191"/>
      <c r="Y187" s="190"/>
      <c r="Z187" s="242"/>
      <c r="AA187" s="242"/>
      <c r="AB187" s="191"/>
      <c r="AC187" s="196"/>
      <c r="AD187" s="220"/>
      <c r="AE187" s="220"/>
      <c r="AF187" s="197"/>
      <c r="AG187" s="225"/>
      <c r="AH187" s="226"/>
      <c r="AI187" s="226"/>
      <c r="AJ187" s="226"/>
      <c r="AK187" s="226"/>
      <c r="AL187" s="226"/>
      <c r="AM187" s="226"/>
      <c r="AN187" s="226"/>
      <c r="AO187" s="227"/>
      <c r="AP187" s="231"/>
      <c r="AQ187" s="231"/>
      <c r="AR187" s="231"/>
      <c r="AS187" s="231"/>
      <c r="AT187" s="202"/>
      <c r="AU187" s="207"/>
      <c r="AV187" s="203"/>
      <c r="AW187" s="190"/>
      <c r="AX187" s="191"/>
      <c r="AY187" s="196"/>
      <c r="AZ187" s="197"/>
      <c r="BA187" s="190"/>
      <c r="BB187" s="191"/>
      <c r="BC187" s="202"/>
      <c r="BD187" s="203"/>
      <c r="BE187" s="202"/>
      <c r="BF187" s="203"/>
      <c r="BG187" s="202"/>
      <c r="BH187" s="207"/>
      <c r="BI187" s="203"/>
    </row>
    <row r="188" spans="2:61" ht="15.75" customHeight="1" thickTop="1" thickBot="1">
      <c r="B188" s="215"/>
      <c r="C188" s="216"/>
      <c r="D188" s="216"/>
      <c r="E188" s="216"/>
      <c r="F188" s="216"/>
      <c r="G188" s="216"/>
      <c r="H188" s="216"/>
      <c r="I188" s="216"/>
      <c r="J188" s="216"/>
      <c r="K188" s="216"/>
      <c r="L188" s="217"/>
      <c r="M188" s="192"/>
      <c r="N188" s="243"/>
      <c r="O188" s="243"/>
      <c r="P188" s="193"/>
      <c r="Q188" s="192"/>
      <c r="R188" s="243"/>
      <c r="S188" s="243"/>
      <c r="T188" s="193"/>
      <c r="U188" s="192"/>
      <c r="V188" s="243"/>
      <c r="W188" s="243"/>
      <c r="X188" s="193"/>
      <c r="Y188" s="192"/>
      <c r="Z188" s="243"/>
      <c r="AA188" s="243"/>
      <c r="AB188" s="193"/>
      <c r="AC188" s="198"/>
      <c r="AD188" s="221"/>
      <c r="AE188" s="221"/>
      <c r="AF188" s="199"/>
      <c r="AG188" s="228"/>
      <c r="AH188" s="229"/>
      <c r="AI188" s="229"/>
      <c r="AJ188" s="229"/>
      <c r="AK188" s="229"/>
      <c r="AL188" s="229"/>
      <c r="AM188" s="229"/>
      <c r="AN188" s="229"/>
      <c r="AO188" s="230"/>
      <c r="AP188" s="231"/>
      <c r="AQ188" s="231"/>
      <c r="AR188" s="231"/>
      <c r="AS188" s="231"/>
      <c r="AT188" s="204"/>
      <c r="AU188" s="208"/>
      <c r="AV188" s="205"/>
      <c r="AW188" s="192"/>
      <c r="AX188" s="193"/>
      <c r="AY188" s="198"/>
      <c r="AZ188" s="199"/>
      <c r="BA188" s="192"/>
      <c r="BB188" s="193"/>
      <c r="BC188" s="204"/>
      <c r="BD188" s="205"/>
      <c r="BE188" s="204"/>
      <c r="BF188" s="205"/>
      <c r="BG188" s="204"/>
      <c r="BH188" s="208"/>
      <c r="BI188" s="205"/>
    </row>
    <row r="189" spans="2:61" ht="15.75" customHeight="1" thickTop="1" thickBot="1">
      <c r="B189" s="209"/>
      <c r="C189" s="210"/>
      <c r="D189" s="210"/>
      <c r="E189" s="210"/>
      <c r="F189" s="210"/>
      <c r="G189" s="210"/>
      <c r="H189" s="210"/>
      <c r="I189" s="210"/>
      <c r="J189" s="210"/>
      <c r="K189" s="210"/>
      <c r="L189" s="211"/>
      <c r="M189" s="188"/>
      <c r="N189" s="241"/>
      <c r="O189" s="241"/>
      <c r="P189" s="189"/>
      <c r="Q189" s="188"/>
      <c r="R189" s="241"/>
      <c r="S189" s="241"/>
      <c r="T189" s="189"/>
      <c r="U189" s="188"/>
      <c r="V189" s="241"/>
      <c r="W189" s="241"/>
      <c r="X189" s="189"/>
      <c r="Y189" s="188"/>
      <c r="Z189" s="241"/>
      <c r="AA189" s="241"/>
      <c r="AB189" s="189"/>
      <c r="AC189" s="194"/>
      <c r="AD189" s="219"/>
      <c r="AE189" s="219"/>
      <c r="AF189" s="195"/>
      <c r="AG189" s="222" t="s">
        <v>150</v>
      </c>
      <c r="AH189" s="223"/>
      <c r="AI189" s="223"/>
      <c r="AJ189" s="223"/>
      <c r="AK189" s="223"/>
      <c r="AL189" s="223"/>
      <c r="AM189" s="223"/>
      <c r="AN189" s="223"/>
      <c r="AO189" s="224"/>
      <c r="AP189" s="231" t="s">
        <v>184</v>
      </c>
      <c r="AQ189" s="231"/>
      <c r="AR189" s="231"/>
      <c r="AS189" s="231"/>
      <c r="AT189" s="200">
        <f>AY189+'08.02'!AT189:AV191</f>
        <v>0</v>
      </c>
      <c r="AU189" s="206"/>
      <c r="AV189" s="201"/>
      <c r="AW189" s="188">
        <f>'08.02'!BG189</f>
        <v>0</v>
      </c>
      <c r="AX189" s="189"/>
      <c r="AY189" s="194"/>
      <c r="AZ189" s="195"/>
      <c r="BA189" s="188"/>
      <c r="BB189" s="189"/>
      <c r="BC189" s="200">
        <f>BA189+'08.02'!BC189</f>
        <v>0</v>
      </c>
      <c r="BD189" s="201"/>
      <c r="BE189" s="200">
        <f>BA189+'08.02'!BE189</f>
        <v>0</v>
      </c>
      <c r="BF189" s="201"/>
      <c r="BG189" s="200">
        <f>AW189+AY189-BA189</f>
        <v>0</v>
      </c>
      <c r="BH189" s="206"/>
      <c r="BI189" s="201"/>
    </row>
    <row r="190" spans="2:61" ht="15.75" customHeight="1" thickTop="1" thickBot="1">
      <c r="B190" s="212"/>
      <c r="C190" s="213"/>
      <c r="D190" s="213"/>
      <c r="E190" s="213"/>
      <c r="F190" s="213"/>
      <c r="G190" s="213"/>
      <c r="H190" s="213"/>
      <c r="I190" s="213"/>
      <c r="J190" s="213"/>
      <c r="K190" s="213"/>
      <c r="L190" s="214"/>
      <c r="M190" s="190"/>
      <c r="N190" s="242"/>
      <c r="O190" s="242"/>
      <c r="P190" s="191"/>
      <c r="Q190" s="190"/>
      <c r="R190" s="242"/>
      <c r="S190" s="242"/>
      <c r="T190" s="191"/>
      <c r="U190" s="190"/>
      <c r="V190" s="242"/>
      <c r="W190" s="242"/>
      <c r="X190" s="191"/>
      <c r="Y190" s="190"/>
      <c r="Z190" s="242"/>
      <c r="AA190" s="242"/>
      <c r="AB190" s="191"/>
      <c r="AC190" s="196"/>
      <c r="AD190" s="220"/>
      <c r="AE190" s="220"/>
      <c r="AF190" s="197"/>
      <c r="AG190" s="225"/>
      <c r="AH190" s="226"/>
      <c r="AI190" s="226"/>
      <c r="AJ190" s="226"/>
      <c r="AK190" s="226"/>
      <c r="AL190" s="226"/>
      <c r="AM190" s="226"/>
      <c r="AN190" s="226"/>
      <c r="AO190" s="227"/>
      <c r="AP190" s="231"/>
      <c r="AQ190" s="231"/>
      <c r="AR190" s="231"/>
      <c r="AS190" s="231"/>
      <c r="AT190" s="202"/>
      <c r="AU190" s="207"/>
      <c r="AV190" s="203"/>
      <c r="AW190" s="190"/>
      <c r="AX190" s="191"/>
      <c r="AY190" s="196"/>
      <c r="AZ190" s="197"/>
      <c r="BA190" s="190"/>
      <c r="BB190" s="191"/>
      <c r="BC190" s="202"/>
      <c r="BD190" s="203"/>
      <c r="BE190" s="202"/>
      <c r="BF190" s="203"/>
      <c r="BG190" s="202"/>
      <c r="BH190" s="207"/>
      <c r="BI190" s="203"/>
    </row>
    <row r="191" spans="2:61" ht="15.75" customHeight="1" thickTop="1" thickBot="1">
      <c r="B191" s="215"/>
      <c r="C191" s="216"/>
      <c r="D191" s="216"/>
      <c r="E191" s="216"/>
      <c r="F191" s="216"/>
      <c r="G191" s="216"/>
      <c r="H191" s="216"/>
      <c r="I191" s="216"/>
      <c r="J191" s="216"/>
      <c r="K191" s="216"/>
      <c r="L191" s="217"/>
      <c r="M191" s="192"/>
      <c r="N191" s="243"/>
      <c r="O191" s="243"/>
      <c r="P191" s="193"/>
      <c r="Q191" s="192"/>
      <c r="R191" s="243"/>
      <c r="S191" s="243"/>
      <c r="T191" s="193"/>
      <c r="U191" s="192"/>
      <c r="V191" s="243"/>
      <c r="W191" s="243"/>
      <c r="X191" s="193"/>
      <c r="Y191" s="192"/>
      <c r="Z191" s="243"/>
      <c r="AA191" s="243"/>
      <c r="AB191" s="193"/>
      <c r="AC191" s="198"/>
      <c r="AD191" s="221"/>
      <c r="AE191" s="221"/>
      <c r="AF191" s="199"/>
      <c r="AG191" s="228"/>
      <c r="AH191" s="229"/>
      <c r="AI191" s="229"/>
      <c r="AJ191" s="229"/>
      <c r="AK191" s="229"/>
      <c r="AL191" s="229"/>
      <c r="AM191" s="229"/>
      <c r="AN191" s="229"/>
      <c r="AO191" s="230"/>
      <c r="AP191" s="231"/>
      <c r="AQ191" s="231"/>
      <c r="AR191" s="231"/>
      <c r="AS191" s="231"/>
      <c r="AT191" s="204"/>
      <c r="AU191" s="208"/>
      <c r="AV191" s="205"/>
      <c r="AW191" s="192"/>
      <c r="AX191" s="193"/>
      <c r="AY191" s="198"/>
      <c r="AZ191" s="199"/>
      <c r="BA191" s="192"/>
      <c r="BB191" s="193"/>
      <c r="BC191" s="204"/>
      <c r="BD191" s="205"/>
      <c r="BE191" s="204"/>
      <c r="BF191" s="205"/>
      <c r="BG191" s="204"/>
      <c r="BH191" s="208"/>
      <c r="BI191" s="205"/>
    </row>
    <row r="192" spans="2:61" ht="15.75" customHeight="1" thickTop="1" thickBot="1">
      <c r="B192" s="209"/>
      <c r="C192" s="210"/>
      <c r="D192" s="210"/>
      <c r="E192" s="210"/>
      <c r="F192" s="210"/>
      <c r="G192" s="210"/>
      <c r="H192" s="210"/>
      <c r="I192" s="210"/>
      <c r="J192" s="210"/>
      <c r="K192" s="210"/>
      <c r="L192" s="211"/>
      <c r="M192" s="188"/>
      <c r="N192" s="241"/>
      <c r="O192" s="241"/>
      <c r="P192" s="189"/>
      <c r="Q192" s="182"/>
      <c r="R192" s="182"/>
      <c r="S192" s="182"/>
      <c r="T192" s="182"/>
      <c r="U192" s="182"/>
      <c r="V192" s="182"/>
      <c r="W192" s="182"/>
      <c r="X192" s="182"/>
      <c r="Y192" s="182"/>
      <c r="Z192" s="182"/>
      <c r="AA192" s="182"/>
      <c r="AB192" s="182"/>
      <c r="AC192" s="218"/>
      <c r="AD192" s="218"/>
      <c r="AE192" s="218"/>
      <c r="AF192" s="218"/>
      <c r="AG192" s="222" t="s">
        <v>151</v>
      </c>
      <c r="AH192" s="223"/>
      <c r="AI192" s="223"/>
      <c r="AJ192" s="223"/>
      <c r="AK192" s="223"/>
      <c r="AL192" s="223"/>
      <c r="AM192" s="223"/>
      <c r="AN192" s="223"/>
      <c r="AO192" s="224"/>
      <c r="AP192" s="231" t="s">
        <v>184</v>
      </c>
      <c r="AQ192" s="231"/>
      <c r="AR192" s="231"/>
      <c r="AS192" s="231"/>
      <c r="AT192" s="200">
        <f>AY192+'08.02'!AT192:AV194</f>
        <v>0</v>
      </c>
      <c r="AU192" s="206"/>
      <c r="AV192" s="201"/>
      <c r="AW192" s="188">
        <f>'08.02'!BG192</f>
        <v>0</v>
      </c>
      <c r="AX192" s="189"/>
      <c r="AY192" s="194"/>
      <c r="AZ192" s="195"/>
      <c r="BA192" s="188"/>
      <c r="BB192" s="189"/>
      <c r="BC192" s="200">
        <f>BA192+'08.02'!BC192*0</f>
        <v>0</v>
      </c>
      <c r="BD192" s="201"/>
      <c r="BE192" s="200">
        <f>BA192+'08.02'!BE192</f>
        <v>0</v>
      </c>
      <c r="BF192" s="201"/>
      <c r="BG192" s="200">
        <f>AW192+AY192-BA192</f>
        <v>0</v>
      </c>
      <c r="BH192" s="206"/>
      <c r="BI192" s="201"/>
    </row>
    <row r="193" spans="2:61" ht="15.75" customHeight="1" thickTop="1" thickBot="1">
      <c r="B193" s="212"/>
      <c r="C193" s="213"/>
      <c r="D193" s="213"/>
      <c r="E193" s="213"/>
      <c r="F193" s="213"/>
      <c r="G193" s="213"/>
      <c r="H193" s="213"/>
      <c r="I193" s="213"/>
      <c r="J193" s="213"/>
      <c r="K193" s="213"/>
      <c r="L193" s="214"/>
      <c r="M193" s="190"/>
      <c r="N193" s="242"/>
      <c r="O193" s="242"/>
      <c r="P193" s="191"/>
      <c r="Q193" s="182"/>
      <c r="R193" s="182"/>
      <c r="S193" s="182"/>
      <c r="T193" s="182"/>
      <c r="U193" s="182"/>
      <c r="V193" s="182"/>
      <c r="W193" s="182"/>
      <c r="X193" s="182"/>
      <c r="Y193" s="182"/>
      <c r="Z193" s="182"/>
      <c r="AA193" s="182"/>
      <c r="AB193" s="182"/>
      <c r="AC193" s="218"/>
      <c r="AD193" s="218"/>
      <c r="AE193" s="218"/>
      <c r="AF193" s="218"/>
      <c r="AG193" s="225"/>
      <c r="AH193" s="226"/>
      <c r="AI193" s="226"/>
      <c r="AJ193" s="226"/>
      <c r="AK193" s="226"/>
      <c r="AL193" s="226"/>
      <c r="AM193" s="226"/>
      <c r="AN193" s="226"/>
      <c r="AO193" s="227"/>
      <c r="AP193" s="231"/>
      <c r="AQ193" s="231"/>
      <c r="AR193" s="231"/>
      <c r="AS193" s="231"/>
      <c r="AT193" s="202"/>
      <c r="AU193" s="207"/>
      <c r="AV193" s="203"/>
      <c r="AW193" s="190"/>
      <c r="AX193" s="191"/>
      <c r="AY193" s="196"/>
      <c r="AZ193" s="197"/>
      <c r="BA193" s="190"/>
      <c r="BB193" s="191"/>
      <c r="BC193" s="202"/>
      <c r="BD193" s="203"/>
      <c r="BE193" s="202"/>
      <c r="BF193" s="203"/>
      <c r="BG193" s="202"/>
      <c r="BH193" s="207"/>
      <c r="BI193" s="203"/>
    </row>
    <row r="194" spans="2:61" ht="15.75" customHeight="1" thickTop="1" thickBot="1">
      <c r="B194" s="215"/>
      <c r="C194" s="216"/>
      <c r="D194" s="216"/>
      <c r="E194" s="216"/>
      <c r="F194" s="216"/>
      <c r="G194" s="216"/>
      <c r="H194" s="216"/>
      <c r="I194" s="216"/>
      <c r="J194" s="216"/>
      <c r="K194" s="216"/>
      <c r="L194" s="217"/>
      <c r="M194" s="192"/>
      <c r="N194" s="243"/>
      <c r="O194" s="243"/>
      <c r="P194" s="193"/>
      <c r="Q194" s="182"/>
      <c r="R194" s="182"/>
      <c r="S194" s="182"/>
      <c r="T194" s="182"/>
      <c r="U194" s="182"/>
      <c r="V194" s="182"/>
      <c r="W194" s="182"/>
      <c r="X194" s="182"/>
      <c r="Y194" s="182"/>
      <c r="Z194" s="182"/>
      <c r="AA194" s="182"/>
      <c r="AB194" s="182"/>
      <c r="AC194" s="218"/>
      <c r="AD194" s="218"/>
      <c r="AE194" s="218"/>
      <c r="AF194" s="218"/>
      <c r="AG194" s="228"/>
      <c r="AH194" s="229"/>
      <c r="AI194" s="229"/>
      <c r="AJ194" s="229"/>
      <c r="AK194" s="229"/>
      <c r="AL194" s="229"/>
      <c r="AM194" s="229"/>
      <c r="AN194" s="229"/>
      <c r="AO194" s="230"/>
      <c r="AP194" s="231"/>
      <c r="AQ194" s="231"/>
      <c r="AR194" s="231"/>
      <c r="AS194" s="231"/>
      <c r="AT194" s="204"/>
      <c r="AU194" s="208"/>
      <c r="AV194" s="205"/>
      <c r="AW194" s="192"/>
      <c r="AX194" s="193"/>
      <c r="AY194" s="198"/>
      <c r="AZ194" s="199"/>
      <c r="BA194" s="192"/>
      <c r="BB194" s="193"/>
      <c r="BC194" s="204"/>
      <c r="BD194" s="205"/>
      <c r="BE194" s="204"/>
      <c r="BF194" s="205"/>
      <c r="BG194" s="204"/>
      <c r="BH194" s="208"/>
      <c r="BI194" s="205"/>
    </row>
    <row r="195" spans="2:61" ht="15.75" customHeight="1" thickTop="1" thickBot="1">
      <c r="B195" s="209"/>
      <c r="C195" s="210"/>
      <c r="D195" s="210"/>
      <c r="E195" s="210"/>
      <c r="F195" s="210"/>
      <c r="G195" s="210"/>
      <c r="H195" s="210"/>
      <c r="I195" s="210"/>
      <c r="J195" s="210"/>
      <c r="K195" s="210"/>
      <c r="L195" s="211"/>
      <c r="M195" s="194"/>
      <c r="N195" s="219"/>
      <c r="O195" s="219"/>
      <c r="P195" s="195"/>
      <c r="Q195" s="218"/>
      <c r="R195" s="218"/>
      <c r="S195" s="218"/>
      <c r="T195" s="218"/>
      <c r="U195" s="218"/>
      <c r="V195" s="218"/>
      <c r="W195" s="218"/>
      <c r="X195" s="218"/>
      <c r="Y195" s="218"/>
      <c r="Z195" s="218"/>
      <c r="AA195" s="218"/>
      <c r="AB195" s="218"/>
      <c r="AC195" s="218"/>
      <c r="AD195" s="218"/>
      <c r="AE195" s="218"/>
      <c r="AF195" s="218"/>
      <c r="AG195" s="222" t="s">
        <v>152</v>
      </c>
      <c r="AH195" s="223"/>
      <c r="AI195" s="223"/>
      <c r="AJ195" s="223"/>
      <c r="AK195" s="223"/>
      <c r="AL195" s="223"/>
      <c r="AM195" s="223"/>
      <c r="AN195" s="223"/>
      <c r="AO195" s="224"/>
      <c r="AP195" s="231" t="s">
        <v>184</v>
      </c>
      <c r="AQ195" s="231"/>
      <c r="AR195" s="231"/>
      <c r="AS195" s="231"/>
      <c r="AT195" s="200">
        <f>AY195+'08.02'!AT195:AV197</f>
        <v>3</v>
      </c>
      <c r="AU195" s="206"/>
      <c r="AV195" s="201"/>
      <c r="AW195" s="188">
        <f>'08.02'!BG195</f>
        <v>3</v>
      </c>
      <c r="AX195" s="189"/>
      <c r="AY195" s="194"/>
      <c r="AZ195" s="195"/>
      <c r="BA195" s="188"/>
      <c r="BB195" s="189"/>
      <c r="BC195" s="200">
        <f>BA195+'08.02'!BC195*0</f>
        <v>0</v>
      </c>
      <c r="BD195" s="201"/>
      <c r="BE195" s="200">
        <f>BA195+'08.02'!BE195</f>
        <v>0</v>
      </c>
      <c r="BF195" s="201"/>
      <c r="BG195" s="200">
        <f>AW195+AY195-BA195</f>
        <v>3</v>
      </c>
      <c r="BH195" s="206"/>
      <c r="BI195" s="201"/>
    </row>
    <row r="196" spans="2:61" ht="15.75" customHeight="1" thickTop="1" thickBot="1">
      <c r="B196" s="212"/>
      <c r="C196" s="213"/>
      <c r="D196" s="213"/>
      <c r="E196" s="213"/>
      <c r="F196" s="213"/>
      <c r="G196" s="213"/>
      <c r="H196" s="213"/>
      <c r="I196" s="213"/>
      <c r="J196" s="213"/>
      <c r="K196" s="213"/>
      <c r="L196" s="214"/>
      <c r="M196" s="196"/>
      <c r="N196" s="220"/>
      <c r="O196" s="220"/>
      <c r="P196" s="197"/>
      <c r="Q196" s="218"/>
      <c r="R196" s="218"/>
      <c r="S196" s="218"/>
      <c r="T196" s="218"/>
      <c r="U196" s="218"/>
      <c r="V196" s="218"/>
      <c r="W196" s="218"/>
      <c r="X196" s="218"/>
      <c r="Y196" s="218"/>
      <c r="Z196" s="218"/>
      <c r="AA196" s="218"/>
      <c r="AB196" s="218"/>
      <c r="AC196" s="218"/>
      <c r="AD196" s="218"/>
      <c r="AE196" s="218"/>
      <c r="AF196" s="218"/>
      <c r="AG196" s="225"/>
      <c r="AH196" s="226"/>
      <c r="AI196" s="226"/>
      <c r="AJ196" s="226"/>
      <c r="AK196" s="226"/>
      <c r="AL196" s="226"/>
      <c r="AM196" s="226"/>
      <c r="AN196" s="226"/>
      <c r="AO196" s="227"/>
      <c r="AP196" s="231"/>
      <c r="AQ196" s="231"/>
      <c r="AR196" s="231"/>
      <c r="AS196" s="231"/>
      <c r="AT196" s="202"/>
      <c r="AU196" s="207"/>
      <c r="AV196" s="203"/>
      <c r="AW196" s="190"/>
      <c r="AX196" s="191"/>
      <c r="AY196" s="196"/>
      <c r="AZ196" s="197"/>
      <c r="BA196" s="190"/>
      <c r="BB196" s="191"/>
      <c r="BC196" s="202"/>
      <c r="BD196" s="203"/>
      <c r="BE196" s="202"/>
      <c r="BF196" s="203"/>
      <c r="BG196" s="202"/>
      <c r="BH196" s="207"/>
      <c r="BI196" s="203"/>
    </row>
    <row r="197" spans="2:61" ht="15.75" customHeight="1" thickTop="1" thickBot="1">
      <c r="B197" s="215"/>
      <c r="C197" s="216"/>
      <c r="D197" s="216"/>
      <c r="E197" s="216"/>
      <c r="F197" s="216"/>
      <c r="G197" s="216"/>
      <c r="H197" s="216"/>
      <c r="I197" s="216"/>
      <c r="J197" s="216"/>
      <c r="K197" s="216"/>
      <c r="L197" s="217"/>
      <c r="M197" s="198"/>
      <c r="N197" s="221"/>
      <c r="O197" s="221"/>
      <c r="P197" s="199"/>
      <c r="Q197" s="218"/>
      <c r="R197" s="218"/>
      <c r="S197" s="218"/>
      <c r="T197" s="218"/>
      <c r="U197" s="218"/>
      <c r="V197" s="218"/>
      <c r="W197" s="218"/>
      <c r="X197" s="218"/>
      <c r="Y197" s="218"/>
      <c r="Z197" s="218"/>
      <c r="AA197" s="218"/>
      <c r="AB197" s="218"/>
      <c r="AC197" s="218"/>
      <c r="AD197" s="218"/>
      <c r="AE197" s="218"/>
      <c r="AF197" s="218"/>
      <c r="AG197" s="228"/>
      <c r="AH197" s="229"/>
      <c r="AI197" s="229"/>
      <c r="AJ197" s="229"/>
      <c r="AK197" s="229"/>
      <c r="AL197" s="229"/>
      <c r="AM197" s="229"/>
      <c r="AN197" s="229"/>
      <c r="AO197" s="230"/>
      <c r="AP197" s="231"/>
      <c r="AQ197" s="231"/>
      <c r="AR197" s="231"/>
      <c r="AS197" s="231"/>
      <c r="AT197" s="204"/>
      <c r="AU197" s="208"/>
      <c r="AV197" s="205"/>
      <c r="AW197" s="192"/>
      <c r="AX197" s="193"/>
      <c r="AY197" s="198"/>
      <c r="AZ197" s="199"/>
      <c r="BA197" s="192"/>
      <c r="BB197" s="193"/>
      <c r="BC197" s="204"/>
      <c r="BD197" s="205"/>
      <c r="BE197" s="204"/>
      <c r="BF197" s="205"/>
      <c r="BG197" s="204"/>
      <c r="BH197" s="208"/>
      <c r="BI197" s="205"/>
    </row>
    <row r="198" spans="2:61" ht="15.75" customHeight="1" thickTop="1" thickBot="1">
      <c r="B198" s="209"/>
      <c r="C198" s="210"/>
      <c r="D198" s="210"/>
      <c r="E198" s="210"/>
      <c r="F198" s="210"/>
      <c r="G198" s="210"/>
      <c r="H198" s="210"/>
      <c r="I198" s="210"/>
      <c r="J198" s="210"/>
      <c r="K198" s="210"/>
      <c r="L198" s="211"/>
      <c r="M198" s="218"/>
      <c r="N198" s="218"/>
      <c r="O198" s="218"/>
      <c r="P198" s="218"/>
      <c r="Q198" s="218"/>
      <c r="R198" s="218"/>
      <c r="S198" s="218"/>
      <c r="T198" s="218"/>
      <c r="U198" s="232"/>
      <c r="V198" s="233"/>
      <c r="W198" s="233"/>
      <c r="X198" s="234"/>
      <c r="Y198" s="232"/>
      <c r="Z198" s="233"/>
      <c r="AA198" s="233"/>
      <c r="AB198" s="234"/>
      <c r="AC198" s="218"/>
      <c r="AD198" s="218"/>
      <c r="AE198" s="218"/>
      <c r="AF198" s="218"/>
      <c r="AG198" s="222" t="s">
        <v>153</v>
      </c>
      <c r="AH198" s="223"/>
      <c r="AI198" s="223"/>
      <c r="AJ198" s="223"/>
      <c r="AK198" s="223"/>
      <c r="AL198" s="223"/>
      <c r="AM198" s="223"/>
      <c r="AN198" s="223"/>
      <c r="AO198" s="224"/>
      <c r="AP198" s="231" t="s">
        <v>184</v>
      </c>
      <c r="AQ198" s="231"/>
      <c r="AR198" s="231"/>
      <c r="AS198" s="231"/>
      <c r="AT198" s="200">
        <f>AY198+'08.02'!AT198:AV200</f>
        <v>4</v>
      </c>
      <c r="AU198" s="206"/>
      <c r="AV198" s="201"/>
      <c r="AW198" s="188">
        <f>'08.02'!BG198</f>
        <v>4</v>
      </c>
      <c r="AX198" s="189"/>
      <c r="AY198" s="194"/>
      <c r="AZ198" s="195"/>
      <c r="BA198" s="188"/>
      <c r="BB198" s="189"/>
      <c r="BC198" s="200">
        <f>BA198+'08.02'!BC198</f>
        <v>0</v>
      </c>
      <c r="BD198" s="201"/>
      <c r="BE198" s="200">
        <f>BA198+'08.02'!BE198</f>
        <v>0</v>
      </c>
      <c r="BF198" s="201"/>
      <c r="BG198" s="200">
        <f>AW198+AY198-BA198</f>
        <v>4</v>
      </c>
      <c r="BH198" s="206"/>
      <c r="BI198" s="201"/>
    </row>
    <row r="199" spans="2:61" ht="15.75" customHeight="1" thickTop="1" thickBot="1">
      <c r="B199" s="212"/>
      <c r="C199" s="213"/>
      <c r="D199" s="213"/>
      <c r="E199" s="213"/>
      <c r="F199" s="213"/>
      <c r="G199" s="213"/>
      <c r="H199" s="213"/>
      <c r="I199" s="213"/>
      <c r="J199" s="213"/>
      <c r="K199" s="213"/>
      <c r="L199" s="214"/>
      <c r="M199" s="218"/>
      <c r="N199" s="218"/>
      <c r="O199" s="218"/>
      <c r="P199" s="218"/>
      <c r="Q199" s="218"/>
      <c r="R199" s="218"/>
      <c r="S199" s="218"/>
      <c r="T199" s="218"/>
      <c r="U199" s="235"/>
      <c r="V199" s="236"/>
      <c r="W199" s="236"/>
      <c r="X199" s="237"/>
      <c r="Y199" s="235"/>
      <c r="Z199" s="236"/>
      <c r="AA199" s="236"/>
      <c r="AB199" s="237"/>
      <c r="AC199" s="218"/>
      <c r="AD199" s="218"/>
      <c r="AE199" s="218"/>
      <c r="AF199" s="218"/>
      <c r="AG199" s="225"/>
      <c r="AH199" s="226"/>
      <c r="AI199" s="226"/>
      <c r="AJ199" s="226"/>
      <c r="AK199" s="226"/>
      <c r="AL199" s="226"/>
      <c r="AM199" s="226"/>
      <c r="AN199" s="226"/>
      <c r="AO199" s="227"/>
      <c r="AP199" s="231"/>
      <c r="AQ199" s="231"/>
      <c r="AR199" s="231"/>
      <c r="AS199" s="231"/>
      <c r="AT199" s="202"/>
      <c r="AU199" s="207"/>
      <c r="AV199" s="203"/>
      <c r="AW199" s="190"/>
      <c r="AX199" s="191"/>
      <c r="AY199" s="196"/>
      <c r="AZ199" s="197"/>
      <c r="BA199" s="190"/>
      <c r="BB199" s="191"/>
      <c r="BC199" s="202"/>
      <c r="BD199" s="203"/>
      <c r="BE199" s="202"/>
      <c r="BF199" s="203"/>
      <c r="BG199" s="202"/>
      <c r="BH199" s="207"/>
      <c r="BI199" s="203"/>
    </row>
    <row r="200" spans="2:61" ht="15.75" customHeight="1" thickTop="1" thickBot="1">
      <c r="B200" s="215"/>
      <c r="C200" s="216"/>
      <c r="D200" s="216"/>
      <c r="E200" s="216"/>
      <c r="F200" s="216"/>
      <c r="G200" s="216"/>
      <c r="H200" s="216"/>
      <c r="I200" s="216"/>
      <c r="J200" s="216"/>
      <c r="K200" s="216"/>
      <c r="L200" s="217"/>
      <c r="M200" s="218"/>
      <c r="N200" s="218"/>
      <c r="O200" s="218"/>
      <c r="P200" s="218"/>
      <c r="Q200" s="218"/>
      <c r="R200" s="218"/>
      <c r="S200" s="218"/>
      <c r="T200" s="218"/>
      <c r="U200" s="238"/>
      <c r="V200" s="239"/>
      <c r="W200" s="239"/>
      <c r="X200" s="240"/>
      <c r="Y200" s="238"/>
      <c r="Z200" s="239"/>
      <c r="AA200" s="239"/>
      <c r="AB200" s="240"/>
      <c r="AC200" s="218"/>
      <c r="AD200" s="218"/>
      <c r="AE200" s="218"/>
      <c r="AF200" s="218"/>
      <c r="AG200" s="228"/>
      <c r="AH200" s="229"/>
      <c r="AI200" s="229"/>
      <c r="AJ200" s="229"/>
      <c r="AK200" s="229"/>
      <c r="AL200" s="229"/>
      <c r="AM200" s="229"/>
      <c r="AN200" s="229"/>
      <c r="AO200" s="230"/>
      <c r="AP200" s="231"/>
      <c r="AQ200" s="231"/>
      <c r="AR200" s="231"/>
      <c r="AS200" s="231"/>
      <c r="AT200" s="204"/>
      <c r="AU200" s="208"/>
      <c r="AV200" s="205"/>
      <c r="AW200" s="192"/>
      <c r="AX200" s="193"/>
      <c r="AY200" s="198"/>
      <c r="AZ200" s="199"/>
      <c r="BA200" s="192"/>
      <c r="BB200" s="193"/>
      <c r="BC200" s="204"/>
      <c r="BD200" s="205"/>
      <c r="BE200" s="204"/>
      <c r="BF200" s="205"/>
      <c r="BG200" s="204"/>
      <c r="BH200" s="208"/>
      <c r="BI200" s="205"/>
    </row>
    <row r="201" spans="2:61" ht="15.75" customHeight="1" thickTop="1" thickBot="1">
      <c r="B201" s="209"/>
      <c r="C201" s="210"/>
      <c r="D201" s="210"/>
      <c r="E201" s="210"/>
      <c r="F201" s="210"/>
      <c r="G201" s="210"/>
      <c r="H201" s="210"/>
      <c r="I201" s="210"/>
      <c r="J201" s="210"/>
      <c r="K201" s="210"/>
      <c r="L201" s="211"/>
      <c r="M201" s="182"/>
      <c r="N201" s="182"/>
      <c r="O201" s="182"/>
      <c r="P201" s="182"/>
      <c r="Q201" s="218"/>
      <c r="R201" s="218"/>
      <c r="S201" s="218"/>
      <c r="T201" s="218"/>
      <c r="U201" s="194"/>
      <c r="V201" s="219"/>
      <c r="W201" s="219"/>
      <c r="X201" s="195"/>
      <c r="Y201" s="182"/>
      <c r="Z201" s="182"/>
      <c r="AA201" s="182"/>
      <c r="AB201" s="182"/>
      <c r="AC201" s="218"/>
      <c r="AD201" s="218"/>
      <c r="AE201" s="218"/>
      <c r="AF201" s="218"/>
      <c r="AG201" s="222" t="s">
        <v>154</v>
      </c>
      <c r="AH201" s="223"/>
      <c r="AI201" s="223"/>
      <c r="AJ201" s="223"/>
      <c r="AK201" s="223"/>
      <c r="AL201" s="223"/>
      <c r="AM201" s="223"/>
      <c r="AN201" s="223"/>
      <c r="AO201" s="224"/>
      <c r="AP201" s="231" t="s">
        <v>184</v>
      </c>
      <c r="AQ201" s="231"/>
      <c r="AR201" s="231"/>
      <c r="AS201" s="231"/>
      <c r="AT201" s="200">
        <f>AY201+'08.02'!AT201:AV203</f>
        <v>0</v>
      </c>
      <c r="AU201" s="206"/>
      <c r="AV201" s="201"/>
      <c r="AW201" s="188">
        <f>'08.02'!BG201</f>
        <v>0</v>
      </c>
      <c r="AX201" s="189"/>
      <c r="AY201" s="194"/>
      <c r="AZ201" s="195"/>
      <c r="BA201" s="188"/>
      <c r="BB201" s="189"/>
      <c r="BC201" s="200">
        <f>BA201+'08.02'!BC201</f>
        <v>0</v>
      </c>
      <c r="BD201" s="201"/>
      <c r="BE201" s="200">
        <f>BA201+'08.02'!BE201</f>
        <v>0</v>
      </c>
      <c r="BF201" s="201"/>
      <c r="BG201" s="200">
        <f>AW201+AY201-BA201</f>
        <v>0</v>
      </c>
      <c r="BH201" s="206"/>
      <c r="BI201" s="201"/>
    </row>
    <row r="202" spans="2:61" ht="15.75" customHeight="1" thickTop="1" thickBot="1">
      <c r="B202" s="212"/>
      <c r="C202" s="213"/>
      <c r="D202" s="213"/>
      <c r="E202" s="213"/>
      <c r="F202" s="213"/>
      <c r="G202" s="213"/>
      <c r="H202" s="213"/>
      <c r="I202" s="213"/>
      <c r="J202" s="213"/>
      <c r="K202" s="213"/>
      <c r="L202" s="214"/>
      <c r="M202" s="182"/>
      <c r="N202" s="182"/>
      <c r="O202" s="182"/>
      <c r="P202" s="182"/>
      <c r="Q202" s="218"/>
      <c r="R202" s="218"/>
      <c r="S202" s="218"/>
      <c r="T202" s="218"/>
      <c r="U202" s="196"/>
      <c r="V202" s="220"/>
      <c r="W202" s="220"/>
      <c r="X202" s="197"/>
      <c r="Y202" s="182"/>
      <c r="Z202" s="182"/>
      <c r="AA202" s="182"/>
      <c r="AB202" s="182"/>
      <c r="AC202" s="218"/>
      <c r="AD202" s="218"/>
      <c r="AE202" s="218"/>
      <c r="AF202" s="218"/>
      <c r="AG202" s="225"/>
      <c r="AH202" s="226"/>
      <c r="AI202" s="226"/>
      <c r="AJ202" s="226"/>
      <c r="AK202" s="226"/>
      <c r="AL202" s="226"/>
      <c r="AM202" s="226"/>
      <c r="AN202" s="226"/>
      <c r="AO202" s="227"/>
      <c r="AP202" s="231"/>
      <c r="AQ202" s="231"/>
      <c r="AR202" s="231"/>
      <c r="AS202" s="231"/>
      <c r="AT202" s="202"/>
      <c r="AU202" s="207"/>
      <c r="AV202" s="203"/>
      <c r="AW202" s="190"/>
      <c r="AX202" s="191"/>
      <c r="AY202" s="196"/>
      <c r="AZ202" s="197"/>
      <c r="BA202" s="190"/>
      <c r="BB202" s="191"/>
      <c r="BC202" s="202"/>
      <c r="BD202" s="203"/>
      <c r="BE202" s="202"/>
      <c r="BF202" s="203"/>
      <c r="BG202" s="202"/>
      <c r="BH202" s="207"/>
      <c r="BI202" s="203"/>
    </row>
    <row r="203" spans="2:61" ht="15.75" customHeight="1" thickTop="1" thickBot="1">
      <c r="B203" s="215"/>
      <c r="C203" s="216"/>
      <c r="D203" s="216"/>
      <c r="E203" s="216"/>
      <c r="F203" s="216"/>
      <c r="G203" s="216"/>
      <c r="H203" s="216"/>
      <c r="I203" s="216"/>
      <c r="J203" s="216"/>
      <c r="K203" s="216"/>
      <c r="L203" s="217"/>
      <c r="M203" s="182"/>
      <c r="N203" s="182"/>
      <c r="O203" s="182"/>
      <c r="P203" s="182"/>
      <c r="Q203" s="218"/>
      <c r="R203" s="218"/>
      <c r="S203" s="218"/>
      <c r="T203" s="218"/>
      <c r="U203" s="198"/>
      <c r="V203" s="221"/>
      <c r="W203" s="221"/>
      <c r="X203" s="199"/>
      <c r="Y203" s="182"/>
      <c r="Z203" s="182"/>
      <c r="AA203" s="182"/>
      <c r="AB203" s="182"/>
      <c r="AC203" s="218"/>
      <c r="AD203" s="218"/>
      <c r="AE203" s="218"/>
      <c r="AF203" s="218"/>
      <c r="AG203" s="228"/>
      <c r="AH203" s="229"/>
      <c r="AI203" s="229"/>
      <c r="AJ203" s="229"/>
      <c r="AK203" s="229"/>
      <c r="AL203" s="229"/>
      <c r="AM203" s="229"/>
      <c r="AN203" s="229"/>
      <c r="AO203" s="230"/>
      <c r="AP203" s="231"/>
      <c r="AQ203" s="231"/>
      <c r="AR203" s="231"/>
      <c r="AS203" s="231"/>
      <c r="AT203" s="204"/>
      <c r="AU203" s="208"/>
      <c r="AV203" s="205"/>
      <c r="AW203" s="192"/>
      <c r="AX203" s="193"/>
      <c r="AY203" s="198"/>
      <c r="AZ203" s="199"/>
      <c r="BA203" s="192"/>
      <c r="BB203" s="193"/>
      <c r="BC203" s="204"/>
      <c r="BD203" s="205"/>
      <c r="BE203" s="204"/>
      <c r="BF203" s="205"/>
      <c r="BG203" s="204"/>
      <c r="BH203" s="208"/>
      <c r="BI203" s="205"/>
    </row>
    <row r="204" spans="2:61" ht="15.75" customHeight="1" thickTop="1" thickBot="1">
      <c r="B204" s="209"/>
      <c r="C204" s="210"/>
      <c r="D204" s="210"/>
      <c r="E204" s="210"/>
      <c r="F204" s="210"/>
      <c r="G204" s="210"/>
      <c r="H204" s="210"/>
      <c r="I204" s="210"/>
      <c r="J204" s="210"/>
      <c r="K204" s="210"/>
      <c r="L204" s="211"/>
      <c r="M204" s="218"/>
      <c r="N204" s="218"/>
      <c r="O204" s="218"/>
      <c r="P204" s="218"/>
      <c r="Q204" s="218"/>
      <c r="R204" s="218"/>
      <c r="S204" s="218"/>
      <c r="T204" s="218"/>
      <c r="U204" s="194"/>
      <c r="V204" s="219"/>
      <c r="W204" s="219"/>
      <c r="X204" s="195"/>
      <c r="Y204" s="218"/>
      <c r="Z204" s="218"/>
      <c r="AA204" s="218"/>
      <c r="AB204" s="218"/>
      <c r="AC204" s="218"/>
      <c r="AD204" s="218"/>
      <c r="AE204" s="218"/>
      <c r="AF204" s="218"/>
      <c r="AG204" s="222" t="s">
        <v>146</v>
      </c>
      <c r="AH204" s="223"/>
      <c r="AI204" s="223"/>
      <c r="AJ204" s="223"/>
      <c r="AK204" s="223"/>
      <c r="AL204" s="223"/>
      <c r="AM204" s="223"/>
      <c r="AN204" s="223"/>
      <c r="AO204" s="224"/>
      <c r="AP204" s="231" t="s">
        <v>184</v>
      </c>
      <c r="AQ204" s="231"/>
      <c r="AR204" s="231"/>
      <c r="AS204" s="231"/>
      <c r="AT204" s="200">
        <f>AY204+'08.02'!AT204:AV206</f>
        <v>0</v>
      </c>
      <c r="AU204" s="206"/>
      <c r="AV204" s="201"/>
      <c r="AW204" s="188">
        <f>'08.02'!BG204</f>
        <v>0</v>
      </c>
      <c r="AX204" s="189"/>
      <c r="AY204" s="194"/>
      <c r="AZ204" s="195"/>
      <c r="BA204" s="188"/>
      <c r="BB204" s="189"/>
      <c r="BC204" s="200">
        <f>BA204+'08.02'!BC204</f>
        <v>0</v>
      </c>
      <c r="BD204" s="201"/>
      <c r="BE204" s="200">
        <f>BA204+'08.02'!BE204</f>
        <v>0</v>
      </c>
      <c r="BF204" s="201"/>
      <c r="BG204" s="200">
        <f>AW204+AY204-BA204</f>
        <v>0</v>
      </c>
      <c r="BH204" s="206"/>
      <c r="BI204" s="201"/>
    </row>
    <row r="205" spans="2:61" ht="15.75" customHeight="1" thickTop="1" thickBot="1">
      <c r="B205" s="212"/>
      <c r="C205" s="213"/>
      <c r="D205" s="213"/>
      <c r="E205" s="213"/>
      <c r="F205" s="213"/>
      <c r="G205" s="213"/>
      <c r="H205" s="213"/>
      <c r="I205" s="213"/>
      <c r="J205" s="213"/>
      <c r="K205" s="213"/>
      <c r="L205" s="214"/>
      <c r="M205" s="218"/>
      <c r="N205" s="218"/>
      <c r="O205" s="218"/>
      <c r="P205" s="218"/>
      <c r="Q205" s="218"/>
      <c r="R205" s="218"/>
      <c r="S205" s="218"/>
      <c r="T205" s="218"/>
      <c r="U205" s="196"/>
      <c r="V205" s="220"/>
      <c r="W205" s="220"/>
      <c r="X205" s="197"/>
      <c r="Y205" s="218"/>
      <c r="Z205" s="218"/>
      <c r="AA205" s="218"/>
      <c r="AB205" s="218"/>
      <c r="AC205" s="218"/>
      <c r="AD205" s="218"/>
      <c r="AE205" s="218"/>
      <c r="AF205" s="218"/>
      <c r="AG205" s="225"/>
      <c r="AH205" s="226"/>
      <c r="AI205" s="226"/>
      <c r="AJ205" s="226"/>
      <c r="AK205" s="226"/>
      <c r="AL205" s="226"/>
      <c r="AM205" s="226"/>
      <c r="AN205" s="226"/>
      <c r="AO205" s="227"/>
      <c r="AP205" s="231"/>
      <c r="AQ205" s="231"/>
      <c r="AR205" s="231"/>
      <c r="AS205" s="231"/>
      <c r="AT205" s="202"/>
      <c r="AU205" s="207"/>
      <c r="AV205" s="203"/>
      <c r="AW205" s="190"/>
      <c r="AX205" s="191"/>
      <c r="AY205" s="196"/>
      <c r="AZ205" s="197"/>
      <c r="BA205" s="190"/>
      <c r="BB205" s="191"/>
      <c r="BC205" s="202"/>
      <c r="BD205" s="203"/>
      <c r="BE205" s="202"/>
      <c r="BF205" s="203"/>
      <c r="BG205" s="202"/>
      <c r="BH205" s="207"/>
      <c r="BI205" s="203"/>
    </row>
    <row r="206" spans="2:61" ht="15.75" customHeight="1" thickTop="1" thickBot="1">
      <c r="B206" s="215"/>
      <c r="C206" s="216"/>
      <c r="D206" s="216"/>
      <c r="E206" s="216"/>
      <c r="F206" s="216"/>
      <c r="G206" s="216"/>
      <c r="H206" s="216"/>
      <c r="I206" s="216"/>
      <c r="J206" s="216"/>
      <c r="K206" s="216"/>
      <c r="L206" s="217"/>
      <c r="M206" s="218"/>
      <c r="N206" s="218"/>
      <c r="O206" s="218"/>
      <c r="P206" s="218"/>
      <c r="Q206" s="218"/>
      <c r="R206" s="218"/>
      <c r="S206" s="218"/>
      <c r="T206" s="218"/>
      <c r="U206" s="198"/>
      <c r="V206" s="221"/>
      <c r="W206" s="221"/>
      <c r="X206" s="199"/>
      <c r="Y206" s="218"/>
      <c r="Z206" s="218"/>
      <c r="AA206" s="218"/>
      <c r="AB206" s="218"/>
      <c r="AC206" s="218"/>
      <c r="AD206" s="218"/>
      <c r="AE206" s="218"/>
      <c r="AF206" s="218"/>
      <c r="AG206" s="228"/>
      <c r="AH206" s="229"/>
      <c r="AI206" s="229"/>
      <c r="AJ206" s="229"/>
      <c r="AK206" s="229"/>
      <c r="AL206" s="229"/>
      <c r="AM206" s="229"/>
      <c r="AN206" s="229"/>
      <c r="AO206" s="230"/>
      <c r="AP206" s="231"/>
      <c r="AQ206" s="231"/>
      <c r="AR206" s="231"/>
      <c r="AS206" s="231"/>
      <c r="AT206" s="204"/>
      <c r="AU206" s="208"/>
      <c r="AV206" s="205"/>
      <c r="AW206" s="192"/>
      <c r="AX206" s="193"/>
      <c r="AY206" s="198"/>
      <c r="AZ206" s="199"/>
      <c r="BA206" s="192"/>
      <c r="BB206" s="193"/>
      <c r="BC206" s="204"/>
      <c r="BD206" s="205"/>
      <c r="BE206" s="204"/>
      <c r="BF206" s="205"/>
      <c r="BG206" s="204"/>
      <c r="BH206" s="208"/>
      <c r="BI206" s="205"/>
    </row>
    <row r="207" spans="2:61" ht="15.75" customHeight="1" thickTop="1" thickBot="1">
      <c r="B207" s="209"/>
      <c r="C207" s="210"/>
      <c r="D207" s="210"/>
      <c r="E207" s="210"/>
      <c r="F207" s="210"/>
      <c r="G207" s="210"/>
      <c r="H207" s="210"/>
      <c r="I207" s="210"/>
      <c r="J207" s="210"/>
      <c r="K207" s="210"/>
      <c r="L207" s="211"/>
      <c r="M207" s="218"/>
      <c r="N207" s="218"/>
      <c r="O207" s="218"/>
      <c r="P207" s="218"/>
      <c r="Q207" s="218"/>
      <c r="R207" s="218"/>
      <c r="S207" s="218"/>
      <c r="T207" s="218"/>
      <c r="U207" s="194"/>
      <c r="V207" s="219"/>
      <c r="W207" s="219"/>
      <c r="X207" s="195"/>
      <c r="Y207" s="218"/>
      <c r="Z207" s="218"/>
      <c r="AA207" s="218"/>
      <c r="AB207" s="218"/>
      <c r="AC207" s="218"/>
      <c r="AD207" s="218"/>
      <c r="AE207" s="218"/>
      <c r="AF207" s="218"/>
      <c r="AG207" s="222" t="s">
        <v>155</v>
      </c>
      <c r="AH207" s="223"/>
      <c r="AI207" s="223"/>
      <c r="AJ207" s="223"/>
      <c r="AK207" s="223"/>
      <c r="AL207" s="223"/>
      <c r="AM207" s="223"/>
      <c r="AN207" s="223"/>
      <c r="AO207" s="224"/>
      <c r="AP207" s="231"/>
      <c r="AQ207" s="231"/>
      <c r="AR207" s="231"/>
      <c r="AS207" s="231"/>
      <c r="AT207" s="200">
        <f>AY207+'08.02'!AT207:AV209</f>
        <v>0</v>
      </c>
      <c r="AU207" s="206"/>
      <c r="AV207" s="201"/>
      <c r="AW207" s="188">
        <f>'08.02'!BG207</f>
        <v>0</v>
      </c>
      <c r="AX207" s="189"/>
      <c r="AY207" s="194"/>
      <c r="AZ207" s="195"/>
      <c r="BA207" s="188"/>
      <c r="BB207" s="189"/>
      <c r="BC207" s="200">
        <f>BA207+'08.02'!BC207</f>
        <v>0</v>
      </c>
      <c r="BD207" s="201"/>
      <c r="BE207" s="200">
        <f>BA207+'08.02'!BE207</f>
        <v>0</v>
      </c>
      <c r="BF207" s="201"/>
      <c r="BG207" s="200">
        <f>AW207+AY207-BA207</f>
        <v>0</v>
      </c>
      <c r="BH207" s="206"/>
      <c r="BI207" s="201"/>
    </row>
    <row r="208" spans="2:61" ht="15.75" customHeight="1" thickTop="1" thickBot="1">
      <c r="B208" s="212"/>
      <c r="C208" s="213"/>
      <c r="D208" s="213"/>
      <c r="E208" s="213"/>
      <c r="F208" s="213"/>
      <c r="G208" s="213"/>
      <c r="H208" s="213"/>
      <c r="I208" s="213"/>
      <c r="J208" s="213"/>
      <c r="K208" s="213"/>
      <c r="L208" s="214"/>
      <c r="M208" s="218"/>
      <c r="N208" s="218"/>
      <c r="O208" s="218"/>
      <c r="P208" s="218"/>
      <c r="Q208" s="218"/>
      <c r="R208" s="218"/>
      <c r="S208" s="218"/>
      <c r="T208" s="218"/>
      <c r="U208" s="196"/>
      <c r="V208" s="220"/>
      <c r="W208" s="220"/>
      <c r="X208" s="197"/>
      <c r="Y208" s="218"/>
      <c r="Z208" s="218"/>
      <c r="AA208" s="218"/>
      <c r="AB208" s="218"/>
      <c r="AC208" s="218"/>
      <c r="AD208" s="218"/>
      <c r="AE208" s="218"/>
      <c r="AF208" s="218"/>
      <c r="AG208" s="225"/>
      <c r="AH208" s="226"/>
      <c r="AI208" s="226"/>
      <c r="AJ208" s="226"/>
      <c r="AK208" s="226"/>
      <c r="AL208" s="226"/>
      <c r="AM208" s="226"/>
      <c r="AN208" s="226"/>
      <c r="AO208" s="227"/>
      <c r="AP208" s="231"/>
      <c r="AQ208" s="231"/>
      <c r="AR208" s="231"/>
      <c r="AS208" s="231"/>
      <c r="AT208" s="202"/>
      <c r="AU208" s="207"/>
      <c r="AV208" s="203"/>
      <c r="AW208" s="190"/>
      <c r="AX208" s="191"/>
      <c r="AY208" s="196"/>
      <c r="AZ208" s="197"/>
      <c r="BA208" s="190"/>
      <c r="BB208" s="191"/>
      <c r="BC208" s="202"/>
      <c r="BD208" s="203"/>
      <c r="BE208" s="202"/>
      <c r="BF208" s="203"/>
      <c r="BG208" s="202"/>
      <c r="BH208" s="207"/>
      <c r="BI208" s="203"/>
    </row>
    <row r="209" spans="2:61" ht="15.75" customHeight="1" thickTop="1" thickBot="1">
      <c r="B209" s="215"/>
      <c r="C209" s="216"/>
      <c r="D209" s="216"/>
      <c r="E209" s="216"/>
      <c r="F209" s="216"/>
      <c r="G209" s="216"/>
      <c r="H209" s="216"/>
      <c r="I209" s="216"/>
      <c r="J209" s="216"/>
      <c r="K209" s="216"/>
      <c r="L209" s="217"/>
      <c r="M209" s="218"/>
      <c r="N209" s="218"/>
      <c r="O209" s="218"/>
      <c r="P209" s="218"/>
      <c r="Q209" s="218"/>
      <c r="R209" s="218"/>
      <c r="S209" s="218"/>
      <c r="T209" s="218"/>
      <c r="U209" s="198"/>
      <c r="V209" s="221"/>
      <c r="W209" s="221"/>
      <c r="X209" s="199"/>
      <c r="Y209" s="218"/>
      <c r="Z209" s="218"/>
      <c r="AA209" s="218"/>
      <c r="AB209" s="218"/>
      <c r="AC209" s="218"/>
      <c r="AD209" s="218"/>
      <c r="AE209" s="218"/>
      <c r="AF209" s="218"/>
      <c r="AG209" s="228"/>
      <c r="AH209" s="229"/>
      <c r="AI209" s="229"/>
      <c r="AJ209" s="229"/>
      <c r="AK209" s="229"/>
      <c r="AL209" s="229"/>
      <c r="AM209" s="229"/>
      <c r="AN209" s="229"/>
      <c r="AO209" s="230"/>
      <c r="AP209" s="231"/>
      <c r="AQ209" s="231"/>
      <c r="AR209" s="231"/>
      <c r="AS209" s="231"/>
      <c r="AT209" s="204"/>
      <c r="AU209" s="208"/>
      <c r="AV209" s="205"/>
      <c r="AW209" s="192"/>
      <c r="AX209" s="193"/>
      <c r="AY209" s="198"/>
      <c r="AZ209" s="199"/>
      <c r="BA209" s="192"/>
      <c r="BB209" s="193"/>
      <c r="BC209" s="204"/>
      <c r="BD209" s="205"/>
      <c r="BE209" s="204"/>
      <c r="BF209" s="205"/>
      <c r="BG209" s="204"/>
      <c r="BH209" s="208"/>
      <c r="BI209" s="205"/>
    </row>
    <row r="210" spans="2:61" ht="16.5" customHeight="1" thickTop="1" thickBot="1">
      <c r="B210" s="183" t="s">
        <v>64</v>
      </c>
      <c r="C210" s="183"/>
      <c r="D210" s="183"/>
      <c r="E210" s="183"/>
      <c r="F210" s="183"/>
      <c r="G210" s="183"/>
      <c r="H210" s="183"/>
      <c r="I210" s="183"/>
      <c r="J210" s="183"/>
      <c r="K210" s="183"/>
      <c r="L210" s="183"/>
      <c r="M210" s="183"/>
      <c r="N210" s="183"/>
      <c r="O210" s="183"/>
      <c r="P210" s="183"/>
      <c r="Q210" s="183"/>
      <c r="R210" s="183"/>
      <c r="S210" s="183"/>
      <c r="T210" s="183"/>
      <c r="U210" s="183"/>
      <c r="V210" s="183"/>
      <c r="W210" s="183"/>
      <c r="X210" s="183"/>
      <c r="Y210" s="183"/>
      <c r="Z210" s="183"/>
      <c r="AA210" s="183"/>
      <c r="AB210" s="183"/>
      <c r="AC210" s="183"/>
      <c r="AD210" s="183"/>
      <c r="AE210" s="183"/>
      <c r="AF210" s="183"/>
      <c r="AG210" s="183"/>
      <c r="AH210" s="183"/>
      <c r="AI210" s="183"/>
      <c r="AJ210" s="183"/>
      <c r="AK210" s="183"/>
      <c r="AL210" s="183"/>
      <c r="AM210" s="183"/>
      <c r="AN210" s="183"/>
      <c r="AO210" s="183"/>
      <c r="AP210" s="183"/>
      <c r="AQ210" s="183"/>
      <c r="AR210" s="183"/>
      <c r="AS210" s="183"/>
      <c r="AT210" s="183"/>
      <c r="AU210" s="183"/>
      <c r="AV210" s="183"/>
      <c r="AW210" s="183"/>
      <c r="AX210" s="183"/>
      <c r="AY210" s="183"/>
      <c r="AZ210" s="183"/>
      <c r="BA210" s="183"/>
      <c r="BB210" s="183"/>
      <c r="BC210" s="183"/>
      <c r="BD210" s="183"/>
      <c r="BE210" s="183"/>
      <c r="BF210" s="183"/>
      <c r="BG210" s="183"/>
      <c r="BH210" s="183"/>
      <c r="BI210" s="183"/>
    </row>
    <row r="211" spans="2:61" ht="16.5" customHeight="1" thickTop="1" thickBot="1">
      <c r="B211" s="183"/>
      <c r="C211" s="183"/>
      <c r="D211" s="183"/>
      <c r="E211" s="183"/>
      <c r="F211" s="183"/>
      <c r="G211" s="183"/>
      <c r="H211" s="183"/>
      <c r="I211" s="183"/>
      <c r="J211" s="183"/>
      <c r="K211" s="183"/>
      <c r="L211" s="183"/>
      <c r="M211" s="183"/>
      <c r="N211" s="183"/>
      <c r="O211" s="183"/>
      <c r="P211" s="183"/>
      <c r="Q211" s="183"/>
      <c r="R211" s="183"/>
      <c r="S211" s="183"/>
      <c r="T211" s="183"/>
      <c r="U211" s="183"/>
      <c r="V211" s="183"/>
      <c r="W211" s="183"/>
      <c r="X211" s="183"/>
      <c r="Y211" s="183"/>
      <c r="Z211" s="183"/>
      <c r="AA211" s="183"/>
      <c r="AB211" s="183"/>
      <c r="AC211" s="183"/>
      <c r="AD211" s="183"/>
      <c r="AE211" s="183"/>
      <c r="AF211" s="183"/>
      <c r="AG211" s="183"/>
      <c r="AH211" s="183"/>
      <c r="AI211" s="183"/>
      <c r="AJ211" s="183"/>
      <c r="AK211" s="183"/>
      <c r="AL211" s="183"/>
      <c r="AM211" s="183"/>
      <c r="AN211" s="183"/>
      <c r="AO211" s="183"/>
      <c r="AP211" s="183"/>
      <c r="AQ211" s="183"/>
      <c r="AR211" s="183"/>
      <c r="AS211" s="183"/>
      <c r="AT211" s="183"/>
      <c r="AU211" s="183"/>
      <c r="AV211" s="183"/>
      <c r="AW211" s="183"/>
      <c r="AX211" s="183"/>
      <c r="AY211" s="183"/>
      <c r="AZ211" s="183"/>
      <c r="BA211" s="183"/>
      <c r="BB211" s="183"/>
      <c r="BC211" s="183"/>
      <c r="BD211" s="183"/>
      <c r="BE211" s="183"/>
      <c r="BF211" s="183"/>
      <c r="BG211" s="183"/>
      <c r="BH211" s="183"/>
      <c r="BI211" s="183"/>
    </row>
    <row r="212" spans="2:61" ht="16.5" customHeight="1" thickTop="1" thickBot="1">
      <c r="B212" s="183"/>
      <c r="C212" s="183"/>
      <c r="D212" s="183"/>
      <c r="E212" s="183"/>
      <c r="F212" s="183"/>
      <c r="G212" s="183"/>
      <c r="H212" s="183"/>
      <c r="I212" s="183"/>
      <c r="J212" s="183"/>
      <c r="K212" s="183"/>
      <c r="L212" s="183"/>
      <c r="M212" s="183"/>
      <c r="N212" s="183"/>
      <c r="O212" s="183"/>
      <c r="P212" s="183"/>
      <c r="Q212" s="183"/>
      <c r="R212" s="183"/>
      <c r="S212" s="183"/>
      <c r="T212" s="183"/>
      <c r="U212" s="183"/>
      <c r="V212" s="183"/>
      <c r="W212" s="183"/>
      <c r="X212" s="183"/>
      <c r="Y212" s="183"/>
      <c r="Z212" s="183"/>
      <c r="AA212" s="183"/>
      <c r="AB212" s="183"/>
      <c r="AC212" s="183"/>
      <c r="AD212" s="183"/>
      <c r="AE212" s="183"/>
      <c r="AF212" s="183"/>
      <c r="AG212" s="183"/>
      <c r="AH212" s="183"/>
      <c r="AI212" s="183"/>
      <c r="AJ212" s="183"/>
      <c r="AK212" s="183"/>
      <c r="AL212" s="183"/>
      <c r="AM212" s="183"/>
      <c r="AN212" s="183"/>
      <c r="AO212" s="183"/>
      <c r="AP212" s="183"/>
      <c r="AQ212" s="183"/>
      <c r="AR212" s="183"/>
      <c r="AS212" s="183"/>
      <c r="AT212" s="183"/>
      <c r="AU212" s="183"/>
      <c r="AV212" s="183"/>
      <c r="AW212" s="183"/>
      <c r="AX212" s="183"/>
      <c r="AY212" s="183"/>
      <c r="AZ212" s="183"/>
      <c r="BA212" s="183"/>
      <c r="BB212" s="183"/>
      <c r="BC212" s="183"/>
      <c r="BD212" s="183"/>
      <c r="BE212" s="183"/>
      <c r="BF212" s="183"/>
      <c r="BG212" s="183"/>
      <c r="BH212" s="183"/>
      <c r="BI212" s="183"/>
    </row>
    <row r="213" spans="2:61" ht="16.5" customHeight="1" thickTop="1" thickBot="1">
      <c r="B213" s="183"/>
      <c r="C213" s="183"/>
      <c r="D213" s="183"/>
      <c r="E213" s="183"/>
      <c r="F213" s="183"/>
      <c r="G213" s="183"/>
      <c r="H213" s="183"/>
      <c r="I213" s="183"/>
      <c r="J213" s="183"/>
      <c r="K213" s="183"/>
      <c r="L213" s="183"/>
      <c r="M213" s="183"/>
      <c r="N213" s="183"/>
      <c r="O213" s="183"/>
      <c r="P213" s="183"/>
      <c r="Q213" s="183"/>
      <c r="R213" s="183"/>
      <c r="S213" s="183"/>
      <c r="T213" s="183"/>
      <c r="U213" s="183"/>
      <c r="V213" s="183"/>
      <c r="W213" s="183"/>
      <c r="X213" s="183"/>
      <c r="Y213" s="183"/>
      <c r="Z213" s="183"/>
      <c r="AA213" s="183"/>
      <c r="AB213" s="183"/>
      <c r="AC213" s="183"/>
      <c r="AD213" s="183"/>
      <c r="AE213" s="183"/>
      <c r="AF213" s="183"/>
      <c r="AG213" s="183"/>
      <c r="AH213" s="183"/>
      <c r="AI213" s="183"/>
      <c r="AJ213" s="183"/>
      <c r="AK213" s="183"/>
      <c r="AL213" s="183"/>
      <c r="AM213" s="183"/>
      <c r="AN213" s="183"/>
      <c r="AO213" s="183"/>
      <c r="AP213" s="183"/>
      <c r="AQ213" s="183"/>
      <c r="AR213" s="183"/>
      <c r="AS213" s="183"/>
      <c r="AT213" s="183"/>
      <c r="AU213" s="183"/>
      <c r="AV213" s="183"/>
      <c r="AW213" s="183"/>
      <c r="AX213" s="183"/>
      <c r="AY213" s="183"/>
      <c r="AZ213" s="183"/>
      <c r="BA213" s="183"/>
      <c r="BB213" s="183"/>
      <c r="BC213" s="183"/>
      <c r="BD213" s="183"/>
      <c r="BE213" s="183"/>
      <c r="BF213" s="183"/>
      <c r="BG213" s="183"/>
      <c r="BH213" s="183"/>
      <c r="BI213" s="183"/>
    </row>
    <row r="214" spans="2:61" ht="16.5" customHeight="1" thickTop="1" thickBot="1">
      <c r="B214" s="146"/>
      <c r="C214" s="146"/>
      <c r="D214" s="146"/>
      <c r="E214" s="146"/>
      <c r="F214" s="146"/>
      <c r="G214" s="146"/>
      <c r="H214" s="146"/>
      <c r="I214" s="146"/>
      <c r="J214" s="146"/>
      <c r="K214" s="146"/>
      <c r="L214" s="146"/>
      <c r="M214" s="146"/>
      <c r="N214" s="146"/>
      <c r="O214" s="146"/>
      <c r="P214" s="146"/>
      <c r="Q214" s="146"/>
      <c r="R214" s="146"/>
      <c r="S214" s="146"/>
      <c r="T214" s="146"/>
      <c r="U214" s="146"/>
      <c r="V214" s="146"/>
      <c r="W214" s="146"/>
      <c r="X214" s="146"/>
      <c r="Y214" s="146"/>
      <c r="Z214" s="146"/>
      <c r="AA214" s="146"/>
      <c r="AB214" s="146"/>
      <c r="AC214" s="146"/>
      <c r="AD214" s="146"/>
      <c r="AE214" s="146"/>
      <c r="AF214" s="146"/>
      <c r="AG214" s="146"/>
      <c r="AH214" s="146"/>
      <c r="AI214" s="146"/>
      <c r="AJ214" s="146"/>
      <c r="AK214" s="146"/>
      <c r="AL214" s="146"/>
      <c r="AM214" s="146"/>
      <c r="AN214" s="146"/>
      <c r="AO214" s="146"/>
      <c r="AP214" s="146"/>
      <c r="AQ214" s="146"/>
      <c r="AR214" s="146"/>
      <c r="AS214" s="146"/>
      <c r="AT214" s="146"/>
      <c r="AU214" s="146"/>
      <c r="AV214" s="146"/>
      <c r="AW214" s="146"/>
      <c r="AX214" s="146"/>
      <c r="AY214" s="146"/>
      <c r="AZ214" s="146"/>
      <c r="BA214" s="146"/>
      <c r="BB214" s="146"/>
      <c r="BC214" s="146"/>
      <c r="BD214" s="146"/>
      <c r="BE214" s="146"/>
      <c r="BF214" s="146"/>
      <c r="BG214" s="146"/>
      <c r="BH214" s="146"/>
      <c r="BI214" s="146"/>
    </row>
    <row r="215" spans="2:61" ht="16.5" customHeight="1" thickTop="1" thickBot="1">
      <c r="B215" s="146"/>
      <c r="C215" s="146"/>
      <c r="D215" s="146"/>
      <c r="E215" s="146"/>
      <c r="F215" s="146"/>
      <c r="G215" s="146"/>
      <c r="H215" s="146"/>
      <c r="I215" s="146"/>
      <c r="J215" s="146"/>
      <c r="K215" s="146"/>
      <c r="L215" s="146"/>
      <c r="M215" s="146"/>
      <c r="N215" s="146"/>
      <c r="O215" s="146"/>
      <c r="P215" s="146"/>
      <c r="Q215" s="146"/>
      <c r="R215" s="146"/>
      <c r="S215" s="146"/>
      <c r="T215" s="146"/>
      <c r="U215" s="146"/>
      <c r="V215" s="146"/>
      <c r="W215" s="146"/>
      <c r="X215" s="146"/>
      <c r="Y215" s="146"/>
      <c r="Z215" s="146"/>
      <c r="AA215" s="146"/>
      <c r="AB215" s="146"/>
      <c r="AC215" s="146"/>
      <c r="AD215" s="146"/>
      <c r="AE215" s="146"/>
      <c r="AF215" s="146"/>
      <c r="AG215" s="146"/>
      <c r="AH215" s="146"/>
      <c r="AI215" s="146"/>
      <c r="AJ215" s="146"/>
      <c r="AK215" s="146"/>
      <c r="AL215" s="146"/>
      <c r="AM215" s="146"/>
      <c r="AN215" s="146"/>
      <c r="AO215" s="146"/>
      <c r="AP215" s="146"/>
      <c r="AQ215" s="146"/>
      <c r="AR215" s="146"/>
      <c r="AS215" s="146"/>
      <c r="AT215" s="146"/>
      <c r="AU215" s="146"/>
      <c r="AV215" s="146"/>
      <c r="AW215" s="146"/>
      <c r="AX215" s="146"/>
      <c r="AY215" s="146"/>
      <c r="AZ215" s="146"/>
      <c r="BA215" s="146"/>
      <c r="BB215" s="146"/>
      <c r="BC215" s="146"/>
      <c r="BD215" s="146"/>
      <c r="BE215" s="146"/>
      <c r="BF215" s="146"/>
      <c r="BG215" s="146"/>
      <c r="BH215" s="146"/>
      <c r="BI215" s="146"/>
    </row>
    <row r="216" spans="2:61" ht="15" customHeight="1" thickTop="1" thickBot="1">
      <c r="B216" s="186" t="s">
        <v>65</v>
      </c>
      <c r="C216" s="186"/>
      <c r="D216" s="186"/>
      <c r="E216" s="186"/>
      <c r="F216" s="186"/>
      <c r="G216" s="186"/>
      <c r="H216" s="186" t="s">
        <v>66</v>
      </c>
      <c r="I216" s="186"/>
      <c r="J216" s="186"/>
      <c r="K216" s="186"/>
      <c r="L216" s="186"/>
      <c r="M216" s="186"/>
      <c r="N216" s="186" t="s">
        <v>67</v>
      </c>
      <c r="O216" s="186"/>
      <c r="P216" s="186"/>
      <c r="Q216" s="186"/>
      <c r="R216" s="186"/>
      <c r="S216" s="186"/>
      <c r="T216" s="186" t="s">
        <v>68</v>
      </c>
      <c r="U216" s="186"/>
      <c r="V216" s="186"/>
      <c r="W216" s="186"/>
      <c r="X216" s="186"/>
      <c r="Y216" s="186"/>
      <c r="Z216" s="186"/>
      <c r="AA216" s="186"/>
      <c r="AB216" s="186"/>
      <c r="AC216" s="186"/>
      <c r="AD216" s="186"/>
      <c r="AE216" s="186"/>
      <c r="AF216" s="186"/>
      <c r="AG216" s="186" t="s">
        <v>69</v>
      </c>
      <c r="AH216" s="186"/>
      <c r="AI216" s="186"/>
      <c r="AJ216" s="186"/>
      <c r="AK216" s="186"/>
      <c r="AL216" s="186"/>
      <c r="AM216" s="186"/>
      <c r="AN216" s="186"/>
      <c r="AO216" s="186"/>
      <c r="AP216" s="186" t="s">
        <v>70</v>
      </c>
      <c r="AQ216" s="186"/>
      <c r="AR216" s="186"/>
      <c r="AS216" s="186"/>
      <c r="AT216" s="186"/>
      <c r="AU216" s="186"/>
      <c r="AV216" s="186"/>
      <c r="AW216" s="186"/>
      <c r="AX216" s="186"/>
      <c r="AY216" s="186"/>
      <c r="AZ216" s="187" t="s">
        <v>71</v>
      </c>
      <c r="BA216" s="187"/>
      <c r="BB216" s="187"/>
      <c r="BC216" s="187"/>
      <c r="BD216" s="187"/>
      <c r="BE216" s="187"/>
      <c r="BF216" s="187"/>
      <c r="BG216" s="187"/>
      <c r="BH216" s="187"/>
      <c r="BI216" s="187"/>
    </row>
    <row r="217" spans="2:61" ht="15" customHeight="1" thickTop="1" thickBot="1">
      <c r="B217" s="186"/>
      <c r="C217" s="186"/>
      <c r="D217" s="186"/>
      <c r="E217" s="186"/>
      <c r="F217" s="186"/>
      <c r="G217" s="186"/>
      <c r="H217" s="186"/>
      <c r="I217" s="186"/>
      <c r="J217" s="186"/>
      <c r="K217" s="186"/>
      <c r="L217" s="186"/>
      <c r="M217" s="186"/>
      <c r="N217" s="186"/>
      <c r="O217" s="186"/>
      <c r="P217" s="186"/>
      <c r="Q217" s="186"/>
      <c r="R217" s="186"/>
      <c r="S217" s="186"/>
      <c r="T217" s="186"/>
      <c r="U217" s="186"/>
      <c r="V217" s="186"/>
      <c r="W217" s="186"/>
      <c r="X217" s="186"/>
      <c r="Y217" s="186"/>
      <c r="Z217" s="186"/>
      <c r="AA217" s="186"/>
      <c r="AB217" s="186"/>
      <c r="AC217" s="186"/>
      <c r="AD217" s="186"/>
      <c r="AE217" s="186"/>
      <c r="AF217" s="186"/>
      <c r="AG217" s="186"/>
      <c r="AH217" s="186"/>
      <c r="AI217" s="186"/>
      <c r="AJ217" s="186"/>
      <c r="AK217" s="186"/>
      <c r="AL217" s="186"/>
      <c r="AM217" s="186"/>
      <c r="AN217" s="186"/>
      <c r="AO217" s="186"/>
      <c r="AP217" s="186"/>
      <c r="AQ217" s="186"/>
      <c r="AR217" s="186"/>
      <c r="AS217" s="186"/>
      <c r="AT217" s="186"/>
      <c r="AU217" s="186"/>
      <c r="AV217" s="186"/>
      <c r="AW217" s="186"/>
      <c r="AX217" s="186"/>
      <c r="AY217" s="186"/>
      <c r="AZ217" s="187"/>
      <c r="BA217" s="187"/>
      <c r="BB217" s="187"/>
      <c r="BC217" s="187"/>
      <c r="BD217" s="187"/>
      <c r="BE217" s="187"/>
      <c r="BF217" s="187"/>
      <c r="BG217" s="187"/>
      <c r="BH217" s="187"/>
      <c r="BI217" s="187"/>
    </row>
    <row r="218" spans="2:61" ht="15" customHeight="1" thickTop="1" thickBot="1">
      <c r="B218" s="186"/>
      <c r="C218" s="186"/>
      <c r="D218" s="186"/>
      <c r="E218" s="186"/>
      <c r="F218" s="186"/>
      <c r="G218" s="186"/>
      <c r="H218" s="186"/>
      <c r="I218" s="186"/>
      <c r="J218" s="186"/>
      <c r="K218" s="186"/>
      <c r="L218" s="186"/>
      <c r="M218" s="186"/>
      <c r="N218" s="186"/>
      <c r="O218" s="186"/>
      <c r="P218" s="186"/>
      <c r="Q218" s="186"/>
      <c r="R218" s="186"/>
      <c r="S218" s="186"/>
      <c r="T218" s="186"/>
      <c r="U218" s="186"/>
      <c r="V218" s="186"/>
      <c r="W218" s="186"/>
      <c r="X218" s="186"/>
      <c r="Y218" s="186"/>
      <c r="Z218" s="186"/>
      <c r="AA218" s="186"/>
      <c r="AB218" s="186"/>
      <c r="AC218" s="186"/>
      <c r="AD218" s="186"/>
      <c r="AE218" s="186"/>
      <c r="AF218" s="186"/>
      <c r="AG218" s="186"/>
      <c r="AH218" s="186"/>
      <c r="AI218" s="186"/>
      <c r="AJ218" s="186"/>
      <c r="AK218" s="186"/>
      <c r="AL218" s="186"/>
      <c r="AM218" s="186"/>
      <c r="AN218" s="186"/>
      <c r="AO218" s="186"/>
      <c r="AP218" s="186"/>
      <c r="AQ218" s="186"/>
      <c r="AR218" s="186"/>
      <c r="AS218" s="186"/>
      <c r="AT218" s="186"/>
      <c r="AU218" s="186"/>
      <c r="AV218" s="186"/>
      <c r="AW218" s="186"/>
      <c r="AX218" s="186"/>
      <c r="AY218" s="186"/>
      <c r="AZ218" s="187"/>
      <c r="BA218" s="187"/>
      <c r="BB218" s="187"/>
      <c r="BC218" s="187"/>
      <c r="BD218" s="187"/>
      <c r="BE218" s="187"/>
      <c r="BF218" s="187"/>
      <c r="BG218" s="187"/>
      <c r="BH218" s="187"/>
      <c r="BI218" s="187"/>
    </row>
    <row r="219" spans="2:61" ht="16.5" customHeight="1" thickTop="1" thickBot="1">
      <c r="B219" s="182" t="s">
        <v>129</v>
      </c>
      <c r="C219" s="182"/>
      <c r="D219" s="182"/>
      <c r="E219" s="182"/>
      <c r="F219" s="182"/>
      <c r="G219" s="182"/>
      <c r="H219" s="185" t="s">
        <v>129</v>
      </c>
      <c r="I219" s="185"/>
      <c r="J219" s="185"/>
      <c r="K219" s="185"/>
      <c r="L219" s="185"/>
      <c r="M219" s="185"/>
      <c r="N219" s="182" t="s">
        <v>129</v>
      </c>
      <c r="O219" s="182"/>
      <c r="P219" s="182"/>
      <c r="Q219" s="182"/>
      <c r="R219" s="182"/>
      <c r="S219" s="182"/>
      <c r="T219" s="182" t="s">
        <v>129</v>
      </c>
      <c r="U219" s="182"/>
      <c r="V219" s="182"/>
      <c r="W219" s="182"/>
      <c r="X219" s="182"/>
      <c r="Y219" s="182"/>
      <c r="Z219" s="182"/>
      <c r="AA219" s="182"/>
      <c r="AB219" s="182"/>
      <c r="AC219" s="182"/>
      <c r="AD219" s="182"/>
      <c r="AE219" s="182"/>
      <c r="AF219" s="182"/>
      <c r="AG219" s="182" t="s">
        <v>129</v>
      </c>
      <c r="AH219" s="182"/>
      <c r="AI219" s="182"/>
      <c r="AJ219" s="182"/>
      <c r="AK219" s="182"/>
      <c r="AL219" s="182"/>
      <c r="AM219" s="182"/>
      <c r="AN219" s="182"/>
      <c r="AO219" s="182"/>
      <c r="AP219" s="186" t="s">
        <v>129</v>
      </c>
      <c r="AQ219" s="186"/>
      <c r="AR219" s="186"/>
      <c r="AS219" s="186"/>
      <c r="AT219" s="186"/>
      <c r="AU219" s="186"/>
      <c r="AV219" s="186"/>
      <c r="AW219" s="186"/>
      <c r="AX219" s="186"/>
      <c r="AY219" s="186"/>
      <c r="AZ219" s="182" t="s">
        <v>129</v>
      </c>
      <c r="BA219" s="182"/>
      <c r="BB219" s="182"/>
      <c r="BC219" s="182"/>
      <c r="BD219" s="182"/>
      <c r="BE219" s="182"/>
      <c r="BF219" s="182"/>
      <c r="BG219" s="182"/>
      <c r="BH219" s="182"/>
      <c r="BI219" s="182"/>
    </row>
    <row r="220" spans="2:61" ht="16.5" customHeight="1" thickTop="1" thickBot="1">
      <c r="B220" s="182"/>
      <c r="C220" s="182"/>
      <c r="D220" s="182"/>
      <c r="E220" s="182"/>
      <c r="F220" s="182"/>
      <c r="G220" s="182"/>
      <c r="H220" s="185"/>
      <c r="I220" s="185"/>
      <c r="J220" s="185"/>
      <c r="K220" s="185"/>
      <c r="L220" s="185"/>
      <c r="M220" s="185"/>
      <c r="N220" s="182"/>
      <c r="O220" s="182"/>
      <c r="P220" s="182"/>
      <c r="Q220" s="182"/>
      <c r="R220" s="182"/>
      <c r="S220" s="182"/>
      <c r="T220" s="182"/>
      <c r="U220" s="182"/>
      <c r="V220" s="182"/>
      <c r="W220" s="182"/>
      <c r="X220" s="182"/>
      <c r="Y220" s="182"/>
      <c r="Z220" s="182"/>
      <c r="AA220" s="182"/>
      <c r="AB220" s="182"/>
      <c r="AC220" s="182"/>
      <c r="AD220" s="182"/>
      <c r="AE220" s="182"/>
      <c r="AF220" s="182"/>
      <c r="AG220" s="182"/>
      <c r="AH220" s="182"/>
      <c r="AI220" s="182"/>
      <c r="AJ220" s="182"/>
      <c r="AK220" s="182"/>
      <c r="AL220" s="182"/>
      <c r="AM220" s="182"/>
      <c r="AN220" s="182"/>
      <c r="AO220" s="182"/>
      <c r="AP220" s="186"/>
      <c r="AQ220" s="186"/>
      <c r="AR220" s="186"/>
      <c r="AS220" s="186"/>
      <c r="AT220" s="186"/>
      <c r="AU220" s="186"/>
      <c r="AV220" s="186"/>
      <c r="AW220" s="186"/>
      <c r="AX220" s="186"/>
      <c r="AY220" s="186"/>
      <c r="AZ220" s="182"/>
      <c r="BA220" s="182"/>
      <c r="BB220" s="182"/>
      <c r="BC220" s="182"/>
      <c r="BD220" s="182"/>
      <c r="BE220" s="182"/>
      <c r="BF220" s="182"/>
      <c r="BG220" s="182"/>
      <c r="BH220" s="182"/>
      <c r="BI220" s="182"/>
    </row>
    <row r="221" spans="2:61" ht="16.5" customHeight="1" thickTop="1" thickBot="1">
      <c r="B221" s="182"/>
      <c r="C221" s="182"/>
      <c r="D221" s="182"/>
      <c r="E221" s="182"/>
      <c r="F221" s="182"/>
      <c r="G221" s="182"/>
      <c r="H221" s="185"/>
      <c r="I221" s="185"/>
      <c r="J221" s="185"/>
      <c r="K221" s="185"/>
      <c r="L221" s="185"/>
      <c r="M221" s="185"/>
      <c r="N221" s="182"/>
      <c r="O221" s="182"/>
      <c r="P221" s="182"/>
      <c r="Q221" s="182"/>
      <c r="R221" s="182"/>
      <c r="S221" s="182"/>
      <c r="T221" s="182"/>
      <c r="U221" s="182"/>
      <c r="V221" s="182"/>
      <c r="W221" s="182"/>
      <c r="X221" s="182"/>
      <c r="Y221" s="182"/>
      <c r="Z221" s="182"/>
      <c r="AA221" s="182"/>
      <c r="AB221" s="182"/>
      <c r="AC221" s="182"/>
      <c r="AD221" s="182"/>
      <c r="AE221" s="182"/>
      <c r="AF221" s="182"/>
      <c r="AG221" s="182"/>
      <c r="AH221" s="182"/>
      <c r="AI221" s="182"/>
      <c r="AJ221" s="182"/>
      <c r="AK221" s="182"/>
      <c r="AL221" s="182"/>
      <c r="AM221" s="182"/>
      <c r="AN221" s="182"/>
      <c r="AO221" s="182"/>
      <c r="AP221" s="186"/>
      <c r="AQ221" s="186"/>
      <c r="AR221" s="186"/>
      <c r="AS221" s="186"/>
      <c r="AT221" s="186"/>
      <c r="AU221" s="186"/>
      <c r="AV221" s="186"/>
      <c r="AW221" s="186"/>
      <c r="AX221" s="186"/>
      <c r="AY221" s="186"/>
      <c r="AZ221" s="182"/>
      <c r="BA221" s="182"/>
      <c r="BB221" s="182"/>
      <c r="BC221" s="182"/>
      <c r="BD221" s="182"/>
      <c r="BE221" s="182"/>
      <c r="BF221" s="182"/>
      <c r="BG221" s="182"/>
      <c r="BH221" s="182"/>
      <c r="BI221" s="182"/>
    </row>
    <row r="222" spans="2:61" ht="15.75" customHeight="1" thickTop="1" thickBot="1">
      <c r="B222" s="183" t="s">
        <v>72</v>
      </c>
      <c r="C222" s="183"/>
      <c r="D222" s="183"/>
      <c r="E222" s="183"/>
      <c r="F222" s="183"/>
      <c r="G222" s="183"/>
      <c r="H222" s="183"/>
      <c r="I222" s="183"/>
      <c r="J222" s="183"/>
      <c r="K222" s="183"/>
      <c r="L222" s="183"/>
      <c r="M222" s="183"/>
      <c r="N222" s="183"/>
      <c r="O222" s="183"/>
      <c r="P222" s="183"/>
      <c r="Q222" s="183"/>
      <c r="R222" s="183"/>
      <c r="S222" s="183"/>
      <c r="T222" s="183"/>
      <c r="U222" s="183"/>
      <c r="V222" s="183"/>
      <c r="W222" s="183"/>
      <c r="X222" s="183"/>
      <c r="Y222" s="183"/>
      <c r="Z222" s="183"/>
      <c r="AA222" s="183"/>
      <c r="AB222" s="183"/>
      <c r="AC222" s="183"/>
      <c r="AD222" s="183"/>
      <c r="AE222" s="183"/>
      <c r="AF222" s="183"/>
      <c r="AG222" s="183"/>
      <c r="AH222" s="183"/>
      <c r="AI222" s="183"/>
      <c r="AJ222" s="183"/>
      <c r="AK222" s="183"/>
      <c r="AL222" s="183"/>
      <c r="AM222" s="183"/>
      <c r="AN222" s="183"/>
      <c r="AO222" s="183"/>
      <c r="AP222" s="183"/>
      <c r="AQ222" s="183"/>
      <c r="AR222" s="183"/>
      <c r="AS222" s="183"/>
      <c r="AT222" s="183"/>
      <c r="AU222" s="183"/>
      <c r="AV222" s="183"/>
      <c r="AW222" s="183"/>
      <c r="AX222" s="183"/>
      <c r="AY222" s="183"/>
      <c r="AZ222" s="183"/>
      <c r="BA222" s="183"/>
      <c r="BB222" s="183"/>
      <c r="BC222" s="183"/>
      <c r="BD222" s="183"/>
      <c r="BE222" s="183"/>
      <c r="BF222" s="183"/>
      <c r="BG222" s="183"/>
      <c r="BH222" s="183"/>
      <c r="BI222" s="183"/>
    </row>
    <row r="223" spans="2:61" ht="15" customHeight="1" thickTop="1" thickBot="1">
      <c r="B223" s="183"/>
      <c r="C223" s="183"/>
      <c r="D223" s="183"/>
      <c r="E223" s="183"/>
      <c r="F223" s="183"/>
      <c r="G223" s="183"/>
      <c r="H223" s="183"/>
      <c r="I223" s="183"/>
      <c r="J223" s="183"/>
      <c r="K223" s="183"/>
      <c r="L223" s="183"/>
      <c r="M223" s="183"/>
      <c r="N223" s="183"/>
      <c r="O223" s="183"/>
      <c r="P223" s="183"/>
      <c r="Q223" s="183"/>
      <c r="R223" s="183"/>
      <c r="S223" s="183"/>
      <c r="T223" s="183"/>
      <c r="U223" s="183"/>
      <c r="V223" s="183"/>
      <c r="W223" s="183"/>
      <c r="X223" s="183"/>
      <c r="Y223" s="183"/>
      <c r="Z223" s="183"/>
      <c r="AA223" s="183"/>
      <c r="AB223" s="183"/>
      <c r="AC223" s="183"/>
      <c r="AD223" s="183"/>
      <c r="AE223" s="183"/>
      <c r="AF223" s="183"/>
      <c r="AG223" s="183"/>
      <c r="AH223" s="183"/>
      <c r="AI223" s="183"/>
      <c r="AJ223" s="183"/>
      <c r="AK223" s="183"/>
      <c r="AL223" s="183"/>
      <c r="AM223" s="183"/>
      <c r="AN223" s="183"/>
      <c r="AO223" s="183"/>
      <c r="AP223" s="183"/>
      <c r="AQ223" s="183"/>
      <c r="AR223" s="183"/>
      <c r="AS223" s="183"/>
      <c r="AT223" s="183"/>
      <c r="AU223" s="183"/>
      <c r="AV223" s="183"/>
      <c r="AW223" s="183"/>
      <c r="AX223" s="183"/>
      <c r="AY223" s="183"/>
      <c r="AZ223" s="183"/>
      <c r="BA223" s="183"/>
      <c r="BB223" s="183"/>
      <c r="BC223" s="183"/>
      <c r="BD223" s="183"/>
      <c r="BE223" s="183"/>
      <c r="BF223" s="183"/>
      <c r="BG223" s="183"/>
      <c r="BH223" s="183"/>
      <c r="BI223" s="183"/>
    </row>
    <row r="224" spans="2:61" ht="15" customHeight="1" thickTop="1" thickBot="1">
      <c r="B224" s="183"/>
      <c r="C224" s="183"/>
      <c r="D224" s="183"/>
      <c r="E224" s="183"/>
      <c r="F224" s="183"/>
      <c r="G224" s="183"/>
      <c r="H224" s="183"/>
      <c r="I224" s="183"/>
      <c r="J224" s="183"/>
      <c r="K224" s="183"/>
      <c r="L224" s="183"/>
      <c r="M224" s="183"/>
      <c r="N224" s="183"/>
      <c r="O224" s="183"/>
      <c r="P224" s="183"/>
      <c r="Q224" s="183"/>
      <c r="R224" s="183"/>
      <c r="S224" s="183"/>
      <c r="T224" s="183"/>
      <c r="U224" s="183"/>
      <c r="V224" s="183"/>
      <c r="W224" s="183"/>
      <c r="X224" s="183"/>
      <c r="Y224" s="183"/>
      <c r="Z224" s="183"/>
      <c r="AA224" s="183"/>
      <c r="AB224" s="183"/>
      <c r="AC224" s="183"/>
      <c r="AD224" s="183"/>
      <c r="AE224" s="183"/>
      <c r="AF224" s="183"/>
      <c r="AG224" s="183"/>
      <c r="AH224" s="183"/>
      <c r="AI224" s="183"/>
      <c r="AJ224" s="183"/>
      <c r="AK224" s="183"/>
      <c r="AL224" s="183"/>
      <c r="AM224" s="183"/>
      <c r="AN224" s="183"/>
      <c r="AO224" s="183"/>
      <c r="AP224" s="183"/>
      <c r="AQ224" s="183"/>
      <c r="AR224" s="183"/>
      <c r="AS224" s="183"/>
      <c r="AT224" s="183"/>
      <c r="AU224" s="183"/>
      <c r="AV224" s="183"/>
      <c r="AW224" s="183"/>
      <c r="AX224" s="183"/>
      <c r="AY224" s="183"/>
      <c r="AZ224" s="183"/>
      <c r="BA224" s="183"/>
      <c r="BB224" s="183"/>
      <c r="BC224" s="183"/>
      <c r="BD224" s="183"/>
      <c r="BE224" s="183"/>
      <c r="BF224" s="183"/>
      <c r="BG224" s="183"/>
      <c r="BH224" s="183"/>
      <c r="BI224" s="183"/>
    </row>
    <row r="225" spans="1:63" ht="15.75" customHeight="1" thickTop="1" thickBot="1">
      <c r="B225" s="183"/>
      <c r="C225" s="183"/>
      <c r="D225" s="183"/>
      <c r="E225" s="183"/>
      <c r="F225" s="183"/>
      <c r="G225" s="183"/>
      <c r="H225" s="183"/>
      <c r="I225" s="183"/>
      <c r="J225" s="183"/>
      <c r="K225" s="183"/>
      <c r="L225" s="183"/>
      <c r="M225" s="183"/>
      <c r="N225" s="183"/>
      <c r="O225" s="183"/>
      <c r="P225" s="183"/>
      <c r="Q225" s="183"/>
      <c r="R225" s="183"/>
      <c r="S225" s="183"/>
      <c r="T225" s="183"/>
      <c r="U225" s="183"/>
      <c r="V225" s="183"/>
      <c r="W225" s="183"/>
      <c r="X225" s="183"/>
      <c r="Y225" s="183"/>
      <c r="Z225" s="183"/>
      <c r="AA225" s="183"/>
      <c r="AB225" s="183"/>
      <c r="AC225" s="183"/>
      <c r="AD225" s="183"/>
      <c r="AE225" s="183"/>
      <c r="AF225" s="183"/>
      <c r="AG225" s="183"/>
      <c r="AH225" s="183"/>
      <c r="AI225" s="183"/>
      <c r="AJ225" s="183"/>
      <c r="AK225" s="183"/>
      <c r="AL225" s="183"/>
      <c r="AM225" s="183"/>
      <c r="AN225" s="183"/>
      <c r="AO225" s="183"/>
      <c r="AP225" s="183"/>
      <c r="AQ225" s="183"/>
      <c r="AR225" s="183"/>
      <c r="AS225" s="183"/>
      <c r="AT225" s="183"/>
      <c r="AU225" s="183"/>
      <c r="AV225" s="183"/>
      <c r="AW225" s="183"/>
      <c r="AX225" s="183"/>
      <c r="AY225" s="183"/>
      <c r="AZ225" s="183"/>
      <c r="BA225" s="183"/>
      <c r="BB225" s="183"/>
      <c r="BC225" s="183"/>
      <c r="BD225" s="183"/>
      <c r="BE225" s="183"/>
      <c r="BF225" s="183"/>
      <c r="BG225" s="183"/>
      <c r="BH225" s="183"/>
      <c r="BI225" s="183"/>
    </row>
    <row r="226" spans="1:63" ht="15.75" customHeight="1" thickTop="1" thickBot="1">
      <c r="B226" s="146"/>
      <c r="C226" s="146"/>
      <c r="D226" s="146"/>
      <c r="E226" s="146"/>
      <c r="F226" s="146"/>
      <c r="G226" s="146"/>
      <c r="H226" s="146"/>
      <c r="I226" s="146"/>
      <c r="J226" s="146"/>
      <c r="K226" s="146"/>
      <c r="L226" s="146"/>
      <c r="M226" s="146"/>
      <c r="N226" s="146"/>
      <c r="O226" s="146"/>
      <c r="P226" s="146"/>
      <c r="Q226" s="146"/>
      <c r="R226" s="146"/>
      <c r="S226" s="146"/>
      <c r="T226" s="146"/>
      <c r="U226" s="146"/>
      <c r="V226" s="146"/>
      <c r="W226" s="146"/>
      <c r="X226" s="146"/>
      <c r="Y226" s="146"/>
      <c r="Z226" s="146"/>
      <c r="AA226" s="146"/>
      <c r="AB226" s="146"/>
      <c r="AC226" s="146"/>
      <c r="AD226" s="146"/>
      <c r="AE226" s="146"/>
      <c r="AF226" s="146"/>
      <c r="AG226" s="146"/>
      <c r="AH226" s="146"/>
      <c r="AI226" s="146"/>
      <c r="AJ226" s="146"/>
      <c r="AK226" s="146"/>
      <c r="AL226" s="146"/>
      <c r="AM226" s="146"/>
      <c r="AN226" s="146"/>
      <c r="AO226" s="146"/>
      <c r="AP226" s="146"/>
      <c r="AQ226" s="146"/>
      <c r="AR226" s="146"/>
      <c r="AS226" s="146"/>
      <c r="AT226" s="146"/>
      <c r="AU226" s="146"/>
      <c r="AV226" s="146"/>
      <c r="AW226" s="146"/>
      <c r="AX226" s="146"/>
      <c r="AY226" s="146"/>
      <c r="AZ226" s="146"/>
      <c r="BA226" s="146"/>
      <c r="BB226" s="146"/>
      <c r="BC226" s="146"/>
      <c r="BD226" s="146"/>
      <c r="BE226" s="146"/>
      <c r="BF226" s="146"/>
      <c r="BG226" s="146"/>
      <c r="BH226" s="146"/>
      <c r="BI226" s="146"/>
    </row>
    <row r="227" spans="1:63" ht="15" customHeight="1" thickTop="1" thickBot="1">
      <c r="B227" s="146"/>
      <c r="C227" s="146"/>
      <c r="D227" s="146"/>
      <c r="E227" s="146"/>
      <c r="F227" s="146"/>
      <c r="G227" s="146"/>
      <c r="H227" s="146"/>
      <c r="I227" s="146"/>
      <c r="J227" s="146"/>
      <c r="K227" s="146"/>
      <c r="L227" s="146"/>
      <c r="M227" s="146"/>
      <c r="N227" s="146"/>
      <c r="O227" s="146"/>
      <c r="P227" s="146"/>
      <c r="Q227" s="146"/>
      <c r="R227" s="146"/>
      <c r="S227" s="146"/>
      <c r="T227" s="146"/>
      <c r="U227" s="146"/>
      <c r="V227" s="146"/>
      <c r="W227" s="146"/>
      <c r="X227" s="146"/>
      <c r="Y227" s="146"/>
      <c r="Z227" s="146"/>
      <c r="AA227" s="146"/>
      <c r="AB227" s="146"/>
      <c r="AC227" s="146"/>
      <c r="AD227" s="146"/>
      <c r="AE227" s="146"/>
      <c r="AF227" s="146"/>
      <c r="AG227" s="146"/>
      <c r="AH227" s="146"/>
      <c r="AI227" s="146"/>
      <c r="AJ227" s="146"/>
      <c r="AK227" s="146"/>
      <c r="AL227" s="146"/>
      <c r="AM227" s="146"/>
      <c r="AN227" s="146"/>
      <c r="AO227" s="146"/>
      <c r="AP227" s="146"/>
      <c r="AQ227" s="146"/>
      <c r="AR227" s="146"/>
      <c r="AS227" s="146"/>
      <c r="AT227" s="146"/>
      <c r="AU227" s="146"/>
      <c r="AV227" s="146"/>
      <c r="AW227" s="146"/>
      <c r="AX227" s="146"/>
      <c r="AY227" s="146"/>
      <c r="AZ227" s="146"/>
      <c r="BA227" s="146"/>
      <c r="BB227" s="146"/>
      <c r="BC227" s="146"/>
      <c r="BD227" s="146"/>
      <c r="BE227" s="146"/>
      <c r="BF227" s="146"/>
      <c r="BG227" s="146"/>
      <c r="BH227" s="146"/>
      <c r="BI227" s="146"/>
    </row>
    <row r="228" spans="1:63" ht="15" customHeight="1" thickTop="1" thickBot="1">
      <c r="B228" s="124" t="s">
        <v>73</v>
      </c>
      <c r="C228" s="124"/>
      <c r="D228" s="124"/>
      <c r="E228" s="124"/>
      <c r="F228" s="124"/>
      <c r="G228" s="124"/>
      <c r="H228" s="184" t="s">
        <v>74</v>
      </c>
      <c r="I228" s="184"/>
      <c r="J228" s="184"/>
      <c r="K228" s="184"/>
      <c r="L228" s="184"/>
      <c r="M228" s="184"/>
      <c r="N228" s="124" t="s">
        <v>75</v>
      </c>
      <c r="O228" s="124"/>
      <c r="P228" s="124"/>
      <c r="Q228" s="124"/>
      <c r="R228" s="124"/>
      <c r="S228" s="124"/>
      <c r="T228" s="124" t="s">
        <v>76</v>
      </c>
      <c r="U228" s="124"/>
      <c r="V228" s="124"/>
      <c r="W228" s="124"/>
      <c r="X228" s="124"/>
      <c r="Y228" s="124"/>
      <c r="Z228" s="124"/>
      <c r="AA228" s="124"/>
      <c r="AB228" s="124"/>
      <c r="AC228" s="124"/>
      <c r="AD228" s="124" t="s">
        <v>77</v>
      </c>
      <c r="AE228" s="124"/>
      <c r="AF228" s="124"/>
      <c r="AG228" s="124"/>
      <c r="AH228" s="124"/>
      <c r="AI228" s="124"/>
      <c r="AJ228" s="124" t="s">
        <v>160</v>
      </c>
      <c r="AK228" s="124"/>
      <c r="AL228" s="124"/>
      <c r="AM228" s="124"/>
      <c r="AN228" s="124"/>
      <c r="AO228" s="124"/>
      <c r="AP228" s="124" t="s">
        <v>78</v>
      </c>
      <c r="AQ228" s="124"/>
      <c r="AR228" s="124"/>
      <c r="AS228" s="124"/>
      <c r="AT228" s="124"/>
      <c r="AU228" s="124"/>
      <c r="AV228" s="124" t="s">
        <v>79</v>
      </c>
      <c r="AW228" s="124"/>
      <c r="AX228" s="124"/>
      <c r="AY228" s="124"/>
      <c r="AZ228" s="124"/>
      <c r="BA228" s="124"/>
      <c r="BB228" s="125" t="s">
        <v>80</v>
      </c>
      <c r="BC228" s="125"/>
      <c r="BD228" s="125"/>
      <c r="BE228" s="125"/>
      <c r="BF228" s="125"/>
      <c r="BG228" s="125"/>
      <c r="BH228" s="125"/>
      <c r="BI228" s="125"/>
    </row>
    <row r="229" spans="1:63" ht="15" customHeight="1" thickTop="1" thickBot="1">
      <c r="B229" s="124"/>
      <c r="C229" s="124"/>
      <c r="D229" s="124"/>
      <c r="E229" s="124"/>
      <c r="F229" s="124"/>
      <c r="G229" s="124"/>
      <c r="H229" s="184"/>
      <c r="I229" s="184"/>
      <c r="J229" s="184"/>
      <c r="K229" s="184"/>
      <c r="L229" s="184"/>
      <c r="M229" s="184"/>
      <c r="N229" s="124"/>
      <c r="O229" s="124"/>
      <c r="P229" s="124"/>
      <c r="Q229" s="124"/>
      <c r="R229" s="124"/>
      <c r="S229" s="124"/>
      <c r="T229" s="124"/>
      <c r="U229" s="124"/>
      <c r="V229" s="124"/>
      <c r="W229" s="124"/>
      <c r="X229" s="124"/>
      <c r="Y229" s="124"/>
      <c r="Z229" s="124"/>
      <c r="AA229" s="124"/>
      <c r="AB229" s="124"/>
      <c r="AC229" s="124"/>
      <c r="AD229" s="124"/>
      <c r="AE229" s="124"/>
      <c r="AF229" s="124"/>
      <c r="AG229" s="124"/>
      <c r="AH229" s="124"/>
      <c r="AI229" s="124"/>
      <c r="AJ229" s="124"/>
      <c r="AK229" s="124"/>
      <c r="AL229" s="124"/>
      <c r="AM229" s="124"/>
      <c r="AN229" s="124"/>
      <c r="AO229" s="124"/>
      <c r="AP229" s="124"/>
      <c r="AQ229" s="124"/>
      <c r="AR229" s="124"/>
      <c r="AS229" s="124"/>
      <c r="AT229" s="124"/>
      <c r="AU229" s="124"/>
      <c r="AV229" s="124"/>
      <c r="AW229" s="124"/>
      <c r="AX229" s="124"/>
      <c r="AY229" s="124"/>
      <c r="AZ229" s="124"/>
      <c r="BA229" s="124"/>
      <c r="BB229" s="125"/>
      <c r="BC229" s="125"/>
      <c r="BD229" s="125"/>
      <c r="BE229" s="125"/>
      <c r="BF229" s="125"/>
      <c r="BG229" s="125"/>
      <c r="BH229" s="125"/>
      <c r="BI229" s="125"/>
    </row>
    <row r="230" spans="1:63" ht="15" customHeight="1" thickTop="1" thickBot="1">
      <c r="B230" s="124"/>
      <c r="C230" s="124"/>
      <c r="D230" s="124"/>
      <c r="E230" s="124"/>
      <c r="F230" s="124"/>
      <c r="G230" s="124"/>
      <c r="H230" s="184"/>
      <c r="I230" s="184"/>
      <c r="J230" s="184"/>
      <c r="K230" s="184"/>
      <c r="L230" s="184"/>
      <c r="M230" s="184"/>
      <c r="N230" s="124"/>
      <c r="O230" s="124"/>
      <c r="P230" s="124"/>
      <c r="Q230" s="124"/>
      <c r="R230" s="124"/>
      <c r="S230" s="124"/>
      <c r="T230" s="124"/>
      <c r="U230" s="124"/>
      <c r="V230" s="124"/>
      <c r="W230" s="124"/>
      <c r="X230" s="124"/>
      <c r="Y230" s="124"/>
      <c r="Z230" s="124"/>
      <c r="AA230" s="124"/>
      <c r="AB230" s="124"/>
      <c r="AC230" s="124"/>
      <c r="AD230" s="124"/>
      <c r="AE230" s="124"/>
      <c r="AF230" s="124"/>
      <c r="AG230" s="124"/>
      <c r="AH230" s="124"/>
      <c r="AI230" s="124"/>
      <c r="AJ230" s="124"/>
      <c r="AK230" s="124"/>
      <c r="AL230" s="124"/>
      <c r="AM230" s="124"/>
      <c r="AN230" s="124"/>
      <c r="AO230" s="124"/>
      <c r="AP230" s="124"/>
      <c r="AQ230" s="124"/>
      <c r="AR230" s="124"/>
      <c r="AS230" s="124"/>
      <c r="AT230" s="124"/>
      <c r="AU230" s="124"/>
      <c r="AV230" s="124"/>
      <c r="AW230" s="124"/>
      <c r="AX230" s="124"/>
      <c r="AY230" s="124"/>
      <c r="AZ230" s="124"/>
      <c r="BA230" s="124"/>
      <c r="BB230" s="125"/>
      <c r="BC230" s="125"/>
      <c r="BD230" s="125"/>
      <c r="BE230" s="125"/>
      <c r="BF230" s="125"/>
      <c r="BG230" s="125"/>
      <c r="BH230" s="125"/>
      <c r="BI230" s="125"/>
    </row>
    <row r="231" spans="1:63" ht="15" customHeight="1" thickTop="1" thickBot="1">
      <c r="B231" s="174" t="s">
        <v>355</v>
      </c>
      <c r="C231" s="174"/>
      <c r="D231" s="174"/>
      <c r="E231" s="174"/>
      <c r="F231" s="174"/>
      <c r="G231" s="174"/>
      <c r="H231" s="170">
        <v>120</v>
      </c>
      <c r="I231" s="170"/>
      <c r="J231" s="170"/>
      <c r="K231" s="170"/>
      <c r="L231" s="170"/>
      <c r="M231" s="170"/>
      <c r="N231" s="174" t="s">
        <v>352</v>
      </c>
      <c r="O231" s="174"/>
      <c r="P231" s="174"/>
      <c r="Q231" s="174"/>
      <c r="R231" s="174"/>
      <c r="S231" s="174"/>
      <c r="T231" s="181" t="s">
        <v>353</v>
      </c>
      <c r="U231" s="181"/>
      <c r="V231" s="181"/>
      <c r="W231" s="181"/>
      <c r="X231" s="181"/>
      <c r="Y231" s="181"/>
      <c r="Z231" s="181"/>
      <c r="AA231" s="181"/>
      <c r="AB231" s="181"/>
      <c r="AC231" s="181"/>
      <c r="AD231" s="170">
        <v>160</v>
      </c>
      <c r="AE231" s="170"/>
      <c r="AF231" s="170"/>
      <c r="AG231" s="170"/>
      <c r="AH231" s="170"/>
      <c r="AI231" s="170"/>
      <c r="AJ231" s="181" t="s">
        <v>354</v>
      </c>
      <c r="AK231" s="181"/>
      <c r="AL231" s="181"/>
      <c r="AM231" s="181"/>
      <c r="AN231" s="181"/>
      <c r="AO231" s="181"/>
      <c r="AP231" s="170" t="s">
        <v>129</v>
      </c>
      <c r="AQ231" s="170"/>
      <c r="AR231" s="170"/>
      <c r="AS231" s="170"/>
      <c r="AT231" s="170"/>
      <c r="AU231" s="170"/>
      <c r="AV231" s="170" t="s">
        <v>129</v>
      </c>
      <c r="AW231" s="170"/>
      <c r="AX231" s="170"/>
      <c r="AY231" s="170"/>
      <c r="AZ231" s="170"/>
      <c r="BA231" s="170"/>
      <c r="BB231" s="170" t="s">
        <v>129</v>
      </c>
      <c r="BC231" s="170"/>
      <c r="BD231" s="170"/>
      <c r="BE231" s="170"/>
      <c r="BF231" s="170"/>
      <c r="BG231" s="170"/>
      <c r="BH231" s="170"/>
      <c r="BI231" s="170"/>
    </row>
    <row r="232" spans="1:63" ht="15" customHeight="1" thickTop="1" thickBot="1">
      <c r="B232" s="174"/>
      <c r="C232" s="174"/>
      <c r="D232" s="174"/>
      <c r="E232" s="174"/>
      <c r="F232" s="174"/>
      <c r="G232" s="174"/>
      <c r="H232" s="170"/>
      <c r="I232" s="170"/>
      <c r="J232" s="170"/>
      <c r="K232" s="170"/>
      <c r="L232" s="170"/>
      <c r="M232" s="170"/>
      <c r="N232" s="174"/>
      <c r="O232" s="174"/>
      <c r="P232" s="174"/>
      <c r="Q232" s="174"/>
      <c r="R232" s="174"/>
      <c r="S232" s="174"/>
      <c r="T232" s="181"/>
      <c r="U232" s="181"/>
      <c r="V232" s="181"/>
      <c r="W232" s="181"/>
      <c r="X232" s="181"/>
      <c r="Y232" s="181"/>
      <c r="Z232" s="181"/>
      <c r="AA232" s="181"/>
      <c r="AB232" s="181"/>
      <c r="AC232" s="181"/>
      <c r="AD232" s="170"/>
      <c r="AE232" s="170"/>
      <c r="AF232" s="170"/>
      <c r="AG232" s="170"/>
      <c r="AH232" s="170"/>
      <c r="AI232" s="170"/>
      <c r="AJ232" s="181"/>
      <c r="AK232" s="181"/>
      <c r="AL232" s="181"/>
      <c r="AM232" s="181"/>
      <c r="AN232" s="181"/>
      <c r="AO232" s="181"/>
      <c r="AP232" s="170"/>
      <c r="AQ232" s="170"/>
      <c r="AR232" s="170"/>
      <c r="AS232" s="170"/>
      <c r="AT232" s="170"/>
      <c r="AU232" s="170"/>
      <c r="AV232" s="170"/>
      <c r="AW232" s="170"/>
      <c r="AX232" s="170"/>
      <c r="AY232" s="170"/>
      <c r="AZ232" s="170"/>
      <c r="BA232" s="170"/>
      <c r="BB232" s="170"/>
      <c r="BC232" s="170"/>
      <c r="BD232" s="170"/>
      <c r="BE232" s="170"/>
      <c r="BF232" s="170"/>
      <c r="BG232" s="170"/>
      <c r="BH232" s="170"/>
      <c r="BI232" s="170"/>
    </row>
    <row r="233" spans="1:63" ht="15.75" customHeight="1" thickTop="1" thickBot="1">
      <c r="B233" s="174"/>
      <c r="C233" s="174"/>
      <c r="D233" s="174"/>
      <c r="E233" s="174"/>
      <c r="F233" s="174"/>
      <c r="G233" s="174"/>
      <c r="H233" s="170"/>
      <c r="I233" s="170"/>
      <c r="J233" s="170"/>
      <c r="K233" s="170"/>
      <c r="L233" s="170"/>
      <c r="M233" s="170"/>
      <c r="N233" s="174"/>
      <c r="O233" s="174"/>
      <c r="P233" s="174"/>
      <c r="Q233" s="174"/>
      <c r="R233" s="174"/>
      <c r="S233" s="174"/>
      <c r="T233" s="181"/>
      <c r="U233" s="181"/>
      <c r="V233" s="181"/>
      <c r="W233" s="181"/>
      <c r="X233" s="181"/>
      <c r="Y233" s="181"/>
      <c r="Z233" s="181"/>
      <c r="AA233" s="181"/>
      <c r="AB233" s="181"/>
      <c r="AC233" s="181"/>
      <c r="AD233" s="170"/>
      <c r="AE233" s="170"/>
      <c r="AF233" s="170"/>
      <c r="AG233" s="170"/>
      <c r="AH233" s="170"/>
      <c r="AI233" s="170"/>
      <c r="AJ233" s="181"/>
      <c r="AK233" s="181"/>
      <c r="AL233" s="181"/>
      <c r="AM233" s="181"/>
      <c r="AN233" s="181"/>
      <c r="AO233" s="181"/>
      <c r="AP233" s="170"/>
      <c r="AQ233" s="170"/>
      <c r="AR233" s="170"/>
      <c r="AS233" s="170"/>
      <c r="AT233" s="170"/>
      <c r="AU233" s="170"/>
      <c r="AV233" s="170"/>
      <c r="AW233" s="170"/>
      <c r="AX233" s="170"/>
      <c r="AY233" s="170"/>
      <c r="AZ233" s="170"/>
      <c r="BA233" s="170"/>
      <c r="BB233" s="170"/>
      <c r="BC233" s="170"/>
      <c r="BD233" s="170"/>
      <c r="BE233" s="170"/>
      <c r="BF233" s="170"/>
      <c r="BG233" s="170"/>
      <c r="BH233" s="170"/>
      <c r="BI233" s="170"/>
      <c r="BJ233" s="3"/>
      <c r="BK233" s="3"/>
    </row>
    <row r="234" spans="1:63" ht="15.75" customHeight="1" thickTop="1" thickBot="1">
      <c r="A234" s="3"/>
      <c r="B234" s="179"/>
      <c r="C234" s="179"/>
      <c r="D234" s="179"/>
      <c r="E234" s="179"/>
      <c r="F234" s="179"/>
      <c r="G234" s="179"/>
      <c r="H234" s="179"/>
      <c r="I234" s="179"/>
      <c r="J234" s="179"/>
      <c r="K234" s="179"/>
      <c r="L234" s="179"/>
      <c r="M234" s="179"/>
      <c r="N234" s="179"/>
      <c r="O234" s="179"/>
      <c r="P234" s="179"/>
      <c r="Q234" s="179"/>
      <c r="R234" s="179"/>
      <c r="S234" s="179"/>
      <c r="T234" s="179"/>
      <c r="U234" s="179"/>
      <c r="V234" s="179"/>
      <c r="W234" s="179"/>
      <c r="X234" s="179"/>
      <c r="Y234" s="179"/>
      <c r="Z234" s="179"/>
      <c r="AA234" s="179"/>
      <c r="AB234" s="179"/>
      <c r="AC234" s="179"/>
      <c r="AD234" s="179"/>
      <c r="AE234" s="179"/>
      <c r="AF234" s="179"/>
      <c r="AG234" s="179"/>
      <c r="AH234" s="179"/>
      <c r="AI234" s="179"/>
      <c r="AJ234" s="179"/>
      <c r="AK234" s="179"/>
      <c r="AL234" s="179"/>
      <c r="AM234" s="179"/>
      <c r="AN234" s="179"/>
      <c r="AO234" s="179"/>
      <c r="AP234" s="179"/>
      <c r="AQ234" s="179"/>
      <c r="AR234" s="179"/>
      <c r="AS234" s="179"/>
      <c r="AT234" s="179"/>
      <c r="AU234" s="179"/>
      <c r="AV234" s="179"/>
      <c r="AW234" s="179"/>
      <c r="AX234" s="179"/>
      <c r="AY234" s="179"/>
      <c r="AZ234" s="179"/>
      <c r="BA234" s="179"/>
      <c r="BB234" s="179"/>
      <c r="BC234" s="179"/>
      <c r="BD234" s="179"/>
      <c r="BE234" s="179"/>
      <c r="BF234" s="179"/>
      <c r="BG234" s="179"/>
      <c r="BH234" s="179"/>
      <c r="BI234" s="179"/>
      <c r="BJ234" s="3"/>
      <c r="BK234" s="3"/>
    </row>
    <row r="235" spans="1:63" ht="15" customHeight="1" thickTop="1" thickBot="1">
      <c r="A235" s="3"/>
      <c r="B235" s="179"/>
      <c r="C235" s="179"/>
      <c r="D235" s="179"/>
      <c r="E235" s="179"/>
      <c r="F235" s="179"/>
      <c r="G235" s="179"/>
      <c r="H235" s="179"/>
      <c r="I235" s="179"/>
      <c r="J235" s="179"/>
      <c r="K235" s="179"/>
      <c r="L235" s="179"/>
      <c r="M235" s="179"/>
      <c r="N235" s="179"/>
      <c r="O235" s="179"/>
      <c r="P235" s="179"/>
      <c r="Q235" s="179"/>
      <c r="R235" s="179"/>
      <c r="S235" s="179"/>
      <c r="T235" s="179"/>
      <c r="U235" s="179"/>
      <c r="V235" s="179"/>
      <c r="W235" s="179"/>
      <c r="X235" s="179"/>
      <c r="Y235" s="179"/>
      <c r="Z235" s="179"/>
      <c r="AA235" s="179"/>
      <c r="AB235" s="179"/>
      <c r="AC235" s="179"/>
      <c r="AD235" s="179"/>
      <c r="AE235" s="179"/>
      <c r="AF235" s="179"/>
      <c r="AG235" s="179"/>
      <c r="AH235" s="179"/>
      <c r="AI235" s="179"/>
      <c r="AJ235" s="179"/>
      <c r="AK235" s="179"/>
      <c r="AL235" s="179"/>
      <c r="AM235" s="179"/>
      <c r="AN235" s="179"/>
      <c r="AO235" s="179"/>
      <c r="AP235" s="179"/>
      <c r="AQ235" s="179"/>
      <c r="AR235" s="179"/>
      <c r="AS235" s="179"/>
      <c r="AT235" s="179"/>
      <c r="AU235" s="179"/>
      <c r="AV235" s="179"/>
      <c r="AW235" s="179"/>
      <c r="AX235" s="179"/>
      <c r="AY235" s="179"/>
      <c r="AZ235" s="179"/>
      <c r="BA235" s="179"/>
      <c r="BB235" s="179"/>
      <c r="BC235" s="179"/>
      <c r="BD235" s="179"/>
      <c r="BE235" s="179"/>
      <c r="BF235" s="179"/>
      <c r="BG235" s="179"/>
      <c r="BH235" s="179"/>
      <c r="BI235" s="179"/>
      <c r="BJ235" s="3"/>
      <c r="BK235" s="3"/>
    </row>
    <row r="236" spans="1:63" ht="15" customHeight="1" thickTop="1" thickBot="1">
      <c r="A236" s="3"/>
      <c r="B236" s="157" t="s">
        <v>81</v>
      </c>
      <c r="C236" s="158"/>
      <c r="D236" s="158"/>
      <c r="E236" s="158"/>
      <c r="F236" s="158"/>
      <c r="G236" s="158"/>
      <c r="H236" s="158"/>
      <c r="I236" s="158"/>
      <c r="J236" s="158"/>
      <c r="K236" s="158"/>
      <c r="L236" s="158"/>
      <c r="M236" s="158"/>
      <c r="N236" s="158"/>
      <c r="O236" s="158"/>
      <c r="P236" s="158"/>
      <c r="Q236" s="158"/>
      <c r="R236" s="158"/>
      <c r="S236" s="158"/>
      <c r="T236" s="158"/>
      <c r="U236" s="158"/>
      <c r="V236" s="159"/>
      <c r="W236" s="180" t="s">
        <v>82</v>
      </c>
      <c r="X236" s="180"/>
      <c r="Y236" s="180"/>
      <c r="Z236" s="180"/>
      <c r="AA236" s="180"/>
      <c r="AB236" s="180"/>
      <c r="AC236" s="180"/>
      <c r="AD236" s="180"/>
      <c r="AE236" s="180"/>
      <c r="AF236" s="180"/>
      <c r="AG236" s="180"/>
      <c r="AH236" s="180"/>
      <c r="AI236" s="180"/>
      <c r="AJ236" s="180"/>
      <c r="AK236" s="180"/>
      <c r="AL236" s="180"/>
      <c r="AM236" s="180"/>
      <c r="AN236" s="180"/>
      <c r="AO236" s="180"/>
      <c r="AP236" s="180"/>
      <c r="AQ236" s="180"/>
      <c r="AR236" s="180" t="s">
        <v>83</v>
      </c>
      <c r="AS236" s="180"/>
      <c r="AT236" s="180"/>
      <c r="AU236" s="180"/>
      <c r="AV236" s="180"/>
      <c r="AW236" s="180"/>
      <c r="AX236" s="180"/>
      <c r="AY236" s="180"/>
      <c r="AZ236" s="180"/>
      <c r="BA236" s="180"/>
      <c r="BB236" s="180"/>
      <c r="BC236" s="180"/>
      <c r="BD236" s="180"/>
      <c r="BE236" s="180"/>
      <c r="BF236" s="180"/>
      <c r="BG236" s="180"/>
      <c r="BH236" s="180"/>
      <c r="BI236" s="180"/>
      <c r="BJ236" s="3"/>
      <c r="BK236" s="3"/>
    </row>
    <row r="237" spans="1:63" ht="15.75" customHeight="1" thickTop="1" thickBot="1">
      <c r="A237" s="3"/>
      <c r="B237" s="163"/>
      <c r="C237" s="164"/>
      <c r="D237" s="164"/>
      <c r="E237" s="164"/>
      <c r="F237" s="164"/>
      <c r="G237" s="164"/>
      <c r="H237" s="164"/>
      <c r="I237" s="164"/>
      <c r="J237" s="164"/>
      <c r="K237" s="164"/>
      <c r="L237" s="164"/>
      <c r="M237" s="164"/>
      <c r="N237" s="164"/>
      <c r="O237" s="164"/>
      <c r="P237" s="164"/>
      <c r="Q237" s="164"/>
      <c r="R237" s="164"/>
      <c r="S237" s="164"/>
      <c r="T237" s="164"/>
      <c r="U237" s="164"/>
      <c r="V237" s="165"/>
      <c r="W237" s="180"/>
      <c r="X237" s="180"/>
      <c r="Y237" s="180"/>
      <c r="Z237" s="180"/>
      <c r="AA237" s="180"/>
      <c r="AB237" s="180"/>
      <c r="AC237" s="180"/>
      <c r="AD237" s="180"/>
      <c r="AE237" s="180"/>
      <c r="AF237" s="180"/>
      <c r="AG237" s="180"/>
      <c r="AH237" s="180"/>
      <c r="AI237" s="180"/>
      <c r="AJ237" s="180"/>
      <c r="AK237" s="180"/>
      <c r="AL237" s="180"/>
      <c r="AM237" s="180"/>
      <c r="AN237" s="180"/>
      <c r="AO237" s="180"/>
      <c r="AP237" s="180"/>
      <c r="AQ237" s="180"/>
      <c r="AR237" s="180"/>
      <c r="AS237" s="180"/>
      <c r="AT237" s="180"/>
      <c r="AU237" s="180"/>
      <c r="AV237" s="180"/>
      <c r="AW237" s="180"/>
      <c r="AX237" s="180"/>
      <c r="AY237" s="180"/>
      <c r="AZ237" s="180"/>
      <c r="BA237" s="180"/>
      <c r="BB237" s="180"/>
      <c r="BC237" s="180"/>
      <c r="BD237" s="180"/>
      <c r="BE237" s="180"/>
      <c r="BF237" s="180"/>
      <c r="BG237" s="180"/>
      <c r="BH237" s="180"/>
      <c r="BI237" s="180"/>
      <c r="BJ237" s="3"/>
      <c r="BK237" s="3"/>
    </row>
    <row r="238" spans="1:63" ht="16.5" customHeight="1" thickTop="1" thickBot="1">
      <c r="A238" s="3"/>
      <c r="B238" s="146"/>
      <c r="C238" s="146"/>
      <c r="D238" s="146"/>
      <c r="E238" s="146"/>
      <c r="F238" s="146"/>
      <c r="G238" s="146"/>
      <c r="H238" s="146"/>
      <c r="I238" s="146"/>
      <c r="J238" s="146"/>
      <c r="K238" s="146"/>
      <c r="L238" s="146"/>
      <c r="M238" s="146"/>
      <c r="N238" s="146"/>
      <c r="O238" s="146"/>
      <c r="P238" s="146"/>
      <c r="Q238" s="146"/>
      <c r="R238" s="146"/>
      <c r="S238" s="146"/>
      <c r="T238" s="146"/>
      <c r="U238" s="146"/>
      <c r="V238" s="146"/>
      <c r="W238" s="146"/>
      <c r="X238" s="146"/>
      <c r="Y238" s="146"/>
      <c r="Z238" s="146"/>
      <c r="AA238" s="146"/>
      <c r="AB238" s="146"/>
      <c r="AC238" s="146"/>
      <c r="AD238" s="146"/>
      <c r="AE238" s="146"/>
      <c r="AF238" s="146"/>
      <c r="AG238" s="146"/>
      <c r="AH238" s="146"/>
      <c r="AI238" s="146"/>
      <c r="AJ238" s="146"/>
      <c r="AK238" s="146"/>
      <c r="AL238" s="146"/>
      <c r="AM238" s="146"/>
      <c r="AN238" s="146"/>
      <c r="AO238" s="146"/>
      <c r="AP238" s="146"/>
      <c r="AQ238" s="146"/>
      <c r="AR238" s="146"/>
      <c r="AS238" s="146"/>
      <c r="AT238" s="146"/>
      <c r="AU238" s="146"/>
      <c r="AV238" s="146"/>
      <c r="AW238" s="146"/>
      <c r="AX238" s="146"/>
      <c r="AY238" s="146"/>
      <c r="AZ238" s="146"/>
      <c r="BA238" s="146"/>
      <c r="BB238" s="146"/>
      <c r="BC238" s="146"/>
      <c r="BD238" s="146"/>
      <c r="BE238" s="146"/>
      <c r="BF238" s="146"/>
      <c r="BG238" s="146"/>
      <c r="BH238" s="146"/>
      <c r="BI238" s="146"/>
      <c r="BJ238" s="3"/>
      <c r="BK238" s="3"/>
    </row>
    <row r="239" spans="1:63" ht="16.5" customHeight="1" thickTop="1" thickBot="1">
      <c r="A239" s="3"/>
      <c r="B239" s="146"/>
      <c r="C239" s="146"/>
      <c r="D239" s="146"/>
      <c r="E239" s="146"/>
      <c r="F239" s="146"/>
      <c r="G239" s="146"/>
      <c r="H239" s="146"/>
      <c r="I239" s="146"/>
      <c r="J239" s="146"/>
      <c r="K239" s="146"/>
      <c r="L239" s="146"/>
      <c r="M239" s="146"/>
      <c r="N239" s="146"/>
      <c r="O239" s="146"/>
      <c r="P239" s="146"/>
      <c r="Q239" s="146"/>
      <c r="R239" s="146"/>
      <c r="S239" s="146"/>
      <c r="T239" s="146"/>
      <c r="U239" s="146"/>
      <c r="V239" s="146"/>
      <c r="W239" s="146"/>
      <c r="X239" s="146"/>
      <c r="Y239" s="146"/>
      <c r="Z239" s="146"/>
      <c r="AA239" s="146"/>
      <c r="AB239" s="146"/>
      <c r="AC239" s="146"/>
      <c r="AD239" s="146"/>
      <c r="AE239" s="146"/>
      <c r="AF239" s="146"/>
      <c r="AG239" s="146"/>
      <c r="AH239" s="146"/>
      <c r="AI239" s="146"/>
      <c r="AJ239" s="146"/>
      <c r="AK239" s="146"/>
      <c r="AL239" s="146"/>
      <c r="AM239" s="146"/>
      <c r="AN239" s="146"/>
      <c r="AO239" s="146"/>
      <c r="AP239" s="146"/>
      <c r="AQ239" s="146"/>
      <c r="AR239" s="146"/>
      <c r="AS239" s="146"/>
      <c r="AT239" s="146"/>
      <c r="AU239" s="146"/>
      <c r="AV239" s="146"/>
      <c r="AW239" s="146"/>
      <c r="AX239" s="146"/>
      <c r="AY239" s="146"/>
      <c r="AZ239" s="146"/>
      <c r="BA239" s="146"/>
      <c r="BB239" s="146"/>
      <c r="BC239" s="146"/>
      <c r="BD239" s="146"/>
      <c r="BE239" s="146"/>
      <c r="BF239" s="146"/>
      <c r="BG239" s="146"/>
      <c r="BH239" s="146"/>
      <c r="BI239" s="146"/>
      <c r="BJ239" s="3"/>
      <c r="BK239" s="3"/>
    </row>
    <row r="240" spans="1:63" ht="51.75" customHeight="1" thickTop="1" thickBot="1">
      <c r="A240" s="3"/>
      <c r="B240" s="155" t="s">
        <v>84</v>
      </c>
      <c r="C240" s="155"/>
      <c r="D240" s="155"/>
      <c r="E240" s="155"/>
      <c r="F240" s="155"/>
      <c r="G240" s="155"/>
      <c r="H240" s="155" t="s">
        <v>85</v>
      </c>
      <c r="I240" s="155"/>
      <c r="J240" s="155"/>
      <c r="K240" s="155" t="s">
        <v>86</v>
      </c>
      <c r="L240" s="155"/>
      <c r="M240" s="155"/>
      <c r="N240" s="155" t="s">
        <v>86</v>
      </c>
      <c r="O240" s="155"/>
      <c r="P240" s="155"/>
      <c r="Q240" s="155" t="s">
        <v>86</v>
      </c>
      <c r="R240" s="155"/>
      <c r="S240" s="155"/>
      <c r="T240" s="155" t="s">
        <v>86</v>
      </c>
      <c r="U240" s="155"/>
      <c r="V240" s="155"/>
      <c r="W240" s="155" t="s">
        <v>84</v>
      </c>
      <c r="X240" s="155"/>
      <c r="Y240" s="155"/>
      <c r="Z240" s="155"/>
      <c r="AA240" s="155"/>
      <c r="AB240" s="155" t="s">
        <v>85</v>
      </c>
      <c r="AC240" s="155"/>
      <c r="AD240" s="155"/>
      <c r="AE240" s="156" t="s">
        <v>87</v>
      </c>
      <c r="AF240" s="156"/>
      <c r="AG240" s="156"/>
      <c r="AH240" s="156"/>
      <c r="AI240" s="156" t="s">
        <v>88</v>
      </c>
      <c r="AJ240" s="156"/>
      <c r="AK240" s="156"/>
      <c r="AL240" s="156" t="s">
        <v>185</v>
      </c>
      <c r="AM240" s="156"/>
      <c r="AN240" s="156"/>
      <c r="AO240" s="156" t="s">
        <v>186</v>
      </c>
      <c r="AP240" s="156"/>
      <c r="AQ240" s="156"/>
      <c r="AR240" s="156" t="s">
        <v>84</v>
      </c>
      <c r="AS240" s="156"/>
      <c r="AT240" s="156"/>
      <c r="AU240" s="156"/>
      <c r="AV240" s="156"/>
      <c r="AW240" s="156" t="s">
        <v>85</v>
      </c>
      <c r="AX240" s="156"/>
      <c r="AY240" s="156"/>
      <c r="AZ240" s="156" t="s">
        <v>89</v>
      </c>
      <c r="BA240" s="156"/>
      <c r="BB240" s="156"/>
      <c r="BC240" s="175" t="s">
        <v>185</v>
      </c>
      <c r="BD240" s="176"/>
      <c r="BE240" s="176"/>
      <c r="BF240" s="177"/>
      <c r="BG240" s="156" t="s">
        <v>186</v>
      </c>
      <c r="BH240" s="156"/>
      <c r="BI240" s="156"/>
      <c r="BJ240" s="3"/>
      <c r="BK240" s="3"/>
    </row>
    <row r="241" spans="1:63" ht="15" customHeight="1" thickTop="1" thickBot="1">
      <c r="A241" s="3"/>
      <c r="B241" s="87" t="s">
        <v>126</v>
      </c>
      <c r="C241" s="88"/>
      <c r="D241" s="88"/>
      <c r="E241" s="88"/>
      <c r="F241" s="88"/>
      <c r="G241" s="89"/>
      <c r="H241" s="178">
        <f>B260+E260+Q260+Z260+W260</f>
        <v>4.75</v>
      </c>
      <c r="I241" s="178"/>
      <c r="J241" s="178"/>
      <c r="K241" s="87">
        <v>60</v>
      </c>
      <c r="L241" s="88"/>
      <c r="M241" s="89"/>
      <c r="N241" s="87">
        <v>60</v>
      </c>
      <c r="O241" s="88"/>
      <c r="P241" s="89"/>
      <c r="Q241" s="87">
        <v>60</v>
      </c>
      <c r="R241" s="88"/>
      <c r="S241" s="89"/>
      <c r="T241" s="87" t="s">
        <v>129</v>
      </c>
      <c r="U241" s="88"/>
      <c r="V241" s="89"/>
      <c r="W241" s="124" t="s">
        <v>90</v>
      </c>
      <c r="X241" s="124"/>
      <c r="Y241" s="124"/>
      <c r="Z241" s="124"/>
      <c r="AA241" s="124"/>
      <c r="AB241" s="173">
        <f>H241</f>
        <v>4.75</v>
      </c>
      <c r="AC241" s="173"/>
      <c r="AD241" s="173"/>
      <c r="AE241" s="174" t="s">
        <v>214</v>
      </c>
      <c r="AF241" s="174"/>
      <c r="AG241" s="174"/>
      <c r="AH241" s="174"/>
      <c r="AI241" s="170">
        <v>2.4</v>
      </c>
      <c r="AJ241" s="170"/>
      <c r="AK241" s="170"/>
      <c r="AL241" s="145" t="str">
        <f>CONCATENATE(MAX(M75:AB77),"/",MAX(M75:AB77)-0.01)</f>
        <v>1.08/1.07</v>
      </c>
      <c r="AM241" s="170"/>
      <c r="AN241" s="170"/>
      <c r="AO241" s="170">
        <v>1.65</v>
      </c>
      <c r="AP241" s="170"/>
      <c r="AQ241" s="170"/>
      <c r="AR241" s="124" t="s">
        <v>136</v>
      </c>
      <c r="AS241" s="124"/>
      <c r="AT241" s="124"/>
      <c r="AU241" s="124"/>
      <c r="AV241" s="124"/>
      <c r="AW241" s="169" t="s">
        <v>129</v>
      </c>
      <c r="AX241" s="124"/>
      <c r="AY241" s="124"/>
      <c r="AZ241" s="172" t="s">
        <v>129</v>
      </c>
      <c r="BA241" s="172"/>
      <c r="BB241" s="172"/>
      <c r="BC241" s="171" t="s">
        <v>129</v>
      </c>
      <c r="BD241" s="171"/>
      <c r="BE241" s="171"/>
      <c r="BF241" s="171"/>
      <c r="BG241" s="172" t="s">
        <v>129</v>
      </c>
      <c r="BH241" s="172"/>
      <c r="BI241" s="172"/>
      <c r="BJ241" s="3"/>
      <c r="BK241" s="3"/>
    </row>
    <row r="242" spans="1:63" ht="15" customHeight="1" thickTop="1" thickBot="1">
      <c r="A242" s="3"/>
      <c r="B242" s="90"/>
      <c r="C242" s="91"/>
      <c r="D242" s="91"/>
      <c r="E242" s="91"/>
      <c r="F242" s="91"/>
      <c r="G242" s="92"/>
      <c r="H242" s="178"/>
      <c r="I242" s="178"/>
      <c r="J242" s="178"/>
      <c r="K242" s="90"/>
      <c r="L242" s="91"/>
      <c r="M242" s="92"/>
      <c r="N242" s="90"/>
      <c r="O242" s="91"/>
      <c r="P242" s="92"/>
      <c r="Q242" s="90"/>
      <c r="R242" s="91"/>
      <c r="S242" s="92"/>
      <c r="T242" s="90"/>
      <c r="U242" s="91"/>
      <c r="V242" s="92"/>
      <c r="W242" s="124"/>
      <c r="X242" s="124"/>
      <c r="Y242" s="124"/>
      <c r="Z242" s="124"/>
      <c r="AA242" s="124"/>
      <c r="AB242" s="173"/>
      <c r="AC242" s="173"/>
      <c r="AD242" s="173"/>
      <c r="AE242" s="174"/>
      <c r="AF242" s="174"/>
      <c r="AG242" s="174"/>
      <c r="AH242" s="174"/>
      <c r="AI242" s="170"/>
      <c r="AJ242" s="170"/>
      <c r="AK242" s="170"/>
      <c r="AL242" s="170"/>
      <c r="AM242" s="170"/>
      <c r="AN242" s="170"/>
      <c r="AO242" s="170"/>
      <c r="AP242" s="170"/>
      <c r="AQ242" s="170"/>
      <c r="AR242" s="124"/>
      <c r="AS242" s="124"/>
      <c r="AT242" s="124"/>
      <c r="AU242" s="124"/>
      <c r="AV242" s="124"/>
      <c r="AW242" s="124"/>
      <c r="AX242" s="124"/>
      <c r="AY242" s="124"/>
      <c r="AZ242" s="172"/>
      <c r="BA242" s="172"/>
      <c r="BB242" s="172"/>
      <c r="BC242" s="171"/>
      <c r="BD242" s="171"/>
      <c r="BE242" s="171"/>
      <c r="BF242" s="171"/>
      <c r="BG242" s="172"/>
      <c r="BH242" s="172"/>
      <c r="BI242" s="172"/>
      <c r="BJ242" s="3"/>
      <c r="BK242" s="3"/>
    </row>
    <row r="243" spans="1:63" ht="15" customHeight="1" thickTop="1" thickBot="1">
      <c r="A243" s="3"/>
      <c r="B243" s="90"/>
      <c r="C243" s="91"/>
      <c r="D243" s="91"/>
      <c r="E243" s="91"/>
      <c r="F243" s="91"/>
      <c r="G243" s="92"/>
      <c r="H243" s="178"/>
      <c r="I243" s="178"/>
      <c r="J243" s="178"/>
      <c r="K243" s="90"/>
      <c r="L243" s="91"/>
      <c r="M243" s="92"/>
      <c r="N243" s="90"/>
      <c r="O243" s="91"/>
      <c r="P243" s="92"/>
      <c r="Q243" s="90"/>
      <c r="R243" s="91"/>
      <c r="S243" s="92"/>
      <c r="T243" s="90"/>
      <c r="U243" s="91"/>
      <c r="V243" s="92"/>
      <c r="W243" s="124"/>
      <c r="X243" s="124"/>
      <c r="Y243" s="124"/>
      <c r="Z243" s="124"/>
      <c r="AA243" s="124"/>
      <c r="AB243" s="173"/>
      <c r="AC243" s="173"/>
      <c r="AD243" s="173"/>
      <c r="AE243" s="174"/>
      <c r="AF243" s="174"/>
      <c r="AG243" s="174"/>
      <c r="AH243" s="174"/>
      <c r="AI243" s="170"/>
      <c r="AJ243" s="170"/>
      <c r="AK243" s="170"/>
      <c r="AL243" s="170"/>
      <c r="AM243" s="170"/>
      <c r="AN243" s="170"/>
      <c r="AO243" s="170"/>
      <c r="AP243" s="170"/>
      <c r="AQ243" s="170"/>
      <c r="AR243" s="124"/>
      <c r="AS243" s="124"/>
      <c r="AT243" s="124"/>
      <c r="AU243" s="124"/>
      <c r="AV243" s="124"/>
      <c r="AW243" s="124"/>
      <c r="AX243" s="124"/>
      <c r="AY243" s="124"/>
      <c r="AZ243" s="172"/>
      <c r="BA243" s="172"/>
      <c r="BB243" s="172"/>
      <c r="BC243" s="171"/>
      <c r="BD243" s="171"/>
      <c r="BE243" s="171"/>
      <c r="BF243" s="171"/>
      <c r="BG243" s="172"/>
      <c r="BH243" s="172"/>
      <c r="BI243" s="172"/>
      <c r="BJ243" s="3"/>
      <c r="BK243" s="3"/>
    </row>
    <row r="244" spans="1:63" ht="15" customHeight="1" thickTop="1" thickBot="1">
      <c r="A244" s="3"/>
      <c r="B244" s="93"/>
      <c r="C244" s="94"/>
      <c r="D244" s="94"/>
      <c r="E244" s="94"/>
      <c r="F244" s="94"/>
      <c r="G244" s="95"/>
      <c r="H244" s="178"/>
      <c r="I244" s="178"/>
      <c r="J244" s="178"/>
      <c r="K244" s="93"/>
      <c r="L244" s="94"/>
      <c r="M244" s="95"/>
      <c r="N244" s="93"/>
      <c r="O244" s="94"/>
      <c r="P244" s="95"/>
      <c r="Q244" s="93"/>
      <c r="R244" s="94"/>
      <c r="S244" s="95"/>
      <c r="T244" s="93"/>
      <c r="U244" s="94"/>
      <c r="V244" s="95"/>
      <c r="W244" s="124"/>
      <c r="X244" s="124"/>
      <c r="Y244" s="124"/>
      <c r="Z244" s="124"/>
      <c r="AA244" s="124"/>
      <c r="AB244" s="173"/>
      <c r="AC244" s="173"/>
      <c r="AD244" s="173"/>
      <c r="AE244" s="174"/>
      <c r="AF244" s="174"/>
      <c r="AG244" s="174"/>
      <c r="AH244" s="174"/>
      <c r="AI244" s="170"/>
      <c r="AJ244" s="170"/>
      <c r="AK244" s="170"/>
      <c r="AL244" s="170"/>
      <c r="AM244" s="170"/>
      <c r="AN244" s="170"/>
      <c r="AO244" s="170"/>
      <c r="AP244" s="170"/>
      <c r="AQ244" s="170"/>
      <c r="AR244" s="124"/>
      <c r="AS244" s="124"/>
      <c r="AT244" s="124"/>
      <c r="AU244" s="124"/>
      <c r="AV244" s="124"/>
      <c r="AW244" s="124"/>
      <c r="AX244" s="124"/>
      <c r="AY244" s="124"/>
      <c r="AZ244" s="172"/>
      <c r="BA244" s="172"/>
      <c r="BB244" s="172"/>
      <c r="BC244" s="171"/>
      <c r="BD244" s="171"/>
      <c r="BE244" s="171"/>
      <c r="BF244" s="171"/>
      <c r="BG244" s="172"/>
      <c r="BH244" s="172"/>
      <c r="BI244" s="172"/>
      <c r="BJ244" s="3"/>
      <c r="BK244" s="3"/>
    </row>
    <row r="245" spans="1:63" ht="15" customHeight="1" thickTop="1" thickBot="1">
      <c r="A245" s="3"/>
      <c r="B245" s="87" t="s">
        <v>126</v>
      </c>
      <c r="C245" s="88"/>
      <c r="D245" s="88"/>
      <c r="E245" s="88"/>
      <c r="F245" s="88"/>
      <c r="G245" s="89"/>
      <c r="H245" s="178">
        <f>H241</f>
        <v>4.75</v>
      </c>
      <c r="I245" s="178"/>
      <c r="J245" s="178"/>
      <c r="K245" s="87">
        <v>60</v>
      </c>
      <c r="L245" s="88"/>
      <c r="M245" s="89"/>
      <c r="N245" s="87">
        <v>60</v>
      </c>
      <c r="O245" s="88"/>
      <c r="P245" s="89"/>
      <c r="Q245" s="87">
        <v>60</v>
      </c>
      <c r="R245" s="88"/>
      <c r="S245" s="89"/>
      <c r="T245" s="87" t="s">
        <v>129</v>
      </c>
      <c r="U245" s="88"/>
      <c r="V245" s="89"/>
      <c r="W245" s="124" t="s">
        <v>91</v>
      </c>
      <c r="X245" s="124"/>
      <c r="Y245" s="124"/>
      <c r="Z245" s="124"/>
      <c r="AA245" s="124"/>
      <c r="AB245" s="173">
        <f>H241</f>
        <v>4.75</v>
      </c>
      <c r="AC245" s="173"/>
      <c r="AD245" s="173"/>
      <c r="AE245" s="174" t="s">
        <v>213</v>
      </c>
      <c r="AF245" s="174"/>
      <c r="AG245" s="174"/>
      <c r="AH245" s="174"/>
      <c r="AI245" s="170">
        <v>2.8</v>
      </c>
      <c r="AJ245" s="170"/>
      <c r="AK245" s="170"/>
      <c r="AL245" s="145" t="str">
        <f>AL241</f>
        <v>1.08/1.07</v>
      </c>
      <c r="AM245" s="170"/>
      <c r="AN245" s="170"/>
      <c r="AO245" s="170">
        <v>1.72</v>
      </c>
      <c r="AP245" s="170"/>
      <c r="AQ245" s="170"/>
      <c r="AR245" s="124" t="s">
        <v>136</v>
      </c>
      <c r="AS245" s="124"/>
      <c r="AT245" s="124"/>
      <c r="AU245" s="124"/>
      <c r="AV245" s="124"/>
      <c r="AW245" s="169" t="s">
        <v>129</v>
      </c>
      <c r="AX245" s="124"/>
      <c r="AY245" s="124"/>
      <c r="AZ245" s="170" t="s">
        <v>129</v>
      </c>
      <c r="BA245" s="170"/>
      <c r="BB245" s="170"/>
      <c r="BC245" s="171" t="s">
        <v>129</v>
      </c>
      <c r="BD245" s="171"/>
      <c r="BE245" s="171"/>
      <c r="BF245" s="171"/>
      <c r="BG245" s="172" t="s">
        <v>129</v>
      </c>
      <c r="BH245" s="172"/>
      <c r="BI245" s="172"/>
      <c r="BJ245" s="3"/>
      <c r="BK245" s="3"/>
    </row>
    <row r="246" spans="1:63" ht="15" customHeight="1" thickTop="1" thickBot="1">
      <c r="A246" s="3"/>
      <c r="B246" s="90"/>
      <c r="C246" s="91"/>
      <c r="D246" s="91"/>
      <c r="E246" s="91"/>
      <c r="F246" s="91"/>
      <c r="G246" s="92"/>
      <c r="H246" s="178"/>
      <c r="I246" s="178"/>
      <c r="J246" s="178"/>
      <c r="K246" s="90"/>
      <c r="L246" s="91"/>
      <c r="M246" s="92"/>
      <c r="N246" s="90"/>
      <c r="O246" s="91"/>
      <c r="P246" s="92"/>
      <c r="Q246" s="90"/>
      <c r="R246" s="91"/>
      <c r="S246" s="92"/>
      <c r="T246" s="90"/>
      <c r="U246" s="91"/>
      <c r="V246" s="92"/>
      <c r="W246" s="124"/>
      <c r="X246" s="124"/>
      <c r="Y246" s="124"/>
      <c r="Z246" s="124"/>
      <c r="AA246" s="124"/>
      <c r="AB246" s="173"/>
      <c r="AC246" s="173"/>
      <c r="AD246" s="173"/>
      <c r="AE246" s="174"/>
      <c r="AF246" s="174"/>
      <c r="AG246" s="174"/>
      <c r="AH246" s="174"/>
      <c r="AI246" s="170"/>
      <c r="AJ246" s="170"/>
      <c r="AK246" s="170"/>
      <c r="AL246" s="170"/>
      <c r="AM246" s="170"/>
      <c r="AN246" s="170"/>
      <c r="AO246" s="170"/>
      <c r="AP246" s="170"/>
      <c r="AQ246" s="170"/>
      <c r="AR246" s="124"/>
      <c r="AS246" s="124"/>
      <c r="AT246" s="124"/>
      <c r="AU246" s="124"/>
      <c r="AV246" s="124"/>
      <c r="AW246" s="124"/>
      <c r="AX246" s="124"/>
      <c r="AY246" s="124"/>
      <c r="AZ246" s="170"/>
      <c r="BA246" s="170"/>
      <c r="BB246" s="170"/>
      <c r="BC246" s="171"/>
      <c r="BD246" s="171"/>
      <c r="BE246" s="171"/>
      <c r="BF246" s="171"/>
      <c r="BG246" s="172"/>
      <c r="BH246" s="172"/>
      <c r="BI246" s="172"/>
      <c r="BJ246" s="3"/>
      <c r="BK246" s="3"/>
    </row>
    <row r="247" spans="1:63" ht="15" customHeight="1" thickTop="1" thickBot="1">
      <c r="A247" s="3"/>
      <c r="B247" s="90"/>
      <c r="C247" s="91"/>
      <c r="D247" s="91"/>
      <c r="E247" s="91"/>
      <c r="F247" s="91"/>
      <c r="G247" s="92"/>
      <c r="H247" s="178"/>
      <c r="I247" s="178"/>
      <c r="J247" s="178"/>
      <c r="K247" s="90"/>
      <c r="L247" s="91"/>
      <c r="M247" s="92"/>
      <c r="N247" s="90"/>
      <c r="O247" s="91"/>
      <c r="P247" s="92"/>
      <c r="Q247" s="90"/>
      <c r="R247" s="91"/>
      <c r="S247" s="92"/>
      <c r="T247" s="90"/>
      <c r="U247" s="91"/>
      <c r="V247" s="92"/>
      <c r="W247" s="124"/>
      <c r="X247" s="124"/>
      <c r="Y247" s="124"/>
      <c r="Z247" s="124"/>
      <c r="AA247" s="124"/>
      <c r="AB247" s="173"/>
      <c r="AC247" s="173"/>
      <c r="AD247" s="173"/>
      <c r="AE247" s="174"/>
      <c r="AF247" s="174"/>
      <c r="AG247" s="174"/>
      <c r="AH247" s="174"/>
      <c r="AI247" s="170"/>
      <c r="AJ247" s="170"/>
      <c r="AK247" s="170"/>
      <c r="AL247" s="170"/>
      <c r="AM247" s="170"/>
      <c r="AN247" s="170"/>
      <c r="AO247" s="170"/>
      <c r="AP247" s="170"/>
      <c r="AQ247" s="170"/>
      <c r="AR247" s="124"/>
      <c r="AS247" s="124"/>
      <c r="AT247" s="124"/>
      <c r="AU247" s="124"/>
      <c r="AV247" s="124"/>
      <c r="AW247" s="124"/>
      <c r="AX247" s="124"/>
      <c r="AY247" s="124"/>
      <c r="AZ247" s="170"/>
      <c r="BA247" s="170"/>
      <c r="BB247" s="170"/>
      <c r="BC247" s="171"/>
      <c r="BD247" s="171"/>
      <c r="BE247" s="171"/>
      <c r="BF247" s="171"/>
      <c r="BG247" s="172"/>
      <c r="BH247" s="172"/>
      <c r="BI247" s="172"/>
      <c r="BJ247" s="3"/>
      <c r="BK247" s="3"/>
    </row>
    <row r="248" spans="1:63" ht="15" customHeight="1" thickTop="1" thickBot="1">
      <c r="A248" s="3"/>
      <c r="B248" s="93"/>
      <c r="C248" s="94"/>
      <c r="D248" s="94"/>
      <c r="E248" s="94"/>
      <c r="F248" s="94"/>
      <c r="G248" s="95"/>
      <c r="H248" s="178"/>
      <c r="I248" s="178"/>
      <c r="J248" s="178"/>
      <c r="K248" s="93"/>
      <c r="L248" s="94"/>
      <c r="M248" s="95"/>
      <c r="N248" s="93"/>
      <c r="O248" s="94"/>
      <c r="P248" s="95"/>
      <c r="Q248" s="93"/>
      <c r="R248" s="94"/>
      <c r="S248" s="95"/>
      <c r="T248" s="93"/>
      <c r="U248" s="94"/>
      <c r="V248" s="95"/>
      <c r="W248" s="124"/>
      <c r="X248" s="124"/>
      <c r="Y248" s="124"/>
      <c r="Z248" s="124"/>
      <c r="AA248" s="124"/>
      <c r="AB248" s="173"/>
      <c r="AC248" s="173"/>
      <c r="AD248" s="173"/>
      <c r="AE248" s="174"/>
      <c r="AF248" s="174"/>
      <c r="AG248" s="174"/>
      <c r="AH248" s="174"/>
      <c r="AI248" s="170"/>
      <c r="AJ248" s="170"/>
      <c r="AK248" s="170"/>
      <c r="AL248" s="170"/>
      <c r="AM248" s="170"/>
      <c r="AN248" s="170"/>
      <c r="AO248" s="170"/>
      <c r="AP248" s="170"/>
      <c r="AQ248" s="170"/>
      <c r="AR248" s="124"/>
      <c r="AS248" s="124"/>
      <c r="AT248" s="124"/>
      <c r="AU248" s="124"/>
      <c r="AV248" s="124"/>
      <c r="AW248" s="124"/>
      <c r="AX248" s="124"/>
      <c r="AY248" s="124"/>
      <c r="AZ248" s="170"/>
      <c r="BA248" s="170"/>
      <c r="BB248" s="170"/>
      <c r="BC248" s="171"/>
      <c r="BD248" s="171"/>
      <c r="BE248" s="171"/>
      <c r="BF248" s="171"/>
      <c r="BG248" s="172"/>
      <c r="BH248" s="172"/>
      <c r="BI248" s="172"/>
      <c r="BJ248" s="3"/>
      <c r="BK248" s="3"/>
    </row>
    <row r="249" spans="1:63" ht="15" customHeight="1" thickTop="1" thickBot="1">
      <c r="A249" s="3"/>
      <c r="B249" s="87" t="s">
        <v>126</v>
      </c>
      <c r="C249" s="88"/>
      <c r="D249" s="88"/>
      <c r="E249" s="88"/>
      <c r="F249" s="88"/>
      <c r="G249" s="89"/>
      <c r="H249" s="178">
        <f>H241</f>
        <v>4.75</v>
      </c>
      <c r="I249" s="178"/>
      <c r="J249" s="178"/>
      <c r="K249" s="87">
        <v>60</v>
      </c>
      <c r="L249" s="88"/>
      <c r="M249" s="89"/>
      <c r="N249" s="87">
        <v>60</v>
      </c>
      <c r="O249" s="88"/>
      <c r="P249" s="89"/>
      <c r="Q249" s="87">
        <v>60</v>
      </c>
      <c r="R249" s="88"/>
      <c r="S249" s="89"/>
      <c r="T249" s="87" t="s">
        <v>129</v>
      </c>
      <c r="U249" s="88"/>
      <c r="V249" s="89"/>
      <c r="W249" s="87" t="s">
        <v>348</v>
      </c>
      <c r="X249" s="88"/>
      <c r="Y249" s="88"/>
      <c r="Z249" s="88"/>
      <c r="AA249" s="89"/>
      <c r="AB249" s="145"/>
      <c r="AC249" s="145"/>
      <c r="AD249" s="145"/>
      <c r="AE249" s="124"/>
      <c r="AF249" s="124"/>
      <c r="AG249" s="124"/>
      <c r="AH249" s="124"/>
      <c r="AI249" s="124"/>
      <c r="AJ249" s="124"/>
      <c r="AK249" s="124"/>
      <c r="AL249" s="124"/>
      <c r="AM249" s="124"/>
      <c r="AN249" s="124"/>
      <c r="AO249" s="124"/>
      <c r="AP249" s="124"/>
      <c r="AQ249" s="124"/>
      <c r="AR249" s="76"/>
      <c r="AS249" s="76"/>
      <c r="AT249" s="76"/>
      <c r="AU249" s="76"/>
      <c r="AV249" s="76"/>
      <c r="AW249" s="76"/>
      <c r="AX249" s="76"/>
      <c r="AY249" s="76"/>
      <c r="AZ249" s="76"/>
      <c r="BA249" s="76"/>
      <c r="BB249" s="76"/>
      <c r="BC249" s="114"/>
      <c r="BD249" s="78"/>
      <c r="BE249" s="78"/>
      <c r="BF249" s="79"/>
      <c r="BG249" s="76"/>
      <c r="BH249" s="76"/>
      <c r="BI249" s="76"/>
      <c r="BJ249" s="3"/>
      <c r="BK249" s="3"/>
    </row>
    <row r="250" spans="1:63" ht="15" customHeight="1" thickTop="1" thickBot="1">
      <c r="A250" s="3"/>
      <c r="B250" s="90"/>
      <c r="C250" s="91"/>
      <c r="D250" s="91"/>
      <c r="E250" s="91"/>
      <c r="F250" s="91"/>
      <c r="G250" s="92"/>
      <c r="H250" s="178"/>
      <c r="I250" s="178"/>
      <c r="J250" s="178"/>
      <c r="K250" s="90"/>
      <c r="L250" s="91"/>
      <c r="M250" s="92"/>
      <c r="N250" s="90"/>
      <c r="O250" s="91"/>
      <c r="P250" s="92"/>
      <c r="Q250" s="90"/>
      <c r="R250" s="91"/>
      <c r="S250" s="92"/>
      <c r="T250" s="90"/>
      <c r="U250" s="91"/>
      <c r="V250" s="92"/>
      <c r="W250" s="90"/>
      <c r="X250" s="91"/>
      <c r="Y250" s="91"/>
      <c r="Z250" s="91"/>
      <c r="AA250" s="92"/>
      <c r="AB250" s="145"/>
      <c r="AC250" s="145"/>
      <c r="AD250" s="145"/>
      <c r="AE250" s="124"/>
      <c r="AF250" s="124"/>
      <c r="AG250" s="124"/>
      <c r="AH250" s="124"/>
      <c r="AI250" s="124"/>
      <c r="AJ250" s="124"/>
      <c r="AK250" s="124"/>
      <c r="AL250" s="124"/>
      <c r="AM250" s="124"/>
      <c r="AN250" s="124"/>
      <c r="AO250" s="124"/>
      <c r="AP250" s="124"/>
      <c r="AQ250" s="124"/>
      <c r="AR250" s="76"/>
      <c r="AS250" s="76"/>
      <c r="AT250" s="76"/>
      <c r="AU250" s="76"/>
      <c r="AV250" s="76"/>
      <c r="AW250" s="76"/>
      <c r="AX250" s="76"/>
      <c r="AY250" s="76"/>
      <c r="AZ250" s="76"/>
      <c r="BA250" s="76"/>
      <c r="BB250" s="76"/>
      <c r="BC250" s="80"/>
      <c r="BD250" s="81"/>
      <c r="BE250" s="81"/>
      <c r="BF250" s="82"/>
      <c r="BG250" s="76"/>
      <c r="BH250" s="76"/>
      <c r="BI250" s="76"/>
      <c r="BJ250" s="3"/>
      <c r="BK250" s="3"/>
    </row>
    <row r="251" spans="1:63" ht="15" customHeight="1" thickTop="1" thickBot="1">
      <c r="A251" s="3"/>
      <c r="B251" s="90"/>
      <c r="C251" s="91"/>
      <c r="D251" s="91"/>
      <c r="E251" s="91"/>
      <c r="F251" s="91"/>
      <c r="G251" s="92"/>
      <c r="H251" s="178"/>
      <c r="I251" s="178"/>
      <c r="J251" s="178"/>
      <c r="K251" s="90"/>
      <c r="L251" s="91"/>
      <c r="M251" s="92"/>
      <c r="N251" s="90"/>
      <c r="O251" s="91"/>
      <c r="P251" s="92"/>
      <c r="Q251" s="90"/>
      <c r="R251" s="91"/>
      <c r="S251" s="92"/>
      <c r="T251" s="90"/>
      <c r="U251" s="91"/>
      <c r="V251" s="92"/>
      <c r="W251" s="90"/>
      <c r="X251" s="91"/>
      <c r="Y251" s="91"/>
      <c r="Z251" s="91"/>
      <c r="AA251" s="92"/>
      <c r="AB251" s="145"/>
      <c r="AC251" s="145"/>
      <c r="AD251" s="145"/>
      <c r="AE251" s="124"/>
      <c r="AF251" s="124"/>
      <c r="AG251" s="124"/>
      <c r="AH251" s="124"/>
      <c r="AI251" s="124"/>
      <c r="AJ251" s="124"/>
      <c r="AK251" s="124"/>
      <c r="AL251" s="124"/>
      <c r="AM251" s="124"/>
      <c r="AN251" s="124"/>
      <c r="AO251" s="124"/>
      <c r="AP251" s="124"/>
      <c r="AQ251" s="124"/>
      <c r="AR251" s="76"/>
      <c r="AS251" s="76"/>
      <c r="AT251" s="76"/>
      <c r="AU251" s="76"/>
      <c r="AV251" s="76"/>
      <c r="AW251" s="76"/>
      <c r="AX251" s="76"/>
      <c r="AY251" s="76"/>
      <c r="AZ251" s="76"/>
      <c r="BA251" s="76"/>
      <c r="BB251" s="76"/>
      <c r="BC251" s="80"/>
      <c r="BD251" s="81"/>
      <c r="BE251" s="81"/>
      <c r="BF251" s="82"/>
      <c r="BG251" s="76"/>
      <c r="BH251" s="76"/>
      <c r="BI251" s="76"/>
      <c r="BJ251" s="3"/>
      <c r="BK251" s="3"/>
    </row>
    <row r="252" spans="1:63" ht="15" customHeight="1" thickTop="1" thickBot="1">
      <c r="A252" s="3"/>
      <c r="B252" s="93"/>
      <c r="C252" s="94"/>
      <c r="D252" s="94"/>
      <c r="E252" s="94"/>
      <c r="F252" s="94"/>
      <c r="G252" s="95"/>
      <c r="H252" s="178"/>
      <c r="I252" s="178"/>
      <c r="J252" s="178"/>
      <c r="K252" s="93"/>
      <c r="L252" s="94"/>
      <c r="M252" s="95"/>
      <c r="N252" s="93"/>
      <c r="O252" s="94"/>
      <c r="P252" s="95"/>
      <c r="Q252" s="93"/>
      <c r="R252" s="94"/>
      <c r="S252" s="95"/>
      <c r="T252" s="93"/>
      <c r="U252" s="94"/>
      <c r="V252" s="95"/>
      <c r="W252" s="93"/>
      <c r="X252" s="94"/>
      <c r="Y252" s="94"/>
      <c r="Z252" s="94"/>
      <c r="AA252" s="95"/>
      <c r="AB252" s="145"/>
      <c r="AC252" s="145"/>
      <c r="AD252" s="145"/>
      <c r="AE252" s="124"/>
      <c r="AF252" s="124"/>
      <c r="AG252" s="124"/>
      <c r="AH252" s="124"/>
      <c r="AI252" s="124"/>
      <c r="AJ252" s="124"/>
      <c r="AK252" s="124"/>
      <c r="AL252" s="124"/>
      <c r="AM252" s="124"/>
      <c r="AN252" s="124"/>
      <c r="AO252" s="124"/>
      <c r="AP252" s="124"/>
      <c r="AQ252" s="124"/>
      <c r="AR252" s="76"/>
      <c r="AS252" s="76"/>
      <c r="AT252" s="76"/>
      <c r="AU252" s="76"/>
      <c r="AV252" s="76"/>
      <c r="AW252" s="76"/>
      <c r="AX252" s="76"/>
      <c r="AY252" s="76"/>
      <c r="AZ252" s="76"/>
      <c r="BA252" s="76"/>
      <c r="BB252" s="76"/>
      <c r="BC252" s="83"/>
      <c r="BD252" s="84"/>
      <c r="BE252" s="84"/>
      <c r="BF252" s="85"/>
      <c r="BG252" s="76"/>
      <c r="BH252" s="76"/>
      <c r="BI252" s="76"/>
      <c r="BJ252" s="3"/>
      <c r="BK252" s="3"/>
    </row>
    <row r="253" spans="1:63" ht="15" customHeight="1" thickTop="1">
      <c r="A253" s="3"/>
      <c r="B253" s="157"/>
      <c r="C253" s="158"/>
      <c r="D253" s="158"/>
      <c r="E253" s="158"/>
      <c r="F253" s="158"/>
      <c r="G253" s="158"/>
      <c r="H253" s="158"/>
      <c r="I253" s="158"/>
      <c r="J253" s="158"/>
      <c r="K253" s="158"/>
      <c r="L253" s="158"/>
      <c r="M253" s="158"/>
      <c r="N253" s="158"/>
      <c r="O253" s="158"/>
      <c r="P253" s="158"/>
      <c r="Q253" s="158"/>
      <c r="R253" s="158"/>
      <c r="S253" s="158"/>
      <c r="T253" s="158"/>
      <c r="U253" s="158"/>
      <c r="V253" s="158"/>
      <c r="W253" s="158"/>
      <c r="X253" s="158"/>
      <c r="Y253" s="158"/>
      <c r="Z253" s="158"/>
      <c r="AA253" s="158"/>
      <c r="AB253" s="158"/>
      <c r="AC253" s="158"/>
      <c r="AD253" s="158"/>
      <c r="AE253" s="158"/>
      <c r="AF253" s="158"/>
      <c r="AG253" s="158"/>
      <c r="AH253" s="158"/>
      <c r="AI253" s="158"/>
      <c r="AJ253" s="158"/>
      <c r="AK253" s="158"/>
      <c r="AL253" s="158"/>
      <c r="AM253" s="158"/>
      <c r="AN253" s="158"/>
      <c r="AO253" s="158"/>
      <c r="AP253" s="158"/>
      <c r="AQ253" s="158"/>
      <c r="AR253" s="158"/>
      <c r="AS253" s="158"/>
      <c r="AT253" s="158"/>
      <c r="AU253" s="158"/>
      <c r="AV253" s="158"/>
      <c r="AW253" s="158"/>
      <c r="AX253" s="158"/>
      <c r="AY253" s="158"/>
      <c r="AZ253" s="158"/>
      <c r="BA253" s="158"/>
      <c r="BB253" s="158"/>
      <c r="BC253" s="158"/>
      <c r="BD253" s="158"/>
      <c r="BE253" s="158"/>
      <c r="BF253" s="158"/>
      <c r="BG253" s="158"/>
      <c r="BH253" s="158"/>
      <c r="BI253" s="159"/>
      <c r="BJ253" s="3"/>
      <c r="BK253" s="3"/>
    </row>
    <row r="254" spans="1:63" ht="15" customHeight="1">
      <c r="A254" s="3"/>
      <c r="B254" s="160"/>
      <c r="C254" s="161"/>
      <c r="D254" s="161"/>
      <c r="E254" s="161"/>
      <c r="F254" s="161"/>
      <c r="G254" s="161"/>
      <c r="H254" s="161"/>
      <c r="I254" s="161"/>
      <c r="J254" s="161"/>
      <c r="K254" s="161"/>
      <c r="L254" s="161"/>
      <c r="M254" s="161"/>
      <c r="N254" s="161"/>
      <c r="O254" s="161"/>
      <c r="P254" s="161"/>
      <c r="Q254" s="161"/>
      <c r="R254" s="161"/>
      <c r="S254" s="161"/>
      <c r="T254" s="161"/>
      <c r="U254" s="161"/>
      <c r="V254" s="161"/>
      <c r="W254" s="161"/>
      <c r="X254" s="161"/>
      <c r="Y254" s="161"/>
      <c r="Z254" s="161"/>
      <c r="AA254" s="161"/>
      <c r="AB254" s="161"/>
      <c r="AC254" s="161"/>
      <c r="AD254" s="161"/>
      <c r="AE254" s="161"/>
      <c r="AF254" s="161"/>
      <c r="AG254" s="161"/>
      <c r="AH254" s="161"/>
      <c r="AI254" s="161"/>
      <c r="AJ254" s="161"/>
      <c r="AK254" s="161"/>
      <c r="AL254" s="161"/>
      <c r="AM254" s="161"/>
      <c r="AN254" s="161"/>
      <c r="AO254" s="161"/>
      <c r="AP254" s="161"/>
      <c r="AQ254" s="161"/>
      <c r="AR254" s="161"/>
      <c r="AS254" s="161"/>
      <c r="AT254" s="161"/>
      <c r="AU254" s="161"/>
      <c r="AV254" s="161"/>
      <c r="AW254" s="161"/>
      <c r="AX254" s="161"/>
      <c r="AY254" s="161"/>
      <c r="AZ254" s="161"/>
      <c r="BA254" s="161"/>
      <c r="BB254" s="161"/>
      <c r="BC254" s="161"/>
      <c r="BD254" s="161"/>
      <c r="BE254" s="161"/>
      <c r="BF254" s="161"/>
      <c r="BG254" s="161"/>
      <c r="BH254" s="161"/>
      <c r="BI254" s="162"/>
      <c r="BJ254" s="3"/>
      <c r="BK254" s="3"/>
    </row>
    <row r="255" spans="1:63" ht="15" customHeight="1">
      <c r="A255" s="3"/>
      <c r="B255" s="160"/>
      <c r="C255" s="161"/>
      <c r="D255" s="161"/>
      <c r="E255" s="161"/>
      <c r="F255" s="161"/>
      <c r="G255" s="161"/>
      <c r="H255" s="161"/>
      <c r="I255" s="161"/>
      <c r="J255" s="161"/>
      <c r="K255" s="161"/>
      <c r="L255" s="161"/>
      <c r="M255" s="161"/>
      <c r="N255" s="161"/>
      <c r="O255" s="161"/>
      <c r="P255" s="161"/>
      <c r="Q255" s="161"/>
      <c r="R255" s="161"/>
      <c r="S255" s="161"/>
      <c r="T255" s="161"/>
      <c r="U255" s="161"/>
      <c r="V255" s="161"/>
      <c r="W255" s="161"/>
      <c r="X255" s="161"/>
      <c r="Y255" s="161"/>
      <c r="Z255" s="161"/>
      <c r="AA255" s="161"/>
      <c r="AB255" s="161"/>
      <c r="AC255" s="161"/>
      <c r="AD255" s="161"/>
      <c r="AE255" s="161"/>
      <c r="AF255" s="161"/>
      <c r="AG255" s="161"/>
      <c r="AH255" s="161"/>
      <c r="AI255" s="161"/>
      <c r="AJ255" s="161"/>
      <c r="AK255" s="161"/>
      <c r="AL255" s="161"/>
      <c r="AM255" s="161"/>
      <c r="AN255" s="161"/>
      <c r="AO255" s="161"/>
      <c r="AP255" s="161"/>
      <c r="AQ255" s="161"/>
      <c r="AR255" s="161"/>
      <c r="AS255" s="161"/>
      <c r="AT255" s="161"/>
      <c r="AU255" s="161"/>
      <c r="AV255" s="161"/>
      <c r="AW255" s="161"/>
      <c r="AX255" s="161"/>
      <c r="AY255" s="161"/>
      <c r="AZ255" s="161"/>
      <c r="BA255" s="161"/>
      <c r="BB255" s="161"/>
      <c r="BC255" s="161"/>
      <c r="BD255" s="161"/>
      <c r="BE255" s="161"/>
      <c r="BF255" s="161"/>
      <c r="BG255" s="161"/>
      <c r="BH255" s="161"/>
      <c r="BI255" s="162"/>
      <c r="BJ255" s="3"/>
      <c r="BK255" s="3"/>
    </row>
    <row r="256" spans="1:63" ht="15.75" customHeight="1" thickBot="1">
      <c r="A256" s="3"/>
      <c r="B256" s="163"/>
      <c r="C256" s="164"/>
      <c r="D256" s="164"/>
      <c r="E256" s="164"/>
      <c r="F256" s="164"/>
      <c r="G256" s="164"/>
      <c r="H256" s="164"/>
      <c r="I256" s="164"/>
      <c r="J256" s="164"/>
      <c r="K256" s="164"/>
      <c r="L256" s="164"/>
      <c r="M256" s="164"/>
      <c r="N256" s="164"/>
      <c r="O256" s="164"/>
      <c r="P256" s="164"/>
      <c r="Q256" s="164"/>
      <c r="R256" s="164"/>
      <c r="S256" s="164"/>
      <c r="T256" s="164"/>
      <c r="U256" s="164"/>
      <c r="V256" s="164"/>
      <c r="W256" s="164"/>
      <c r="X256" s="164"/>
      <c r="Y256" s="164"/>
      <c r="Z256" s="164"/>
      <c r="AA256" s="164"/>
      <c r="AB256" s="164"/>
      <c r="AC256" s="164"/>
      <c r="AD256" s="164"/>
      <c r="AE256" s="164"/>
      <c r="AF256" s="164"/>
      <c r="AG256" s="164"/>
      <c r="AH256" s="164"/>
      <c r="AI256" s="164"/>
      <c r="AJ256" s="164"/>
      <c r="AK256" s="164"/>
      <c r="AL256" s="164"/>
      <c r="AM256" s="164"/>
      <c r="AN256" s="164"/>
      <c r="AO256" s="164"/>
      <c r="AP256" s="164"/>
      <c r="AQ256" s="164"/>
      <c r="AR256" s="164"/>
      <c r="AS256" s="164"/>
      <c r="AT256" s="164"/>
      <c r="AU256" s="164"/>
      <c r="AV256" s="164"/>
      <c r="AW256" s="164"/>
      <c r="AX256" s="164"/>
      <c r="AY256" s="164"/>
      <c r="AZ256" s="164"/>
      <c r="BA256" s="164"/>
      <c r="BB256" s="164"/>
      <c r="BC256" s="164"/>
      <c r="BD256" s="164"/>
      <c r="BE256" s="164"/>
      <c r="BF256" s="164"/>
      <c r="BG256" s="164"/>
      <c r="BH256" s="164"/>
      <c r="BI256" s="165"/>
      <c r="BJ256" s="3"/>
      <c r="BK256" s="3"/>
    </row>
    <row r="257" spans="1:65" ht="16.5" customHeight="1" thickTop="1" thickBot="1">
      <c r="A257" s="3"/>
      <c r="B257" s="146"/>
      <c r="C257" s="146"/>
      <c r="D257" s="146"/>
      <c r="E257" s="146"/>
      <c r="F257" s="146"/>
      <c r="G257" s="146"/>
      <c r="H257" s="146"/>
      <c r="I257" s="146"/>
      <c r="J257" s="146"/>
      <c r="K257" s="146"/>
      <c r="L257" s="146"/>
      <c r="M257" s="146"/>
      <c r="N257" s="146"/>
      <c r="O257" s="146"/>
      <c r="P257" s="146"/>
      <c r="Q257" s="146"/>
      <c r="R257" s="146"/>
      <c r="S257" s="146"/>
      <c r="T257" s="146"/>
      <c r="U257" s="146"/>
      <c r="V257" s="146"/>
      <c r="W257" s="146"/>
      <c r="X257" s="146"/>
      <c r="Y257" s="146"/>
      <c r="Z257" s="146"/>
      <c r="AA257" s="146"/>
      <c r="AB257" s="146"/>
      <c r="AC257" s="146"/>
      <c r="AD257" s="146"/>
      <c r="AE257" s="146"/>
      <c r="AF257" s="146"/>
      <c r="AG257" s="146"/>
      <c r="AH257" s="146"/>
      <c r="AI257" s="146"/>
      <c r="AJ257" s="146"/>
      <c r="AK257" s="146"/>
      <c r="AL257" s="146"/>
      <c r="AM257" s="146"/>
      <c r="AN257" s="146"/>
      <c r="AO257" s="146"/>
      <c r="AP257" s="146"/>
      <c r="AQ257" s="146"/>
      <c r="AR257" s="146"/>
      <c r="AS257" s="146"/>
      <c r="AT257" s="146"/>
      <c r="AU257" s="146"/>
      <c r="AV257" s="146"/>
      <c r="AW257" s="146"/>
      <c r="AX257" s="146"/>
      <c r="AY257" s="146"/>
      <c r="AZ257" s="146"/>
      <c r="BA257" s="146"/>
      <c r="BB257" s="146"/>
      <c r="BC257" s="146"/>
      <c r="BD257" s="146"/>
      <c r="BE257" s="146"/>
      <c r="BF257" s="146"/>
      <c r="BG257" s="146"/>
      <c r="BH257" s="146"/>
      <c r="BI257" s="146"/>
      <c r="BJ257" s="3"/>
      <c r="BK257" s="3"/>
    </row>
    <row r="258" spans="1:65" ht="16.5" customHeight="1" thickTop="1" thickBot="1">
      <c r="A258" s="3"/>
      <c r="B258" s="146"/>
      <c r="C258" s="146"/>
      <c r="D258" s="146"/>
      <c r="E258" s="146"/>
      <c r="F258" s="146"/>
      <c r="G258" s="146"/>
      <c r="H258" s="146"/>
      <c r="I258" s="146"/>
      <c r="J258" s="146"/>
      <c r="K258" s="146"/>
      <c r="L258" s="146"/>
      <c r="M258" s="146"/>
      <c r="N258" s="146"/>
      <c r="O258" s="146"/>
      <c r="P258" s="146"/>
      <c r="Q258" s="146"/>
      <c r="R258" s="146"/>
      <c r="S258" s="146"/>
      <c r="T258" s="146"/>
      <c r="U258" s="146"/>
      <c r="V258" s="146"/>
      <c r="W258" s="146"/>
      <c r="X258" s="146"/>
      <c r="Y258" s="146"/>
      <c r="Z258" s="146"/>
      <c r="AA258" s="146"/>
      <c r="AB258" s="146"/>
      <c r="AC258" s="146"/>
      <c r="AD258" s="146"/>
      <c r="AE258" s="146"/>
      <c r="AF258" s="146"/>
      <c r="AG258" s="146"/>
      <c r="AH258" s="146"/>
      <c r="AI258" s="146"/>
      <c r="AJ258" s="146"/>
      <c r="AK258" s="146"/>
      <c r="AL258" s="146"/>
      <c r="AM258" s="146"/>
      <c r="AN258" s="146"/>
      <c r="AO258" s="146"/>
      <c r="AP258" s="146"/>
      <c r="AQ258" s="146"/>
      <c r="AR258" s="146"/>
      <c r="AS258" s="146"/>
      <c r="AT258" s="146"/>
      <c r="AU258" s="146"/>
      <c r="AV258" s="146"/>
      <c r="AW258" s="146"/>
      <c r="AX258" s="146"/>
      <c r="AY258" s="146"/>
      <c r="AZ258" s="146"/>
      <c r="BA258" s="146"/>
      <c r="BB258" s="146"/>
      <c r="BC258" s="146"/>
      <c r="BD258" s="146"/>
      <c r="BE258" s="146"/>
      <c r="BF258" s="146"/>
      <c r="BG258" s="146"/>
      <c r="BH258" s="146"/>
      <c r="BI258" s="146"/>
      <c r="BJ258" s="3"/>
      <c r="BK258" s="3"/>
    </row>
    <row r="259" spans="1:65" ht="51.75" customHeight="1" thickTop="1" thickBot="1">
      <c r="A259" s="3"/>
      <c r="B259" s="166" t="s">
        <v>188</v>
      </c>
      <c r="C259" s="167"/>
      <c r="D259" s="168"/>
      <c r="E259" s="166" t="s">
        <v>189</v>
      </c>
      <c r="F259" s="167"/>
      <c r="G259" s="168"/>
      <c r="H259" s="155" t="s">
        <v>194</v>
      </c>
      <c r="I259" s="155"/>
      <c r="J259" s="155"/>
      <c r="K259" s="166" t="s">
        <v>190</v>
      </c>
      <c r="L259" s="167"/>
      <c r="M259" s="168"/>
      <c r="N259" s="166" t="s">
        <v>294</v>
      </c>
      <c r="O259" s="167"/>
      <c r="P259" s="168"/>
      <c r="Q259" s="155" t="s">
        <v>92</v>
      </c>
      <c r="R259" s="155"/>
      <c r="S259" s="155"/>
      <c r="T259" s="155" t="s">
        <v>93</v>
      </c>
      <c r="U259" s="155"/>
      <c r="V259" s="155"/>
      <c r="W259" s="155" t="s">
        <v>161</v>
      </c>
      <c r="X259" s="155"/>
      <c r="Y259" s="155"/>
      <c r="Z259" s="155" t="s">
        <v>192</v>
      </c>
      <c r="AA259" s="155"/>
      <c r="AB259" s="155"/>
      <c r="AC259" s="155" t="s">
        <v>64</v>
      </c>
      <c r="AD259" s="155"/>
      <c r="AE259" s="155"/>
      <c r="AF259" s="155" t="s">
        <v>157</v>
      </c>
      <c r="AG259" s="155"/>
      <c r="AH259" s="155"/>
      <c r="AI259" s="155" t="s">
        <v>193</v>
      </c>
      <c r="AJ259" s="155"/>
      <c r="AK259" s="155"/>
      <c r="AL259" s="155" t="s">
        <v>156</v>
      </c>
      <c r="AM259" s="155"/>
      <c r="AN259" s="155"/>
      <c r="AO259" s="155" t="s">
        <v>357</v>
      </c>
      <c r="AP259" s="155"/>
      <c r="AQ259" s="155"/>
      <c r="AR259" s="155" t="s">
        <v>132</v>
      </c>
      <c r="AS259" s="155"/>
      <c r="AT259" s="155"/>
      <c r="AU259" s="155" t="s">
        <v>195</v>
      </c>
      <c r="AV259" s="155"/>
      <c r="AW259" s="155"/>
      <c r="AX259" s="155" t="s">
        <v>125</v>
      </c>
      <c r="AY259" s="155"/>
      <c r="AZ259" s="155"/>
      <c r="BA259" s="155" t="s">
        <v>161</v>
      </c>
      <c r="BB259" s="155"/>
      <c r="BC259" s="155"/>
      <c r="BD259" s="155" t="s">
        <v>196</v>
      </c>
      <c r="BE259" s="155"/>
      <c r="BF259" s="155"/>
      <c r="BG259" s="156" t="s">
        <v>197</v>
      </c>
      <c r="BH259" s="156"/>
      <c r="BI259" s="156"/>
      <c r="BJ259" s="3"/>
      <c r="BK259" s="3"/>
    </row>
    <row r="260" spans="1:65" ht="15" customHeight="1" thickTop="1" thickBot="1">
      <c r="A260" s="4"/>
      <c r="B260" s="145">
        <v>3.5</v>
      </c>
      <c r="C260" s="145"/>
      <c r="D260" s="145"/>
      <c r="E260" s="145"/>
      <c r="F260" s="145"/>
      <c r="G260" s="145"/>
      <c r="H260" s="145">
        <v>0.5</v>
      </c>
      <c r="I260" s="145"/>
      <c r="J260" s="145"/>
      <c r="K260" s="145">
        <v>0.25</v>
      </c>
      <c r="L260" s="145"/>
      <c r="M260" s="145"/>
      <c r="N260" s="145">
        <v>0.5</v>
      </c>
      <c r="O260" s="145"/>
      <c r="P260" s="145"/>
      <c r="Q260" s="145">
        <v>1.25</v>
      </c>
      <c r="R260" s="145"/>
      <c r="S260" s="145"/>
      <c r="T260" s="145">
        <v>0.5</v>
      </c>
      <c r="U260" s="145"/>
      <c r="V260" s="145"/>
      <c r="W260" s="145"/>
      <c r="X260" s="145"/>
      <c r="Y260" s="145"/>
      <c r="Z260" s="145"/>
      <c r="AA260" s="145"/>
      <c r="AB260" s="145"/>
      <c r="AC260" s="145">
        <v>5</v>
      </c>
      <c r="AD260" s="145"/>
      <c r="AE260" s="145"/>
      <c r="AF260" s="145"/>
      <c r="AG260" s="145"/>
      <c r="AH260" s="145"/>
      <c r="AI260" s="145"/>
      <c r="AJ260" s="145"/>
      <c r="AK260" s="145"/>
      <c r="AL260" s="145"/>
      <c r="AM260" s="145"/>
      <c r="AN260" s="145"/>
      <c r="AO260" s="145">
        <v>0.25</v>
      </c>
      <c r="AP260" s="145"/>
      <c r="AQ260" s="145"/>
      <c r="AR260" s="145"/>
      <c r="AS260" s="145"/>
      <c r="AT260" s="145"/>
      <c r="AU260" s="145"/>
      <c r="AV260" s="145"/>
      <c r="AW260" s="145"/>
      <c r="AX260" s="145"/>
      <c r="AY260" s="145"/>
      <c r="AZ260" s="145"/>
      <c r="BA260" s="86">
        <v>0.75</v>
      </c>
      <c r="BB260" s="147"/>
      <c r="BC260" s="148"/>
      <c r="BD260" s="145">
        <v>11.5</v>
      </c>
      <c r="BE260" s="145"/>
      <c r="BF260" s="145"/>
      <c r="BG260" s="145">
        <f>SUM(B260:BF263)</f>
        <v>24</v>
      </c>
      <c r="BH260" s="145"/>
      <c r="BI260" s="145"/>
      <c r="BJ260" s="3"/>
      <c r="BK260" s="3"/>
    </row>
    <row r="261" spans="1:65" ht="15" customHeight="1" thickTop="1" thickBot="1">
      <c r="A261" s="4"/>
      <c r="B261" s="145"/>
      <c r="C261" s="145"/>
      <c r="D261" s="145"/>
      <c r="E261" s="145"/>
      <c r="F261" s="145"/>
      <c r="G261" s="145"/>
      <c r="H261" s="145"/>
      <c r="I261" s="145"/>
      <c r="J261" s="145"/>
      <c r="K261" s="145"/>
      <c r="L261" s="145"/>
      <c r="M261" s="145"/>
      <c r="N261" s="145"/>
      <c r="O261" s="145"/>
      <c r="P261" s="145"/>
      <c r="Q261" s="145"/>
      <c r="R261" s="145"/>
      <c r="S261" s="145"/>
      <c r="T261" s="145"/>
      <c r="U261" s="145"/>
      <c r="V261" s="145"/>
      <c r="W261" s="145"/>
      <c r="X261" s="145"/>
      <c r="Y261" s="145"/>
      <c r="Z261" s="145"/>
      <c r="AA261" s="145"/>
      <c r="AB261" s="145"/>
      <c r="AC261" s="145"/>
      <c r="AD261" s="145"/>
      <c r="AE261" s="145"/>
      <c r="AF261" s="145"/>
      <c r="AG261" s="145"/>
      <c r="AH261" s="145"/>
      <c r="AI261" s="145"/>
      <c r="AJ261" s="145"/>
      <c r="AK261" s="145"/>
      <c r="AL261" s="145"/>
      <c r="AM261" s="145"/>
      <c r="AN261" s="145"/>
      <c r="AO261" s="145"/>
      <c r="AP261" s="145"/>
      <c r="AQ261" s="145"/>
      <c r="AR261" s="145"/>
      <c r="AS261" s="145"/>
      <c r="AT261" s="145"/>
      <c r="AU261" s="145"/>
      <c r="AV261" s="145"/>
      <c r="AW261" s="145"/>
      <c r="AX261" s="145"/>
      <c r="AY261" s="145"/>
      <c r="AZ261" s="145"/>
      <c r="BA261" s="149"/>
      <c r="BB261" s="150"/>
      <c r="BC261" s="151"/>
      <c r="BD261" s="145"/>
      <c r="BE261" s="145"/>
      <c r="BF261" s="145"/>
      <c r="BG261" s="145"/>
      <c r="BH261" s="145"/>
      <c r="BI261" s="145"/>
      <c r="BJ261" s="3"/>
      <c r="BK261" s="3"/>
    </row>
    <row r="262" spans="1:65" ht="15" customHeight="1" thickTop="1" thickBot="1">
      <c r="A262" s="4"/>
      <c r="B262" s="145"/>
      <c r="C262" s="145"/>
      <c r="D262" s="145"/>
      <c r="E262" s="145"/>
      <c r="F262" s="145"/>
      <c r="G262" s="145"/>
      <c r="H262" s="145"/>
      <c r="I262" s="145"/>
      <c r="J262" s="145"/>
      <c r="K262" s="145"/>
      <c r="L262" s="145"/>
      <c r="M262" s="145"/>
      <c r="N262" s="145"/>
      <c r="O262" s="145"/>
      <c r="P262" s="145"/>
      <c r="Q262" s="145"/>
      <c r="R262" s="145"/>
      <c r="S262" s="145"/>
      <c r="T262" s="145"/>
      <c r="U262" s="145"/>
      <c r="V262" s="145"/>
      <c r="W262" s="145"/>
      <c r="X262" s="145"/>
      <c r="Y262" s="145"/>
      <c r="Z262" s="145"/>
      <c r="AA262" s="145"/>
      <c r="AB262" s="145"/>
      <c r="AC262" s="145"/>
      <c r="AD262" s="145"/>
      <c r="AE262" s="145"/>
      <c r="AF262" s="145"/>
      <c r="AG262" s="145"/>
      <c r="AH262" s="145"/>
      <c r="AI262" s="145"/>
      <c r="AJ262" s="145"/>
      <c r="AK262" s="145"/>
      <c r="AL262" s="145"/>
      <c r="AM262" s="145"/>
      <c r="AN262" s="145"/>
      <c r="AO262" s="145"/>
      <c r="AP262" s="145"/>
      <c r="AQ262" s="145"/>
      <c r="AR262" s="145"/>
      <c r="AS262" s="145"/>
      <c r="AT262" s="145"/>
      <c r="AU262" s="145"/>
      <c r="AV262" s="145"/>
      <c r="AW262" s="145"/>
      <c r="AX262" s="145"/>
      <c r="AY262" s="145"/>
      <c r="AZ262" s="145"/>
      <c r="BA262" s="149"/>
      <c r="BB262" s="150"/>
      <c r="BC262" s="151"/>
      <c r="BD262" s="145"/>
      <c r="BE262" s="145"/>
      <c r="BF262" s="145"/>
      <c r="BG262" s="145"/>
      <c r="BH262" s="145"/>
      <c r="BI262" s="145"/>
      <c r="BJ262" s="3"/>
      <c r="BK262" s="3"/>
    </row>
    <row r="263" spans="1:65" ht="15" customHeight="1" thickTop="1" thickBot="1">
      <c r="A263" s="4"/>
      <c r="B263" s="145"/>
      <c r="C263" s="145"/>
      <c r="D263" s="145"/>
      <c r="E263" s="145"/>
      <c r="F263" s="145"/>
      <c r="G263" s="145"/>
      <c r="H263" s="145"/>
      <c r="I263" s="145"/>
      <c r="J263" s="145"/>
      <c r="K263" s="145"/>
      <c r="L263" s="145"/>
      <c r="M263" s="145"/>
      <c r="N263" s="145"/>
      <c r="O263" s="145"/>
      <c r="P263" s="145"/>
      <c r="Q263" s="145"/>
      <c r="R263" s="145"/>
      <c r="S263" s="145"/>
      <c r="T263" s="145"/>
      <c r="U263" s="145"/>
      <c r="V263" s="145"/>
      <c r="W263" s="145"/>
      <c r="X263" s="145"/>
      <c r="Y263" s="145"/>
      <c r="Z263" s="145"/>
      <c r="AA263" s="145"/>
      <c r="AB263" s="145"/>
      <c r="AC263" s="145"/>
      <c r="AD263" s="145"/>
      <c r="AE263" s="145"/>
      <c r="AF263" s="145"/>
      <c r="AG263" s="145"/>
      <c r="AH263" s="145"/>
      <c r="AI263" s="145"/>
      <c r="AJ263" s="145"/>
      <c r="AK263" s="145"/>
      <c r="AL263" s="145"/>
      <c r="AM263" s="145"/>
      <c r="AN263" s="145"/>
      <c r="AO263" s="145"/>
      <c r="AP263" s="145"/>
      <c r="AQ263" s="145"/>
      <c r="AR263" s="145"/>
      <c r="AS263" s="145"/>
      <c r="AT263" s="145"/>
      <c r="AU263" s="145"/>
      <c r="AV263" s="145"/>
      <c r="AW263" s="145"/>
      <c r="AX263" s="145"/>
      <c r="AY263" s="145"/>
      <c r="AZ263" s="145"/>
      <c r="BA263" s="152"/>
      <c r="BB263" s="153"/>
      <c r="BC263" s="154"/>
      <c r="BD263" s="145"/>
      <c r="BE263" s="145"/>
      <c r="BF263" s="145"/>
      <c r="BG263" s="145"/>
      <c r="BH263" s="145"/>
      <c r="BI263" s="145"/>
      <c r="BJ263" s="3"/>
      <c r="BK263" s="3"/>
      <c r="BM263" t="s">
        <v>198</v>
      </c>
    </row>
    <row r="264" spans="1:65" ht="15.75" customHeight="1" thickTop="1" thickBot="1">
      <c r="B264" s="25"/>
      <c r="C264" s="26"/>
      <c r="D264" s="26"/>
      <c r="E264" s="26"/>
      <c r="F264" s="26"/>
      <c r="G264" s="26"/>
      <c r="H264" s="26"/>
      <c r="I264" s="26"/>
      <c r="J264" s="26"/>
      <c r="K264" s="26"/>
      <c r="L264" s="26"/>
      <c r="M264" s="26"/>
      <c r="N264" s="26"/>
      <c r="O264" s="26"/>
      <c r="P264" s="26"/>
      <c r="Q264" s="26"/>
      <c r="R264" s="26"/>
      <c r="S264" s="26"/>
      <c r="T264" s="26"/>
      <c r="U264" s="26"/>
      <c r="V264" s="26"/>
      <c r="W264" s="26"/>
      <c r="X264" s="26"/>
      <c r="Y264" s="26"/>
      <c r="Z264" s="26"/>
      <c r="AA264" s="26"/>
      <c r="AB264" s="31"/>
      <c r="AC264" s="18" t="s">
        <v>95</v>
      </c>
      <c r="AD264" s="18"/>
      <c r="AE264" s="18"/>
      <c r="AF264" s="18"/>
      <c r="AG264" s="18"/>
      <c r="AH264" s="18"/>
      <c r="AI264" s="18"/>
      <c r="AJ264" s="18"/>
      <c r="AK264" s="18"/>
      <c r="AL264" s="18"/>
      <c r="AM264" s="18"/>
      <c r="AN264" s="18"/>
      <c r="AO264" s="18"/>
      <c r="AP264" s="18"/>
      <c r="AQ264" s="18"/>
      <c r="AR264" s="18"/>
      <c r="AS264" s="18"/>
      <c r="AT264" s="18" t="s">
        <v>96</v>
      </c>
      <c r="AU264" s="18"/>
      <c r="AV264" s="18"/>
      <c r="AW264" s="18"/>
      <c r="AX264" s="18"/>
      <c r="AY264" s="18"/>
      <c r="AZ264" s="18"/>
      <c r="BA264" s="18"/>
      <c r="BB264" s="18"/>
      <c r="BC264" s="18"/>
      <c r="BD264" s="18"/>
      <c r="BE264" s="18"/>
      <c r="BF264" s="18"/>
      <c r="BG264" s="18"/>
      <c r="BH264" s="18"/>
      <c r="BI264" s="18"/>
    </row>
    <row r="265" spans="1:65" ht="15" customHeight="1" thickTop="1" thickBot="1">
      <c r="B265" s="27"/>
      <c r="C265" s="28"/>
      <c r="D265" s="28"/>
      <c r="E265" s="28"/>
      <c r="F265" s="28"/>
      <c r="G265" s="28"/>
      <c r="H265" s="28"/>
      <c r="I265" s="28"/>
      <c r="J265" s="28"/>
      <c r="K265" s="28"/>
      <c r="L265" s="28"/>
      <c r="M265" s="28"/>
      <c r="N265" s="28"/>
      <c r="O265" s="28"/>
      <c r="P265" s="28"/>
      <c r="Q265" s="28"/>
      <c r="R265" s="28"/>
      <c r="S265" s="28"/>
      <c r="T265" s="28"/>
      <c r="U265" s="28"/>
      <c r="V265" s="28"/>
      <c r="W265" s="28"/>
      <c r="X265" s="28"/>
      <c r="Y265" s="28"/>
      <c r="Z265" s="28"/>
      <c r="AA265" s="28"/>
      <c r="AB265" s="32"/>
      <c r="AC265" s="36"/>
      <c r="AD265" s="36"/>
      <c r="AE265" s="36"/>
      <c r="AF265" s="36"/>
      <c r="AG265" s="36"/>
      <c r="AH265" s="36"/>
      <c r="AI265" s="36"/>
      <c r="AJ265" s="36"/>
      <c r="AK265" s="36"/>
      <c r="AL265" s="36"/>
      <c r="AM265" s="36"/>
      <c r="AN265" s="36"/>
      <c r="AO265" s="36"/>
      <c r="AP265" s="36"/>
      <c r="AQ265" s="36"/>
      <c r="AR265" s="36"/>
      <c r="AS265" s="36"/>
      <c r="AT265" s="36"/>
      <c r="AU265" s="36"/>
      <c r="AV265" s="36"/>
      <c r="AW265" s="36"/>
      <c r="AX265" s="36"/>
      <c r="AY265" s="36"/>
      <c r="AZ265" s="36"/>
      <c r="BA265" s="36"/>
      <c r="BB265" s="36"/>
      <c r="BC265" s="36"/>
      <c r="BD265" s="36"/>
      <c r="BE265" s="36"/>
      <c r="BF265" s="36"/>
      <c r="BG265" s="36"/>
      <c r="BH265" s="36"/>
      <c r="BI265" s="36"/>
    </row>
    <row r="266" spans="1:65" ht="15" customHeight="1" thickTop="1" thickBot="1">
      <c r="B266" s="27"/>
      <c r="C266" s="28"/>
      <c r="D266" s="28"/>
      <c r="E266" s="28"/>
      <c r="F266" s="28"/>
      <c r="G266" s="28"/>
      <c r="H266" s="28"/>
      <c r="I266" s="28"/>
      <c r="J266" s="28"/>
      <c r="K266" s="28"/>
      <c r="L266" s="28"/>
      <c r="M266" s="28"/>
      <c r="N266" s="28"/>
      <c r="O266" s="28"/>
      <c r="P266" s="28"/>
      <c r="Q266" s="28"/>
      <c r="R266" s="28"/>
      <c r="S266" s="28"/>
      <c r="T266" s="28"/>
      <c r="U266" s="28"/>
      <c r="V266" s="28"/>
      <c r="W266" s="28"/>
      <c r="X266" s="28"/>
      <c r="Y266" s="28"/>
      <c r="Z266" s="28"/>
      <c r="AA266" s="28"/>
      <c r="AB266" s="32"/>
      <c r="AC266" s="36"/>
      <c r="AD266" s="36"/>
      <c r="AE266" s="36"/>
      <c r="AF266" s="36"/>
      <c r="AG266" s="36"/>
      <c r="AH266" s="36"/>
      <c r="AI266" s="36"/>
      <c r="AJ266" s="36"/>
      <c r="AK266" s="36"/>
      <c r="AL266" s="36"/>
      <c r="AM266" s="36"/>
      <c r="AN266" s="36"/>
      <c r="AO266" s="36"/>
      <c r="AP266" s="36"/>
      <c r="AQ266" s="36"/>
      <c r="AR266" s="36"/>
      <c r="AS266" s="36"/>
      <c r="AT266" s="36"/>
      <c r="AU266" s="36"/>
      <c r="AV266" s="36"/>
      <c r="AW266" s="36"/>
      <c r="AX266" s="36"/>
      <c r="AY266" s="36"/>
      <c r="AZ266" s="36"/>
      <c r="BA266" s="36"/>
      <c r="BB266" s="36"/>
      <c r="BC266" s="36"/>
      <c r="BD266" s="36"/>
      <c r="BE266" s="36"/>
      <c r="BF266" s="36"/>
      <c r="BG266" s="36"/>
      <c r="BH266" s="36"/>
      <c r="BI266" s="36"/>
    </row>
    <row r="267" spans="1:65" ht="15.75" customHeight="1" thickTop="1" thickBot="1">
      <c r="B267" s="29"/>
      <c r="C267" s="30"/>
      <c r="D267" s="30"/>
      <c r="E267" s="30"/>
      <c r="F267" s="30"/>
      <c r="G267" s="30"/>
      <c r="H267" s="30"/>
      <c r="I267" s="30"/>
      <c r="J267" s="30"/>
      <c r="K267" s="30"/>
      <c r="L267" s="30"/>
      <c r="M267" s="30"/>
      <c r="N267" s="30"/>
      <c r="O267" s="30"/>
      <c r="P267" s="30"/>
      <c r="Q267" s="30"/>
      <c r="R267" s="30"/>
      <c r="S267" s="30"/>
      <c r="T267" s="30"/>
      <c r="U267" s="30"/>
      <c r="V267" s="30"/>
      <c r="W267" s="30"/>
      <c r="X267" s="30"/>
      <c r="Y267" s="30"/>
      <c r="Z267" s="30"/>
      <c r="AA267" s="30"/>
      <c r="AB267" s="33"/>
      <c r="AC267" s="36"/>
      <c r="AD267" s="36"/>
      <c r="AE267" s="36"/>
      <c r="AF267" s="36"/>
      <c r="AG267" s="36"/>
      <c r="AH267" s="36"/>
      <c r="AI267" s="36"/>
      <c r="AJ267" s="36"/>
      <c r="AK267" s="36"/>
      <c r="AL267" s="36"/>
      <c r="AM267" s="36"/>
      <c r="AN267" s="36"/>
      <c r="AO267" s="36"/>
      <c r="AP267" s="36"/>
      <c r="AQ267" s="36"/>
      <c r="AR267" s="36"/>
      <c r="AS267" s="36"/>
      <c r="AT267" s="36"/>
      <c r="AU267" s="36"/>
      <c r="AV267" s="36"/>
      <c r="AW267" s="36"/>
      <c r="AX267" s="36"/>
      <c r="AY267" s="36"/>
      <c r="AZ267" s="36"/>
      <c r="BA267" s="36"/>
      <c r="BB267" s="36"/>
      <c r="BC267" s="36"/>
      <c r="BD267" s="36"/>
      <c r="BE267" s="36"/>
      <c r="BF267" s="36"/>
      <c r="BG267" s="36"/>
      <c r="BH267" s="36"/>
      <c r="BI267" s="36"/>
    </row>
    <row r="268" spans="1:65" ht="16.5" customHeight="1" thickTop="1" thickBot="1">
      <c r="B268" s="146"/>
      <c r="C268" s="146"/>
      <c r="D268" s="146"/>
      <c r="E268" s="146"/>
      <c r="F268" s="146"/>
      <c r="G268" s="146"/>
      <c r="H268" s="146"/>
      <c r="I268" s="146"/>
      <c r="J268" s="146"/>
      <c r="K268" s="146"/>
      <c r="L268" s="146"/>
      <c r="M268" s="146"/>
      <c r="N268" s="146"/>
      <c r="O268" s="146"/>
      <c r="P268" s="146"/>
      <c r="Q268" s="146"/>
      <c r="R268" s="146"/>
      <c r="S268" s="146"/>
      <c r="T268" s="146"/>
      <c r="U268" s="146"/>
      <c r="V268" s="146"/>
      <c r="W268" s="146"/>
      <c r="X268" s="146"/>
      <c r="Y268" s="146"/>
      <c r="Z268" s="146"/>
      <c r="AA268" s="146"/>
      <c r="AB268" s="146"/>
      <c r="AC268" s="146"/>
      <c r="AD268" s="146"/>
      <c r="AE268" s="146"/>
      <c r="AF268" s="146"/>
      <c r="AG268" s="146"/>
      <c r="AH268" s="146"/>
      <c r="AI268" s="146"/>
      <c r="AJ268" s="146"/>
      <c r="AK268" s="146"/>
      <c r="AL268" s="146"/>
      <c r="AM268" s="146"/>
      <c r="AN268" s="146"/>
      <c r="AO268" s="146"/>
      <c r="AP268" s="146"/>
      <c r="AQ268" s="146"/>
      <c r="AR268" s="146"/>
      <c r="AS268" s="146"/>
      <c r="AT268" s="146"/>
      <c r="AU268" s="146"/>
      <c r="AV268" s="146"/>
      <c r="AW268" s="146"/>
      <c r="AX268" s="146"/>
      <c r="AY268" s="146"/>
      <c r="AZ268" s="146"/>
      <c r="BA268" s="146"/>
      <c r="BB268" s="146"/>
      <c r="BC268" s="146"/>
      <c r="BD268" s="146"/>
      <c r="BE268" s="146"/>
      <c r="BF268" s="146"/>
      <c r="BG268" s="146"/>
      <c r="BH268" s="146"/>
      <c r="BI268" s="146"/>
    </row>
    <row r="269" spans="1:65" ht="16.5" customHeight="1" thickTop="1" thickBot="1">
      <c r="B269" s="146"/>
      <c r="C269" s="146"/>
      <c r="D269" s="146"/>
      <c r="E269" s="146"/>
      <c r="F269" s="146"/>
      <c r="G269" s="146"/>
      <c r="H269" s="146"/>
      <c r="I269" s="146"/>
      <c r="J269" s="146"/>
      <c r="K269" s="146"/>
      <c r="L269" s="146"/>
      <c r="M269" s="146"/>
      <c r="N269" s="146"/>
      <c r="O269" s="146"/>
      <c r="P269" s="146"/>
      <c r="Q269" s="146"/>
      <c r="R269" s="146"/>
      <c r="S269" s="146"/>
      <c r="T269" s="146"/>
      <c r="U269" s="146"/>
      <c r="V269" s="146"/>
      <c r="W269" s="146"/>
      <c r="X269" s="146"/>
      <c r="Y269" s="146"/>
      <c r="Z269" s="146"/>
      <c r="AA269" s="146"/>
      <c r="AB269" s="146"/>
      <c r="AC269" s="146"/>
      <c r="AD269" s="146"/>
      <c r="AE269" s="146"/>
      <c r="AF269" s="146"/>
      <c r="AG269" s="146"/>
      <c r="AH269" s="146"/>
      <c r="AI269" s="146"/>
      <c r="AJ269" s="146"/>
      <c r="AK269" s="146"/>
      <c r="AL269" s="146"/>
      <c r="AM269" s="146"/>
      <c r="AN269" s="146"/>
      <c r="AO269" s="146"/>
      <c r="AP269" s="146"/>
      <c r="AQ269" s="146"/>
      <c r="AR269" s="146"/>
      <c r="AS269" s="146"/>
      <c r="AT269" s="146"/>
      <c r="AU269" s="146"/>
      <c r="AV269" s="146"/>
      <c r="AW269" s="146"/>
      <c r="AX269" s="146"/>
      <c r="AY269" s="146"/>
      <c r="AZ269" s="146"/>
      <c r="BA269" s="146"/>
      <c r="BB269" s="146"/>
      <c r="BC269" s="146"/>
      <c r="BD269" s="146"/>
      <c r="BE269" s="146"/>
      <c r="BF269" s="146"/>
      <c r="BG269" s="146"/>
      <c r="BH269" s="146"/>
      <c r="BI269" s="146"/>
    </row>
    <row r="270" spans="1:65" ht="15" customHeight="1" thickTop="1" thickBot="1">
      <c r="B270" s="125" t="s">
        <v>97</v>
      </c>
      <c r="C270" s="125"/>
      <c r="D270" s="125"/>
      <c r="E270" s="125" t="s">
        <v>98</v>
      </c>
      <c r="F270" s="125"/>
      <c r="G270" s="125"/>
      <c r="H270" s="125" t="s">
        <v>99</v>
      </c>
      <c r="I270" s="125"/>
      <c r="J270" s="125"/>
      <c r="K270" s="125" t="s">
        <v>100</v>
      </c>
      <c r="L270" s="125"/>
      <c r="M270" s="125"/>
      <c r="N270" s="125"/>
      <c r="O270" s="125"/>
      <c r="P270" s="125"/>
      <c r="Q270" s="125" t="s">
        <v>101</v>
      </c>
      <c r="R270" s="125"/>
      <c r="S270" s="125"/>
      <c r="T270" s="125"/>
      <c r="U270" s="125"/>
      <c r="V270" s="125"/>
      <c r="W270" s="125"/>
      <c r="X270" s="125"/>
      <c r="Y270" s="125"/>
      <c r="Z270" s="136" t="s">
        <v>102</v>
      </c>
      <c r="AA270" s="137"/>
      <c r="AB270" s="138"/>
      <c r="AC270" s="127" t="s">
        <v>103</v>
      </c>
      <c r="AD270" s="128"/>
      <c r="AE270" s="128"/>
      <c r="AF270" s="128"/>
      <c r="AG270" s="129"/>
      <c r="AH270" s="125" t="s">
        <v>104</v>
      </c>
      <c r="AI270" s="125"/>
      <c r="AJ270" s="125"/>
      <c r="AK270" s="125" t="s">
        <v>169</v>
      </c>
      <c r="AL270" s="125"/>
      <c r="AM270" s="125"/>
      <c r="AN270" s="125" t="s">
        <v>105</v>
      </c>
      <c r="AO270" s="125"/>
      <c r="AP270" s="125"/>
      <c r="AQ270" s="125" t="s">
        <v>106</v>
      </c>
      <c r="AR270" s="125"/>
      <c r="AS270" s="125"/>
      <c r="AT270" s="126" t="s">
        <v>107</v>
      </c>
      <c r="AU270" s="126"/>
      <c r="AV270" s="126"/>
      <c r="AW270" s="125" t="s">
        <v>108</v>
      </c>
      <c r="AX270" s="125"/>
      <c r="AY270" s="125"/>
      <c r="AZ270" s="125" t="s">
        <v>199</v>
      </c>
      <c r="BA270" s="125"/>
      <c r="BB270" s="125"/>
      <c r="BC270" s="125"/>
      <c r="BD270" s="125"/>
      <c r="BE270" s="125"/>
      <c r="BF270" s="126" t="s">
        <v>200</v>
      </c>
      <c r="BG270" s="126"/>
      <c r="BH270" s="126"/>
      <c r="BI270" s="126"/>
    </row>
    <row r="271" spans="1:65" ht="15" customHeight="1" thickTop="1" thickBot="1">
      <c r="B271" s="125"/>
      <c r="C271" s="125"/>
      <c r="D271" s="125"/>
      <c r="E271" s="125"/>
      <c r="F271" s="125"/>
      <c r="G271" s="125"/>
      <c r="H271" s="125"/>
      <c r="I271" s="125"/>
      <c r="J271" s="125"/>
      <c r="K271" s="125"/>
      <c r="L271" s="125"/>
      <c r="M271" s="125"/>
      <c r="N271" s="125"/>
      <c r="O271" s="125"/>
      <c r="P271" s="125"/>
      <c r="Q271" s="125"/>
      <c r="R271" s="125"/>
      <c r="S271" s="125"/>
      <c r="T271" s="125"/>
      <c r="U271" s="125"/>
      <c r="V271" s="125"/>
      <c r="W271" s="125"/>
      <c r="X271" s="125"/>
      <c r="Y271" s="125"/>
      <c r="Z271" s="139"/>
      <c r="AA271" s="140"/>
      <c r="AB271" s="141"/>
      <c r="AC271" s="130"/>
      <c r="AD271" s="131"/>
      <c r="AE271" s="131"/>
      <c r="AF271" s="131"/>
      <c r="AG271" s="132"/>
      <c r="AH271" s="125"/>
      <c r="AI271" s="125"/>
      <c r="AJ271" s="125"/>
      <c r="AK271" s="125"/>
      <c r="AL271" s="125"/>
      <c r="AM271" s="125"/>
      <c r="AN271" s="125"/>
      <c r="AO271" s="125"/>
      <c r="AP271" s="125"/>
      <c r="AQ271" s="125"/>
      <c r="AR271" s="125"/>
      <c r="AS271" s="125"/>
      <c r="AT271" s="126"/>
      <c r="AU271" s="126"/>
      <c r="AV271" s="126"/>
      <c r="AW271" s="125"/>
      <c r="AX271" s="125"/>
      <c r="AY271" s="125"/>
      <c r="AZ271" s="125"/>
      <c r="BA271" s="125"/>
      <c r="BB271" s="125"/>
      <c r="BC271" s="125"/>
      <c r="BD271" s="125"/>
      <c r="BE271" s="125"/>
      <c r="BF271" s="126"/>
      <c r="BG271" s="126"/>
      <c r="BH271" s="126"/>
      <c r="BI271" s="126"/>
    </row>
    <row r="272" spans="1:65" ht="15" customHeight="1" thickTop="1" thickBot="1">
      <c r="B272" s="125"/>
      <c r="C272" s="125"/>
      <c r="D272" s="125"/>
      <c r="E272" s="125"/>
      <c r="F272" s="125"/>
      <c r="G272" s="125"/>
      <c r="H272" s="125"/>
      <c r="I272" s="125"/>
      <c r="J272" s="125"/>
      <c r="K272" s="125"/>
      <c r="L272" s="125"/>
      <c r="M272" s="125"/>
      <c r="N272" s="125"/>
      <c r="O272" s="125"/>
      <c r="P272" s="125"/>
      <c r="Q272" s="125"/>
      <c r="R272" s="125"/>
      <c r="S272" s="125"/>
      <c r="T272" s="125"/>
      <c r="U272" s="125"/>
      <c r="V272" s="125"/>
      <c r="W272" s="125"/>
      <c r="X272" s="125"/>
      <c r="Y272" s="125"/>
      <c r="Z272" s="139"/>
      <c r="AA272" s="140"/>
      <c r="AB272" s="141"/>
      <c r="AC272" s="130"/>
      <c r="AD272" s="131"/>
      <c r="AE272" s="131"/>
      <c r="AF272" s="131"/>
      <c r="AG272" s="132"/>
      <c r="AH272" s="125"/>
      <c r="AI272" s="125"/>
      <c r="AJ272" s="125"/>
      <c r="AK272" s="125"/>
      <c r="AL272" s="125"/>
      <c r="AM272" s="125"/>
      <c r="AN272" s="125"/>
      <c r="AO272" s="125"/>
      <c r="AP272" s="125"/>
      <c r="AQ272" s="125"/>
      <c r="AR272" s="125"/>
      <c r="AS272" s="125"/>
      <c r="AT272" s="126"/>
      <c r="AU272" s="126"/>
      <c r="AV272" s="126"/>
      <c r="AW272" s="125"/>
      <c r="AX272" s="125"/>
      <c r="AY272" s="125"/>
      <c r="AZ272" s="125"/>
      <c r="BA272" s="125"/>
      <c r="BB272" s="125"/>
      <c r="BC272" s="125"/>
      <c r="BD272" s="125"/>
      <c r="BE272" s="125"/>
      <c r="BF272" s="126"/>
      <c r="BG272" s="126"/>
      <c r="BH272" s="126"/>
      <c r="BI272" s="126"/>
    </row>
    <row r="273" spans="2:61" ht="15" customHeight="1" thickTop="1" thickBot="1">
      <c r="B273" s="125"/>
      <c r="C273" s="125"/>
      <c r="D273" s="125"/>
      <c r="E273" s="125"/>
      <c r="F273" s="125"/>
      <c r="G273" s="125"/>
      <c r="H273" s="125"/>
      <c r="I273" s="125"/>
      <c r="J273" s="125"/>
      <c r="K273" s="125"/>
      <c r="L273" s="125"/>
      <c r="M273" s="125"/>
      <c r="N273" s="125"/>
      <c r="O273" s="125"/>
      <c r="P273" s="125"/>
      <c r="Q273" s="125" t="s">
        <v>109</v>
      </c>
      <c r="R273" s="125"/>
      <c r="S273" s="125" t="s">
        <v>110</v>
      </c>
      <c r="T273" s="125"/>
      <c r="U273" s="125"/>
      <c r="V273" s="125"/>
      <c r="W273" s="125" t="s">
        <v>111</v>
      </c>
      <c r="X273" s="125"/>
      <c r="Y273" s="125"/>
      <c r="Z273" s="139"/>
      <c r="AA273" s="140"/>
      <c r="AB273" s="141"/>
      <c r="AC273" s="130"/>
      <c r="AD273" s="131"/>
      <c r="AE273" s="131"/>
      <c r="AF273" s="131"/>
      <c r="AG273" s="132"/>
      <c r="AH273" s="125"/>
      <c r="AI273" s="125"/>
      <c r="AJ273" s="125"/>
      <c r="AK273" s="125"/>
      <c r="AL273" s="125"/>
      <c r="AM273" s="125"/>
      <c r="AN273" s="125"/>
      <c r="AO273" s="125"/>
      <c r="AP273" s="125"/>
      <c r="AQ273" s="125"/>
      <c r="AR273" s="125"/>
      <c r="AS273" s="125"/>
      <c r="AT273" s="126"/>
      <c r="AU273" s="126"/>
      <c r="AV273" s="126"/>
      <c r="AW273" s="125"/>
      <c r="AX273" s="125"/>
      <c r="AY273" s="125"/>
      <c r="AZ273" s="125"/>
      <c r="BA273" s="125"/>
      <c r="BB273" s="125"/>
      <c r="BC273" s="125"/>
      <c r="BD273" s="125"/>
      <c r="BE273" s="125"/>
      <c r="BF273" s="126"/>
      <c r="BG273" s="126"/>
      <c r="BH273" s="126"/>
      <c r="BI273" s="126"/>
    </row>
    <row r="274" spans="2:61" ht="15" customHeight="1" thickTop="1" thickBot="1">
      <c r="B274" s="125"/>
      <c r="C274" s="125"/>
      <c r="D274" s="125"/>
      <c r="E274" s="125"/>
      <c r="F274" s="125"/>
      <c r="G274" s="125"/>
      <c r="H274" s="125"/>
      <c r="I274" s="125"/>
      <c r="J274" s="125"/>
      <c r="K274" s="125"/>
      <c r="L274" s="125"/>
      <c r="M274" s="125"/>
      <c r="N274" s="125"/>
      <c r="O274" s="125"/>
      <c r="P274" s="125"/>
      <c r="Q274" s="125"/>
      <c r="R274" s="125"/>
      <c r="S274" s="125"/>
      <c r="T274" s="125"/>
      <c r="U274" s="125"/>
      <c r="V274" s="125"/>
      <c r="W274" s="125"/>
      <c r="X274" s="125"/>
      <c r="Y274" s="125"/>
      <c r="Z274" s="142"/>
      <c r="AA274" s="143"/>
      <c r="AB274" s="144"/>
      <c r="AC274" s="133"/>
      <c r="AD274" s="134"/>
      <c r="AE274" s="134"/>
      <c r="AF274" s="134"/>
      <c r="AG274" s="135"/>
      <c r="AH274" s="125"/>
      <c r="AI274" s="125"/>
      <c r="AJ274" s="125"/>
      <c r="AK274" s="125"/>
      <c r="AL274" s="125"/>
      <c r="AM274" s="125"/>
      <c r="AN274" s="125"/>
      <c r="AO274" s="125"/>
      <c r="AP274" s="125"/>
      <c r="AQ274" s="125"/>
      <c r="AR274" s="125"/>
      <c r="AS274" s="125"/>
      <c r="AT274" s="126"/>
      <c r="AU274" s="126"/>
      <c r="AV274" s="126"/>
      <c r="AW274" s="125"/>
      <c r="AX274" s="125"/>
      <c r="AY274" s="125"/>
      <c r="AZ274" s="125"/>
      <c r="BA274" s="125"/>
      <c r="BB274" s="125"/>
      <c r="BC274" s="125"/>
      <c r="BD274" s="125"/>
      <c r="BE274" s="125"/>
      <c r="BF274" s="126"/>
      <c r="BG274" s="126"/>
      <c r="BH274" s="126"/>
      <c r="BI274" s="126"/>
    </row>
    <row r="275" spans="2:61" ht="15" customHeight="1" thickTop="1" thickBot="1">
      <c r="B275" s="87" t="s">
        <v>112</v>
      </c>
      <c r="C275" s="88"/>
      <c r="D275" s="89"/>
      <c r="E275" s="87" t="s">
        <v>112</v>
      </c>
      <c r="F275" s="88"/>
      <c r="G275" s="89"/>
      <c r="H275" s="87" t="s">
        <v>112</v>
      </c>
      <c r="I275" s="88"/>
      <c r="J275" s="89"/>
      <c r="K275" s="87" t="s">
        <v>113</v>
      </c>
      <c r="L275" s="88"/>
      <c r="M275" s="89"/>
      <c r="N275" s="87" t="s">
        <v>114</v>
      </c>
      <c r="O275" s="88"/>
      <c r="P275" s="89"/>
      <c r="Q275" s="87" t="s">
        <v>112</v>
      </c>
      <c r="R275" s="89"/>
      <c r="S275" s="87" t="s">
        <v>201</v>
      </c>
      <c r="T275" s="88"/>
      <c r="U275" s="88"/>
      <c r="V275" s="89"/>
      <c r="W275" s="87" t="s">
        <v>112</v>
      </c>
      <c r="X275" s="88"/>
      <c r="Y275" s="89"/>
      <c r="Z275" s="87" t="s">
        <v>112</v>
      </c>
      <c r="AA275" s="88"/>
      <c r="AB275" s="89"/>
      <c r="AC275" s="87" t="s">
        <v>43</v>
      </c>
      <c r="AD275" s="88"/>
      <c r="AE275" s="88"/>
      <c r="AF275" s="88"/>
      <c r="AG275" s="89"/>
      <c r="AH275" s="49">
        <v>18.91</v>
      </c>
      <c r="AI275" s="50"/>
      <c r="AJ275" s="51"/>
      <c r="AK275" s="49">
        <v>10.5</v>
      </c>
      <c r="AL275" s="50"/>
      <c r="AM275" s="51"/>
      <c r="AN275" s="114"/>
      <c r="AO275" s="78"/>
      <c r="AP275" s="79"/>
      <c r="AQ275" s="115">
        <f>AK275+AN275+AH275</f>
        <v>29.41</v>
      </c>
      <c r="AR275" s="116"/>
      <c r="AS275" s="117"/>
      <c r="AT275" s="124">
        <v>1.1100000000000001</v>
      </c>
      <c r="AU275" s="124"/>
      <c r="AV275" s="124"/>
      <c r="AW275" s="124">
        <v>1.1000000000000001</v>
      </c>
      <c r="AX275" s="124"/>
      <c r="AY275" s="124"/>
      <c r="AZ275" s="124">
        <v>41.9</v>
      </c>
      <c r="BA275" s="124"/>
      <c r="BB275" s="124"/>
      <c r="BC275" s="124"/>
      <c r="BD275" s="124"/>
      <c r="BE275" s="124"/>
      <c r="BF275" s="124">
        <v>19.899999999999999</v>
      </c>
      <c r="BG275" s="124"/>
      <c r="BH275" s="124"/>
      <c r="BI275" s="124"/>
    </row>
    <row r="276" spans="2:61" ht="15" customHeight="1" thickTop="1" thickBot="1">
      <c r="B276" s="90"/>
      <c r="C276" s="91"/>
      <c r="D276" s="92"/>
      <c r="E276" s="90"/>
      <c r="F276" s="91"/>
      <c r="G276" s="92"/>
      <c r="H276" s="90"/>
      <c r="I276" s="91"/>
      <c r="J276" s="92"/>
      <c r="K276" s="90"/>
      <c r="L276" s="91"/>
      <c r="M276" s="92"/>
      <c r="N276" s="90"/>
      <c r="O276" s="91"/>
      <c r="P276" s="92"/>
      <c r="Q276" s="90"/>
      <c r="R276" s="92"/>
      <c r="S276" s="90"/>
      <c r="T276" s="91"/>
      <c r="U276" s="91"/>
      <c r="V276" s="92"/>
      <c r="W276" s="90"/>
      <c r="X276" s="91"/>
      <c r="Y276" s="92"/>
      <c r="Z276" s="90"/>
      <c r="AA276" s="91"/>
      <c r="AB276" s="92"/>
      <c r="AC276" s="90"/>
      <c r="AD276" s="91"/>
      <c r="AE276" s="91"/>
      <c r="AF276" s="91"/>
      <c r="AG276" s="92"/>
      <c r="AH276" s="52"/>
      <c r="AI276" s="53"/>
      <c r="AJ276" s="54"/>
      <c r="AK276" s="52"/>
      <c r="AL276" s="53"/>
      <c r="AM276" s="54"/>
      <c r="AN276" s="80"/>
      <c r="AO276" s="81"/>
      <c r="AP276" s="82"/>
      <c r="AQ276" s="118"/>
      <c r="AR276" s="119"/>
      <c r="AS276" s="120"/>
      <c r="AT276" s="124"/>
      <c r="AU276" s="124"/>
      <c r="AV276" s="124"/>
      <c r="AW276" s="124"/>
      <c r="AX276" s="124"/>
      <c r="AY276" s="124"/>
      <c r="AZ276" s="124"/>
      <c r="BA276" s="124"/>
      <c r="BB276" s="124"/>
      <c r="BC276" s="124"/>
      <c r="BD276" s="124"/>
      <c r="BE276" s="124"/>
      <c r="BF276" s="124"/>
      <c r="BG276" s="124"/>
      <c r="BH276" s="124"/>
      <c r="BI276" s="124"/>
    </row>
    <row r="277" spans="2:61" ht="15" customHeight="1" thickTop="1" thickBot="1">
      <c r="B277" s="90"/>
      <c r="C277" s="91"/>
      <c r="D277" s="92"/>
      <c r="E277" s="90"/>
      <c r="F277" s="91"/>
      <c r="G277" s="92"/>
      <c r="H277" s="90"/>
      <c r="I277" s="91"/>
      <c r="J277" s="92"/>
      <c r="K277" s="90"/>
      <c r="L277" s="91"/>
      <c r="M277" s="92"/>
      <c r="N277" s="90"/>
      <c r="O277" s="91"/>
      <c r="P277" s="92"/>
      <c r="Q277" s="90"/>
      <c r="R277" s="92"/>
      <c r="S277" s="90"/>
      <c r="T277" s="91"/>
      <c r="U277" s="91"/>
      <c r="V277" s="92"/>
      <c r="W277" s="90"/>
      <c r="X277" s="91"/>
      <c r="Y277" s="92"/>
      <c r="Z277" s="90"/>
      <c r="AA277" s="91"/>
      <c r="AB277" s="92"/>
      <c r="AC277" s="90"/>
      <c r="AD277" s="91"/>
      <c r="AE277" s="91"/>
      <c r="AF277" s="91"/>
      <c r="AG277" s="92"/>
      <c r="AH277" s="52"/>
      <c r="AI277" s="53"/>
      <c r="AJ277" s="54"/>
      <c r="AK277" s="52"/>
      <c r="AL277" s="53"/>
      <c r="AM277" s="54"/>
      <c r="AN277" s="80"/>
      <c r="AO277" s="81"/>
      <c r="AP277" s="82"/>
      <c r="AQ277" s="118"/>
      <c r="AR277" s="119"/>
      <c r="AS277" s="120"/>
      <c r="AT277" s="124"/>
      <c r="AU277" s="124"/>
      <c r="AV277" s="124"/>
      <c r="AW277" s="124"/>
      <c r="AX277" s="124"/>
      <c r="AY277" s="124"/>
      <c r="AZ277" s="124"/>
      <c r="BA277" s="124"/>
      <c r="BB277" s="124"/>
      <c r="BC277" s="124"/>
      <c r="BD277" s="124"/>
      <c r="BE277" s="124"/>
      <c r="BF277" s="124"/>
      <c r="BG277" s="124"/>
      <c r="BH277" s="124"/>
      <c r="BI277" s="124"/>
    </row>
    <row r="278" spans="2:61" ht="15" customHeight="1" thickTop="1" thickBot="1">
      <c r="B278" s="93"/>
      <c r="C278" s="94"/>
      <c r="D278" s="95"/>
      <c r="E278" s="93"/>
      <c r="F278" s="94"/>
      <c r="G278" s="95"/>
      <c r="H278" s="93"/>
      <c r="I278" s="94"/>
      <c r="J278" s="95"/>
      <c r="K278" s="93"/>
      <c r="L278" s="94"/>
      <c r="M278" s="95"/>
      <c r="N278" s="93"/>
      <c r="O278" s="94"/>
      <c r="P278" s="95"/>
      <c r="Q278" s="93"/>
      <c r="R278" s="95"/>
      <c r="S278" s="93"/>
      <c r="T278" s="94"/>
      <c r="U278" s="94"/>
      <c r="V278" s="95"/>
      <c r="W278" s="93"/>
      <c r="X278" s="94"/>
      <c r="Y278" s="95"/>
      <c r="Z278" s="93"/>
      <c r="AA278" s="94"/>
      <c r="AB278" s="95"/>
      <c r="AC278" s="93"/>
      <c r="AD278" s="94"/>
      <c r="AE278" s="94"/>
      <c r="AF278" s="94"/>
      <c r="AG278" s="95"/>
      <c r="AH278" s="55"/>
      <c r="AI278" s="56"/>
      <c r="AJ278" s="57"/>
      <c r="AK278" s="55"/>
      <c r="AL278" s="56"/>
      <c r="AM278" s="57"/>
      <c r="AN278" s="83"/>
      <c r="AO278" s="84"/>
      <c r="AP278" s="85"/>
      <c r="AQ278" s="121"/>
      <c r="AR278" s="122"/>
      <c r="AS278" s="123"/>
      <c r="AT278" s="124"/>
      <c r="AU278" s="124"/>
      <c r="AV278" s="124"/>
      <c r="AW278" s="124"/>
      <c r="AX278" s="124"/>
      <c r="AY278" s="124"/>
      <c r="AZ278" s="124"/>
      <c r="BA278" s="124"/>
      <c r="BB278" s="124"/>
      <c r="BC278" s="124"/>
      <c r="BD278" s="124"/>
      <c r="BE278" s="124"/>
      <c r="BF278" s="124"/>
      <c r="BG278" s="124"/>
      <c r="BH278" s="124"/>
      <c r="BI278" s="124"/>
    </row>
    <row r="279" spans="2:61" ht="15" customHeight="1" thickTop="1" thickBot="1">
      <c r="B279" s="105">
        <v>67</v>
      </c>
      <c r="C279" s="106"/>
      <c r="D279" s="107"/>
      <c r="E279" s="105">
        <v>12</v>
      </c>
      <c r="F279" s="106"/>
      <c r="G279" s="107"/>
      <c r="H279" s="105">
        <v>60</v>
      </c>
      <c r="I279" s="106"/>
      <c r="J279" s="107"/>
      <c r="K279" s="49">
        <v>2</v>
      </c>
      <c r="L279" s="50"/>
      <c r="M279" s="51"/>
      <c r="N279" s="49">
        <v>12</v>
      </c>
      <c r="O279" s="50"/>
      <c r="P279" s="51"/>
      <c r="Q279" s="87"/>
      <c r="R279" s="89"/>
      <c r="S279" s="77">
        <f>Q279+'08.02'!S279</f>
        <v>40</v>
      </c>
      <c r="T279" s="78"/>
      <c r="U279" s="78"/>
      <c r="V279" s="79"/>
      <c r="W279" s="86">
        <f>Q279+'08.02'!W279</f>
        <v>40</v>
      </c>
      <c r="X279" s="50"/>
      <c r="Y279" s="51"/>
      <c r="Z279" s="49">
        <f>B279+H279</f>
        <v>127</v>
      </c>
      <c r="AA279" s="50"/>
      <c r="AB279" s="51"/>
      <c r="AC279" s="87" t="s">
        <v>202</v>
      </c>
      <c r="AD279" s="88"/>
      <c r="AE279" s="88"/>
      <c r="AF279" s="88"/>
      <c r="AG279" s="89"/>
      <c r="AH279" s="96">
        <f>AH275+'08.02'!AH279</f>
        <v>46.91</v>
      </c>
      <c r="AI279" s="97"/>
      <c r="AJ279" s="98"/>
      <c r="AK279" s="96">
        <f>AK275+'08.02'!AK279</f>
        <v>10.5</v>
      </c>
      <c r="AL279" s="97"/>
      <c r="AM279" s="98"/>
      <c r="AN279" s="58">
        <f>'08.02'!AN279+AN275</f>
        <v>0</v>
      </c>
      <c r="AO279" s="59"/>
      <c r="AP279" s="60"/>
      <c r="AQ279" s="67">
        <f>AH279+AK279+AN279</f>
        <v>57.41</v>
      </c>
      <c r="AR279" s="68"/>
      <c r="AS279" s="69"/>
      <c r="AT279" s="76"/>
      <c r="AU279" s="76"/>
      <c r="AV279" s="76"/>
      <c r="AW279" s="76"/>
      <c r="AX279" s="76"/>
      <c r="AY279" s="76"/>
      <c r="AZ279" s="76"/>
      <c r="BA279" s="76"/>
      <c r="BB279" s="76"/>
      <c r="BC279" s="76"/>
      <c r="BD279" s="76"/>
      <c r="BE279" s="76"/>
      <c r="BF279" s="76"/>
      <c r="BG279" s="76"/>
      <c r="BH279" s="76"/>
      <c r="BI279" s="76"/>
    </row>
    <row r="280" spans="2:61" ht="15" customHeight="1" thickTop="1" thickBot="1">
      <c r="B280" s="108"/>
      <c r="C280" s="109"/>
      <c r="D280" s="110"/>
      <c r="E280" s="108"/>
      <c r="F280" s="109"/>
      <c r="G280" s="110"/>
      <c r="H280" s="108"/>
      <c r="I280" s="109"/>
      <c r="J280" s="110"/>
      <c r="K280" s="52"/>
      <c r="L280" s="53"/>
      <c r="M280" s="54"/>
      <c r="N280" s="52"/>
      <c r="O280" s="53"/>
      <c r="P280" s="54"/>
      <c r="Q280" s="90"/>
      <c r="R280" s="92"/>
      <c r="S280" s="80"/>
      <c r="T280" s="81"/>
      <c r="U280" s="81"/>
      <c r="V280" s="82"/>
      <c r="W280" s="52"/>
      <c r="X280" s="53"/>
      <c r="Y280" s="54"/>
      <c r="Z280" s="52"/>
      <c r="AA280" s="53"/>
      <c r="AB280" s="54"/>
      <c r="AC280" s="90"/>
      <c r="AD280" s="91"/>
      <c r="AE280" s="91"/>
      <c r="AF280" s="91"/>
      <c r="AG280" s="92"/>
      <c r="AH280" s="99"/>
      <c r="AI280" s="100"/>
      <c r="AJ280" s="101"/>
      <c r="AK280" s="99"/>
      <c r="AL280" s="100"/>
      <c r="AM280" s="101"/>
      <c r="AN280" s="61"/>
      <c r="AO280" s="62"/>
      <c r="AP280" s="63"/>
      <c r="AQ280" s="70"/>
      <c r="AR280" s="71"/>
      <c r="AS280" s="72"/>
      <c r="AT280" s="76"/>
      <c r="AU280" s="76"/>
      <c r="AV280" s="76"/>
      <c r="AW280" s="76"/>
      <c r="AX280" s="76"/>
      <c r="AY280" s="76"/>
      <c r="AZ280" s="76"/>
      <c r="BA280" s="76"/>
      <c r="BB280" s="76"/>
      <c r="BC280" s="76"/>
      <c r="BD280" s="76"/>
      <c r="BE280" s="76"/>
      <c r="BF280" s="76"/>
      <c r="BG280" s="76"/>
      <c r="BH280" s="76"/>
      <c r="BI280" s="76"/>
    </row>
    <row r="281" spans="2:61" ht="15" customHeight="1" thickTop="1" thickBot="1">
      <c r="B281" s="108"/>
      <c r="C281" s="109"/>
      <c r="D281" s="110"/>
      <c r="E281" s="108"/>
      <c r="F281" s="109"/>
      <c r="G281" s="110"/>
      <c r="H281" s="108"/>
      <c r="I281" s="109"/>
      <c r="J281" s="110"/>
      <c r="K281" s="52"/>
      <c r="L281" s="53"/>
      <c r="M281" s="54"/>
      <c r="N281" s="52"/>
      <c r="O281" s="53"/>
      <c r="P281" s="54"/>
      <c r="Q281" s="90"/>
      <c r="R281" s="92"/>
      <c r="S281" s="80"/>
      <c r="T281" s="81"/>
      <c r="U281" s="81"/>
      <c r="V281" s="82"/>
      <c r="W281" s="52"/>
      <c r="X281" s="53"/>
      <c r="Y281" s="54"/>
      <c r="Z281" s="52"/>
      <c r="AA281" s="53"/>
      <c r="AB281" s="54"/>
      <c r="AC281" s="90"/>
      <c r="AD281" s="91"/>
      <c r="AE281" s="91"/>
      <c r="AF281" s="91"/>
      <c r="AG281" s="92"/>
      <c r="AH281" s="99"/>
      <c r="AI281" s="100"/>
      <c r="AJ281" s="101"/>
      <c r="AK281" s="99"/>
      <c r="AL281" s="100"/>
      <c r="AM281" s="101"/>
      <c r="AN281" s="61"/>
      <c r="AO281" s="62"/>
      <c r="AP281" s="63"/>
      <c r="AQ281" s="70"/>
      <c r="AR281" s="71"/>
      <c r="AS281" s="72"/>
      <c r="AT281" s="76"/>
      <c r="AU281" s="76"/>
      <c r="AV281" s="76"/>
      <c r="AW281" s="76"/>
      <c r="AX281" s="76"/>
      <c r="AY281" s="76"/>
      <c r="AZ281" s="76"/>
      <c r="BA281" s="76"/>
      <c r="BB281" s="76"/>
      <c r="BC281" s="76"/>
      <c r="BD281" s="76"/>
      <c r="BE281" s="76"/>
      <c r="BF281" s="76"/>
      <c r="BG281" s="76"/>
      <c r="BH281" s="76"/>
      <c r="BI281" s="76"/>
    </row>
    <row r="282" spans="2:61" ht="15" customHeight="1" thickTop="1" thickBot="1">
      <c r="B282" s="111"/>
      <c r="C282" s="112"/>
      <c r="D282" s="113"/>
      <c r="E282" s="111"/>
      <c r="F282" s="112"/>
      <c r="G282" s="113"/>
      <c r="H282" s="111"/>
      <c r="I282" s="112"/>
      <c r="J282" s="113"/>
      <c r="K282" s="55"/>
      <c r="L282" s="56"/>
      <c r="M282" s="57"/>
      <c r="N282" s="55"/>
      <c r="O282" s="56"/>
      <c r="P282" s="57"/>
      <c r="Q282" s="93"/>
      <c r="R282" s="95"/>
      <c r="S282" s="83"/>
      <c r="T282" s="84"/>
      <c r="U282" s="84"/>
      <c r="V282" s="85"/>
      <c r="W282" s="55"/>
      <c r="X282" s="56"/>
      <c r="Y282" s="57"/>
      <c r="Z282" s="55"/>
      <c r="AA282" s="56"/>
      <c r="AB282" s="57"/>
      <c r="AC282" s="93"/>
      <c r="AD282" s="94"/>
      <c r="AE282" s="94"/>
      <c r="AF282" s="94"/>
      <c r="AG282" s="95"/>
      <c r="AH282" s="102"/>
      <c r="AI282" s="103"/>
      <c r="AJ282" s="104"/>
      <c r="AK282" s="102"/>
      <c r="AL282" s="103"/>
      <c r="AM282" s="104"/>
      <c r="AN282" s="64"/>
      <c r="AO282" s="65"/>
      <c r="AP282" s="66"/>
      <c r="AQ282" s="73"/>
      <c r="AR282" s="74"/>
      <c r="AS282" s="75"/>
      <c r="AT282" s="76"/>
      <c r="AU282" s="76"/>
      <c r="AV282" s="76"/>
      <c r="AW282" s="76"/>
      <c r="AX282" s="76"/>
      <c r="AY282" s="76"/>
      <c r="AZ282" s="76"/>
      <c r="BA282" s="76"/>
      <c r="BB282" s="76"/>
      <c r="BC282" s="76"/>
      <c r="BD282" s="76"/>
      <c r="BE282" s="76"/>
      <c r="BF282" s="76"/>
      <c r="BG282" s="76"/>
      <c r="BH282" s="76"/>
      <c r="BI282" s="76"/>
    </row>
    <row r="283" spans="2:61" ht="15.75" customHeight="1" thickTop="1">
      <c r="B283" s="34"/>
      <c r="C283" s="34"/>
      <c r="D283" s="34"/>
      <c r="E283" s="34"/>
      <c r="F283" s="34"/>
      <c r="G283" s="34"/>
      <c r="H283" s="34"/>
      <c r="I283" s="34"/>
      <c r="J283" s="34"/>
      <c r="K283" s="34"/>
      <c r="L283" s="34"/>
      <c r="M283" s="34"/>
      <c r="N283" s="34"/>
      <c r="O283" s="34"/>
      <c r="P283" s="34"/>
      <c r="Q283" s="34"/>
      <c r="R283" s="34"/>
      <c r="S283" s="34"/>
      <c r="T283" s="34"/>
      <c r="U283" s="34"/>
      <c r="V283" s="34"/>
      <c r="W283" s="34"/>
      <c r="X283" s="34"/>
      <c r="Y283" s="34"/>
      <c r="Z283" s="34"/>
      <c r="AA283" s="34"/>
      <c r="AB283" s="34"/>
      <c r="AC283" s="34"/>
      <c r="AD283" s="34"/>
      <c r="AE283" s="34"/>
      <c r="AF283" s="34"/>
      <c r="AG283" s="34"/>
      <c r="AH283" s="34"/>
      <c r="AI283" s="34"/>
      <c r="AJ283" s="34"/>
      <c r="AK283" s="34"/>
      <c r="AL283" s="34"/>
      <c r="AM283" s="34"/>
      <c r="AN283" s="34"/>
      <c r="AO283" s="34"/>
      <c r="AP283" s="34"/>
      <c r="AQ283" s="34"/>
      <c r="AR283" s="34"/>
      <c r="AS283" s="34"/>
      <c r="AT283" s="34"/>
      <c r="AU283" s="34"/>
      <c r="AV283" s="34"/>
      <c r="AW283" s="34"/>
      <c r="AX283" s="34"/>
      <c r="AY283" s="34"/>
      <c r="AZ283" s="34"/>
      <c r="BA283" s="34"/>
      <c r="BB283" s="34"/>
      <c r="BC283" s="34"/>
      <c r="BD283" s="34"/>
      <c r="BE283" s="34"/>
      <c r="BF283" s="34"/>
      <c r="BG283" s="34"/>
      <c r="BH283" s="34"/>
      <c r="BI283" s="34"/>
    </row>
    <row r="284" spans="2:61" ht="15.75" customHeight="1" thickBot="1">
      <c r="B284" s="35"/>
      <c r="C284" s="35"/>
      <c r="D284" s="35"/>
      <c r="E284" s="35"/>
      <c r="F284" s="35"/>
      <c r="G284" s="35"/>
      <c r="H284" s="35"/>
      <c r="I284" s="35"/>
      <c r="J284" s="35"/>
      <c r="K284" s="35"/>
      <c r="L284" s="35"/>
      <c r="M284" s="35"/>
      <c r="N284" s="35"/>
      <c r="O284" s="35"/>
      <c r="P284" s="35"/>
      <c r="Q284" s="35"/>
      <c r="R284" s="35"/>
      <c r="S284" s="35"/>
      <c r="T284" s="35"/>
      <c r="U284" s="35"/>
      <c r="V284" s="35"/>
      <c r="W284" s="35"/>
      <c r="X284" s="35"/>
      <c r="Y284" s="35"/>
      <c r="Z284" s="35"/>
      <c r="AA284" s="35"/>
      <c r="AB284" s="35"/>
      <c r="AC284" s="35"/>
      <c r="AD284" s="35"/>
      <c r="AE284" s="35"/>
      <c r="AF284" s="35"/>
      <c r="AG284" s="35"/>
      <c r="AH284" s="35"/>
      <c r="AI284" s="35"/>
      <c r="AJ284" s="35"/>
      <c r="AK284" s="35"/>
      <c r="AL284" s="35"/>
      <c r="AM284" s="35"/>
      <c r="AN284" s="35"/>
      <c r="AO284" s="35"/>
      <c r="AP284" s="35"/>
      <c r="AQ284" s="35"/>
      <c r="AR284" s="35"/>
      <c r="AS284" s="35"/>
      <c r="AT284" s="35"/>
      <c r="AU284" s="35"/>
      <c r="AV284" s="35"/>
      <c r="AW284" s="35"/>
      <c r="AX284" s="35"/>
      <c r="AY284" s="35"/>
      <c r="AZ284" s="35"/>
      <c r="BA284" s="35"/>
      <c r="BB284" s="35"/>
      <c r="BC284" s="35"/>
      <c r="BD284" s="35"/>
      <c r="BE284" s="35"/>
      <c r="BF284" s="35"/>
      <c r="BG284" s="35"/>
      <c r="BH284" s="35"/>
      <c r="BI284" s="35"/>
    </row>
    <row r="285" spans="2:61" ht="15.75" customHeight="1" thickTop="1" thickBot="1">
      <c r="B285" s="36" t="s">
        <v>115</v>
      </c>
      <c r="C285" s="36"/>
      <c r="D285" s="36"/>
      <c r="E285" s="36"/>
      <c r="F285" s="36"/>
      <c r="G285" s="37" t="s">
        <v>116</v>
      </c>
      <c r="H285" s="38"/>
      <c r="I285" s="38"/>
      <c r="J285" s="38"/>
      <c r="K285" s="38"/>
      <c r="L285" s="38"/>
      <c r="M285" s="38"/>
      <c r="N285" s="38"/>
      <c r="O285" s="38"/>
      <c r="P285" s="38"/>
      <c r="Q285" s="38"/>
      <c r="R285" s="38"/>
      <c r="S285" s="38"/>
      <c r="T285" s="38"/>
      <c r="U285" s="38"/>
      <c r="V285" s="38"/>
      <c r="W285" s="38"/>
      <c r="X285" s="38"/>
      <c r="Y285" s="38"/>
      <c r="Z285" s="38"/>
      <c r="AA285" s="38"/>
      <c r="AB285" s="38"/>
      <c r="AC285" s="38"/>
      <c r="AD285" s="38"/>
      <c r="AE285" s="38"/>
      <c r="AF285" s="38"/>
      <c r="AG285" s="38"/>
      <c r="AH285" s="38"/>
      <c r="AI285" s="38"/>
      <c r="AJ285" s="38"/>
      <c r="AK285" s="38"/>
      <c r="AL285" s="38"/>
      <c r="AM285" s="38"/>
      <c r="AN285" s="38"/>
      <c r="AO285" s="38"/>
      <c r="AP285" s="38"/>
      <c r="AQ285" s="38"/>
      <c r="AR285" s="38"/>
      <c r="AS285" s="38"/>
      <c r="AT285" s="38"/>
      <c r="AU285" s="38"/>
      <c r="AV285" s="38"/>
      <c r="AW285" s="38"/>
      <c r="AX285" s="38"/>
      <c r="AY285" s="38"/>
      <c r="AZ285" s="38"/>
      <c r="BA285" s="38"/>
      <c r="BB285" s="38"/>
      <c r="BC285" s="38"/>
      <c r="BD285" s="38"/>
      <c r="BE285" s="38"/>
      <c r="BF285" s="38"/>
      <c r="BG285" s="38"/>
      <c r="BH285" s="38"/>
      <c r="BI285" s="39"/>
    </row>
    <row r="286" spans="2:61" ht="15" customHeight="1" thickTop="1" thickBot="1">
      <c r="B286" s="36"/>
      <c r="C286" s="36"/>
      <c r="D286" s="36"/>
      <c r="E286" s="36"/>
      <c r="F286" s="36"/>
      <c r="G286" s="40"/>
      <c r="H286" s="41"/>
      <c r="I286" s="41"/>
      <c r="J286" s="41"/>
      <c r="K286" s="41"/>
      <c r="L286" s="41"/>
      <c r="M286" s="41"/>
      <c r="N286" s="41"/>
      <c r="O286" s="41"/>
      <c r="P286" s="41"/>
      <c r="Q286" s="41"/>
      <c r="R286" s="41"/>
      <c r="S286" s="41"/>
      <c r="T286" s="41"/>
      <c r="U286" s="41"/>
      <c r="V286" s="41"/>
      <c r="W286" s="41"/>
      <c r="X286" s="41"/>
      <c r="Y286" s="41"/>
      <c r="Z286" s="41"/>
      <c r="AA286" s="41"/>
      <c r="AB286" s="41"/>
      <c r="AC286" s="41"/>
      <c r="AD286" s="41"/>
      <c r="AE286" s="41"/>
      <c r="AF286" s="41"/>
      <c r="AG286" s="41"/>
      <c r="AH286" s="41"/>
      <c r="AI286" s="41"/>
      <c r="AJ286" s="41"/>
      <c r="AK286" s="41"/>
      <c r="AL286" s="41"/>
      <c r="AM286" s="41"/>
      <c r="AN286" s="41"/>
      <c r="AO286" s="41"/>
      <c r="AP286" s="41"/>
      <c r="AQ286" s="41"/>
      <c r="AR286" s="41"/>
      <c r="AS286" s="41"/>
      <c r="AT286" s="41"/>
      <c r="AU286" s="41"/>
      <c r="AV286" s="41"/>
      <c r="AW286" s="41"/>
      <c r="AX286" s="41"/>
      <c r="AY286" s="41"/>
      <c r="AZ286" s="41"/>
      <c r="BA286" s="41"/>
      <c r="BB286" s="41"/>
      <c r="BC286" s="41"/>
      <c r="BD286" s="41"/>
      <c r="BE286" s="41"/>
      <c r="BF286" s="41"/>
      <c r="BG286" s="41"/>
      <c r="BH286" s="41"/>
      <c r="BI286" s="42"/>
    </row>
    <row r="287" spans="2:61" ht="15" customHeight="1" thickTop="1" thickBot="1">
      <c r="B287" s="36"/>
      <c r="C287" s="36"/>
      <c r="D287" s="36"/>
      <c r="E287" s="36"/>
      <c r="F287" s="36"/>
      <c r="G287" s="40"/>
      <c r="H287" s="41"/>
      <c r="I287" s="41"/>
      <c r="J287" s="41"/>
      <c r="K287" s="41"/>
      <c r="L287" s="41"/>
      <c r="M287" s="41"/>
      <c r="N287" s="41"/>
      <c r="O287" s="41"/>
      <c r="P287" s="41"/>
      <c r="Q287" s="41"/>
      <c r="R287" s="41"/>
      <c r="S287" s="41"/>
      <c r="T287" s="41"/>
      <c r="U287" s="41"/>
      <c r="V287" s="41"/>
      <c r="W287" s="41"/>
      <c r="X287" s="41"/>
      <c r="Y287" s="41"/>
      <c r="Z287" s="41"/>
      <c r="AA287" s="41"/>
      <c r="AB287" s="41"/>
      <c r="AC287" s="41"/>
      <c r="AD287" s="41"/>
      <c r="AE287" s="41"/>
      <c r="AF287" s="41"/>
      <c r="AG287" s="41"/>
      <c r="AH287" s="41"/>
      <c r="AI287" s="41"/>
      <c r="AJ287" s="41"/>
      <c r="AK287" s="41"/>
      <c r="AL287" s="41"/>
      <c r="AM287" s="41"/>
      <c r="AN287" s="41"/>
      <c r="AO287" s="41"/>
      <c r="AP287" s="41"/>
      <c r="AQ287" s="41"/>
      <c r="AR287" s="41"/>
      <c r="AS287" s="41"/>
      <c r="AT287" s="41"/>
      <c r="AU287" s="41"/>
      <c r="AV287" s="41"/>
      <c r="AW287" s="41"/>
      <c r="AX287" s="41"/>
      <c r="AY287" s="41"/>
      <c r="AZ287" s="41"/>
      <c r="BA287" s="41"/>
      <c r="BB287" s="41"/>
      <c r="BC287" s="41"/>
      <c r="BD287" s="41"/>
      <c r="BE287" s="41"/>
      <c r="BF287" s="41"/>
      <c r="BG287" s="41"/>
      <c r="BH287" s="41"/>
      <c r="BI287" s="42"/>
    </row>
    <row r="288" spans="2:61" ht="15.75" customHeight="1" thickTop="1" thickBot="1">
      <c r="B288" s="36"/>
      <c r="C288" s="36"/>
      <c r="D288" s="36"/>
      <c r="E288" s="36"/>
      <c r="F288" s="36"/>
      <c r="G288" s="43"/>
      <c r="H288" s="44"/>
      <c r="I288" s="44"/>
      <c r="J288" s="44"/>
      <c r="K288" s="44"/>
      <c r="L288" s="44"/>
      <c r="M288" s="44"/>
      <c r="N288" s="44"/>
      <c r="O288" s="44"/>
      <c r="P288" s="44"/>
      <c r="Q288" s="44"/>
      <c r="R288" s="44"/>
      <c r="S288" s="44"/>
      <c r="T288" s="44"/>
      <c r="U288" s="44"/>
      <c r="V288" s="44"/>
      <c r="W288" s="44"/>
      <c r="X288" s="44"/>
      <c r="Y288" s="44"/>
      <c r="Z288" s="44"/>
      <c r="AA288" s="44"/>
      <c r="AB288" s="44"/>
      <c r="AC288" s="44"/>
      <c r="AD288" s="44"/>
      <c r="AE288" s="44"/>
      <c r="AF288" s="44"/>
      <c r="AG288" s="44"/>
      <c r="AH288" s="44"/>
      <c r="AI288" s="44"/>
      <c r="AJ288" s="44"/>
      <c r="AK288" s="44"/>
      <c r="AL288" s="44"/>
      <c r="AM288" s="44"/>
      <c r="AN288" s="44"/>
      <c r="AO288" s="44"/>
      <c r="AP288" s="44"/>
      <c r="AQ288" s="44"/>
      <c r="AR288" s="44"/>
      <c r="AS288" s="44"/>
      <c r="AT288" s="44"/>
      <c r="AU288" s="44"/>
      <c r="AV288" s="44"/>
      <c r="AW288" s="44"/>
      <c r="AX288" s="44"/>
      <c r="AY288" s="44"/>
      <c r="AZ288" s="44"/>
      <c r="BA288" s="44"/>
      <c r="BB288" s="44"/>
      <c r="BC288" s="44"/>
      <c r="BD288" s="44"/>
      <c r="BE288" s="44"/>
      <c r="BF288" s="44"/>
      <c r="BG288" s="44"/>
      <c r="BH288" s="44"/>
      <c r="BI288" s="45"/>
    </row>
    <row r="289" spans="2:61" ht="84.75" customHeight="1" thickTop="1" thickBot="1">
      <c r="B289" s="36" t="s">
        <v>117</v>
      </c>
      <c r="C289" s="36"/>
      <c r="D289" s="36"/>
      <c r="E289" s="36"/>
      <c r="F289" s="36"/>
      <c r="G289" s="46" t="s">
        <v>347</v>
      </c>
      <c r="H289" s="46"/>
      <c r="I289" s="46"/>
      <c r="J289" s="46"/>
      <c r="K289" s="46"/>
      <c r="L289" s="46"/>
      <c r="M289" s="46"/>
      <c r="N289" s="46"/>
      <c r="O289" s="46"/>
      <c r="P289" s="46"/>
      <c r="Q289" s="46"/>
      <c r="R289" s="46"/>
      <c r="S289" s="46"/>
      <c r="T289" s="46"/>
      <c r="U289" s="46"/>
      <c r="V289" s="46"/>
      <c r="W289" s="46"/>
      <c r="X289" s="46"/>
      <c r="Y289" s="46"/>
      <c r="Z289" s="46"/>
      <c r="AA289" s="46"/>
      <c r="AB289" s="46"/>
      <c r="AC289" s="46"/>
      <c r="AD289" s="46"/>
      <c r="AE289" s="46"/>
      <c r="AF289" s="46"/>
      <c r="AG289" s="46"/>
      <c r="AH289" s="49" t="s">
        <v>356</v>
      </c>
      <c r="AI289" s="50"/>
      <c r="AJ289" s="50"/>
      <c r="AK289" s="50"/>
      <c r="AL289" s="50"/>
      <c r="AM289" s="50"/>
      <c r="AN289" s="50"/>
      <c r="AO289" s="50"/>
      <c r="AP289" s="50"/>
      <c r="AQ289" s="50"/>
      <c r="AR289" s="50"/>
      <c r="AS289" s="50"/>
      <c r="AT289" s="50"/>
      <c r="AU289" s="50"/>
      <c r="AV289" s="50"/>
      <c r="AW289" s="50"/>
      <c r="AX289" s="50"/>
      <c r="AY289" s="50"/>
      <c r="AZ289" s="50"/>
      <c r="BA289" s="50"/>
      <c r="BB289" s="50"/>
      <c r="BC289" s="50"/>
      <c r="BD289" s="50"/>
      <c r="BE289" s="50"/>
      <c r="BF289" s="50"/>
      <c r="BG289" s="50"/>
      <c r="BH289" s="50"/>
      <c r="BI289" s="51"/>
    </row>
    <row r="290" spans="2:61" ht="45" customHeight="1" thickTop="1" thickBot="1">
      <c r="B290" s="36"/>
      <c r="C290" s="36"/>
      <c r="D290" s="36"/>
      <c r="E290" s="36"/>
      <c r="F290" s="36"/>
      <c r="G290" s="47"/>
      <c r="H290" s="47"/>
      <c r="I290" s="47"/>
      <c r="J290" s="47"/>
      <c r="K290" s="47"/>
      <c r="L290" s="47"/>
      <c r="M290" s="47"/>
      <c r="N290" s="47"/>
      <c r="O290" s="47"/>
      <c r="P290" s="47"/>
      <c r="Q290" s="47"/>
      <c r="R290" s="47"/>
      <c r="S290" s="47"/>
      <c r="T290" s="47"/>
      <c r="U290" s="47"/>
      <c r="V290" s="47"/>
      <c r="W290" s="47"/>
      <c r="X290" s="47"/>
      <c r="Y290" s="47"/>
      <c r="Z290" s="47"/>
      <c r="AA290" s="47"/>
      <c r="AB290" s="47"/>
      <c r="AC290" s="47"/>
      <c r="AD290" s="47"/>
      <c r="AE290" s="47"/>
      <c r="AF290" s="47"/>
      <c r="AG290" s="47"/>
      <c r="AH290" s="52"/>
      <c r="AI290" s="53"/>
      <c r="AJ290" s="53"/>
      <c r="AK290" s="53"/>
      <c r="AL290" s="53"/>
      <c r="AM290" s="53"/>
      <c r="AN290" s="53"/>
      <c r="AO290" s="53"/>
      <c r="AP290" s="53"/>
      <c r="AQ290" s="53"/>
      <c r="AR290" s="53"/>
      <c r="AS290" s="53"/>
      <c r="AT290" s="53"/>
      <c r="AU290" s="53"/>
      <c r="AV290" s="53"/>
      <c r="AW290" s="53"/>
      <c r="AX290" s="53"/>
      <c r="AY290" s="53"/>
      <c r="AZ290" s="53"/>
      <c r="BA290" s="53"/>
      <c r="BB290" s="53"/>
      <c r="BC290" s="53"/>
      <c r="BD290" s="53"/>
      <c r="BE290" s="53"/>
      <c r="BF290" s="53"/>
      <c r="BG290" s="53"/>
      <c r="BH290" s="53"/>
      <c r="BI290" s="54"/>
    </row>
    <row r="291" spans="2:61" ht="45" customHeight="1" thickTop="1" thickBot="1">
      <c r="B291" s="36"/>
      <c r="C291" s="36"/>
      <c r="D291" s="36"/>
      <c r="E291" s="36"/>
      <c r="F291" s="36"/>
      <c r="G291" s="47"/>
      <c r="H291" s="47"/>
      <c r="I291" s="47"/>
      <c r="J291" s="47"/>
      <c r="K291" s="47"/>
      <c r="L291" s="47"/>
      <c r="M291" s="47"/>
      <c r="N291" s="47"/>
      <c r="O291" s="47"/>
      <c r="P291" s="47"/>
      <c r="Q291" s="47"/>
      <c r="R291" s="47"/>
      <c r="S291" s="47"/>
      <c r="T291" s="47"/>
      <c r="U291" s="47"/>
      <c r="V291" s="47"/>
      <c r="W291" s="47"/>
      <c r="X291" s="47"/>
      <c r="Y291" s="47"/>
      <c r="Z291" s="47"/>
      <c r="AA291" s="47"/>
      <c r="AB291" s="47"/>
      <c r="AC291" s="47"/>
      <c r="AD291" s="47"/>
      <c r="AE291" s="47"/>
      <c r="AF291" s="47"/>
      <c r="AG291" s="47"/>
      <c r="AH291" s="52"/>
      <c r="AI291" s="53"/>
      <c r="AJ291" s="53"/>
      <c r="AK291" s="53"/>
      <c r="AL291" s="53"/>
      <c r="AM291" s="53"/>
      <c r="AN291" s="53"/>
      <c r="AO291" s="53"/>
      <c r="AP291" s="53"/>
      <c r="AQ291" s="53"/>
      <c r="AR291" s="53"/>
      <c r="AS291" s="53"/>
      <c r="AT291" s="53"/>
      <c r="AU291" s="53"/>
      <c r="AV291" s="53"/>
      <c r="AW291" s="53"/>
      <c r="AX291" s="53"/>
      <c r="AY291" s="53"/>
      <c r="AZ291" s="53"/>
      <c r="BA291" s="53"/>
      <c r="BB291" s="53"/>
      <c r="BC291" s="53"/>
      <c r="BD291" s="53"/>
      <c r="BE291" s="53"/>
      <c r="BF291" s="53"/>
      <c r="BG291" s="53"/>
      <c r="BH291" s="53"/>
      <c r="BI291" s="54"/>
    </row>
    <row r="292" spans="2:61" ht="45" customHeight="1" thickTop="1" thickBot="1">
      <c r="B292" s="36"/>
      <c r="C292" s="36"/>
      <c r="D292" s="36"/>
      <c r="E292" s="36"/>
      <c r="F292" s="36"/>
      <c r="G292" s="48"/>
      <c r="H292" s="48"/>
      <c r="I292" s="48"/>
      <c r="J292" s="48"/>
      <c r="K292" s="48"/>
      <c r="L292" s="48"/>
      <c r="M292" s="48"/>
      <c r="N292" s="48"/>
      <c r="O292" s="48"/>
      <c r="P292" s="48"/>
      <c r="Q292" s="48"/>
      <c r="R292" s="48"/>
      <c r="S292" s="48"/>
      <c r="T292" s="48"/>
      <c r="U292" s="48"/>
      <c r="V292" s="48"/>
      <c r="W292" s="48"/>
      <c r="X292" s="48"/>
      <c r="Y292" s="48"/>
      <c r="Z292" s="48"/>
      <c r="AA292" s="48"/>
      <c r="AB292" s="48"/>
      <c r="AC292" s="48"/>
      <c r="AD292" s="48"/>
      <c r="AE292" s="48"/>
      <c r="AF292" s="48"/>
      <c r="AG292" s="48"/>
      <c r="AH292" s="55"/>
      <c r="AI292" s="56"/>
      <c r="AJ292" s="56"/>
      <c r="AK292" s="56"/>
      <c r="AL292" s="56"/>
      <c r="AM292" s="56"/>
      <c r="AN292" s="56"/>
      <c r="AO292" s="56"/>
      <c r="AP292" s="56"/>
      <c r="AQ292" s="56"/>
      <c r="AR292" s="56"/>
      <c r="AS292" s="56"/>
      <c r="AT292" s="56"/>
      <c r="AU292" s="56"/>
      <c r="AV292" s="56"/>
      <c r="AW292" s="56"/>
      <c r="AX292" s="56"/>
      <c r="AY292" s="56"/>
      <c r="AZ292" s="56"/>
      <c r="BA292" s="56"/>
      <c r="BB292" s="56"/>
      <c r="BC292" s="56"/>
      <c r="BD292" s="56"/>
      <c r="BE292" s="56"/>
      <c r="BF292" s="56"/>
      <c r="BG292" s="56"/>
      <c r="BH292" s="56"/>
      <c r="BI292" s="57"/>
    </row>
    <row r="293" spans="2:61" ht="15" customHeight="1" thickTop="1">
      <c r="B293" s="14"/>
      <c r="C293" s="14"/>
      <c r="D293" s="14"/>
      <c r="E293" s="14"/>
      <c r="F293" s="14"/>
      <c r="G293" s="14"/>
      <c r="H293" s="14"/>
      <c r="I293" s="14"/>
      <c r="J293" s="14"/>
      <c r="K293" s="14"/>
      <c r="L293" s="14"/>
      <c r="M293" s="14"/>
      <c r="N293" s="14"/>
      <c r="O293" s="14"/>
      <c r="P293" s="14"/>
      <c r="Q293" s="14"/>
      <c r="R293" s="14"/>
      <c r="S293" s="14"/>
      <c r="T293" s="14"/>
      <c r="U293" s="14"/>
      <c r="V293" s="14"/>
      <c r="W293" s="14"/>
      <c r="X293" s="14"/>
      <c r="Y293" s="14"/>
      <c r="Z293" s="14"/>
      <c r="AA293" s="14"/>
      <c r="AB293" s="14"/>
      <c r="AC293" s="14"/>
      <c r="AD293" s="14"/>
      <c r="AE293" s="14"/>
      <c r="AF293" s="14"/>
      <c r="AG293" s="14"/>
      <c r="AH293" s="14"/>
      <c r="AI293" s="14"/>
      <c r="AJ293" s="14"/>
      <c r="AK293" s="14"/>
      <c r="AL293" s="14"/>
      <c r="AM293" s="14"/>
      <c r="AN293" s="14"/>
      <c r="AO293" s="14"/>
      <c r="AP293" s="14"/>
      <c r="AQ293" s="14"/>
      <c r="AR293" s="14"/>
      <c r="AS293" s="14"/>
      <c r="AT293" s="14"/>
      <c r="AU293" s="14"/>
      <c r="AV293" s="14"/>
      <c r="AW293" s="14"/>
      <c r="AX293" s="14"/>
      <c r="AY293" s="14"/>
      <c r="AZ293" s="14"/>
      <c r="BA293" s="14"/>
      <c r="BB293" s="14"/>
      <c r="BC293" s="14"/>
      <c r="BD293" s="14"/>
      <c r="BE293" s="14"/>
      <c r="BF293" s="14"/>
      <c r="BG293" s="14"/>
      <c r="BH293" s="14"/>
      <c r="BI293" s="14"/>
    </row>
    <row r="294" spans="2:61" ht="15" customHeight="1" thickBot="1">
      <c r="B294" s="15"/>
      <c r="C294" s="15"/>
      <c r="D294" s="15"/>
      <c r="E294" s="15"/>
      <c r="F294" s="15"/>
      <c r="G294" s="15"/>
      <c r="H294" s="15"/>
      <c r="I294" s="15"/>
      <c r="J294" s="15"/>
      <c r="K294" s="15"/>
      <c r="L294" s="15"/>
      <c r="M294" s="15"/>
      <c r="N294" s="15"/>
      <c r="O294" s="15"/>
      <c r="P294" s="15"/>
      <c r="Q294" s="15"/>
      <c r="R294" s="15"/>
      <c r="S294" s="15"/>
      <c r="T294" s="15"/>
      <c r="U294" s="15"/>
      <c r="V294" s="15"/>
      <c r="W294" s="15"/>
      <c r="X294" s="15"/>
      <c r="Y294" s="15"/>
      <c r="Z294" s="15"/>
      <c r="AA294" s="15"/>
      <c r="AB294" s="15"/>
      <c r="AC294" s="15"/>
      <c r="AD294" s="15"/>
      <c r="AE294" s="15"/>
      <c r="AF294" s="15"/>
      <c r="AG294" s="15"/>
      <c r="AH294" s="15"/>
      <c r="AI294" s="15"/>
      <c r="AJ294" s="15"/>
      <c r="AK294" s="15"/>
      <c r="AL294" s="15"/>
      <c r="AM294" s="15"/>
      <c r="AN294" s="15"/>
      <c r="AO294" s="15"/>
      <c r="AP294" s="15"/>
      <c r="AQ294" s="15"/>
      <c r="AR294" s="15"/>
      <c r="AS294" s="15"/>
      <c r="AT294" s="15"/>
      <c r="AU294" s="15"/>
      <c r="AV294" s="15"/>
      <c r="AW294" s="15"/>
      <c r="AX294" s="15"/>
      <c r="AY294" s="15"/>
      <c r="AZ294" s="15"/>
      <c r="BA294" s="15"/>
      <c r="BB294" s="15"/>
      <c r="BC294" s="15"/>
      <c r="BD294" s="15"/>
      <c r="BE294" s="15"/>
      <c r="BF294" s="15"/>
      <c r="BG294" s="15"/>
      <c r="BH294" s="15"/>
      <c r="BI294" s="15"/>
    </row>
    <row r="295" spans="2:61" ht="15" customHeight="1" thickTop="1">
      <c r="B295" s="25" t="s">
        <v>118</v>
      </c>
      <c r="C295" s="26"/>
      <c r="D295" s="26"/>
      <c r="E295" s="26"/>
      <c r="F295" s="31"/>
      <c r="G295" s="25" t="s">
        <v>119</v>
      </c>
      <c r="H295" s="26"/>
      <c r="I295" s="26"/>
      <c r="J295" s="26"/>
      <c r="K295" s="31"/>
      <c r="L295" s="5"/>
      <c r="M295" s="6"/>
      <c r="N295" s="6"/>
      <c r="O295" s="6"/>
      <c r="P295" s="6"/>
      <c r="Q295" s="7"/>
      <c r="R295" s="25" t="s">
        <v>120</v>
      </c>
      <c r="S295" s="26"/>
      <c r="T295" s="26"/>
      <c r="U295" s="26"/>
      <c r="V295" s="31"/>
      <c r="W295" s="25" t="s">
        <v>119</v>
      </c>
      <c r="X295" s="26"/>
      <c r="Y295" s="26"/>
      <c r="Z295" s="26"/>
      <c r="AA295" s="31"/>
      <c r="AB295" s="5"/>
      <c r="AC295" s="6"/>
      <c r="AD295" s="6"/>
      <c r="AE295" s="6"/>
      <c r="AF295" s="6"/>
      <c r="AG295" s="7"/>
      <c r="AH295" s="25" t="s">
        <v>121</v>
      </c>
      <c r="AI295" s="26"/>
      <c r="AJ295" s="26"/>
      <c r="AK295" s="26"/>
      <c r="AL295" s="31"/>
      <c r="AM295" s="25" t="s">
        <v>119</v>
      </c>
      <c r="AN295" s="26"/>
      <c r="AO295" s="26"/>
      <c r="AP295" s="26"/>
      <c r="AQ295" s="31"/>
      <c r="AR295" s="5"/>
      <c r="AS295" s="6"/>
      <c r="AT295" s="6"/>
      <c r="AU295" s="6"/>
      <c r="AV295" s="6"/>
      <c r="AW295" s="7"/>
      <c r="AX295" s="25" t="s">
        <v>122</v>
      </c>
      <c r="AY295" s="26"/>
      <c r="AZ295" s="26"/>
      <c r="BA295" s="25" t="s">
        <v>119</v>
      </c>
      <c r="BB295" s="26"/>
      <c r="BC295" s="31"/>
      <c r="BD295" s="5"/>
      <c r="BE295" s="6"/>
      <c r="BF295" s="6"/>
      <c r="BG295" s="6"/>
      <c r="BH295" s="6"/>
      <c r="BI295" s="7"/>
    </row>
    <row r="296" spans="2:61" ht="15" customHeight="1">
      <c r="B296" s="27"/>
      <c r="C296" s="28"/>
      <c r="D296" s="28"/>
      <c r="E296" s="28"/>
      <c r="F296" s="32"/>
      <c r="G296" s="27"/>
      <c r="H296" s="28"/>
      <c r="I296" s="28"/>
      <c r="J296" s="28"/>
      <c r="K296" s="32"/>
      <c r="L296" s="8"/>
      <c r="M296" s="9"/>
      <c r="N296" s="9"/>
      <c r="O296" s="9"/>
      <c r="P296" s="9"/>
      <c r="Q296" s="10"/>
      <c r="R296" s="27"/>
      <c r="S296" s="28"/>
      <c r="T296" s="28"/>
      <c r="U296" s="28"/>
      <c r="V296" s="32"/>
      <c r="W296" s="27"/>
      <c r="X296" s="28"/>
      <c r="Y296" s="28"/>
      <c r="Z296" s="28"/>
      <c r="AA296" s="32"/>
      <c r="AB296" s="8"/>
      <c r="AC296" s="9"/>
      <c r="AD296" s="9"/>
      <c r="AE296" s="9"/>
      <c r="AF296" s="9"/>
      <c r="AG296" s="10"/>
      <c r="AH296" s="27"/>
      <c r="AI296" s="28"/>
      <c r="AJ296" s="28"/>
      <c r="AK296" s="28"/>
      <c r="AL296" s="32"/>
      <c r="AM296" s="27"/>
      <c r="AN296" s="28"/>
      <c r="AO296" s="28"/>
      <c r="AP296" s="28"/>
      <c r="AQ296" s="32"/>
      <c r="AR296" s="8"/>
      <c r="AS296" s="9"/>
      <c r="AT296" s="9"/>
      <c r="AU296" s="9"/>
      <c r="AV296" s="9"/>
      <c r="AW296" s="10"/>
      <c r="AX296" s="27"/>
      <c r="AY296" s="28"/>
      <c r="AZ296" s="28"/>
      <c r="BA296" s="27"/>
      <c r="BB296" s="28"/>
      <c r="BC296" s="32"/>
      <c r="BD296" s="8"/>
      <c r="BE296" s="9"/>
      <c r="BF296" s="9"/>
      <c r="BG296" s="9"/>
      <c r="BH296" s="9"/>
      <c r="BI296" s="10"/>
    </row>
    <row r="297" spans="2:61" ht="15" customHeight="1" thickBot="1">
      <c r="B297" s="27"/>
      <c r="C297" s="28"/>
      <c r="D297" s="28"/>
      <c r="E297" s="28"/>
      <c r="F297" s="32"/>
      <c r="G297" s="29"/>
      <c r="H297" s="30"/>
      <c r="I297" s="30"/>
      <c r="J297" s="30"/>
      <c r="K297" s="33"/>
      <c r="L297" s="11"/>
      <c r="M297" s="12"/>
      <c r="N297" s="12"/>
      <c r="O297" s="12"/>
      <c r="P297" s="12"/>
      <c r="Q297" s="13"/>
      <c r="R297" s="27"/>
      <c r="S297" s="28"/>
      <c r="T297" s="28"/>
      <c r="U297" s="28"/>
      <c r="V297" s="32"/>
      <c r="W297" s="29"/>
      <c r="X297" s="30"/>
      <c r="Y297" s="30"/>
      <c r="Z297" s="30"/>
      <c r="AA297" s="33"/>
      <c r="AB297" s="11"/>
      <c r="AC297" s="12"/>
      <c r="AD297" s="12"/>
      <c r="AE297" s="12"/>
      <c r="AF297" s="12"/>
      <c r="AG297" s="13"/>
      <c r="AH297" s="27"/>
      <c r="AI297" s="28"/>
      <c r="AJ297" s="28"/>
      <c r="AK297" s="28"/>
      <c r="AL297" s="32"/>
      <c r="AM297" s="29"/>
      <c r="AN297" s="30"/>
      <c r="AO297" s="30"/>
      <c r="AP297" s="30"/>
      <c r="AQ297" s="33"/>
      <c r="AR297" s="11"/>
      <c r="AS297" s="12"/>
      <c r="AT297" s="12"/>
      <c r="AU297" s="12"/>
      <c r="AV297" s="12"/>
      <c r="AW297" s="13"/>
      <c r="AX297" s="27"/>
      <c r="AY297" s="28"/>
      <c r="AZ297" s="28"/>
      <c r="BA297" s="29"/>
      <c r="BB297" s="30"/>
      <c r="BC297" s="33"/>
      <c r="BD297" s="11"/>
      <c r="BE297" s="12"/>
      <c r="BF297" s="12"/>
      <c r="BG297" s="12"/>
      <c r="BH297" s="12"/>
      <c r="BI297" s="13"/>
    </row>
    <row r="298" spans="2:61" ht="15" customHeight="1" thickTop="1">
      <c r="B298" s="27"/>
      <c r="C298" s="28"/>
      <c r="D298" s="28"/>
      <c r="E298" s="28"/>
      <c r="F298" s="32"/>
      <c r="G298" s="25" t="s">
        <v>17</v>
      </c>
      <c r="H298" s="26"/>
      <c r="I298" s="26"/>
      <c r="J298" s="26"/>
      <c r="K298" s="31"/>
      <c r="L298" s="5"/>
      <c r="M298" s="6"/>
      <c r="N298" s="6"/>
      <c r="O298" s="6"/>
      <c r="P298" s="6"/>
      <c r="Q298" s="7"/>
      <c r="R298" s="27"/>
      <c r="S298" s="28"/>
      <c r="T298" s="28"/>
      <c r="U298" s="28"/>
      <c r="V298" s="32"/>
      <c r="W298" s="25" t="s">
        <v>17</v>
      </c>
      <c r="X298" s="26"/>
      <c r="Y298" s="26"/>
      <c r="Z298" s="26"/>
      <c r="AA298" s="31"/>
      <c r="AB298" s="5"/>
      <c r="AC298" s="6"/>
      <c r="AD298" s="6"/>
      <c r="AE298" s="6"/>
      <c r="AF298" s="6"/>
      <c r="AG298" s="7"/>
      <c r="AH298" s="27"/>
      <c r="AI298" s="28"/>
      <c r="AJ298" s="28"/>
      <c r="AK298" s="28"/>
      <c r="AL298" s="32"/>
      <c r="AM298" s="25" t="s">
        <v>17</v>
      </c>
      <c r="AN298" s="26"/>
      <c r="AO298" s="26"/>
      <c r="AP298" s="26"/>
      <c r="AQ298" s="31"/>
      <c r="AR298" s="5"/>
      <c r="AS298" s="6"/>
      <c r="AT298" s="6"/>
      <c r="AU298" s="6"/>
      <c r="AV298" s="6"/>
      <c r="AW298" s="7"/>
      <c r="AX298" s="27"/>
      <c r="AY298" s="28"/>
      <c r="AZ298" s="28"/>
      <c r="BA298" s="25" t="s">
        <v>17</v>
      </c>
      <c r="BB298" s="26"/>
      <c r="BC298" s="31"/>
      <c r="BD298" s="5"/>
      <c r="BE298" s="6"/>
      <c r="BF298" s="6"/>
      <c r="BG298" s="6"/>
      <c r="BH298" s="6"/>
      <c r="BI298" s="7"/>
    </row>
    <row r="299" spans="2:61" ht="15" customHeight="1">
      <c r="B299" s="27"/>
      <c r="C299" s="28"/>
      <c r="D299" s="28"/>
      <c r="E299" s="28"/>
      <c r="F299" s="32"/>
      <c r="G299" s="27"/>
      <c r="H299" s="28"/>
      <c r="I299" s="28"/>
      <c r="J299" s="28"/>
      <c r="K299" s="32"/>
      <c r="L299" s="8"/>
      <c r="M299" s="9"/>
      <c r="N299" s="9"/>
      <c r="O299" s="9"/>
      <c r="P299" s="9"/>
      <c r="Q299" s="10"/>
      <c r="R299" s="27"/>
      <c r="S299" s="28"/>
      <c r="T299" s="28"/>
      <c r="U299" s="28"/>
      <c r="V299" s="32"/>
      <c r="W299" s="27"/>
      <c r="X299" s="28"/>
      <c r="Y299" s="28"/>
      <c r="Z299" s="28"/>
      <c r="AA299" s="32"/>
      <c r="AB299" s="8"/>
      <c r="AC299" s="9"/>
      <c r="AD299" s="9"/>
      <c r="AE299" s="9"/>
      <c r="AF299" s="9"/>
      <c r="AG299" s="10"/>
      <c r="AH299" s="27"/>
      <c r="AI299" s="28"/>
      <c r="AJ299" s="28"/>
      <c r="AK299" s="28"/>
      <c r="AL299" s="32"/>
      <c r="AM299" s="27"/>
      <c r="AN299" s="28"/>
      <c r="AO299" s="28"/>
      <c r="AP299" s="28"/>
      <c r="AQ299" s="32"/>
      <c r="AR299" s="8"/>
      <c r="AS299" s="9"/>
      <c r="AT299" s="9"/>
      <c r="AU299" s="9"/>
      <c r="AV299" s="9"/>
      <c r="AW299" s="10"/>
      <c r="AX299" s="27"/>
      <c r="AY299" s="28"/>
      <c r="AZ299" s="28"/>
      <c r="BA299" s="27"/>
      <c r="BB299" s="28"/>
      <c r="BC299" s="32"/>
      <c r="BD299" s="8"/>
      <c r="BE299" s="9"/>
      <c r="BF299" s="9"/>
      <c r="BG299" s="9"/>
      <c r="BH299" s="9"/>
      <c r="BI299" s="10"/>
    </row>
    <row r="300" spans="2:61" ht="15" customHeight="1" thickBot="1">
      <c r="B300" s="29"/>
      <c r="C300" s="30"/>
      <c r="D300" s="30"/>
      <c r="E300" s="30"/>
      <c r="F300" s="33"/>
      <c r="G300" s="29"/>
      <c r="H300" s="30"/>
      <c r="I300" s="30"/>
      <c r="J300" s="30"/>
      <c r="K300" s="33"/>
      <c r="L300" s="11"/>
      <c r="M300" s="12"/>
      <c r="N300" s="12"/>
      <c r="O300" s="12"/>
      <c r="P300" s="12"/>
      <c r="Q300" s="13"/>
      <c r="R300" s="29"/>
      <c r="S300" s="30"/>
      <c r="T300" s="30"/>
      <c r="U300" s="30"/>
      <c r="V300" s="33"/>
      <c r="W300" s="29"/>
      <c r="X300" s="30"/>
      <c r="Y300" s="30"/>
      <c r="Z300" s="30"/>
      <c r="AA300" s="33"/>
      <c r="AB300" s="11"/>
      <c r="AC300" s="12"/>
      <c r="AD300" s="12"/>
      <c r="AE300" s="12"/>
      <c r="AF300" s="12"/>
      <c r="AG300" s="13"/>
      <c r="AH300" s="29"/>
      <c r="AI300" s="30"/>
      <c r="AJ300" s="30"/>
      <c r="AK300" s="30"/>
      <c r="AL300" s="33"/>
      <c r="AM300" s="29"/>
      <c r="AN300" s="30"/>
      <c r="AO300" s="30"/>
      <c r="AP300" s="30"/>
      <c r="AQ300" s="33"/>
      <c r="AR300" s="11"/>
      <c r="AS300" s="12"/>
      <c r="AT300" s="12"/>
      <c r="AU300" s="12"/>
      <c r="AV300" s="12"/>
      <c r="AW300" s="13"/>
      <c r="AX300" s="29"/>
      <c r="AY300" s="30"/>
      <c r="AZ300" s="30"/>
      <c r="BA300" s="29"/>
      <c r="BB300" s="30"/>
      <c r="BC300" s="33"/>
      <c r="BD300" s="11"/>
      <c r="BE300" s="12"/>
      <c r="BF300" s="12"/>
      <c r="BG300" s="12"/>
      <c r="BH300" s="12"/>
      <c r="BI300" s="13"/>
    </row>
    <row r="301" spans="2:61" ht="15" customHeight="1" thickTop="1">
      <c r="B301" s="14"/>
      <c r="C301" s="14"/>
      <c r="D301" s="14"/>
      <c r="E301" s="14"/>
      <c r="F301" s="14"/>
      <c r="G301" s="14"/>
      <c r="H301" s="14"/>
      <c r="I301" s="14"/>
      <c r="J301" s="14"/>
      <c r="K301" s="14"/>
      <c r="L301" s="14"/>
      <c r="M301" s="14"/>
      <c r="N301" s="14"/>
      <c r="O301" s="14"/>
      <c r="P301" s="14"/>
      <c r="Q301" s="14"/>
      <c r="R301" s="14"/>
      <c r="S301" s="14"/>
      <c r="T301" s="14"/>
      <c r="U301" s="14"/>
      <c r="V301" s="14"/>
      <c r="W301" s="14"/>
      <c r="X301" s="14"/>
      <c r="Y301" s="14"/>
      <c r="Z301" s="14"/>
      <c r="AA301" s="14"/>
      <c r="AB301" s="14"/>
      <c r="AC301" s="14"/>
      <c r="AD301" s="14"/>
      <c r="AE301" s="14"/>
      <c r="AF301" s="14"/>
      <c r="AG301" s="14"/>
      <c r="AH301" s="14"/>
      <c r="AI301" s="14"/>
      <c r="AJ301" s="14"/>
      <c r="AK301" s="14"/>
      <c r="AL301" s="14"/>
      <c r="AM301" s="14"/>
      <c r="AN301" s="14"/>
      <c r="AO301" s="14"/>
      <c r="AP301" s="14"/>
      <c r="AQ301" s="14"/>
      <c r="AR301" s="14"/>
      <c r="AS301" s="14"/>
      <c r="AT301" s="14"/>
      <c r="AU301" s="14"/>
      <c r="AV301" s="14"/>
      <c r="AW301" s="14"/>
      <c r="AX301" s="14"/>
      <c r="AY301" s="14"/>
      <c r="AZ301" s="14"/>
      <c r="BA301" s="14"/>
      <c r="BB301" s="14"/>
      <c r="BC301" s="14"/>
      <c r="BD301" s="14"/>
      <c r="BE301" s="14"/>
      <c r="BF301" s="14"/>
      <c r="BG301" s="14"/>
      <c r="BH301" s="14"/>
      <c r="BI301" s="14"/>
    </row>
    <row r="302" spans="2:61" ht="15" customHeight="1" thickBot="1">
      <c r="B302" s="15"/>
      <c r="C302" s="15"/>
      <c r="D302" s="15"/>
      <c r="E302" s="15"/>
      <c r="F302" s="15"/>
      <c r="G302" s="15"/>
      <c r="H302" s="15"/>
      <c r="I302" s="15"/>
      <c r="J302" s="15"/>
      <c r="K302" s="15"/>
      <c r="L302" s="15"/>
      <c r="M302" s="15"/>
      <c r="N302" s="15"/>
      <c r="O302" s="15"/>
      <c r="P302" s="15"/>
      <c r="Q302" s="15"/>
      <c r="R302" s="15"/>
      <c r="S302" s="15"/>
      <c r="T302" s="15"/>
      <c r="U302" s="15"/>
      <c r="V302" s="15"/>
      <c r="W302" s="15"/>
      <c r="X302" s="15"/>
      <c r="Y302" s="15"/>
      <c r="Z302" s="15"/>
      <c r="AA302" s="15"/>
      <c r="AB302" s="15"/>
      <c r="AC302" s="15"/>
      <c r="AD302" s="15"/>
      <c r="AE302" s="15"/>
      <c r="AF302" s="15"/>
      <c r="AG302" s="15"/>
      <c r="AH302" s="15"/>
      <c r="AI302" s="15"/>
      <c r="AJ302" s="15"/>
      <c r="AK302" s="15"/>
      <c r="AL302" s="15"/>
      <c r="AM302" s="15"/>
      <c r="AN302" s="15"/>
      <c r="AO302" s="15"/>
      <c r="AP302" s="15"/>
      <c r="AQ302" s="15"/>
      <c r="AR302" s="15"/>
      <c r="AS302" s="15"/>
      <c r="AT302" s="15"/>
      <c r="AU302" s="15"/>
      <c r="AV302" s="15"/>
      <c r="AW302" s="15"/>
      <c r="AX302" s="15"/>
      <c r="AY302" s="15"/>
      <c r="AZ302" s="15"/>
      <c r="BA302" s="15"/>
      <c r="BB302" s="15"/>
      <c r="BC302" s="15"/>
      <c r="BD302" s="15"/>
      <c r="BE302" s="15"/>
      <c r="BF302" s="15"/>
      <c r="BG302" s="15"/>
      <c r="BH302" s="15"/>
      <c r="BI302" s="15"/>
    </row>
    <row r="303" spans="2:61" ht="15" customHeight="1" thickTop="1">
      <c r="B303" s="16" t="s">
        <v>19</v>
      </c>
      <c r="C303" s="16"/>
      <c r="D303" s="16"/>
      <c r="E303" s="16"/>
      <c r="F303" s="16"/>
      <c r="G303" s="16"/>
      <c r="H303" s="16"/>
      <c r="I303" s="16"/>
      <c r="J303" s="16"/>
      <c r="K303" s="19" t="str">
        <f>K33</f>
        <v>Илюхин А.В. / Лесковский А.В.</v>
      </c>
      <c r="L303" s="19"/>
      <c r="M303" s="19"/>
      <c r="N303" s="19"/>
      <c r="O303" s="19"/>
      <c r="P303" s="19"/>
      <c r="Q303" s="19"/>
      <c r="R303" s="19"/>
      <c r="S303" s="19"/>
      <c r="T303" s="22" t="s">
        <v>123</v>
      </c>
      <c r="U303" s="22"/>
      <c r="V303" s="22"/>
      <c r="W303" s="22"/>
      <c r="X303" s="22"/>
      <c r="Y303" s="22"/>
      <c r="Z303" s="22"/>
      <c r="AA303" s="22"/>
      <c r="AB303" s="22"/>
      <c r="AC303" s="22"/>
      <c r="AD303" s="22"/>
      <c r="AE303" s="22"/>
      <c r="AF303" s="22"/>
      <c r="AG303" s="16" t="s">
        <v>203</v>
      </c>
      <c r="AH303" s="16"/>
      <c r="AI303" s="16"/>
      <c r="AJ303" s="16"/>
      <c r="AK303" s="16"/>
      <c r="AL303" s="16"/>
      <c r="AM303" s="16"/>
      <c r="AN303" s="16"/>
      <c r="AO303" s="16"/>
      <c r="AP303" s="19" t="str">
        <f>K39</f>
        <v>Шамсиев Р.Р.</v>
      </c>
      <c r="AQ303" s="19"/>
      <c r="AR303" s="19"/>
      <c r="AS303" s="19"/>
      <c r="AT303" s="19"/>
      <c r="AU303" s="19"/>
      <c r="AV303" s="19"/>
      <c r="AW303" s="19"/>
      <c r="AX303" s="19"/>
      <c r="AY303" s="22" t="s">
        <v>123</v>
      </c>
      <c r="AZ303" s="22"/>
      <c r="BA303" s="22"/>
      <c r="BB303" s="22"/>
      <c r="BC303" s="22"/>
      <c r="BD303" s="22"/>
      <c r="BE303" s="22"/>
      <c r="BF303" s="22"/>
      <c r="BG303" s="22"/>
      <c r="BH303" s="22"/>
      <c r="BI303" s="22"/>
    </row>
    <row r="304" spans="2:61" ht="15" customHeight="1">
      <c r="B304" s="17"/>
      <c r="C304" s="17"/>
      <c r="D304" s="17"/>
      <c r="E304" s="17"/>
      <c r="F304" s="17"/>
      <c r="G304" s="17"/>
      <c r="H304" s="17"/>
      <c r="I304" s="17"/>
      <c r="J304" s="17"/>
      <c r="K304" s="20"/>
      <c r="L304" s="20"/>
      <c r="M304" s="20"/>
      <c r="N304" s="20"/>
      <c r="O304" s="20"/>
      <c r="P304" s="20"/>
      <c r="Q304" s="20"/>
      <c r="R304" s="20"/>
      <c r="S304" s="20"/>
      <c r="T304" s="23"/>
      <c r="U304" s="23"/>
      <c r="V304" s="23"/>
      <c r="W304" s="23"/>
      <c r="X304" s="23"/>
      <c r="Y304" s="23"/>
      <c r="Z304" s="23"/>
      <c r="AA304" s="23"/>
      <c r="AB304" s="23"/>
      <c r="AC304" s="23"/>
      <c r="AD304" s="23"/>
      <c r="AE304" s="23"/>
      <c r="AF304" s="23"/>
      <c r="AG304" s="17"/>
      <c r="AH304" s="17"/>
      <c r="AI304" s="17"/>
      <c r="AJ304" s="17"/>
      <c r="AK304" s="17"/>
      <c r="AL304" s="17"/>
      <c r="AM304" s="17"/>
      <c r="AN304" s="17"/>
      <c r="AO304" s="17"/>
      <c r="AP304" s="20"/>
      <c r="AQ304" s="20"/>
      <c r="AR304" s="20"/>
      <c r="AS304" s="20"/>
      <c r="AT304" s="20"/>
      <c r="AU304" s="20"/>
      <c r="AV304" s="20"/>
      <c r="AW304" s="20"/>
      <c r="AX304" s="20"/>
      <c r="AY304" s="23"/>
      <c r="AZ304" s="23"/>
      <c r="BA304" s="23"/>
      <c r="BB304" s="23"/>
      <c r="BC304" s="23"/>
      <c r="BD304" s="23"/>
      <c r="BE304" s="23"/>
      <c r="BF304" s="23"/>
      <c r="BG304" s="23"/>
      <c r="BH304" s="23"/>
      <c r="BI304" s="23"/>
    </row>
    <row r="305" spans="2:61" ht="15" customHeight="1">
      <c r="B305" s="17"/>
      <c r="C305" s="17"/>
      <c r="D305" s="17"/>
      <c r="E305" s="17"/>
      <c r="F305" s="17"/>
      <c r="G305" s="17"/>
      <c r="H305" s="17"/>
      <c r="I305" s="17"/>
      <c r="J305" s="17"/>
      <c r="K305" s="20"/>
      <c r="L305" s="20"/>
      <c r="M305" s="20"/>
      <c r="N305" s="20"/>
      <c r="O305" s="20"/>
      <c r="P305" s="20"/>
      <c r="Q305" s="20"/>
      <c r="R305" s="20"/>
      <c r="S305" s="20"/>
      <c r="T305" s="23"/>
      <c r="U305" s="23"/>
      <c r="V305" s="23"/>
      <c r="W305" s="23"/>
      <c r="X305" s="23"/>
      <c r="Y305" s="23"/>
      <c r="Z305" s="23"/>
      <c r="AA305" s="23"/>
      <c r="AB305" s="23"/>
      <c r="AC305" s="23"/>
      <c r="AD305" s="23"/>
      <c r="AE305" s="23"/>
      <c r="AF305" s="23"/>
      <c r="AG305" s="17"/>
      <c r="AH305" s="17"/>
      <c r="AI305" s="17"/>
      <c r="AJ305" s="17"/>
      <c r="AK305" s="17"/>
      <c r="AL305" s="17"/>
      <c r="AM305" s="17"/>
      <c r="AN305" s="17"/>
      <c r="AO305" s="17"/>
      <c r="AP305" s="20"/>
      <c r="AQ305" s="20"/>
      <c r="AR305" s="20"/>
      <c r="AS305" s="20"/>
      <c r="AT305" s="20"/>
      <c r="AU305" s="20"/>
      <c r="AV305" s="20"/>
      <c r="AW305" s="20"/>
      <c r="AX305" s="20"/>
      <c r="AY305" s="23"/>
      <c r="AZ305" s="23"/>
      <c r="BA305" s="23"/>
      <c r="BB305" s="23"/>
      <c r="BC305" s="23"/>
      <c r="BD305" s="23"/>
      <c r="BE305" s="23"/>
      <c r="BF305" s="23"/>
      <c r="BG305" s="23"/>
      <c r="BH305" s="23"/>
      <c r="BI305" s="23"/>
    </row>
    <row r="306" spans="2:61" ht="15" customHeight="1">
      <c r="B306" s="17"/>
      <c r="C306" s="17"/>
      <c r="D306" s="17"/>
      <c r="E306" s="17"/>
      <c r="F306" s="17"/>
      <c r="G306" s="17"/>
      <c r="H306" s="17"/>
      <c r="I306" s="17"/>
      <c r="J306" s="17"/>
      <c r="K306" s="20"/>
      <c r="L306" s="20"/>
      <c r="M306" s="20"/>
      <c r="N306" s="20"/>
      <c r="O306" s="20"/>
      <c r="P306" s="20"/>
      <c r="Q306" s="20"/>
      <c r="R306" s="20"/>
      <c r="S306" s="20"/>
      <c r="T306" s="23"/>
      <c r="U306" s="23"/>
      <c r="V306" s="23"/>
      <c r="W306" s="23"/>
      <c r="X306" s="23"/>
      <c r="Y306" s="23"/>
      <c r="Z306" s="23"/>
      <c r="AA306" s="23"/>
      <c r="AB306" s="23"/>
      <c r="AC306" s="23"/>
      <c r="AD306" s="23"/>
      <c r="AE306" s="23"/>
      <c r="AF306" s="23"/>
      <c r="AG306" s="17"/>
      <c r="AH306" s="17"/>
      <c r="AI306" s="17"/>
      <c r="AJ306" s="17"/>
      <c r="AK306" s="17"/>
      <c r="AL306" s="17"/>
      <c r="AM306" s="17"/>
      <c r="AN306" s="17"/>
      <c r="AO306" s="17"/>
      <c r="AP306" s="20"/>
      <c r="AQ306" s="20"/>
      <c r="AR306" s="20"/>
      <c r="AS306" s="20"/>
      <c r="AT306" s="20"/>
      <c r="AU306" s="20"/>
      <c r="AV306" s="20"/>
      <c r="AW306" s="20"/>
      <c r="AX306" s="20"/>
      <c r="AY306" s="23"/>
      <c r="AZ306" s="23"/>
      <c r="BA306" s="23"/>
      <c r="BB306" s="23"/>
      <c r="BC306" s="23"/>
      <c r="BD306" s="23"/>
      <c r="BE306" s="23"/>
      <c r="BF306" s="23"/>
      <c r="BG306" s="23"/>
      <c r="BH306" s="23"/>
      <c r="BI306" s="23"/>
    </row>
    <row r="307" spans="2:61" ht="56.25" customHeight="1" thickBot="1">
      <c r="B307" s="18"/>
      <c r="C307" s="18"/>
      <c r="D307" s="18"/>
      <c r="E307" s="18"/>
      <c r="F307" s="18"/>
      <c r="G307" s="18"/>
      <c r="H307" s="18"/>
      <c r="I307" s="18"/>
      <c r="J307" s="18"/>
      <c r="K307" s="21"/>
      <c r="L307" s="21"/>
      <c r="M307" s="21"/>
      <c r="N307" s="21"/>
      <c r="O307" s="21"/>
      <c r="P307" s="21"/>
      <c r="Q307" s="21"/>
      <c r="R307" s="21"/>
      <c r="S307" s="21"/>
      <c r="T307" s="24"/>
      <c r="U307" s="24"/>
      <c r="V307" s="24"/>
      <c r="W307" s="24"/>
      <c r="X307" s="24"/>
      <c r="Y307" s="24"/>
      <c r="Z307" s="24"/>
      <c r="AA307" s="24"/>
      <c r="AB307" s="24"/>
      <c r="AC307" s="24"/>
      <c r="AD307" s="24"/>
      <c r="AE307" s="24"/>
      <c r="AF307" s="24"/>
      <c r="AG307" s="18"/>
      <c r="AH307" s="18"/>
      <c r="AI307" s="18"/>
      <c r="AJ307" s="18"/>
      <c r="AK307" s="18"/>
      <c r="AL307" s="18"/>
      <c r="AM307" s="18"/>
      <c r="AN307" s="18"/>
      <c r="AO307" s="18"/>
      <c r="AP307" s="21"/>
      <c r="AQ307" s="21"/>
      <c r="AR307" s="21"/>
      <c r="AS307" s="21"/>
      <c r="AT307" s="21"/>
      <c r="AU307" s="21"/>
      <c r="AV307" s="21"/>
      <c r="AW307" s="21"/>
      <c r="AX307" s="21"/>
      <c r="AY307" s="24"/>
      <c r="AZ307" s="24"/>
      <c r="BA307" s="24"/>
      <c r="BB307" s="24"/>
      <c r="BC307" s="24"/>
      <c r="BD307" s="24"/>
      <c r="BE307" s="24"/>
      <c r="BF307" s="24"/>
      <c r="BG307" s="24"/>
      <c r="BH307" s="24"/>
      <c r="BI307" s="24"/>
    </row>
    <row r="308" spans="2:61" ht="15.75" thickTop="1"/>
  </sheetData>
  <mergeCells count="1126">
    <mergeCell ref="BD298:BI300"/>
    <mergeCell ref="B301:BI302"/>
    <mergeCell ref="B303:J307"/>
    <mergeCell ref="K303:S307"/>
    <mergeCell ref="T303:AF307"/>
    <mergeCell ref="AG303:AO307"/>
    <mergeCell ref="AP303:AX307"/>
    <mergeCell ref="AY303:BI307"/>
    <mergeCell ref="AX295:AZ300"/>
    <mergeCell ref="BA295:BC297"/>
    <mergeCell ref="BD295:BI297"/>
    <mergeCell ref="G298:K300"/>
    <mergeCell ref="L298:Q300"/>
    <mergeCell ref="W298:AA300"/>
    <mergeCell ref="AB298:AG300"/>
    <mergeCell ref="AM298:AQ300"/>
    <mergeCell ref="AR298:AW300"/>
    <mergeCell ref="BA298:BC300"/>
    <mergeCell ref="B293:BI294"/>
    <mergeCell ref="B295:F300"/>
    <mergeCell ref="G295:K297"/>
    <mergeCell ref="L295:Q297"/>
    <mergeCell ref="R295:V300"/>
    <mergeCell ref="W295:AA297"/>
    <mergeCell ref="AB295:AG297"/>
    <mergeCell ref="AH295:AL300"/>
    <mergeCell ref="AM295:AQ297"/>
    <mergeCell ref="AR295:AW297"/>
    <mergeCell ref="B283:BI284"/>
    <mergeCell ref="B285:F288"/>
    <mergeCell ref="G285:BI288"/>
    <mergeCell ref="B289:F292"/>
    <mergeCell ref="G289:AG292"/>
    <mergeCell ref="AH289:BI292"/>
    <mergeCell ref="AN279:AP282"/>
    <mergeCell ref="AQ279:AS282"/>
    <mergeCell ref="AT279:AV282"/>
    <mergeCell ref="AW279:AY282"/>
    <mergeCell ref="AZ279:BE282"/>
    <mergeCell ref="BF279:BI282"/>
    <mergeCell ref="S279:V282"/>
    <mergeCell ref="W279:Y282"/>
    <mergeCell ref="Z279:AB282"/>
    <mergeCell ref="AC279:AG282"/>
    <mergeCell ref="AH279:AJ282"/>
    <mergeCell ref="AK279:AM282"/>
    <mergeCell ref="B279:D282"/>
    <mergeCell ref="E279:G282"/>
    <mergeCell ref="H279:J282"/>
    <mergeCell ref="K279:M282"/>
    <mergeCell ref="N279:P282"/>
    <mergeCell ref="Q279:R282"/>
    <mergeCell ref="AN275:AP278"/>
    <mergeCell ref="AQ275:AS278"/>
    <mergeCell ref="AT275:AV278"/>
    <mergeCell ref="AW275:AY278"/>
    <mergeCell ref="AZ275:BE278"/>
    <mergeCell ref="BF275:BI278"/>
    <mergeCell ref="S275:V278"/>
    <mergeCell ref="W275:Y278"/>
    <mergeCell ref="Z275:AB278"/>
    <mergeCell ref="AC275:AG278"/>
    <mergeCell ref="AH275:AJ278"/>
    <mergeCell ref="AK275:AM278"/>
    <mergeCell ref="B275:D278"/>
    <mergeCell ref="E275:G278"/>
    <mergeCell ref="H275:J278"/>
    <mergeCell ref="K275:M278"/>
    <mergeCell ref="N275:P278"/>
    <mergeCell ref="Q275:R278"/>
    <mergeCell ref="AW270:AY274"/>
    <mergeCell ref="AZ270:BE274"/>
    <mergeCell ref="BF270:BI274"/>
    <mergeCell ref="Q273:R274"/>
    <mergeCell ref="S273:V274"/>
    <mergeCell ref="W273:Y274"/>
    <mergeCell ref="AC270:AG274"/>
    <mergeCell ref="AH270:AJ274"/>
    <mergeCell ref="AK270:AM274"/>
    <mergeCell ref="AN270:AP274"/>
    <mergeCell ref="AQ270:AS274"/>
    <mergeCell ref="AT270:AV274"/>
    <mergeCell ref="B270:D274"/>
    <mergeCell ref="E270:G274"/>
    <mergeCell ref="H270:J274"/>
    <mergeCell ref="K270:P274"/>
    <mergeCell ref="Q270:Y272"/>
    <mergeCell ref="Z270:AB274"/>
    <mergeCell ref="BD260:BF263"/>
    <mergeCell ref="BG260:BI263"/>
    <mergeCell ref="B264:AB267"/>
    <mergeCell ref="AC264:AS267"/>
    <mergeCell ref="AT264:BI267"/>
    <mergeCell ref="B268:BI269"/>
    <mergeCell ref="AL260:AN263"/>
    <mergeCell ref="AO260:AQ263"/>
    <mergeCell ref="AR260:AT263"/>
    <mergeCell ref="AU260:AW263"/>
    <mergeCell ref="AX260:AZ263"/>
    <mergeCell ref="BA260:BC263"/>
    <mergeCell ref="T260:V263"/>
    <mergeCell ref="W260:Y263"/>
    <mergeCell ref="Z260:AB263"/>
    <mergeCell ref="AC260:AE263"/>
    <mergeCell ref="AF260:AH263"/>
    <mergeCell ref="AI260:AK263"/>
    <mergeCell ref="B260:D263"/>
    <mergeCell ref="E260:G263"/>
    <mergeCell ref="H260:J263"/>
    <mergeCell ref="K260:M263"/>
    <mergeCell ref="N260:P263"/>
    <mergeCell ref="Q260:S263"/>
    <mergeCell ref="AR259:AT259"/>
    <mergeCell ref="AU259:AW259"/>
    <mergeCell ref="AX259:AZ259"/>
    <mergeCell ref="BA259:BC259"/>
    <mergeCell ref="BD259:BF259"/>
    <mergeCell ref="BG259:BI259"/>
    <mergeCell ref="Z259:AB259"/>
    <mergeCell ref="AC259:AE259"/>
    <mergeCell ref="AF259:AH259"/>
    <mergeCell ref="AI259:AK259"/>
    <mergeCell ref="AL259:AN259"/>
    <mergeCell ref="AO259:AQ259"/>
    <mergeCell ref="B253:BI256"/>
    <mergeCell ref="B257:BI258"/>
    <mergeCell ref="B259:D259"/>
    <mergeCell ref="E259:G259"/>
    <mergeCell ref="H259:J259"/>
    <mergeCell ref="K259:M259"/>
    <mergeCell ref="N259:P259"/>
    <mergeCell ref="Q259:S259"/>
    <mergeCell ref="T259:V259"/>
    <mergeCell ref="W259:Y259"/>
    <mergeCell ref="T245:V248"/>
    <mergeCell ref="AO249:AQ252"/>
    <mergeCell ref="AR249:AV252"/>
    <mergeCell ref="AW249:AY252"/>
    <mergeCell ref="AZ249:BB252"/>
    <mergeCell ref="BC249:BF252"/>
    <mergeCell ref="BG249:BI252"/>
    <mergeCell ref="T249:V252"/>
    <mergeCell ref="W249:AA252"/>
    <mergeCell ref="AB249:AD252"/>
    <mergeCell ref="AE249:AH252"/>
    <mergeCell ref="AI249:AK252"/>
    <mergeCell ref="AL249:AN252"/>
    <mergeCell ref="AR245:AV248"/>
    <mergeCell ref="AW245:AY248"/>
    <mergeCell ref="AZ245:BB248"/>
    <mergeCell ref="BC245:BF248"/>
    <mergeCell ref="BG245:BI248"/>
    <mergeCell ref="AR241:AV244"/>
    <mergeCell ref="AW241:AY244"/>
    <mergeCell ref="AZ241:BB244"/>
    <mergeCell ref="BC241:BF244"/>
    <mergeCell ref="BG241:BI244"/>
    <mergeCell ref="T241:V244"/>
    <mergeCell ref="W241:AA244"/>
    <mergeCell ref="AB241:AD244"/>
    <mergeCell ref="AE241:AH244"/>
    <mergeCell ref="AI241:AK244"/>
    <mergeCell ref="AL241:AN244"/>
    <mergeCell ref="AR240:AV240"/>
    <mergeCell ref="AW240:AY240"/>
    <mergeCell ref="AZ240:BB240"/>
    <mergeCell ref="BC240:BF240"/>
    <mergeCell ref="BG240:BI240"/>
    <mergeCell ref="B249:G252"/>
    <mergeCell ref="H249:J252"/>
    <mergeCell ref="K249:M252"/>
    <mergeCell ref="N249:P252"/>
    <mergeCell ref="Q249:S252"/>
    <mergeCell ref="W245:AA248"/>
    <mergeCell ref="AB245:AD248"/>
    <mergeCell ref="AE245:AH248"/>
    <mergeCell ref="AI245:AK248"/>
    <mergeCell ref="AL245:AN248"/>
    <mergeCell ref="AO245:AQ248"/>
    <mergeCell ref="B245:G248"/>
    <mergeCell ref="H245:J248"/>
    <mergeCell ref="K245:M248"/>
    <mergeCell ref="N245:P248"/>
    <mergeCell ref="Q245:S248"/>
    <mergeCell ref="B241:G244"/>
    <mergeCell ref="H241:J244"/>
    <mergeCell ref="K241:M244"/>
    <mergeCell ref="N241:P244"/>
    <mergeCell ref="Q241:S244"/>
    <mergeCell ref="W240:AA240"/>
    <mergeCell ref="AB240:AD240"/>
    <mergeCell ref="AE240:AH240"/>
    <mergeCell ref="AI240:AK240"/>
    <mergeCell ref="AL240:AN240"/>
    <mergeCell ref="AO240:AQ240"/>
    <mergeCell ref="B240:G240"/>
    <mergeCell ref="H240:J240"/>
    <mergeCell ref="K240:M240"/>
    <mergeCell ref="N240:P240"/>
    <mergeCell ref="Q240:S240"/>
    <mergeCell ref="T240:V240"/>
    <mergeCell ref="AO241:AQ244"/>
    <mergeCell ref="BB231:BI233"/>
    <mergeCell ref="B234:BI235"/>
    <mergeCell ref="B236:V237"/>
    <mergeCell ref="W236:AQ237"/>
    <mergeCell ref="AR236:BI237"/>
    <mergeCell ref="B238:BI239"/>
    <mergeCell ref="AV228:BA230"/>
    <mergeCell ref="BB228:BI230"/>
    <mergeCell ref="B231:G233"/>
    <mergeCell ref="H231:M233"/>
    <mergeCell ref="N231:S233"/>
    <mergeCell ref="T231:AC233"/>
    <mergeCell ref="AD231:AI233"/>
    <mergeCell ref="AJ231:AO233"/>
    <mergeCell ref="AP231:AU233"/>
    <mergeCell ref="AV231:BA233"/>
    <mergeCell ref="AZ219:BI221"/>
    <mergeCell ref="B222:BI225"/>
    <mergeCell ref="B226:BI227"/>
    <mergeCell ref="B228:G230"/>
    <mergeCell ref="H228:M230"/>
    <mergeCell ref="N228:S230"/>
    <mergeCell ref="T228:AC230"/>
    <mergeCell ref="AD228:AI230"/>
    <mergeCell ref="AJ228:AO230"/>
    <mergeCell ref="AP228:AU230"/>
    <mergeCell ref="B219:G221"/>
    <mergeCell ref="H219:M221"/>
    <mergeCell ref="N219:S221"/>
    <mergeCell ref="T219:AF221"/>
    <mergeCell ref="AG219:AO221"/>
    <mergeCell ref="AP219:AY221"/>
    <mergeCell ref="B210:BI213"/>
    <mergeCell ref="B214:BI215"/>
    <mergeCell ref="B216:G218"/>
    <mergeCell ref="H216:M218"/>
    <mergeCell ref="N216:S218"/>
    <mergeCell ref="T216:AF218"/>
    <mergeCell ref="AG216:AO218"/>
    <mergeCell ref="AP216:AY218"/>
    <mergeCell ref="AZ216:BI218"/>
    <mergeCell ref="AW207:AX209"/>
    <mergeCell ref="AY207:AZ209"/>
    <mergeCell ref="BA207:BB209"/>
    <mergeCell ref="BC207:BD209"/>
    <mergeCell ref="BE207:BF209"/>
    <mergeCell ref="BG207:BI209"/>
    <mergeCell ref="BG204:BI206"/>
    <mergeCell ref="B207:L209"/>
    <mergeCell ref="M207:P209"/>
    <mergeCell ref="Q207:T209"/>
    <mergeCell ref="U207:X209"/>
    <mergeCell ref="Y207:AB209"/>
    <mergeCell ref="AC207:AF209"/>
    <mergeCell ref="AG207:AO209"/>
    <mergeCell ref="AP207:AS209"/>
    <mergeCell ref="AT207:AV209"/>
    <mergeCell ref="AT204:AV206"/>
    <mergeCell ref="AW204:AX206"/>
    <mergeCell ref="AY204:AZ206"/>
    <mergeCell ref="BA204:BB206"/>
    <mergeCell ref="BC204:BD206"/>
    <mergeCell ref="BE204:BF206"/>
    <mergeCell ref="BE201:BF203"/>
    <mergeCell ref="BG201:BI203"/>
    <mergeCell ref="B204:L206"/>
    <mergeCell ref="M204:P206"/>
    <mergeCell ref="Q204:T206"/>
    <mergeCell ref="U204:X206"/>
    <mergeCell ref="Y204:AB206"/>
    <mergeCell ref="AC204:AF206"/>
    <mergeCell ref="AG204:AO206"/>
    <mergeCell ref="AP204:AS206"/>
    <mergeCell ref="AP201:AS203"/>
    <mergeCell ref="AT201:AV203"/>
    <mergeCell ref="AW201:AX203"/>
    <mergeCell ref="AY201:AZ203"/>
    <mergeCell ref="BA201:BB203"/>
    <mergeCell ref="BC201:BD203"/>
    <mergeCell ref="BC198:BD200"/>
    <mergeCell ref="BE198:BF200"/>
    <mergeCell ref="BG198:BI200"/>
    <mergeCell ref="B201:L203"/>
    <mergeCell ref="M201:P203"/>
    <mergeCell ref="Q201:T203"/>
    <mergeCell ref="U201:X203"/>
    <mergeCell ref="Y201:AB203"/>
    <mergeCell ref="AC201:AF203"/>
    <mergeCell ref="AG201:AO203"/>
    <mergeCell ref="AG198:AO200"/>
    <mergeCell ref="AP198:AS200"/>
    <mergeCell ref="AT198:AV200"/>
    <mergeCell ref="AW198:AX200"/>
    <mergeCell ref="AY198:AZ200"/>
    <mergeCell ref="BA198:BB200"/>
    <mergeCell ref="B198:L200"/>
    <mergeCell ref="M198:P200"/>
    <mergeCell ref="Q198:T200"/>
    <mergeCell ref="U198:X200"/>
    <mergeCell ref="Y198:AB200"/>
    <mergeCell ref="AC198:AF200"/>
    <mergeCell ref="AW195:AX197"/>
    <mergeCell ref="AY195:AZ197"/>
    <mergeCell ref="BA195:BB197"/>
    <mergeCell ref="BC195:BD197"/>
    <mergeCell ref="BE195:BF197"/>
    <mergeCell ref="BG195:BI197"/>
    <mergeCell ref="BG192:BI194"/>
    <mergeCell ref="B195:L197"/>
    <mergeCell ref="M195:P197"/>
    <mergeCell ref="Q195:T197"/>
    <mergeCell ref="U195:X197"/>
    <mergeCell ref="Y195:AB197"/>
    <mergeCell ref="AC195:AF197"/>
    <mergeCell ref="AG195:AO197"/>
    <mergeCell ref="AP195:AS197"/>
    <mergeCell ref="AT195:AV197"/>
    <mergeCell ref="AT192:AV194"/>
    <mergeCell ref="AW192:AX194"/>
    <mergeCell ref="AY192:AZ194"/>
    <mergeCell ref="BA192:BB194"/>
    <mergeCell ref="BC192:BD194"/>
    <mergeCell ref="BE192:BF194"/>
    <mergeCell ref="BE189:BF191"/>
    <mergeCell ref="BG189:BI191"/>
    <mergeCell ref="B192:L194"/>
    <mergeCell ref="M192:P194"/>
    <mergeCell ref="Q192:T194"/>
    <mergeCell ref="U192:X194"/>
    <mergeCell ref="Y192:AB194"/>
    <mergeCell ref="AC192:AF194"/>
    <mergeCell ref="AG192:AO194"/>
    <mergeCell ref="AP192:AS194"/>
    <mergeCell ref="AP189:AS191"/>
    <mergeCell ref="AT189:AV191"/>
    <mergeCell ref="AW189:AX191"/>
    <mergeCell ref="AY189:AZ191"/>
    <mergeCell ref="BA189:BB191"/>
    <mergeCell ref="BC189:BD191"/>
    <mergeCell ref="BC186:BD188"/>
    <mergeCell ref="BE186:BF188"/>
    <mergeCell ref="BG186:BI188"/>
    <mergeCell ref="B189:L191"/>
    <mergeCell ref="M189:P191"/>
    <mergeCell ref="Q189:T191"/>
    <mergeCell ref="U189:X191"/>
    <mergeCell ref="Y189:AB191"/>
    <mergeCell ref="AC189:AF191"/>
    <mergeCell ref="AG189:AO191"/>
    <mergeCell ref="AG186:AO188"/>
    <mergeCell ref="AP186:AS188"/>
    <mergeCell ref="AT186:AV188"/>
    <mergeCell ref="AW186:AX188"/>
    <mergeCell ref="AY186:AZ188"/>
    <mergeCell ref="BA186:BB188"/>
    <mergeCell ref="B186:L188"/>
    <mergeCell ref="M186:P188"/>
    <mergeCell ref="Q186:T188"/>
    <mergeCell ref="U186:X188"/>
    <mergeCell ref="Y186:AB188"/>
    <mergeCell ref="AC186:AF188"/>
    <mergeCell ref="AW183:AX185"/>
    <mergeCell ref="AY183:AZ185"/>
    <mergeCell ref="BA183:BB185"/>
    <mergeCell ref="BC183:BD185"/>
    <mergeCell ref="BE183:BF185"/>
    <mergeCell ref="BG183:BI185"/>
    <mergeCell ref="BG180:BI182"/>
    <mergeCell ref="B183:L185"/>
    <mergeCell ref="M183:P185"/>
    <mergeCell ref="Q183:T185"/>
    <mergeCell ref="U183:X185"/>
    <mergeCell ref="Y183:AB185"/>
    <mergeCell ref="AC183:AF185"/>
    <mergeCell ref="AG183:AO185"/>
    <mergeCell ref="AP183:AS185"/>
    <mergeCell ref="AT183:AV185"/>
    <mergeCell ref="AT180:AV182"/>
    <mergeCell ref="AW180:AX182"/>
    <mergeCell ref="AY180:AZ182"/>
    <mergeCell ref="BA180:BB182"/>
    <mergeCell ref="BC180:BD182"/>
    <mergeCell ref="BE180:BF182"/>
    <mergeCell ref="Y174:AB176"/>
    <mergeCell ref="AC174:AF176"/>
    <mergeCell ref="AG174:AO176"/>
    <mergeCell ref="AP174:AS176"/>
    <mergeCell ref="BE177:BF179"/>
    <mergeCell ref="BG177:BI179"/>
    <mergeCell ref="B180:L182"/>
    <mergeCell ref="M180:P182"/>
    <mergeCell ref="Q180:T182"/>
    <mergeCell ref="U180:X182"/>
    <mergeCell ref="Y180:AB182"/>
    <mergeCell ref="AC180:AF182"/>
    <mergeCell ref="AG180:AO182"/>
    <mergeCell ref="AP180:AS182"/>
    <mergeCell ref="AP177:AS179"/>
    <mergeCell ref="AT177:AV179"/>
    <mergeCell ref="AW177:AX179"/>
    <mergeCell ref="AY177:AZ179"/>
    <mergeCell ref="BA177:BB179"/>
    <mergeCell ref="BC177:BD179"/>
    <mergeCell ref="BG174:BI176"/>
    <mergeCell ref="Y171:AB173"/>
    <mergeCell ref="AC171:AF173"/>
    <mergeCell ref="AW171:AX173"/>
    <mergeCell ref="AY171:AZ173"/>
    <mergeCell ref="AP168:AS173"/>
    <mergeCell ref="AT168:AV173"/>
    <mergeCell ref="AW168:BB170"/>
    <mergeCell ref="BC168:BD173"/>
    <mergeCell ref="BE168:BF173"/>
    <mergeCell ref="BG168:BI173"/>
    <mergeCell ref="BA171:BB173"/>
    <mergeCell ref="BJ174:BL176"/>
    <mergeCell ref="BM174:BO176"/>
    <mergeCell ref="B177:L179"/>
    <mergeCell ref="M177:P179"/>
    <mergeCell ref="Q177:T179"/>
    <mergeCell ref="U177:X179"/>
    <mergeCell ref="Y177:AB179"/>
    <mergeCell ref="AC177:AF179"/>
    <mergeCell ref="AG177:AO179"/>
    <mergeCell ref="AT174:AV176"/>
    <mergeCell ref="AW174:AX176"/>
    <mergeCell ref="AY174:AZ176"/>
    <mergeCell ref="BA174:BB176"/>
    <mergeCell ref="BC174:BD176"/>
    <mergeCell ref="BE174:BF176"/>
    <mergeCell ref="BJ171:BL173"/>
    <mergeCell ref="BM171:BO173"/>
    <mergeCell ref="B174:L176"/>
    <mergeCell ref="M174:P176"/>
    <mergeCell ref="Q174:T176"/>
    <mergeCell ref="U174:X176"/>
    <mergeCell ref="AG165:BI167"/>
    <mergeCell ref="BJ165:BL167"/>
    <mergeCell ref="BM165:BO167"/>
    <mergeCell ref="B168:L170"/>
    <mergeCell ref="M168:P170"/>
    <mergeCell ref="Q168:T170"/>
    <mergeCell ref="U168:X170"/>
    <mergeCell ref="Y168:AB170"/>
    <mergeCell ref="AC168:AF170"/>
    <mergeCell ref="AG168:AO173"/>
    <mergeCell ref="BC162:BD164"/>
    <mergeCell ref="BE162:BF164"/>
    <mergeCell ref="BG162:BI164"/>
    <mergeCell ref="BJ162:BL164"/>
    <mergeCell ref="B165:L167"/>
    <mergeCell ref="M165:P167"/>
    <mergeCell ref="Q165:T167"/>
    <mergeCell ref="U165:X167"/>
    <mergeCell ref="Y165:AB167"/>
    <mergeCell ref="AC165:AF167"/>
    <mergeCell ref="AG162:AO164"/>
    <mergeCell ref="AP162:AS164"/>
    <mergeCell ref="AT162:AV164"/>
    <mergeCell ref="AW162:AX164"/>
    <mergeCell ref="AY162:AZ164"/>
    <mergeCell ref="BA162:BB164"/>
    <mergeCell ref="BJ168:BL170"/>
    <mergeCell ref="BM168:BO170"/>
    <mergeCell ref="B171:L173"/>
    <mergeCell ref="M171:P173"/>
    <mergeCell ref="Q171:T173"/>
    <mergeCell ref="U171:X173"/>
    <mergeCell ref="BC159:BD161"/>
    <mergeCell ref="BE159:BF161"/>
    <mergeCell ref="BG159:BI161"/>
    <mergeCell ref="BJ159:BL161"/>
    <mergeCell ref="B162:L164"/>
    <mergeCell ref="M162:P164"/>
    <mergeCell ref="Q162:T164"/>
    <mergeCell ref="U162:X164"/>
    <mergeCell ref="Y162:AB164"/>
    <mergeCell ref="AC162:AF164"/>
    <mergeCell ref="AG159:AO161"/>
    <mergeCell ref="AP159:AS161"/>
    <mergeCell ref="AT159:AV161"/>
    <mergeCell ref="AW159:AX161"/>
    <mergeCell ref="AY159:AZ161"/>
    <mergeCell ref="BA159:BB161"/>
    <mergeCell ref="BC156:BD158"/>
    <mergeCell ref="BE156:BF158"/>
    <mergeCell ref="BG156:BI158"/>
    <mergeCell ref="BJ156:BL158"/>
    <mergeCell ref="B159:L161"/>
    <mergeCell ref="M159:P161"/>
    <mergeCell ref="Q159:T161"/>
    <mergeCell ref="U159:X161"/>
    <mergeCell ref="Y159:AB161"/>
    <mergeCell ref="AC159:AF161"/>
    <mergeCell ref="AG156:AO158"/>
    <mergeCell ref="AP156:AS158"/>
    <mergeCell ref="AT156:AV158"/>
    <mergeCell ref="AW156:AX158"/>
    <mergeCell ref="AY156:AZ158"/>
    <mergeCell ref="BA156:BB158"/>
    <mergeCell ref="BC153:BD155"/>
    <mergeCell ref="BE153:BF155"/>
    <mergeCell ref="BG153:BI155"/>
    <mergeCell ref="BJ153:BL155"/>
    <mergeCell ref="B156:L158"/>
    <mergeCell ref="M156:P158"/>
    <mergeCell ref="Q156:T158"/>
    <mergeCell ref="U156:X158"/>
    <mergeCell ref="Y156:AB158"/>
    <mergeCell ref="AC156:AF158"/>
    <mergeCell ref="AG153:AO155"/>
    <mergeCell ref="AP153:AS155"/>
    <mergeCell ref="AT153:AV155"/>
    <mergeCell ref="AW153:AX155"/>
    <mergeCell ref="AY153:AZ155"/>
    <mergeCell ref="BA153:BB155"/>
    <mergeCell ref="BC150:BD152"/>
    <mergeCell ref="BE150:BF152"/>
    <mergeCell ref="BG150:BI152"/>
    <mergeCell ref="BJ150:BL152"/>
    <mergeCell ref="B153:L155"/>
    <mergeCell ref="M153:P155"/>
    <mergeCell ref="Q153:T155"/>
    <mergeCell ref="U153:X155"/>
    <mergeCell ref="Y153:AB155"/>
    <mergeCell ref="AC153:AF155"/>
    <mergeCell ref="AG150:AO152"/>
    <mergeCell ref="AP150:AS152"/>
    <mergeCell ref="AT150:AV152"/>
    <mergeCell ref="AW150:AX152"/>
    <mergeCell ref="AY150:AZ152"/>
    <mergeCell ref="BA150:BB152"/>
    <mergeCell ref="BC147:BD149"/>
    <mergeCell ref="BE147:BF149"/>
    <mergeCell ref="BG147:BI149"/>
    <mergeCell ref="BJ147:BL149"/>
    <mergeCell ref="B150:L152"/>
    <mergeCell ref="M150:P152"/>
    <mergeCell ref="Q150:T152"/>
    <mergeCell ref="U150:X152"/>
    <mergeCell ref="Y150:AB152"/>
    <mergeCell ref="AC150:AF152"/>
    <mergeCell ref="AG147:AO149"/>
    <mergeCell ref="AP147:AS149"/>
    <mergeCell ref="AT147:AV149"/>
    <mergeCell ref="AW147:AX149"/>
    <mergeCell ref="AY147:AZ149"/>
    <mergeCell ref="BA147:BB149"/>
    <mergeCell ref="BC144:BD146"/>
    <mergeCell ref="BE144:BF146"/>
    <mergeCell ref="BG144:BI146"/>
    <mergeCell ref="BJ144:BL146"/>
    <mergeCell ref="B147:L149"/>
    <mergeCell ref="M147:P149"/>
    <mergeCell ref="Q147:T149"/>
    <mergeCell ref="U147:X149"/>
    <mergeCell ref="Y147:AB149"/>
    <mergeCell ref="AC147:AF149"/>
    <mergeCell ref="AG144:AO146"/>
    <mergeCell ref="AP144:AS146"/>
    <mergeCell ref="AT144:AV146"/>
    <mergeCell ref="AW144:AX146"/>
    <mergeCell ref="AY144:AZ146"/>
    <mergeCell ref="BA144:BB146"/>
    <mergeCell ref="BC141:BD143"/>
    <mergeCell ref="BE141:BF143"/>
    <mergeCell ref="BG141:BI143"/>
    <mergeCell ref="BJ141:BL143"/>
    <mergeCell ref="B144:L146"/>
    <mergeCell ref="M144:P146"/>
    <mergeCell ref="Q144:T146"/>
    <mergeCell ref="U144:X146"/>
    <mergeCell ref="Y144:AB146"/>
    <mergeCell ref="AC144:AF146"/>
    <mergeCell ref="AG141:AO143"/>
    <mergeCell ref="AP141:AS143"/>
    <mergeCell ref="AT141:AV143"/>
    <mergeCell ref="AW141:AX143"/>
    <mergeCell ref="AY141:AZ143"/>
    <mergeCell ref="BA141:BB143"/>
    <mergeCell ref="BC138:BD140"/>
    <mergeCell ref="BE138:BF140"/>
    <mergeCell ref="BG138:BI140"/>
    <mergeCell ref="BJ138:BL140"/>
    <mergeCell ref="B141:L143"/>
    <mergeCell ref="M141:P143"/>
    <mergeCell ref="Q141:T143"/>
    <mergeCell ref="U141:X143"/>
    <mergeCell ref="Y141:AB143"/>
    <mergeCell ref="AC141:AF143"/>
    <mergeCell ref="AG138:AO140"/>
    <mergeCell ref="AP138:AS140"/>
    <mergeCell ref="AT138:AV140"/>
    <mergeCell ref="AW138:AX140"/>
    <mergeCell ref="AY138:AZ140"/>
    <mergeCell ref="BA138:BB140"/>
    <mergeCell ref="BC135:BD137"/>
    <mergeCell ref="BE135:BF137"/>
    <mergeCell ref="BG135:BI137"/>
    <mergeCell ref="BJ135:BL137"/>
    <mergeCell ref="B138:L140"/>
    <mergeCell ref="M138:P140"/>
    <mergeCell ref="Q138:T140"/>
    <mergeCell ref="U138:X140"/>
    <mergeCell ref="Y138:AB140"/>
    <mergeCell ref="AC138:AF140"/>
    <mergeCell ref="AG135:AO137"/>
    <mergeCell ref="AP135:AS137"/>
    <mergeCell ref="AT135:AV137"/>
    <mergeCell ref="AW135:AX137"/>
    <mergeCell ref="AY135:AZ137"/>
    <mergeCell ref="BA135:BB137"/>
    <mergeCell ref="BC132:BD134"/>
    <mergeCell ref="BE132:BF134"/>
    <mergeCell ref="BG132:BI134"/>
    <mergeCell ref="BJ132:BL134"/>
    <mergeCell ref="B135:L137"/>
    <mergeCell ref="M135:P137"/>
    <mergeCell ref="Q135:T137"/>
    <mergeCell ref="U135:X137"/>
    <mergeCell ref="Y135:AB137"/>
    <mergeCell ref="AC135:AF137"/>
    <mergeCell ref="AG132:AO134"/>
    <mergeCell ref="AP132:AS134"/>
    <mergeCell ref="AT132:AV134"/>
    <mergeCell ref="AW132:AX134"/>
    <mergeCell ref="AY132:AZ134"/>
    <mergeCell ref="BA132:BB134"/>
    <mergeCell ref="BC129:BD131"/>
    <mergeCell ref="BE129:BF131"/>
    <mergeCell ref="BG129:BI131"/>
    <mergeCell ref="BJ129:BL131"/>
    <mergeCell ref="B132:L134"/>
    <mergeCell ref="M132:P134"/>
    <mergeCell ref="Q132:T134"/>
    <mergeCell ref="U132:X134"/>
    <mergeCell ref="Y132:AB134"/>
    <mergeCell ref="AC132:AF134"/>
    <mergeCell ref="AG129:AO131"/>
    <mergeCell ref="AP129:AS131"/>
    <mergeCell ref="AT129:AV131"/>
    <mergeCell ref="AW129:AX131"/>
    <mergeCell ref="AY129:AZ131"/>
    <mergeCell ref="BA129:BB131"/>
    <mergeCell ref="BC126:BD128"/>
    <mergeCell ref="BE126:BF128"/>
    <mergeCell ref="BG126:BI128"/>
    <mergeCell ref="BJ126:BL128"/>
    <mergeCell ref="B129:L131"/>
    <mergeCell ref="M129:P131"/>
    <mergeCell ref="Q129:T131"/>
    <mergeCell ref="U129:X131"/>
    <mergeCell ref="Y129:AB131"/>
    <mergeCell ref="AC129:AF131"/>
    <mergeCell ref="AG126:AO128"/>
    <mergeCell ref="AP126:AS128"/>
    <mergeCell ref="AT126:AV128"/>
    <mergeCell ref="AW126:AX128"/>
    <mergeCell ref="AY126:AZ128"/>
    <mergeCell ref="BA126:BB128"/>
    <mergeCell ref="BC123:BD125"/>
    <mergeCell ref="BE123:BF125"/>
    <mergeCell ref="BG123:BI125"/>
    <mergeCell ref="BJ123:BL125"/>
    <mergeCell ref="B126:L128"/>
    <mergeCell ref="M126:P128"/>
    <mergeCell ref="Q126:T128"/>
    <mergeCell ref="U126:X128"/>
    <mergeCell ref="Y126:AB128"/>
    <mergeCell ref="AC126:AF128"/>
    <mergeCell ref="AG123:AO125"/>
    <mergeCell ref="AP123:AS125"/>
    <mergeCell ref="AT123:AV125"/>
    <mergeCell ref="AW123:AX125"/>
    <mergeCell ref="AY123:AZ125"/>
    <mergeCell ref="BA123:BB125"/>
    <mergeCell ref="BC120:BD122"/>
    <mergeCell ref="BE120:BF122"/>
    <mergeCell ref="BG120:BI122"/>
    <mergeCell ref="BJ120:BL122"/>
    <mergeCell ref="B123:L125"/>
    <mergeCell ref="M123:P125"/>
    <mergeCell ref="Q123:T125"/>
    <mergeCell ref="U123:X125"/>
    <mergeCell ref="Y123:AB125"/>
    <mergeCell ref="AC123:AF125"/>
    <mergeCell ref="AG120:AO122"/>
    <mergeCell ref="AP120:AS122"/>
    <mergeCell ref="AT120:AV122"/>
    <mergeCell ref="AW120:AX122"/>
    <mergeCell ref="AY120:AZ122"/>
    <mergeCell ref="BA120:BB122"/>
    <mergeCell ref="BC117:BD119"/>
    <mergeCell ref="BE117:BF119"/>
    <mergeCell ref="BG117:BI119"/>
    <mergeCell ref="BJ117:BL119"/>
    <mergeCell ref="B120:L122"/>
    <mergeCell ref="M120:P122"/>
    <mergeCell ref="Q120:T122"/>
    <mergeCell ref="U120:X122"/>
    <mergeCell ref="Y120:AB122"/>
    <mergeCell ref="AC120:AF122"/>
    <mergeCell ref="AG117:AO119"/>
    <mergeCell ref="AP117:AS119"/>
    <mergeCell ref="AT117:AV119"/>
    <mergeCell ref="AW117:AX119"/>
    <mergeCell ref="AY117:AZ119"/>
    <mergeCell ref="BA117:BB119"/>
    <mergeCell ref="BC114:BD116"/>
    <mergeCell ref="BE114:BF116"/>
    <mergeCell ref="BG114:BI116"/>
    <mergeCell ref="BJ114:BL116"/>
    <mergeCell ref="B117:L119"/>
    <mergeCell ref="M117:P119"/>
    <mergeCell ref="Q117:T119"/>
    <mergeCell ref="U117:X119"/>
    <mergeCell ref="Y117:AB119"/>
    <mergeCell ref="AC117:AF119"/>
    <mergeCell ref="AG114:AO116"/>
    <mergeCell ref="AP114:AS116"/>
    <mergeCell ref="AT114:AV116"/>
    <mergeCell ref="AW114:AX116"/>
    <mergeCell ref="AY114:AZ116"/>
    <mergeCell ref="BA114:BB116"/>
    <mergeCell ref="BC111:BD113"/>
    <mergeCell ref="BE111:BF113"/>
    <mergeCell ref="BG111:BI113"/>
    <mergeCell ref="BJ111:BL113"/>
    <mergeCell ref="B114:L116"/>
    <mergeCell ref="M114:P116"/>
    <mergeCell ref="Q114:T116"/>
    <mergeCell ref="U114:X116"/>
    <mergeCell ref="Y114:AB116"/>
    <mergeCell ref="AC114:AF116"/>
    <mergeCell ref="AG111:AO113"/>
    <mergeCell ref="AP111:AS113"/>
    <mergeCell ref="AT111:AV113"/>
    <mergeCell ref="AW111:AX113"/>
    <mergeCell ref="AY111:AZ113"/>
    <mergeCell ref="BA111:BB113"/>
    <mergeCell ref="BC108:BD110"/>
    <mergeCell ref="BE108:BF110"/>
    <mergeCell ref="BG108:BI110"/>
    <mergeCell ref="BJ108:BL110"/>
    <mergeCell ref="B111:L113"/>
    <mergeCell ref="M111:P113"/>
    <mergeCell ref="Q111:T113"/>
    <mergeCell ref="U111:X113"/>
    <mergeCell ref="Y111:AB113"/>
    <mergeCell ref="AC111:AF113"/>
    <mergeCell ref="AG108:AO110"/>
    <mergeCell ref="AP108:AS110"/>
    <mergeCell ref="AT108:AV110"/>
    <mergeCell ref="AW108:AX110"/>
    <mergeCell ref="AY108:AZ110"/>
    <mergeCell ref="BA108:BB110"/>
    <mergeCell ref="BC105:BD107"/>
    <mergeCell ref="BE105:BF107"/>
    <mergeCell ref="BG105:BI107"/>
    <mergeCell ref="BJ105:BL107"/>
    <mergeCell ref="B108:L110"/>
    <mergeCell ref="M108:P110"/>
    <mergeCell ref="Q108:T110"/>
    <mergeCell ref="U108:X110"/>
    <mergeCell ref="Y108:AB110"/>
    <mergeCell ref="AC108:AF110"/>
    <mergeCell ref="AG105:AO107"/>
    <mergeCell ref="AP105:AS107"/>
    <mergeCell ref="AT105:AV107"/>
    <mergeCell ref="AW105:AX107"/>
    <mergeCell ref="AY105:AZ107"/>
    <mergeCell ref="BA105:BB107"/>
    <mergeCell ref="BC102:BD104"/>
    <mergeCell ref="BE102:BF104"/>
    <mergeCell ref="BG102:BI104"/>
    <mergeCell ref="BJ102:BL104"/>
    <mergeCell ref="B105:L107"/>
    <mergeCell ref="M105:P107"/>
    <mergeCell ref="Q105:T107"/>
    <mergeCell ref="U105:X107"/>
    <mergeCell ref="Y105:AB107"/>
    <mergeCell ref="AC105:AF107"/>
    <mergeCell ref="AG102:AO104"/>
    <mergeCell ref="AP102:AS104"/>
    <mergeCell ref="AT102:AV104"/>
    <mergeCell ref="AW102:AX104"/>
    <mergeCell ref="AY102:AZ104"/>
    <mergeCell ref="BA102:BB104"/>
    <mergeCell ref="BC99:BD101"/>
    <mergeCell ref="BE99:BF101"/>
    <mergeCell ref="BG99:BI101"/>
    <mergeCell ref="BJ99:BL101"/>
    <mergeCell ref="B102:L104"/>
    <mergeCell ref="M102:P104"/>
    <mergeCell ref="Q102:T104"/>
    <mergeCell ref="U102:X104"/>
    <mergeCell ref="Y102:AB104"/>
    <mergeCell ref="AC102:AF104"/>
    <mergeCell ref="AG99:AO101"/>
    <mergeCell ref="AP99:AS101"/>
    <mergeCell ref="AT99:AV101"/>
    <mergeCell ref="AW99:AX101"/>
    <mergeCell ref="AY99:AZ101"/>
    <mergeCell ref="BA99:BB101"/>
    <mergeCell ref="BC96:BD98"/>
    <mergeCell ref="BE96:BF98"/>
    <mergeCell ref="BG96:BI98"/>
    <mergeCell ref="BJ96:BL98"/>
    <mergeCell ref="B99:L101"/>
    <mergeCell ref="M99:P101"/>
    <mergeCell ref="Q99:T101"/>
    <mergeCell ref="U99:X101"/>
    <mergeCell ref="Y99:AB101"/>
    <mergeCell ref="AC99:AF101"/>
    <mergeCell ref="AG96:AO98"/>
    <mergeCell ref="AP96:AS98"/>
    <mergeCell ref="AT96:AV98"/>
    <mergeCell ref="AW96:AX98"/>
    <mergeCell ref="AY96:AZ98"/>
    <mergeCell ref="BA96:BB98"/>
    <mergeCell ref="BC93:BD95"/>
    <mergeCell ref="BE93:BF95"/>
    <mergeCell ref="BG93:BI95"/>
    <mergeCell ref="BJ93:BL95"/>
    <mergeCell ref="B96:L98"/>
    <mergeCell ref="M96:P98"/>
    <mergeCell ref="Q96:T98"/>
    <mergeCell ref="U96:X98"/>
    <mergeCell ref="Y96:AB98"/>
    <mergeCell ref="AC96:AF98"/>
    <mergeCell ref="AG93:AO95"/>
    <mergeCell ref="AP93:AS95"/>
    <mergeCell ref="AT93:AV95"/>
    <mergeCell ref="AW93:AX95"/>
    <mergeCell ref="AY93:AZ95"/>
    <mergeCell ref="BA93:BB95"/>
    <mergeCell ref="BC90:BD92"/>
    <mergeCell ref="BE90:BF92"/>
    <mergeCell ref="BG90:BI92"/>
    <mergeCell ref="BJ90:BL92"/>
    <mergeCell ref="B93:L95"/>
    <mergeCell ref="M93:P95"/>
    <mergeCell ref="Q93:T95"/>
    <mergeCell ref="U93:X95"/>
    <mergeCell ref="Y93:AB95"/>
    <mergeCell ref="AC93:AF95"/>
    <mergeCell ref="AG90:AO92"/>
    <mergeCell ref="AP90:AS92"/>
    <mergeCell ref="AT90:AV92"/>
    <mergeCell ref="AW90:AX92"/>
    <mergeCell ref="AY90:AZ92"/>
    <mergeCell ref="BA90:BB92"/>
    <mergeCell ref="BC87:BD89"/>
    <mergeCell ref="BE87:BF89"/>
    <mergeCell ref="BG87:BI89"/>
    <mergeCell ref="BJ87:BL89"/>
    <mergeCell ref="B90:L92"/>
    <mergeCell ref="M90:P92"/>
    <mergeCell ref="Q90:T92"/>
    <mergeCell ref="U90:X92"/>
    <mergeCell ref="Y90:AB92"/>
    <mergeCell ref="AC90:AF92"/>
    <mergeCell ref="AG87:AO89"/>
    <mergeCell ref="AP87:AS89"/>
    <mergeCell ref="AT87:AV89"/>
    <mergeCell ref="AW87:AX89"/>
    <mergeCell ref="AY87:AZ89"/>
    <mergeCell ref="BA87:BB89"/>
    <mergeCell ref="BC84:BD86"/>
    <mergeCell ref="BE84:BF86"/>
    <mergeCell ref="BG84:BI86"/>
    <mergeCell ref="BJ84:BL86"/>
    <mergeCell ref="B87:L89"/>
    <mergeCell ref="M87:P89"/>
    <mergeCell ref="Q87:T89"/>
    <mergeCell ref="U87:X89"/>
    <mergeCell ref="Y87:AB89"/>
    <mergeCell ref="AC87:AF89"/>
    <mergeCell ref="AG84:AO86"/>
    <mergeCell ref="AP84:AS86"/>
    <mergeCell ref="AT84:AV86"/>
    <mergeCell ref="AW84:AX86"/>
    <mergeCell ref="AY84:AZ86"/>
    <mergeCell ref="BA84:BB86"/>
    <mergeCell ref="BC81:BD83"/>
    <mergeCell ref="BE81:BF83"/>
    <mergeCell ref="BG81:BI83"/>
    <mergeCell ref="BJ81:BL83"/>
    <mergeCell ref="B84:L86"/>
    <mergeCell ref="M84:P86"/>
    <mergeCell ref="Q84:T86"/>
    <mergeCell ref="U84:X86"/>
    <mergeCell ref="Y84:AB86"/>
    <mergeCell ref="AC84:AF86"/>
    <mergeCell ref="AG81:AO83"/>
    <mergeCell ref="AP81:AS83"/>
    <mergeCell ref="AT81:AV83"/>
    <mergeCell ref="AW81:AX83"/>
    <mergeCell ref="AY81:AZ83"/>
    <mergeCell ref="BA81:BB83"/>
    <mergeCell ref="BC78:BD80"/>
    <mergeCell ref="BE78:BF80"/>
    <mergeCell ref="BG78:BI80"/>
    <mergeCell ref="BJ78:BL80"/>
    <mergeCell ref="B81:L83"/>
    <mergeCell ref="M81:P83"/>
    <mergeCell ref="Q81:T83"/>
    <mergeCell ref="U81:X83"/>
    <mergeCell ref="Y81:AB83"/>
    <mergeCell ref="AC81:AF83"/>
    <mergeCell ref="AG78:AO80"/>
    <mergeCell ref="AP78:AS80"/>
    <mergeCell ref="AT78:AV80"/>
    <mergeCell ref="AW78:AX80"/>
    <mergeCell ref="AY78:AZ80"/>
    <mergeCell ref="BA78:BB80"/>
    <mergeCell ref="BC75:BD77"/>
    <mergeCell ref="BE75:BF77"/>
    <mergeCell ref="BG75:BI77"/>
    <mergeCell ref="BJ75:BL77"/>
    <mergeCell ref="B78:L80"/>
    <mergeCell ref="M78:P80"/>
    <mergeCell ref="Q78:T80"/>
    <mergeCell ref="U78:X80"/>
    <mergeCell ref="Y78:AB80"/>
    <mergeCell ref="AC78:AF80"/>
    <mergeCell ref="AG75:AO77"/>
    <mergeCell ref="AP75:AS77"/>
    <mergeCell ref="AT75:AV77"/>
    <mergeCell ref="AW75:AX77"/>
    <mergeCell ref="AY75:AZ77"/>
    <mergeCell ref="BA75:BB77"/>
    <mergeCell ref="BC72:BD74"/>
    <mergeCell ref="BE72:BF74"/>
    <mergeCell ref="BG72:BI74"/>
    <mergeCell ref="BJ72:BL74"/>
    <mergeCell ref="B75:L77"/>
    <mergeCell ref="M75:P77"/>
    <mergeCell ref="Q75:T77"/>
    <mergeCell ref="U75:X77"/>
    <mergeCell ref="Y75:AB77"/>
    <mergeCell ref="AC75:AF77"/>
    <mergeCell ref="AG72:AO74"/>
    <mergeCell ref="AP72:AS74"/>
    <mergeCell ref="AT72:AV74"/>
    <mergeCell ref="AW72:AX74"/>
    <mergeCell ref="AY72:AZ74"/>
    <mergeCell ref="BA72:BB74"/>
    <mergeCell ref="BC69:BD71"/>
    <mergeCell ref="BE69:BF71"/>
    <mergeCell ref="BG69:BI71"/>
    <mergeCell ref="BJ69:BL71"/>
    <mergeCell ref="B72:L74"/>
    <mergeCell ref="M72:P74"/>
    <mergeCell ref="Q72:T74"/>
    <mergeCell ref="U72:X74"/>
    <mergeCell ref="Y72:AB74"/>
    <mergeCell ref="AC72:AF74"/>
    <mergeCell ref="AG69:AO71"/>
    <mergeCell ref="AP69:AS71"/>
    <mergeCell ref="AT69:AV71"/>
    <mergeCell ref="AW69:AX71"/>
    <mergeCell ref="AY69:AZ71"/>
    <mergeCell ref="BA69:BB71"/>
    <mergeCell ref="BC66:BD68"/>
    <mergeCell ref="BE66:BF68"/>
    <mergeCell ref="BG66:BI68"/>
    <mergeCell ref="BJ66:BL68"/>
    <mergeCell ref="B69:L71"/>
    <mergeCell ref="M69:P71"/>
    <mergeCell ref="Q69:T71"/>
    <mergeCell ref="U69:X71"/>
    <mergeCell ref="Y69:AB71"/>
    <mergeCell ref="AC69:AF71"/>
    <mergeCell ref="AG66:AO68"/>
    <mergeCell ref="AP66:AS68"/>
    <mergeCell ref="AT66:AV68"/>
    <mergeCell ref="AW66:AX68"/>
    <mergeCell ref="AY66:AZ68"/>
    <mergeCell ref="BA66:BB68"/>
    <mergeCell ref="B66:L68"/>
    <mergeCell ref="M66:P68"/>
    <mergeCell ref="Q66:T68"/>
    <mergeCell ref="U66:X68"/>
    <mergeCell ref="Y66:AB68"/>
    <mergeCell ref="AC66:AF68"/>
    <mergeCell ref="BJ60:BL65"/>
    <mergeCell ref="B63:L65"/>
    <mergeCell ref="M63:P65"/>
    <mergeCell ref="Q63:T65"/>
    <mergeCell ref="U63:X65"/>
    <mergeCell ref="Y63:AB65"/>
    <mergeCell ref="AC63:AF65"/>
    <mergeCell ref="AW63:AX65"/>
    <mergeCell ref="AY63:AZ65"/>
    <mergeCell ref="BA63:BB65"/>
    <mergeCell ref="AP60:AS65"/>
    <mergeCell ref="AT60:AV65"/>
    <mergeCell ref="AW60:BB62"/>
    <mergeCell ref="BC60:BD65"/>
    <mergeCell ref="BE60:BF65"/>
    <mergeCell ref="BG60:BI65"/>
    <mergeCell ref="B54:AF57"/>
    <mergeCell ref="AG54:BI57"/>
    <mergeCell ref="B58:BI59"/>
    <mergeCell ref="B60:L62"/>
    <mergeCell ref="M60:P62"/>
    <mergeCell ref="Q60:T62"/>
    <mergeCell ref="U60:X62"/>
    <mergeCell ref="Y60:AB62"/>
    <mergeCell ref="AC60:AF62"/>
    <mergeCell ref="AG60:AO65"/>
    <mergeCell ref="BH48:BI50"/>
    <mergeCell ref="B51:J53"/>
    <mergeCell ref="K51:S53"/>
    <mergeCell ref="T51:AF53"/>
    <mergeCell ref="AG51:AO53"/>
    <mergeCell ref="AP51:AV53"/>
    <mergeCell ref="AW51:AY53"/>
    <mergeCell ref="AZ51:BE53"/>
    <mergeCell ref="BF51:BG53"/>
    <mergeCell ref="BH51:BI53"/>
    <mergeCell ref="BF45:BG47"/>
    <mergeCell ref="BH45:BI47"/>
    <mergeCell ref="B48:J50"/>
    <mergeCell ref="K48:S50"/>
    <mergeCell ref="T48:AF50"/>
    <mergeCell ref="AG48:AO50"/>
    <mergeCell ref="AP48:AV50"/>
    <mergeCell ref="AW48:AY50"/>
    <mergeCell ref="AZ48:BE50"/>
    <mergeCell ref="BF48:BG50"/>
    <mergeCell ref="AZ42:BE44"/>
    <mergeCell ref="BF42:BG44"/>
    <mergeCell ref="BH42:BI44"/>
    <mergeCell ref="B45:J47"/>
    <mergeCell ref="K45:S47"/>
    <mergeCell ref="T45:AF47"/>
    <mergeCell ref="AG45:AO47"/>
    <mergeCell ref="AP45:AV47"/>
    <mergeCell ref="AW45:AY47"/>
    <mergeCell ref="AZ45:BE47"/>
    <mergeCell ref="B42:J44"/>
    <mergeCell ref="K42:S44"/>
    <mergeCell ref="T42:AF44"/>
    <mergeCell ref="AG42:AO44"/>
    <mergeCell ref="AP42:AV44"/>
    <mergeCell ref="AW42:AY44"/>
    <mergeCell ref="AY36:AZ38"/>
    <mergeCell ref="BA36:BB38"/>
    <mergeCell ref="BC36:BE38"/>
    <mergeCell ref="BF36:BI38"/>
    <mergeCell ref="B39:J41"/>
    <mergeCell ref="K39:S41"/>
    <mergeCell ref="T39:AF41"/>
    <mergeCell ref="AG39:AO41"/>
    <mergeCell ref="AP39:AY41"/>
    <mergeCell ref="AZ39:BI41"/>
    <mergeCell ref="AY33:AZ35"/>
    <mergeCell ref="BA33:BB35"/>
    <mergeCell ref="BC33:BE35"/>
    <mergeCell ref="BF33:BI35"/>
    <mergeCell ref="B36:J38"/>
    <mergeCell ref="K36:S38"/>
    <mergeCell ref="T36:AF38"/>
    <mergeCell ref="AG36:AO38"/>
    <mergeCell ref="AP36:AU38"/>
    <mergeCell ref="AV36:AX38"/>
    <mergeCell ref="T21:AF23"/>
    <mergeCell ref="AG21:AO23"/>
    <mergeCell ref="AP21:AU23"/>
    <mergeCell ref="AV21:AX23"/>
    <mergeCell ref="AY30:AZ32"/>
    <mergeCell ref="BA30:BB32"/>
    <mergeCell ref="BC30:BE32"/>
    <mergeCell ref="BF30:BI32"/>
    <mergeCell ref="B33:J35"/>
    <mergeCell ref="K33:S35"/>
    <mergeCell ref="T33:AF35"/>
    <mergeCell ref="AG33:AO35"/>
    <mergeCell ref="AP33:AU35"/>
    <mergeCell ref="AV33:AX35"/>
    <mergeCell ref="AY27:AZ29"/>
    <mergeCell ref="BA27:BB29"/>
    <mergeCell ref="BC27:BE29"/>
    <mergeCell ref="BF27:BI29"/>
    <mergeCell ref="B30:J32"/>
    <mergeCell ref="K30:S32"/>
    <mergeCell ref="T30:AF32"/>
    <mergeCell ref="AG30:AO32"/>
    <mergeCell ref="AP30:AU32"/>
    <mergeCell ref="AV30:AX32"/>
    <mergeCell ref="B2:AO11"/>
    <mergeCell ref="AP2:AY11"/>
    <mergeCell ref="AZ2:BI11"/>
    <mergeCell ref="B12:BI15"/>
    <mergeCell ref="B16:BI17"/>
    <mergeCell ref="B18:J20"/>
    <mergeCell ref="K18:S20"/>
    <mergeCell ref="T18:AF20"/>
    <mergeCell ref="AG18:AO20"/>
    <mergeCell ref="AP18:BI20"/>
    <mergeCell ref="AY24:AZ26"/>
    <mergeCell ref="BA24:BB26"/>
    <mergeCell ref="BC24:BE26"/>
    <mergeCell ref="BF24:BI26"/>
    <mergeCell ref="B27:J29"/>
    <mergeCell ref="K27:S29"/>
    <mergeCell ref="T27:AF29"/>
    <mergeCell ref="AG27:AO29"/>
    <mergeCell ref="AP27:AU29"/>
    <mergeCell ref="AV27:AX29"/>
    <mergeCell ref="AY21:AZ23"/>
    <mergeCell ref="BA21:BB23"/>
    <mergeCell ref="BC21:BE23"/>
    <mergeCell ref="BF21:BI23"/>
    <mergeCell ref="B24:J26"/>
    <mergeCell ref="K24:S26"/>
    <mergeCell ref="T24:AF26"/>
    <mergeCell ref="AG24:AO26"/>
    <mergeCell ref="AP24:AU26"/>
    <mergeCell ref="AV24:AX26"/>
    <mergeCell ref="B21:J23"/>
    <mergeCell ref="K21:S23"/>
  </mergeCells>
  <conditionalFormatting sqref="AT66:AZ68 AY108:AZ119 AY123:AZ131 AY135:AZ137 AY141:AZ164 AY69:AZ104 AT69:AX164 BE66:BL164">
    <cfRule type="cellIs" dxfId="673" priority="33" operator="equal">
      <formula>0</formula>
    </cfRule>
  </conditionalFormatting>
  <conditionalFormatting sqref="AY177:AZ209">
    <cfRule type="cellIs" dxfId="672" priority="32" operator="equal">
      <formula>0</formula>
    </cfRule>
  </conditionalFormatting>
  <conditionalFormatting sqref="AE245:AK248 AO245:AQ248">
    <cfRule type="expression" dxfId="671" priority="31">
      <formula>($AB$245=0)</formula>
    </cfRule>
  </conditionalFormatting>
  <conditionalFormatting sqref="AK279:AM282">
    <cfRule type="cellIs" dxfId="670" priority="30" operator="equal">
      <formula>0</formula>
    </cfRule>
  </conditionalFormatting>
  <conditionalFormatting sqref="BA66:BB164">
    <cfRule type="cellIs" dxfId="669" priority="28" operator="equal">
      <formula>0</formula>
    </cfRule>
  </conditionalFormatting>
  <conditionalFormatting sqref="BG66:BL164">
    <cfRule type="cellIs" dxfId="668" priority="27" operator="lessThan">
      <formula>0</formula>
    </cfRule>
  </conditionalFormatting>
  <conditionalFormatting sqref="BG177:BI209">
    <cfRule type="cellIs" dxfId="667" priority="26" operator="equal">
      <formula>0</formula>
    </cfRule>
  </conditionalFormatting>
  <conditionalFormatting sqref="BG177:BI209">
    <cfRule type="cellIs" dxfId="666" priority="25" operator="lessThan">
      <formula>0</formula>
    </cfRule>
  </conditionalFormatting>
  <conditionalFormatting sqref="AZ245:BI248">
    <cfRule type="expression" dxfId="665" priority="24">
      <formula>$AW$245=0</formula>
    </cfRule>
  </conditionalFormatting>
  <conditionalFormatting sqref="AH279:AJ282">
    <cfRule type="cellIs" dxfId="664" priority="23" operator="equal">
      <formula>0</formula>
    </cfRule>
  </conditionalFormatting>
  <conditionalFormatting sqref="AT174:BB176 AT177:AX209 BE177:BF209 BE174:BI176 BA177:BB209">
    <cfRule type="cellIs" dxfId="663" priority="22" operator="equal">
      <formula>0</formula>
    </cfRule>
  </conditionalFormatting>
  <conditionalFormatting sqref="BG174:BI176">
    <cfRule type="cellIs" dxfId="662" priority="21" operator="lessThan">
      <formula>0</formula>
    </cfRule>
  </conditionalFormatting>
  <conditionalFormatting sqref="BC66:BD164">
    <cfRule type="cellIs" dxfId="661" priority="20" operator="equal">
      <formula>0</formula>
    </cfRule>
  </conditionalFormatting>
  <conditionalFormatting sqref="BC174:BD209">
    <cfRule type="cellIs" dxfId="660" priority="19" operator="equal">
      <formula>0</formula>
    </cfRule>
  </conditionalFormatting>
  <conditionalFormatting sqref="AE241:AK244">
    <cfRule type="expression" dxfId="659" priority="18">
      <formula>($AB$245=0)</formula>
    </cfRule>
  </conditionalFormatting>
  <conditionalFormatting sqref="AO241:AQ244">
    <cfRule type="expression" dxfId="658" priority="17">
      <formula>($AB$245=0)</formula>
    </cfRule>
  </conditionalFormatting>
  <conditionalFormatting sqref="AZ241:BI244">
    <cfRule type="expression" dxfId="657" priority="16">
      <formula>$AW$245=0</formula>
    </cfRule>
  </conditionalFormatting>
  <conditionalFormatting sqref="AY105:AZ107">
    <cfRule type="cellIs" dxfId="656" priority="15" operator="equal">
      <formula>0</formula>
    </cfRule>
  </conditionalFormatting>
  <conditionalFormatting sqref="AY120:AZ122">
    <cfRule type="cellIs" dxfId="655" priority="14" operator="equal">
      <formula>0</formula>
    </cfRule>
  </conditionalFormatting>
  <conditionalFormatting sqref="AY132:AZ134">
    <cfRule type="cellIs" dxfId="654" priority="13" operator="equal">
      <formula>0</formula>
    </cfRule>
  </conditionalFormatting>
  <conditionalFormatting sqref="AY138:AZ140">
    <cfRule type="cellIs" dxfId="653" priority="12" operator="equal">
      <formula>0</formula>
    </cfRule>
  </conditionalFormatting>
  <conditionalFormatting sqref="BJ165:BL170">
    <cfRule type="cellIs" dxfId="652" priority="11" operator="equal">
      <formula>0</formula>
    </cfRule>
  </conditionalFormatting>
  <conditionalFormatting sqref="BJ165:BL170">
    <cfRule type="cellIs" dxfId="651" priority="10" operator="lessThan">
      <formula>0</formula>
    </cfRule>
  </conditionalFormatting>
  <conditionalFormatting sqref="BJ171:BL173">
    <cfRule type="cellIs" dxfId="650" priority="9" operator="equal">
      <formula>0</formula>
    </cfRule>
  </conditionalFormatting>
  <conditionalFormatting sqref="BJ171:BL173">
    <cfRule type="cellIs" dxfId="649" priority="8" operator="lessThan">
      <formula>0</formula>
    </cfRule>
  </conditionalFormatting>
  <conditionalFormatting sqref="BH42:BI53">
    <cfRule type="cellIs" dxfId="648" priority="7" operator="equal">
      <formula>0</formula>
    </cfRule>
  </conditionalFormatting>
  <conditionalFormatting sqref="BJ174:BL176">
    <cfRule type="cellIs" dxfId="647" priority="6" operator="equal">
      <formula>0</formula>
    </cfRule>
  </conditionalFormatting>
  <conditionalFormatting sqref="BJ174:BL176">
    <cfRule type="cellIs" dxfId="646" priority="5" operator="lessThan">
      <formula>0</formula>
    </cfRule>
  </conditionalFormatting>
  <conditionalFormatting sqref="AL245:AN248">
    <cfRule type="expression" dxfId="645" priority="4">
      <formula>($AB$245=0)</formula>
    </cfRule>
  </conditionalFormatting>
  <conditionalFormatting sqref="AL241:AN244">
    <cfRule type="expression" dxfId="644" priority="3">
      <formula>($AB$245=0)</formula>
    </cfRule>
  </conditionalFormatting>
  <conditionalFormatting sqref="M66:Y150">
    <cfRule type="cellIs" dxfId="643" priority="2" operator="equal">
      <formula>0</formula>
    </cfRule>
  </conditionalFormatting>
  <conditionalFormatting sqref="AC69:AC71">
    <cfRule type="cellIs" dxfId="642" priority="1" operator="equal">
      <formula>0</formula>
    </cfRule>
  </conditionalFormatting>
  <printOptions horizontalCentered="1"/>
  <pageMargins left="0.25" right="0.25" top="0.25" bottom="0.25" header="0" footer="0"/>
  <pageSetup scale="15" orientation="portrait" r:id="rId1"/>
  <drawing r:id="rId2"/>
  <legacyDrawing r:id="rId3"/>
</worksheet>
</file>

<file path=xl/worksheets/sheet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50">
    <tabColor theme="8" tint="-0.249977111117893"/>
  </sheetPr>
  <dimension ref="A1:BO308"/>
  <sheetViews>
    <sheetView topLeftCell="A63" zoomScale="30" zoomScaleNormal="30" zoomScaleSheetLayoutView="30" zoomScalePageLayoutView="40" workbookViewId="0">
      <selection activeCell="Y150" sqref="Y150:AB152"/>
    </sheetView>
  </sheetViews>
  <sheetFormatPr defaultRowHeight="15"/>
  <cols>
    <col min="2" max="15" width="9.42578125" customWidth="1"/>
    <col min="16" max="16" width="21" customWidth="1"/>
    <col min="17" max="17" width="9.42578125" customWidth="1"/>
    <col min="18" max="18" width="10.85546875" customWidth="1"/>
    <col min="19" max="19" width="16.28515625" customWidth="1"/>
    <col min="20" max="20" width="8.28515625" customWidth="1"/>
    <col min="21" max="23" width="9.42578125" customWidth="1"/>
    <col min="24" max="24" width="17.5703125" customWidth="1"/>
    <col min="25" max="25" width="14.5703125" customWidth="1"/>
    <col min="26" max="27" width="10.5703125" customWidth="1"/>
    <col min="28" max="28" width="7.140625" customWidth="1"/>
    <col min="29" max="31" width="9.42578125" customWidth="1"/>
    <col min="32" max="32" width="15.5703125" customWidth="1"/>
    <col min="33" max="40" width="9.42578125" customWidth="1"/>
    <col min="41" max="41" width="18.5703125" customWidth="1"/>
    <col min="42" max="46" width="9.42578125" customWidth="1"/>
    <col min="47" max="47" width="16.28515625" customWidth="1"/>
    <col min="48" max="49" width="9.42578125" customWidth="1"/>
    <col min="50" max="50" width="12" customWidth="1"/>
    <col min="51" max="51" width="9.42578125" customWidth="1"/>
    <col min="52" max="52" width="12" customWidth="1"/>
    <col min="53" max="53" width="9.42578125" customWidth="1"/>
    <col min="54" max="56" width="11.5703125" customWidth="1"/>
    <col min="57" max="59" width="9.42578125" customWidth="1"/>
    <col min="60" max="60" width="12" customWidth="1"/>
    <col min="61" max="61" width="11.42578125" customWidth="1"/>
    <col min="63" max="63" width="9.140625" customWidth="1"/>
  </cols>
  <sheetData>
    <row r="1" spans="2:61" ht="15.75" thickBot="1"/>
    <row r="2" spans="2:61" ht="15" customHeight="1" thickTop="1">
      <c r="B2" s="475" t="s">
        <v>0</v>
      </c>
      <c r="C2" s="476"/>
      <c r="D2" s="476"/>
      <c r="E2" s="476"/>
      <c r="F2" s="476"/>
      <c r="G2" s="476"/>
      <c r="H2" s="476"/>
      <c r="I2" s="476"/>
      <c r="J2" s="476"/>
      <c r="K2" s="476"/>
      <c r="L2" s="476"/>
      <c r="M2" s="476"/>
      <c r="N2" s="476"/>
      <c r="O2" s="476"/>
      <c r="P2" s="476"/>
      <c r="Q2" s="476"/>
      <c r="R2" s="476"/>
      <c r="S2" s="476"/>
      <c r="T2" s="476"/>
      <c r="U2" s="476"/>
      <c r="V2" s="476"/>
      <c r="W2" s="476"/>
      <c r="X2" s="476"/>
      <c r="Y2" s="476"/>
      <c r="Z2" s="476"/>
      <c r="AA2" s="476"/>
      <c r="AB2" s="476"/>
      <c r="AC2" s="476"/>
      <c r="AD2" s="476"/>
      <c r="AE2" s="476"/>
      <c r="AF2" s="476"/>
      <c r="AG2" s="476"/>
      <c r="AH2" s="476"/>
      <c r="AI2" s="476"/>
      <c r="AJ2" s="476"/>
      <c r="AK2" s="476"/>
      <c r="AL2" s="476"/>
      <c r="AM2" s="476"/>
      <c r="AN2" s="476"/>
      <c r="AO2" s="476"/>
      <c r="AP2" s="476"/>
      <c r="AQ2" s="476"/>
      <c r="AR2" s="476"/>
      <c r="AS2" s="476"/>
      <c r="AT2" s="476"/>
      <c r="AU2" s="476"/>
      <c r="AV2" s="476"/>
      <c r="AW2" s="476"/>
      <c r="AX2" s="476"/>
      <c r="AY2" s="476"/>
      <c r="AZ2" s="481"/>
      <c r="BA2" s="481"/>
      <c r="BB2" s="481"/>
      <c r="BC2" s="481"/>
      <c r="BD2" s="481"/>
      <c r="BE2" s="481"/>
      <c r="BF2" s="481"/>
      <c r="BG2" s="481"/>
      <c r="BH2" s="481"/>
      <c r="BI2" s="482"/>
    </row>
    <row r="3" spans="2:61" ht="15" customHeight="1">
      <c r="B3" s="477"/>
      <c r="C3" s="478"/>
      <c r="D3" s="478"/>
      <c r="E3" s="478"/>
      <c r="F3" s="478"/>
      <c r="G3" s="478"/>
      <c r="H3" s="478"/>
      <c r="I3" s="478"/>
      <c r="J3" s="478"/>
      <c r="K3" s="478"/>
      <c r="L3" s="478"/>
      <c r="M3" s="478"/>
      <c r="N3" s="478"/>
      <c r="O3" s="478"/>
      <c r="P3" s="478"/>
      <c r="Q3" s="478"/>
      <c r="R3" s="478"/>
      <c r="S3" s="478"/>
      <c r="T3" s="478"/>
      <c r="U3" s="478"/>
      <c r="V3" s="478"/>
      <c r="W3" s="478"/>
      <c r="X3" s="478"/>
      <c r="Y3" s="478"/>
      <c r="Z3" s="478"/>
      <c r="AA3" s="478"/>
      <c r="AB3" s="478"/>
      <c r="AC3" s="478"/>
      <c r="AD3" s="478"/>
      <c r="AE3" s="478"/>
      <c r="AF3" s="478"/>
      <c r="AG3" s="478"/>
      <c r="AH3" s="478"/>
      <c r="AI3" s="478"/>
      <c r="AJ3" s="478"/>
      <c r="AK3" s="478"/>
      <c r="AL3" s="478"/>
      <c r="AM3" s="478"/>
      <c r="AN3" s="478"/>
      <c r="AO3" s="478"/>
      <c r="AP3" s="478"/>
      <c r="AQ3" s="478"/>
      <c r="AR3" s="478"/>
      <c r="AS3" s="478"/>
      <c r="AT3" s="478"/>
      <c r="AU3" s="478"/>
      <c r="AV3" s="478"/>
      <c r="AW3" s="478"/>
      <c r="AX3" s="478"/>
      <c r="AY3" s="478"/>
      <c r="AZ3" s="483"/>
      <c r="BA3" s="483"/>
      <c r="BB3" s="483"/>
      <c r="BC3" s="483"/>
      <c r="BD3" s="483"/>
      <c r="BE3" s="483"/>
      <c r="BF3" s="483"/>
      <c r="BG3" s="483"/>
      <c r="BH3" s="483"/>
      <c r="BI3" s="484"/>
    </row>
    <row r="4" spans="2:61" ht="15" customHeight="1">
      <c r="B4" s="477"/>
      <c r="C4" s="478"/>
      <c r="D4" s="478"/>
      <c r="E4" s="478"/>
      <c r="F4" s="478"/>
      <c r="G4" s="478"/>
      <c r="H4" s="478"/>
      <c r="I4" s="478"/>
      <c r="J4" s="478"/>
      <c r="K4" s="478"/>
      <c r="L4" s="478"/>
      <c r="M4" s="478"/>
      <c r="N4" s="478"/>
      <c r="O4" s="478"/>
      <c r="P4" s="478"/>
      <c r="Q4" s="478"/>
      <c r="R4" s="478"/>
      <c r="S4" s="478"/>
      <c r="T4" s="478"/>
      <c r="U4" s="478"/>
      <c r="V4" s="478"/>
      <c r="W4" s="478"/>
      <c r="X4" s="478"/>
      <c r="Y4" s="478"/>
      <c r="Z4" s="478"/>
      <c r="AA4" s="478"/>
      <c r="AB4" s="478"/>
      <c r="AC4" s="478"/>
      <c r="AD4" s="478"/>
      <c r="AE4" s="478"/>
      <c r="AF4" s="478"/>
      <c r="AG4" s="478"/>
      <c r="AH4" s="478"/>
      <c r="AI4" s="478"/>
      <c r="AJ4" s="478"/>
      <c r="AK4" s="478"/>
      <c r="AL4" s="478"/>
      <c r="AM4" s="478"/>
      <c r="AN4" s="478"/>
      <c r="AO4" s="478"/>
      <c r="AP4" s="478"/>
      <c r="AQ4" s="478"/>
      <c r="AR4" s="478"/>
      <c r="AS4" s="478"/>
      <c r="AT4" s="478"/>
      <c r="AU4" s="478"/>
      <c r="AV4" s="478"/>
      <c r="AW4" s="478"/>
      <c r="AX4" s="478"/>
      <c r="AY4" s="478"/>
      <c r="AZ4" s="483"/>
      <c r="BA4" s="483"/>
      <c r="BB4" s="483"/>
      <c r="BC4" s="483"/>
      <c r="BD4" s="483"/>
      <c r="BE4" s="483"/>
      <c r="BF4" s="483"/>
      <c r="BG4" s="483"/>
      <c r="BH4" s="483"/>
      <c r="BI4" s="484"/>
    </row>
    <row r="5" spans="2:61" ht="15" customHeight="1">
      <c r="B5" s="477"/>
      <c r="C5" s="478"/>
      <c r="D5" s="478"/>
      <c r="E5" s="478"/>
      <c r="F5" s="478"/>
      <c r="G5" s="478"/>
      <c r="H5" s="478"/>
      <c r="I5" s="478"/>
      <c r="J5" s="478"/>
      <c r="K5" s="478"/>
      <c r="L5" s="478"/>
      <c r="M5" s="478"/>
      <c r="N5" s="478"/>
      <c r="O5" s="478"/>
      <c r="P5" s="478"/>
      <c r="Q5" s="478"/>
      <c r="R5" s="478"/>
      <c r="S5" s="478"/>
      <c r="T5" s="478"/>
      <c r="U5" s="478"/>
      <c r="V5" s="478"/>
      <c r="W5" s="478"/>
      <c r="X5" s="478"/>
      <c r="Y5" s="478"/>
      <c r="Z5" s="478"/>
      <c r="AA5" s="478"/>
      <c r="AB5" s="478"/>
      <c r="AC5" s="478"/>
      <c r="AD5" s="478"/>
      <c r="AE5" s="478"/>
      <c r="AF5" s="478"/>
      <c r="AG5" s="478"/>
      <c r="AH5" s="478"/>
      <c r="AI5" s="478"/>
      <c r="AJ5" s="478"/>
      <c r="AK5" s="478"/>
      <c r="AL5" s="478"/>
      <c r="AM5" s="478"/>
      <c r="AN5" s="478"/>
      <c r="AO5" s="478"/>
      <c r="AP5" s="478"/>
      <c r="AQ5" s="478"/>
      <c r="AR5" s="478"/>
      <c r="AS5" s="478"/>
      <c r="AT5" s="478"/>
      <c r="AU5" s="478"/>
      <c r="AV5" s="478"/>
      <c r="AW5" s="478"/>
      <c r="AX5" s="478"/>
      <c r="AY5" s="478"/>
      <c r="AZ5" s="483"/>
      <c r="BA5" s="483"/>
      <c r="BB5" s="483"/>
      <c r="BC5" s="483"/>
      <c r="BD5" s="483"/>
      <c r="BE5" s="483"/>
      <c r="BF5" s="483"/>
      <c r="BG5" s="483"/>
      <c r="BH5" s="483"/>
      <c r="BI5" s="484"/>
    </row>
    <row r="6" spans="2:61" ht="15" customHeight="1">
      <c r="B6" s="477"/>
      <c r="C6" s="478"/>
      <c r="D6" s="478"/>
      <c r="E6" s="478"/>
      <c r="F6" s="478"/>
      <c r="G6" s="478"/>
      <c r="H6" s="478"/>
      <c r="I6" s="478"/>
      <c r="J6" s="478"/>
      <c r="K6" s="478"/>
      <c r="L6" s="478"/>
      <c r="M6" s="478"/>
      <c r="N6" s="478"/>
      <c r="O6" s="478"/>
      <c r="P6" s="478"/>
      <c r="Q6" s="478"/>
      <c r="R6" s="478"/>
      <c r="S6" s="478"/>
      <c r="T6" s="478"/>
      <c r="U6" s="478"/>
      <c r="V6" s="478"/>
      <c r="W6" s="478"/>
      <c r="X6" s="478"/>
      <c r="Y6" s="478"/>
      <c r="Z6" s="478"/>
      <c r="AA6" s="478"/>
      <c r="AB6" s="478"/>
      <c r="AC6" s="478"/>
      <c r="AD6" s="478"/>
      <c r="AE6" s="478"/>
      <c r="AF6" s="478"/>
      <c r="AG6" s="478"/>
      <c r="AH6" s="478"/>
      <c r="AI6" s="478"/>
      <c r="AJ6" s="478"/>
      <c r="AK6" s="478"/>
      <c r="AL6" s="478"/>
      <c r="AM6" s="478"/>
      <c r="AN6" s="478"/>
      <c r="AO6" s="478"/>
      <c r="AP6" s="478"/>
      <c r="AQ6" s="478"/>
      <c r="AR6" s="478"/>
      <c r="AS6" s="478"/>
      <c r="AT6" s="478"/>
      <c r="AU6" s="478"/>
      <c r="AV6" s="478"/>
      <c r="AW6" s="478"/>
      <c r="AX6" s="478"/>
      <c r="AY6" s="478"/>
      <c r="AZ6" s="483"/>
      <c r="BA6" s="483"/>
      <c r="BB6" s="483"/>
      <c r="BC6" s="483"/>
      <c r="BD6" s="483"/>
      <c r="BE6" s="483"/>
      <c r="BF6" s="483"/>
      <c r="BG6" s="483"/>
      <c r="BH6" s="483"/>
      <c r="BI6" s="484"/>
    </row>
    <row r="7" spans="2:61" ht="15" customHeight="1">
      <c r="B7" s="477"/>
      <c r="C7" s="478"/>
      <c r="D7" s="478"/>
      <c r="E7" s="478"/>
      <c r="F7" s="478"/>
      <c r="G7" s="478"/>
      <c r="H7" s="478"/>
      <c r="I7" s="478"/>
      <c r="J7" s="478"/>
      <c r="K7" s="478"/>
      <c r="L7" s="478"/>
      <c r="M7" s="478"/>
      <c r="N7" s="478"/>
      <c r="O7" s="478"/>
      <c r="P7" s="478"/>
      <c r="Q7" s="478"/>
      <c r="R7" s="478"/>
      <c r="S7" s="478"/>
      <c r="T7" s="478"/>
      <c r="U7" s="478"/>
      <c r="V7" s="478"/>
      <c r="W7" s="478"/>
      <c r="X7" s="478"/>
      <c r="Y7" s="478"/>
      <c r="Z7" s="478"/>
      <c r="AA7" s="478"/>
      <c r="AB7" s="478"/>
      <c r="AC7" s="478"/>
      <c r="AD7" s="478"/>
      <c r="AE7" s="478"/>
      <c r="AF7" s="478"/>
      <c r="AG7" s="478"/>
      <c r="AH7" s="478"/>
      <c r="AI7" s="478"/>
      <c r="AJ7" s="478"/>
      <c r="AK7" s="478"/>
      <c r="AL7" s="478"/>
      <c r="AM7" s="478"/>
      <c r="AN7" s="478"/>
      <c r="AO7" s="478"/>
      <c r="AP7" s="478"/>
      <c r="AQ7" s="478"/>
      <c r="AR7" s="478"/>
      <c r="AS7" s="478"/>
      <c r="AT7" s="478"/>
      <c r="AU7" s="478"/>
      <c r="AV7" s="478"/>
      <c r="AW7" s="478"/>
      <c r="AX7" s="478"/>
      <c r="AY7" s="478"/>
      <c r="AZ7" s="483"/>
      <c r="BA7" s="483"/>
      <c r="BB7" s="483"/>
      <c r="BC7" s="483"/>
      <c r="BD7" s="483"/>
      <c r="BE7" s="483"/>
      <c r="BF7" s="483"/>
      <c r="BG7" s="483"/>
      <c r="BH7" s="483"/>
      <c r="BI7" s="484"/>
    </row>
    <row r="8" spans="2:61" ht="15" customHeight="1">
      <c r="B8" s="477"/>
      <c r="C8" s="478"/>
      <c r="D8" s="478"/>
      <c r="E8" s="478"/>
      <c r="F8" s="478"/>
      <c r="G8" s="478"/>
      <c r="H8" s="478"/>
      <c r="I8" s="478"/>
      <c r="J8" s="478"/>
      <c r="K8" s="478"/>
      <c r="L8" s="478"/>
      <c r="M8" s="478"/>
      <c r="N8" s="478"/>
      <c r="O8" s="478"/>
      <c r="P8" s="478"/>
      <c r="Q8" s="478"/>
      <c r="R8" s="478"/>
      <c r="S8" s="478"/>
      <c r="T8" s="478"/>
      <c r="U8" s="478"/>
      <c r="V8" s="478"/>
      <c r="W8" s="478"/>
      <c r="X8" s="478"/>
      <c r="Y8" s="478"/>
      <c r="Z8" s="478"/>
      <c r="AA8" s="478"/>
      <c r="AB8" s="478"/>
      <c r="AC8" s="478"/>
      <c r="AD8" s="478"/>
      <c r="AE8" s="478"/>
      <c r="AF8" s="478"/>
      <c r="AG8" s="478"/>
      <c r="AH8" s="478"/>
      <c r="AI8" s="478"/>
      <c r="AJ8" s="478"/>
      <c r="AK8" s="478"/>
      <c r="AL8" s="478"/>
      <c r="AM8" s="478"/>
      <c r="AN8" s="478"/>
      <c r="AO8" s="478"/>
      <c r="AP8" s="478"/>
      <c r="AQ8" s="478"/>
      <c r="AR8" s="478"/>
      <c r="AS8" s="478"/>
      <c r="AT8" s="478"/>
      <c r="AU8" s="478"/>
      <c r="AV8" s="478"/>
      <c r="AW8" s="478"/>
      <c r="AX8" s="478"/>
      <c r="AY8" s="478"/>
      <c r="AZ8" s="483"/>
      <c r="BA8" s="483"/>
      <c r="BB8" s="483"/>
      <c r="BC8" s="483"/>
      <c r="BD8" s="483"/>
      <c r="BE8" s="483"/>
      <c r="BF8" s="483"/>
      <c r="BG8" s="483"/>
      <c r="BH8" s="483"/>
      <c r="BI8" s="484"/>
    </row>
    <row r="9" spans="2:61" ht="15" customHeight="1">
      <c r="B9" s="477"/>
      <c r="C9" s="478"/>
      <c r="D9" s="478"/>
      <c r="E9" s="478"/>
      <c r="F9" s="478"/>
      <c r="G9" s="478"/>
      <c r="H9" s="478"/>
      <c r="I9" s="478"/>
      <c r="J9" s="478"/>
      <c r="K9" s="478"/>
      <c r="L9" s="478"/>
      <c r="M9" s="478"/>
      <c r="N9" s="478"/>
      <c r="O9" s="478"/>
      <c r="P9" s="478"/>
      <c r="Q9" s="478"/>
      <c r="R9" s="478"/>
      <c r="S9" s="478"/>
      <c r="T9" s="478"/>
      <c r="U9" s="478"/>
      <c r="V9" s="478"/>
      <c r="W9" s="478"/>
      <c r="X9" s="478"/>
      <c r="Y9" s="478"/>
      <c r="Z9" s="478"/>
      <c r="AA9" s="478"/>
      <c r="AB9" s="478"/>
      <c r="AC9" s="478"/>
      <c r="AD9" s="478"/>
      <c r="AE9" s="478"/>
      <c r="AF9" s="478"/>
      <c r="AG9" s="478"/>
      <c r="AH9" s="478"/>
      <c r="AI9" s="478"/>
      <c r="AJ9" s="478"/>
      <c r="AK9" s="478"/>
      <c r="AL9" s="478"/>
      <c r="AM9" s="478"/>
      <c r="AN9" s="478"/>
      <c r="AO9" s="478"/>
      <c r="AP9" s="478"/>
      <c r="AQ9" s="478"/>
      <c r="AR9" s="478"/>
      <c r="AS9" s="478"/>
      <c r="AT9" s="478"/>
      <c r="AU9" s="478"/>
      <c r="AV9" s="478"/>
      <c r="AW9" s="478"/>
      <c r="AX9" s="478"/>
      <c r="AY9" s="478"/>
      <c r="AZ9" s="483"/>
      <c r="BA9" s="483"/>
      <c r="BB9" s="483"/>
      <c r="BC9" s="483"/>
      <c r="BD9" s="483"/>
      <c r="BE9" s="483"/>
      <c r="BF9" s="483"/>
      <c r="BG9" s="483"/>
      <c r="BH9" s="483"/>
      <c r="BI9" s="484"/>
    </row>
    <row r="10" spans="2:61" ht="15" customHeight="1">
      <c r="B10" s="477"/>
      <c r="C10" s="478"/>
      <c r="D10" s="478"/>
      <c r="E10" s="478"/>
      <c r="F10" s="478"/>
      <c r="G10" s="478"/>
      <c r="H10" s="478"/>
      <c r="I10" s="478"/>
      <c r="J10" s="478"/>
      <c r="K10" s="478"/>
      <c r="L10" s="478"/>
      <c r="M10" s="478"/>
      <c r="N10" s="478"/>
      <c r="O10" s="478"/>
      <c r="P10" s="478"/>
      <c r="Q10" s="478"/>
      <c r="R10" s="478"/>
      <c r="S10" s="478"/>
      <c r="T10" s="478"/>
      <c r="U10" s="478"/>
      <c r="V10" s="478"/>
      <c r="W10" s="478"/>
      <c r="X10" s="478"/>
      <c r="Y10" s="478"/>
      <c r="Z10" s="478"/>
      <c r="AA10" s="478"/>
      <c r="AB10" s="478"/>
      <c r="AC10" s="478"/>
      <c r="AD10" s="478"/>
      <c r="AE10" s="478"/>
      <c r="AF10" s="478"/>
      <c r="AG10" s="478"/>
      <c r="AH10" s="478"/>
      <c r="AI10" s="478"/>
      <c r="AJ10" s="478"/>
      <c r="AK10" s="478"/>
      <c r="AL10" s="478"/>
      <c r="AM10" s="478"/>
      <c r="AN10" s="478"/>
      <c r="AO10" s="478"/>
      <c r="AP10" s="478"/>
      <c r="AQ10" s="478"/>
      <c r="AR10" s="478"/>
      <c r="AS10" s="478"/>
      <c r="AT10" s="478"/>
      <c r="AU10" s="478"/>
      <c r="AV10" s="478"/>
      <c r="AW10" s="478"/>
      <c r="AX10" s="478"/>
      <c r="AY10" s="478"/>
      <c r="AZ10" s="483"/>
      <c r="BA10" s="483"/>
      <c r="BB10" s="483"/>
      <c r="BC10" s="483"/>
      <c r="BD10" s="483"/>
      <c r="BE10" s="483"/>
      <c r="BF10" s="483"/>
      <c r="BG10" s="483"/>
      <c r="BH10" s="483"/>
      <c r="BI10" s="484"/>
    </row>
    <row r="11" spans="2:61" ht="15.75" customHeight="1" thickBot="1">
      <c r="B11" s="479"/>
      <c r="C11" s="480"/>
      <c r="D11" s="480"/>
      <c r="E11" s="480"/>
      <c r="F11" s="480"/>
      <c r="G11" s="480"/>
      <c r="H11" s="480"/>
      <c r="I11" s="480"/>
      <c r="J11" s="480"/>
      <c r="K11" s="480"/>
      <c r="L11" s="480"/>
      <c r="M11" s="480"/>
      <c r="N11" s="480"/>
      <c r="O11" s="480"/>
      <c r="P11" s="480"/>
      <c r="Q11" s="480"/>
      <c r="R11" s="480"/>
      <c r="S11" s="480"/>
      <c r="T11" s="480"/>
      <c r="U11" s="480"/>
      <c r="V11" s="480"/>
      <c r="W11" s="480"/>
      <c r="X11" s="480"/>
      <c r="Y11" s="480"/>
      <c r="Z11" s="480"/>
      <c r="AA11" s="480"/>
      <c r="AB11" s="480"/>
      <c r="AC11" s="480"/>
      <c r="AD11" s="480"/>
      <c r="AE11" s="480"/>
      <c r="AF11" s="480"/>
      <c r="AG11" s="480"/>
      <c r="AH11" s="480"/>
      <c r="AI11" s="480"/>
      <c r="AJ11" s="480"/>
      <c r="AK11" s="480"/>
      <c r="AL11" s="480"/>
      <c r="AM11" s="480"/>
      <c r="AN11" s="480"/>
      <c r="AO11" s="480"/>
      <c r="AP11" s="480"/>
      <c r="AQ11" s="480"/>
      <c r="AR11" s="480"/>
      <c r="AS11" s="480"/>
      <c r="AT11" s="480"/>
      <c r="AU11" s="480"/>
      <c r="AV11" s="480"/>
      <c r="AW11" s="480"/>
      <c r="AX11" s="480"/>
      <c r="AY11" s="480"/>
      <c r="AZ11" s="485"/>
      <c r="BA11" s="485"/>
      <c r="BB11" s="485"/>
      <c r="BC11" s="485"/>
      <c r="BD11" s="485"/>
      <c r="BE11" s="485"/>
      <c r="BF11" s="485"/>
      <c r="BG11" s="485"/>
      <c r="BH11" s="485"/>
      <c r="BI11" s="486"/>
    </row>
    <row r="12" spans="2:61" ht="16.5" customHeight="1" thickTop="1" thickBot="1">
      <c r="B12" s="183" t="s">
        <v>1</v>
      </c>
      <c r="C12" s="183"/>
      <c r="D12" s="183"/>
      <c r="E12" s="183"/>
      <c r="F12" s="183"/>
      <c r="G12" s="183"/>
      <c r="H12" s="183"/>
      <c r="I12" s="183"/>
      <c r="J12" s="183"/>
      <c r="K12" s="183"/>
      <c r="L12" s="183"/>
      <c r="M12" s="183"/>
      <c r="N12" s="183"/>
      <c r="O12" s="183"/>
      <c r="P12" s="183"/>
      <c r="Q12" s="183"/>
      <c r="R12" s="183"/>
      <c r="S12" s="183"/>
      <c r="T12" s="183"/>
      <c r="U12" s="183"/>
      <c r="V12" s="183"/>
      <c r="W12" s="183"/>
      <c r="X12" s="183"/>
      <c r="Y12" s="183"/>
      <c r="Z12" s="183"/>
      <c r="AA12" s="183"/>
      <c r="AB12" s="183"/>
      <c r="AC12" s="183"/>
      <c r="AD12" s="183"/>
      <c r="AE12" s="183"/>
      <c r="AF12" s="183"/>
      <c r="AG12" s="183"/>
      <c r="AH12" s="183"/>
      <c r="AI12" s="183"/>
      <c r="AJ12" s="183"/>
      <c r="AK12" s="183"/>
      <c r="AL12" s="183"/>
      <c r="AM12" s="183"/>
      <c r="AN12" s="183"/>
      <c r="AO12" s="183"/>
      <c r="AP12" s="183"/>
      <c r="AQ12" s="183"/>
      <c r="AR12" s="183"/>
      <c r="AS12" s="183"/>
      <c r="AT12" s="183"/>
      <c r="AU12" s="183"/>
      <c r="AV12" s="183"/>
      <c r="AW12" s="183"/>
      <c r="AX12" s="183"/>
      <c r="AY12" s="183"/>
      <c r="AZ12" s="183"/>
      <c r="BA12" s="183"/>
      <c r="BB12" s="183"/>
      <c r="BC12" s="183"/>
      <c r="BD12" s="183"/>
      <c r="BE12" s="183"/>
      <c r="BF12" s="183"/>
      <c r="BG12" s="183"/>
      <c r="BH12" s="183"/>
      <c r="BI12" s="183"/>
    </row>
    <row r="13" spans="2:61" ht="16.5" customHeight="1" thickTop="1" thickBot="1">
      <c r="B13" s="183"/>
      <c r="C13" s="183"/>
      <c r="D13" s="183"/>
      <c r="E13" s="183"/>
      <c r="F13" s="183"/>
      <c r="G13" s="183"/>
      <c r="H13" s="183"/>
      <c r="I13" s="183"/>
      <c r="J13" s="183"/>
      <c r="K13" s="183"/>
      <c r="L13" s="183"/>
      <c r="M13" s="183"/>
      <c r="N13" s="183"/>
      <c r="O13" s="183"/>
      <c r="P13" s="183"/>
      <c r="Q13" s="183"/>
      <c r="R13" s="183"/>
      <c r="S13" s="183"/>
      <c r="T13" s="183"/>
      <c r="U13" s="183"/>
      <c r="V13" s="183"/>
      <c r="W13" s="183"/>
      <c r="X13" s="183"/>
      <c r="Y13" s="183"/>
      <c r="Z13" s="183"/>
      <c r="AA13" s="183"/>
      <c r="AB13" s="183"/>
      <c r="AC13" s="183"/>
      <c r="AD13" s="183"/>
      <c r="AE13" s="183"/>
      <c r="AF13" s="183"/>
      <c r="AG13" s="183"/>
      <c r="AH13" s="183"/>
      <c r="AI13" s="183"/>
      <c r="AJ13" s="183"/>
      <c r="AK13" s="183"/>
      <c r="AL13" s="183"/>
      <c r="AM13" s="183"/>
      <c r="AN13" s="183"/>
      <c r="AO13" s="183"/>
      <c r="AP13" s="183"/>
      <c r="AQ13" s="183"/>
      <c r="AR13" s="183"/>
      <c r="AS13" s="183"/>
      <c r="AT13" s="183"/>
      <c r="AU13" s="183"/>
      <c r="AV13" s="183"/>
      <c r="AW13" s="183"/>
      <c r="AX13" s="183"/>
      <c r="AY13" s="183"/>
      <c r="AZ13" s="183"/>
      <c r="BA13" s="183"/>
      <c r="BB13" s="183"/>
      <c r="BC13" s="183"/>
      <c r="BD13" s="183"/>
      <c r="BE13" s="183"/>
      <c r="BF13" s="183"/>
      <c r="BG13" s="183"/>
      <c r="BH13" s="183"/>
      <c r="BI13" s="183"/>
    </row>
    <row r="14" spans="2:61" ht="16.5" customHeight="1" thickTop="1" thickBot="1">
      <c r="B14" s="183"/>
      <c r="C14" s="183"/>
      <c r="D14" s="183"/>
      <c r="E14" s="183"/>
      <c r="F14" s="183"/>
      <c r="G14" s="183"/>
      <c r="H14" s="183"/>
      <c r="I14" s="183"/>
      <c r="J14" s="183"/>
      <c r="K14" s="183"/>
      <c r="L14" s="183"/>
      <c r="M14" s="183"/>
      <c r="N14" s="183"/>
      <c r="O14" s="183"/>
      <c r="P14" s="183"/>
      <c r="Q14" s="183"/>
      <c r="R14" s="183"/>
      <c r="S14" s="183"/>
      <c r="T14" s="183"/>
      <c r="U14" s="183"/>
      <c r="V14" s="183"/>
      <c r="W14" s="183"/>
      <c r="X14" s="183"/>
      <c r="Y14" s="183"/>
      <c r="Z14" s="183"/>
      <c r="AA14" s="183"/>
      <c r="AB14" s="183"/>
      <c r="AC14" s="183"/>
      <c r="AD14" s="183"/>
      <c r="AE14" s="183"/>
      <c r="AF14" s="183"/>
      <c r="AG14" s="183"/>
      <c r="AH14" s="183"/>
      <c r="AI14" s="183"/>
      <c r="AJ14" s="183"/>
      <c r="AK14" s="183"/>
      <c r="AL14" s="183"/>
      <c r="AM14" s="183"/>
      <c r="AN14" s="183"/>
      <c r="AO14" s="183"/>
      <c r="AP14" s="183"/>
      <c r="AQ14" s="183"/>
      <c r="AR14" s="183"/>
      <c r="AS14" s="183"/>
      <c r="AT14" s="183"/>
      <c r="AU14" s="183"/>
      <c r="AV14" s="183"/>
      <c r="AW14" s="183"/>
      <c r="AX14" s="183"/>
      <c r="AY14" s="183"/>
      <c r="AZ14" s="183"/>
      <c r="BA14" s="183"/>
      <c r="BB14" s="183"/>
      <c r="BC14" s="183"/>
      <c r="BD14" s="183"/>
      <c r="BE14" s="183"/>
      <c r="BF14" s="183"/>
      <c r="BG14" s="183"/>
      <c r="BH14" s="183"/>
      <c r="BI14" s="183"/>
    </row>
    <row r="15" spans="2:61" ht="16.5" customHeight="1" thickTop="1" thickBot="1">
      <c r="B15" s="183"/>
      <c r="C15" s="183"/>
      <c r="D15" s="183"/>
      <c r="E15" s="183"/>
      <c r="F15" s="183"/>
      <c r="G15" s="183"/>
      <c r="H15" s="183"/>
      <c r="I15" s="183"/>
      <c r="J15" s="183"/>
      <c r="K15" s="183"/>
      <c r="L15" s="183"/>
      <c r="M15" s="183"/>
      <c r="N15" s="183"/>
      <c r="O15" s="183"/>
      <c r="P15" s="183"/>
      <c r="Q15" s="183"/>
      <c r="R15" s="183"/>
      <c r="S15" s="183"/>
      <c r="T15" s="183"/>
      <c r="U15" s="183"/>
      <c r="V15" s="183"/>
      <c r="W15" s="183"/>
      <c r="X15" s="183"/>
      <c r="Y15" s="183"/>
      <c r="Z15" s="183"/>
      <c r="AA15" s="183"/>
      <c r="AB15" s="183"/>
      <c r="AC15" s="183"/>
      <c r="AD15" s="183"/>
      <c r="AE15" s="183"/>
      <c r="AF15" s="183"/>
      <c r="AG15" s="183"/>
      <c r="AH15" s="183"/>
      <c r="AI15" s="183"/>
      <c r="AJ15" s="183"/>
      <c r="AK15" s="183"/>
      <c r="AL15" s="183"/>
      <c r="AM15" s="183"/>
      <c r="AN15" s="183"/>
      <c r="AO15" s="183"/>
      <c r="AP15" s="183"/>
      <c r="AQ15" s="183"/>
      <c r="AR15" s="183"/>
      <c r="AS15" s="183"/>
      <c r="AT15" s="183"/>
      <c r="AU15" s="183"/>
      <c r="AV15" s="183"/>
      <c r="AW15" s="183"/>
      <c r="AX15" s="183"/>
      <c r="AY15" s="183"/>
      <c r="AZ15" s="183"/>
      <c r="BA15" s="183"/>
      <c r="BB15" s="183"/>
      <c r="BC15" s="183"/>
      <c r="BD15" s="183"/>
      <c r="BE15" s="183"/>
      <c r="BF15" s="183"/>
      <c r="BG15" s="183"/>
      <c r="BH15" s="183"/>
      <c r="BI15" s="183"/>
    </row>
    <row r="16" spans="2:61" ht="16.5" customHeight="1" thickTop="1" thickBot="1">
      <c r="B16" s="146"/>
      <c r="C16" s="146"/>
      <c r="D16" s="146"/>
      <c r="E16" s="146"/>
      <c r="F16" s="146"/>
      <c r="G16" s="146"/>
      <c r="H16" s="146"/>
      <c r="I16" s="146"/>
      <c r="J16" s="146"/>
      <c r="K16" s="146"/>
      <c r="L16" s="146"/>
      <c r="M16" s="146"/>
      <c r="N16" s="146"/>
      <c r="O16" s="146"/>
      <c r="P16" s="146"/>
      <c r="Q16" s="146"/>
      <c r="R16" s="146"/>
      <c r="S16" s="146"/>
      <c r="T16" s="146"/>
      <c r="U16" s="146"/>
      <c r="V16" s="146"/>
      <c r="W16" s="146"/>
      <c r="X16" s="146"/>
      <c r="Y16" s="146"/>
      <c r="Z16" s="146"/>
      <c r="AA16" s="146"/>
      <c r="AB16" s="146"/>
      <c r="AC16" s="146"/>
      <c r="AD16" s="146"/>
      <c r="AE16" s="146"/>
      <c r="AF16" s="146"/>
      <c r="AG16" s="146"/>
      <c r="AH16" s="146"/>
      <c r="AI16" s="146"/>
      <c r="AJ16" s="146"/>
      <c r="AK16" s="146"/>
      <c r="AL16" s="146"/>
      <c r="AM16" s="146"/>
      <c r="AN16" s="146"/>
      <c r="AO16" s="146"/>
      <c r="AP16" s="146"/>
      <c r="AQ16" s="146"/>
      <c r="AR16" s="146"/>
      <c r="AS16" s="146"/>
      <c r="AT16" s="146"/>
      <c r="AU16" s="146"/>
      <c r="AV16" s="146"/>
      <c r="AW16" s="146"/>
      <c r="AX16" s="146"/>
      <c r="AY16" s="146"/>
      <c r="AZ16" s="146"/>
      <c r="BA16" s="146"/>
      <c r="BB16" s="146"/>
      <c r="BC16" s="146"/>
      <c r="BD16" s="146"/>
      <c r="BE16" s="146"/>
      <c r="BF16" s="146"/>
      <c r="BG16" s="146"/>
      <c r="BH16" s="146"/>
      <c r="BI16" s="146"/>
    </row>
    <row r="17" spans="2:61" ht="16.5" customHeight="1" thickTop="1" thickBot="1">
      <c r="B17" s="146"/>
      <c r="C17" s="146"/>
      <c r="D17" s="146"/>
      <c r="E17" s="146"/>
      <c r="F17" s="146"/>
      <c r="G17" s="146"/>
      <c r="H17" s="146"/>
      <c r="I17" s="146"/>
      <c r="J17" s="146"/>
      <c r="K17" s="146"/>
      <c r="L17" s="146"/>
      <c r="M17" s="146"/>
      <c r="N17" s="146"/>
      <c r="O17" s="146"/>
      <c r="P17" s="146"/>
      <c r="Q17" s="146"/>
      <c r="R17" s="146"/>
      <c r="S17" s="146"/>
      <c r="T17" s="146"/>
      <c r="U17" s="146"/>
      <c r="V17" s="146"/>
      <c r="W17" s="146"/>
      <c r="X17" s="146"/>
      <c r="Y17" s="146"/>
      <c r="Z17" s="146"/>
      <c r="AA17" s="146"/>
      <c r="AB17" s="146"/>
      <c r="AC17" s="146"/>
      <c r="AD17" s="146"/>
      <c r="AE17" s="146"/>
      <c r="AF17" s="146"/>
      <c r="AG17" s="146"/>
      <c r="AH17" s="146"/>
      <c r="AI17" s="146"/>
      <c r="AJ17" s="146"/>
      <c r="AK17" s="146"/>
      <c r="AL17" s="146"/>
      <c r="AM17" s="146"/>
      <c r="AN17" s="146"/>
      <c r="AO17" s="146"/>
      <c r="AP17" s="146"/>
      <c r="AQ17" s="146"/>
      <c r="AR17" s="146"/>
      <c r="AS17" s="146"/>
      <c r="AT17" s="146"/>
      <c r="AU17" s="146"/>
      <c r="AV17" s="146"/>
      <c r="AW17" s="146"/>
      <c r="AX17" s="146"/>
      <c r="AY17" s="146"/>
      <c r="AZ17" s="146"/>
      <c r="BA17" s="146"/>
      <c r="BB17" s="146"/>
      <c r="BC17" s="146"/>
      <c r="BD17" s="146"/>
      <c r="BE17" s="146"/>
      <c r="BF17" s="146"/>
      <c r="BG17" s="146"/>
      <c r="BH17" s="146"/>
      <c r="BI17" s="146"/>
    </row>
    <row r="18" spans="2:61" ht="15" customHeight="1" thickTop="1" thickBot="1">
      <c r="B18" s="461" t="s">
        <v>2</v>
      </c>
      <c r="C18" s="461"/>
      <c r="D18" s="461"/>
      <c r="E18" s="461"/>
      <c r="F18" s="461"/>
      <c r="G18" s="461"/>
      <c r="H18" s="461"/>
      <c r="I18" s="461"/>
      <c r="J18" s="461"/>
      <c r="K18" s="414" t="s">
        <v>260</v>
      </c>
      <c r="L18" s="414"/>
      <c r="M18" s="414"/>
      <c r="N18" s="414"/>
      <c r="O18" s="414"/>
      <c r="P18" s="414"/>
      <c r="Q18" s="414"/>
      <c r="R18" s="414"/>
      <c r="S18" s="414"/>
      <c r="T18" s="461" t="s">
        <v>3</v>
      </c>
      <c r="U18" s="461"/>
      <c r="V18" s="461"/>
      <c r="W18" s="461"/>
      <c r="X18" s="461"/>
      <c r="Y18" s="461"/>
      <c r="Z18" s="461"/>
      <c r="AA18" s="461"/>
      <c r="AB18" s="461"/>
      <c r="AC18" s="461"/>
      <c r="AD18" s="461"/>
      <c r="AE18" s="461"/>
      <c r="AF18" s="461"/>
      <c r="AG18" s="496">
        <f>'09.02'!AG18+1</f>
        <v>44237</v>
      </c>
      <c r="AH18" s="496"/>
      <c r="AI18" s="496"/>
      <c r="AJ18" s="496"/>
      <c r="AK18" s="496"/>
      <c r="AL18" s="496"/>
      <c r="AM18" s="496"/>
      <c r="AN18" s="496"/>
      <c r="AO18" s="496"/>
      <c r="AP18" s="183" t="s">
        <v>4</v>
      </c>
      <c r="AQ18" s="183"/>
      <c r="AR18" s="183"/>
      <c r="AS18" s="183"/>
      <c r="AT18" s="183"/>
      <c r="AU18" s="183"/>
      <c r="AV18" s="183"/>
      <c r="AW18" s="183"/>
      <c r="AX18" s="183"/>
      <c r="AY18" s="183"/>
      <c r="AZ18" s="183"/>
      <c r="BA18" s="183"/>
      <c r="BB18" s="183"/>
      <c r="BC18" s="183"/>
      <c r="BD18" s="183"/>
      <c r="BE18" s="183"/>
      <c r="BF18" s="183"/>
      <c r="BG18" s="183"/>
      <c r="BH18" s="183"/>
      <c r="BI18" s="183"/>
    </row>
    <row r="19" spans="2:61" ht="15" customHeight="1" thickTop="1" thickBot="1">
      <c r="B19" s="461"/>
      <c r="C19" s="461"/>
      <c r="D19" s="461"/>
      <c r="E19" s="461"/>
      <c r="F19" s="461"/>
      <c r="G19" s="461"/>
      <c r="H19" s="461"/>
      <c r="I19" s="461"/>
      <c r="J19" s="461"/>
      <c r="K19" s="414"/>
      <c r="L19" s="414"/>
      <c r="M19" s="414"/>
      <c r="N19" s="414"/>
      <c r="O19" s="414"/>
      <c r="P19" s="414"/>
      <c r="Q19" s="414"/>
      <c r="R19" s="414"/>
      <c r="S19" s="414"/>
      <c r="T19" s="461"/>
      <c r="U19" s="461"/>
      <c r="V19" s="461"/>
      <c r="W19" s="461"/>
      <c r="X19" s="461"/>
      <c r="Y19" s="461"/>
      <c r="Z19" s="461"/>
      <c r="AA19" s="461"/>
      <c r="AB19" s="461"/>
      <c r="AC19" s="461"/>
      <c r="AD19" s="461"/>
      <c r="AE19" s="461"/>
      <c r="AF19" s="461"/>
      <c r="AG19" s="496"/>
      <c r="AH19" s="496"/>
      <c r="AI19" s="496"/>
      <c r="AJ19" s="496"/>
      <c r="AK19" s="496"/>
      <c r="AL19" s="496"/>
      <c r="AM19" s="496"/>
      <c r="AN19" s="496"/>
      <c r="AO19" s="496"/>
      <c r="AP19" s="183"/>
      <c r="AQ19" s="183"/>
      <c r="AR19" s="183"/>
      <c r="AS19" s="183"/>
      <c r="AT19" s="183"/>
      <c r="AU19" s="183"/>
      <c r="AV19" s="183"/>
      <c r="AW19" s="183"/>
      <c r="AX19" s="183"/>
      <c r="AY19" s="183"/>
      <c r="AZ19" s="183"/>
      <c r="BA19" s="183"/>
      <c r="BB19" s="183"/>
      <c r="BC19" s="183"/>
      <c r="BD19" s="183"/>
      <c r="BE19" s="183"/>
      <c r="BF19" s="183"/>
      <c r="BG19" s="183"/>
      <c r="BH19" s="183"/>
      <c r="BI19" s="183"/>
    </row>
    <row r="20" spans="2:61" ht="15" customHeight="1" thickTop="1" thickBot="1">
      <c r="B20" s="461"/>
      <c r="C20" s="461"/>
      <c r="D20" s="461"/>
      <c r="E20" s="461"/>
      <c r="F20" s="461"/>
      <c r="G20" s="461"/>
      <c r="H20" s="461"/>
      <c r="I20" s="461"/>
      <c r="J20" s="461"/>
      <c r="K20" s="414"/>
      <c r="L20" s="414"/>
      <c r="M20" s="414"/>
      <c r="N20" s="414"/>
      <c r="O20" s="414"/>
      <c r="P20" s="414"/>
      <c r="Q20" s="414"/>
      <c r="R20" s="414"/>
      <c r="S20" s="414"/>
      <c r="T20" s="461"/>
      <c r="U20" s="461"/>
      <c r="V20" s="461"/>
      <c r="W20" s="461"/>
      <c r="X20" s="461"/>
      <c r="Y20" s="461"/>
      <c r="Z20" s="461"/>
      <c r="AA20" s="461"/>
      <c r="AB20" s="461"/>
      <c r="AC20" s="461"/>
      <c r="AD20" s="461"/>
      <c r="AE20" s="461"/>
      <c r="AF20" s="461"/>
      <c r="AG20" s="496"/>
      <c r="AH20" s="496"/>
      <c r="AI20" s="496"/>
      <c r="AJ20" s="496"/>
      <c r="AK20" s="496"/>
      <c r="AL20" s="496"/>
      <c r="AM20" s="496"/>
      <c r="AN20" s="496"/>
      <c r="AO20" s="496"/>
      <c r="AP20" s="183"/>
      <c r="AQ20" s="183"/>
      <c r="AR20" s="183"/>
      <c r="AS20" s="183"/>
      <c r="AT20" s="183"/>
      <c r="AU20" s="183"/>
      <c r="AV20" s="183"/>
      <c r="AW20" s="183"/>
      <c r="AX20" s="183"/>
      <c r="AY20" s="183"/>
      <c r="AZ20" s="183"/>
      <c r="BA20" s="183"/>
      <c r="BB20" s="183"/>
      <c r="BC20" s="183"/>
      <c r="BD20" s="183"/>
      <c r="BE20" s="183"/>
      <c r="BF20" s="183"/>
      <c r="BG20" s="183"/>
      <c r="BH20" s="183"/>
      <c r="BI20" s="183"/>
    </row>
    <row r="21" spans="2:61" ht="16.5" customHeight="1" thickTop="1" thickBot="1">
      <c r="B21" s="461" t="s">
        <v>5</v>
      </c>
      <c r="C21" s="461"/>
      <c r="D21" s="461"/>
      <c r="E21" s="461"/>
      <c r="F21" s="461"/>
      <c r="G21" s="461"/>
      <c r="H21" s="461"/>
      <c r="I21" s="461"/>
      <c r="J21" s="461"/>
      <c r="K21" s="414" t="s">
        <v>137</v>
      </c>
      <c r="L21" s="414"/>
      <c r="M21" s="414"/>
      <c r="N21" s="414"/>
      <c r="O21" s="414"/>
      <c r="P21" s="414"/>
      <c r="Q21" s="414"/>
      <c r="R21" s="414"/>
      <c r="S21" s="414"/>
      <c r="T21" s="461" t="s">
        <v>6</v>
      </c>
      <c r="U21" s="461"/>
      <c r="V21" s="461"/>
      <c r="W21" s="461"/>
      <c r="X21" s="461"/>
      <c r="Y21" s="461"/>
      <c r="Z21" s="461"/>
      <c r="AA21" s="461"/>
      <c r="AB21" s="461"/>
      <c r="AC21" s="461"/>
      <c r="AD21" s="461"/>
      <c r="AE21" s="461"/>
      <c r="AF21" s="461"/>
      <c r="AG21" s="462">
        <f>'09.02'!AG21+1</f>
        <v>6</v>
      </c>
      <c r="AH21" s="463"/>
      <c r="AI21" s="463"/>
      <c r="AJ21" s="463"/>
      <c r="AK21" s="463"/>
      <c r="AL21" s="463"/>
      <c r="AM21" s="463"/>
      <c r="AN21" s="463"/>
      <c r="AO21" s="463"/>
      <c r="AP21" s="187" t="s">
        <v>7</v>
      </c>
      <c r="AQ21" s="187"/>
      <c r="AR21" s="187"/>
      <c r="AS21" s="187"/>
      <c r="AT21" s="187"/>
      <c r="AU21" s="187"/>
      <c r="AV21" s="464" t="s">
        <v>8</v>
      </c>
      <c r="AW21" s="464"/>
      <c r="AX21" s="464"/>
      <c r="AY21" s="269" t="s">
        <v>9</v>
      </c>
      <c r="AZ21" s="270"/>
      <c r="BA21" s="269" t="s">
        <v>10</v>
      </c>
      <c r="BB21" s="270"/>
      <c r="BC21" s="269" t="s">
        <v>11</v>
      </c>
      <c r="BD21" s="275"/>
      <c r="BE21" s="270"/>
      <c r="BF21" s="464" t="s">
        <v>12</v>
      </c>
      <c r="BG21" s="464"/>
      <c r="BH21" s="464"/>
      <c r="BI21" s="464"/>
    </row>
    <row r="22" spans="2:61" ht="16.5" customHeight="1" thickTop="1" thickBot="1">
      <c r="B22" s="461"/>
      <c r="C22" s="461"/>
      <c r="D22" s="461"/>
      <c r="E22" s="461"/>
      <c r="F22" s="461"/>
      <c r="G22" s="461"/>
      <c r="H22" s="461"/>
      <c r="I22" s="461"/>
      <c r="J22" s="461"/>
      <c r="K22" s="414"/>
      <c r="L22" s="414"/>
      <c r="M22" s="414"/>
      <c r="N22" s="414"/>
      <c r="O22" s="414"/>
      <c r="P22" s="414"/>
      <c r="Q22" s="414"/>
      <c r="R22" s="414"/>
      <c r="S22" s="414"/>
      <c r="T22" s="461"/>
      <c r="U22" s="461"/>
      <c r="V22" s="461"/>
      <c r="W22" s="461"/>
      <c r="X22" s="461"/>
      <c r="Y22" s="461"/>
      <c r="Z22" s="461"/>
      <c r="AA22" s="461"/>
      <c r="AB22" s="461"/>
      <c r="AC22" s="461"/>
      <c r="AD22" s="461"/>
      <c r="AE22" s="461"/>
      <c r="AF22" s="461"/>
      <c r="AG22" s="463"/>
      <c r="AH22" s="463"/>
      <c r="AI22" s="463"/>
      <c r="AJ22" s="463"/>
      <c r="AK22" s="463"/>
      <c r="AL22" s="463"/>
      <c r="AM22" s="463"/>
      <c r="AN22" s="463"/>
      <c r="AO22" s="463"/>
      <c r="AP22" s="187"/>
      <c r="AQ22" s="187"/>
      <c r="AR22" s="187"/>
      <c r="AS22" s="187"/>
      <c r="AT22" s="187"/>
      <c r="AU22" s="187"/>
      <c r="AV22" s="464"/>
      <c r="AW22" s="464"/>
      <c r="AX22" s="464"/>
      <c r="AY22" s="271"/>
      <c r="AZ22" s="272"/>
      <c r="BA22" s="271"/>
      <c r="BB22" s="272"/>
      <c r="BC22" s="271"/>
      <c r="BD22" s="276"/>
      <c r="BE22" s="272"/>
      <c r="BF22" s="464"/>
      <c r="BG22" s="464"/>
      <c r="BH22" s="464"/>
      <c r="BI22" s="464"/>
    </row>
    <row r="23" spans="2:61" ht="16.5" customHeight="1" thickTop="1" thickBot="1">
      <c r="B23" s="461"/>
      <c r="C23" s="461"/>
      <c r="D23" s="461"/>
      <c r="E23" s="461"/>
      <c r="F23" s="461"/>
      <c r="G23" s="461"/>
      <c r="H23" s="461"/>
      <c r="I23" s="461"/>
      <c r="J23" s="461"/>
      <c r="K23" s="414"/>
      <c r="L23" s="414"/>
      <c r="M23" s="414"/>
      <c r="N23" s="414"/>
      <c r="O23" s="414"/>
      <c r="P23" s="414"/>
      <c r="Q23" s="414"/>
      <c r="R23" s="414"/>
      <c r="S23" s="414"/>
      <c r="T23" s="461"/>
      <c r="U23" s="461"/>
      <c r="V23" s="461"/>
      <c r="W23" s="461"/>
      <c r="X23" s="461"/>
      <c r="Y23" s="461"/>
      <c r="Z23" s="461"/>
      <c r="AA23" s="461"/>
      <c r="AB23" s="461"/>
      <c r="AC23" s="461"/>
      <c r="AD23" s="461"/>
      <c r="AE23" s="461"/>
      <c r="AF23" s="461"/>
      <c r="AG23" s="463"/>
      <c r="AH23" s="463"/>
      <c r="AI23" s="463"/>
      <c r="AJ23" s="463"/>
      <c r="AK23" s="463"/>
      <c r="AL23" s="463"/>
      <c r="AM23" s="463"/>
      <c r="AN23" s="463"/>
      <c r="AO23" s="463"/>
      <c r="AP23" s="187"/>
      <c r="AQ23" s="187"/>
      <c r="AR23" s="187"/>
      <c r="AS23" s="187"/>
      <c r="AT23" s="187"/>
      <c r="AU23" s="187"/>
      <c r="AV23" s="464"/>
      <c r="AW23" s="464"/>
      <c r="AX23" s="464"/>
      <c r="AY23" s="273"/>
      <c r="AZ23" s="274"/>
      <c r="BA23" s="273"/>
      <c r="BB23" s="274"/>
      <c r="BC23" s="273"/>
      <c r="BD23" s="277"/>
      <c r="BE23" s="274"/>
      <c r="BF23" s="464"/>
      <c r="BG23" s="464"/>
      <c r="BH23" s="464"/>
      <c r="BI23" s="464"/>
    </row>
    <row r="24" spans="2:61" ht="16.5" customHeight="1" thickTop="1" thickBot="1">
      <c r="B24" s="461" t="s">
        <v>13</v>
      </c>
      <c r="C24" s="461"/>
      <c r="D24" s="461"/>
      <c r="E24" s="461"/>
      <c r="F24" s="461"/>
      <c r="G24" s="461"/>
      <c r="H24" s="461"/>
      <c r="I24" s="461"/>
      <c r="J24" s="461"/>
      <c r="K24" s="414" t="s">
        <v>168</v>
      </c>
      <c r="L24" s="414"/>
      <c r="M24" s="414"/>
      <c r="N24" s="414"/>
      <c r="O24" s="414"/>
      <c r="P24" s="414"/>
      <c r="Q24" s="414"/>
      <c r="R24" s="414"/>
      <c r="S24" s="414"/>
      <c r="T24" s="209" t="s">
        <v>14</v>
      </c>
      <c r="U24" s="210"/>
      <c r="V24" s="210"/>
      <c r="W24" s="210"/>
      <c r="X24" s="210"/>
      <c r="Y24" s="210"/>
      <c r="Z24" s="210"/>
      <c r="AA24" s="210"/>
      <c r="AB24" s="210"/>
      <c r="AC24" s="210"/>
      <c r="AD24" s="210"/>
      <c r="AE24" s="210"/>
      <c r="AF24" s="211"/>
      <c r="AG24" s="496">
        <f>'09.02'!AG24</f>
        <v>44232</v>
      </c>
      <c r="AH24" s="496"/>
      <c r="AI24" s="496"/>
      <c r="AJ24" s="496"/>
      <c r="AK24" s="496"/>
      <c r="AL24" s="496"/>
      <c r="AM24" s="496"/>
      <c r="AN24" s="496"/>
      <c r="AO24" s="496"/>
      <c r="AP24" s="506" t="s">
        <v>172</v>
      </c>
      <c r="AQ24" s="506"/>
      <c r="AR24" s="506"/>
      <c r="AS24" s="506"/>
      <c r="AT24" s="506"/>
      <c r="AU24" s="506"/>
      <c r="AV24" s="188" t="s">
        <v>325</v>
      </c>
      <c r="AW24" s="241"/>
      <c r="AX24" s="189"/>
      <c r="AY24" s="188">
        <v>30</v>
      </c>
      <c r="AZ24" s="189"/>
      <c r="BA24" s="188">
        <v>30</v>
      </c>
      <c r="BB24" s="189"/>
      <c r="BC24" s="188">
        <v>30</v>
      </c>
      <c r="BD24" s="241"/>
      <c r="BE24" s="189"/>
      <c r="BF24" s="459" t="s">
        <v>323</v>
      </c>
      <c r="BG24" s="241"/>
      <c r="BH24" s="241"/>
      <c r="BI24" s="189"/>
    </row>
    <row r="25" spans="2:61" ht="16.5" customHeight="1" thickTop="1" thickBot="1">
      <c r="B25" s="461"/>
      <c r="C25" s="461"/>
      <c r="D25" s="461"/>
      <c r="E25" s="461"/>
      <c r="F25" s="461"/>
      <c r="G25" s="461"/>
      <c r="H25" s="461"/>
      <c r="I25" s="461"/>
      <c r="J25" s="461"/>
      <c r="K25" s="414"/>
      <c r="L25" s="414"/>
      <c r="M25" s="414"/>
      <c r="N25" s="414"/>
      <c r="O25" s="414"/>
      <c r="P25" s="414"/>
      <c r="Q25" s="414"/>
      <c r="R25" s="414"/>
      <c r="S25" s="414"/>
      <c r="T25" s="212"/>
      <c r="U25" s="213"/>
      <c r="V25" s="213"/>
      <c r="W25" s="213"/>
      <c r="X25" s="213"/>
      <c r="Y25" s="213"/>
      <c r="Z25" s="213"/>
      <c r="AA25" s="213"/>
      <c r="AB25" s="213"/>
      <c r="AC25" s="213"/>
      <c r="AD25" s="213"/>
      <c r="AE25" s="213"/>
      <c r="AF25" s="214"/>
      <c r="AG25" s="496"/>
      <c r="AH25" s="496"/>
      <c r="AI25" s="496"/>
      <c r="AJ25" s="496"/>
      <c r="AK25" s="496"/>
      <c r="AL25" s="496"/>
      <c r="AM25" s="496"/>
      <c r="AN25" s="496"/>
      <c r="AO25" s="496"/>
      <c r="AP25" s="506"/>
      <c r="AQ25" s="506"/>
      <c r="AR25" s="506"/>
      <c r="AS25" s="506"/>
      <c r="AT25" s="506"/>
      <c r="AU25" s="506"/>
      <c r="AV25" s="190"/>
      <c r="AW25" s="242"/>
      <c r="AX25" s="191"/>
      <c r="AY25" s="190"/>
      <c r="AZ25" s="191"/>
      <c r="BA25" s="190"/>
      <c r="BB25" s="191"/>
      <c r="BC25" s="190"/>
      <c r="BD25" s="242"/>
      <c r="BE25" s="191"/>
      <c r="BF25" s="190"/>
      <c r="BG25" s="242"/>
      <c r="BH25" s="242"/>
      <c r="BI25" s="191"/>
    </row>
    <row r="26" spans="2:61" ht="16.5" customHeight="1" thickTop="1" thickBot="1">
      <c r="B26" s="461"/>
      <c r="C26" s="461"/>
      <c r="D26" s="461"/>
      <c r="E26" s="461"/>
      <c r="F26" s="461"/>
      <c r="G26" s="461"/>
      <c r="H26" s="461"/>
      <c r="I26" s="461"/>
      <c r="J26" s="461"/>
      <c r="K26" s="414"/>
      <c r="L26" s="414"/>
      <c r="M26" s="414"/>
      <c r="N26" s="414"/>
      <c r="O26" s="414"/>
      <c r="P26" s="414"/>
      <c r="Q26" s="414"/>
      <c r="R26" s="414"/>
      <c r="S26" s="414"/>
      <c r="T26" s="215"/>
      <c r="U26" s="216"/>
      <c r="V26" s="216"/>
      <c r="W26" s="216"/>
      <c r="X26" s="216"/>
      <c r="Y26" s="216"/>
      <c r="Z26" s="216"/>
      <c r="AA26" s="216"/>
      <c r="AB26" s="216"/>
      <c r="AC26" s="216"/>
      <c r="AD26" s="216"/>
      <c r="AE26" s="216"/>
      <c r="AF26" s="217"/>
      <c r="AG26" s="496"/>
      <c r="AH26" s="496"/>
      <c r="AI26" s="496"/>
      <c r="AJ26" s="496"/>
      <c r="AK26" s="496"/>
      <c r="AL26" s="496"/>
      <c r="AM26" s="496"/>
      <c r="AN26" s="496"/>
      <c r="AO26" s="496"/>
      <c r="AP26" s="506"/>
      <c r="AQ26" s="506"/>
      <c r="AR26" s="506"/>
      <c r="AS26" s="506"/>
      <c r="AT26" s="506"/>
      <c r="AU26" s="506"/>
      <c r="AV26" s="192"/>
      <c r="AW26" s="243"/>
      <c r="AX26" s="193"/>
      <c r="AY26" s="192"/>
      <c r="AZ26" s="193"/>
      <c r="BA26" s="192"/>
      <c r="BB26" s="193"/>
      <c r="BC26" s="192"/>
      <c r="BD26" s="243"/>
      <c r="BE26" s="193"/>
      <c r="BF26" s="192"/>
      <c r="BG26" s="243"/>
      <c r="BH26" s="243"/>
      <c r="BI26" s="193"/>
    </row>
    <row r="27" spans="2:61" ht="16.5" customHeight="1" thickTop="1" thickBot="1">
      <c r="B27" s="461" t="s">
        <v>15</v>
      </c>
      <c r="C27" s="461"/>
      <c r="D27" s="461"/>
      <c r="E27" s="461"/>
      <c r="F27" s="461"/>
      <c r="G27" s="461"/>
      <c r="H27" s="461"/>
      <c r="I27" s="461"/>
      <c r="J27" s="461"/>
      <c r="K27" s="414">
        <v>23</v>
      </c>
      <c r="L27" s="414"/>
      <c r="M27" s="414"/>
      <c r="N27" s="414"/>
      <c r="O27" s="414"/>
      <c r="P27" s="414"/>
      <c r="Q27" s="414"/>
      <c r="R27" s="414"/>
      <c r="S27" s="414"/>
      <c r="T27" s="461" t="s">
        <v>16</v>
      </c>
      <c r="U27" s="461"/>
      <c r="V27" s="461"/>
      <c r="W27" s="461"/>
      <c r="X27" s="461"/>
      <c r="Y27" s="461"/>
      <c r="Z27" s="461"/>
      <c r="AA27" s="461"/>
      <c r="AB27" s="461"/>
      <c r="AC27" s="461"/>
      <c r="AD27" s="461"/>
      <c r="AE27" s="461"/>
      <c r="AF27" s="461"/>
      <c r="AG27" s="323" t="s">
        <v>129</v>
      </c>
      <c r="AH27" s="324"/>
      <c r="AI27" s="324"/>
      <c r="AJ27" s="324"/>
      <c r="AK27" s="324"/>
      <c r="AL27" s="324"/>
      <c r="AM27" s="324"/>
      <c r="AN27" s="324"/>
      <c r="AO27" s="325"/>
      <c r="AP27" s="506" t="s">
        <v>324</v>
      </c>
      <c r="AQ27" s="506"/>
      <c r="AR27" s="506"/>
      <c r="AS27" s="506"/>
      <c r="AT27" s="506"/>
      <c r="AU27" s="506"/>
      <c r="AV27" s="188" t="s">
        <v>326</v>
      </c>
      <c r="AW27" s="241"/>
      <c r="AX27" s="189"/>
      <c r="AY27" s="188">
        <v>1063</v>
      </c>
      <c r="AZ27" s="189"/>
      <c r="BA27" s="188"/>
      <c r="BB27" s="189"/>
      <c r="BC27" s="194"/>
      <c r="BD27" s="219"/>
      <c r="BE27" s="195"/>
      <c r="BF27" s="459"/>
      <c r="BG27" s="241"/>
      <c r="BH27" s="241"/>
      <c r="BI27" s="189"/>
    </row>
    <row r="28" spans="2:61" ht="16.5" customHeight="1" thickTop="1" thickBot="1">
      <c r="B28" s="461"/>
      <c r="C28" s="461"/>
      <c r="D28" s="461"/>
      <c r="E28" s="461"/>
      <c r="F28" s="461"/>
      <c r="G28" s="461"/>
      <c r="H28" s="461"/>
      <c r="I28" s="461"/>
      <c r="J28" s="461"/>
      <c r="K28" s="414"/>
      <c r="L28" s="414"/>
      <c r="M28" s="414"/>
      <c r="N28" s="414"/>
      <c r="O28" s="414"/>
      <c r="P28" s="414"/>
      <c r="Q28" s="414"/>
      <c r="R28" s="414"/>
      <c r="S28" s="414"/>
      <c r="T28" s="461"/>
      <c r="U28" s="461"/>
      <c r="V28" s="461"/>
      <c r="W28" s="461"/>
      <c r="X28" s="461"/>
      <c r="Y28" s="461"/>
      <c r="Z28" s="461"/>
      <c r="AA28" s="461"/>
      <c r="AB28" s="461"/>
      <c r="AC28" s="461"/>
      <c r="AD28" s="461"/>
      <c r="AE28" s="461"/>
      <c r="AF28" s="461"/>
      <c r="AG28" s="326"/>
      <c r="AH28" s="327"/>
      <c r="AI28" s="327"/>
      <c r="AJ28" s="327"/>
      <c r="AK28" s="327"/>
      <c r="AL28" s="327"/>
      <c r="AM28" s="327"/>
      <c r="AN28" s="327"/>
      <c r="AO28" s="328"/>
      <c r="AP28" s="506"/>
      <c r="AQ28" s="506"/>
      <c r="AR28" s="506"/>
      <c r="AS28" s="506"/>
      <c r="AT28" s="506"/>
      <c r="AU28" s="506"/>
      <c r="AV28" s="190"/>
      <c r="AW28" s="242"/>
      <c r="AX28" s="191"/>
      <c r="AY28" s="190"/>
      <c r="AZ28" s="191"/>
      <c r="BA28" s="190"/>
      <c r="BB28" s="191"/>
      <c r="BC28" s="196"/>
      <c r="BD28" s="220"/>
      <c r="BE28" s="197"/>
      <c r="BF28" s="190"/>
      <c r="BG28" s="242"/>
      <c r="BH28" s="242"/>
      <c r="BI28" s="191"/>
    </row>
    <row r="29" spans="2:61" ht="16.5" customHeight="1" thickTop="1" thickBot="1">
      <c r="B29" s="461"/>
      <c r="C29" s="461"/>
      <c r="D29" s="461"/>
      <c r="E29" s="461"/>
      <c r="F29" s="461"/>
      <c r="G29" s="461"/>
      <c r="H29" s="461"/>
      <c r="I29" s="461"/>
      <c r="J29" s="461"/>
      <c r="K29" s="414"/>
      <c r="L29" s="414"/>
      <c r="M29" s="414"/>
      <c r="N29" s="414"/>
      <c r="O29" s="414"/>
      <c r="P29" s="414"/>
      <c r="Q29" s="414"/>
      <c r="R29" s="414"/>
      <c r="S29" s="414"/>
      <c r="T29" s="461"/>
      <c r="U29" s="461"/>
      <c r="V29" s="461"/>
      <c r="W29" s="461"/>
      <c r="X29" s="461"/>
      <c r="Y29" s="461"/>
      <c r="Z29" s="461"/>
      <c r="AA29" s="461"/>
      <c r="AB29" s="461"/>
      <c r="AC29" s="461"/>
      <c r="AD29" s="461"/>
      <c r="AE29" s="461"/>
      <c r="AF29" s="461"/>
      <c r="AG29" s="329"/>
      <c r="AH29" s="330"/>
      <c r="AI29" s="330"/>
      <c r="AJ29" s="330"/>
      <c r="AK29" s="330"/>
      <c r="AL29" s="330"/>
      <c r="AM29" s="330"/>
      <c r="AN29" s="330"/>
      <c r="AO29" s="331"/>
      <c r="AP29" s="506"/>
      <c r="AQ29" s="506"/>
      <c r="AR29" s="506"/>
      <c r="AS29" s="506"/>
      <c r="AT29" s="506"/>
      <c r="AU29" s="506"/>
      <c r="AV29" s="192"/>
      <c r="AW29" s="243"/>
      <c r="AX29" s="193"/>
      <c r="AY29" s="192"/>
      <c r="AZ29" s="193"/>
      <c r="BA29" s="192"/>
      <c r="BB29" s="193"/>
      <c r="BC29" s="198"/>
      <c r="BD29" s="221"/>
      <c r="BE29" s="199"/>
      <c r="BF29" s="192"/>
      <c r="BG29" s="243"/>
      <c r="BH29" s="243"/>
      <c r="BI29" s="193"/>
    </row>
    <row r="30" spans="2:61" ht="16.5" customHeight="1" thickTop="1" thickBot="1">
      <c r="B30" s="461" t="s">
        <v>17</v>
      </c>
      <c r="C30" s="461"/>
      <c r="D30" s="461"/>
      <c r="E30" s="461"/>
      <c r="F30" s="461"/>
      <c r="G30" s="461"/>
      <c r="H30" s="461"/>
      <c r="I30" s="461"/>
      <c r="J30" s="461"/>
      <c r="K30" s="413">
        <v>7476</v>
      </c>
      <c r="L30" s="413"/>
      <c r="M30" s="413"/>
      <c r="N30" s="413"/>
      <c r="O30" s="413"/>
      <c r="P30" s="413"/>
      <c r="Q30" s="413"/>
      <c r="R30" s="413"/>
      <c r="S30" s="413"/>
      <c r="T30" s="209" t="s">
        <v>18</v>
      </c>
      <c r="U30" s="210"/>
      <c r="V30" s="210"/>
      <c r="W30" s="210"/>
      <c r="X30" s="210"/>
      <c r="Y30" s="210"/>
      <c r="Z30" s="210"/>
      <c r="AA30" s="210"/>
      <c r="AB30" s="210"/>
      <c r="AC30" s="210"/>
      <c r="AD30" s="210"/>
      <c r="AE30" s="210"/>
      <c r="AF30" s="211"/>
      <c r="AG30" s="474">
        <f>'09.02'!AG30+1</f>
        <v>6</v>
      </c>
      <c r="AH30" s="474"/>
      <c r="AI30" s="474"/>
      <c r="AJ30" s="474"/>
      <c r="AK30" s="474"/>
      <c r="AL30" s="474"/>
      <c r="AM30" s="474"/>
      <c r="AN30" s="474"/>
      <c r="AO30" s="474"/>
      <c r="AP30" s="461" t="s">
        <v>129</v>
      </c>
      <c r="AQ30" s="461"/>
      <c r="AR30" s="461"/>
      <c r="AS30" s="461"/>
      <c r="AT30" s="461"/>
      <c r="AU30" s="461"/>
      <c r="AV30" s="188" t="s">
        <v>129</v>
      </c>
      <c r="AW30" s="241"/>
      <c r="AX30" s="189"/>
      <c r="AY30" s="188" t="s">
        <v>129</v>
      </c>
      <c r="AZ30" s="189"/>
      <c r="BA30" s="188"/>
      <c r="BB30" s="189"/>
      <c r="BC30" s="194"/>
      <c r="BD30" s="219"/>
      <c r="BE30" s="195"/>
      <c r="BF30" s="465"/>
      <c r="BG30" s="466"/>
      <c r="BH30" s="466"/>
      <c r="BI30" s="467"/>
    </row>
    <row r="31" spans="2:61" ht="16.5" customHeight="1" thickTop="1" thickBot="1">
      <c r="B31" s="461"/>
      <c r="C31" s="461"/>
      <c r="D31" s="461"/>
      <c r="E31" s="461"/>
      <c r="F31" s="461"/>
      <c r="G31" s="461"/>
      <c r="H31" s="461"/>
      <c r="I31" s="461"/>
      <c r="J31" s="461"/>
      <c r="K31" s="413"/>
      <c r="L31" s="413"/>
      <c r="M31" s="413"/>
      <c r="N31" s="413"/>
      <c r="O31" s="413"/>
      <c r="P31" s="413"/>
      <c r="Q31" s="413"/>
      <c r="R31" s="413"/>
      <c r="S31" s="413"/>
      <c r="T31" s="212"/>
      <c r="U31" s="213"/>
      <c r="V31" s="213"/>
      <c r="W31" s="213"/>
      <c r="X31" s="213"/>
      <c r="Y31" s="213"/>
      <c r="Z31" s="213"/>
      <c r="AA31" s="213"/>
      <c r="AB31" s="213"/>
      <c r="AC31" s="213"/>
      <c r="AD31" s="213"/>
      <c r="AE31" s="213"/>
      <c r="AF31" s="214"/>
      <c r="AG31" s="474"/>
      <c r="AH31" s="474"/>
      <c r="AI31" s="474"/>
      <c r="AJ31" s="474"/>
      <c r="AK31" s="474"/>
      <c r="AL31" s="474"/>
      <c r="AM31" s="474"/>
      <c r="AN31" s="474"/>
      <c r="AO31" s="474"/>
      <c r="AP31" s="461"/>
      <c r="AQ31" s="461"/>
      <c r="AR31" s="461"/>
      <c r="AS31" s="461"/>
      <c r="AT31" s="461"/>
      <c r="AU31" s="461"/>
      <c r="AV31" s="190"/>
      <c r="AW31" s="242"/>
      <c r="AX31" s="191"/>
      <c r="AY31" s="190"/>
      <c r="AZ31" s="191"/>
      <c r="BA31" s="190"/>
      <c r="BB31" s="191"/>
      <c r="BC31" s="196"/>
      <c r="BD31" s="220"/>
      <c r="BE31" s="197"/>
      <c r="BF31" s="468"/>
      <c r="BG31" s="469"/>
      <c r="BH31" s="469"/>
      <c r="BI31" s="470"/>
    </row>
    <row r="32" spans="2:61" ht="16.5" customHeight="1" thickTop="1" thickBot="1">
      <c r="B32" s="461"/>
      <c r="C32" s="461"/>
      <c r="D32" s="461"/>
      <c r="E32" s="461"/>
      <c r="F32" s="461"/>
      <c r="G32" s="461"/>
      <c r="H32" s="461"/>
      <c r="I32" s="461"/>
      <c r="J32" s="461"/>
      <c r="K32" s="413"/>
      <c r="L32" s="413"/>
      <c r="M32" s="413"/>
      <c r="N32" s="413"/>
      <c r="O32" s="413"/>
      <c r="P32" s="413"/>
      <c r="Q32" s="413"/>
      <c r="R32" s="413"/>
      <c r="S32" s="413"/>
      <c r="T32" s="215"/>
      <c r="U32" s="216"/>
      <c r="V32" s="216"/>
      <c r="W32" s="216"/>
      <c r="X32" s="216"/>
      <c r="Y32" s="216"/>
      <c r="Z32" s="216"/>
      <c r="AA32" s="216"/>
      <c r="AB32" s="216"/>
      <c r="AC32" s="216"/>
      <c r="AD32" s="216"/>
      <c r="AE32" s="216"/>
      <c r="AF32" s="217"/>
      <c r="AG32" s="474"/>
      <c r="AH32" s="474"/>
      <c r="AI32" s="474"/>
      <c r="AJ32" s="474"/>
      <c r="AK32" s="474"/>
      <c r="AL32" s="474"/>
      <c r="AM32" s="474"/>
      <c r="AN32" s="474"/>
      <c r="AO32" s="474"/>
      <c r="AP32" s="461"/>
      <c r="AQ32" s="461"/>
      <c r="AR32" s="461"/>
      <c r="AS32" s="461"/>
      <c r="AT32" s="461"/>
      <c r="AU32" s="461"/>
      <c r="AV32" s="192"/>
      <c r="AW32" s="243"/>
      <c r="AX32" s="193"/>
      <c r="AY32" s="192"/>
      <c r="AZ32" s="193"/>
      <c r="BA32" s="192"/>
      <c r="BB32" s="193"/>
      <c r="BC32" s="198"/>
      <c r="BD32" s="221"/>
      <c r="BE32" s="199"/>
      <c r="BF32" s="471"/>
      <c r="BG32" s="472"/>
      <c r="BH32" s="472"/>
      <c r="BI32" s="473"/>
    </row>
    <row r="33" spans="2:61" ht="16.5" customHeight="1" thickTop="1" thickBot="1">
      <c r="B33" s="461" t="s">
        <v>19</v>
      </c>
      <c r="C33" s="461"/>
      <c r="D33" s="461"/>
      <c r="E33" s="461"/>
      <c r="F33" s="461"/>
      <c r="G33" s="461"/>
      <c r="H33" s="461"/>
      <c r="I33" s="461"/>
      <c r="J33" s="461"/>
      <c r="K33" s="617" t="s">
        <v>358</v>
      </c>
      <c r="L33" s="617"/>
      <c r="M33" s="617"/>
      <c r="N33" s="617"/>
      <c r="O33" s="617"/>
      <c r="P33" s="617"/>
      <c r="Q33" s="617"/>
      <c r="R33" s="617"/>
      <c r="S33" s="617"/>
      <c r="T33" s="461" t="s">
        <v>20</v>
      </c>
      <c r="U33" s="461"/>
      <c r="V33" s="461"/>
      <c r="W33" s="461"/>
      <c r="X33" s="461"/>
      <c r="Y33" s="461"/>
      <c r="Z33" s="461"/>
      <c r="AA33" s="461"/>
      <c r="AB33" s="461"/>
      <c r="AC33" s="461"/>
      <c r="AD33" s="461"/>
      <c r="AE33" s="461"/>
      <c r="AF33" s="461"/>
      <c r="AG33" s="460" t="s">
        <v>129</v>
      </c>
      <c r="AH33" s="460"/>
      <c r="AI33" s="460"/>
      <c r="AJ33" s="460"/>
      <c r="AK33" s="460"/>
      <c r="AL33" s="460"/>
      <c r="AM33" s="460"/>
      <c r="AN33" s="460"/>
      <c r="AO33" s="460"/>
      <c r="AP33" s="506" t="s">
        <v>327</v>
      </c>
      <c r="AQ33" s="506"/>
      <c r="AR33" s="506"/>
      <c r="AS33" s="506"/>
      <c r="AT33" s="506"/>
      <c r="AU33" s="506"/>
      <c r="AV33" s="188" t="s">
        <v>328</v>
      </c>
      <c r="AW33" s="241"/>
      <c r="AX33" s="189"/>
      <c r="AY33" s="188">
        <v>1994</v>
      </c>
      <c r="AZ33" s="189"/>
      <c r="BA33" s="188"/>
      <c r="BB33" s="189"/>
      <c r="BC33" s="188"/>
      <c r="BD33" s="241"/>
      <c r="BE33" s="189"/>
      <c r="BF33" s="459"/>
      <c r="BG33" s="241"/>
      <c r="BH33" s="241"/>
      <c r="BI33" s="189"/>
    </row>
    <row r="34" spans="2:61" ht="16.5" customHeight="1" thickTop="1" thickBot="1">
      <c r="B34" s="461"/>
      <c r="C34" s="461"/>
      <c r="D34" s="461"/>
      <c r="E34" s="461"/>
      <c r="F34" s="461"/>
      <c r="G34" s="461"/>
      <c r="H34" s="461"/>
      <c r="I34" s="461"/>
      <c r="J34" s="461"/>
      <c r="K34" s="617"/>
      <c r="L34" s="617"/>
      <c r="M34" s="617"/>
      <c r="N34" s="617"/>
      <c r="O34" s="617"/>
      <c r="P34" s="617"/>
      <c r="Q34" s="617"/>
      <c r="R34" s="617"/>
      <c r="S34" s="617"/>
      <c r="T34" s="461"/>
      <c r="U34" s="461"/>
      <c r="V34" s="461"/>
      <c r="W34" s="461"/>
      <c r="X34" s="461"/>
      <c r="Y34" s="461"/>
      <c r="Z34" s="461"/>
      <c r="AA34" s="461"/>
      <c r="AB34" s="461"/>
      <c r="AC34" s="461"/>
      <c r="AD34" s="461"/>
      <c r="AE34" s="461"/>
      <c r="AF34" s="461"/>
      <c r="AG34" s="460"/>
      <c r="AH34" s="460"/>
      <c r="AI34" s="460"/>
      <c r="AJ34" s="460"/>
      <c r="AK34" s="460"/>
      <c r="AL34" s="460"/>
      <c r="AM34" s="460"/>
      <c r="AN34" s="460"/>
      <c r="AO34" s="460"/>
      <c r="AP34" s="506"/>
      <c r="AQ34" s="506"/>
      <c r="AR34" s="506"/>
      <c r="AS34" s="506"/>
      <c r="AT34" s="506"/>
      <c r="AU34" s="506"/>
      <c r="AV34" s="190"/>
      <c r="AW34" s="242"/>
      <c r="AX34" s="191"/>
      <c r="AY34" s="190"/>
      <c r="AZ34" s="191"/>
      <c r="BA34" s="190"/>
      <c r="BB34" s="191"/>
      <c r="BC34" s="190"/>
      <c r="BD34" s="242"/>
      <c r="BE34" s="191"/>
      <c r="BF34" s="190"/>
      <c r="BG34" s="242"/>
      <c r="BH34" s="242"/>
      <c r="BI34" s="191"/>
    </row>
    <row r="35" spans="2:61" ht="16.5" customHeight="1" thickTop="1" thickBot="1">
      <c r="B35" s="461"/>
      <c r="C35" s="461"/>
      <c r="D35" s="461"/>
      <c r="E35" s="461"/>
      <c r="F35" s="461"/>
      <c r="G35" s="461"/>
      <c r="H35" s="461"/>
      <c r="I35" s="461"/>
      <c r="J35" s="461"/>
      <c r="K35" s="617"/>
      <c r="L35" s="617"/>
      <c r="M35" s="617"/>
      <c r="N35" s="617"/>
      <c r="O35" s="617"/>
      <c r="P35" s="617"/>
      <c r="Q35" s="617"/>
      <c r="R35" s="617"/>
      <c r="S35" s="617"/>
      <c r="T35" s="461"/>
      <c r="U35" s="461"/>
      <c r="V35" s="461"/>
      <c r="W35" s="461"/>
      <c r="X35" s="461"/>
      <c r="Y35" s="461"/>
      <c r="Z35" s="461"/>
      <c r="AA35" s="461"/>
      <c r="AB35" s="461"/>
      <c r="AC35" s="461"/>
      <c r="AD35" s="461"/>
      <c r="AE35" s="461"/>
      <c r="AF35" s="461"/>
      <c r="AG35" s="460"/>
      <c r="AH35" s="460"/>
      <c r="AI35" s="460"/>
      <c r="AJ35" s="460"/>
      <c r="AK35" s="460"/>
      <c r="AL35" s="460"/>
      <c r="AM35" s="460"/>
      <c r="AN35" s="460"/>
      <c r="AO35" s="460"/>
      <c r="AP35" s="506"/>
      <c r="AQ35" s="506"/>
      <c r="AR35" s="506"/>
      <c r="AS35" s="506"/>
      <c r="AT35" s="506"/>
      <c r="AU35" s="506"/>
      <c r="AV35" s="192"/>
      <c r="AW35" s="243"/>
      <c r="AX35" s="193"/>
      <c r="AY35" s="192"/>
      <c r="AZ35" s="193"/>
      <c r="BA35" s="192"/>
      <c r="BB35" s="193"/>
      <c r="BC35" s="192"/>
      <c r="BD35" s="243"/>
      <c r="BE35" s="193"/>
      <c r="BF35" s="192"/>
      <c r="BG35" s="243"/>
      <c r="BH35" s="243"/>
      <c r="BI35" s="193"/>
    </row>
    <row r="36" spans="2:61" ht="16.5" customHeight="1" thickTop="1" thickBot="1">
      <c r="B36" s="413" t="s">
        <v>21</v>
      </c>
      <c r="C36" s="413"/>
      <c r="D36" s="413"/>
      <c r="E36" s="413"/>
      <c r="F36" s="413"/>
      <c r="G36" s="413"/>
      <c r="H36" s="413"/>
      <c r="I36" s="413"/>
      <c r="J36" s="413"/>
      <c r="K36" s="413" t="s">
        <v>259</v>
      </c>
      <c r="L36" s="413"/>
      <c r="M36" s="413"/>
      <c r="N36" s="413"/>
      <c r="O36" s="413"/>
      <c r="P36" s="413"/>
      <c r="Q36" s="413"/>
      <c r="R36" s="413"/>
      <c r="S36" s="413"/>
      <c r="T36" s="341" t="s">
        <v>22</v>
      </c>
      <c r="U36" s="342"/>
      <c r="V36" s="342"/>
      <c r="W36" s="342"/>
      <c r="X36" s="342"/>
      <c r="Y36" s="342"/>
      <c r="Z36" s="342"/>
      <c r="AA36" s="342"/>
      <c r="AB36" s="342"/>
      <c r="AC36" s="342"/>
      <c r="AD36" s="342"/>
      <c r="AE36" s="342"/>
      <c r="AF36" s="343"/>
      <c r="AG36" s="460">
        <v>295.3</v>
      </c>
      <c r="AH36" s="460"/>
      <c r="AI36" s="460"/>
      <c r="AJ36" s="460"/>
      <c r="AK36" s="460"/>
      <c r="AL36" s="460"/>
      <c r="AM36" s="460"/>
      <c r="AN36" s="460"/>
      <c r="AO36" s="460"/>
      <c r="AP36" s="513" t="s">
        <v>329</v>
      </c>
      <c r="AQ36" s="514"/>
      <c r="AR36" s="514"/>
      <c r="AS36" s="514"/>
      <c r="AT36" s="514"/>
      <c r="AU36" s="515"/>
      <c r="AV36" s="188" t="s">
        <v>330</v>
      </c>
      <c r="AW36" s="241"/>
      <c r="AX36" s="189"/>
      <c r="AY36" s="507" t="s">
        <v>331</v>
      </c>
      <c r="AZ36" s="508"/>
      <c r="BA36" s="444"/>
      <c r="BB36" s="445"/>
      <c r="BC36" s="188"/>
      <c r="BD36" s="241"/>
      <c r="BE36" s="189"/>
      <c r="BF36" s="188"/>
      <c r="BG36" s="241"/>
      <c r="BH36" s="241"/>
      <c r="BI36" s="189"/>
    </row>
    <row r="37" spans="2:61" ht="16.5" customHeight="1" thickTop="1" thickBot="1">
      <c r="B37" s="413"/>
      <c r="C37" s="413"/>
      <c r="D37" s="413"/>
      <c r="E37" s="413"/>
      <c r="F37" s="413"/>
      <c r="G37" s="413"/>
      <c r="H37" s="413"/>
      <c r="I37" s="413"/>
      <c r="J37" s="413"/>
      <c r="K37" s="413"/>
      <c r="L37" s="413"/>
      <c r="M37" s="413"/>
      <c r="N37" s="413"/>
      <c r="O37" s="413"/>
      <c r="P37" s="413"/>
      <c r="Q37" s="413"/>
      <c r="R37" s="413"/>
      <c r="S37" s="413"/>
      <c r="T37" s="344"/>
      <c r="U37" s="345"/>
      <c r="V37" s="345"/>
      <c r="W37" s="345"/>
      <c r="X37" s="345"/>
      <c r="Y37" s="345"/>
      <c r="Z37" s="345"/>
      <c r="AA37" s="345"/>
      <c r="AB37" s="345"/>
      <c r="AC37" s="345"/>
      <c r="AD37" s="345"/>
      <c r="AE37" s="345"/>
      <c r="AF37" s="346"/>
      <c r="AG37" s="460"/>
      <c r="AH37" s="460"/>
      <c r="AI37" s="460"/>
      <c r="AJ37" s="460"/>
      <c r="AK37" s="460"/>
      <c r="AL37" s="460"/>
      <c r="AM37" s="460"/>
      <c r="AN37" s="460"/>
      <c r="AO37" s="460"/>
      <c r="AP37" s="516"/>
      <c r="AQ37" s="517"/>
      <c r="AR37" s="517"/>
      <c r="AS37" s="517"/>
      <c r="AT37" s="517"/>
      <c r="AU37" s="518"/>
      <c r="AV37" s="190"/>
      <c r="AW37" s="242"/>
      <c r="AX37" s="191"/>
      <c r="AY37" s="509"/>
      <c r="AZ37" s="510"/>
      <c r="BA37" s="446"/>
      <c r="BB37" s="447"/>
      <c r="BC37" s="190"/>
      <c r="BD37" s="242"/>
      <c r="BE37" s="191"/>
      <c r="BF37" s="190"/>
      <c r="BG37" s="242"/>
      <c r="BH37" s="242"/>
      <c r="BI37" s="191"/>
    </row>
    <row r="38" spans="2:61" ht="16.5" customHeight="1" thickTop="1" thickBot="1">
      <c r="B38" s="413"/>
      <c r="C38" s="413"/>
      <c r="D38" s="413"/>
      <c r="E38" s="413"/>
      <c r="F38" s="413"/>
      <c r="G38" s="413"/>
      <c r="H38" s="413"/>
      <c r="I38" s="413"/>
      <c r="J38" s="413"/>
      <c r="K38" s="413"/>
      <c r="L38" s="413"/>
      <c r="M38" s="413"/>
      <c r="N38" s="413"/>
      <c r="O38" s="413"/>
      <c r="P38" s="413"/>
      <c r="Q38" s="413"/>
      <c r="R38" s="413"/>
      <c r="S38" s="413"/>
      <c r="T38" s="347"/>
      <c r="U38" s="348"/>
      <c r="V38" s="348"/>
      <c r="W38" s="348"/>
      <c r="X38" s="348"/>
      <c r="Y38" s="348"/>
      <c r="Z38" s="348"/>
      <c r="AA38" s="348"/>
      <c r="AB38" s="348"/>
      <c r="AC38" s="348"/>
      <c r="AD38" s="348"/>
      <c r="AE38" s="348"/>
      <c r="AF38" s="349"/>
      <c r="AG38" s="460"/>
      <c r="AH38" s="460"/>
      <c r="AI38" s="460"/>
      <c r="AJ38" s="460"/>
      <c r="AK38" s="460"/>
      <c r="AL38" s="460"/>
      <c r="AM38" s="460"/>
      <c r="AN38" s="460"/>
      <c r="AO38" s="460"/>
      <c r="AP38" s="519"/>
      <c r="AQ38" s="520"/>
      <c r="AR38" s="520"/>
      <c r="AS38" s="520"/>
      <c r="AT38" s="520"/>
      <c r="AU38" s="521"/>
      <c r="AV38" s="192"/>
      <c r="AW38" s="243"/>
      <c r="AX38" s="193"/>
      <c r="AY38" s="511"/>
      <c r="AZ38" s="512"/>
      <c r="BA38" s="448"/>
      <c r="BB38" s="449"/>
      <c r="BC38" s="192"/>
      <c r="BD38" s="243"/>
      <c r="BE38" s="193"/>
      <c r="BF38" s="192"/>
      <c r="BG38" s="243"/>
      <c r="BH38" s="243"/>
      <c r="BI38" s="193"/>
    </row>
    <row r="39" spans="2:61" ht="16.5" customHeight="1" thickTop="1" thickBot="1">
      <c r="B39" s="413" t="s">
        <v>23</v>
      </c>
      <c r="C39" s="413"/>
      <c r="D39" s="413"/>
      <c r="E39" s="413"/>
      <c r="F39" s="413"/>
      <c r="G39" s="413"/>
      <c r="H39" s="413"/>
      <c r="I39" s="413"/>
      <c r="J39" s="413"/>
      <c r="K39" s="414" t="s">
        <v>258</v>
      </c>
      <c r="L39" s="414"/>
      <c r="M39" s="414"/>
      <c r="N39" s="414"/>
      <c r="O39" s="414"/>
      <c r="P39" s="414"/>
      <c r="Q39" s="414"/>
      <c r="R39" s="414"/>
      <c r="S39" s="414"/>
      <c r="T39" s="341" t="s">
        <v>177</v>
      </c>
      <c r="U39" s="342"/>
      <c r="V39" s="342"/>
      <c r="W39" s="342"/>
      <c r="X39" s="342"/>
      <c r="Y39" s="342"/>
      <c r="Z39" s="342"/>
      <c r="AA39" s="342"/>
      <c r="AB39" s="342"/>
      <c r="AC39" s="342"/>
      <c r="AD39" s="342"/>
      <c r="AE39" s="342"/>
      <c r="AF39" s="343"/>
      <c r="AG39" s="450">
        <v>579</v>
      </c>
      <c r="AH39" s="451"/>
      <c r="AI39" s="451"/>
      <c r="AJ39" s="451"/>
      <c r="AK39" s="451"/>
      <c r="AL39" s="451"/>
      <c r="AM39" s="451"/>
      <c r="AN39" s="451"/>
      <c r="AO39" s="452"/>
      <c r="AP39" s="394" t="s">
        <v>24</v>
      </c>
      <c r="AQ39" s="395"/>
      <c r="AR39" s="395"/>
      <c r="AS39" s="395"/>
      <c r="AT39" s="395"/>
      <c r="AU39" s="395"/>
      <c r="AV39" s="395"/>
      <c r="AW39" s="395"/>
      <c r="AX39" s="395"/>
      <c r="AY39" s="400"/>
      <c r="AZ39" s="395" t="s">
        <v>25</v>
      </c>
      <c r="BA39" s="395"/>
      <c r="BB39" s="395"/>
      <c r="BC39" s="395"/>
      <c r="BD39" s="395"/>
      <c r="BE39" s="395"/>
      <c r="BF39" s="395"/>
      <c r="BG39" s="395"/>
      <c r="BH39" s="395"/>
      <c r="BI39" s="400"/>
    </row>
    <row r="40" spans="2:61" ht="16.5" customHeight="1" thickTop="1" thickBot="1">
      <c r="B40" s="413"/>
      <c r="C40" s="413"/>
      <c r="D40" s="413"/>
      <c r="E40" s="413"/>
      <c r="F40" s="413"/>
      <c r="G40" s="413"/>
      <c r="H40" s="413"/>
      <c r="I40" s="413"/>
      <c r="J40" s="413"/>
      <c r="K40" s="414"/>
      <c r="L40" s="414"/>
      <c r="M40" s="414"/>
      <c r="N40" s="414"/>
      <c r="O40" s="414"/>
      <c r="P40" s="414"/>
      <c r="Q40" s="414"/>
      <c r="R40" s="414"/>
      <c r="S40" s="414"/>
      <c r="T40" s="344"/>
      <c r="U40" s="345"/>
      <c r="V40" s="345"/>
      <c r="W40" s="345"/>
      <c r="X40" s="345"/>
      <c r="Y40" s="345"/>
      <c r="Z40" s="345"/>
      <c r="AA40" s="345"/>
      <c r="AB40" s="345"/>
      <c r="AC40" s="345"/>
      <c r="AD40" s="345"/>
      <c r="AE40" s="345"/>
      <c r="AF40" s="346"/>
      <c r="AG40" s="453"/>
      <c r="AH40" s="454"/>
      <c r="AI40" s="454"/>
      <c r="AJ40" s="454"/>
      <c r="AK40" s="454"/>
      <c r="AL40" s="454"/>
      <c r="AM40" s="454"/>
      <c r="AN40" s="454"/>
      <c r="AO40" s="455"/>
      <c r="AP40" s="396"/>
      <c r="AQ40" s="397"/>
      <c r="AR40" s="397"/>
      <c r="AS40" s="397"/>
      <c r="AT40" s="397"/>
      <c r="AU40" s="397"/>
      <c r="AV40" s="397"/>
      <c r="AW40" s="397"/>
      <c r="AX40" s="397"/>
      <c r="AY40" s="401"/>
      <c r="AZ40" s="397"/>
      <c r="BA40" s="397"/>
      <c r="BB40" s="397"/>
      <c r="BC40" s="397"/>
      <c r="BD40" s="397"/>
      <c r="BE40" s="397"/>
      <c r="BF40" s="397"/>
      <c r="BG40" s="397"/>
      <c r="BH40" s="397"/>
      <c r="BI40" s="401"/>
    </row>
    <row r="41" spans="2:61" ht="16.5" customHeight="1" thickTop="1" thickBot="1">
      <c r="B41" s="413"/>
      <c r="C41" s="413"/>
      <c r="D41" s="413"/>
      <c r="E41" s="413"/>
      <c r="F41" s="413"/>
      <c r="G41" s="413"/>
      <c r="H41" s="413"/>
      <c r="I41" s="413"/>
      <c r="J41" s="413"/>
      <c r="K41" s="414"/>
      <c r="L41" s="414"/>
      <c r="M41" s="414"/>
      <c r="N41" s="414"/>
      <c r="O41" s="414"/>
      <c r="P41" s="414"/>
      <c r="Q41" s="414"/>
      <c r="R41" s="414"/>
      <c r="S41" s="414"/>
      <c r="T41" s="347"/>
      <c r="U41" s="348"/>
      <c r="V41" s="348"/>
      <c r="W41" s="348"/>
      <c r="X41" s="348"/>
      <c r="Y41" s="348"/>
      <c r="Z41" s="348"/>
      <c r="AA41" s="348"/>
      <c r="AB41" s="348"/>
      <c r="AC41" s="348"/>
      <c r="AD41" s="348"/>
      <c r="AE41" s="348"/>
      <c r="AF41" s="349"/>
      <c r="AG41" s="456"/>
      <c r="AH41" s="457"/>
      <c r="AI41" s="457"/>
      <c r="AJ41" s="457"/>
      <c r="AK41" s="457"/>
      <c r="AL41" s="457"/>
      <c r="AM41" s="457"/>
      <c r="AN41" s="457"/>
      <c r="AO41" s="458"/>
      <c r="AP41" s="398"/>
      <c r="AQ41" s="399"/>
      <c r="AR41" s="399"/>
      <c r="AS41" s="399"/>
      <c r="AT41" s="399"/>
      <c r="AU41" s="399"/>
      <c r="AV41" s="399"/>
      <c r="AW41" s="399"/>
      <c r="AX41" s="399"/>
      <c r="AY41" s="402"/>
      <c r="AZ41" s="399"/>
      <c r="BA41" s="399"/>
      <c r="BB41" s="399"/>
      <c r="BC41" s="399"/>
      <c r="BD41" s="399"/>
      <c r="BE41" s="399"/>
      <c r="BF41" s="399"/>
      <c r="BG41" s="399"/>
      <c r="BH41" s="399"/>
      <c r="BI41" s="402"/>
    </row>
    <row r="42" spans="2:61" ht="16.5" customHeight="1" thickTop="1" thickBot="1">
      <c r="B42" s="413" t="s">
        <v>26</v>
      </c>
      <c r="C42" s="413"/>
      <c r="D42" s="413"/>
      <c r="E42" s="413"/>
      <c r="F42" s="413"/>
      <c r="G42" s="413"/>
      <c r="H42" s="413"/>
      <c r="I42" s="413"/>
      <c r="J42" s="413"/>
      <c r="K42" s="441" t="s">
        <v>257</v>
      </c>
      <c r="L42" s="441"/>
      <c r="M42" s="441"/>
      <c r="N42" s="441"/>
      <c r="O42" s="441"/>
      <c r="P42" s="441"/>
      <c r="Q42" s="441"/>
      <c r="R42" s="441"/>
      <c r="S42" s="441"/>
      <c r="T42" s="341" t="s">
        <v>27</v>
      </c>
      <c r="U42" s="342"/>
      <c r="V42" s="342"/>
      <c r="W42" s="342"/>
      <c r="X42" s="342"/>
      <c r="Y42" s="342"/>
      <c r="Z42" s="342"/>
      <c r="AA42" s="342"/>
      <c r="AB42" s="342"/>
      <c r="AC42" s="342"/>
      <c r="AD42" s="342"/>
      <c r="AE42" s="342"/>
      <c r="AF42" s="343"/>
      <c r="AG42" s="443">
        <v>579</v>
      </c>
      <c r="AH42" s="443"/>
      <c r="AI42" s="443"/>
      <c r="AJ42" s="443"/>
      <c r="AK42" s="443"/>
      <c r="AL42" s="443"/>
      <c r="AM42" s="443"/>
      <c r="AN42" s="443"/>
      <c r="AO42" s="443"/>
      <c r="AP42" s="413" t="s">
        <v>28</v>
      </c>
      <c r="AQ42" s="413"/>
      <c r="AR42" s="413"/>
      <c r="AS42" s="413"/>
      <c r="AT42" s="413"/>
      <c r="AU42" s="413"/>
      <c r="AV42" s="413"/>
      <c r="AW42" s="413" t="s">
        <v>307</v>
      </c>
      <c r="AX42" s="413"/>
      <c r="AY42" s="413"/>
      <c r="AZ42" s="341" t="s">
        <v>178</v>
      </c>
      <c r="BA42" s="342"/>
      <c r="BB42" s="342"/>
      <c r="BC42" s="342"/>
      <c r="BD42" s="342"/>
      <c r="BE42" s="343"/>
      <c r="BF42" s="416">
        <f>BF48-BF45</f>
        <v>10</v>
      </c>
      <c r="BG42" s="417"/>
      <c r="BH42" s="407">
        <f>IFERROR(BF42/($N$231*0.06),"-")</f>
        <v>3.7037037037037042</v>
      </c>
      <c r="BI42" s="408"/>
    </row>
    <row r="43" spans="2:61" ht="16.5" customHeight="1" thickTop="1" thickBot="1">
      <c r="B43" s="413"/>
      <c r="C43" s="413"/>
      <c r="D43" s="413"/>
      <c r="E43" s="413"/>
      <c r="F43" s="413"/>
      <c r="G43" s="413"/>
      <c r="H43" s="413"/>
      <c r="I43" s="413"/>
      <c r="J43" s="413"/>
      <c r="K43" s="441"/>
      <c r="L43" s="441"/>
      <c r="M43" s="441"/>
      <c r="N43" s="441"/>
      <c r="O43" s="441"/>
      <c r="P43" s="441"/>
      <c r="Q43" s="441"/>
      <c r="R43" s="441"/>
      <c r="S43" s="441"/>
      <c r="T43" s="344"/>
      <c r="U43" s="345"/>
      <c r="V43" s="345"/>
      <c r="W43" s="345"/>
      <c r="X43" s="345"/>
      <c r="Y43" s="345"/>
      <c r="Z43" s="345"/>
      <c r="AA43" s="345"/>
      <c r="AB43" s="345"/>
      <c r="AC43" s="345"/>
      <c r="AD43" s="345"/>
      <c r="AE43" s="345"/>
      <c r="AF43" s="346"/>
      <c r="AG43" s="443"/>
      <c r="AH43" s="443"/>
      <c r="AI43" s="443"/>
      <c r="AJ43" s="443"/>
      <c r="AK43" s="443"/>
      <c r="AL43" s="443"/>
      <c r="AM43" s="443"/>
      <c r="AN43" s="443"/>
      <c r="AO43" s="443"/>
      <c r="AP43" s="413"/>
      <c r="AQ43" s="413"/>
      <c r="AR43" s="413"/>
      <c r="AS43" s="413"/>
      <c r="AT43" s="413"/>
      <c r="AU43" s="413"/>
      <c r="AV43" s="413"/>
      <c r="AW43" s="413"/>
      <c r="AX43" s="413"/>
      <c r="AY43" s="413"/>
      <c r="AZ43" s="344"/>
      <c r="BA43" s="345"/>
      <c r="BB43" s="345"/>
      <c r="BC43" s="345"/>
      <c r="BD43" s="345"/>
      <c r="BE43" s="346"/>
      <c r="BF43" s="418"/>
      <c r="BG43" s="419"/>
      <c r="BH43" s="409"/>
      <c r="BI43" s="410"/>
    </row>
    <row r="44" spans="2:61" ht="16.5" customHeight="1" thickTop="1" thickBot="1">
      <c r="B44" s="413"/>
      <c r="C44" s="413"/>
      <c r="D44" s="413"/>
      <c r="E44" s="413"/>
      <c r="F44" s="413"/>
      <c r="G44" s="413"/>
      <c r="H44" s="413"/>
      <c r="I44" s="413"/>
      <c r="J44" s="413"/>
      <c r="K44" s="441"/>
      <c r="L44" s="441"/>
      <c r="M44" s="441"/>
      <c r="N44" s="441"/>
      <c r="O44" s="441"/>
      <c r="P44" s="441"/>
      <c r="Q44" s="441"/>
      <c r="R44" s="441"/>
      <c r="S44" s="441"/>
      <c r="T44" s="347"/>
      <c r="U44" s="348"/>
      <c r="V44" s="348"/>
      <c r="W44" s="348"/>
      <c r="X44" s="348"/>
      <c r="Y44" s="348"/>
      <c r="Z44" s="348"/>
      <c r="AA44" s="348"/>
      <c r="AB44" s="348"/>
      <c r="AC44" s="348"/>
      <c r="AD44" s="348"/>
      <c r="AE44" s="348"/>
      <c r="AF44" s="349"/>
      <c r="AG44" s="443"/>
      <c r="AH44" s="443"/>
      <c r="AI44" s="443"/>
      <c r="AJ44" s="443"/>
      <c r="AK44" s="443"/>
      <c r="AL44" s="443"/>
      <c r="AM44" s="443"/>
      <c r="AN44" s="443"/>
      <c r="AO44" s="443"/>
      <c r="AP44" s="413"/>
      <c r="AQ44" s="413"/>
      <c r="AR44" s="413"/>
      <c r="AS44" s="413"/>
      <c r="AT44" s="413"/>
      <c r="AU44" s="413"/>
      <c r="AV44" s="413"/>
      <c r="AW44" s="413"/>
      <c r="AX44" s="413"/>
      <c r="AY44" s="413"/>
      <c r="AZ44" s="347"/>
      <c r="BA44" s="348"/>
      <c r="BB44" s="348"/>
      <c r="BC44" s="348"/>
      <c r="BD44" s="348"/>
      <c r="BE44" s="349"/>
      <c r="BF44" s="420"/>
      <c r="BG44" s="421"/>
      <c r="BH44" s="411"/>
      <c r="BI44" s="412"/>
    </row>
    <row r="45" spans="2:61" ht="16.5" customHeight="1" thickTop="1" thickBot="1">
      <c r="B45" s="413" t="s">
        <v>29</v>
      </c>
      <c r="C45" s="413"/>
      <c r="D45" s="413"/>
      <c r="E45" s="413"/>
      <c r="F45" s="413"/>
      <c r="G45" s="413"/>
      <c r="H45" s="413"/>
      <c r="I45" s="413"/>
      <c r="J45" s="413"/>
      <c r="K45" s="431" t="s">
        <v>256</v>
      </c>
      <c r="L45" s="431"/>
      <c r="M45" s="431"/>
      <c r="N45" s="431"/>
      <c r="O45" s="431"/>
      <c r="P45" s="431"/>
      <c r="Q45" s="431"/>
      <c r="R45" s="431"/>
      <c r="S45" s="431"/>
      <c r="T45" s="341" t="s">
        <v>30</v>
      </c>
      <c r="U45" s="342"/>
      <c r="V45" s="342"/>
      <c r="W45" s="342"/>
      <c r="X45" s="342"/>
      <c r="Y45" s="342"/>
      <c r="Z45" s="342"/>
      <c r="AA45" s="342"/>
      <c r="AB45" s="342"/>
      <c r="AC45" s="342"/>
      <c r="AD45" s="342"/>
      <c r="AE45" s="342"/>
      <c r="AF45" s="343"/>
      <c r="AG45" s="432">
        <f>AG39-'09.02'!AG39</f>
        <v>430</v>
      </c>
      <c r="AH45" s="433"/>
      <c r="AI45" s="433"/>
      <c r="AJ45" s="433"/>
      <c r="AK45" s="433"/>
      <c r="AL45" s="433"/>
      <c r="AM45" s="433"/>
      <c r="AN45" s="433"/>
      <c r="AO45" s="434"/>
      <c r="AP45" s="413" t="s">
        <v>31</v>
      </c>
      <c r="AQ45" s="413"/>
      <c r="AR45" s="413"/>
      <c r="AS45" s="413"/>
      <c r="AT45" s="413"/>
      <c r="AU45" s="413"/>
      <c r="AV45" s="413"/>
      <c r="AW45" s="413">
        <v>170</v>
      </c>
      <c r="AX45" s="413"/>
      <c r="AY45" s="413"/>
      <c r="AZ45" s="341" t="s">
        <v>179</v>
      </c>
      <c r="BA45" s="342"/>
      <c r="BB45" s="342"/>
      <c r="BC45" s="342"/>
      <c r="BD45" s="342"/>
      <c r="BE45" s="343"/>
      <c r="BF45" s="416">
        <v>38</v>
      </c>
      <c r="BG45" s="417"/>
      <c r="BH45" s="407">
        <f>IFERROR(BF45/($N$231*0.06),"-")</f>
        <v>14.074074074074076</v>
      </c>
      <c r="BI45" s="408"/>
    </row>
    <row r="46" spans="2:61" ht="16.5" customHeight="1" thickTop="1" thickBot="1">
      <c r="B46" s="413"/>
      <c r="C46" s="413"/>
      <c r="D46" s="413"/>
      <c r="E46" s="413"/>
      <c r="F46" s="413"/>
      <c r="G46" s="413"/>
      <c r="H46" s="413"/>
      <c r="I46" s="413"/>
      <c r="J46" s="413"/>
      <c r="K46" s="431"/>
      <c r="L46" s="431"/>
      <c r="M46" s="431"/>
      <c r="N46" s="431"/>
      <c r="O46" s="431"/>
      <c r="P46" s="431"/>
      <c r="Q46" s="431"/>
      <c r="R46" s="431"/>
      <c r="S46" s="431"/>
      <c r="T46" s="344"/>
      <c r="U46" s="345"/>
      <c r="V46" s="345"/>
      <c r="W46" s="345"/>
      <c r="X46" s="345"/>
      <c r="Y46" s="345"/>
      <c r="Z46" s="345"/>
      <c r="AA46" s="345"/>
      <c r="AB46" s="345"/>
      <c r="AC46" s="345"/>
      <c r="AD46" s="345"/>
      <c r="AE46" s="345"/>
      <c r="AF46" s="346"/>
      <c r="AG46" s="435"/>
      <c r="AH46" s="436"/>
      <c r="AI46" s="436"/>
      <c r="AJ46" s="436"/>
      <c r="AK46" s="436"/>
      <c r="AL46" s="436"/>
      <c r="AM46" s="436"/>
      <c r="AN46" s="436"/>
      <c r="AO46" s="437"/>
      <c r="AP46" s="413"/>
      <c r="AQ46" s="413"/>
      <c r="AR46" s="413"/>
      <c r="AS46" s="413"/>
      <c r="AT46" s="413"/>
      <c r="AU46" s="413"/>
      <c r="AV46" s="413"/>
      <c r="AW46" s="413"/>
      <c r="AX46" s="413"/>
      <c r="AY46" s="413"/>
      <c r="AZ46" s="344"/>
      <c r="BA46" s="345"/>
      <c r="BB46" s="345"/>
      <c r="BC46" s="345"/>
      <c r="BD46" s="345"/>
      <c r="BE46" s="346"/>
      <c r="BF46" s="418"/>
      <c r="BG46" s="419"/>
      <c r="BH46" s="409"/>
      <c r="BI46" s="410"/>
    </row>
    <row r="47" spans="2:61" ht="16.5" customHeight="1" thickTop="1" thickBot="1">
      <c r="B47" s="413"/>
      <c r="C47" s="413"/>
      <c r="D47" s="413"/>
      <c r="E47" s="413"/>
      <c r="F47" s="413"/>
      <c r="G47" s="413"/>
      <c r="H47" s="413"/>
      <c r="I47" s="413"/>
      <c r="J47" s="413"/>
      <c r="K47" s="431"/>
      <c r="L47" s="431"/>
      <c r="M47" s="431"/>
      <c r="N47" s="431"/>
      <c r="O47" s="431"/>
      <c r="P47" s="431"/>
      <c r="Q47" s="431"/>
      <c r="R47" s="431"/>
      <c r="S47" s="431"/>
      <c r="T47" s="347"/>
      <c r="U47" s="348"/>
      <c r="V47" s="348"/>
      <c r="W47" s="348"/>
      <c r="X47" s="348"/>
      <c r="Y47" s="348"/>
      <c r="Z47" s="348"/>
      <c r="AA47" s="348"/>
      <c r="AB47" s="348"/>
      <c r="AC47" s="348"/>
      <c r="AD47" s="348"/>
      <c r="AE47" s="348"/>
      <c r="AF47" s="349"/>
      <c r="AG47" s="438"/>
      <c r="AH47" s="439"/>
      <c r="AI47" s="439"/>
      <c r="AJ47" s="439"/>
      <c r="AK47" s="439"/>
      <c r="AL47" s="439"/>
      <c r="AM47" s="439"/>
      <c r="AN47" s="439"/>
      <c r="AO47" s="440"/>
      <c r="AP47" s="413"/>
      <c r="AQ47" s="413"/>
      <c r="AR47" s="413"/>
      <c r="AS47" s="413"/>
      <c r="AT47" s="413"/>
      <c r="AU47" s="413"/>
      <c r="AV47" s="413"/>
      <c r="AW47" s="413"/>
      <c r="AX47" s="413"/>
      <c r="AY47" s="413"/>
      <c r="AZ47" s="347"/>
      <c r="BA47" s="348"/>
      <c r="BB47" s="348"/>
      <c r="BC47" s="348"/>
      <c r="BD47" s="348"/>
      <c r="BE47" s="349"/>
      <c r="BF47" s="420"/>
      <c r="BG47" s="421"/>
      <c r="BH47" s="411"/>
      <c r="BI47" s="412"/>
    </row>
    <row r="48" spans="2:61" ht="15" customHeight="1" thickTop="1" thickBot="1">
      <c r="B48" s="413" t="s">
        <v>32</v>
      </c>
      <c r="C48" s="413"/>
      <c r="D48" s="413"/>
      <c r="E48" s="413"/>
      <c r="F48" s="413"/>
      <c r="G48" s="413"/>
      <c r="H48" s="413"/>
      <c r="I48" s="413"/>
      <c r="J48" s="413"/>
      <c r="K48" s="414"/>
      <c r="L48" s="414"/>
      <c r="M48" s="414"/>
      <c r="N48" s="414"/>
      <c r="O48" s="414"/>
      <c r="P48" s="414"/>
      <c r="Q48" s="414"/>
      <c r="R48" s="414"/>
      <c r="S48" s="414"/>
      <c r="T48" s="341" t="s">
        <v>33</v>
      </c>
      <c r="U48" s="342"/>
      <c r="V48" s="342"/>
      <c r="W48" s="342"/>
      <c r="X48" s="342"/>
      <c r="Y48" s="342"/>
      <c r="Z48" s="342"/>
      <c r="AA48" s="342"/>
      <c r="AB48" s="342"/>
      <c r="AC48" s="342"/>
      <c r="AD48" s="342"/>
      <c r="AE48" s="342"/>
      <c r="AF48" s="343"/>
      <c r="AG48" s="422" t="s">
        <v>349</v>
      </c>
      <c r="AH48" s="423"/>
      <c r="AI48" s="423"/>
      <c r="AJ48" s="423"/>
      <c r="AK48" s="423"/>
      <c r="AL48" s="423"/>
      <c r="AM48" s="423"/>
      <c r="AN48" s="423"/>
      <c r="AO48" s="424"/>
      <c r="AP48" s="341" t="s">
        <v>34</v>
      </c>
      <c r="AQ48" s="342"/>
      <c r="AR48" s="342"/>
      <c r="AS48" s="342"/>
      <c r="AT48" s="342"/>
      <c r="AU48" s="342"/>
      <c r="AV48" s="343"/>
      <c r="AW48" s="413">
        <v>1776</v>
      </c>
      <c r="AX48" s="413"/>
      <c r="AY48" s="413"/>
      <c r="AZ48" s="341" t="s">
        <v>180</v>
      </c>
      <c r="BA48" s="342"/>
      <c r="BB48" s="342"/>
      <c r="BC48" s="342"/>
      <c r="BD48" s="342"/>
      <c r="BE48" s="343"/>
      <c r="BF48" s="416">
        <f>E279</f>
        <v>48</v>
      </c>
      <c r="BG48" s="417"/>
      <c r="BH48" s="407">
        <f>IFERROR(BF48/(N231*0.06),"-")</f>
        <v>17.777777777777779</v>
      </c>
      <c r="BI48" s="408"/>
    </row>
    <row r="49" spans="2:64" ht="15" customHeight="1" thickTop="1" thickBot="1">
      <c r="B49" s="413"/>
      <c r="C49" s="413"/>
      <c r="D49" s="413"/>
      <c r="E49" s="413"/>
      <c r="F49" s="413"/>
      <c r="G49" s="413"/>
      <c r="H49" s="413"/>
      <c r="I49" s="413"/>
      <c r="J49" s="413"/>
      <c r="K49" s="414"/>
      <c r="L49" s="414"/>
      <c r="M49" s="414"/>
      <c r="N49" s="414"/>
      <c r="O49" s="414"/>
      <c r="P49" s="414"/>
      <c r="Q49" s="414"/>
      <c r="R49" s="414"/>
      <c r="S49" s="414"/>
      <c r="T49" s="344"/>
      <c r="U49" s="345"/>
      <c r="V49" s="345"/>
      <c r="W49" s="345"/>
      <c r="X49" s="345"/>
      <c r="Y49" s="345"/>
      <c r="Z49" s="345"/>
      <c r="AA49" s="345"/>
      <c r="AB49" s="345"/>
      <c r="AC49" s="345"/>
      <c r="AD49" s="345"/>
      <c r="AE49" s="345"/>
      <c r="AF49" s="346"/>
      <c r="AG49" s="425"/>
      <c r="AH49" s="426"/>
      <c r="AI49" s="426"/>
      <c r="AJ49" s="426"/>
      <c r="AK49" s="426"/>
      <c r="AL49" s="426"/>
      <c r="AM49" s="426"/>
      <c r="AN49" s="426"/>
      <c r="AO49" s="427"/>
      <c r="AP49" s="344"/>
      <c r="AQ49" s="345"/>
      <c r="AR49" s="345"/>
      <c r="AS49" s="345"/>
      <c r="AT49" s="345"/>
      <c r="AU49" s="345"/>
      <c r="AV49" s="346"/>
      <c r="AW49" s="413"/>
      <c r="AX49" s="413"/>
      <c r="AY49" s="413"/>
      <c r="AZ49" s="344"/>
      <c r="BA49" s="345"/>
      <c r="BB49" s="345"/>
      <c r="BC49" s="345"/>
      <c r="BD49" s="345"/>
      <c r="BE49" s="346"/>
      <c r="BF49" s="418"/>
      <c r="BG49" s="419"/>
      <c r="BH49" s="409"/>
      <c r="BI49" s="410"/>
    </row>
    <row r="50" spans="2:64" ht="15" customHeight="1" thickTop="1" thickBot="1">
      <c r="B50" s="413"/>
      <c r="C50" s="413"/>
      <c r="D50" s="413"/>
      <c r="E50" s="413"/>
      <c r="F50" s="413"/>
      <c r="G50" s="413"/>
      <c r="H50" s="413"/>
      <c r="I50" s="413"/>
      <c r="J50" s="413"/>
      <c r="K50" s="414"/>
      <c r="L50" s="414"/>
      <c r="M50" s="414"/>
      <c r="N50" s="414"/>
      <c r="O50" s="414"/>
      <c r="P50" s="414"/>
      <c r="Q50" s="414"/>
      <c r="R50" s="414"/>
      <c r="S50" s="414"/>
      <c r="T50" s="347"/>
      <c r="U50" s="348"/>
      <c r="V50" s="348"/>
      <c r="W50" s="348"/>
      <c r="X50" s="348"/>
      <c r="Y50" s="348"/>
      <c r="Z50" s="348"/>
      <c r="AA50" s="348"/>
      <c r="AB50" s="348"/>
      <c r="AC50" s="348"/>
      <c r="AD50" s="348"/>
      <c r="AE50" s="348"/>
      <c r="AF50" s="349"/>
      <c r="AG50" s="428"/>
      <c r="AH50" s="429"/>
      <c r="AI50" s="429"/>
      <c r="AJ50" s="429"/>
      <c r="AK50" s="429"/>
      <c r="AL50" s="429"/>
      <c r="AM50" s="429"/>
      <c r="AN50" s="429"/>
      <c r="AO50" s="430"/>
      <c r="AP50" s="347"/>
      <c r="AQ50" s="348"/>
      <c r="AR50" s="348"/>
      <c r="AS50" s="348"/>
      <c r="AT50" s="348"/>
      <c r="AU50" s="348"/>
      <c r="AV50" s="349"/>
      <c r="AW50" s="413"/>
      <c r="AX50" s="413"/>
      <c r="AY50" s="413"/>
      <c r="AZ50" s="347"/>
      <c r="BA50" s="348"/>
      <c r="BB50" s="348"/>
      <c r="BC50" s="348"/>
      <c r="BD50" s="348"/>
      <c r="BE50" s="349"/>
      <c r="BF50" s="420"/>
      <c r="BG50" s="421"/>
      <c r="BH50" s="411"/>
      <c r="BI50" s="412"/>
    </row>
    <row r="51" spans="2:64" ht="15" customHeight="1" thickTop="1" thickBot="1">
      <c r="B51" s="413" t="s">
        <v>35</v>
      </c>
      <c r="C51" s="413"/>
      <c r="D51" s="413"/>
      <c r="E51" s="413"/>
      <c r="F51" s="413"/>
      <c r="G51" s="413"/>
      <c r="H51" s="413"/>
      <c r="I51" s="413"/>
      <c r="J51" s="413"/>
      <c r="K51" s="414" t="s">
        <v>133</v>
      </c>
      <c r="L51" s="414"/>
      <c r="M51" s="414"/>
      <c r="N51" s="414"/>
      <c r="O51" s="414"/>
      <c r="P51" s="414"/>
      <c r="Q51" s="414"/>
      <c r="R51" s="414"/>
      <c r="S51" s="414"/>
      <c r="T51" s="413"/>
      <c r="U51" s="413"/>
      <c r="V51" s="413"/>
      <c r="W51" s="413"/>
      <c r="X51" s="413"/>
      <c r="Y51" s="413"/>
      <c r="Z51" s="413"/>
      <c r="AA51" s="413"/>
      <c r="AB51" s="413"/>
      <c r="AC51" s="413"/>
      <c r="AD51" s="413"/>
      <c r="AE51" s="413"/>
      <c r="AF51" s="413"/>
      <c r="AG51" s="413"/>
      <c r="AH51" s="413"/>
      <c r="AI51" s="413"/>
      <c r="AJ51" s="413"/>
      <c r="AK51" s="413"/>
      <c r="AL51" s="413"/>
      <c r="AM51" s="413"/>
      <c r="AN51" s="413"/>
      <c r="AO51" s="413"/>
      <c r="AP51" s="341"/>
      <c r="AQ51" s="342"/>
      <c r="AR51" s="342"/>
      <c r="AS51" s="342"/>
      <c r="AT51" s="342"/>
      <c r="AU51" s="342"/>
      <c r="AV51" s="343"/>
      <c r="AW51" s="413"/>
      <c r="AX51" s="413"/>
      <c r="AY51" s="413"/>
      <c r="AZ51" s="341" t="s">
        <v>181</v>
      </c>
      <c r="BA51" s="342"/>
      <c r="BB51" s="342"/>
      <c r="BC51" s="342"/>
      <c r="BD51" s="342"/>
      <c r="BE51" s="343"/>
      <c r="BF51" s="416">
        <f>IFERROR(BF48+B279,"-")</f>
        <v>93</v>
      </c>
      <c r="BG51" s="417"/>
      <c r="BH51" s="407">
        <f>IFERROR(BF51/(N231*0.06),"-")</f>
        <v>34.44444444444445</v>
      </c>
      <c r="BI51" s="408"/>
    </row>
    <row r="52" spans="2:64" ht="15" customHeight="1" thickTop="1" thickBot="1">
      <c r="B52" s="413"/>
      <c r="C52" s="413"/>
      <c r="D52" s="413"/>
      <c r="E52" s="413"/>
      <c r="F52" s="413"/>
      <c r="G52" s="413"/>
      <c r="H52" s="413"/>
      <c r="I52" s="413"/>
      <c r="J52" s="413"/>
      <c r="K52" s="414"/>
      <c r="L52" s="414"/>
      <c r="M52" s="414"/>
      <c r="N52" s="414"/>
      <c r="O52" s="414"/>
      <c r="P52" s="414"/>
      <c r="Q52" s="414"/>
      <c r="R52" s="414"/>
      <c r="S52" s="414"/>
      <c r="T52" s="413"/>
      <c r="U52" s="413"/>
      <c r="V52" s="413"/>
      <c r="W52" s="413"/>
      <c r="X52" s="413"/>
      <c r="Y52" s="413"/>
      <c r="Z52" s="413"/>
      <c r="AA52" s="413"/>
      <c r="AB52" s="413"/>
      <c r="AC52" s="413"/>
      <c r="AD52" s="413"/>
      <c r="AE52" s="413"/>
      <c r="AF52" s="413"/>
      <c r="AG52" s="413"/>
      <c r="AH52" s="413"/>
      <c r="AI52" s="413"/>
      <c r="AJ52" s="413"/>
      <c r="AK52" s="413"/>
      <c r="AL52" s="413"/>
      <c r="AM52" s="413"/>
      <c r="AN52" s="413"/>
      <c r="AO52" s="413"/>
      <c r="AP52" s="344"/>
      <c r="AQ52" s="345"/>
      <c r="AR52" s="345"/>
      <c r="AS52" s="345"/>
      <c r="AT52" s="345"/>
      <c r="AU52" s="345"/>
      <c r="AV52" s="346"/>
      <c r="AW52" s="413"/>
      <c r="AX52" s="413"/>
      <c r="AY52" s="413"/>
      <c r="AZ52" s="344"/>
      <c r="BA52" s="345"/>
      <c r="BB52" s="345"/>
      <c r="BC52" s="345"/>
      <c r="BD52" s="345"/>
      <c r="BE52" s="346"/>
      <c r="BF52" s="418"/>
      <c r="BG52" s="419"/>
      <c r="BH52" s="409"/>
      <c r="BI52" s="410"/>
    </row>
    <row r="53" spans="2:64" ht="15" customHeight="1" thickTop="1" thickBot="1">
      <c r="B53" s="413"/>
      <c r="C53" s="413"/>
      <c r="D53" s="413"/>
      <c r="E53" s="413"/>
      <c r="F53" s="413"/>
      <c r="G53" s="413"/>
      <c r="H53" s="413"/>
      <c r="I53" s="413"/>
      <c r="J53" s="413"/>
      <c r="K53" s="414"/>
      <c r="L53" s="414"/>
      <c r="M53" s="414"/>
      <c r="N53" s="414"/>
      <c r="O53" s="414"/>
      <c r="P53" s="414"/>
      <c r="Q53" s="414"/>
      <c r="R53" s="414"/>
      <c r="S53" s="414"/>
      <c r="T53" s="413"/>
      <c r="U53" s="413"/>
      <c r="V53" s="413"/>
      <c r="W53" s="413"/>
      <c r="X53" s="413"/>
      <c r="Y53" s="413"/>
      <c r="Z53" s="413"/>
      <c r="AA53" s="413"/>
      <c r="AB53" s="413"/>
      <c r="AC53" s="413"/>
      <c r="AD53" s="413"/>
      <c r="AE53" s="413"/>
      <c r="AF53" s="413"/>
      <c r="AG53" s="413"/>
      <c r="AH53" s="413"/>
      <c r="AI53" s="413"/>
      <c r="AJ53" s="413"/>
      <c r="AK53" s="413"/>
      <c r="AL53" s="413"/>
      <c r="AM53" s="413"/>
      <c r="AN53" s="413"/>
      <c r="AO53" s="413"/>
      <c r="AP53" s="347"/>
      <c r="AQ53" s="348"/>
      <c r="AR53" s="348"/>
      <c r="AS53" s="348"/>
      <c r="AT53" s="348"/>
      <c r="AU53" s="348"/>
      <c r="AV53" s="349"/>
      <c r="AW53" s="413"/>
      <c r="AX53" s="413"/>
      <c r="AY53" s="413"/>
      <c r="AZ53" s="347"/>
      <c r="BA53" s="348"/>
      <c r="BB53" s="348"/>
      <c r="BC53" s="348"/>
      <c r="BD53" s="348"/>
      <c r="BE53" s="349"/>
      <c r="BF53" s="420"/>
      <c r="BG53" s="421"/>
      <c r="BH53" s="411"/>
      <c r="BI53" s="412"/>
    </row>
    <row r="54" spans="2:64" ht="15.75" customHeight="1" thickTop="1">
      <c r="B54" s="394" t="s">
        <v>36</v>
      </c>
      <c r="C54" s="395"/>
      <c r="D54" s="395"/>
      <c r="E54" s="395"/>
      <c r="F54" s="395"/>
      <c r="G54" s="395"/>
      <c r="H54" s="395"/>
      <c r="I54" s="395"/>
      <c r="J54" s="395"/>
      <c r="K54" s="395"/>
      <c r="L54" s="395"/>
      <c r="M54" s="395"/>
      <c r="N54" s="395"/>
      <c r="O54" s="395"/>
      <c r="P54" s="395"/>
      <c r="Q54" s="395"/>
      <c r="R54" s="395"/>
      <c r="S54" s="395"/>
      <c r="T54" s="395"/>
      <c r="U54" s="395"/>
      <c r="V54" s="395"/>
      <c r="W54" s="395"/>
      <c r="X54" s="395"/>
      <c r="Y54" s="395"/>
      <c r="Z54" s="395"/>
      <c r="AA54" s="395"/>
      <c r="AB54" s="395"/>
      <c r="AC54" s="395"/>
      <c r="AD54" s="395"/>
      <c r="AE54" s="395"/>
      <c r="AF54" s="395"/>
      <c r="AG54" s="395" t="s">
        <v>37</v>
      </c>
      <c r="AH54" s="395"/>
      <c r="AI54" s="395"/>
      <c r="AJ54" s="395"/>
      <c r="AK54" s="395"/>
      <c r="AL54" s="395"/>
      <c r="AM54" s="395"/>
      <c r="AN54" s="395"/>
      <c r="AO54" s="395"/>
      <c r="AP54" s="395"/>
      <c r="AQ54" s="395"/>
      <c r="AR54" s="395"/>
      <c r="AS54" s="395"/>
      <c r="AT54" s="395"/>
      <c r="AU54" s="395"/>
      <c r="AV54" s="395"/>
      <c r="AW54" s="395"/>
      <c r="AX54" s="395"/>
      <c r="AY54" s="395"/>
      <c r="AZ54" s="395"/>
      <c r="BA54" s="395"/>
      <c r="BB54" s="395"/>
      <c r="BC54" s="395"/>
      <c r="BD54" s="395"/>
      <c r="BE54" s="395"/>
      <c r="BF54" s="395"/>
      <c r="BG54" s="395"/>
      <c r="BH54" s="395"/>
      <c r="BI54" s="400"/>
    </row>
    <row r="55" spans="2:64" ht="15" customHeight="1">
      <c r="B55" s="396"/>
      <c r="C55" s="397"/>
      <c r="D55" s="397"/>
      <c r="E55" s="397"/>
      <c r="F55" s="397"/>
      <c r="G55" s="397"/>
      <c r="H55" s="397"/>
      <c r="I55" s="397"/>
      <c r="J55" s="397"/>
      <c r="K55" s="397"/>
      <c r="L55" s="397"/>
      <c r="M55" s="397"/>
      <c r="N55" s="397"/>
      <c r="O55" s="397"/>
      <c r="P55" s="397"/>
      <c r="Q55" s="397"/>
      <c r="R55" s="397"/>
      <c r="S55" s="397"/>
      <c r="T55" s="397"/>
      <c r="U55" s="397"/>
      <c r="V55" s="397"/>
      <c r="W55" s="397"/>
      <c r="X55" s="397"/>
      <c r="Y55" s="397"/>
      <c r="Z55" s="397"/>
      <c r="AA55" s="397"/>
      <c r="AB55" s="397"/>
      <c r="AC55" s="397"/>
      <c r="AD55" s="397"/>
      <c r="AE55" s="397"/>
      <c r="AF55" s="397"/>
      <c r="AG55" s="397"/>
      <c r="AH55" s="397"/>
      <c r="AI55" s="397"/>
      <c r="AJ55" s="397"/>
      <c r="AK55" s="397"/>
      <c r="AL55" s="397"/>
      <c r="AM55" s="397"/>
      <c r="AN55" s="397"/>
      <c r="AO55" s="397"/>
      <c r="AP55" s="397"/>
      <c r="AQ55" s="397"/>
      <c r="AR55" s="397"/>
      <c r="AS55" s="397"/>
      <c r="AT55" s="397"/>
      <c r="AU55" s="397"/>
      <c r="AV55" s="397"/>
      <c r="AW55" s="397"/>
      <c r="AX55" s="397"/>
      <c r="AY55" s="397"/>
      <c r="AZ55" s="397"/>
      <c r="BA55" s="397"/>
      <c r="BB55" s="397"/>
      <c r="BC55" s="397"/>
      <c r="BD55" s="397"/>
      <c r="BE55" s="397"/>
      <c r="BF55" s="397"/>
      <c r="BG55" s="397"/>
      <c r="BH55" s="397"/>
      <c r="BI55" s="401"/>
    </row>
    <row r="56" spans="2:64" ht="15" customHeight="1">
      <c r="B56" s="396"/>
      <c r="C56" s="397"/>
      <c r="D56" s="397"/>
      <c r="E56" s="397"/>
      <c r="F56" s="397"/>
      <c r="G56" s="397"/>
      <c r="H56" s="397"/>
      <c r="I56" s="397"/>
      <c r="J56" s="397"/>
      <c r="K56" s="397"/>
      <c r="L56" s="397"/>
      <c r="M56" s="397"/>
      <c r="N56" s="397"/>
      <c r="O56" s="397"/>
      <c r="P56" s="397"/>
      <c r="Q56" s="397"/>
      <c r="R56" s="397"/>
      <c r="S56" s="397"/>
      <c r="T56" s="397"/>
      <c r="U56" s="397"/>
      <c r="V56" s="397"/>
      <c r="W56" s="397"/>
      <c r="X56" s="397"/>
      <c r="Y56" s="397"/>
      <c r="Z56" s="397"/>
      <c r="AA56" s="397"/>
      <c r="AB56" s="397"/>
      <c r="AC56" s="397"/>
      <c r="AD56" s="397"/>
      <c r="AE56" s="397"/>
      <c r="AF56" s="397"/>
      <c r="AG56" s="397"/>
      <c r="AH56" s="397"/>
      <c r="AI56" s="397"/>
      <c r="AJ56" s="397"/>
      <c r="AK56" s="397"/>
      <c r="AL56" s="397"/>
      <c r="AM56" s="397"/>
      <c r="AN56" s="397"/>
      <c r="AO56" s="397"/>
      <c r="AP56" s="397"/>
      <c r="AQ56" s="397"/>
      <c r="AR56" s="397"/>
      <c r="AS56" s="397"/>
      <c r="AT56" s="397"/>
      <c r="AU56" s="397"/>
      <c r="AV56" s="397"/>
      <c r="AW56" s="397"/>
      <c r="AX56" s="397"/>
      <c r="AY56" s="397"/>
      <c r="AZ56" s="397"/>
      <c r="BA56" s="397"/>
      <c r="BB56" s="397"/>
      <c r="BC56" s="397"/>
      <c r="BD56" s="397"/>
      <c r="BE56" s="397"/>
      <c r="BF56" s="397"/>
      <c r="BG56" s="397"/>
      <c r="BH56" s="397"/>
      <c r="BI56" s="401"/>
    </row>
    <row r="57" spans="2:64" ht="15.75" customHeight="1" thickBot="1">
      <c r="B57" s="398"/>
      <c r="C57" s="399"/>
      <c r="D57" s="399"/>
      <c r="E57" s="399"/>
      <c r="F57" s="399"/>
      <c r="G57" s="399"/>
      <c r="H57" s="399"/>
      <c r="I57" s="399"/>
      <c r="J57" s="399"/>
      <c r="K57" s="399"/>
      <c r="L57" s="399"/>
      <c r="M57" s="399"/>
      <c r="N57" s="399"/>
      <c r="O57" s="399"/>
      <c r="P57" s="399"/>
      <c r="Q57" s="399"/>
      <c r="R57" s="399"/>
      <c r="S57" s="399"/>
      <c r="T57" s="399"/>
      <c r="U57" s="399"/>
      <c r="V57" s="399"/>
      <c r="W57" s="399"/>
      <c r="X57" s="399"/>
      <c r="Y57" s="399"/>
      <c r="Z57" s="399"/>
      <c r="AA57" s="399"/>
      <c r="AB57" s="399"/>
      <c r="AC57" s="399"/>
      <c r="AD57" s="399"/>
      <c r="AE57" s="399"/>
      <c r="AF57" s="399"/>
      <c r="AG57" s="399"/>
      <c r="AH57" s="399"/>
      <c r="AI57" s="399"/>
      <c r="AJ57" s="399"/>
      <c r="AK57" s="399"/>
      <c r="AL57" s="399"/>
      <c r="AM57" s="399"/>
      <c r="AN57" s="399"/>
      <c r="AO57" s="399"/>
      <c r="AP57" s="399"/>
      <c r="AQ57" s="399"/>
      <c r="AR57" s="399"/>
      <c r="AS57" s="399"/>
      <c r="AT57" s="399"/>
      <c r="AU57" s="399"/>
      <c r="AV57" s="399"/>
      <c r="AW57" s="399"/>
      <c r="AX57" s="399"/>
      <c r="AY57" s="399"/>
      <c r="AZ57" s="399"/>
      <c r="BA57" s="399"/>
      <c r="BB57" s="399"/>
      <c r="BC57" s="399"/>
      <c r="BD57" s="399"/>
      <c r="BE57" s="399"/>
      <c r="BF57" s="399"/>
      <c r="BG57" s="399"/>
      <c r="BH57" s="399"/>
      <c r="BI57" s="402"/>
    </row>
    <row r="58" spans="2:64" ht="16.5" customHeight="1" thickTop="1" thickBot="1">
      <c r="B58" s="403" t="s">
        <v>182</v>
      </c>
      <c r="C58" s="403"/>
      <c r="D58" s="403"/>
      <c r="E58" s="403"/>
      <c r="F58" s="403"/>
      <c r="G58" s="403"/>
      <c r="H58" s="403"/>
      <c r="I58" s="403"/>
      <c r="J58" s="403"/>
      <c r="K58" s="403"/>
      <c r="L58" s="403"/>
      <c r="M58" s="403"/>
      <c r="N58" s="403"/>
      <c r="O58" s="403"/>
      <c r="P58" s="403"/>
      <c r="Q58" s="403"/>
      <c r="R58" s="403"/>
      <c r="S58" s="403"/>
      <c r="T58" s="403"/>
      <c r="U58" s="403"/>
      <c r="V58" s="403"/>
      <c r="W58" s="403"/>
      <c r="X58" s="403"/>
      <c r="Y58" s="403"/>
      <c r="Z58" s="403"/>
      <c r="AA58" s="403"/>
      <c r="AB58" s="403"/>
      <c r="AC58" s="403"/>
      <c r="AD58" s="403"/>
      <c r="AE58" s="403"/>
      <c r="AF58" s="403"/>
      <c r="AG58" s="403"/>
      <c r="AH58" s="403"/>
      <c r="AI58" s="403"/>
      <c r="AJ58" s="403"/>
      <c r="AK58" s="403"/>
      <c r="AL58" s="403"/>
      <c r="AM58" s="403"/>
      <c r="AN58" s="403"/>
      <c r="AO58" s="403"/>
      <c r="AP58" s="403"/>
      <c r="AQ58" s="403"/>
      <c r="AR58" s="403"/>
      <c r="AS58" s="403"/>
      <c r="AT58" s="403"/>
      <c r="AU58" s="403"/>
      <c r="AV58" s="403"/>
      <c r="AW58" s="403"/>
      <c r="AX58" s="403"/>
      <c r="AY58" s="403"/>
      <c r="AZ58" s="403"/>
      <c r="BA58" s="403"/>
      <c r="BB58" s="403"/>
      <c r="BC58" s="403"/>
      <c r="BD58" s="403"/>
      <c r="BE58" s="403"/>
      <c r="BF58" s="403"/>
      <c r="BG58" s="403"/>
      <c r="BH58" s="403"/>
      <c r="BI58" s="403"/>
    </row>
    <row r="59" spans="2:64" ht="16.5" customHeight="1" thickTop="1" thickBot="1">
      <c r="B59" s="404"/>
      <c r="C59" s="404"/>
      <c r="D59" s="404"/>
      <c r="E59" s="404"/>
      <c r="F59" s="404"/>
      <c r="G59" s="404"/>
      <c r="H59" s="404"/>
      <c r="I59" s="404"/>
      <c r="J59" s="404"/>
      <c r="K59" s="404"/>
      <c r="L59" s="404"/>
      <c r="M59" s="404"/>
      <c r="N59" s="404"/>
      <c r="O59" s="404"/>
      <c r="P59" s="404"/>
      <c r="Q59" s="404"/>
      <c r="R59" s="404"/>
      <c r="S59" s="404"/>
      <c r="T59" s="404"/>
      <c r="U59" s="404"/>
      <c r="V59" s="404"/>
      <c r="W59" s="404"/>
      <c r="X59" s="404"/>
      <c r="Y59" s="404"/>
      <c r="Z59" s="404"/>
      <c r="AA59" s="404"/>
      <c r="AB59" s="404"/>
      <c r="AC59" s="404"/>
      <c r="AD59" s="404"/>
      <c r="AE59" s="404"/>
      <c r="AF59" s="404"/>
      <c r="AG59" s="404"/>
      <c r="AH59" s="404"/>
      <c r="AI59" s="404"/>
      <c r="AJ59" s="404"/>
      <c r="AK59" s="404"/>
      <c r="AL59" s="404"/>
      <c r="AM59" s="404"/>
      <c r="AN59" s="404"/>
      <c r="AO59" s="404"/>
      <c r="AP59" s="404"/>
      <c r="AQ59" s="404"/>
      <c r="AR59" s="404"/>
      <c r="AS59" s="404"/>
      <c r="AT59" s="404"/>
      <c r="AU59" s="404"/>
      <c r="AV59" s="404"/>
      <c r="AW59" s="404"/>
      <c r="AX59" s="404"/>
      <c r="AY59" s="404"/>
      <c r="AZ59" s="404"/>
      <c r="BA59" s="404"/>
      <c r="BB59" s="404"/>
      <c r="BC59" s="404"/>
      <c r="BD59" s="404"/>
      <c r="BE59" s="404"/>
      <c r="BF59" s="404"/>
      <c r="BG59" s="404"/>
      <c r="BH59" s="404"/>
      <c r="BI59" s="404"/>
    </row>
    <row r="60" spans="2:64" ht="15" customHeight="1" thickTop="1" thickBot="1">
      <c r="B60" s="209" t="s">
        <v>38</v>
      </c>
      <c r="C60" s="210"/>
      <c r="D60" s="210"/>
      <c r="E60" s="210"/>
      <c r="F60" s="210"/>
      <c r="G60" s="210"/>
      <c r="H60" s="210"/>
      <c r="I60" s="210"/>
      <c r="J60" s="210"/>
      <c r="K60" s="210"/>
      <c r="L60" s="211"/>
      <c r="M60" s="405">
        <v>0.25</v>
      </c>
      <c r="N60" s="182"/>
      <c r="O60" s="182"/>
      <c r="P60" s="182"/>
      <c r="Q60" s="405">
        <v>0.45833333333333331</v>
      </c>
      <c r="R60" s="182"/>
      <c r="S60" s="182"/>
      <c r="T60" s="182"/>
      <c r="U60" s="405">
        <v>0.625</v>
      </c>
      <c r="V60" s="182"/>
      <c r="W60" s="182"/>
      <c r="X60" s="182"/>
      <c r="Y60" s="406" t="s">
        <v>131</v>
      </c>
      <c r="Z60" s="406"/>
      <c r="AA60" s="406"/>
      <c r="AB60" s="406"/>
      <c r="AC60" s="405" t="s">
        <v>39</v>
      </c>
      <c r="AD60" s="182"/>
      <c r="AE60" s="182"/>
      <c r="AF60" s="182"/>
      <c r="AG60" s="182" t="s">
        <v>40</v>
      </c>
      <c r="AH60" s="182"/>
      <c r="AI60" s="182"/>
      <c r="AJ60" s="182"/>
      <c r="AK60" s="182"/>
      <c r="AL60" s="182"/>
      <c r="AM60" s="182"/>
      <c r="AN60" s="182"/>
      <c r="AO60" s="182"/>
      <c r="AP60" s="182" t="s">
        <v>41</v>
      </c>
      <c r="AQ60" s="182"/>
      <c r="AR60" s="182"/>
      <c r="AS60" s="182"/>
      <c r="AT60" s="170" t="s">
        <v>42</v>
      </c>
      <c r="AU60" s="170"/>
      <c r="AV60" s="170"/>
      <c r="AW60" s="182" t="s">
        <v>43</v>
      </c>
      <c r="AX60" s="182"/>
      <c r="AY60" s="182"/>
      <c r="AZ60" s="182"/>
      <c r="BA60" s="182"/>
      <c r="BB60" s="182"/>
      <c r="BC60" s="58" t="s">
        <v>44</v>
      </c>
      <c r="BD60" s="60"/>
      <c r="BE60" s="387" t="s">
        <v>45</v>
      </c>
      <c r="BF60" s="388"/>
      <c r="BG60" s="182" t="s">
        <v>46</v>
      </c>
      <c r="BH60" s="182"/>
      <c r="BI60" s="182"/>
      <c r="BJ60" s="386" t="s">
        <v>255</v>
      </c>
      <c r="BK60" s="386"/>
      <c r="BL60" s="386"/>
    </row>
    <row r="61" spans="2:64" ht="15" customHeight="1" thickTop="1" thickBot="1">
      <c r="B61" s="212"/>
      <c r="C61" s="213"/>
      <c r="D61" s="213"/>
      <c r="E61" s="213"/>
      <c r="F61" s="213"/>
      <c r="G61" s="213"/>
      <c r="H61" s="213"/>
      <c r="I61" s="213"/>
      <c r="J61" s="213"/>
      <c r="K61" s="213"/>
      <c r="L61" s="214"/>
      <c r="M61" s="182"/>
      <c r="N61" s="182"/>
      <c r="O61" s="182"/>
      <c r="P61" s="182"/>
      <c r="Q61" s="182"/>
      <c r="R61" s="182"/>
      <c r="S61" s="182"/>
      <c r="T61" s="182"/>
      <c r="U61" s="182"/>
      <c r="V61" s="182"/>
      <c r="W61" s="182"/>
      <c r="X61" s="182"/>
      <c r="Y61" s="406"/>
      <c r="Z61" s="406"/>
      <c r="AA61" s="406"/>
      <c r="AB61" s="406"/>
      <c r="AC61" s="182"/>
      <c r="AD61" s="182"/>
      <c r="AE61" s="182"/>
      <c r="AF61" s="182"/>
      <c r="AG61" s="182"/>
      <c r="AH61" s="182"/>
      <c r="AI61" s="182"/>
      <c r="AJ61" s="182"/>
      <c r="AK61" s="182"/>
      <c r="AL61" s="182"/>
      <c r="AM61" s="182"/>
      <c r="AN61" s="182"/>
      <c r="AO61" s="182"/>
      <c r="AP61" s="182"/>
      <c r="AQ61" s="182"/>
      <c r="AR61" s="182"/>
      <c r="AS61" s="182"/>
      <c r="AT61" s="170"/>
      <c r="AU61" s="170"/>
      <c r="AV61" s="170"/>
      <c r="AW61" s="182"/>
      <c r="AX61" s="182"/>
      <c r="AY61" s="182"/>
      <c r="AZ61" s="182"/>
      <c r="BA61" s="182"/>
      <c r="BB61" s="182"/>
      <c r="BC61" s="61"/>
      <c r="BD61" s="63"/>
      <c r="BE61" s="389"/>
      <c r="BF61" s="390"/>
      <c r="BG61" s="182"/>
      <c r="BH61" s="182"/>
      <c r="BI61" s="182"/>
      <c r="BJ61" s="386"/>
      <c r="BK61" s="386"/>
      <c r="BL61" s="386"/>
    </row>
    <row r="62" spans="2:64" ht="15" customHeight="1" thickTop="1" thickBot="1">
      <c r="B62" s="215"/>
      <c r="C62" s="216"/>
      <c r="D62" s="216"/>
      <c r="E62" s="216"/>
      <c r="F62" s="216"/>
      <c r="G62" s="216"/>
      <c r="H62" s="216"/>
      <c r="I62" s="216"/>
      <c r="J62" s="216"/>
      <c r="K62" s="216"/>
      <c r="L62" s="217"/>
      <c r="M62" s="182"/>
      <c r="N62" s="182"/>
      <c r="O62" s="182"/>
      <c r="P62" s="182"/>
      <c r="Q62" s="182"/>
      <c r="R62" s="182"/>
      <c r="S62" s="182"/>
      <c r="T62" s="182"/>
      <c r="U62" s="182"/>
      <c r="V62" s="182"/>
      <c r="W62" s="182"/>
      <c r="X62" s="182"/>
      <c r="Y62" s="406"/>
      <c r="Z62" s="406"/>
      <c r="AA62" s="406"/>
      <c r="AB62" s="406"/>
      <c r="AC62" s="182"/>
      <c r="AD62" s="182"/>
      <c r="AE62" s="182"/>
      <c r="AF62" s="182"/>
      <c r="AG62" s="182"/>
      <c r="AH62" s="182"/>
      <c r="AI62" s="182"/>
      <c r="AJ62" s="182"/>
      <c r="AK62" s="182"/>
      <c r="AL62" s="182"/>
      <c r="AM62" s="182"/>
      <c r="AN62" s="182"/>
      <c r="AO62" s="182"/>
      <c r="AP62" s="182"/>
      <c r="AQ62" s="182"/>
      <c r="AR62" s="182"/>
      <c r="AS62" s="182"/>
      <c r="AT62" s="170"/>
      <c r="AU62" s="170"/>
      <c r="AV62" s="170"/>
      <c r="AW62" s="182"/>
      <c r="AX62" s="182"/>
      <c r="AY62" s="182"/>
      <c r="AZ62" s="182"/>
      <c r="BA62" s="182"/>
      <c r="BB62" s="182"/>
      <c r="BC62" s="61"/>
      <c r="BD62" s="63"/>
      <c r="BE62" s="389"/>
      <c r="BF62" s="390"/>
      <c r="BG62" s="182"/>
      <c r="BH62" s="182"/>
      <c r="BI62" s="182"/>
      <c r="BJ62" s="386"/>
      <c r="BK62" s="386"/>
      <c r="BL62" s="386"/>
    </row>
    <row r="63" spans="2:64" ht="15" customHeight="1" thickTop="1" thickBot="1">
      <c r="B63" s="209" t="s">
        <v>47</v>
      </c>
      <c r="C63" s="210"/>
      <c r="D63" s="210"/>
      <c r="E63" s="210"/>
      <c r="F63" s="210"/>
      <c r="G63" s="210"/>
      <c r="H63" s="210"/>
      <c r="I63" s="210"/>
      <c r="J63" s="210"/>
      <c r="K63" s="210"/>
      <c r="L63" s="211"/>
      <c r="M63" s="194" t="s">
        <v>183</v>
      </c>
      <c r="N63" s="219"/>
      <c r="O63" s="219"/>
      <c r="P63" s="195"/>
      <c r="Q63" s="194" t="s">
        <v>183</v>
      </c>
      <c r="R63" s="219"/>
      <c r="S63" s="219"/>
      <c r="T63" s="195"/>
      <c r="U63" s="194" t="s">
        <v>183</v>
      </c>
      <c r="V63" s="219"/>
      <c r="W63" s="219"/>
      <c r="X63" s="195"/>
      <c r="Y63" s="194" t="s">
        <v>183</v>
      </c>
      <c r="Z63" s="219"/>
      <c r="AA63" s="219"/>
      <c r="AB63" s="195"/>
      <c r="AC63" s="188" t="s">
        <v>129</v>
      </c>
      <c r="AD63" s="241"/>
      <c r="AE63" s="241"/>
      <c r="AF63" s="189"/>
      <c r="AG63" s="182"/>
      <c r="AH63" s="182"/>
      <c r="AI63" s="182"/>
      <c r="AJ63" s="182"/>
      <c r="AK63" s="182"/>
      <c r="AL63" s="182"/>
      <c r="AM63" s="182"/>
      <c r="AN63" s="182"/>
      <c r="AO63" s="182"/>
      <c r="AP63" s="182"/>
      <c r="AQ63" s="182"/>
      <c r="AR63" s="182"/>
      <c r="AS63" s="182"/>
      <c r="AT63" s="170"/>
      <c r="AU63" s="170"/>
      <c r="AV63" s="170"/>
      <c r="AW63" s="182" t="s">
        <v>48</v>
      </c>
      <c r="AX63" s="182"/>
      <c r="AY63" s="182" t="s">
        <v>49</v>
      </c>
      <c r="AZ63" s="182"/>
      <c r="BA63" s="182" t="s">
        <v>50</v>
      </c>
      <c r="BB63" s="182"/>
      <c r="BC63" s="61"/>
      <c r="BD63" s="63"/>
      <c r="BE63" s="389"/>
      <c r="BF63" s="390"/>
      <c r="BG63" s="182"/>
      <c r="BH63" s="182"/>
      <c r="BI63" s="182"/>
      <c r="BJ63" s="386"/>
      <c r="BK63" s="386"/>
      <c r="BL63" s="386"/>
    </row>
    <row r="64" spans="2:64" ht="15.75" customHeight="1" thickTop="1" thickBot="1">
      <c r="B64" s="212"/>
      <c r="C64" s="213"/>
      <c r="D64" s="213"/>
      <c r="E64" s="213"/>
      <c r="F64" s="213"/>
      <c r="G64" s="213"/>
      <c r="H64" s="213"/>
      <c r="I64" s="213"/>
      <c r="J64" s="213"/>
      <c r="K64" s="213"/>
      <c r="L64" s="214"/>
      <c r="M64" s="196"/>
      <c r="N64" s="220"/>
      <c r="O64" s="220"/>
      <c r="P64" s="197"/>
      <c r="Q64" s="196"/>
      <c r="R64" s="220"/>
      <c r="S64" s="220"/>
      <c r="T64" s="197"/>
      <c r="U64" s="196"/>
      <c r="V64" s="220"/>
      <c r="W64" s="220"/>
      <c r="X64" s="197"/>
      <c r="Y64" s="196"/>
      <c r="Z64" s="220"/>
      <c r="AA64" s="220"/>
      <c r="AB64" s="197"/>
      <c r="AC64" s="190"/>
      <c r="AD64" s="242"/>
      <c r="AE64" s="242"/>
      <c r="AF64" s="191"/>
      <c r="AG64" s="182"/>
      <c r="AH64" s="182"/>
      <c r="AI64" s="182"/>
      <c r="AJ64" s="182"/>
      <c r="AK64" s="182"/>
      <c r="AL64" s="182"/>
      <c r="AM64" s="182"/>
      <c r="AN64" s="182"/>
      <c r="AO64" s="182"/>
      <c r="AP64" s="182"/>
      <c r="AQ64" s="182"/>
      <c r="AR64" s="182"/>
      <c r="AS64" s="182"/>
      <c r="AT64" s="170"/>
      <c r="AU64" s="170"/>
      <c r="AV64" s="170"/>
      <c r="AW64" s="182"/>
      <c r="AX64" s="182"/>
      <c r="AY64" s="182"/>
      <c r="AZ64" s="182"/>
      <c r="BA64" s="182"/>
      <c r="BB64" s="182"/>
      <c r="BC64" s="61"/>
      <c r="BD64" s="63"/>
      <c r="BE64" s="389"/>
      <c r="BF64" s="390"/>
      <c r="BG64" s="182"/>
      <c r="BH64" s="182"/>
      <c r="BI64" s="393"/>
      <c r="BJ64" s="386"/>
      <c r="BK64" s="386"/>
      <c r="BL64" s="386"/>
    </row>
    <row r="65" spans="2:66" ht="15" customHeight="1" thickTop="1" thickBot="1">
      <c r="B65" s="215"/>
      <c r="C65" s="216"/>
      <c r="D65" s="216"/>
      <c r="E65" s="216"/>
      <c r="F65" s="216"/>
      <c r="G65" s="216"/>
      <c r="H65" s="216"/>
      <c r="I65" s="216"/>
      <c r="J65" s="216"/>
      <c r="K65" s="216"/>
      <c r="L65" s="217"/>
      <c r="M65" s="198"/>
      <c r="N65" s="221"/>
      <c r="O65" s="221"/>
      <c r="P65" s="199"/>
      <c r="Q65" s="198"/>
      <c r="R65" s="221"/>
      <c r="S65" s="221"/>
      <c r="T65" s="199"/>
      <c r="U65" s="198"/>
      <c r="V65" s="221"/>
      <c r="W65" s="221"/>
      <c r="X65" s="199"/>
      <c r="Y65" s="198"/>
      <c r="Z65" s="221"/>
      <c r="AA65" s="221"/>
      <c r="AB65" s="199"/>
      <c r="AC65" s="192"/>
      <c r="AD65" s="243"/>
      <c r="AE65" s="243"/>
      <c r="AF65" s="193"/>
      <c r="AG65" s="182"/>
      <c r="AH65" s="182"/>
      <c r="AI65" s="182"/>
      <c r="AJ65" s="182"/>
      <c r="AK65" s="182"/>
      <c r="AL65" s="182"/>
      <c r="AM65" s="182"/>
      <c r="AN65" s="182"/>
      <c r="AO65" s="182"/>
      <c r="AP65" s="182"/>
      <c r="AQ65" s="182"/>
      <c r="AR65" s="182"/>
      <c r="AS65" s="182"/>
      <c r="AT65" s="170"/>
      <c r="AU65" s="170"/>
      <c r="AV65" s="170"/>
      <c r="AW65" s="182"/>
      <c r="AX65" s="182"/>
      <c r="AY65" s="182"/>
      <c r="AZ65" s="182"/>
      <c r="BA65" s="182"/>
      <c r="BB65" s="182"/>
      <c r="BC65" s="64"/>
      <c r="BD65" s="66"/>
      <c r="BE65" s="391"/>
      <c r="BF65" s="392"/>
      <c r="BG65" s="182"/>
      <c r="BH65" s="182"/>
      <c r="BI65" s="393"/>
      <c r="BJ65" s="386"/>
      <c r="BK65" s="386"/>
      <c r="BL65" s="386"/>
      <c r="BN65" s="2"/>
    </row>
    <row r="66" spans="2:66" ht="15" customHeight="1" thickTop="1">
      <c r="B66" s="209" t="s">
        <v>138</v>
      </c>
      <c r="C66" s="210"/>
      <c r="D66" s="210"/>
      <c r="E66" s="210"/>
      <c r="F66" s="210"/>
      <c r="G66" s="210"/>
      <c r="H66" s="210"/>
      <c r="I66" s="210"/>
      <c r="J66" s="210"/>
      <c r="K66" s="210"/>
      <c r="L66" s="211"/>
      <c r="M66" s="497">
        <v>269</v>
      </c>
      <c r="N66" s="498"/>
      <c r="O66" s="498"/>
      <c r="P66" s="499"/>
      <c r="Q66" s="194">
        <v>415</v>
      </c>
      <c r="R66" s="219"/>
      <c r="S66" s="219"/>
      <c r="T66" s="195"/>
      <c r="U66" s="194">
        <v>503</v>
      </c>
      <c r="V66" s="219"/>
      <c r="W66" s="219"/>
      <c r="X66" s="195"/>
      <c r="Y66" s="194">
        <v>564</v>
      </c>
      <c r="Z66" s="219"/>
      <c r="AA66" s="219"/>
      <c r="AB66" s="195"/>
      <c r="AC66" s="188" t="s">
        <v>129</v>
      </c>
      <c r="AD66" s="241"/>
      <c r="AE66" s="241"/>
      <c r="AF66" s="189"/>
      <c r="AG66" s="323" t="s">
        <v>254</v>
      </c>
      <c r="AH66" s="324"/>
      <c r="AI66" s="324"/>
      <c r="AJ66" s="324"/>
      <c r="AK66" s="324"/>
      <c r="AL66" s="324"/>
      <c r="AM66" s="324"/>
      <c r="AN66" s="324"/>
      <c r="AO66" s="325"/>
      <c r="AP66" s="200" t="s">
        <v>128</v>
      </c>
      <c r="AQ66" s="206"/>
      <c r="AR66" s="206"/>
      <c r="AS66" s="201"/>
      <c r="AT66" s="200">
        <f>'09.02'!AT66+AY66</f>
        <v>33</v>
      </c>
      <c r="AU66" s="206"/>
      <c r="AV66" s="201"/>
      <c r="AW66" s="188">
        <f>'09.02'!BG66</f>
        <v>18</v>
      </c>
      <c r="AX66" s="189"/>
      <c r="AY66" s="188"/>
      <c r="AZ66" s="189"/>
      <c r="BA66" s="200">
        <v>1</v>
      </c>
      <c r="BB66" s="201"/>
      <c r="BC66" s="269">
        <f>'09.02'!BC66+BA66</f>
        <v>5</v>
      </c>
      <c r="BD66" s="270"/>
      <c r="BE66" s="200">
        <f>'09.02'!BE66+BA66</f>
        <v>16</v>
      </c>
      <c r="BF66" s="201"/>
      <c r="BG66" s="200">
        <f>AT66-BE66</f>
        <v>17</v>
      </c>
      <c r="BH66" s="206"/>
      <c r="BI66" s="201"/>
      <c r="BJ66" s="254">
        <f>((LEFT(AP66,FIND(" ",AP66)-1)*BC66)/$S$279)</f>
        <v>71.428571428571431</v>
      </c>
      <c r="BK66" s="255"/>
      <c r="BL66" s="256"/>
      <c r="BN66" s="2"/>
    </row>
    <row r="67" spans="2:66" ht="15" customHeight="1">
      <c r="B67" s="212"/>
      <c r="C67" s="213"/>
      <c r="D67" s="213"/>
      <c r="E67" s="213"/>
      <c r="F67" s="213"/>
      <c r="G67" s="213"/>
      <c r="H67" s="213"/>
      <c r="I67" s="213"/>
      <c r="J67" s="213"/>
      <c r="K67" s="213"/>
      <c r="L67" s="214"/>
      <c r="M67" s="500"/>
      <c r="N67" s="501"/>
      <c r="O67" s="501"/>
      <c r="P67" s="502"/>
      <c r="Q67" s="196"/>
      <c r="R67" s="220"/>
      <c r="S67" s="220"/>
      <c r="T67" s="197"/>
      <c r="U67" s="196"/>
      <c r="V67" s="220"/>
      <c r="W67" s="220"/>
      <c r="X67" s="197"/>
      <c r="Y67" s="196"/>
      <c r="Z67" s="220"/>
      <c r="AA67" s="220"/>
      <c r="AB67" s="197"/>
      <c r="AC67" s="190"/>
      <c r="AD67" s="242"/>
      <c r="AE67" s="242"/>
      <c r="AF67" s="191"/>
      <c r="AG67" s="326"/>
      <c r="AH67" s="327"/>
      <c r="AI67" s="327"/>
      <c r="AJ67" s="327"/>
      <c r="AK67" s="327"/>
      <c r="AL67" s="327"/>
      <c r="AM67" s="327"/>
      <c r="AN67" s="327"/>
      <c r="AO67" s="328"/>
      <c r="AP67" s="202"/>
      <c r="AQ67" s="207"/>
      <c r="AR67" s="207"/>
      <c r="AS67" s="203"/>
      <c r="AT67" s="202"/>
      <c r="AU67" s="207"/>
      <c r="AV67" s="203"/>
      <c r="AW67" s="190"/>
      <c r="AX67" s="191"/>
      <c r="AY67" s="190"/>
      <c r="AZ67" s="191"/>
      <c r="BA67" s="202"/>
      <c r="BB67" s="203"/>
      <c r="BC67" s="271"/>
      <c r="BD67" s="272"/>
      <c r="BE67" s="202"/>
      <c r="BF67" s="203"/>
      <c r="BG67" s="202"/>
      <c r="BH67" s="207"/>
      <c r="BI67" s="203"/>
      <c r="BJ67" s="257"/>
      <c r="BK67" s="258"/>
      <c r="BL67" s="259"/>
      <c r="BN67" s="2"/>
    </row>
    <row r="68" spans="2:66" ht="15" customHeight="1" thickBot="1">
      <c r="B68" s="215"/>
      <c r="C68" s="216"/>
      <c r="D68" s="216"/>
      <c r="E68" s="216"/>
      <c r="F68" s="216"/>
      <c r="G68" s="216"/>
      <c r="H68" s="216"/>
      <c r="I68" s="216"/>
      <c r="J68" s="216"/>
      <c r="K68" s="216"/>
      <c r="L68" s="217"/>
      <c r="M68" s="503"/>
      <c r="N68" s="504"/>
      <c r="O68" s="504"/>
      <c r="P68" s="505"/>
      <c r="Q68" s="198"/>
      <c r="R68" s="221"/>
      <c r="S68" s="221"/>
      <c r="T68" s="199"/>
      <c r="U68" s="198"/>
      <c r="V68" s="221"/>
      <c r="W68" s="221"/>
      <c r="X68" s="199"/>
      <c r="Y68" s="198"/>
      <c r="Z68" s="221"/>
      <c r="AA68" s="221"/>
      <c r="AB68" s="199"/>
      <c r="AC68" s="192"/>
      <c r="AD68" s="243"/>
      <c r="AE68" s="243"/>
      <c r="AF68" s="193"/>
      <c r="AG68" s="329"/>
      <c r="AH68" s="330"/>
      <c r="AI68" s="330"/>
      <c r="AJ68" s="330"/>
      <c r="AK68" s="330"/>
      <c r="AL68" s="330"/>
      <c r="AM68" s="330"/>
      <c r="AN68" s="330"/>
      <c r="AO68" s="331"/>
      <c r="AP68" s="204"/>
      <c r="AQ68" s="208"/>
      <c r="AR68" s="208"/>
      <c r="AS68" s="205"/>
      <c r="AT68" s="204"/>
      <c r="AU68" s="208"/>
      <c r="AV68" s="205"/>
      <c r="AW68" s="192"/>
      <c r="AX68" s="193"/>
      <c r="AY68" s="192"/>
      <c r="AZ68" s="193"/>
      <c r="BA68" s="204"/>
      <c r="BB68" s="205"/>
      <c r="BC68" s="273"/>
      <c r="BD68" s="274"/>
      <c r="BE68" s="204"/>
      <c r="BF68" s="205"/>
      <c r="BG68" s="204"/>
      <c r="BH68" s="208"/>
      <c r="BI68" s="205"/>
      <c r="BJ68" s="260"/>
      <c r="BK68" s="261"/>
      <c r="BL68" s="262"/>
      <c r="BN68" s="2"/>
    </row>
    <row r="69" spans="2:66" ht="15" customHeight="1" thickTop="1">
      <c r="B69" s="341" t="s">
        <v>53</v>
      </c>
      <c r="C69" s="342"/>
      <c r="D69" s="342"/>
      <c r="E69" s="342"/>
      <c r="F69" s="342"/>
      <c r="G69" s="342"/>
      <c r="H69" s="342"/>
      <c r="I69" s="342"/>
      <c r="J69" s="342"/>
      <c r="K69" s="342"/>
      <c r="L69" s="343"/>
      <c r="M69" s="563" t="s">
        <v>339</v>
      </c>
      <c r="N69" s="564"/>
      <c r="O69" s="564"/>
      <c r="P69" s="565"/>
      <c r="Q69" s="563" t="s">
        <v>339</v>
      </c>
      <c r="R69" s="564"/>
      <c r="S69" s="564"/>
      <c r="T69" s="565"/>
      <c r="U69" s="563" t="s">
        <v>339</v>
      </c>
      <c r="V69" s="564"/>
      <c r="W69" s="564"/>
      <c r="X69" s="565"/>
      <c r="Y69" s="563" t="s">
        <v>339</v>
      </c>
      <c r="Z69" s="564"/>
      <c r="AA69" s="564"/>
      <c r="AB69" s="565"/>
      <c r="AC69" s="507" t="s">
        <v>339</v>
      </c>
      <c r="AD69" s="572"/>
      <c r="AE69" s="572"/>
      <c r="AF69" s="508"/>
      <c r="AG69" s="323" t="s">
        <v>162</v>
      </c>
      <c r="AH69" s="324"/>
      <c r="AI69" s="324"/>
      <c r="AJ69" s="324"/>
      <c r="AK69" s="324"/>
      <c r="AL69" s="324"/>
      <c r="AM69" s="324"/>
      <c r="AN69" s="324"/>
      <c r="AO69" s="325"/>
      <c r="AP69" s="269" t="s">
        <v>128</v>
      </c>
      <c r="AQ69" s="275"/>
      <c r="AR69" s="275"/>
      <c r="AS69" s="270"/>
      <c r="AT69" s="200">
        <f>'09.02'!AT69+AY69</f>
        <v>4</v>
      </c>
      <c r="AU69" s="206"/>
      <c r="AV69" s="201"/>
      <c r="AW69" s="188">
        <f>'09.02'!BG69</f>
        <v>3</v>
      </c>
      <c r="AX69" s="189"/>
      <c r="AY69" s="188">
        <v>1</v>
      </c>
      <c r="AZ69" s="189"/>
      <c r="BA69" s="200"/>
      <c r="BB69" s="201"/>
      <c r="BC69" s="269">
        <f>'09.02'!BC69+BA69</f>
        <v>0</v>
      </c>
      <c r="BD69" s="270"/>
      <c r="BE69" s="200">
        <f>'09.02'!BE69+BA69</f>
        <v>0</v>
      </c>
      <c r="BF69" s="201"/>
      <c r="BG69" s="200">
        <f>AT69-BE69</f>
        <v>4</v>
      </c>
      <c r="BH69" s="206"/>
      <c r="BI69" s="201"/>
      <c r="BJ69" s="254">
        <f>((LEFT(AP69,FIND(" ",AP69)-1)*BC69)/$S$279)</f>
        <v>0</v>
      </c>
      <c r="BK69" s="255"/>
      <c r="BL69" s="256"/>
      <c r="BM69" s="1"/>
      <c r="BN69" s="2"/>
    </row>
    <row r="70" spans="2:66" ht="15.75" customHeight="1">
      <c r="B70" s="344"/>
      <c r="C70" s="345"/>
      <c r="D70" s="345"/>
      <c r="E70" s="345"/>
      <c r="F70" s="345"/>
      <c r="G70" s="345"/>
      <c r="H70" s="345"/>
      <c r="I70" s="345"/>
      <c r="J70" s="345"/>
      <c r="K70" s="345"/>
      <c r="L70" s="346"/>
      <c r="M70" s="566"/>
      <c r="N70" s="567"/>
      <c r="O70" s="567"/>
      <c r="P70" s="568"/>
      <c r="Q70" s="566"/>
      <c r="R70" s="567"/>
      <c r="S70" s="567"/>
      <c r="T70" s="568"/>
      <c r="U70" s="566"/>
      <c r="V70" s="567"/>
      <c r="W70" s="567"/>
      <c r="X70" s="568"/>
      <c r="Y70" s="566"/>
      <c r="Z70" s="567"/>
      <c r="AA70" s="567"/>
      <c r="AB70" s="568"/>
      <c r="AC70" s="509"/>
      <c r="AD70" s="573"/>
      <c r="AE70" s="573"/>
      <c r="AF70" s="510"/>
      <c r="AG70" s="326"/>
      <c r="AH70" s="327"/>
      <c r="AI70" s="327"/>
      <c r="AJ70" s="327"/>
      <c r="AK70" s="327"/>
      <c r="AL70" s="327"/>
      <c r="AM70" s="327"/>
      <c r="AN70" s="327"/>
      <c r="AO70" s="328"/>
      <c r="AP70" s="271"/>
      <c r="AQ70" s="276"/>
      <c r="AR70" s="276"/>
      <c r="AS70" s="272"/>
      <c r="AT70" s="202"/>
      <c r="AU70" s="207"/>
      <c r="AV70" s="203"/>
      <c r="AW70" s="190"/>
      <c r="AX70" s="191"/>
      <c r="AY70" s="190"/>
      <c r="AZ70" s="191"/>
      <c r="BA70" s="202"/>
      <c r="BB70" s="203"/>
      <c r="BC70" s="271"/>
      <c r="BD70" s="272"/>
      <c r="BE70" s="202"/>
      <c r="BF70" s="203"/>
      <c r="BG70" s="202"/>
      <c r="BH70" s="207"/>
      <c r="BI70" s="203"/>
      <c r="BJ70" s="257"/>
      <c r="BK70" s="258"/>
      <c r="BL70" s="259"/>
      <c r="BM70" s="1"/>
      <c r="BN70" s="2"/>
    </row>
    <row r="71" spans="2:66" ht="15" customHeight="1" thickBot="1">
      <c r="B71" s="347"/>
      <c r="C71" s="348"/>
      <c r="D71" s="348"/>
      <c r="E71" s="348"/>
      <c r="F71" s="348"/>
      <c r="G71" s="348"/>
      <c r="H71" s="348"/>
      <c r="I71" s="348"/>
      <c r="J71" s="348"/>
      <c r="K71" s="348"/>
      <c r="L71" s="349"/>
      <c r="M71" s="569"/>
      <c r="N71" s="570"/>
      <c r="O71" s="570"/>
      <c r="P71" s="571"/>
      <c r="Q71" s="569"/>
      <c r="R71" s="570"/>
      <c r="S71" s="570"/>
      <c r="T71" s="571"/>
      <c r="U71" s="569"/>
      <c r="V71" s="570"/>
      <c r="W71" s="570"/>
      <c r="X71" s="571"/>
      <c r="Y71" s="569"/>
      <c r="Z71" s="570"/>
      <c r="AA71" s="570"/>
      <c r="AB71" s="571"/>
      <c r="AC71" s="511"/>
      <c r="AD71" s="574"/>
      <c r="AE71" s="574"/>
      <c r="AF71" s="512"/>
      <c r="AG71" s="329"/>
      <c r="AH71" s="330"/>
      <c r="AI71" s="330"/>
      <c r="AJ71" s="330"/>
      <c r="AK71" s="330"/>
      <c r="AL71" s="330"/>
      <c r="AM71" s="330"/>
      <c r="AN71" s="330"/>
      <c r="AO71" s="331"/>
      <c r="AP71" s="273"/>
      <c r="AQ71" s="277"/>
      <c r="AR71" s="277"/>
      <c r="AS71" s="274"/>
      <c r="AT71" s="204"/>
      <c r="AU71" s="208"/>
      <c r="AV71" s="205"/>
      <c r="AW71" s="192"/>
      <c r="AX71" s="193"/>
      <c r="AY71" s="192"/>
      <c r="AZ71" s="193"/>
      <c r="BA71" s="204"/>
      <c r="BB71" s="205"/>
      <c r="BC71" s="273"/>
      <c r="BD71" s="274"/>
      <c r="BE71" s="204"/>
      <c r="BF71" s="205"/>
      <c r="BG71" s="204"/>
      <c r="BH71" s="208"/>
      <c r="BI71" s="205"/>
      <c r="BJ71" s="260"/>
      <c r="BK71" s="261"/>
      <c r="BL71" s="262"/>
      <c r="BM71" s="1"/>
      <c r="BN71" s="2"/>
    </row>
    <row r="72" spans="2:66" ht="15" customHeight="1" thickTop="1">
      <c r="B72" s="209" t="s">
        <v>253</v>
      </c>
      <c r="C72" s="210"/>
      <c r="D72" s="210"/>
      <c r="E72" s="210"/>
      <c r="F72" s="210"/>
      <c r="G72" s="210"/>
      <c r="H72" s="210"/>
      <c r="I72" s="210"/>
      <c r="J72" s="210"/>
      <c r="K72" s="210"/>
      <c r="L72" s="211"/>
      <c r="M72" s="194">
        <v>15</v>
      </c>
      <c r="N72" s="219"/>
      <c r="O72" s="219"/>
      <c r="P72" s="195"/>
      <c r="Q72" s="194">
        <v>15</v>
      </c>
      <c r="R72" s="219"/>
      <c r="S72" s="219"/>
      <c r="T72" s="195"/>
      <c r="U72" s="194">
        <v>15</v>
      </c>
      <c r="V72" s="219"/>
      <c r="W72" s="219"/>
      <c r="X72" s="195"/>
      <c r="Y72" s="194">
        <v>15</v>
      </c>
      <c r="Z72" s="219"/>
      <c r="AA72" s="219"/>
      <c r="AB72" s="195"/>
      <c r="AC72" s="188" t="s">
        <v>129</v>
      </c>
      <c r="AD72" s="241"/>
      <c r="AE72" s="241"/>
      <c r="AF72" s="189"/>
      <c r="AG72" s="323" t="s">
        <v>163</v>
      </c>
      <c r="AH72" s="324"/>
      <c r="AI72" s="324"/>
      <c r="AJ72" s="324"/>
      <c r="AK72" s="324"/>
      <c r="AL72" s="324"/>
      <c r="AM72" s="324"/>
      <c r="AN72" s="324"/>
      <c r="AO72" s="325"/>
      <c r="AP72" s="269" t="s">
        <v>128</v>
      </c>
      <c r="AQ72" s="275"/>
      <c r="AR72" s="275"/>
      <c r="AS72" s="270"/>
      <c r="AT72" s="200">
        <f>'09.02'!AT72+AY72</f>
        <v>6</v>
      </c>
      <c r="AU72" s="206"/>
      <c r="AV72" s="201"/>
      <c r="AW72" s="188">
        <f>'09.02'!BG72</f>
        <v>6</v>
      </c>
      <c r="AX72" s="189"/>
      <c r="AY72" s="188"/>
      <c r="AZ72" s="189"/>
      <c r="BA72" s="200"/>
      <c r="BB72" s="201"/>
      <c r="BC72" s="269">
        <f>'09.02'!BC72+BA72</f>
        <v>0</v>
      </c>
      <c r="BD72" s="270"/>
      <c r="BE72" s="200">
        <f>'09.02'!BE72+BA72</f>
        <v>0</v>
      </c>
      <c r="BF72" s="201"/>
      <c r="BG72" s="200">
        <f>AT72-BE72</f>
        <v>6</v>
      </c>
      <c r="BH72" s="206"/>
      <c r="BI72" s="201"/>
      <c r="BJ72" s="254">
        <f>((LEFT(AP72,FIND(" ",AP72)-1)*BC72)/$S$279)</f>
        <v>0</v>
      </c>
      <c r="BK72" s="255"/>
      <c r="BL72" s="256"/>
      <c r="BM72" s="1"/>
      <c r="BN72" s="2"/>
    </row>
    <row r="73" spans="2:66" ht="15" customHeight="1">
      <c r="B73" s="212"/>
      <c r="C73" s="213"/>
      <c r="D73" s="213"/>
      <c r="E73" s="213"/>
      <c r="F73" s="213"/>
      <c r="G73" s="213"/>
      <c r="H73" s="213"/>
      <c r="I73" s="213"/>
      <c r="J73" s="213"/>
      <c r="K73" s="213"/>
      <c r="L73" s="214"/>
      <c r="M73" s="196"/>
      <c r="N73" s="220"/>
      <c r="O73" s="220"/>
      <c r="P73" s="197"/>
      <c r="Q73" s="196"/>
      <c r="R73" s="220"/>
      <c r="S73" s="220"/>
      <c r="T73" s="197"/>
      <c r="U73" s="196"/>
      <c r="V73" s="220"/>
      <c r="W73" s="220"/>
      <c r="X73" s="197"/>
      <c r="Y73" s="196"/>
      <c r="Z73" s="220"/>
      <c r="AA73" s="220"/>
      <c r="AB73" s="197"/>
      <c r="AC73" s="190"/>
      <c r="AD73" s="242"/>
      <c r="AE73" s="242"/>
      <c r="AF73" s="191"/>
      <c r="AG73" s="326"/>
      <c r="AH73" s="327"/>
      <c r="AI73" s="327"/>
      <c r="AJ73" s="327"/>
      <c r="AK73" s="327"/>
      <c r="AL73" s="327"/>
      <c r="AM73" s="327"/>
      <c r="AN73" s="327"/>
      <c r="AO73" s="328"/>
      <c r="AP73" s="271"/>
      <c r="AQ73" s="276"/>
      <c r="AR73" s="276"/>
      <c r="AS73" s="272"/>
      <c r="AT73" s="202"/>
      <c r="AU73" s="207"/>
      <c r="AV73" s="203"/>
      <c r="AW73" s="190"/>
      <c r="AX73" s="191"/>
      <c r="AY73" s="190"/>
      <c r="AZ73" s="191"/>
      <c r="BA73" s="202"/>
      <c r="BB73" s="203"/>
      <c r="BC73" s="271"/>
      <c r="BD73" s="272"/>
      <c r="BE73" s="202"/>
      <c r="BF73" s="203"/>
      <c r="BG73" s="202"/>
      <c r="BH73" s="207"/>
      <c r="BI73" s="203"/>
      <c r="BJ73" s="257"/>
      <c r="BK73" s="258"/>
      <c r="BL73" s="259"/>
      <c r="BM73" s="1"/>
      <c r="BN73" s="2"/>
    </row>
    <row r="74" spans="2:66" ht="19.5" customHeight="1" thickBot="1">
      <c r="B74" s="215"/>
      <c r="C74" s="216"/>
      <c r="D74" s="216"/>
      <c r="E74" s="216"/>
      <c r="F74" s="216"/>
      <c r="G74" s="216"/>
      <c r="H74" s="216"/>
      <c r="I74" s="216"/>
      <c r="J74" s="216"/>
      <c r="K74" s="216"/>
      <c r="L74" s="217"/>
      <c r="M74" s="198"/>
      <c r="N74" s="221"/>
      <c r="O74" s="221"/>
      <c r="P74" s="199"/>
      <c r="Q74" s="198"/>
      <c r="R74" s="221"/>
      <c r="S74" s="221"/>
      <c r="T74" s="199"/>
      <c r="U74" s="198"/>
      <c r="V74" s="221"/>
      <c r="W74" s="221"/>
      <c r="X74" s="199"/>
      <c r="Y74" s="198"/>
      <c r="Z74" s="221"/>
      <c r="AA74" s="221"/>
      <c r="AB74" s="199"/>
      <c r="AC74" s="192"/>
      <c r="AD74" s="243"/>
      <c r="AE74" s="243"/>
      <c r="AF74" s="193"/>
      <c r="AG74" s="329"/>
      <c r="AH74" s="330"/>
      <c r="AI74" s="330"/>
      <c r="AJ74" s="330"/>
      <c r="AK74" s="330"/>
      <c r="AL74" s="330"/>
      <c r="AM74" s="330"/>
      <c r="AN74" s="330"/>
      <c r="AO74" s="331"/>
      <c r="AP74" s="273"/>
      <c r="AQ74" s="277"/>
      <c r="AR74" s="277"/>
      <c r="AS74" s="274"/>
      <c r="AT74" s="204"/>
      <c r="AU74" s="208"/>
      <c r="AV74" s="205"/>
      <c r="AW74" s="192"/>
      <c r="AX74" s="193"/>
      <c r="AY74" s="192"/>
      <c r="AZ74" s="193"/>
      <c r="BA74" s="204"/>
      <c r="BB74" s="205"/>
      <c r="BC74" s="273"/>
      <c r="BD74" s="274"/>
      <c r="BE74" s="204"/>
      <c r="BF74" s="205"/>
      <c r="BG74" s="204"/>
      <c r="BH74" s="208"/>
      <c r="BI74" s="205"/>
      <c r="BJ74" s="260"/>
      <c r="BK74" s="261"/>
      <c r="BL74" s="262"/>
      <c r="BM74" s="1"/>
      <c r="BN74" s="2"/>
    </row>
    <row r="75" spans="2:66" ht="15" customHeight="1" thickTop="1">
      <c r="B75" s="341" t="s">
        <v>252</v>
      </c>
      <c r="C75" s="342"/>
      <c r="D75" s="342"/>
      <c r="E75" s="342"/>
      <c r="F75" s="342"/>
      <c r="G75" s="342"/>
      <c r="H75" s="342"/>
      <c r="I75" s="342"/>
      <c r="J75" s="342"/>
      <c r="K75" s="342"/>
      <c r="L75" s="343"/>
      <c r="M75" s="584">
        <v>1.1000000000000001</v>
      </c>
      <c r="N75" s="585"/>
      <c r="O75" s="585"/>
      <c r="P75" s="586"/>
      <c r="Q75" s="350">
        <v>1.1299999999999999</v>
      </c>
      <c r="R75" s="219"/>
      <c r="S75" s="219"/>
      <c r="T75" s="195"/>
      <c r="U75" s="350">
        <v>1.1299999999999999</v>
      </c>
      <c r="V75" s="219"/>
      <c r="W75" s="219"/>
      <c r="X75" s="195"/>
      <c r="Y75" s="350">
        <v>1.1299999999999999</v>
      </c>
      <c r="Z75" s="219"/>
      <c r="AA75" s="219"/>
      <c r="AB75" s="195"/>
      <c r="AC75" s="296" t="str">
        <f>[1]Параметры!D8</f>
        <v>1.12±0.03</v>
      </c>
      <c r="AD75" s="360"/>
      <c r="AE75" s="360"/>
      <c r="AF75" s="361"/>
      <c r="AG75" s="323" t="s">
        <v>51</v>
      </c>
      <c r="AH75" s="324"/>
      <c r="AI75" s="324"/>
      <c r="AJ75" s="324"/>
      <c r="AK75" s="324"/>
      <c r="AL75" s="324"/>
      <c r="AM75" s="324"/>
      <c r="AN75" s="324"/>
      <c r="AO75" s="325"/>
      <c r="AP75" s="269" t="s">
        <v>52</v>
      </c>
      <c r="AQ75" s="275"/>
      <c r="AR75" s="275"/>
      <c r="AS75" s="270"/>
      <c r="AT75" s="200">
        <f>'09.02'!AT75+AY75</f>
        <v>61</v>
      </c>
      <c r="AU75" s="206"/>
      <c r="AV75" s="201"/>
      <c r="AW75" s="188">
        <f>'09.02'!BG75</f>
        <v>21</v>
      </c>
      <c r="AX75" s="189"/>
      <c r="AY75" s="188">
        <v>40</v>
      </c>
      <c r="AZ75" s="189"/>
      <c r="BA75" s="200"/>
      <c r="BB75" s="201"/>
      <c r="BC75" s="269">
        <f>'09.02'!BC75+BA75</f>
        <v>0</v>
      </c>
      <c r="BD75" s="270"/>
      <c r="BE75" s="200">
        <f>'09.02'!BE75+BA75</f>
        <v>0</v>
      </c>
      <c r="BF75" s="201"/>
      <c r="BG75" s="200">
        <f>AT75-BE75</f>
        <v>61</v>
      </c>
      <c r="BH75" s="206"/>
      <c r="BI75" s="201"/>
      <c r="BJ75" s="254">
        <f>((LEFT(AP75,FIND(" ",AP75)-1)*BC75)/$S$279)</f>
        <v>0</v>
      </c>
      <c r="BK75" s="255"/>
      <c r="BL75" s="256"/>
      <c r="BM75" s="1"/>
      <c r="BN75" s="2"/>
    </row>
    <row r="76" spans="2:66" ht="15" customHeight="1">
      <c r="B76" s="344"/>
      <c r="C76" s="345"/>
      <c r="D76" s="345"/>
      <c r="E76" s="345"/>
      <c r="F76" s="345"/>
      <c r="G76" s="345"/>
      <c r="H76" s="345"/>
      <c r="I76" s="345"/>
      <c r="J76" s="345"/>
      <c r="K76" s="345"/>
      <c r="L76" s="346"/>
      <c r="M76" s="587"/>
      <c r="N76" s="588"/>
      <c r="O76" s="588"/>
      <c r="P76" s="589"/>
      <c r="Q76" s="196"/>
      <c r="R76" s="220"/>
      <c r="S76" s="220"/>
      <c r="T76" s="197"/>
      <c r="U76" s="196"/>
      <c r="V76" s="220"/>
      <c r="W76" s="220"/>
      <c r="X76" s="197"/>
      <c r="Y76" s="196"/>
      <c r="Z76" s="220"/>
      <c r="AA76" s="220"/>
      <c r="AB76" s="197"/>
      <c r="AC76" s="362"/>
      <c r="AD76" s="363"/>
      <c r="AE76" s="363"/>
      <c r="AF76" s="364"/>
      <c r="AG76" s="326"/>
      <c r="AH76" s="327"/>
      <c r="AI76" s="327"/>
      <c r="AJ76" s="327"/>
      <c r="AK76" s="327"/>
      <c r="AL76" s="327"/>
      <c r="AM76" s="327"/>
      <c r="AN76" s="327"/>
      <c r="AO76" s="328"/>
      <c r="AP76" s="271"/>
      <c r="AQ76" s="276"/>
      <c r="AR76" s="276"/>
      <c r="AS76" s="272"/>
      <c r="AT76" s="202"/>
      <c r="AU76" s="207"/>
      <c r="AV76" s="203"/>
      <c r="AW76" s="190"/>
      <c r="AX76" s="191"/>
      <c r="AY76" s="190"/>
      <c r="AZ76" s="191"/>
      <c r="BA76" s="202"/>
      <c r="BB76" s="203"/>
      <c r="BC76" s="271"/>
      <c r="BD76" s="272"/>
      <c r="BE76" s="202"/>
      <c r="BF76" s="203"/>
      <c r="BG76" s="202"/>
      <c r="BH76" s="207"/>
      <c r="BI76" s="203"/>
      <c r="BJ76" s="257"/>
      <c r="BK76" s="258"/>
      <c r="BL76" s="259"/>
      <c r="BM76" s="1"/>
      <c r="BN76" s="2"/>
    </row>
    <row r="77" spans="2:66" ht="15" customHeight="1" thickBot="1">
      <c r="B77" s="347"/>
      <c r="C77" s="348"/>
      <c r="D77" s="348"/>
      <c r="E77" s="348"/>
      <c r="F77" s="348"/>
      <c r="G77" s="348"/>
      <c r="H77" s="348"/>
      <c r="I77" s="348"/>
      <c r="J77" s="348"/>
      <c r="K77" s="348"/>
      <c r="L77" s="349"/>
      <c r="M77" s="590"/>
      <c r="N77" s="591"/>
      <c r="O77" s="591"/>
      <c r="P77" s="592"/>
      <c r="Q77" s="198"/>
      <c r="R77" s="221"/>
      <c r="S77" s="221"/>
      <c r="T77" s="199"/>
      <c r="U77" s="198"/>
      <c r="V77" s="221"/>
      <c r="W77" s="221"/>
      <c r="X77" s="199"/>
      <c r="Y77" s="198"/>
      <c r="Z77" s="221"/>
      <c r="AA77" s="221"/>
      <c r="AB77" s="199"/>
      <c r="AC77" s="365"/>
      <c r="AD77" s="366"/>
      <c r="AE77" s="366"/>
      <c r="AF77" s="367"/>
      <c r="AG77" s="329"/>
      <c r="AH77" s="330"/>
      <c r="AI77" s="330"/>
      <c r="AJ77" s="330"/>
      <c r="AK77" s="330"/>
      <c r="AL77" s="330"/>
      <c r="AM77" s="330"/>
      <c r="AN77" s="330"/>
      <c r="AO77" s="331"/>
      <c r="AP77" s="273"/>
      <c r="AQ77" s="277"/>
      <c r="AR77" s="277"/>
      <c r="AS77" s="274"/>
      <c r="AT77" s="204"/>
      <c r="AU77" s="208"/>
      <c r="AV77" s="205"/>
      <c r="AW77" s="192"/>
      <c r="AX77" s="193"/>
      <c r="AY77" s="192"/>
      <c r="AZ77" s="193"/>
      <c r="BA77" s="204"/>
      <c r="BB77" s="205"/>
      <c r="BC77" s="273"/>
      <c r="BD77" s="274"/>
      <c r="BE77" s="204"/>
      <c r="BF77" s="205"/>
      <c r="BG77" s="204"/>
      <c r="BH77" s="208"/>
      <c r="BI77" s="205"/>
      <c r="BJ77" s="260"/>
      <c r="BK77" s="261"/>
      <c r="BL77" s="262"/>
      <c r="BM77" s="1"/>
      <c r="BN77" s="2"/>
    </row>
    <row r="78" spans="2:66" ht="15" customHeight="1" thickTop="1">
      <c r="B78" s="209" t="s">
        <v>251</v>
      </c>
      <c r="C78" s="210"/>
      <c r="D78" s="210"/>
      <c r="E78" s="210"/>
      <c r="F78" s="210"/>
      <c r="G78" s="210"/>
      <c r="H78" s="210"/>
      <c r="I78" s="210"/>
      <c r="J78" s="210"/>
      <c r="K78" s="210"/>
      <c r="L78" s="211"/>
      <c r="M78" s="194">
        <v>118</v>
      </c>
      <c r="N78" s="219"/>
      <c r="O78" s="219"/>
      <c r="P78" s="195"/>
      <c r="Q78" s="194">
        <v>145</v>
      </c>
      <c r="R78" s="219"/>
      <c r="S78" s="219"/>
      <c r="T78" s="195"/>
      <c r="U78" s="194">
        <v>142</v>
      </c>
      <c r="V78" s="219"/>
      <c r="W78" s="219"/>
      <c r="X78" s="195"/>
      <c r="Y78" s="194">
        <v>127</v>
      </c>
      <c r="Z78" s="219"/>
      <c r="AA78" s="219"/>
      <c r="AB78" s="195"/>
      <c r="AC78" s="49" t="s">
        <v>340</v>
      </c>
      <c r="AD78" s="50"/>
      <c r="AE78" s="50"/>
      <c r="AF78" s="51"/>
      <c r="AG78" s="323" t="s">
        <v>250</v>
      </c>
      <c r="AH78" s="324"/>
      <c r="AI78" s="324"/>
      <c r="AJ78" s="324"/>
      <c r="AK78" s="324"/>
      <c r="AL78" s="324"/>
      <c r="AM78" s="324"/>
      <c r="AN78" s="324"/>
      <c r="AO78" s="325"/>
      <c r="AP78" s="269" t="s">
        <v>143</v>
      </c>
      <c r="AQ78" s="275"/>
      <c r="AR78" s="275"/>
      <c r="AS78" s="270"/>
      <c r="AT78" s="200">
        <f>'09.02'!AT78+AY78</f>
        <v>8</v>
      </c>
      <c r="AU78" s="206"/>
      <c r="AV78" s="201"/>
      <c r="AW78" s="188">
        <f>'09.02'!BG78</f>
        <v>6</v>
      </c>
      <c r="AX78" s="189"/>
      <c r="AY78" s="188"/>
      <c r="AZ78" s="189"/>
      <c r="BA78" s="200"/>
      <c r="BB78" s="201"/>
      <c r="BC78" s="269">
        <f>'09.02'!BC78+BA78</f>
        <v>2</v>
      </c>
      <c r="BD78" s="270"/>
      <c r="BE78" s="200">
        <f>'09.02'!BE78+BA78</f>
        <v>2</v>
      </c>
      <c r="BF78" s="201"/>
      <c r="BG78" s="200">
        <f>AT78-BE78</f>
        <v>6</v>
      </c>
      <c r="BH78" s="206"/>
      <c r="BI78" s="201"/>
      <c r="BJ78" s="254">
        <f>((LEFT(AP78,FIND(" ",AP78)-1)*BC78)/$S$279)</f>
        <v>5.9428571428571431</v>
      </c>
      <c r="BK78" s="255"/>
      <c r="BL78" s="256"/>
      <c r="BM78" s="1"/>
      <c r="BN78" s="2"/>
    </row>
    <row r="79" spans="2:66" ht="15" customHeight="1">
      <c r="B79" s="212"/>
      <c r="C79" s="213"/>
      <c r="D79" s="213"/>
      <c r="E79" s="213"/>
      <c r="F79" s="213"/>
      <c r="G79" s="213"/>
      <c r="H79" s="213"/>
      <c r="I79" s="213"/>
      <c r="J79" s="213"/>
      <c r="K79" s="213"/>
      <c r="L79" s="214"/>
      <c r="M79" s="196"/>
      <c r="N79" s="220"/>
      <c r="O79" s="220"/>
      <c r="P79" s="197"/>
      <c r="Q79" s="196"/>
      <c r="R79" s="220"/>
      <c r="S79" s="220"/>
      <c r="T79" s="197"/>
      <c r="U79" s="196"/>
      <c r="V79" s="220"/>
      <c r="W79" s="220"/>
      <c r="X79" s="197"/>
      <c r="Y79" s="196"/>
      <c r="Z79" s="220"/>
      <c r="AA79" s="220"/>
      <c r="AB79" s="197"/>
      <c r="AC79" s="52"/>
      <c r="AD79" s="53"/>
      <c r="AE79" s="53"/>
      <c r="AF79" s="54"/>
      <c r="AG79" s="326"/>
      <c r="AH79" s="327"/>
      <c r="AI79" s="327"/>
      <c r="AJ79" s="327"/>
      <c r="AK79" s="327"/>
      <c r="AL79" s="327"/>
      <c r="AM79" s="327"/>
      <c r="AN79" s="327"/>
      <c r="AO79" s="328"/>
      <c r="AP79" s="271"/>
      <c r="AQ79" s="276"/>
      <c r="AR79" s="276"/>
      <c r="AS79" s="272"/>
      <c r="AT79" s="202"/>
      <c r="AU79" s="207"/>
      <c r="AV79" s="203"/>
      <c r="AW79" s="190"/>
      <c r="AX79" s="191"/>
      <c r="AY79" s="190"/>
      <c r="AZ79" s="191"/>
      <c r="BA79" s="202"/>
      <c r="BB79" s="203"/>
      <c r="BC79" s="271"/>
      <c r="BD79" s="272"/>
      <c r="BE79" s="202"/>
      <c r="BF79" s="203"/>
      <c r="BG79" s="202"/>
      <c r="BH79" s="207"/>
      <c r="BI79" s="203"/>
      <c r="BJ79" s="257"/>
      <c r="BK79" s="258"/>
      <c r="BL79" s="259"/>
      <c r="BM79" s="1"/>
      <c r="BN79" s="2"/>
    </row>
    <row r="80" spans="2:66" ht="15" customHeight="1" thickBot="1">
      <c r="B80" s="215"/>
      <c r="C80" s="216"/>
      <c r="D80" s="216"/>
      <c r="E80" s="216"/>
      <c r="F80" s="216"/>
      <c r="G80" s="216"/>
      <c r="H80" s="216"/>
      <c r="I80" s="216"/>
      <c r="J80" s="216"/>
      <c r="K80" s="216"/>
      <c r="L80" s="217"/>
      <c r="M80" s="198"/>
      <c r="N80" s="221"/>
      <c r="O80" s="221"/>
      <c r="P80" s="199"/>
      <c r="Q80" s="198"/>
      <c r="R80" s="221"/>
      <c r="S80" s="221"/>
      <c r="T80" s="199"/>
      <c r="U80" s="198"/>
      <c r="V80" s="221"/>
      <c r="W80" s="221"/>
      <c r="X80" s="199"/>
      <c r="Y80" s="198"/>
      <c r="Z80" s="221"/>
      <c r="AA80" s="221"/>
      <c r="AB80" s="199"/>
      <c r="AC80" s="55"/>
      <c r="AD80" s="56"/>
      <c r="AE80" s="56"/>
      <c r="AF80" s="57"/>
      <c r="AG80" s="329"/>
      <c r="AH80" s="330"/>
      <c r="AI80" s="330"/>
      <c r="AJ80" s="330"/>
      <c r="AK80" s="330"/>
      <c r="AL80" s="330"/>
      <c r="AM80" s="330"/>
      <c r="AN80" s="330"/>
      <c r="AO80" s="331"/>
      <c r="AP80" s="273"/>
      <c r="AQ80" s="277"/>
      <c r="AR80" s="277"/>
      <c r="AS80" s="274"/>
      <c r="AT80" s="204"/>
      <c r="AU80" s="208"/>
      <c r="AV80" s="205"/>
      <c r="AW80" s="192"/>
      <c r="AX80" s="193"/>
      <c r="AY80" s="192"/>
      <c r="AZ80" s="193"/>
      <c r="BA80" s="204"/>
      <c r="BB80" s="205"/>
      <c r="BC80" s="273"/>
      <c r="BD80" s="274"/>
      <c r="BE80" s="204"/>
      <c r="BF80" s="205"/>
      <c r="BG80" s="204"/>
      <c r="BH80" s="208"/>
      <c r="BI80" s="205"/>
      <c r="BJ80" s="260"/>
      <c r="BK80" s="261"/>
      <c r="BL80" s="262"/>
      <c r="BM80" s="1"/>
      <c r="BN80" s="2"/>
    </row>
    <row r="81" spans="2:66" ht="15" customHeight="1" thickTop="1">
      <c r="B81" s="209" t="s">
        <v>54</v>
      </c>
      <c r="C81" s="210"/>
      <c r="D81" s="210"/>
      <c r="E81" s="210"/>
      <c r="F81" s="210"/>
      <c r="G81" s="210"/>
      <c r="H81" s="210"/>
      <c r="I81" s="210"/>
      <c r="J81" s="210"/>
      <c r="K81" s="210"/>
      <c r="L81" s="211"/>
      <c r="M81" s="194">
        <v>68</v>
      </c>
      <c r="N81" s="219"/>
      <c r="O81" s="219"/>
      <c r="P81" s="195"/>
      <c r="Q81" s="194">
        <v>94</v>
      </c>
      <c r="R81" s="219"/>
      <c r="S81" s="219"/>
      <c r="T81" s="195"/>
      <c r="U81" s="194">
        <v>89</v>
      </c>
      <c r="V81" s="219"/>
      <c r="W81" s="219"/>
      <c r="X81" s="195"/>
      <c r="Y81" s="194">
        <v>66</v>
      </c>
      <c r="Z81" s="219"/>
      <c r="AA81" s="219"/>
      <c r="AB81" s="195"/>
      <c r="AC81" s="188" t="s">
        <v>129</v>
      </c>
      <c r="AD81" s="241"/>
      <c r="AE81" s="241"/>
      <c r="AF81" s="189"/>
      <c r="AG81" s="323" t="s">
        <v>124</v>
      </c>
      <c r="AH81" s="324"/>
      <c r="AI81" s="324"/>
      <c r="AJ81" s="324"/>
      <c r="AK81" s="324"/>
      <c r="AL81" s="324"/>
      <c r="AM81" s="324"/>
      <c r="AN81" s="324"/>
      <c r="AO81" s="325"/>
      <c r="AP81" s="269" t="s">
        <v>128</v>
      </c>
      <c r="AQ81" s="275"/>
      <c r="AR81" s="275"/>
      <c r="AS81" s="270"/>
      <c r="AT81" s="200">
        <f>'09.02'!AT81+AY81</f>
        <v>12</v>
      </c>
      <c r="AU81" s="206"/>
      <c r="AV81" s="201"/>
      <c r="AW81" s="188">
        <f>'09.02'!BG81</f>
        <v>10</v>
      </c>
      <c r="AX81" s="189"/>
      <c r="AY81" s="188"/>
      <c r="AZ81" s="189"/>
      <c r="BA81" s="200"/>
      <c r="BB81" s="201"/>
      <c r="BC81" s="269">
        <f>'09.02'!BC81+BA81</f>
        <v>2</v>
      </c>
      <c r="BD81" s="270"/>
      <c r="BE81" s="200">
        <f>'09.02'!BE81+BA81</f>
        <v>2</v>
      </c>
      <c r="BF81" s="201"/>
      <c r="BG81" s="200">
        <f>AT81-BE81</f>
        <v>10</v>
      </c>
      <c r="BH81" s="206"/>
      <c r="BI81" s="201"/>
      <c r="BJ81" s="254">
        <f>((LEFT(AP81,FIND(" ",AP81)-1)*BC81)/$S$279)</f>
        <v>28.571428571428573</v>
      </c>
      <c r="BK81" s="255"/>
      <c r="BL81" s="256"/>
      <c r="BM81" s="1"/>
      <c r="BN81" s="2"/>
    </row>
    <row r="82" spans="2:66" ht="4.5" customHeight="1">
      <c r="B82" s="212"/>
      <c r="C82" s="213"/>
      <c r="D82" s="213"/>
      <c r="E82" s="213"/>
      <c r="F82" s="213"/>
      <c r="G82" s="213"/>
      <c r="H82" s="213"/>
      <c r="I82" s="213"/>
      <c r="J82" s="213"/>
      <c r="K82" s="213"/>
      <c r="L82" s="214"/>
      <c r="M82" s="196"/>
      <c r="N82" s="220"/>
      <c r="O82" s="220"/>
      <c r="P82" s="197"/>
      <c r="Q82" s="196"/>
      <c r="R82" s="220"/>
      <c r="S82" s="220"/>
      <c r="T82" s="197"/>
      <c r="U82" s="196"/>
      <c r="V82" s="220"/>
      <c r="W82" s="220"/>
      <c r="X82" s="197"/>
      <c r="Y82" s="196"/>
      <c r="Z82" s="220"/>
      <c r="AA82" s="220"/>
      <c r="AB82" s="197"/>
      <c r="AC82" s="190"/>
      <c r="AD82" s="242"/>
      <c r="AE82" s="242"/>
      <c r="AF82" s="191"/>
      <c r="AG82" s="326"/>
      <c r="AH82" s="327"/>
      <c r="AI82" s="327"/>
      <c r="AJ82" s="327"/>
      <c r="AK82" s="327"/>
      <c r="AL82" s="327"/>
      <c r="AM82" s="327"/>
      <c r="AN82" s="327"/>
      <c r="AO82" s="328"/>
      <c r="AP82" s="271"/>
      <c r="AQ82" s="276"/>
      <c r="AR82" s="276"/>
      <c r="AS82" s="272"/>
      <c r="AT82" s="202"/>
      <c r="AU82" s="207"/>
      <c r="AV82" s="203"/>
      <c r="AW82" s="190"/>
      <c r="AX82" s="191"/>
      <c r="AY82" s="190"/>
      <c r="AZ82" s="191"/>
      <c r="BA82" s="202"/>
      <c r="BB82" s="203"/>
      <c r="BC82" s="271"/>
      <c r="BD82" s="272"/>
      <c r="BE82" s="202"/>
      <c r="BF82" s="203"/>
      <c r="BG82" s="202"/>
      <c r="BH82" s="207"/>
      <c r="BI82" s="203"/>
      <c r="BJ82" s="257"/>
      <c r="BK82" s="258"/>
      <c r="BL82" s="259"/>
      <c r="BM82" s="1"/>
      <c r="BN82" s="2"/>
    </row>
    <row r="83" spans="2:66" ht="24.75" customHeight="1" thickBot="1">
      <c r="B83" s="215"/>
      <c r="C83" s="216"/>
      <c r="D83" s="216"/>
      <c r="E83" s="216"/>
      <c r="F83" s="216"/>
      <c r="G83" s="216"/>
      <c r="H83" s="216"/>
      <c r="I83" s="216"/>
      <c r="J83" s="216"/>
      <c r="K83" s="216"/>
      <c r="L83" s="217"/>
      <c r="M83" s="198"/>
      <c r="N83" s="221"/>
      <c r="O83" s="221"/>
      <c r="P83" s="199"/>
      <c r="Q83" s="198"/>
      <c r="R83" s="221"/>
      <c r="S83" s="221"/>
      <c r="T83" s="199"/>
      <c r="U83" s="198"/>
      <c r="V83" s="221"/>
      <c r="W83" s="221"/>
      <c r="X83" s="199"/>
      <c r="Y83" s="198"/>
      <c r="Z83" s="221"/>
      <c r="AA83" s="221"/>
      <c r="AB83" s="199"/>
      <c r="AC83" s="192"/>
      <c r="AD83" s="243"/>
      <c r="AE83" s="243"/>
      <c r="AF83" s="193"/>
      <c r="AG83" s="329"/>
      <c r="AH83" s="330"/>
      <c r="AI83" s="330"/>
      <c r="AJ83" s="330"/>
      <c r="AK83" s="330"/>
      <c r="AL83" s="330"/>
      <c r="AM83" s="330"/>
      <c r="AN83" s="330"/>
      <c r="AO83" s="331"/>
      <c r="AP83" s="273"/>
      <c r="AQ83" s="277"/>
      <c r="AR83" s="277"/>
      <c r="AS83" s="274"/>
      <c r="AT83" s="204"/>
      <c r="AU83" s="208"/>
      <c r="AV83" s="205"/>
      <c r="AW83" s="192"/>
      <c r="AX83" s="193"/>
      <c r="AY83" s="192"/>
      <c r="AZ83" s="193"/>
      <c r="BA83" s="204"/>
      <c r="BB83" s="205"/>
      <c r="BC83" s="273"/>
      <c r="BD83" s="274"/>
      <c r="BE83" s="204"/>
      <c r="BF83" s="205"/>
      <c r="BG83" s="204"/>
      <c r="BH83" s="208"/>
      <c r="BI83" s="205"/>
      <c r="BJ83" s="260"/>
      <c r="BK83" s="261"/>
      <c r="BL83" s="262"/>
      <c r="BM83" s="1"/>
      <c r="BN83" s="2"/>
    </row>
    <row r="84" spans="2:66" ht="15" customHeight="1" thickTop="1">
      <c r="B84" s="209" t="s">
        <v>55</v>
      </c>
      <c r="C84" s="210"/>
      <c r="D84" s="210"/>
      <c r="E84" s="210"/>
      <c r="F84" s="210"/>
      <c r="G84" s="210"/>
      <c r="H84" s="210"/>
      <c r="I84" s="210"/>
      <c r="J84" s="210"/>
      <c r="K84" s="210"/>
      <c r="L84" s="211"/>
      <c r="M84" s="194">
        <v>45</v>
      </c>
      <c r="N84" s="219"/>
      <c r="O84" s="219"/>
      <c r="P84" s="195"/>
      <c r="Q84" s="194">
        <v>61</v>
      </c>
      <c r="R84" s="219"/>
      <c r="S84" s="219"/>
      <c r="T84" s="195"/>
      <c r="U84" s="194">
        <v>58</v>
      </c>
      <c r="V84" s="219"/>
      <c r="W84" s="219"/>
      <c r="X84" s="195"/>
      <c r="Y84" s="194">
        <v>43</v>
      </c>
      <c r="Z84" s="219"/>
      <c r="AA84" s="219"/>
      <c r="AB84" s="195"/>
      <c r="AC84" s="188" t="s">
        <v>129</v>
      </c>
      <c r="AD84" s="241"/>
      <c r="AE84" s="241"/>
      <c r="AF84" s="189"/>
      <c r="AG84" s="323" t="s">
        <v>338</v>
      </c>
      <c r="AH84" s="324"/>
      <c r="AI84" s="324"/>
      <c r="AJ84" s="324"/>
      <c r="AK84" s="324"/>
      <c r="AL84" s="324"/>
      <c r="AM84" s="324"/>
      <c r="AN84" s="324"/>
      <c r="AO84" s="325"/>
      <c r="AP84" s="269" t="s">
        <v>52</v>
      </c>
      <c r="AQ84" s="275"/>
      <c r="AR84" s="275"/>
      <c r="AS84" s="270"/>
      <c r="AT84" s="200">
        <f>'09.02'!AT84+AY84</f>
        <v>19</v>
      </c>
      <c r="AU84" s="206"/>
      <c r="AV84" s="201"/>
      <c r="AW84" s="188">
        <f>'09.02'!BG84</f>
        <v>16</v>
      </c>
      <c r="AX84" s="189"/>
      <c r="AY84" s="593"/>
      <c r="AZ84" s="594"/>
      <c r="BA84" s="200"/>
      <c r="BB84" s="201"/>
      <c r="BC84" s="269">
        <f>'09.02'!BC84+BA84</f>
        <v>1</v>
      </c>
      <c r="BD84" s="270"/>
      <c r="BE84" s="200">
        <f>'09.02'!BE84+BA84</f>
        <v>3</v>
      </c>
      <c r="BF84" s="201"/>
      <c r="BG84" s="200">
        <f>AT84-BE84</f>
        <v>16</v>
      </c>
      <c r="BH84" s="206"/>
      <c r="BI84" s="201"/>
      <c r="BJ84" s="254">
        <f>((LEFT(AP84,FIND(" ",AP84)-1)*BC84)/$S$279)</f>
        <v>0.35714285714285715</v>
      </c>
      <c r="BK84" s="255"/>
      <c r="BL84" s="256"/>
      <c r="BM84" s="1"/>
      <c r="BN84" s="2"/>
    </row>
    <row r="85" spans="2:66" ht="15" customHeight="1">
      <c r="B85" s="212"/>
      <c r="C85" s="213"/>
      <c r="D85" s="213"/>
      <c r="E85" s="213"/>
      <c r="F85" s="213"/>
      <c r="G85" s="213"/>
      <c r="H85" s="213"/>
      <c r="I85" s="213"/>
      <c r="J85" s="213"/>
      <c r="K85" s="213"/>
      <c r="L85" s="214"/>
      <c r="M85" s="196"/>
      <c r="N85" s="220"/>
      <c r="O85" s="220"/>
      <c r="P85" s="197"/>
      <c r="Q85" s="196"/>
      <c r="R85" s="220"/>
      <c r="S85" s="220"/>
      <c r="T85" s="197"/>
      <c r="U85" s="196"/>
      <c r="V85" s="220"/>
      <c r="W85" s="220"/>
      <c r="X85" s="197"/>
      <c r="Y85" s="196"/>
      <c r="Z85" s="220"/>
      <c r="AA85" s="220"/>
      <c r="AB85" s="197"/>
      <c r="AC85" s="190"/>
      <c r="AD85" s="242"/>
      <c r="AE85" s="242"/>
      <c r="AF85" s="191"/>
      <c r="AG85" s="326"/>
      <c r="AH85" s="327"/>
      <c r="AI85" s="327"/>
      <c r="AJ85" s="327"/>
      <c r="AK85" s="327"/>
      <c r="AL85" s="327"/>
      <c r="AM85" s="327"/>
      <c r="AN85" s="327"/>
      <c r="AO85" s="328"/>
      <c r="AP85" s="271"/>
      <c r="AQ85" s="276"/>
      <c r="AR85" s="276"/>
      <c r="AS85" s="272"/>
      <c r="AT85" s="202"/>
      <c r="AU85" s="207"/>
      <c r="AV85" s="203"/>
      <c r="AW85" s="190"/>
      <c r="AX85" s="191"/>
      <c r="AY85" s="595"/>
      <c r="AZ85" s="596"/>
      <c r="BA85" s="202"/>
      <c r="BB85" s="203"/>
      <c r="BC85" s="271"/>
      <c r="BD85" s="272"/>
      <c r="BE85" s="202"/>
      <c r="BF85" s="203"/>
      <c r="BG85" s="202"/>
      <c r="BH85" s="207"/>
      <c r="BI85" s="203"/>
      <c r="BJ85" s="257"/>
      <c r="BK85" s="258"/>
      <c r="BL85" s="259"/>
      <c r="BM85" s="1"/>
      <c r="BN85" s="2"/>
    </row>
    <row r="86" spans="2:66" ht="15" customHeight="1" thickBot="1">
      <c r="B86" s="215"/>
      <c r="C86" s="216"/>
      <c r="D86" s="216"/>
      <c r="E86" s="216"/>
      <c r="F86" s="216"/>
      <c r="G86" s="216"/>
      <c r="H86" s="216"/>
      <c r="I86" s="216"/>
      <c r="J86" s="216"/>
      <c r="K86" s="216"/>
      <c r="L86" s="217"/>
      <c r="M86" s="198"/>
      <c r="N86" s="221"/>
      <c r="O86" s="221"/>
      <c r="P86" s="199"/>
      <c r="Q86" s="198"/>
      <c r="R86" s="221"/>
      <c r="S86" s="221"/>
      <c r="T86" s="199"/>
      <c r="U86" s="198"/>
      <c r="V86" s="221"/>
      <c r="W86" s="221"/>
      <c r="X86" s="199"/>
      <c r="Y86" s="198"/>
      <c r="Z86" s="221"/>
      <c r="AA86" s="221"/>
      <c r="AB86" s="199"/>
      <c r="AC86" s="192"/>
      <c r="AD86" s="243"/>
      <c r="AE86" s="243"/>
      <c r="AF86" s="193"/>
      <c r="AG86" s="329"/>
      <c r="AH86" s="330"/>
      <c r="AI86" s="330"/>
      <c r="AJ86" s="330"/>
      <c r="AK86" s="330"/>
      <c r="AL86" s="330"/>
      <c r="AM86" s="330"/>
      <c r="AN86" s="330"/>
      <c r="AO86" s="331"/>
      <c r="AP86" s="273"/>
      <c r="AQ86" s="277"/>
      <c r="AR86" s="277"/>
      <c r="AS86" s="274"/>
      <c r="AT86" s="204"/>
      <c r="AU86" s="208"/>
      <c r="AV86" s="205"/>
      <c r="AW86" s="192"/>
      <c r="AX86" s="193"/>
      <c r="AY86" s="597"/>
      <c r="AZ86" s="598"/>
      <c r="BA86" s="204"/>
      <c r="BB86" s="205"/>
      <c r="BC86" s="273"/>
      <c r="BD86" s="274"/>
      <c r="BE86" s="204"/>
      <c r="BF86" s="205"/>
      <c r="BG86" s="204"/>
      <c r="BH86" s="208"/>
      <c r="BI86" s="205"/>
      <c r="BJ86" s="260"/>
      <c r="BK86" s="261"/>
      <c r="BL86" s="262"/>
      <c r="BM86" s="1"/>
      <c r="BN86" s="2"/>
    </row>
    <row r="87" spans="2:66" ht="15" customHeight="1" thickTop="1">
      <c r="B87" s="209" t="s">
        <v>56</v>
      </c>
      <c r="C87" s="210"/>
      <c r="D87" s="210"/>
      <c r="E87" s="210"/>
      <c r="F87" s="210"/>
      <c r="G87" s="210"/>
      <c r="H87" s="210"/>
      <c r="I87" s="210"/>
      <c r="J87" s="210"/>
      <c r="K87" s="210"/>
      <c r="L87" s="211"/>
      <c r="M87" s="194">
        <v>37</v>
      </c>
      <c r="N87" s="219"/>
      <c r="O87" s="219"/>
      <c r="P87" s="195"/>
      <c r="Q87" s="194">
        <v>49</v>
      </c>
      <c r="R87" s="219"/>
      <c r="S87" s="219"/>
      <c r="T87" s="195"/>
      <c r="U87" s="194">
        <v>47</v>
      </c>
      <c r="V87" s="219"/>
      <c r="W87" s="219"/>
      <c r="X87" s="195"/>
      <c r="Y87" s="194">
        <v>35</v>
      </c>
      <c r="Z87" s="219"/>
      <c r="AA87" s="219"/>
      <c r="AB87" s="195"/>
      <c r="AC87" s="332" t="s">
        <v>129</v>
      </c>
      <c r="AD87" s="333"/>
      <c r="AE87" s="333"/>
      <c r="AF87" s="334"/>
      <c r="AG87" s="323" t="s">
        <v>249</v>
      </c>
      <c r="AH87" s="324"/>
      <c r="AI87" s="324"/>
      <c r="AJ87" s="324"/>
      <c r="AK87" s="324"/>
      <c r="AL87" s="324"/>
      <c r="AM87" s="324"/>
      <c r="AN87" s="324"/>
      <c r="AO87" s="325"/>
      <c r="AP87" s="269" t="s">
        <v>52</v>
      </c>
      <c r="AQ87" s="275"/>
      <c r="AR87" s="275"/>
      <c r="AS87" s="270"/>
      <c r="AT87" s="200">
        <f>'09.02'!AT87+AY87</f>
        <v>82</v>
      </c>
      <c r="AU87" s="206"/>
      <c r="AV87" s="201"/>
      <c r="AW87" s="188">
        <f>'09.02'!BG87</f>
        <v>82</v>
      </c>
      <c r="AX87" s="189"/>
      <c r="AY87" s="188"/>
      <c r="AZ87" s="189"/>
      <c r="BA87" s="200"/>
      <c r="BB87" s="201"/>
      <c r="BC87" s="269">
        <f>'09.02'!BC87+BA87</f>
        <v>0</v>
      </c>
      <c r="BD87" s="270"/>
      <c r="BE87" s="200">
        <f>'09.02'!BE87+BA87</f>
        <v>0</v>
      </c>
      <c r="BF87" s="201"/>
      <c r="BG87" s="200">
        <f>AT87-BE87</f>
        <v>82</v>
      </c>
      <c r="BH87" s="206"/>
      <c r="BI87" s="201"/>
      <c r="BJ87" s="254">
        <f>((LEFT(AP87,FIND(" ",AP87)-1)*BC87)/$S$279)</f>
        <v>0</v>
      </c>
      <c r="BK87" s="255"/>
      <c r="BL87" s="256"/>
      <c r="BM87" s="1"/>
      <c r="BN87" s="2"/>
    </row>
    <row r="88" spans="2:66" ht="15" customHeight="1">
      <c r="B88" s="212"/>
      <c r="C88" s="213"/>
      <c r="D88" s="213"/>
      <c r="E88" s="213"/>
      <c r="F88" s="213"/>
      <c r="G88" s="213"/>
      <c r="H88" s="213"/>
      <c r="I88" s="213"/>
      <c r="J88" s="213"/>
      <c r="K88" s="213"/>
      <c r="L88" s="214"/>
      <c r="M88" s="196"/>
      <c r="N88" s="220"/>
      <c r="O88" s="220"/>
      <c r="P88" s="197"/>
      <c r="Q88" s="196"/>
      <c r="R88" s="220"/>
      <c r="S88" s="220"/>
      <c r="T88" s="197"/>
      <c r="U88" s="196"/>
      <c r="V88" s="220"/>
      <c r="W88" s="220"/>
      <c r="X88" s="197"/>
      <c r="Y88" s="196"/>
      <c r="Z88" s="220"/>
      <c r="AA88" s="220"/>
      <c r="AB88" s="197"/>
      <c r="AC88" s="335"/>
      <c r="AD88" s="336"/>
      <c r="AE88" s="336"/>
      <c r="AF88" s="337"/>
      <c r="AG88" s="326"/>
      <c r="AH88" s="327"/>
      <c r="AI88" s="327"/>
      <c r="AJ88" s="327"/>
      <c r="AK88" s="327"/>
      <c r="AL88" s="327"/>
      <c r="AM88" s="327"/>
      <c r="AN88" s="327"/>
      <c r="AO88" s="328"/>
      <c r="AP88" s="271"/>
      <c r="AQ88" s="276"/>
      <c r="AR88" s="276"/>
      <c r="AS88" s="272"/>
      <c r="AT88" s="202"/>
      <c r="AU88" s="207"/>
      <c r="AV88" s="203"/>
      <c r="AW88" s="190"/>
      <c r="AX88" s="191"/>
      <c r="AY88" s="190"/>
      <c r="AZ88" s="191"/>
      <c r="BA88" s="202"/>
      <c r="BB88" s="203"/>
      <c r="BC88" s="271"/>
      <c r="BD88" s="272"/>
      <c r="BE88" s="202"/>
      <c r="BF88" s="203"/>
      <c r="BG88" s="202"/>
      <c r="BH88" s="207"/>
      <c r="BI88" s="203"/>
      <c r="BJ88" s="257"/>
      <c r="BK88" s="258"/>
      <c r="BL88" s="259"/>
      <c r="BM88" s="1"/>
      <c r="BN88" s="2"/>
    </row>
    <row r="89" spans="2:66" ht="15" customHeight="1" thickBot="1">
      <c r="B89" s="215"/>
      <c r="C89" s="216"/>
      <c r="D89" s="216"/>
      <c r="E89" s="216"/>
      <c r="F89" s="216"/>
      <c r="G89" s="216"/>
      <c r="H89" s="216"/>
      <c r="I89" s="216"/>
      <c r="J89" s="216"/>
      <c r="K89" s="216"/>
      <c r="L89" s="217"/>
      <c r="M89" s="198"/>
      <c r="N89" s="221"/>
      <c r="O89" s="221"/>
      <c r="P89" s="199"/>
      <c r="Q89" s="198"/>
      <c r="R89" s="221"/>
      <c r="S89" s="221"/>
      <c r="T89" s="199"/>
      <c r="U89" s="198"/>
      <c r="V89" s="221"/>
      <c r="W89" s="221"/>
      <c r="X89" s="199"/>
      <c r="Y89" s="198"/>
      <c r="Z89" s="221"/>
      <c r="AA89" s="221"/>
      <c r="AB89" s="199"/>
      <c r="AC89" s="338"/>
      <c r="AD89" s="339"/>
      <c r="AE89" s="339"/>
      <c r="AF89" s="340"/>
      <c r="AG89" s="329"/>
      <c r="AH89" s="330"/>
      <c r="AI89" s="330"/>
      <c r="AJ89" s="330"/>
      <c r="AK89" s="330"/>
      <c r="AL89" s="330"/>
      <c r="AM89" s="330"/>
      <c r="AN89" s="330"/>
      <c r="AO89" s="331"/>
      <c r="AP89" s="273"/>
      <c r="AQ89" s="277"/>
      <c r="AR89" s="277"/>
      <c r="AS89" s="274"/>
      <c r="AT89" s="204"/>
      <c r="AU89" s="208"/>
      <c r="AV89" s="205"/>
      <c r="AW89" s="192"/>
      <c r="AX89" s="193"/>
      <c r="AY89" s="192"/>
      <c r="AZ89" s="193"/>
      <c r="BA89" s="204"/>
      <c r="BB89" s="205"/>
      <c r="BC89" s="273"/>
      <c r="BD89" s="274"/>
      <c r="BE89" s="204"/>
      <c r="BF89" s="205"/>
      <c r="BG89" s="204"/>
      <c r="BH89" s="208"/>
      <c r="BI89" s="205"/>
      <c r="BJ89" s="260"/>
      <c r="BK89" s="261"/>
      <c r="BL89" s="262"/>
      <c r="BM89" s="1"/>
      <c r="BN89" s="2"/>
    </row>
    <row r="90" spans="2:66" ht="15" customHeight="1" thickTop="1">
      <c r="B90" s="209" t="s">
        <v>57</v>
      </c>
      <c r="C90" s="210"/>
      <c r="D90" s="210"/>
      <c r="E90" s="210"/>
      <c r="F90" s="210"/>
      <c r="G90" s="210"/>
      <c r="H90" s="210"/>
      <c r="I90" s="210"/>
      <c r="J90" s="210"/>
      <c r="K90" s="210"/>
      <c r="L90" s="211"/>
      <c r="M90" s="194">
        <v>29</v>
      </c>
      <c r="N90" s="219"/>
      <c r="O90" s="219"/>
      <c r="P90" s="195"/>
      <c r="Q90" s="194">
        <v>37</v>
      </c>
      <c r="R90" s="219"/>
      <c r="S90" s="219"/>
      <c r="T90" s="195"/>
      <c r="U90" s="194">
        <v>35</v>
      </c>
      <c r="V90" s="219"/>
      <c r="W90" s="219"/>
      <c r="X90" s="195"/>
      <c r="Y90" s="194">
        <v>27</v>
      </c>
      <c r="Z90" s="219"/>
      <c r="AA90" s="219"/>
      <c r="AB90" s="195"/>
      <c r="AC90" s="188" t="s">
        <v>129</v>
      </c>
      <c r="AD90" s="241"/>
      <c r="AE90" s="241"/>
      <c r="AF90" s="189"/>
      <c r="AG90" s="323" t="s">
        <v>248</v>
      </c>
      <c r="AH90" s="324"/>
      <c r="AI90" s="324"/>
      <c r="AJ90" s="324"/>
      <c r="AK90" s="324"/>
      <c r="AL90" s="324"/>
      <c r="AM90" s="324"/>
      <c r="AN90" s="324"/>
      <c r="AO90" s="325"/>
      <c r="AP90" s="188" t="s">
        <v>52</v>
      </c>
      <c r="AQ90" s="241"/>
      <c r="AR90" s="241"/>
      <c r="AS90" s="189"/>
      <c r="AT90" s="200">
        <f>'09.02'!AT90+AY90</f>
        <v>14</v>
      </c>
      <c r="AU90" s="206"/>
      <c r="AV90" s="201"/>
      <c r="AW90" s="188">
        <f>'09.02'!BG90</f>
        <v>12</v>
      </c>
      <c r="AX90" s="189"/>
      <c r="AY90" s="188"/>
      <c r="AZ90" s="189"/>
      <c r="BA90" s="200">
        <v>2</v>
      </c>
      <c r="BB90" s="201"/>
      <c r="BC90" s="269">
        <f>'09.02'!BC90+BA90</f>
        <v>4</v>
      </c>
      <c r="BD90" s="270"/>
      <c r="BE90" s="200">
        <f>'09.02'!BE90+BA90</f>
        <v>4</v>
      </c>
      <c r="BF90" s="201"/>
      <c r="BG90" s="200">
        <f>AT90-BE90</f>
        <v>10</v>
      </c>
      <c r="BH90" s="206"/>
      <c r="BI90" s="201"/>
      <c r="BJ90" s="254">
        <f>((LEFT(AP90,FIND(" ",AP90)-1)*BC90)/$S$279)</f>
        <v>1.4285714285714286</v>
      </c>
      <c r="BK90" s="255"/>
      <c r="BL90" s="256"/>
      <c r="BM90" s="1"/>
      <c r="BN90" s="2"/>
    </row>
    <row r="91" spans="2:66" ht="15" customHeight="1">
      <c r="B91" s="212"/>
      <c r="C91" s="213"/>
      <c r="D91" s="213"/>
      <c r="E91" s="213"/>
      <c r="F91" s="213"/>
      <c r="G91" s="213"/>
      <c r="H91" s="213"/>
      <c r="I91" s="213"/>
      <c r="J91" s="213"/>
      <c r="K91" s="213"/>
      <c r="L91" s="214"/>
      <c r="M91" s="196"/>
      <c r="N91" s="220"/>
      <c r="O91" s="220"/>
      <c r="P91" s="197"/>
      <c r="Q91" s="196"/>
      <c r="R91" s="220"/>
      <c r="S91" s="220"/>
      <c r="T91" s="197"/>
      <c r="U91" s="196"/>
      <c r="V91" s="220"/>
      <c r="W91" s="220"/>
      <c r="X91" s="197"/>
      <c r="Y91" s="196"/>
      <c r="Z91" s="220"/>
      <c r="AA91" s="220"/>
      <c r="AB91" s="197"/>
      <c r="AC91" s="190"/>
      <c r="AD91" s="242"/>
      <c r="AE91" s="242"/>
      <c r="AF91" s="191"/>
      <c r="AG91" s="326"/>
      <c r="AH91" s="327"/>
      <c r="AI91" s="327"/>
      <c r="AJ91" s="327"/>
      <c r="AK91" s="327"/>
      <c r="AL91" s="327"/>
      <c r="AM91" s="327"/>
      <c r="AN91" s="327"/>
      <c r="AO91" s="328"/>
      <c r="AP91" s="190"/>
      <c r="AQ91" s="242"/>
      <c r="AR91" s="242"/>
      <c r="AS91" s="191"/>
      <c r="AT91" s="202"/>
      <c r="AU91" s="207"/>
      <c r="AV91" s="203"/>
      <c r="AW91" s="190"/>
      <c r="AX91" s="191"/>
      <c r="AY91" s="190"/>
      <c r="AZ91" s="191"/>
      <c r="BA91" s="202"/>
      <c r="BB91" s="203"/>
      <c r="BC91" s="271"/>
      <c r="BD91" s="272"/>
      <c r="BE91" s="202"/>
      <c r="BF91" s="203"/>
      <c r="BG91" s="202"/>
      <c r="BH91" s="207"/>
      <c r="BI91" s="203"/>
      <c r="BJ91" s="257"/>
      <c r="BK91" s="258"/>
      <c r="BL91" s="259"/>
      <c r="BM91" s="1"/>
      <c r="BN91" s="2"/>
    </row>
    <row r="92" spans="2:66" ht="15" customHeight="1" thickBot="1">
      <c r="B92" s="215"/>
      <c r="C92" s="216"/>
      <c r="D92" s="216"/>
      <c r="E92" s="216"/>
      <c r="F92" s="216"/>
      <c r="G92" s="216"/>
      <c r="H92" s="216"/>
      <c r="I92" s="216"/>
      <c r="J92" s="216"/>
      <c r="K92" s="216"/>
      <c r="L92" s="217"/>
      <c r="M92" s="198"/>
      <c r="N92" s="221"/>
      <c r="O92" s="221"/>
      <c r="P92" s="199"/>
      <c r="Q92" s="198"/>
      <c r="R92" s="221"/>
      <c r="S92" s="221"/>
      <c r="T92" s="199"/>
      <c r="U92" s="198"/>
      <c r="V92" s="221"/>
      <c r="W92" s="221"/>
      <c r="X92" s="199"/>
      <c r="Y92" s="198"/>
      <c r="Z92" s="221"/>
      <c r="AA92" s="221"/>
      <c r="AB92" s="199"/>
      <c r="AC92" s="192"/>
      <c r="AD92" s="243"/>
      <c r="AE92" s="243"/>
      <c r="AF92" s="193"/>
      <c r="AG92" s="329"/>
      <c r="AH92" s="330"/>
      <c r="AI92" s="330"/>
      <c r="AJ92" s="330"/>
      <c r="AK92" s="330"/>
      <c r="AL92" s="330"/>
      <c r="AM92" s="330"/>
      <c r="AN92" s="330"/>
      <c r="AO92" s="331"/>
      <c r="AP92" s="192"/>
      <c r="AQ92" s="243"/>
      <c r="AR92" s="243"/>
      <c r="AS92" s="193"/>
      <c r="AT92" s="204"/>
      <c r="AU92" s="208"/>
      <c r="AV92" s="205"/>
      <c r="AW92" s="192"/>
      <c r="AX92" s="193"/>
      <c r="AY92" s="192"/>
      <c r="AZ92" s="193"/>
      <c r="BA92" s="204"/>
      <c r="BB92" s="205"/>
      <c r="BC92" s="273"/>
      <c r="BD92" s="274"/>
      <c r="BE92" s="204"/>
      <c r="BF92" s="205"/>
      <c r="BG92" s="204"/>
      <c r="BH92" s="208"/>
      <c r="BI92" s="205"/>
      <c r="BJ92" s="260"/>
      <c r="BK92" s="261"/>
      <c r="BL92" s="262"/>
      <c r="BM92" s="1"/>
      <c r="BN92" s="2"/>
    </row>
    <row r="93" spans="2:66" ht="15" customHeight="1" thickTop="1">
      <c r="B93" s="209" t="s">
        <v>58</v>
      </c>
      <c r="C93" s="210"/>
      <c r="D93" s="210"/>
      <c r="E93" s="210"/>
      <c r="F93" s="210"/>
      <c r="G93" s="210"/>
      <c r="H93" s="210"/>
      <c r="I93" s="210"/>
      <c r="J93" s="210"/>
      <c r="K93" s="210"/>
      <c r="L93" s="211"/>
      <c r="M93" s="194">
        <v>17</v>
      </c>
      <c r="N93" s="219"/>
      <c r="O93" s="219"/>
      <c r="P93" s="195"/>
      <c r="Q93" s="194">
        <v>20</v>
      </c>
      <c r="R93" s="219"/>
      <c r="S93" s="219"/>
      <c r="T93" s="195"/>
      <c r="U93" s="194">
        <v>19</v>
      </c>
      <c r="V93" s="219"/>
      <c r="W93" s="219"/>
      <c r="X93" s="195"/>
      <c r="Y93" s="194">
        <v>17</v>
      </c>
      <c r="Z93" s="219"/>
      <c r="AA93" s="219"/>
      <c r="AB93" s="195"/>
      <c r="AC93" s="188" t="s">
        <v>129</v>
      </c>
      <c r="AD93" s="241"/>
      <c r="AE93" s="241"/>
      <c r="AF93" s="189"/>
      <c r="AG93" s="323" t="s">
        <v>247</v>
      </c>
      <c r="AH93" s="324"/>
      <c r="AI93" s="324"/>
      <c r="AJ93" s="324"/>
      <c r="AK93" s="324"/>
      <c r="AL93" s="324"/>
      <c r="AM93" s="324"/>
      <c r="AN93" s="324"/>
      <c r="AO93" s="325"/>
      <c r="AP93" s="269" t="s">
        <v>52</v>
      </c>
      <c r="AQ93" s="275"/>
      <c r="AR93" s="275"/>
      <c r="AS93" s="270"/>
      <c r="AT93" s="200">
        <f>'09.02'!AT93+AY93</f>
        <v>17</v>
      </c>
      <c r="AU93" s="206"/>
      <c r="AV93" s="201"/>
      <c r="AW93" s="188">
        <f>'09.02'!BG93</f>
        <v>17</v>
      </c>
      <c r="AX93" s="189"/>
      <c r="AY93" s="593"/>
      <c r="AZ93" s="594"/>
      <c r="BA93" s="200"/>
      <c r="BB93" s="201"/>
      <c r="BC93" s="269">
        <f>'09.02'!BC93+BA93</f>
        <v>0</v>
      </c>
      <c r="BD93" s="270"/>
      <c r="BE93" s="200">
        <f>'09.02'!BE93+BA93</f>
        <v>0</v>
      </c>
      <c r="BF93" s="201"/>
      <c r="BG93" s="200">
        <f>AT93-BE93</f>
        <v>17</v>
      </c>
      <c r="BH93" s="206"/>
      <c r="BI93" s="201"/>
      <c r="BJ93" s="254">
        <f>((LEFT(AP93,FIND(" ",AP93)-1)*BC93)/$S$279)</f>
        <v>0</v>
      </c>
      <c r="BK93" s="255"/>
      <c r="BL93" s="256"/>
      <c r="BM93" s="1"/>
      <c r="BN93" s="2"/>
    </row>
    <row r="94" spans="2:66" ht="15" customHeight="1">
      <c r="B94" s="212"/>
      <c r="C94" s="213"/>
      <c r="D94" s="213"/>
      <c r="E94" s="213"/>
      <c r="F94" s="213"/>
      <c r="G94" s="213"/>
      <c r="H94" s="213"/>
      <c r="I94" s="213"/>
      <c r="J94" s="213"/>
      <c r="K94" s="213"/>
      <c r="L94" s="214"/>
      <c r="M94" s="196"/>
      <c r="N94" s="220"/>
      <c r="O94" s="220"/>
      <c r="P94" s="197"/>
      <c r="Q94" s="196"/>
      <c r="R94" s="220"/>
      <c r="S94" s="220"/>
      <c r="T94" s="197"/>
      <c r="U94" s="196"/>
      <c r="V94" s="220"/>
      <c r="W94" s="220"/>
      <c r="X94" s="197"/>
      <c r="Y94" s="196"/>
      <c r="Z94" s="220"/>
      <c r="AA94" s="220"/>
      <c r="AB94" s="197"/>
      <c r="AC94" s="190"/>
      <c r="AD94" s="242"/>
      <c r="AE94" s="242"/>
      <c r="AF94" s="191"/>
      <c r="AG94" s="326"/>
      <c r="AH94" s="327"/>
      <c r="AI94" s="327"/>
      <c r="AJ94" s="327"/>
      <c r="AK94" s="327"/>
      <c r="AL94" s="327"/>
      <c r="AM94" s="327"/>
      <c r="AN94" s="327"/>
      <c r="AO94" s="328"/>
      <c r="AP94" s="271"/>
      <c r="AQ94" s="276"/>
      <c r="AR94" s="276"/>
      <c r="AS94" s="272"/>
      <c r="AT94" s="202"/>
      <c r="AU94" s="207"/>
      <c r="AV94" s="203"/>
      <c r="AW94" s="190"/>
      <c r="AX94" s="191"/>
      <c r="AY94" s="595"/>
      <c r="AZ94" s="596"/>
      <c r="BA94" s="202"/>
      <c r="BB94" s="203"/>
      <c r="BC94" s="271"/>
      <c r="BD94" s="272"/>
      <c r="BE94" s="202"/>
      <c r="BF94" s="203"/>
      <c r="BG94" s="202"/>
      <c r="BH94" s="207"/>
      <c r="BI94" s="203"/>
      <c r="BJ94" s="257"/>
      <c r="BK94" s="258"/>
      <c r="BL94" s="259"/>
      <c r="BM94" s="1"/>
      <c r="BN94" s="2"/>
    </row>
    <row r="95" spans="2:66" ht="15" customHeight="1" thickBot="1">
      <c r="B95" s="215"/>
      <c r="C95" s="216"/>
      <c r="D95" s="216"/>
      <c r="E95" s="216"/>
      <c r="F95" s="216"/>
      <c r="G95" s="216"/>
      <c r="H95" s="216"/>
      <c r="I95" s="216"/>
      <c r="J95" s="216"/>
      <c r="K95" s="216"/>
      <c r="L95" s="217"/>
      <c r="M95" s="198"/>
      <c r="N95" s="221"/>
      <c r="O95" s="221"/>
      <c r="P95" s="199"/>
      <c r="Q95" s="198"/>
      <c r="R95" s="221"/>
      <c r="S95" s="221"/>
      <c r="T95" s="199"/>
      <c r="U95" s="198"/>
      <c r="V95" s="221"/>
      <c r="W95" s="221"/>
      <c r="X95" s="199"/>
      <c r="Y95" s="198"/>
      <c r="Z95" s="221"/>
      <c r="AA95" s="221"/>
      <c r="AB95" s="199"/>
      <c r="AC95" s="192"/>
      <c r="AD95" s="243"/>
      <c r="AE95" s="243"/>
      <c r="AF95" s="193"/>
      <c r="AG95" s="329"/>
      <c r="AH95" s="330"/>
      <c r="AI95" s="330"/>
      <c r="AJ95" s="330"/>
      <c r="AK95" s="330"/>
      <c r="AL95" s="330"/>
      <c r="AM95" s="330"/>
      <c r="AN95" s="330"/>
      <c r="AO95" s="331"/>
      <c r="AP95" s="273"/>
      <c r="AQ95" s="277"/>
      <c r="AR95" s="277"/>
      <c r="AS95" s="274"/>
      <c r="AT95" s="204"/>
      <c r="AU95" s="208"/>
      <c r="AV95" s="205"/>
      <c r="AW95" s="192"/>
      <c r="AX95" s="193"/>
      <c r="AY95" s="597"/>
      <c r="AZ95" s="598"/>
      <c r="BA95" s="204"/>
      <c r="BB95" s="205"/>
      <c r="BC95" s="273"/>
      <c r="BD95" s="274"/>
      <c r="BE95" s="204"/>
      <c r="BF95" s="205"/>
      <c r="BG95" s="204"/>
      <c r="BH95" s="208"/>
      <c r="BI95" s="205"/>
      <c r="BJ95" s="260"/>
      <c r="BK95" s="261"/>
      <c r="BL95" s="262"/>
      <c r="BM95" s="1"/>
      <c r="BN95" s="2"/>
    </row>
    <row r="96" spans="2:66" ht="15" customHeight="1" thickTop="1">
      <c r="B96" s="209" t="s">
        <v>59</v>
      </c>
      <c r="C96" s="210"/>
      <c r="D96" s="210"/>
      <c r="E96" s="210"/>
      <c r="F96" s="210"/>
      <c r="G96" s="210"/>
      <c r="H96" s="210"/>
      <c r="I96" s="210"/>
      <c r="J96" s="210"/>
      <c r="K96" s="210"/>
      <c r="L96" s="211"/>
      <c r="M96" s="194">
        <v>15</v>
      </c>
      <c r="N96" s="219"/>
      <c r="O96" s="219"/>
      <c r="P96" s="195"/>
      <c r="Q96" s="194">
        <v>18</v>
      </c>
      <c r="R96" s="219"/>
      <c r="S96" s="219"/>
      <c r="T96" s="195"/>
      <c r="U96" s="194">
        <v>18</v>
      </c>
      <c r="V96" s="219"/>
      <c r="W96" s="219"/>
      <c r="X96" s="195"/>
      <c r="Y96" s="194">
        <v>16</v>
      </c>
      <c r="Z96" s="219"/>
      <c r="AA96" s="219"/>
      <c r="AB96" s="195"/>
      <c r="AC96" s="188" t="s">
        <v>129</v>
      </c>
      <c r="AD96" s="241"/>
      <c r="AE96" s="241"/>
      <c r="AF96" s="189"/>
      <c r="AG96" s="323" t="s">
        <v>246</v>
      </c>
      <c r="AH96" s="324"/>
      <c r="AI96" s="324"/>
      <c r="AJ96" s="324"/>
      <c r="AK96" s="324"/>
      <c r="AL96" s="324"/>
      <c r="AM96" s="324"/>
      <c r="AN96" s="324"/>
      <c r="AO96" s="325"/>
      <c r="AP96" s="269" t="s">
        <v>142</v>
      </c>
      <c r="AQ96" s="275"/>
      <c r="AR96" s="275"/>
      <c r="AS96" s="270"/>
      <c r="AT96" s="200">
        <f>'09.02'!AT96+AY96</f>
        <v>65</v>
      </c>
      <c r="AU96" s="206"/>
      <c r="AV96" s="201"/>
      <c r="AW96" s="188">
        <f>'09.02'!BG96</f>
        <v>65</v>
      </c>
      <c r="AX96" s="189"/>
      <c r="AY96" s="188"/>
      <c r="AZ96" s="189"/>
      <c r="BA96" s="200"/>
      <c r="BB96" s="201"/>
      <c r="BC96" s="269">
        <f>'09.02'!BC96+BA96</f>
        <v>0</v>
      </c>
      <c r="BD96" s="270"/>
      <c r="BE96" s="200">
        <f>'09.02'!BE96+BA96</f>
        <v>0</v>
      </c>
      <c r="BF96" s="201"/>
      <c r="BG96" s="200">
        <f>AT96-BE96</f>
        <v>65</v>
      </c>
      <c r="BH96" s="206"/>
      <c r="BI96" s="201"/>
      <c r="BJ96" s="254">
        <f>((LEFT(AP96,FIND(" ",AP96)-1)*BC96)/$S$279)</f>
        <v>0</v>
      </c>
      <c r="BK96" s="255"/>
      <c r="BL96" s="256"/>
      <c r="BM96" s="1"/>
      <c r="BN96" s="2"/>
    </row>
    <row r="97" spans="2:66" ht="15" customHeight="1">
      <c r="B97" s="212"/>
      <c r="C97" s="213"/>
      <c r="D97" s="213"/>
      <c r="E97" s="213"/>
      <c r="F97" s="213"/>
      <c r="G97" s="213"/>
      <c r="H97" s="213"/>
      <c r="I97" s="213"/>
      <c r="J97" s="213"/>
      <c r="K97" s="213"/>
      <c r="L97" s="214"/>
      <c r="M97" s="196"/>
      <c r="N97" s="220"/>
      <c r="O97" s="220"/>
      <c r="P97" s="197"/>
      <c r="Q97" s="196"/>
      <c r="R97" s="220"/>
      <c r="S97" s="220"/>
      <c r="T97" s="197"/>
      <c r="U97" s="196"/>
      <c r="V97" s="220"/>
      <c r="W97" s="220"/>
      <c r="X97" s="197"/>
      <c r="Y97" s="196"/>
      <c r="Z97" s="220"/>
      <c r="AA97" s="220"/>
      <c r="AB97" s="197"/>
      <c r="AC97" s="190"/>
      <c r="AD97" s="242"/>
      <c r="AE97" s="242"/>
      <c r="AF97" s="191"/>
      <c r="AG97" s="326"/>
      <c r="AH97" s="327"/>
      <c r="AI97" s="327"/>
      <c r="AJ97" s="327"/>
      <c r="AK97" s="327"/>
      <c r="AL97" s="327"/>
      <c r="AM97" s="327"/>
      <c r="AN97" s="327"/>
      <c r="AO97" s="328"/>
      <c r="AP97" s="271"/>
      <c r="AQ97" s="276"/>
      <c r="AR97" s="276"/>
      <c r="AS97" s="272"/>
      <c r="AT97" s="202"/>
      <c r="AU97" s="207"/>
      <c r="AV97" s="203"/>
      <c r="AW97" s="190"/>
      <c r="AX97" s="191"/>
      <c r="AY97" s="190"/>
      <c r="AZ97" s="191"/>
      <c r="BA97" s="202"/>
      <c r="BB97" s="203"/>
      <c r="BC97" s="271"/>
      <c r="BD97" s="272"/>
      <c r="BE97" s="202"/>
      <c r="BF97" s="203"/>
      <c r="BG97" s="202"/>
      <c r="BH97" s="207"/>
      <c r="BI97" s="203"/>
      <c r="BJ97" s="257"/>
      <c r="BK97" s="258"/>
      <c r="BL97" s="259"/>
      <c r="BM97" s="1"/>
      <c r="BN97" s="2"/>
    </row>
    <row r="98" spans="2:66" ht="15" customHeight="1" thickBot="1">
      <c r="B98" s="215"/>
      <c r="C98" s="216"/>
      <c r="D98" s="216"/>
      <c r="E98" s="216"/>
      <c r="F98" s="216"/>
      <c r="G98" s="216"/>
      <c r="H98" s="216"/>
      <c r="I98" s="216"/>
      <c r="J98" s="216"/>
      <c r="K98" s="216"/>
      <c r="L98" s="217"/>
      <c r="M98" s="198"/>
      <c r="N98" s="221"/>
      <c r="O98" s="221"/>
      <c r="P98" s="199"/>
      <c r="Q98" s="198"/>
      <c r="R98" s="221"/>
      <c r="S98" s="221"/>
      <c r="T98" s="199"/>
      <c r="U98" s="198"/>
      <c r="V98" s="221"/>
      <c r="W98" s="221"/>
      <c r="X98" s="199"/>
      <c r="Y98" s="198"/>
      <c r="Z98" s="221"/>
      <c r="AA98" s="221"/>
      <c r="AB98" s="199"/>
      <c r="AC98" s="192"/>
      <c r="AD98" s="243"/>
      <c r="AE98" s="243"/>
      <c r="AF98" s="193"/>
      <c r="AG98" s="329"/>
      <c r="AH98" s="330"/>
      <c r="AI98" s="330"/>
      <c r="AJ98" s="330"/>
      <c r="AK98" s="330"/>
      <c r="AL98" s="330"/>
      <c r="AM98" s="330"/>
      <c r="AN98" s="330"/>
      <c r="AO98" s="331"/>
      <c r="AP98" s="273"/>
      <c r="AQ98" s="277"/>
      <c r="AR98" s="277"/>
      <c r="AS98" s="274"/>
      <c r="AT98" s="204"/>
      <c r="AU98" s="208"/>
      <c r="AV98" s="205"/>
      <c r="AW98" s="192"/>
      <c r="AX98" s="193"/>
      <c r="AY98" s="192"/>
      <c r="AZ98" s="193"/>
      <c r="BA98" s="204"/>
      <c r="BB98" s="205"/>
      <c r="BC98" s="273"/>
      <c r="BD98" s="274"/>
      <c r="BE98" s="204"/>
      <c r="BF98" s="205"/>
      <c r="BG98" s="204"/>
      <c r="BH98" s="208"/>
      <c r="BI98" s="205"/>
      <c r="BJ98" s="260"/>
      <c r="BK98" s="261"/>
      <c r="BL98" s="262"/>
      <c r="BM98" s="1"/>
      <c r="BN98" s="2"/>
    </row>
    <row r="99" spans="2:66" ht="15" customHeight="1" thickTop="1">
      <c r="B99" s="209" t="s">
        <v>245</v>
      </c>
      <c r="C99" s="210"/>
      <c r="D99" s="210"/>
      <c r="E99" s="210"/>
      <c r="F99" s="210"/>
      <c r="G99" s="210"/>
      <c r="H99" s="210"/>
      <c r="I99" s="210"/>
      <c r="J99" s="210"/>
      <c r="K99" s="210"/>
      <c r="L99" s="211"/>
      <c r="M99" s="194">
        <v>23</v>
      </c>
      <c r="N99" s="219"/>
      <c r="O99" s="219"/>
      <c r="P99" s="195"/>
      <c r="Q99" s="194">
        <v>33</v>
      </c>
      <c r="R99" s="219"/>
      <c r="S99" s="219"/>
      <c r="T99" s="195"/>
      <c r="U99" s="194">
        <v>31</v>
      </c>
      <c r="V99" s="219"/>
      <c r="W99" s="219"/>
      <c r="X99" s="195"/>
      <c r="Y99" s="194">
        <v>23</v>
      </c>
      <c r="Z99" s="219"/>
      <c r="AA99" s="219"/>
      <c r="AB99" s="195"/>
      <c r="AC99" s="296" t="s">
        <v>171</v>
      </c>
      <c r="AD99" s="297"/>
      <c r="AE99" s="297"/>
      <c r="AF99" s="298"/>
      <c r="AG99" s="323" t="s">
        <v>60</v>
      </c>
      <c r="AH99" s="324"/>
      <c r="AI99" s="324"/>
      <c r="AJ99" s="324"/>
      <c r="AK99" s="324"/>
      <c r="AL99" s="324"/>
      <c r="AM99" s="324"/>
      <c r="AN99" s="324"/>
      <c r="AO99" s="325"/>
      <c r="AP99" s="269" t="s">
        <v>128</v>
      </c>
      <c r="AQ99" s="275"/>
      <c r="AR99" s="275"/>
      <c r="AS99" s="270"/>
      <c r="AT99" s="200">
        <f>'09.02'!AT99+AY99</f>
        <v>2</v>
      </c>
      <c r="AU99" s="206"/>
      <c r="AV99" s="201"/>
      <c r="AW99" s="188">
        <f>'09.02'!BG99</f>
        <v>2</v>
      </c>
      <c r="AX99" s="189"/>
      <c r="AY99" s="188"/>
      <c r="AZ99" s="189"/>
      <c r="BA99" s="200"/>
      <c r="BB99" s="201"/>
      <c r="BC99" s="269">
        <f>'09.02'!BC99+BA99</f>
        <v>0</v>
      </c>
      <c r="BD99" s="270"/>
      <c r="BE99" s="200">
        <f>'09.02'!BE99+BA99</f>
        <v>0</v>
      </c>
      <c r="BF99" s="201"/>
      <c r="BG99" s="200">
        <f>AT99-BE99</f>
        <v>2</v>
      </c>
      <c r="BH99" s="206"/>
      <c r="BI99" s="201"/>
      <c r="BJ99" s="254">
        <f>((LEFT(AP99,FIND(" ",AP99)-1)*BC99)/$S$279)</f>
        <v>0</v>
      </c>
      <c r="BK99" s="255"/>
      <c r="BL99" s="256"/>
      <c r="BM99" s="1"/>
      <c r="BN99" s="2"/>
    </row>
    <row r="100" spans="2:66" ht="15" customHeight="1">
      <c r="B100" s="212"/>
      <c r="C100" s="213"/>
      <c r="D100" s="213"/>
      <c r="E100" s="213"/>
      <c r="F100" s="213"/>
      <c r="G100" s="213"/>
      <c r="H100" s="213"/>
      <c r="I100" s="213"/>
      <c r="J100" s="213"/>
      <c r="K100" s="213"/>
      <c r="L100" s="214"/>
      <c r="M100" s="196"/>
      <c r="N100" s="220"/>
      <c r="O100" s="220"/>
      <c r="P100" s="197"/>
      <c r="Q100" s="196"/>
      <c r="R100" s="220"/>
      <c r="S100" s="220"/>
      <c r="T100" s="197"/>
      <c r="U100" s="196"/>
      <c r="V100" s="220"/>
      <c r="W100" s="220"/>
      <c r="X100" s="197"/>
      <c r="Y100" s="196"/>
      <c r="Z100" s="220"/>
      <c r="AA100" s="220"/>
      <c r="AB100" s="197"/>
      <c r="AC100" s="299"/>
      <c r="AD100" s="300"/>
      <c r="AE100" s="300"/>
      <c r="AF100" s="301"/>
      <c r="AG100" s="326"/>
      <c r="AH100" s="327"/>
      <c r="AI100" s="327"/>
      <c r="AJ100" s="327"/>
      <c r="AK100" s="327"/>
      <c r="AL100" s="327"/>
      <c r="AM100" s="327"/>
      <c r="AN100" s="327"/>
      <c r="AO100" s="328"/>
      <c r="AP100" s="271"/>
      <c r="AQ100" s="276"/>
      <c r="AR100" s="276"/>
      <c r="AS100" s="272"/>
      <c r="AT100" s="202"/>
      <c r="AU100" s="207"/>
      <c r="AV100" s="203"/>
      <c r="AW100" s="190"/>
      <c r="AX100" s="191"/>
      <c r="AY100" s="190"/>
      <c r="AZ100" s="191"/>
      <c r="BA100" s="202"/>
      <c r="BB100" s="203"/>
      <c r="BC100" s="271"/>
      <c r="BD100" s="272"/>
      <c r="BE100" s="202"/>
      <c r="BF100" s="203"/>
      <c r="BG100" s="202"/>
      <c r="BH100" s="207"/>
      <c r="BI100" s="203"/>
      <c r="BJ100" s="257"/>
      <c r="BK100" s="258"/>
      <c r="BL100" s="259"/>
      <c r="BM100" s="1"/>
      <c r="BN100" s="2"/>
    </row>
    <row r="101" spans="2:66" ht="15" customHeight="1" thickBot="1">
      <c r="B101" s="215"/>
      <c r="C101" s="216"/>
      <c r="D101" s="216"/>
      <c r="E101" s="216"/>
      <c r="F101" s="216"/>
      <c r="G101" s="216"/>
      <c r="H101" s="216"/>
      <c r="I101" s="216"/>
      <c r="J101" s="216"/>
      <c r="K101" s="216"/>
      <c r="L101" s="217"/>
      <c r="M101" s="198"/>
      <c r="N101" s="221"/>
      <c r="O101" s="221"/>
      <c r="P101" s="199"/>
      <c r="Q101" s="198"/>
      <c r="R101" s="221"/>
      <c r="S101" s="221"/>
      <c r="T101" s="199"/>
      <c r="U101" s="198"/>
      <c r="V101" s="221"/>
      <c r="W101" s="221"/>
      <c r="X101" s="199"/>
      <c r="Y101" s="198"/>
      <c r="Z101" s="221"/>
      <c r="AA101" s="221"/>
      <c r="AB101" s="199"/>
      <c r="AC101" s="302"/>
      <c r="AD101" s="303"/>
      <c r="AE101" s="303"/>
      <c r="AF101" s="304"/>
      <c r="AG101" s="329"/>
      <c r="AH101" s="330"/>
      <c r="AI101" s="330"/>
      <c r="AJ101" s="330"/>
      <c r="AK101" s="330"/>
      <c r="AL101" s="330"/>
      <c r="AM101" s="330"/>
      <c r="AN101" s="330"/>
      <c r="AO101" s="331"/>
      <c r="AP101" s="273"/>
      <c r="AQ101" s="277"/>
      <c r="AR101" s="277"/>
      <c r="AS101" s="274"/>
      <c r="AT101" s="204"/>
      <c r="AU101" s="208"/>
      <c r="AV101" s="205"/>
      <c r="AW101" s="192"/>
      <c r="AX101" s="193"/>
      <c r="AY101" s="192"/>
      <c r="AZ101" s="193"/>
      <c r="BA101" s="204"/>
      <c r="BB101" s="205"/>
      <c r="BC101" s="273"/>
      <c r="BD101" s="274"/>
      <c r="BE101" s="204"/>
      <c r="BF101" s="205"/>
      <c r="BG101" s="204"/>
      <c r="BH101" s="208"/>
      <c r="BI101" s="205"/>
      <c r="BJ101" s="260"/>
      <c r="BK101" s="261"/>
      <c r="BL101" s="262"/>
      <c r="BM101" s="1"/>
      <c r="BN101" s="2"/>
    </row>
    <row r="102" spans="2:66" ht="15" customHeight="1" thickTop="1">
      <c r="B102" s="209" t="s">
        <v>244</v>
      </c>
      <c r="C102" s="210"/>
      <c r="D102" s="210"/>
      <c r="E102" s="210"/>
      <c r="F102" s="210"/>
      <c r="G102" s="210"/>
      <c r="H102" s="210"/>
      <c r="I102" s="210"/>
      <c r="J102" s="210"/>
      <c r="K102" s="210"/>
      <c r="L102" s="211"/>
      <c r="M102" s="194">
        <v>22</v>
      </c>
      <c r="N102" s="219"/>
      <c r="O102" s="219"/>
      <c r="P102" s="195"/>
      <c r="Q102" s="194">
        <v>28</v>
      </c>
      <c r="R102" s="219"/>
      <c r="S102" s="219"/>
      <c r="T102" s="195"/>
      <c r="U102" s="194">
        <v>27</v>
      </c>
      <c r="V102" s="219"/>
      <c r="W102" s="219"/>
      <c r="X102" s="195"/>
      <c r="Y102" s="194">
        <v>20</v>
      </c>
      <c r="Z102" s="219"/>
      <c r="AA102" s="219"/>
      <c r="AB102" s="195"/>
      <c r="AC102" s="296" t="s">
        <v>171</v>
      </c>
      <c r="AD102" s="297"/>
      <c r="AE102" s="297"/>
      <c r="AF102" s="298"/>
      <c r="AG102" s="323" t="s">
        <v>243</v>
      </c>
      <c r="AH102" s="324"/>
      <c r="AI102" s="324"/>
      <c r="AJ102" s="324"/>
      <c r="AK102" s="324"/>
      <c r="AL102" s="324"/>
      <c r="AM102" s="324"/>
      <c r="AN102" s="324"/>
      <c r="AO102" s="325"/>
      <c r="AP102" s="269" t="s">
        <v>52</v>
      </c>
      <c r="AQ102" s="275"/>
      <c r="AR102" s="275"/>
      <c r="AS102" s="270"/>
      <c r="AT102" s="200">
        <f>'09.02'!AT102+AY102</f>
        <v>24</v>
      </c>
      <c r="AU102" s="206"/>
      <c r="AV102" s="201"/>
      <c r="AW102" s="188">
        <f>'09.02'!BG102</f>
        <v>19</v>
      </c>
      <c r="AX102" s="189"/>
      <c r="AY102" s="188"/>
      <c r="AZ102" s="189"/>
      <c r="BA102" s="200"/>
      <c r="BB102" s="201"/>
      <c r="BC102" s="269">
        <f>'09.02'!BC102+BA102</f>
        <v>0</v>
      </c>
      <c r="BD102" s="270"/>
      <c r="BE102" s="200">
        <f>'09.02'!BE102+BA102</f>
        <v>5</v>
      </c>
      <c r="BF102" s="201"/>
      <c r="BG102" s="200">
        <f>AT102-BE102</f>
        <v>19</v>
      </c>
      <c r="BH102" s="206"/>
      <c r="BI102" s="201"/>
      <c r="BJ102" s="254">
        <f>((LEFT(AP102,FIND(" ",AP102)-1)*BC102)/$S$279)</f>
        <v>0</v>
      </c>
      <c r="BK102" s="255"/>
      <c r="BL102" s="256"/>
      <c r="BM102" s="1"/>
      <c r="BN102" s="2"/>
    </row>
    <row r="103" spans="2:66" ht="15" customHeight="1">
      <c r="B103" s="212"/>
      <c r="C103" s="213"/>
      <c r="D103" s="213"/>
      <c r="E103" s="213"/>
      <c r="F103" s="213"/>
      <c r="G103" s="213"/>
      <c r="H103" s="213"/>
      <c r="I103" s="213"/>
      <c r="J103" s="213"/>
      <c r="K103" s="213"/>
      <c r="L103" s="214"/>
      <c r="M103" s="196"/>
      <c r="N103" s="220"/>
      <c r="O103" s="220"/>
      <c r="P103" s="197"/>
      <c r="Q103" s="196"/>
      <c r="R103" s="220"/>
      <c r="S103" s="220"/>
      <c r="T103" s="197"/>
      <c r="U103" s="196"/>
      <c r="V103" s="220"/>
      <c r="W103" s="220"/>
      <c r="X103" s="197"/>
      <c r="Y103" s="196"/>
      <c r="Z103" s="220"/>
      <c r="AA103" s="220"/>
      <c r="AB103" s="197"/>
      <c r="AC103" s="299"/>
      <c r="AD103" s="300"/>
      <c r="AE103" s="300"/>
      <c r="AF103" s="301"/>
      <c r="AG103" s="326"/>
      <c r="AH103" s="327"/>
      <c r="AI103" s="327"/>
      <c r="AJ103" s="327"/>
      <c r="AK103" s="327"/>
      <c r="AL103" s="327"/>
      <c r="AM103" s="327"/>
      <c r="AN103" s="327"/>
      <c r="AO103" s="328"/>
      <c r="AP103" s="271"/>
      <c r="AQ103" s="276"/>
      <c r="AR103" s="276"/>
      <c r="AS103" s="272"/>
      <c r="AT103" s="202"/>
      <c r="AU103" s="207"/>
      <c r="AV103" s="203"/>
      <c r="AW103" s="190"/>
      <c r="AX103" s="191"/>
      <c r="AY103" s="190"/>
      <c r="AZ103" s="191"/>
      <c r="BA103" s="202"/>
      <c r="BB103" s="203"/>
      <c r="BC103" s="271"/>
      <c r="BD103" s="272"/>
      <c r="BE103" s="202"/>
      <c r="BF103" s="203"/>
      <c r="BG103" s="202"/>
      <c r="BH103" s="207"/>
      <c r="BI103" s="203"/>
      <c r="BJ103" s="257"/>
      <c r="BK103" s="258"/>
      <c r="BL103" s="259"/>
      <c r="BM103" s="1"/>
      <c r="BN103" s="2"/>
    </row>
    <row r="104" spans="2:66" ht="15" customHeight="1" thickBot="1">
      <c r="B104" s="215"/>
      <c r="C104" s="216"/>
      <c r="D104" s="216"/>
      <c r="E104" s="216"/>
      <c r="F104" s="216"/>
      <c r="G104" s="216"/>
      <c r="H104" s="216"/>
      <c r="I104" s="216"/>
      <c r="J104" s="216"/>
      <c r="K104" s="216"/>
      <c r="L104" s="217"/>
      <c r="M104" s="198"/>
      <c r="N104" s="221"/>
      <c r="O104" s="221"/>
      <c r="P104" s="199"/>
      <c r="Q104" s="198"/>
      <c r="R104" s="221"/>
      <c r="S104" s="221"/>
      <c r="T104" s="199"/>
      <c r="U104" s="198"/>
      <c r="V104" s="221"/>
      <c r="W104" s="221"/>
      <c r="X104" s="199"/>
      <c r="Y104" s="198"/>
      <c r="Z104" s="221"/>
      <c r="AA104" s="221"/>
      <c r="AB104" s="199"/>
      <c r="AC104" s="302"/>
      <c r="AD104" s="303"/>
      <c r="AE104" s="303"/>
      <c r="AF104" s="304"/>
      <c r="AG104" s="329"/>
      <c r="AH104" s="330"/>
      <c r="AI104" s="330"/>
      <c r="AJ104" s="330"/>
      <c r="AK104" s="330"/>
      <c r="AL104" s="330"/>
      <c r="AM104" s="330"/>
      <c r="AN104" s="330"/>
      <c r="AO104" s="331"/>
      <c r="AP104" s="273"/>
      <c r="AQ104" s="277"/>
      <c r="AR104" s="277"/>
      <c r="AS104" s="274"/>
      <c r="AT104" s="204"/>
      <c r="AU104" s="208"/>
      <c r="AV104" s="205"/>
      <c r="AW104" s="192"/>
      <c r="AX104" s="193"/>
      <c r="AY104" s="192"/>
      <c r="AZ104" s="193"/>
      <c r="BA104" s="204"/>
      <c r="BB104" s="205"/>
      <c r="BC104" s="273"/>
      <c r="BD104" s="274"/>
      <c r="BE104" s="204"/>
      <c r="BF104" s="205"/>
      <c r="BG104" s="204"/>
      <c r="BH104" s="208"/>
      <c r="BI104" s="205"/>
      <c r="BJ104" s="260"/>
      <c r="BK104" s="261"/>
      <c r="BL104" s="262"/>
      <c r="BM104" s="1"/>
      <c r="BN104" s="2"/>
    </row>
    <row r="105" spans="2:66" ht="15" customHeight="1" thickTop="1">
      <c r="B105" s="209" t="s">
        <v>242</v>
      </c>
      <c r="C105" s="210"/>
      <c r="D105" s="210"/>
      <c r="E105" s="210"/>
      <c r="F105" s="210"/>
      <c r="G105" s="210"/>
      <c r="H105" s="210"/>
      <c r="I105" s="210"/>
      <c r="J105" s="210"/>
      <c r="K105" s="210"/>
      <c r="L105" s="211"/>
      <c r="M105" s="194" t="s">
        <v>359</v>
      </c>
      <c r="N105" s="219"/>
      <c r="O105" s="219"/>
      <c r="P105" s="195"/>
      <c r="Q105" s="194" t="s">
        <v>360</v>
      </c>
      <c r="R105" s="219"/>
      <c r="S105" s="219"/>
      <c r="T105" s="195"/>
      <c r="U105" s="194" t="s">
        <v>361</v>
      </c>
      <c r="V105" s="219"/>
      <c r="W105" s="219"/>
      <c r="X105" s="195"/>
      <c r="Y105" s="194" t="s">
        <v>362</v>
      </c>
      <c r="Z105" s="219"/>
      <c r="AA105" s="219"/>
      <c r="AB105" s="195"/>
      <c r="AC105" s="296" t="s">
        <v>341</v>
      </c>
      <c r="AD105" s="297"/>
      <c r="AE105" s="297"/>
      <c r="AF105" s="298"/>
      <c r="AG105" s="222" t="s">
        <v>241</v>
      </c>
      <c r="AH105" s="223"/>
      <c r="AI105" s="223"/>
      <c r="AJ105" s="223"/>
      <c r="AK105" s="223"/>
      <c r="AL105" s="223"/>
      <c r="AM105" s="223"/>
      <c r="AN105" s="223"/>
      <c r="AO105" s="224"/>
      <c r="AP105" s="269" t="s">
        <v>61</v>
      </c>
      <c r="AQ105" s="275"/>
      <c r="AR105" s="275"/>
      <c r="AS105" s="270"/>
      <c r="AT105" s="200">
        <f>'09.02'!AT105+AY105</f>
        <v>1</v>
      </c>
      <c r="AU105" s="206"/>
      <c r="AV105" s="201"/>
      <c r="AW105" s="188">
        <f>'09.02'!BG105</f>
        <v>1</v>
      </c>
      <c r="AX105" s="189"/>
      <c r="AY105" s="188"/>
      <c r="AZ105" s="189"/>
      <c r="BA105" s="200"/>
      <c r="BB105" s="201"/>
      <c r="BC105" s="269">
        <f>'09.02'!BC105+BA105</f>
        <v>0</v>
      </c>
      <c r="BD105" s="270"/>
      <c r="BE105" s="200">
        <f>'09.02'!BE105+BA105</f>
        <v>0</v>
      </c>
      <c r="BF105" s="201"/>
      <c r="BG105" s="200">
        <f>AT105-BE105</f>
        <v>1</v>
      </c>
      <c r="BH105" s="206"/>
      <c r="BI105" s="201"/>
      <c r="BJ105" s="254">
        <f>((LEFT(AP105,FIND(" ",AP105)-1)*BC105)/$S$279)</f>
        <v>0</v>
      </c>
      <c r="BK105" s="255"/>
      <c r="BL105" s="256"/>
      <c r="BM105" s="1"/>
      <c r="BN105" s="2"/>
    </row>
    <row r="106" spans="2:66" ht="15" customHeight="1">
      <c r="B106" s="212"/>
      <c r="C106" s="213"/>
      <c r="D106" s="213"/>
      <c r="E106" s="213"/>
      <c r="F106" s="213"/>
      <c r="G106" s="213"/>
      <c r="H106" s="213"/>
      <c r="I106" s="213"/>
      <c r="J106" s="213"/>
      <c r="K106" s="213"/>
      <c r="L106" s="214"/>
      <c r="M106" s="196"/>
      <c r="N106" s="220"/>
      <c r="O106" s="220"/>
      <c r="P106" s="197"/>
      <c r="Q106" s="196"/>
      <c r="R106" s="220"/>
      <c r="S106" s="220"/>
      <c r="T106" s="197"/>
      <c r="U106" s="196"/>
      <c r="V106" s="220"/>
      <c r="W106" s="220"/>
      <c r="X106" s="197"/>
      <c r="Y106" s="196"/>
      <c r="Z106" s="220"/>
      <c r="AA106" s="220"/>
      <c r="AB106" s="197"/>
      <c r="AC106" s="299"/>
      <c r="AD106" s="300"/>
      <c r="AE106" s="300"/>
      <c r="AF106" s="301"/>
      <c r="AG106" s="225"/>
      <c r="AH106" s="226"/>
      <c r="AI106" s="226"/>
      <c r="AJ106" s="226"/>
      <c r="AK106" s="226"/>
      <c r="AL106" s="226"/>
      <c r="AM106" s="226"/>
      <c r="AN106" s="226"/>
      <c r="AO106" s="227"/>
      <c r="AP106" s="271"/>
      <c r="AQ106" s="276"/>
      <c r="AR106" s="276"/>
      <c r="AS106" s="272"/>
      <c r="AT106" s="202"/>
      <c r="AU106" s="207"/>
      <c r="AV106" s="203"/>
      <c r="AW106" s="190"/>
      <c r="AX106" s="191"/>
      <c r="AY106" s="190"/>
      <c r="AZ106" s="191"/>
      <c r="BA106" s="202"/>
      <c r="BB106" s="203"/>
      <c r="BC106" s="271"/>
      <c r="BD106" s="272"/>
      <c r="BE106" s="202"/>
      <c r="BF106" s="203"/>
      <c r="BG106" s="202"/>
      <c r="BH106" s="207"/>
      <c r="BI106" s="203"/>
      <c r="BJ106" s="257"/>
      <c r="BK106" s="258"/>
      <c r="BL106" s="259"/>
      <c r="BM106" s="1"/>
      <c r="BN106" s="2"/>
    </row>
    <row r="107" spans="2:66" ht="15" customHeight="1" thickBot="1">
      <c r="B107" s="215"/>
      <c r="C107" s="216"/>
      <c r="D107" s="216"/>
      <c r="E107" s="216"/>
      <c r="F107" s="216"/>
      <c r="G107" s="216"/>
      <c r="H107" s="216"/>
      <c r="I107" s="216"/>
      <c r="J107" s="216"/>
      <c r="K107" s="216"/>
      <c r="L107" s="217"/>
      <c r="M107" s="198"/>
      <c r="N107" s="221"/>
      <c r="O107" s="221"/>
      <c r="P107" s="199"/>
      <c r="Q107" s="198"/>
      <c r="R107" s="221"/>
      <c r="S107" s="221"/>
      <c r="T107" s="199"/>
      <c r="U107" s="198"/>
      <c r="V107" s="221"/>
      <c r="W107" s="221"/>
      <c r="X107" s="199"/>
      <c r="Y107" s="198"/>
      <c r="Z107" s="221"/>
      <c r="AA107" s="221"/>
      <c r="AB107" s="199"/>
      <c r="AC107" s="302"/>
      <c r="AD107" s="303"/>
      <c r="AE107" s="303"/>
      <c r="AF107" s="304"/>
      <c r="AG107" s="228"/>
      <c r="AH107" s="229"/>
      <c r="AI107" s="229"/>
      <c r="AJ107" s="229"/>
      <c r="AK107" s="229"/>
      <c r="AL107" s="229"/>
      <c r="AM107" s="229"/>
      <c r="AN107" s="229"/>
      <c r="AO107" s="230"/>
      <c r="AP107" s="273"/>
      <c r="AQ107" s="277"/>
      <c r="AR107" s="277"/>
      <c r="AS107" s="274"/>
      <c r="AT107" s="204"/>
      <c r="AU107" s="208"/>
      <c r="AV107" s="205"/>
      <c r="AW107" s="192"/>
      <c r="AX107" s="193"/>
      <c r="AY107" s="192"/>
      <c r="AZ107" s="193"/>
      <c r="BA107" s="204"/>
      <c r="BB107" s="205"/>
      <c r="BC107" s="273"/>
      <c r="BD107" s="274"/>
      <c r="BE107" s="204"/>
      <c r="BF107" s="205"/>
      <c r="BG107" s="204"/>
      <c r="BH107" s="208"/>
      <c r="BI107" s="205"/>
      <c r="BJ107" s="260"/>
      <c r="BK107" s="261"/>
      <c r="BL107" s="262"/>
      <c r="BM107" s="1"/>
      <c r="BN107" s="2"/>
    </row>
    <row r="108" spans="2:66" ht="15" customHeight="1" thickTop="1">
      <c r="B108" s="209" t="s">
        <v>240</v>
      </c>
      <c r="C108" s="210"/>
      <c r="D108" s="210"/>
      <c r="E108" s="210"/>
      <c r="F108" s="210"/>
      <c r="G108" s="210"/>
      <c r="H108" s="210"/>
      <c r="I108" s="210"/>
      <c r="J108" s="210"/>
      <c r="K108" s="210"/>
      <c r="L108" s="211"/>
      <c r="M108" s="194">
        <v>9.8000000000000007</v>
      </c>
      <c r="N108" s="219"/>
      <c r="O108" s="219"/>
      <c r="P108" s="195"/>
      <c r="Q108" s="194">
        <v>9.5</v>
      </c>
      <c r="R108" s="219"/>
      <c r="S108" s="219"/>
      <c r="T108" s="195"/>
      <c r="U108" s="194">
        <v>9.6999999999999993</v>
      </c>
      <c r="V108" s="219"/>
      <c r="W108" s="219"/>
      <c r="X108" s="195"/>
      <c r="Y108" s="194">
        <v>9.6</v>
      </c>
      <c r="Z108" s="219"/>
      <c r="AA108" s="219"/>
      <c r="AB108" s="195"/>
      <c r="AC108" s="305" t="s">
        <v>342</v>
      </c>
      <c r="AD108" s="306"/>
      <c r="AE108" s="306"/>
      <c r="AF108" s="307"/>
      <c r="AG108" s="323" t="s">
        <v>239</v>
      </c>
      <c r="AH108" s="324"/>
      <c r="AI108" s="324"/>
      <c r="AJ108" s="324"/>
      <c r="AK108" s="324"/>
      <c r="AL108" s="324"/>
      <c r="AM108" s="324"/>
      <c r="AN108" s="324"/>
      <c r="AO108" s="325"/>
      <c r="AP108" s="269" t="s">
        <v>143</v>
      </c>
      <c r="AQ108" s="275"/>
      <c r="AR108" s="275"/>
      <c r="AS108" s="270"/>
      <c r="AT108" s="200">
        <f>'09.02'!AT108+AY108</f>
        <v>1</v>
      </c>
      <c r="AU108" s="206"/>
      <c r="AV108" s="201"/>
      <c r="AW108" s="188">
        <f>'09.02'!BG108</f>
        <v>1</v>
      </c>
      <c r="AX108" s="189"/>
      <c r="AY108" s="188"/>
      <c r="AZ108" s="189"/>
      <c r="BA108" s="200"/>
      <c r="BB108" s="201"/>
      <c r="BC108" s="269">
        <f>'09.02'!BC108+BA108</f>
        <v>0</v>
      </c>
      <c r="BD108" s="270"/>
      <c r="BE108" s="200">
        <f>'09.02'!BE108+BA108</f>
        <v>0</v>
      </c>
      <c r="BF108" s="201"/>
      <c r="BG108" s="200">
        <f>AT108-BE108</f>
        <v>1</v>
      </c>
      <c r="BH108" s="206"/>
      <c r="BI108" s="201"/>
      <c r="BJ108" s="254">
        <f>((LEFT(AP108,FIND(" ",AP108)-1)*BC108)/$S$279)</f>
        <v>0</v>
      </c>
      <c r="BK108" s="255"/>
      <c r="BL108" s="256"/>
      <c r="BM108" s="1"/>
      <c r="BN108" s="2"/>
    </row>
    <row r="109" spans="2:66" ht="15" customHeight="1">
      <c r="B109" s="212"/>
      <c r="C109" s="213"/>
      <c r="D109" s="213"/>
      <c r="E109" s="213"/>
      <c r="F109" s="213"/>
      <c r="G109" s="213"/>
      <c r="H109" s="213"/>
      <c r="I109" s="213"/>
      <c r="J109" s="213"/>
      <c r="K109" s="213"/>
      <c r="L109" s="214"/>
      <c r="M109" s="196"/>
      <c r="N109" s="220"/>
      <c r="O109" s="220"/>
      <c r="P109" s="197"/>
      <c r="Q109" s="196"/>
      <c r="R109" s="220"/>
      <c r="S109" s="220"/>
      <c r="T109" s="197"/>
      <c r="U109" s="196"/>
      <c r="V109" s="220"/>
      <c r="W109" s="220"/>
      <c r="X109" s="197"/>
      <c r="Y109" s="196"/>
      <c r="Z109" s="220"/>
      <c r="AA109" s="220"/>
      <c r="AB109" s="197"/>
      <c r="AC109" s="308"/>
      <c r="AD109" s="309"/>
      <c r="AE109" s="309"/>
      <c r="AF109" s="310"/>
      <c r="AG109" s="326"/>
      <c r="AH109" s="327"/>
      <c r="AI109" s="327"/>
      <c r="AJ109" s="327"/>
      <c r="AK109" s="327"/>
      <c r="AL109" s="327"/>
      <c r="AM109" s="327"/>
      <c r="AN109" s="327"/>
      <c r="AO109" s="328"/>
      <c r="AP109" s="271"/>
      <c r="AQ109" s="276"/>
      <c r="AR109" s="276"/>
      <c r="AS109" s="272"/>
      <c r="AT109" s="202"/>
      <c r="AU109" s="207"/>
      <c r="AV109" s="203"/>
      <c r="AW109" s="190"/>
      <c r="AX109" s="191"/>
      <c r="AY109" s="190"/>
      <c r="AZ109" s="191"/>
      <c r="BA109" s="202"/>
      <c r="BB109" s="203"/>
      <c r="BC109" s="271"/>
      <c r="BD109" s="272"/>
      <c r="BE109" s="202"/>
      <c r="BF109" s="203"/>
      <c r="BG109" s="202"/>
      <c r="BH109" s="207"/>
      <c r="BI109" s="203"/>
      <c r="BJ109" s="257"/>
      <c r="BK109" s="258"/>
      <c r="BL109" s="259"/>
      <c r="BM109" s="1"/>
      <c r="BN109" s="2"/>
    </row>
    <row r="110" spans="2:66" ht="15" customHeight="1" thickBot="1">
      <c r="B110" s="215"/>
      <c r="C110" s="216"/>
      <c r="D110" s="216"/>
      <c r="E110" s="216"/>
      <c r="F110" s="216"/>
      <c r="G110" s="216"/>
      <c r="H110" s="216"/>
      <c r="I110" s="216"/>
      <c r="J110" s="216"/>
      <c r="K110" s="216"/>
      <c r="L110" s="217"/>
      <c r="M110" s="198"/>
      <c r="N110" s="221"/>
      <c r="O110" s="221"/>
      <c r="P110" s="199"/>
      <c r="Q110" s="198"/>
      <c r="R110" s="221"/>
      <c r="S110" s="221"/>
      <c r="T110" s="199"/>
      <c r="U110" s="198"/>
      <c r="V110" s="221"/>
      <c r="W110" s="221"/>
      <c r="X110" s="199"/>
      <c r="Y110" s="198"/>
      <c r="Z110" s="221"/>
      <c r="AA110" s="221"/>
      <c r="AB110" s="199"/>
      <c r="AC110" s="311"/>
      <c r="AD110" s="312"/>
      <c r="AE110" s="312"/>
      <c r="AF110" s="313"/>
      <c r="AG110" s="329"/>
      <c r="AH110" s="330"/>
      <c r="AI110" s="330"/>
      <c r="AJ110" s="330"/>
      <c r="AK110" s="330"/>
      <c r="AL110" s="330"/>
      <c r="AM110" s="330"/>
      <c r="AN110" s="330"/>
      <c r="AO110" s="331"/>
      <c r="AP110" s="273"/>
      <c r="AQ110" s="277"/>
      <c r="AR110" s="277"/>
      <c r="AS110" s="274"/>
      <c r="AT110" s="204"/>
      <c r="AU110" s="208"/>
      <c r="AV110" s="205"/>
      <c r="AW110" s="192"/>
      <c r="AX110" s="193"/>
      <c r="AY110" s="192"/>
      <c r="AZ110" s="193"/>
      <c r="BA110" s="204"/>
      <c r="BB110" s="205"/>
      <c r="BC110" s="273"/>
      <c r="BD110" s="274"/>
      <c r="BE110" s="204"/>
      <c r="BF110" s="205"/>
      <c r="BG110" s="204"/>
      <c r="BH110" s="208"/>
      <c r="BI110" s="205"/>
      <c r="BJ110" s="260"/>
      <c r="BK110" s="261"/>
      <c r="BL110" s="262"/>
      <c r="BM110" s="1"/>
      <c r="BN110" s="2"/>
    </row>
    <row r="111" spans="2:66" ht="15" customHeight="1" thickTop="1">
      <c r="B111" s="209" t="s">
        <v>238</v>
      </c>
      <c r="C111" s="210"/>
      <c r="D111" s="210"/>
      <c r="E111" s="210"/>
      <c r="F111" s="210"/>
      <c r="G111" s="210"/>
      <c r="H111" s="210"/>
      <c r="I111" s="210"/>
      <c r="J111" s="210"/>
      <c r="K111" s="210"/>
      <c r="L111" s="211"/>
      <c r="M111" s="194">
        <v>0.8</v>
      </c>
      <c r="N111" s="219"/>
      <c r="O111" s="219"/>
      <c r="P111" s="195"/>
      <c r="Q111" s="194">
        <v>0.8</v>
      </c>
      <c r="R111" s="219"/>
      <c r="S111" s="219"/>
      <c r="T111" s="195"/>
      <c r="U111" s="194">
        <v>0.8</v>
      </c>
      <c r="V111" s="219"/>
      <c r="W111" s="219"/>
      <c r="X111" s="195"/>
      <c r="Y111" s="194">
        <v>0.8</v>
      </c>
      <c r="Z111" s="219"/>
      <c r="AA111" s="219"/>
      <c r="AB111" s="195"/>
      <c r="AC111" s="305" t="s">
        <v>343</v>
      </c>
      <c r="AD111" s="306"/>
      <c r="AE111" s="306"/>
      <c r="AF111" s="307"/>
      <c r="AG111" s="323" t="s">
        <v>208</v>
      </c>
      <c r="AH111" s="324"/>
      <c r="AI111" s="324"/>
      <c r="AJ111" s="324"/>
      <c r="AK111" s="324"/>
      <c r="AL111" s="324"/>
      <c r="AM111" s="324"/>
      <c r="AN111" s="324"/>
      <c r="AO111" s="325"/>
      <c r="AP111" s="269" t="s">
        <v>237</v>
      </c>
      <c r="AQ111" s="275"/>
      <c r="AR111" s="275"/>
      <c r="AS111" s="270"/>
      <c r="AT111" s="200">
        <f>'09.02'!AT111+AY111</f>
        <v>4</v>
      </c>
      <c r="AU111" s="206"/>
      <c r="AV111" s="201"/>
      <c r="AW111" s="188">
        <f>'09.02'!BG111</f>
        <v>4</v>
      </c>
      <c r="AX111" s="189"/>
      <c r="AY111" s="188"/>
      <c r="AZ111" s="189"/>
      <c r="BA111" s="200"/>
      <c r="BB111" s="201"/>
      <c r="BC111" s="269">
        <f>'09.02'!BC111+BA111</f>
        <v>0</v>
      </c>
      <c r="BD111" s="270"/>
      <c r="BE111" s="200">
        <f>'09.02'!BE111+BA111</f>
        <v>0</v>
      </c>
      <c r="BF111" s="201"/>
      <c r="BG111" s="200">
        <f>AT111-BE111</f>
        <v>4</v>
      </c>
      <c r="BH111" s="206"/>
      <c r="BI111" s="201"/>
      <c r="BJ111" s="254">
        <f>((LEFT(AP111,FIND(" ",AP111)-1)*BC111)/$S$279)</f>
        <v>0</v>
      </c>
      <c r="BK111" s="255"/>
      <c r="BL111" s="256"/>
      <c r="BM111" s="1"/>
      <c r="BN111" s="2"/>
    </row>
    <row r="112" spans="2:66" ht="15" customHeight="1">
      <c r="B112" s="212"/>
      <c r="C112" s="213"/>
      <c r="D112" s="213"/>
      <c r="E112" s="213"/>
      <c r="F112" s="213"/>
      <c r="G112" s="213"/>
      <c r="H112" s="213"/>
      <c r="I112" s="213"/>
      <c r="J112" s="213"/>
      <c r="K112" s="213"/>
      <c r="L112" s="214"/>
      <c r="M112" s="196"/>
      <c r="N112" s="220"/>
      <c r="O112" s="220"/>
      <c r="P112" s="197"/>
      <c r="Q112" s="196"/>
      <c r="R112" s="220"/>
      <c r="S112" s="220"/>
      <c r="T112" s="197"/>
      <c r="U112" s="196"/>
      <c r="V112" s="220"/>
      <c r="W112" s="220"/>
      <c r="X112" s="197"/>
      <c r="Y112" s="196"/>
      <c r="Z112" s="220"/>
      <c r="AA112" s="220"/>
      <c r="AB112" s="197"/>
      <c r="AC112" s="308"/>
      <c r="AD112" s="309"/>
      <c r="AE112" s="309"/>
      <c r="AF112" s="310"/>
      <c r="AG112" s="326"/>
      <c r="AH112" s="327"/>
      <c r="AI112" s="327"/>
      <c r="AJ112" s="327"/>
      <c r="AK112" s="327"/>
      <c r="AL112" s="327"/>
      <c r="AM112" s="327"/>
      <c r="AN112" s="327"/>
      <c r="AO112" s="328"/>
      <c r="AP112" s="271"/>
      <c r="AQ112" s="276"/>
      <c r="AR112" s="276"/>
      <c r="AS112" s="272"/>
      <c r="AT112" s="202"/>
      <c r="AU112" s="207"/>
      <c r="AV112" s="203"/>
      <c r="AW112" s="190"/>
      <c r="AX112" s="191"/>
      <c r="AY112" s="190"/>
      <c r="AZ112" s="191"/>
      <c r="BA112" s="202"/>
      <c r="BB112" s="203"/>
      <c r="BC112" s="271"/>
      <c r="BD112" s="272"/>
      <c r="BE112" s="202"/>
      <c r="BF112" s="203"/>
      <c r="BG112" s="202"/>
      <c r="BH112" s="207"/>
      <c r="BI112" s="203"/>
      <c r="BJ112" s="257"/>
      <c r="BK112" s="258"/>
      <c r="BL112" s="259"/>
      <c r="BM112" s="1"/>
      <c r="BN112" s="2"/>
    </row>
    <row r="113" spans="2:66" ht="15" customHeight="1" thickBot="1">
      <c r="B113" s="215"/>
      <c r="C113" s="216"/>
      <c r="D113" s="216"/>
      <c r="E113" s="216"/>
      <c r="F113" s="216"/>
      <c r="G113" s="216"/>
      <c r="H113" s="216"/>
      <c r="I113" s="216"/>
      <c r="J113" s="216"/>
      <c r="K113" s="216"/>
      <c r="L113" s="217"/>
      <c r="M113" s="198"/>
      <c r="N113" s="221"/>
      <c r="O113" s="221"/>
      <c r="P113" s="199"/>
      <c r="Q113" s="198"/>
      <c r="R113" s="221"/>
      <c r="S113" s="221"/>
      <c r="T113" s="199"/>
      <c r="U113" s="198"/>
      <c r="V113" s="221"/>
      <c r="W113" s="221"/>
      <c r="X113" s="199"/>
      <c r="Y113" s="198"/>
      <c r="Z113" s="221"/>
      <c r="AA113" s="221"/>
      <c r="AB113" s="199"/>
      <c r="AC113" s="311"/>
      <c r="AD113" s="312"/>
      <c r="AE113" s="312"/>
      <c r="AF113" s="313"/>
      <c r="AG113" s="329"/>
      <c r="AH113" s="330"/>
      <c r="AI113" s="330"/>
      <c r="AJ113" s="330"/>
      <c r="AK113" s="330"/>
      <c r="AL113" s="330"/>
      <c r="AM113" s="330"/>
      <c r="AN113" s="330"/>
      <c r="AO113" s="331"/>
      <c r="AP113" s="273"/>
      <c r="AQ113" s="277"/>
      <c r="AR113" s="277"/>
      <c r="AS113" s="274"/>
      <c r="AT113" s="204"/>
      <c r="AU113" s="208"/>
      <c r="AV113" s="205"/>
      <c r="AW113" s="192"/>
      <c r="AX113" s="193"/>
      <c r="AY113" s="192"/>
      <c r="AZ113" s="193"/>
      <c r="BA113" s="204"/>
      <c r="BB113" s="205"/>
      <c r="BC113" s="273"/>
      <c r="BD113" s="274"/>
      <c r="BE113" s="204"/>
      <c r="BF113" s="205"/>
      <c r="BG113" s="204"/>
      <c r="BH113" s="208"/>
      <c r="BI113" s="205"/>
      <c r="BJ113" s="260"/>
      <c r="BK113" s="261"/>
      <c r="BL113" s="262"/>
      <c r="BM113" s="1"/>
      <c r="BN113" s="2"/>
    </row>
    <row r="114" spans="2:66" ht="15" customHeight="1" thickTop="1" thickBot="1">
      <c r="B114" s="209" t="s">
        <v>236</v>
      </c>
      <c r="C114" s="210"/>
      <c r="D114" s="210"/>
      <c r="E114" s="210"/>
      <c r="F114" s="210"/>
      <c r="G114" s="210"/>
      <c r="H114" s="210"/>
      <c r="I114" s="210"/>
      <c r="J114" s="210"/>
      <c r="K114" s="210"/>
      <c r="L114" s="211"/>
      <c r="M114" s="194" t="s">
        <v>129</v>
      </c>
      <c r="N114" s="219"/>
      <c r="O114" s="219"/>
      <c r="P114" s="195"/>
      <c r="Q114" s="194" t="s">
        <v>129</v>
      </c>
      <c r="R114" s="219"/>
      <c r="S114" s="219"/>
      <c r="T114" s="195"/>
      <c r="U114" s="194" t="s">
        <v>129</v>
      </c>
      <c r="V114" s="219"/>
      <c r="W114" s="219"/>
      <c r="X114" s="195"/>
      <c r="Y114" s="194" t="s">
        <v>129</v>
      </c>
      <c r="Z114" s="219"/>
      <c r="AA114" s="219"/>
      <c r="AB114" s="195"/>
      <c r="AC114" s="305" t="s">
        <v>129</v>
      </c>
      <c r="AD114" s="306"/>
      <c r="AE114" s="306"/>
      <c r="AF114" s="307"/>
      <c r="AG114" s="323" t="s">
        <v>235</v>
      </c>
      <c r="AH114" s="324"/>
      <c r="AI114" s="324"/>
      <c r="AJ114" s="324"/>
      <c r="AK114" s="324"/>
      <c r="AL114" s="324"/>
      <c r="AM114" s="324"/>
      <c r="AN114" s="324"/>
      <c r="AO114" s="325"/>
      <c r="AP114" s="186" t="s">
        <v>165</v>
      </c>
      <c r="AQ114" s="186"/>
      <c r="AR114" s="186"/>
      <c r="AS114" s="186"/>
      <c r="AT114" s="200">
        <f>'09.02'!AT114+AY114</f>
        <v>40</v>
      </c>
      <c r="AU114" s="206"/>
      <c r="AV114" s="201"/>
      <c r="AW114" s="188">
        <f>'09.02'!BG114</f>
        <v>40</v>
      </c>
      <c r="AX114" s="189"/>
      <c r="AY114" s="188"/>
      <c r="AZ114" s="189"/>
      <c r="BA114" s="200"/>
      <c r="BB114" s="201"/>
      <c r="BC114" s="269">
        <f>'09.02'!BC114+BA114</f>
        <v>0</v>
      </c>
      <c r="BD114" s="270"/>
      <c r="BE114" s="200">
        <f>'09.02'!BE114+BA114</f>
        <v>0</v>
      </c>
      <c r="BF114" s="201"/>
      <c r="BG114" s="200">
        <f>AT114-BE114</f>
        <v>40</v>
      </c>
      <c r="BH114" s="206"/>
      <c r="BI114" s="201"/>
      <c r="BJ114" s="254">
        <f>((LEFT(AP114,FIND(" ",AP114)-1)*BC114)/$S$279)</f>
        <v>0</v>
      </c>
      <c r="BK114" s="255"/>
      <c r="BL114" s="256"/>
      <c r="BM114" s="1"/>
      <c r="BN114" s="2"/>
    </row>
    <row r="115" spans="2:66" ht="15" customHeight="1" thickTop="1" thickBot="1">
      <c r="B115" s="212"/>
      <c r="C115" s="213"/>
      <c r="D115" s="213"/>
      <c r="E115" s="213"/>
      <c r="F115" s="213"/>
      <c r="G115" s="213"/>
      <c r="H115" s="213"/>
      <c r="I115" s="213"/>
      <c r="J115" s="213"/>
      <c r="K115" s="213"/>
      <c r="L115" s="214"/>
      <c r="M115" s="196"/>
      <c r="N115" s="220"/>
      <c r="O115" s="220"/>
      <c r="P115" s="197"/>
      <c r="Q115" s="196"/>
      <c r="R115" s="220"/>
      <c r="S115" s="220"/>
      <c r="T115" s="197"/>
      <c r="U115" s="196"/>
      <c r="V115" s="220"/>
      <c r="W115" s="220"/>
      <c r="X115" s="197"/>
      <c r="Y115" s="196"/>
      <c r="Z115" s="220"/>
      <c r="AA115" s="220"/>
      <c r="AB115" s="197"/>
      <c r="AC115" s="308"/>
      <c r="AD115" s="309"/>
      <c r="AE115" s="309"/>
      <c r="AF115" s="310"/>
      <c r="AG115" s="326"/>
      <c r="AH115" s="327"/>
      <c r="AI115" s="327"/>
      <c r="AJ115" s="327"/>
      <c r="AK115" s="327"/>
      <c r="AL115" s="327"/>
      <c r="AM115" s="327"/>
      <c r="AN115" s="327"/>
      <c r="AO115" s="328"/>
      <c r="AP115" s="186"/>
      <c r="AQ115" s="186"/>
      <c r="AR115" s="186"/>
      <c r="AS115" s="186"/>
      <c r="AT115" s="202"/>
      <c r="AU115" s="207"/>
      <c r="AV115" s="203"/>
      <c r="AW115" s="190"/>
      <c r="AX115" s="191"/>
      <c r="AY115" s="190"/>
      <c r="AZ115" s="191"/>
      <c r="BA115" s="202"/>
      <c r="BB115" s="203"/>
      <c r="BC115" s="271"/>
      <c r="BD115" s="272"/>
      <c r="BE115" s="202"/>
      <c r="BF115" s="203"/>
      <c r="BG115" s="202"/>
      <c r="BH115" s="207"/>
      <c r="BI115" s="203"/>
      <c r="BJ115" s="257"/>
      <c r="BK115" s="258"/>
      <c r="BL115" s="259"/>
      <c r="BM115" s="1"/>
      <c r="BN115" s="2"/>
    </row>
    <row r="116" spans="2:66" ht="15" customHeight="1" thickTop="1" thickBot="1">
      <c r="B116" s="215"/>
      <c r="C116" s="216"/>
      <c r="D116" s="216"/>
      <c r="E116" s="216"/>
      <c r="F116" s="216"/>
      <c r="G116" s="216"/>
      <c r="H116" s="216"/>
      <c r="I116" s="216"/>
      <c r="J116" s="216"/>
      <c r="K116" s="216"/>
      <c r="L116" s="217"/>
      <c r="M116" s="198"/>
      <c r="N116" s="221"/>
      <c r="O116" s="221"/>
      <c r="P116" s="199"/>
      <c r="Q116" s="198"/>
      <c r="R116" s="221"/>
      <c r="S116" s="221"/>
      <c r="T116" s="199"/>
      <c r="U116" s="198"/>
      <c r="V116" s="221"/>
      <c r="W116" s="221"/>
      <c r="X116" s="199"/>
      <c r="Y116" s="198"/>
      <c r="Z116" s="221"/>
      <c r="AA116" s="221"/>
      <c r="AB116" s="199"/>
      <c r="AC116" s="311"/>
      <c r="AD116" s="312"/>
      <c r="AE116" s="312"/>
      <c r="AF116" s="313"/>
      <c r="AG116" s="329"/>
      <c r="AH116" s="330"/>
      <c r="AI116" s="330"/>
      <c r="AJ116" s="330"/>
      <c r="AK116" s="330"/>
      <c r="AL116" s="330"/>
      <c r="AM116" s="330"/>
      <c r="AN116" s="330"/>
      <c r="AO116" s="331"/>
      <c r="AP116" s="186"/>
      <c r="AQ116" s="186"/>
      <c r="AR116" s="186"/>
      <c r="AS116" s="186"/>
      <c r="AT116" s="204"/>
      <c r="AU116" s="208"/>
      <c r="AV116" s="205"/>
      <c r="AW116" s="192"/>
      <c r="AX116" s="193"/>
      <c r="AY116" s="192"/>
      <c r="AZ116" s="193"/>
      <c r="BA116" s="204"/>
      <c r="BB116" s="205"/>
      <c r="BC116" s="273"/>
      <c r="BD116" s="274"/>
      <c r="BE116" s="204"/>
      <c r="BF116" s="205"/>
      <c r="BG116" s="204"/>
      <c r="BH116" s="208"/>
      <c r="BI116" s="205"/>
      <c r="BJ116" s="260"/>
      <c r="BK116" s="261"/>
      <c r="BL116" s="262"/>
      <c r="BM116" s="1"/>
      <c r="BN116" s="2"/>
    </row>
    <row r="117" spans="2:66" ht="15" customHeight="1" thickTop="1">
      <c r="B117" s="209" t="s">
        <v>234</v>
      </c>
      <c r="C117" s="210"/>
      <c r="D117" s="210"/>
      <c r="E117" s="210"/>
      <c r="F117" s="210"/>
      <c r="G117" s="210"/>
      <c r="H117" s="210"/>
      <c r="I117" s="210"/>
      <c r="J117" s="210"/>
      <c r="K117" s="210"/>
      <c r="L117" s="211"/>
      <c r="M117" s="575" t="s">
        <v>129</v>
      </c>
      <c r="N117" s="576"/>
      <c r="O117" s="576"/>
      <c r="P117" s="577"/>
      <c r="Q117" s="575" t="s">
        <v>129</v>
      </c>
      <c r="R117" s="576"/>
      <c r="S117" s="576"/>
      <c r="T117" s="577"/>
      <c r="U117" s="575" t="s">
        <v>129</v>
      </c>
      <c r="V117" s="576"/>
      <c r="W117" s="576"/>
      <c r="X117" s="577"/>
      <c r="Y117" s="575" t="s">
        <v>129</v>
      </c>
      <c r="Z117" s="576"/>
      <c r="AA117" s="576"/>
      <c r="AB117" s="577"/>
      <c r="AC117" s="305" t="s">
        <v>346</v>
      </c>
      <c r="AD117" s="306"/>
      <c r="AE117" s="306"/>
      <c r="AF117" s="307"/>
      <c r="AG117" s="323" t="s">
        <v>233</v>
      </c>
      <c r="AH117" s="324"/>
      <c r="AI117" s="324"/>
      <c r="AJ117" s="324"/>
      <c r="AK117" s="324"/>
      <c r="AL117" s="324"/>
      <c r="AM117" s="324"/>
      <c r="AN117" s="324"/>
      <c r="AO117" s="325"/>
      <c r="AP117" s="269" t="s">
        <v>52</v>
      </c>
      <c r="AQ117" s="275"/>
      <c r="AR117" s="275"/>
      <c r="AS117" s="270"/>
      <c r="AT117" s="200">
        <f>'09.02'!AT117+AY117</f>
        <v>40</v>
      </c>
      <c r="AU117" s="206"/>
      <c r="AV117" s="201"/>
      <c r="AW117" s="188">
        <f>'09.02'!BG117</f>
        <v>40</v>
      </c>
      <c r="AX117" s="189"/>
      <c r="AY117" s="188"/>
      <c r="AZ117" s="189"/>
      <c r="BA117" s="200"/>
      <c r="BB117" s="201"/>
      <c r="BC117" s="269">
        <f>'09.02'!BC117+BA117</f>
        <v>0</v>
      </c>
      <c r="BD117" s="270"/>
      <c r="BE117" s="200">
        <f>'09.02'!BE117+BA117</f>
        <v>0</v>
      </c>
      <c r="BF117" s="201"/>
      <c r="BG117" s="200">
        <f>AT117-BE117</f>
        <v>40</v>
      </c>
      <c r="BH117" s="206"/>
      <c r="BI117" s="201"/>
      <c r="BJ117" s="254">
        <f>((LEFT(AP117,FIND(" ",AP117)-1)*BC117)/$S$279)</f>
        <v>0</v>
      </c>
      <c r="BK117" s="255"/>
      <c r="BL117" s="256"/>
      <c r="BM117" s="1"/>
      <c r="BN117" s="2"/>
    </row>
    <row r="118" spans="2:66" ht="15" customHeight="1">
      <c r="B118" s="212"/>
      <c r="C118" s="213"/>
      <c r="D118" s="213"/>
      <c r="E118" s="213"/>
      <c r="F118" s="213"/>
      <c r="G118" s="213"/>
      <c r="H118" s="213"/>
      <c r="I118" s="213"/>
      <c r="J118" s="213"/>
      <c r="K118" s="213"/>
      <c r="L118" s="214"/>
      <c r="M118" s="578"/>
      <c r="N118" s="579"/>
      <c r="O118" s="579"/>
      <c r="P118" s="580"/>
      <c r="Q118" s="578"/>
      <c r="R118" s="579"/>
      <c r="S118" s="579"/>
      <c r="T118" s="580"/>
      <c r="U118" s="578"/>
      <c r="V118" s="579"/>
      <c r="W118" s="579"/>
      <c r="X118" s="580"/>
      <c r="Y118" s="578"/>
      <c r="Z118" s="579"/>
      <c r="AA118" s="579"/>
      <c r="AB118" s="580"/>
      <c r="AC118" s="308"/>
      <c r="AD118" s="309"/>
      <c r="AE118" s="309"/>
      <c r="AF118" s="310"/>
      <c r="AG118" s="326"/>
      <c r="AH118" s="327"/>
      <c r="AI118" s="327"/>
      <c r="AJ118" s="327"/>
      <c r="AK118" s="327"/>
      <c r="AL118" s="327"/>
      <c r="AM118" s="327"/>
      <c r="AN118" s="327"/>
      <c r="AO118" s="328"/>
      <c r="AP118" s="271"/>
      <c r="AQ118" s="276"/>
      <c r="AR118" s="276"/>
      <c r="AS118" s="272"/>
      <c r="AT118" s="202"/>
      <c r="AU118" s="207"/>
      <c r="AV118" s="203"/>
      <c r="AW118" s="190"/>
      <c r="AX118" s="191"/>
      <c r="AY118" s="190"/>
      <c r="AZ118" s="191"/>
      <c r="BA118" s="202"/>
      <c r="BB118" s="203"/>
      <c r="BC118" s="271"/>
      <c r="BD118" s="272"/>
      <c r="BE118" s="202"/>
      <c r="BF118" s="203"/>
      <c r="BG118" s="202"/>
      <c r="BH118" s="207"/>
      <c r="BI118" s="203"/>
      <c r="BJ118" s="257"/>
      <c r="BK118" s="258"/>
      <c r="BL118" s="259"/>
      <c r="BM118" s="1"/>
      <c r="BN118" s="2"/>
    </row>
    <row r="119" spans="2:66" ht="15" customHeight="1" thickBot="1">
      <c r="B119" s="215"/>
      <c r="C119" s="216"/>
      <c r="D119" s="216"/>
      <c r="E119" s="216"/>
      <c r="F119" s="216"/>
      <c r="G119" s="216"/>
      <c r="H119" s="216"/>
      <c r="I119" s="216"/>
      <c r="J119" s="216"/>
      <c r="K119" s="216"/>
      <c r="L119" s="217"/>
      <c r="M119" s="581"/>
      <c r="N119" s="582"/>
      <c r="O119" s="582"/>
      <c r="P119" s="583"/>
      <c r="Q119" s="581"/>
      <c r="R119" s="582"/>
      <c r="S119" s="582"/>
      <c r="T119" s="583"/>
      <c r="U119" s="581"/>
      <c r="V119" s="582"/>
      <c r="W119" s="582"/>
      <c r="X119" s="583"/>
      <c r="Y119" s="581"/>
      <c r="Z119" s="582"/>
      <c r="AA119" s="582"/>
      <c r="AB119" s="583"/>
      <c r="AC119" s="311"/>
      <c r="AD119" s="312"/>
      <c r="AE119" s="312"/>
      <c r="AF119" s="313"/>
      <c r="AG119" s="329"/>
      <c r="AH119" s="330"/>
      <c r="AI119" s="330"/>
      <c r="AJ119" s="330"/>
      <c r="AK119" s="330"/>
      <c r="AL119" s="330"/>
      <c r="AM119" s="330"/>
      <c r="AN119" s="330"/>
      <c r="AO119" s="331"/>
      <c r="AP119" s="273"/>
      <c r="AQ119" s="277"/>
      <c r="AR119" s="277"/>
      <c r="AS119" s="274"/>
      <c r="AT119" s="204"/>
      <c r="AU119" s="208"/>
      <c r="AV119" s="205"/>
      <c r="AW119" s="192"/>
      <c r="AX119" s="193"/>
      <c r="AY119" s="192"/>
      <c r="AZ119" s="193"/>
      <c r="BA119" s="204"/>
      <c r="BB119" s="205"/>
      <c r="BC119" s="273"/>
      <c r="BD119" s="274"/>
      <c r="BE119" s="204"/>
      <c r="BF119" s="205"/>
      <c r="BG119" s="204"/>
      <c r="BH119" s="208"/>
      <c r="BI119" s="205"/>
      <c r="BJ119" s="260"/>
      <c r="BK119" s="261"/>
      <c r="BL119" s="262"/>
      <c r="BM119" s="1"/>
      <c r="BN119" s="2"/>
    </row>
    <row r="120" spans="2:66" ht="15" customHeight="1" thickTop="1">
      <c r="B120" s="209" t="s">
        <v>232</v>
      </c>
      <c r="C120" s="210"/>
      <c r="D120" s="210"/>
      <c r="E120" s="210"/>
      <c r="F120" s="210"/>
      <c r="G120" s="210"/>
      <c r="H120" s="210"/>
      <c r="I120" s="210"/>
      <c r="J120" s="210"/>
      <c r="K120" s="210"/>
      <c r="L120" s="211"/>
      <c r="M120" s="194" t="s">
        <v>129</v>
      </c>
      <c r="N120" s="219"/>
      <c r="O120" s="219"/>
      <c r="P120" s="195"/>
      <c r="Q120" s="194" t="s">
        <v>129</v>
      </c>
      <c r="R120" s="219"/>
      <c r="S120" s="219"/>
      <c r="T120" s="195"/>
      <c r="U120" s="194" t="s">
        <v>129</v>
      </c>
      <c r="V120" s="219"/>
      <c r="W120" s="219"/>
      <c r="X120" s="195"/>
      <c r="Y120" s="194" t="s">
        <v>129</v>
      </c>
      <c r="Z120" s="219"/>
      <c r="AA120" s="219"/>
      <c r="AB120" s="195"/>
      <c r="AC120" s="188" t="s">
        <v>129</v>
      </c>
      <c r="AD120" s="241"/>
      <c r="AE120" s="241"/>
      <c r="AF120" s="189"/>
      <c r="AG120" s="222" t="s">
        <v>231</v>
      </c>
      <c r="AH120" s="223"/>
      <c r="AI120" s="223"/>
      <c r="AJ120" s="223"/>
      <c r="AK120" s="223"/>
      <c r="AL120" s="223"/>
      <c r="AM120" s="223"/>
      <c r="AN120" s="223"/>
      <c r="AO120" s="224"/>
      <c r="AP120" s="269" t="s">
        <v>142</v>
      </c>
      <c r="AQ120" s="275"/>
      <c r="AR120" s="275"/>
      <c r="AS120" s="270"/>
      <c r="AT120" s="200">
        <f>'09.02'!AT120+AY120</f>
        <v>0</v>
      </c>
      <c r="AU120" s="206"/>
      <c r="AV120" s="201"/>
      <c r="AW120" s="188">
        <f>'09.02'!BG120</f>
        <v>0</v>
      </c>
      <c r="AX120" s="189"/>
      <c r="AY120" s="188"/>
      <c r="AZ120" s="189"/>
      <c r="BA120" s="200"/>
      <c r="BB120" s="201"/>
      <c r="BC120" s="269">
        <f>'09.02'!BC120+BA120</f>
        <v>0</v>
      </c>
      <c r="BD120" s="270"/>
      <c r="BE120" s="200">
        <f>'09.02'!BE120+BA120</f>
        <v>0</v>
      </c>
      <c r="BF120" s="201"/>
      <c r="BG120" s="200">
        <f>AT120-BE120</f>
        <v>0</v>
      </c>
      <c r="BH120" s="206"/>
      <c r="BI120" s="201"/>
      <c r="BJ120" s="254">
        <f>((LEFT(AP120,FIND(" ",AP120)-1)*BC120)/$S$279)</f>
        <v>0</v>
      </c>
      <c r="BK120" s="255"/>
      <c r="BL120" s="256"/>
      <c r="BM120" s="1"/>
      <c r="BN120" s="2"/>
    </row>
    <row r="121" spans="2:66" ht="15" customHeight="1">
      <c r="B121" s="212"/>
      <c r="C121" s="213"/>
      <c r="D121" s="213"/>
      <c r="E121" s="213"/>
      <c r="F121" s="213"/>
      <c r="G121" s="213"/>
      <c r="H121" s="213"/>
      <c r="I121" s="213"/>
      <c r="J121" s="213"/>
      <c r="K121" s="213"/>
      <c r="L121" s="214"/>
      <c r="M121" s="196"/>
      <c r="N121" s="220"/>
      <c r="O121" s="220"/>
      <c r="P121" s="197"/>
      <c r="Q121" s="196"/>
      <c r="R121" s="220"/>
      <c r="S121" s="220"/>
      <c r="T121" s="197"/>
      <c r="U121" s="196"/>
      <c r="V121" s="220"/>
      <c r="W121" s="220"/>
      <c r="X121" s="197"/>
      <c r="Y121" s="196"/>
      <c r="Z121" s="220"/>
      <c r="AA121" s="220"/>
      <c r="AB121" s="197"/>
      <c r="AC121" s="190"/>
      <c r="AD121" s="242"/>
      <c r="AE121" s="242"/>
      <c r="AF121" s="191"/>
      <c r="AG121" s="225"/>
      <c r="AH121" s="226"/>
      <c r="AI121" s="226"/>
      <c r="AJ121" s="226"/>
      <c r="AK121" s="226"/>
      <c r="AL121" s="226"/>
      <c r="AM121" s="226"/>
      <c r="AN121" s="226"/>
      <c r="AO121" s="227"/>
      <c r="AP121" s="271"/>
      <c r="AQ121" s="276"/>
      <c r="AR121" s="276"/>
      <c r="AS121" s="272"/>
      <c r="AT121" s="202"/>
      <c r="AU121" s="207"/>
      <c r="AV121" s="203"/>
      <c r="AW121" s="190"/>
      <c r="AX121" s="191"/>
      <c r="AY121" s="190"/>
      <c r="AZ121" s="191"/>
      <c r="BA121" s="202"/>
      <c r="BB121" s="203"/>
      <c r="BC121" s="271"/>
      <c r="BD121" s="272"/>
      <c r="BE121" s="202"/>
      <c r="BF121" s="203"/>
      <c r="BG121" s="202"/>
      <c r="BH121" s="207"/>
      <c r="BI121" s="203"/>
      <c r="BJ121" s="257"/>
      <c r="BK121" s="258"/>
      <c r="BL121" s="259"/>
      <c r="BM121" s="1"/>
      <c r="BN121" s="2"/>
    </row>
    <row r="122" spans="2:66" ht="15" customHeight="1" thickBot="1">
      <c r="B122" s="215"/>
      <c r="C122" s="216"/>
      <c r="D122" s="216"/>
      <c r="E122" s="216"/>
      <c r="F122" s="216"/>
      <c r="G122" s="216"/>
      <c r="H122" s="216"/>
      <c r="I122" s="216"/>
      <c r="J122" s="216"/>
      <c r="K122" s="216"/>
      <c r="L122" s="217"/>
      <c r="M122" s="198"/>
      <c r="N122" s="221"/>
      <c r="O122" s="221"/>
      <c r="P122" s="199"/>
      <c r="Q122" s="198"/>
      <c r="R122" s="221"/>
      <c r="S122" s="221"/>
      <c r="T122" s="199"/>
      <c r="U122" s="198"/>
      <c r="V122" s="221"/>
      <c r="W122" s="221"/>
      <c r="X122" s="199"/>
      <c r="Y122" s="198"/>
      <c r="Z122" s="221"/>
      <c r="AA122" s="221"/>
      <c r="AB122" s="199"/>
      <c r="AC122" s="192"/>
      <c r="AD122" s="243"/>
      <c r="AE122" s="243"/>
      <c r="AF122" s="193"/>
      <c r="AG122" s="228"/>
      <c r="AH122" s="229"/>
      <c r="AI122" s="229"/>
      <c r="AJ122" s="229"/>
      <c r="AK122" s="229"/>
      <c r="AL122" s="229"/>
      <c r="AM122" s="229"/>
      <c r="AN122" s="229"/>
      <c r="AO122" s="230"/>
      <c r="AP122" s="273"/>
      <c r="AQ122" s="277"/>
      <c r="AR122" s="277"/>
      <c r="AS122" s="274"/>
      <c r="AT122" s="204"/>
      <c r="AU122" s="208"/>
      <c r="AV122" s="205"/>
      <c r="AW122" s="192"/>
      <c r="AX122" s="193"/>
      <c r="AY122" s="192"/>
      <c r="AZ122" s="193"/>
      <c r="BA122" s="204"/>
      <c r="BB122" s="205"/>
      <c r="BC122" s="273"/>
      <c r="BD122" s="274"/>
      <c r="BE122" s="204"/>
      <c r="BF122" s="205"/>
      <c r="BG122" s="204"/>
      <c r="BH122" s="208"/>
      <c r="BI122" s="205"/>
      <c r="BJ122" s="260"/>
      <c r="BK122" s="261"/>
      <c r="BL122" s="262"/>
      <c r="BM122" s="1"/>
      <c r="BN122" s="2"/>
    </row>
    <row r="123" spans="2:66" ht="15" customHeight="1" thickTop="1">
      <c r="B123" s="314" t="s">
        <v>230</v>
      </c>
      <c r="C123" s="315"/>
      <c r="D123" s="315"/>
      <c r="E123" s="315"/>
      <c r="F123" s="315"/>
      <c r="G123" s="315"/>
      <c r="H123" s="315"/>
      <c r="I123" s="315"/>
      <c r="J123" s="315"/>
      <c r="K123" s="315"/>
      <c r="L123" s="316"/>
      <c r="M123" s="194">
        <v>89</v>
      </c>
      <c r="N123" s="219"/>
      <c r="O123" s="219"/>
      <c r="P123" s="195"/>
      <c r="Q123" s="194">
        <v>92.6</v>
      </c>
      <c r="R123" s="219"/>
      <c r="S123" s="219"/>
      <c r="T123" s="195"/>
      <c r="U123" s="194">
        <v>85.5</v>
      </c>
      <c r="V123" s="219"/>
      <c r="W123" s="219"/>
      <c r="X123" s="195"/>
      <c r="Y123" s="194">
        <v>78.400000000000006</v>
      </c>
      <c r="Z123" s="219"/>
      <c r="AA123" s="219"/>
      <c r="AB123" s="195"/>
      <c r="AC123" s="305" t="s">
        <v>344</v>
      </c>
      <c r="AD123" s="306"/>
      <c r="AE123" s="306"/>
      <c r="AF123" s="307"/>
      <c r="AG123" s="323" t="s">
        <v>130</v>
      </c>
      <c r="AH123" s="324"/>
      <c r="AI123" s="324"/>
      <c r="AJ123" s="324"/>
      <c r="AK123" s="324"/>
      <c r="AL123" s="324"/>
      <c r="AM123" s="324"/>
      <c r="AN123" s="324"/>
      <c r="AO123" s="325"/>
      <c r="AP123" s="269" t="s">
        <v>128</v>
      </c>
      <c r="AQ123" s="275"/>
      <c r="AR123" s="275"/>
      <c r="AS123" s="270"/>
      <c r="AT123" s="200">
        <f>'09.02'!AT123+AY123</f>
        <v>0</v>
      </c>
      <c r="AU123" s="206"/>
      <c r="AV123" s="201"/>
      <c r="AW123" s="188">
        <f>'09.02'!BG123</f>
        <v>0</v>
      </c>
      <c r="AX123" s="189"/>
      <c r="AY123" s="188"/>
      <c r="AZ123" s="189"/>
      <c r="BA123" s="200"/>
      <c r="BB123" s="201"/>
      <c r="BC123" s="269">
        <f>'09.02'!BC123+BA123</f>
        <v>0</v>
      </c>
      <c r="BD123" s="270"/>
      <c r="BE123" s="200">
        <f>'09.02'!BE123+BA123</f>
        <v>0</v>
      </c>
      <c r="BF123" s="201"/>
      <c r="BG123" s="200">
        <f>AT123-BE123</f>
        <v>0</v>
      </c>
      <c r="BH123" s="206"/>
      <c r="BI123" s="201"/>
      <c r="BJ123" s="254">
        <f>((LEFT(AP123,FIND(" ",AP123)-1)*BC123)/$S$279)</f>
        <v>0</v>
      </c>
      <c r="BK123" s="255"/>
      <c r="BL123" s="256"/>
      <c r="BM123" s="1"/>
      <c r="BN123" s="2"/>
    </row>
    <row r="124" spans="2:66" ht="15" customHeight="1">
      <c r="B124" s="317"/>
      <c r="C124" s="318"/>
      <c r="D124" s="318"/>
      <c r="E124" s="318"/>
      <c r="F124" s="318"/>
      <c r="G124" s="318"/>
      <c r="H124" s="318"/>
      <c r="I124" s="318"/>
      <c r="J124" s="318"/>
      <c r="K124" s="318"/>
      <c r="L124" s="319"/>
      <c r="M124" s="196"/>
      <c r="N124" s="220"/>
      <c r="O124" s="220"/>
      <c r="P124" s="197"/>
      <c r="Q124" s="196"/>
      <c r="R124" s="220"/>
      <c r="S124" s="220"/>
      <c r="T124" s="197"/>
      <c r="U124" s="196"/>
      <c r="V124" s="220"/>
      <c r="W124" s="220"/>
      <c r="X124" s="197"/>
      <c r="Y124" s="196"/>
      <c r="Z124" s="220"/>
      <c r="AA124" s="220"/>
      <c r="AB124" s="197"/>
      <c r="AC124" s="308"/>
      <c r="AD124" s="309"/>
      <c r="AE124" s="309"/>
      <c r="AF124" s="310"/>
      <c r="AG124" s="326"/>
      <c r="AH124" s="327"/>
      <c r="AI124" s="327"/>
      <c r="AJ124" s="327"/>
      <c r="AK124" s="327"/>
      <c r="AL124" s="327"/>
      <c r="AM124" s="327"/>
      <c r="AN124" s="327"/>
      <c r="AO124" s="328"/>
      <c r="AP124" s="271"/>
      <c r="AQ124" s="276"/>
      <c r="AR124" s="276"/>
      <c r="AS124" s="272"/>
      <c r="AT124" s="202"/>
      <c r="AU124" s="207"/>
      <c r="AV124" s="203"/>
      <c r="AW124" s="190"/>
      <c r="AX124" s="191"/>
      <c r="AY124" s="190"/>
      <c r="AZ124" s="191"/>
      <c r="BA124" s="202"/>
      <c r="BB124" s="203"/>
      <c r="BC124" s="271"/>
      <c r="BD124" s="272"/>
      <c r="BE124" s="202"/>
      <c r="BF124" s="203"/>
      <c r="BG124" s="202"/>
      <c r="BH124" s="207"/>
      <c r="BI124" s="203"/>
      <c r="BJ124" s="257"/>
      <c r="BK124" s="258"/>
      <c r="BL124" s="259"/>
      <c r="BM124" s="1"/>
      <c r="BN124" s="2"/>
    </row>
    <row r="125" spans="2:66" ht="15" customHeight="1" thickBot="1">
      <c r="B125" s="320"/>
      <c r="C125" s="321"/>
      <c r="D125" s="321"/>
      <c r="E125" s="321"/>
      <c r="F125" s="321"/>
      <c r="G125" s="321"/>
      <c r="H125" s="321"/>
      <c r="I125" s="321"/>
      <c r="J125" s="321"/>
      <c r="K125" s="321"/>
      <c r="L125" s="322"/>
      <c r="M125" s="198"/>
      <c r="N125" s="221"/>
      <c r="O125" s="221"/>
      <c r="P125" s="199"/>
      <c r="Q125" s="198"/>
      <c r="R125" s="221"/>
      <c r="S125" s="221"/>
      <c r="T125" s="199"/>
      <c r="U125" s="198"/>
      <c r="V125" s="221"/>
      <c r="W125" s="221"/>
      <c r="X125" s="199"/>
      <c r="Y125" s="198"/>
      <c r="Z125" s="221"/>
      <c r="AA125" s="221"/>
      <c r="AB125" s="199"/>
      <c r="AC125" s="311"/>
      <c r="AD125" s="312"/>
      <c r="AE125" s="312"/>
      <c r="AF125" s="313"/>
      <c r="AG125" s="329"/>
      <c r="AH125" s="330"/>
      <c r="AI125" s="330"/>
      <c r="AJ125" s="330"/>
      <c r="AK125" s="330"/>
      <c r="AL125" s="330"/>
      <c r="AM125" s="330"/>
      <c r="AN125" s="330"/>
      <c r="AO125" s="331"/>
      <c r="AP125" s="273"/>
      <c r="AQ125" s="277"/>
      <c r="AR125" s="277"/>
      <c r="AS125" s="274"/>
      <c r="AT125" s="204"/>
      <c r="AU125" s="208"/>
      <c r="AV125" s="205"/>
      <c r="AW125" s="192"/>
      <c r="AX125" s="193"/>
      <c r="AY125" s="192"/>
      <c r="AZ125" s="193"/>
      <c r="BA125" s="204"/>
      <c r="BB125" s="205"/>
      <c r="BC125" s="273"/>
      <c r="BD125" s="274"/>
      <c r="BE125" s="204"/>
      <c r="BF125" s="205"/>
      <c r="BG125" s="204"/>
      <c r="BH125" s="208"/>
      <c r="BI125" s="205"/>
      <c r="BJ125" s="260"/>
      <c r="BK125" s="261"/>
      <c r="BL125" s="262"/>
      <c r="BM125" s="1"/>
      <c r="BN125" s="2"/>
    </row>
    <row r="126" spans="2:66" ht="15" customHeight="1" thickTop="1">
      <c r="B126" s="314" t="s">
        <v>62</v>
      </c>
      <c r="C126" s="315"/>
      <c r="D126" s="315"/>
      <c r="E126" s="315"/>
      <c r="F126" s="315"/>
      <c r="G126" s="315"/>
      <c r="H126" s="315"/>
      <c r="I126" s="315"/>
      <c r="J126" s="315"/>
      <c r="K126" s="315"/>
      <c r="L126" s="316"/>
      <c r="M126" s="194">
        <v>9.5</v>
      </c>
      <c r="N126" s="219"/>
      <c r="O126" s="219"/>
      <c r="P126" s="195"/>
      <c r="Q126" s="194">
        <v>10</v>
      </c>
      <c r="R126" s="219"/>
      <c r="S126" s="219"/>
      <c r="T126" s="195"/>
      <c r="U126" s="194">
        <v>10</v>
      </c>
      <c r="V126" s="219"/>
      <c r="W126" s="219"/>
      <c r="X126" s="195"/>
      <c r="Y126" s="194">
        <v>9.5</v>
      </c>
      <c r="Z126" s="219"/>
      <c r="AA126" s="219"/>
      <c r="AB126" s="195"/>
      <c r="AC126" s="305" t="s">
        <v>312</v>
      </c>
      <c r="AD126" s="306"/>
      <c r="AE126" s="306"/>
      <c r="AF126" s="307"/>
      <c r="AG126" s="323" t="s">
        <v>229</v>
      </c>
      <c r="AH126" s="324"/>
      <c r="AI126" s="324"/>
      <c r="AJ126" s="324"/>
      <c r="AK126" s="324"/>
      <c r="AL126" s="324"/>
      <c r="AM126" s="324"/>
      <c r="AN126" s="324"/>
      <c r="AO126" s="325"/>
      <c r="AP126" s="269" t="s">
        <v>52</v>
      </c>
      <c r="AQ126" s="275"/>
      <c r="AR126" s="275"/>
      <c r="AS126" s="270"/>
      <c r="AT126" s="200">
        <f>'09.02'!AT126+AY126</f>
        <v>38</v>
      </c>
      <c r="AU126" s="206"/>
      <c r="AV126" s="201"/>
      <c r="AW126" s="188">
        <f>'09.02'!BG126</f>
        <v>38</v>
      </c>
      <c r="AX126" s="189"/>
      <c r="AY126" s="188"/>
      <c r="AZ126" s="189"/>
      <c r="BA126" s="200"/>
      <c r="BB126" s="201"/>
      <c r="BC126" s="269">
        <f>'09.02'!BC126+BA126</f>
        <v>0</v>
      </c>
      <c r="BD126" s="270"/>
      <c r="BE126" s="200">
        <f>'09.02'!BE126+BA126</f>
        <v>0</v>
      </c>
      <c r="BF126" s="201"/>
      <c r="BG126" s="200">
        <f>AT126-BE126</f>
        <v>38</v>
      </c>
      <c r="BH126" s="206"/>
      <c r="BI126" s="201"/>
      <c r="BJ126" s="254">
        <f>((LEFT(AP126,FIND(" ",AP126)-1)*BC126)/$S$279)</f>
        <v>0</v>
      </c>
      <c r="BK126" s="255"/>
      <c r="BL126" s="256"/>
      <c r="BM126" s="1"/>
      <c r="BN126" s="2"/>
    </row>
    <row r="127" spans="2:66" ht="15" customHeight="1">
      <c r="B127" s="317"/>
      <c r="C127" s="318"/>
      <c r="D127" s="318"/>
      <c r="E127" s="318"/>
      <c r="F127" s="318"/>
      <c r="G127" s="318"/>
      <c r="H127" s="318"/>
      <c r="I127" s="318"/>
      <c r="J127" s="318"/>
      <c r="K127" s="318"/>
      <c r="L127" s="319"/>
      <c r="M127" s="196"/>
      <c r="N127" s="220"/>
      <c r="O127" s="220"/>
      <c r="P127" s="197"/>
      <c r="Q127" s="196"/>
      <c r="R127" s="220"/>
      <c r="S127" s="220"/>
      <c r="T127" s="197"/>
      <c r="U127" s="196"/>
      <c r="V127" s="220"/>
      <c r="W127" s="220"/>
      <c r="X127" s="197"/>
      <c r="Y127" s="196"/>
      <c r="Z127" s="220"/>
      <c r="AA127" s="220"/>
      <c r="AB127" s="197"/>
      <c r="AC127" s="308"/>
      <c r="AD127" s="309"/>
      <c r="AE127" s="309"/>
      <c r="AF127" s="310"/>
      <c r="AG127" s="326"/>
      <c r="AH127" s="327"/>
      <c r="AI127" s="327"/>
      <c r="AJ127" s="327"/>
      <c r="AK127" s="327"/>
      <c r="AL127" s="327"/>
      <c r="AM127" s="327"/>
      <c r="AN127" s="327"/>
      <c r="AO127" s="328"/>
      <c r="AP127" s="271"/>
      <c r="AQ127" s="276"/>
      <c r="AR127" s="276"/>
      <c r="AS127" s="272"/>
      <c r="AT127" s="202"/>
      <c r="AU127" s="207"/>
      <c r="AV127" s="203"/>
      <c r="AW127" s="190"/>
      <c r="AX127" s="191"/>
      <c r="AY127" s="190"/>
      <c r="AZ127" s="191"/>
      <c r="BA127" s="202"/>
      <c r="BB127" s="203"/>
      <c r="BC127" s="271"/>
      <c r="BD127" s="272"/>
      <c r="BE127" s="202"/>
      <c r="BF127" s="203"/>
      <c r="BG127" s="202"/>
      <c r="BH127" s="207"/>
      <c r="BI127" s="203"/>
      <c r="BJ127" s="257"/>
      <c r="BK127" s="258"/>
      <c r="BL127" s="259"/>
      <c r="BM127" s="1"/>
      <c r="BN127" s="2"/>
    </row>
    <row r="128" spans="2:66" ht="15" customHeight="1" thickBot="1">
      <c r="B128" s="320"/>
      <c r="C128" s="321"/>
      <c r="D128" s="321"/>
      <c r="E128" s="321"/>
      <c r="F128" s="321"/>
      <c r="G128" s="321"/>
      <c r="H128" s="321"/>
      <c r="I128" s="321"/>
      <c r="J128" s="321"/>
      <c r="K128" s="321"/>
      <c r="L128" s="322"/>
      <c r="M128" s="198"/>
      <c r="N128" s="221"/>
      <c r="O128" s="221"/>
      <c r="P128" s="199"/>
      <c r="Q128" s="198"/>
      <c r="R128" s="221"/>
      <c r="S128" s="221"/>
      <c r="T128" s="199"/>
      <c r="U128" s="198"/>
      <c r="V128" s="221"/>
      <c r="W128" s="221"/>
      <c r="X128" s="199"/>
      <c r="Y128" s="198"/>
      <c r="Z128" s="221"/>
      <c r="AA128" s="221"/>
      <c r="AB128" s="199"/>
      <c r="AC128" s="311"/>
      <c r="AD128" s="312"/>
      <c r="AE128" s="312"/>
      <c r="AF128" s="313"/>
      <c r="AG128" s="329"/>
      <c r="AH128" s="330"/>
      <c r="AI128" s="330"/>
      <c r="AJ128" s="330"/>
      <c r="AK128" s="330"/>
      <c r="AL128" s="330"/>
      <c r="AM128" s="330"/>
      <c r="AN128" s="330"/>
      <c r="AO128" s="331"/>
      <c r="AP128" s="273"/>
      <c r="AQ128" s="277"/>
      <c r="AR128" s="277"/>
      <c r="AS128" s="274"/>
      <c r="AT128" s="204"/>
      <c r="AU128" s="208"/>
      <c r="AV128" s="205"/>
      <c r="AW128" s="192"/>
      <c r="AX128" s="193"/>
      <c r="AY128" s="192"/>
      <c r="AZ128" s="193"/>
      <c r="BA128" s="204"/>
      <c r="BB128" s="205"/>
      <c r="BC128" s="273"/>
      <c r="BD128" s="274"/>
      <c r="BE128" s="204"/>
      <c r="BF128" s="205"/>
      <c r="BG128" s="204"/>
      <c r="BH128" s="208"/>
      <c r="BI128" s="205"/>
      <c r="BJ128" s="260"/>
      <c r="BK128" s="261"/>
      <c r="BL128" s="262"/>
      <c r="BM128" s="1"/>
      <c r="BN128" s="2"/>
    </row>
    <row r="129" spans="2:66" ht="15" customHeight="1" thickTop="1">
      <c r="B129" s="209" t="s">
        <v>228</v>
      </c>
      <c r="C129" s="210"/>
      <c r="D129" s="210"/>
      <c r="E129" s="210"/>
      <c r="F129" s="210"/>
      <c r="G129" s="210"/>
      <c r="H129" s="210"/>
      <c r="I129" s="210"/>
      <c r="J129" s="210"/>
      <c r="K129" s="210"/>
      <c r="L129" s="211"/>
      <c r="M129" s="194" t="s">
        <v>129</v>
      </c>
      <c r="N129" s="219"/>
      <c r="O129" s="219"/>
      <c r="P129" s="195"/>
      <c r="Q129" s="194" t="s">
        <v>129</v>
      </c>
      <c r="R129" s="219"/>
      <c r="S129" s="219"/>
      <c r="T129" s="195"/>
      <c r="U129" s="194" t="s">
        <v>129</v>
      </c>
      <c r="V129" s="219"/>
      <c r="W129" s="219"/>
      <c r="X129" s="195"/>
      <c r="Y129" s="194" t="s">
        <v>129</v>
      </c>
      <c r="Z129" s="219"/>
      <c r="AA129" s="219"/>
      <c r="AB129" s="195"/>
      <c r="AC129" s="278" t="s">
        <v>129</v>
      </c>
      <c r="AD129" s="279"/>
      <c r="AE129" s="279"/>
      <c r="AF129" s="280"/>
      <c r="AG129" s="323" t="s">
        <v>227</v>
      </c>
      <c r="AH129" s="324"/>
      <c r="AI129" s="324"/>
      <c r="AJ129" s="324"/>
      <c r="AK129" s="324"/>
      <c r="AL129" s="324"/>
      <c r="AM129" s="324"/>
      <c r="AN129" s="324"/>
      <c r="AO129" s="325"/>
      <c r="AP129" s="269" t="s">
        <v>52</v>
      </c>
      <c r="AQ129" s="275"/>
      <c r="AR129" s="275"/>
      <c r="AS129" s="270"/>
      <c r="AT129" s="200">
        <f>'09.02'!AT129+AY129</f>
        <v>11</v>
      </c>
      <c r="AU129" s="206"/>
      <c r="AV129" s="201"/>
      <c r="AW129" s="188">
        <f>'09.02'!BG129</f>
        <v>11</v>
      </c>
      <c r="AX129" s="189"/>
      <c r="AY129" s="188"/>
      <c r="AZ129" s="189"/>
      <c r="BA129" s="200"/>
      <c r="BB129" s="201"/>
      <c r="BC129" s="269">
        <f>'09.02'!BC129+BA129</f>
        <v>0</v>
      </c>
      <c r="BD129" s="270"/>
      <c r="BE129" s="200">
        <f>'09.02'!BE129+BA129</f>
        <v>0</v>
      </c>
      <c r="BF129" s="201"/>
      <c r="BG129" s="200">
        <f>AT129-BE129</f>
        <v>11</v>
      </c>
      <c r="BH129" s="206"/>
      <c r="BI129" s="201"/>
      <c r="BJ129" s="254">
        <f>((LEFT(AP129,FIND(" ",AP129)-1)*BC129)/$S$279)</f>
        <v>0</v>
      </c>
      <c r="BK129" s="255"/>
      <c r="BL129" s="256"/>
      <c r="BM129" s="1"/>
      <c r="BN129" s="2"/>
    </row>
    <row r="130" spans="2:66" ht="15" customHeight="1">
      <c r="B130" s="212"/>
      <c r="C130" s="213"/>
      <c r="D130" s="213"/>
      <c r="E130" s="213"/>
      <c r="F130" s="213"/>
      <c r="G130" s="213"/>
      <c r="H130" s="213"/>
      <c r="I130" s="213"/>
      <c r="J130" s="213"/>
      <c r="K130" s="213"/>
      <c r="L130" s="214"/>
      <c r="M130" s="196"/>
      <c r="N130" s="220"/>
      <c r="O130" s="220"/>
      <c r="P130" s="197"/>
      <c r="Q130" s="196"/>
      <c r="R130" s="220"/>
      <c r="S130" s="220"/>
      <c r="T130" s="197"/>
      <c r="U130" s="196"/>
      <c r="V130" s="220"/>
      <c r="W130" s="220"/>
      <c r="X130" s="197"/>
      <c r="Y130" s="196"/>
      <c r="Z130" s="220"/>
      <c r="AA130" s="220"/>
      <c r="AB130" s="197"/>
      <c r="AC130" s="281"/>
      <c r="AD130" s="282"/>
      <c r="AE130" s="282"/>
      <c r="AF130" s="283"/>
      <c r="AG130" s="326"/>
      <c r="AH130" s="327"/>
      <c r="AI130" s="327"/>
      <c r="AJ130" s="327"/>
      <c r="AK130" s="327"/>
      <c r="AL130" s="327"/>
      <c r="AM130" s="327"/>
      <c r="AN130" s="327"/>
      <c r="AO130" s="328"/>
      <c r="AP130" s="271"/>
      <c r="AQ130" s="276"/>
      <c r="AR130" s="276"/>
      <c r="AS130" s="272"/>
      <c r="AT130" s="202"/>
      <c r="AU130" s="207"/>
      <c r="AV130" s="203"/>
      <c r="AW130" s="190"/>
      <c r="AX130" s="191"/>
      <c r="AY130" s="190"/>
      <c r="AZ130" s="191"/>
      <c r="BA130" s="202"/>
      <c r="BB130" s="203"/>
      <c r="BC130" s="271"/>
      <c r="BD130" s="272"/>
      <c r="BE130" s="202"/>
      <c r="BF130" s="203"/>
      <c r="BG130" s="202"/>
      <c r="BH130" s="207"/>
      <c r="BI130" s="203"/>
      <c r="BJ130" s="257"/>
      <c r="BK130" s="258"/>
      <c r="BL130" s="259"/>
      <c r="BM130" s="1"/>
      <c r="BN130" s="2"/>
    </row>
    <row r="131" spans="2:66" ht="15" customHeight="1" thickBot="1">
      <c r="B131" s="215"/>
      <c r="C131" s="216"/>
      <c r="D131" s="216"/>
      <c r="E131" s="216"/>
      <c r="F131" s="216"/>
      <c r="G131" s="216"/>
      <c r="H131" s="216"/>
      <c r="I131" s="216"/>
      <c r="J131" s="216"/>
      <c r="K131" s="216"/>
      <c r="L131" s="217"/>
      <c r="M131" s="198"/>
      <c r="N131" s="221"/>
      <c r="O131" s="221"/>
      <c r="P131" s="199"/>
      <c r="Q131" s="198"/>
      <c r="R131" s="221"/>
      <c r="S131" s="221"/>
      <c r="T131" s="199"/>
      <c r="U131" s="198"/>
      <c r="V131" s="221"/>
      <c r="W131" s="221"/>
      <c r="X131" s="199"/>
      <c r="Y131" s="198"/>
      <c r="Z131" s="221"/>
      <c r="AA131" s="221"/>
      <c r="AB131" s="199"/>
      <c r="AC131" s="284"/>
      <c r="AD131" s="285"/>
      <c r="AE131" s="285"/>
      <c r="AF131" s="286"/>
      <c r="AG131" s="329"/>
      <c r="AH131" s="330"/>
      <c r="AI131" s="330"/>
      <c r="AJ131" s="330"/>
      <c r="AK131" s="330"/>
      <c r="AL131" s="330"/>
      <c r="AM131" s="330"/>
      <c r="AN131" s="330"/>
      <c r="AO131" s="331"/>
      <c r="AP131" s="273"/>
      <c r="AQ131" s="277"/>
      <c r="AR131" s="277"/>
      <c r="AS131" s="274"/>
      <c r="AT131" s="204"/>
      <c r="AU131" s="208"/>
      <c r="AV131" s="205"/>
      <c r="AW131" s="192"/>
      <c r="AX131" s="193"/>
      <c r="AY131" s="192"/>
      <c r="AZ131" s="193"/>
      <c r="BA131" s="204"/>
      <c r="BB131" s="205"/>
      <c r="BC131" s="273"/>
      <c r="BD131" s="274"/>
      <c r="BE131" s="204"/>
      <c r="BF131" s="205"/>
      <c r="BG131" s="204"/>
      <c r="BH131" s="208"/>
      <c r="BI131" s="205"/>
      <c r="BJ131" s="260"/>
      <c r="BK131" s="261"/>
      <c r="BL131" s="262"/>
      <c r="BM131" s="1"/>
      <c r="BN131" s="2"/>
    </row>
    <row r="132" spans="2:66" ht="15" customHeight="1" thickTop="1">
      <c r="B132" s="209" t="s">
        <v>226</v>
      </c>
      <c r="C132" s="210"/>
      <c r="D132" s="210"/>
      <c r="E132" s="210"/>
      <c r="F132" s="210"/>
      <c r="G132" s="210"/>
      <c r="H132" s="210"/>
      <c r="I132" s="210"/>
      <c r="J132" s="210"/>
      <c r="K132" s="210"/>
      <c r="L132" s="211"/>
      <c r="M132" s="194" t="s">
        <v>129</v>
      </c>
      <c r="N132" s="219"/>
      <c r="O132" s="219"/>
      <c r="P132" s="195"/>
      <c r="Q132" s="194" t="s">
        <v>129</v>
      </c>
      <c r="R132" s="219"/>
      <c r="S132" s="219"/>
      <c r="T132" s="195"/>
      <c r="U132" s="194" t="s">
        <v>129</v>
      </c>
      <c r="V132" s="219"/>
      <c r="W132" s="219"/>
      <c r="X132" s="195"/>
      <c r="Y132" s="194" t="s">
        <v>129</v>
      </c>
      <c r="Z132" s="219"/>
      <c r="AA132" s="219"/>
      <c r="AB132" s="195"/>
      <c r="AC132" s="188" t="s">
        <v>129</v>
      </c>
      <c r="AD132" s="241"/>
      <c r="AE132" s="241"/>
      <c r="AF132" s="189"/>
      <c r="AG132" s="222" t="s">
        <v>225</v>
      </c>
      <c r="AH132" s="223"/>
      <c r="AI132" s="223"/>
      <c r="AJ132" s="223"/>
      <c r="AK132" s="223"/>
      <c r="AL132" s="223"/>
      <c r="AM132" s="223"/>
      <c r="AN132" s="223"/>
      <c r="AO132" s="224"/>
      <c r="AP132" s="269" t="s">
        <v>141</v>
      </c>
      <c r="AQ132" s="275"/>
      <c r="AR132" s="275"/>
      <c r="AS132" s="270"/>
      <c r="AT132" s="200">
        <f>'09.02'!AT132+AY132</f>
        <v>2</v>
      </c>
      <c r="AU132" s="206"/>
      <c r="AV132" s="201"/>
      <c r="AW132" s="188">
        <f>'09.02'!BG132</f>
        <v>2</v>
      </c>
      <c r="AX132" s="189"/>
      <c r="AY132" s="188"/>
      <c r="AZ132" s="189"/>
      <c r="BA132" s="200"/>
      <c r="BB132" s="201"/>
      <c r="BC132" s="269">
        <f>'09.02'!BC132+BA132</f>
        <v>0</v>
      </c>
      <c r="BD132" s="270"/>
      <c r="BE132" s="200">
        <f>'09.02'!BE132+BA132</f>
        <v>0</v>
      </c>
      <c r="BF132" s="201"/>
      <c r="BG132" s="200">
        <f>AT132-BE132</f>
        <v>2</v>
      </c>
      <c r="BH132" s="206"/>
      <c r="BI132" s="201"/>
      <c r="BJ132" s="254">
        <f>((LEFT(AP132,FIND(" ",AP132)-1)*BC132)/$S$279)</f>
        <v>0</v>
      </c>
      <c r="BK132" s="255"/>
      <c r="BL132" s="256"/>
      <c r="BM132" s="1"/>
      <c r="BN132" s="2"/>
    </row>
    <row r="133" spans="2:66" ht="15" customHeight="1">
      <c r="B133" s="212"/>
      <c r="C133" s="213"/>
      <c r="D133" s="213"/>
      <c r="E133" s="213"/>
      <c r="F133" s="213"/>
      <c r="G133" s="213"/>
      <c r="H133" s="213"/>
      <c r="I133" s="213"/>
      <c r="J133" s="213"/>
      <c r="K133" s="213"/>
      <c r="L133" s="214"/>
      <c r="M133" s="196"/>
      <c r="N133" s="220"/>
      <c r="O133" s="220"/>
      <c r="P133" s="197"/>
      <c r="Q133" s="196"/>
      <c r="R133" s="220"/>
      <c r="S133" s="220"/>
      <c r="T133" s="197"/>
      <c r="U133" s="196"/>
      <c r="V133" s="220"/>
      <c r="W133" s="220"/>
      <c r="X133" s="197"/>
      <c r="Y133" s="196"/>
      <c r="Z133" s="220"/>
      <c r="AA133" s="220"/>
      <c r="AB133" s="197"/>
      <c r="AC133" s="190"/>
      <c r="AD133" s="242"/>
      <c r="AE133" s="242"/>
      <c r="AF133" s="191"/>
      <c r="AG133" s="225"/>
      <c r="AH133" s="226"/>
      <c r="AI133" s="226"/>
      <c r="AJ133" s="226"/>
      <c r="AK133" s="226"/>
      <c r="AL133" s="226"/>
      <c r="AM133" s="226"/>
      <c r="AN133" s="226"/>
      <c r="AO133" s="227"/>
      <c r="AP133" s="271"/>
      <c r="AQ133" s="276"/>
      <c r="AR133" s="276"/>
      <c r="AS133" s="272"/>
      <c r="AT133" s="202"/>
      <c r="AU133" s="207"/>
      <c r="AV133" s="203"/>
      <c r="AW133" s="190"/>
      <c r="AX133" s="191"/>
      <c r="AY133" s="190"/>
      <c r="AZ133" s="191"/>
      <c r="BA133" s="202"/>
      <c r="BB133" s="203"/>
      <c r="BC133" s="271"/>
      <c r="BD133" s="272"/>
      <c r="BE133" s="202"/>
      <c r="BF133" s="203"/>
      <c r="BG133" s="202"/>
      <c r="BH133" s="207"/>
      <c r="BI133" s="203"/>
      <c r="BJ133" s="257"/>
      <c r="BK133" s="258"/>
      <c r="BL133" s="259"/>
      <c r="BM133" s="1"/>
      <c r="BN133" s="2"/>
    </row>
    <row r="134" spans="2:66" ht="15" customHeight="1" thickBot="1">
      <c r="B134" s="215"/>
      <c r="C134" s="216"/>
      <c r="D134" s="216"/>
      <c r="E134" s="216"/>
      <c r="F134" s="216"/>
      <c r="G134" s="216"/>
      <c r="H134" s="216"/>
      <c r="I134" s="216"/>
      <c r="J134" s="216"/>
      <c r="K134" s="216"/>
      <c r="L134" s="217"/>
      <c r="M134" s="198"/>
      <c r="N134" s="221"/>
      <c r="O134" s="221"/>
      <c r="P134" s="199"/>
      <c r="Q134" s="198"/>
      <c r="R134" s="221"/>
      <c r="S134" s="221"/>
      <c r="T134" s="199"/>
      <c r="U134" s="198"/>
      <c r="V134" s="221"/>
      <c r="W134" s="221"/>
      <c r="X134" s="199"/>
      <c r="Y134" s="198"/>
      <c r="Z134" s="221"/>
      <c r="AA134" s="221"/>
      <c r="AB134" s="199"/>
      <c r="AC134" s="192"/>
      <c r="AD134" s="243"/>
      <c r="AE134" s="243"/>
      <c r="AF134" s="193"/>
      <c r="AG134" s="228"/>
      <c r="AH134" s="229"/>
      <c r="AI134" s="229"/>
      <c r="AJ134" s="229"/>
      <c r="AK134" s="229"/>
      <c r="AL134" s="229"/>
      <c r="AM134" s="229"/>
      <c r="AN134" s="229"/>
      <c r="AO134" s="230"/>
      <c r="AP134" s="273"/>
      <c r="AQ134" s="277"/>
      <c r="AR134" s="277"/>
      <c r="AS134" s="274"/>
      <c r="AT134" s="204"/>
      <c r="AU134" s="208"/>
      <c r="AV134" s="205"/>
      <c r="AW134" s="192"/>
      <c r="AX134" s="193"/>
      <c r="AY134" s="192"/>
      <c r="AZ134" s="193"/>
      <c r="BA134" s="204"/>
      <c r="BB134" s="205"/>
      <c r="BC134" s="273"/>
      <c r="BD134" s="274"/>
      <c r="BE134" s="204"/>
      <c r="BF134" s="205"/>
      <c r="BG134" s="204"/>
      <c r="BH134" s="208"/>
      <c r="BI134" s="205"/>
      <c r="BJ134" s="260"/>
      <c r="BK134" s="261"/>
      <c r="BL134" s="262"/>
      <c r="BM134" s="1"/>
      <c r="BN134" s="2"/>
    </row>
    <row r="135" spans="2:66" ht="15" customHeight="1" thickTop="1">
      <c r="B135" s="314" t="s">
        <v>224</v>
      </c>
      <c r="C135" s="315"/>
      <c r="D135" s="315"/>
      <c r="E135" s="315"/>
      <c r="F135" s="315"/>
      <c r="G135" s="315"/>
      <c r="H135" s="315"/>
      <c r="I135" s="315"/>
      <c r="J135" s="315"/>
      <c r="K135" s="315"/>
      <c r="L135" s="316"/>
      <c r="M135" s="194">
        <v>400</v>
      </c>
      <c r="N135" s="219"/>
      <c r="O135" s="219"/>
      <c r="P135" s="195"/>
      <c r="Q135" s="194">
        <v>400</v>
      </c>
      <c r="R135" s="219"/>
      <c r="S135" s="219"/>
      <c r="T135" s="195"/>
      <c r="U135" s="194">
        <v>400</v>
      </c>
      <c r="V135" s="219"/>
      <c r="W135" s="219"/>
      <c r="X135" s="195"/>
      <c r="Y135" s="194">
        <v>400</v>
      </c>
      <c r="Z135" s="219"/>
      <c r="AA135" s="219"/>
      <c r="AB135" s="195"/>
      <c r="AC135" s="188" t="s">
        <v>129</v>
      </c>
      <c r="AD135" s="241"/>
      <c r="AE135" s="241"/>
      <c r="AF135" s="189"/>
      <c r="AG135" s="323" t="s">
        <v>140</v>
      </c>
      <c r="AH135" s="324"/>
      <c r="AI135" s="324"/>
      <c r="AJ135" s="324"/>
      <c r="AK135" s="324"/>
      <c r="AL135" s="324"/>
      <c r="AM135" s="324"/>
      <c r="AN135" s="324"/>
      <c r="AO135" s="325"/>
      <c r="AP135" s="269" t="s">
        <v>159</v>
      </c>
      <c r="AQ135" s="275"/>
      <c r="AR135" s="275"/>
      <c r="AS135" s="270"/>
      <c r="AT135" s="200">
        <f>'09.02'!AT135+AY135</f>
        <v>12</v>
      </c>
      <c r="AU135" s="206"/>
      <c r="AV135" s="201"/>
      <c r="AW135" s="188">
        <f>'09.02'!BG135</f>
        <v>12</v>
      </c>
      <c r="AX135" s="189"/>
      <c r="AY135" s="188"/>
      <c r="AZ135" s="189"/>
      <c r="BA135" s="200"/>
      <c r="BB135" s="201"/>
      <c r="BC135" s="269">
        <f>'09.02'!BC135+BA135</f>
        <v>0</v>
      </c>
      <c r="BD135" s="270"/>
      <c r="BE135" s="200">
        <f>'09.02'!BE135+BA135</f>
        <v>0</v>
      </c>
      <c r="BF135" s="201"/>
      <c r="BG135" s="200">
        <f>AT135-BE135</f>
        <v>12</v>
      </c>
      <c r="BH135" s="206"/>
      <c r="BI135" s="201"/>
      <c r="BJ135" s="254">
        <f>((LEFT(AP135,FIND(" ",AP135)-1)*BC135)/$S$279)</f>
        <v>0</v>
      </c>
      <c r="BK135" s="255"/>
      <c r="BL135" s="256"/>
      <c r="BM135" s="1"/>
      <c r="BN135" s="2"/>
    </row>
    <row r="136" spans="2:66" ht="15" customHeight="1">
      <c r="B136" s="317"/>
      <c r="C136" s="318"/>
      <c r="D136" s="318"/>
      <c r="E136" s="318"/>
      <c r="F136" s="318"/>
      <c r="G136" s="318"/>
      <c r="H136" s="318"/>
      <c r="I136" s="318"/>
      <c r="J136" s="318"/>
      <c r="K136" s="318"/>
      <c r="L136" s="319"/>
      <c r="M136" s="196"/>
      <c r="N136" s="220"/>
      <c r="O136" s="220"/>
      <c r="P136" s="197"/>
      <c r="Q136" s="196"/>
      <c r="R136" s="220"/>
      <c r="S136" s="220"/>
      <c r="T136" s="197"/>
      <c r="U136" s="196"/>
      <c r="V136" s="220"/>
      <c r="W136" s="220"/>
      <c r="X136" s="197"/>
      <c r="Y136" s="196"/>
      <c r="Z136" s="220"/>
      <c r="AA136" s="220"/>
      <c r="AB136" s="197"/>
      <c r="AC136" s="190"/>
      <c r="AD136" s="242"/>
      <c r="AE136" s="242"/>
      <c r="AF136" s="191"/>
      <c r="AG136" s="326"/>
      <c r="AH136" s="327"/>
      <c r="AI136" s="327"/>
      <c r="AJ136" s="327"/>
      <c r="AK136" s="327"/>
      <c r="AL136" s="327"/>
      <c r="AM136" s="327"/>
      <c r="AN136" s="327"/>
      <c r="AO136" s="328"/>
      <c r="AP136" s="271"/>
      <c r="AQ136" s="276"/>
      <c r="AR136" s="276"/>
      <c r="AS136" s="272"/>
      <c r="AT136" s="202"/>
      <c r="AU136" s="207"/>
      <c r="AV136" s="203"/>
      <c r="AW136" s="190"/>
      <c r="AX136" s="191"/>
      <c r="AY136" s="190"/>
      <c r="AZ136" s="191"/>
      <c r="BA136" s="202"/>
      <c r="BB136" s="203"/>
      <c r="BC136" s="271"/>
      <c r="BD136" s="272"/>
      <c r="BE136" s="202"/>
      <c r="BF136" s="203"/>
      <c r="BG136" s="202"/>
      <c r="BH136" s="207"/>
      <c r="BI136" s="203"/>
      <c r="BJ136" s="257"/>
      <c r="BK136" s="258"/>
      <c r="BL136" s="259"/>
      <c r="BM136" s="1"/>
      <c r="BN136" s="2"/>
    </row>
    <row r="137" spans="2:66" ht="15" customHeight="1" thickBot="1">
      <c r="B137" s="320"/>
      <c r="C137" s="321"/>
      <c r="D137" s="321"/>
      <c r="E137" s="321"/>
      <c r="F137" s="321"/>
      <c r="G137" s="321"/>
      <c r="H137" s="321"/>
      <c r="I137" s="321"/>
      <c r="J137" s="321"/>
      <c r="K137" s="321"/>
      <c r="L137" s="322"/>
      <c r="M137" s="198"/>
      <c r="N137" s="221"/>
      <c r="O137" s="221"/>
      <c r="P137" s="199"/>
      <c r="Q137" s="198"/>
      <c r="R137" s="221"/>
      <c r="S137" s="221"/>
      <c r="T137" s="199"/>
      <c r="U137" s="198"/>
      <c r="V137" s="221"/>
      <c r="W137" s="221"/>
      <c r="X137" s="199"/>
      <c r="Y137" s="198"/>
      <c r="Z137" s="221"/>
      <c r="AA137" s="221"/>
      <c r="AB137" s="199"/>
      <c r="AC137" s="192"/>
      <c r="AD137" s="243"/>
      <c r="AE137" s="243"/>
      <c r="AF137" s="193"/>
      <c r="AG137" s="329"/>
      <c r="AH137" s="330"/>
      <c r="AI137" s="330"/>
      <c r="AJ137" s="330"/>
      <c r="AK137" s="330"/>
      <c r="AL137" s="330"/>
      <c r="AM137" s="330"/>
      <c r="AN137" s="330"/>
      <c r="AO137" s="331"/>
      <c r="AP137" s="273"/>
      <c r="AQ137" s="277"/>
      <c r="AR137" s="277"/>
      <c r="AS137" s="274"/>
      <c r="AT137" s="204"/>
      <c r="AU137" s="208"/>
      <c r="AV137" s="205"/>
      <c r="AW137" s="192"/>
      <c r="AX137" s="193"/>
      <c r="AY137" s="192"/>
      <c r="AZ137" s="193"/>
      <c r="BA137" s="204"/>
      <c r="BB137" s="205"/>
      <c r="BC137" s="273"/>
      <c r="BD137" s="274"/>
      <c r="BE137" s="204"/>
      <c r="BF137" s="205"/>
      <c r="BG137" s="204"/>
      <c r="BH137" s="208"/>
      <c r="BI137" s="205"/>
      <c r="BJ137" s="260"/>
      <c r="BK137" s="261"/>
      <c r="BL137" s="262"/>
      <c r="BM137" s="1"/>
      <c r="BN137" s="2"/>
    </row>
    <row r="138" spans="2:66" ht="15" customHeight="1" thickTop="1">
      <c r="B138" s="209" t="s">
        <v>223</v>
      </c>
      <c r="C138" s="210"/>
      <c r="D138" s="210"/>
      <c r="E138" s="210"/>
      <c r="F138" s="210"/>
      <c r="G138" s="210"/>
      <c r="H138" s="210"/>
      <c r="I138" s="210"/>
      <c r="J138" s="210"/>
      <c r="K138" s="210"/>
      <c r="L138" s="211"/>
      <c r="M138" s="194">
        <v>40</v>
      </c>
      <c r="N138" s="219"/>
      <c r="O138" s="219"/>
      <c r="P138" s="195"/>
      <c r="Q138" s="194">
        <v>40</v>
      </c>
      <c r="R138" s="219"/>
      <c r="S138" s="219"/>
      <c r="T138" s="195"/>
      <c r="U138" s="194">
        <v>40</v>
      </c>
      <c r="V138" s="219"/>
      <c r="W138" s="219"/>
      <c r="X138" s="195"/>
      <c r="Y138" s="194">
        <v>40</v>
      </c>
      <c r="Z138" s="219"/>
      <c r="AA138" s="219"/>
      <c r="AB138" s="195"/>
      <c r="AC138" s="296" t="s">
        <v>311</v>
      </c>
      <c r="AD138" s="297"/>
      <c r="AE138" s="297"/>
      <c r="AF138" s="298"/>
      <c r="AG138" s="222" t="s">
        <v>134</v>
      </c>
      <c r="AH138" s="223"/>
      <c r="AI138" s="223"/>
      <c r="AJ138" s="223"/>
      <c r="AK138" s="223"/>
      <c r="AL138" s="223"/>
      <c r="AM138" s="223"/>
      <c r="AN138" s="223"/>
      <c r="AO138" s="224"/>
      <c r="AP138" s="269" t="s">
        <v>52</v>
      </c>
      <c r="AQ138" s="275"/>
      <c r="AR138" s="275"/>
      <c r="AS138" s="270"/>
      <c r="AT138" s="200">
        <f>'09.02'!AT138+AY138</f>
        <v>11</v>
      </c>
      <c r="AU138" s="206"/>
      <c r="AV138" s="201"/>
      <c r="AW138" s="188">
        <f>'09.02'!BG138</f>
        <v>11</v>
      </c>
      <c r="AX138" s="189"/>
      <c r="AY138" s="188"/>
      <c r="AZ138" s="189"/>
      <c r="BA138" s="546"/>
      <c r="BB138" s="547"/>
      <c r="BC138" s="269">
        <f>'09.02'!BC138+BA138</f>
        <v>0</v>
      </c>
      <c r="BD138" s="270"/>
      <c r="BE138" s="200">
        <f>'09.02'!BE138+BA138</f>
        <v>0</v>
      </c>
      <c r="BF138" s="201"/>
      <c r="BG138" s="200">
        <f>AT138-BE138</f>
        <v>11</v>
      </c>
      <c r="BH138" s="206"/>
      <c r="BI138" s="201"/>
      <c r="BJ138" s="254">
        <f>((LEFT(AP138,FIND(" ",AP138)-1)*BC138)/$S$279)</f>
        <v>0</v>
      </c>
      <c r="BK138" s="255"/>
      <c r="BL138" s="256"/>
      <c r="BM138" s="1"/>
      <c r="BN138" s="2"/>
    </row>
    <row r="139" spans="2:66" ht="15" customHeight="1">
      <c r="B139" s="212"/>
      <c r="C139" s="213"/>
      <c r="D139" s="213"/>
      <c r="E139" s="213"/>
      <c r="F139" s="213"/>
      <c r="G139" s="213"/>
      <c r="H139" s="213"/>
      <c r="I139" s="213"/>
      <c r="J139" s="213"/>
      <c r="K139" s="213"/>
      <c r="L139" s="214"/>
      <c r="M139" s="196"/>
      <c r="N139" s="220"/>
      <c r="O139" s="220"/>
      <c r="P139" s="197"/>
      <c r="Q139" s="196"/>
      <c r="R139" s="220"/>
      <c r="S139" s="220"/>
      <c r="T139" s="197"/>
      <c r="U139" s="196"/>
      <c r="V139" s="220"/>
      <c r="W139" s="220"/>
      <c r="X139" s="197"/>
      <c r="Y139" s="196"/>
      <c r="Z139" s="220"/>
      <c r="AA139" s="220"/>
      <c r="AB139" s="197"/>
      <c r="AC139" s="299"/>
      <c r="AD139" s="300"/>
      <c r="AE139" s="300"/>
      <c r="AF139" s="301"/>
      <c r="AG139" s="225"/>
      <c r="AH139" s="226"/>
      <c r="AI139" s="226"/>
      <c r="AJ139" s="226"/>
      <c r="AK139" s="226"/>
      <c r="AL139" s="226"/>
      <c r="AM139" s="226"/>
      <c r="AN139" s="226"/>
      <c r="AO139" s="227"/>
      <c r="AP139" s="271"/>
      <c r="AQ139" s="276"/>
      <c r="AR139" s="276"/>
      <c r="AS139" s="272"/>
      <c r="AT139" s="202"/>
      <c r="AU139" s="207"/>
      <c r="AV139" s="203"/>
      <c r="AW139" s="190"/>
      <c r="AX139" s="191"/>
      <c r="AY139" s="190"/>
      <c r="AZ139" s="191"/>
      <c r="BA139" s="548"/>
      <c r="BB139" s="549"/>
      <c r="BC139" s="271"/>
      <c r="BD139" s="272"/>
      <c r="BE139" s="202"/>
      <c r="BF139" s="203"/>
      <c r="BG139" s="202"/>
      <c r="BH139" s="207"/>
      <c r="BI139" s="203"/>
      <c r="BJ139" s="257"/>
      <c r="BK139" s="258"/>
      <c r="BL139" s="259"/>
      <c r="BM139" s="1"/>
      <c r="BN139" s="2"/>
    </row>
    <row r="140" spans="2:66" ht="15" customHeight="1" thickBot="1">
      <c r="B140" s="215"/>
      <c r="C140" s="216"/>
      <c r="D140" s="216"/>
      <c r="E140" s="216"/>
      <c r="F140" s="216"/>
      <c r="G140" s="216"/>
      <c r="H140" s="216"/>
      <c r="I140" s="216"/>
      <c r="J140" s="216"/>
      <c r="K140" s="216"/>
      <c r="L140" s="217"/>
      <c r="M140" s="198"/>
      <c r="N140" s="221"/>
      <c r="O140" s="221"/>
      <c r="P140" s="199"/>
      <c r="Q140" s="198"/>
      <c r="R140" s="221"/>
      <c r="S140" s="221"/>
      <c r="T140" s="199"/>
      <c r="U140" s="198"/>
      <c r="V140" s="221"/>
      <c r="W140" s="221"/>
      <c r="X140" s="199"/>
      <c r="Y140" s="198"/>
      <c r="Z140" s="221"/>
      <c r="AA140" s="221"/>
      <c r="AB140" s="199"/>
      <c r="AC140" s="302"/>
      <c r="AD140" s="303"/>
      <c r="AE140" s="303"/>
      <c r="AF140" s="304"/>
      <c r="AG140" s="228"/>
      <c r="AH140" s="229"/>
      <c r="AI140" s="229"/>
      <c r="AJ140" s="229"/>
      <c r="AK140" s="229"/>
      <c r="AL140" s="229"/>
      <c r="AM140" s="229"/>
      <c r="AN140" s="229"/>
      <c r="AO140" s="230"/>
      <c r="AP140" s="273"/>
      <c r="AQ140" s="277"/>
      <c r="AR140" s="277"/>
      <c r="AS140" s="274"/>
      <c r="AT140" s="204"/>
      <c r="AU140" s="208"/>
      <c r="AV140" s="205"/>
      <c r="AW140" s="192"/>
      <c r="AX140" s="193"/>
      <c r="AY140" s="192"/>
      <c r="AZ140" s="193"/>
      <c r="BA140" s="550"/>
      <c r="BB140" s="551"/>
      <c r="BC140" s="273"/>
      <c r="BD140" s="274"/>
      <c r="BE140" s="204"/>
      <c r="BF140" s="205"/>
      <c r="BG140" s="204"/>
      <c r="BH140" s="208"/>
      <c r="BI140" s="205"/>
      <c r="BJ140" s="260"/>
      <c r="BK140" s="261"/>
      <c r="BL140" s="262"/>
      <c r="BM140" s="1"/>
      <c r="BN140" s="2"/>
    </row>
    <row r="141" spans="2:66" ht="15" customHeight="1" thickTop="1">
      <c r="B141" s="209" t="s">
        <v>222</v>
      </c>
      <c r="C141" s="210"/>
      <c r="D141" s="210"/>
      <c r="E141" s="210"/>
      <c r="F141" s="210"/>
      <c r="G141" s="210"/>
      <c r="H141" s="210"/>
      <c r="I141" s="210"/>
      <c r="J141" s="210"/>
      <c r="K141" s="210"/>
      <c r="L141" s="211"/>
      <c r="M141" s="575" t="s">
        <v>129</v>
      </c>
      <c r="N141" s="576"/>
      <c r="O141" s="576"/>
      <c r="P141" s="577"/>
      <c r="Q141" s="575" t="s">
        <v>129</v>
      </c>
      <c r="R141" s="576"/>
      <c r="S141" s="576"/>
      <c r="T141" s="577"/>
      <c r="U141" s="575" t="s">
        <v>129</v>
      </c>
      <c r="V141" s="576"/>
      <c r="W141" s="576"/>
      <c r="X141" s="577"/>
      <c r="Y141" s="575" t="s">
        <v>129</v>
      </c>
      <c r="Z141" s="576"/>
      <c r="AA141" s="576"/>
      <c r="AB141" s="577"/>
      <c r="AC141" s="305" t="s">
        <v>344</v>
      </c>
      <c r="AD141" s="306"/>
      <c r="AE141" s="306"/>
      <c r="AF141" s="307"/>
      <c r="AG141" s="323" t="s">
        <v>221</v>
      </c>
      <c r="AH141" s="324"/>
      <c r="AI141" s="324"/>
      <c r="AJ141" s="324"/>
      <c r="AK141" s="324"/>
      <c r="AL141" s="324"/>
      <c r="AM141" s="324"/>
      <c r="AN141" s="324"/>
      <c r="AO141" s="325"/>
      <c r="AP141" s="269" t="s">
        <v>52</v>
      </c>
      <c r="AQ141" s="275"/>
      <c r="AR141" s="275"/>
      <c r="AS141" s="270"/>
      <c r="AT141" s="200">
        <f>'09.02'!AT141+AY141</f>
        <v>20</v>
      </c>
      <c r="AU141" s="206"/>
      <c r="AV141" s="201"/>
      <c r="AW141" s="188">
        <f>'09.02'!BG141</f>
        <v>20</v>
      </c>
      <c r="AX141" s="189"/>
      <c r="AY141" s="188"/>
      <c r="AZ141" s="189"/>
      <c r="BA141" s="200"/>
      <c r="BB141" s="201"/>
      <c r="BC141" s="269">
        <f>'09.02'!BC141+BA141</f>
        <v>0</v>
      </c>
      <c r="BD141" s="270"/>
      <c r="BE141" s="200">
        <f>'09.02'!BE141+BA141</f>
        <v>0</v>
      </c>
      <c r="BF141" s="201"/>
      <c r="BG141" s="200">
        <f>AT141-BE141</f>
        <v>20</v>
      </c>
      <c r="BH141" s="206"/>
      <c r="BI141" s="201"/>
      <c r="BJ141" s="254">
        <f>((LEFT(AP141,FIND(" ",AP141)-1)*BC141)/$S$279)</f>
        <v>0</v>
      </c>
      <c r="BK141" s="255"/>
      <c r="BL141" s="256"/>
      <c r="BM141" s="1"/>
      <c r="BN141" s="2"/>
    </row>
    <row r="142" spans="2:66" ht="15" customHeight="1">
      <c r="B142" s="212"/>
      <c r="C142" s="213"/>
      <c r="D142" s="213"/>
      <c r="E142" s="213"/>
      <c r="F142" s="213"/>
      <c r="G142" s="213"/>
      <c r="H142" s="213"/>
      <c r="I142" s="213"/>
      <c r="J142" s="213"/>
      <c r="K142" s="213"/>
      <c r="L142" s="214"/>
      <c r="M142" s="578"/>
      <c r="N142" s="579"/>
      <c r="O142" s="579"/>
      <c r="P142" s="580"/>
      <c r="Q142" s="578"/>
      <c r="R142" s="579"/>
      <c r="S142" s="579"/>
      <c r="T142" s="580"/>
      <c r="U142" s="578"/>
      <c r="V142" s="579"/>
      <c r="W142" s="579"/>
      <c r="X142" s="580"/>
      <c r="Y142" s="578"/>
      <c r="Z142" s="579"/>
      <c r="AA142" s="579"/>
      <c r="AB142" s="580"/>
      <c r="AC142" s="308"/>
      <c r="AD142" s="309"/>
      <c r="AE142" s="309"/>
      <c r="AF142" s="310"/>
      <c r="AG142" s="326"/>
      <c r="AH142" s="327"/>
      <c r="AI142" s="327"/>
      <c r="AJ142" s="327"/>
      <c r="AK142" s="327"/>
      <c r="AL142" s="327"/>
      <c r="AM142" s="327"/>
      <c r="AN142" s="327"/>
      <c r="AO142" s="328"/>
      <c r="AP142" s="271"/>
      <c r="AQ142" s="276"/>
      <c r="AR142" s="276"/>
      <c r="AS142" s="272"/>
      <c r="AT142" s="202"/>
      <c r="AU142" s="207"/>
      <c r="AV142" s="203"/>
      <c r="AW142" s="190"/>
      <c r="AX142" s="191"/>
      <c r="AY142" s="190"/>
      <c r="AZ142" s="191"/>
      <c r="BA142" s="202"/>
      <c r="BB142" s="203"/>
      <c r="BC142" s="271"/>
      <c r="BD142" s="272"/>
      <c r="BE142" s="202"/>
      <c r="BF142" s="203"/>
      <c r="BG142" s="202"/>
      <c r="BH142" s="207"/>
      <c r="BI142" s="203"/>
      <c r="BJ142" s="257"/>
      <c r="BK142" s="258"/>
      <c r="BL142" s="259"/>
      <c r="BM142" s="1"/>
      <c r="BN142" s="2"/>
    </row>
    <row r="143" spans="2:66" ht="15" customHeight="1" thickBot="1">
      <c r="B143" s="215"/>
      <c r="C143" s="216"/>
      <c r="D143" s="216"/>
      <c r="E143" s="216"/>
      <c r="F143" s="216"/>
      <c r="G143" s="216"/>
      <c r="H143" s="216"/>
      <c r="I143" s="216"/>
      <c r="J143" s="216"/>
      <c r="K143" s="216"/>
      <c r="L143" s="217"/>
      <c r="M143" s="581"/>
      <c r="N143" s="582"/>
      <c r="O143" s="582"/>
      <c r="P143" s="583"/>
      <c r="Q143" s="581"/>
      <c r="R143" s="582"/>
      <c r="S143" s="582"/>
      <c r="T143" s="583"/>
      <c r="U143" s="581"/>
      <c r="V143" s="582"/>
      <c r="W143" s="582"/>
      <c r="X143" s="583"/>
      <c r="Y143" s="581"/>
      <c r="Z143" s="582"/>
      <c r="AA143" s="582"/>
      <c r="AB143" s="583"/>
      <c r="AC143" s="311"/>
      <c r="AD143" s="312"/>
      <c r="AE143" s="312"/>
      <c r="AF143" s="313"/>
      <c r="AG143" s="329"/>
      <c r="AH143" s="330"/>
      <c r="AI143" s="330"/>
      <c r="AJ143" s="330"/>
      <c r="AK143" s="330"/>
      <c r="AL143" s="330"/>
      <c r="AM143" s="330"/>
      <c r="AN143" s="330"/>
      <c r="AO143" s="331"/>
      <c r="AP143" s="273"/>
      <c r="AQ143" s="277"/>
      <c r="AR143" s="277"/>
      <c r="AS143" s="274"/>
      <c r="AT143" s="204"/>
      <c r="AU143" s="208"/>
      <c r="AV143" s="205"/>
      <c r="AW143" s="192"/>
      <c r="AX143" s="193"/>
      <c r="AY143" s="192"/>
      <c r="AZ143" s="193"/>
      <c r="BA143" s="204"/>
      <c r="BB143" s="205"/>
      <c r="BC143" s="273"/>
      <c r="BD143" s="274"/>
      <c r="BE143" s="204"/>
      <c r="BF143" s="205"/>
      <c r="BG143" s="204"/>
      <c r="BH143" s="208"/>
      <c r="BI143" s="205"/>
      <c r="BJ143" s="260"/>
      <c r="BK143" s="261"/>
      <c r="BL143" s="262"/>
      <c r="BM143" s="1"/>
      <c r="BN143" s="2"/>
    </row>
    <row r="144" spans="2:66" ht="15" customHeight="1" thickTop="1">
      <c r="B144" s="314" t="s">
        <v>220</v>
      </c>
      <c r="C144" s="315"/>
      <c r="D144" s="315"/>
      <c r="E144" s="315"/>
      <c r="F144" s="315"/>
      <c r="G144" s="315"/>
      <c r="H144" s="315"/>
      <c r="I144" s="315"/>
      <c r="J144" s="315"/>
      <c r="K144" s="315"/>
      <c r="L144" s="316"/>
      <c r="M144" s="194">
        <v>1.4</v>
      </c>
      <c r="N144" s="219"/>
      <c r="O144" s="219"/>
      <c r="P144" s="195"/>
      <c r="Q144" s="194">
        <v>1.5</v>
      </c>
      <c r="R144" s="219"/>
      <c r="S144" s="219"/>
      <c r="T144" s="195"/>
      <c r="U144" s="194">
        <v>1.5</v>
      </c>
      <c r="V144" s="219"/>
      <c r="W144" s="219"/>
      <c r="X144" s="195"/>
      <c r="Y144" s="194">
        <v>2</v>
      </c>
      <c r="Z144" s="219"/>
      <c r="AA144" s="219"/>
      <c r="AB144" s="195"/>
      <c r="AC144" s="305" t="s">
        <v>345</v>
      </c>
      <c r="AD144" s="306"/>
      <c r="AE144" s="306"/>
      <c r="AF144" s="307"/>
      <c r="AG144" s="222" t="s">
        <v>135</v>
      </c>
      <c r="AH144" s="223"/>
      <c r="AI144" s="223"/>
      <c r="AJ144" s="223"/>
      <c r="AK144" s="223"/>
      <c r="AL144" s="223"/>
      <c r="AM144" s="223"/>
      <c r="AN144" s="223"/>
      <c r="AO144" s="224"/>
      <c r="AP144" s="269" t="s">
        <v>61</v>
      </c>
      <c r="AQ144" s="275"/>
      <c r="AR144" s="275"/>
      <c r="AS144" s="270"/>
      <c r="AT144" s="200">
        <f>'09.02'!AT144+AY144</f>
        <v>6</v>
      </c>
      <c r="AU144" s="206"/>
      <c r="AV144" s="201"/>
      <c r="AW144" s="188">
        <f>'09.02'!BG144</f>
        <v>6</v>
      </c>
      <c r="AX144" s="189"/>
      <c r="AY144" s="188"/>
      <c r="AZ144" s="189"/>
      <c r="BA144" s="200"/>
      <c r="BB144" s="201"/>
      <c r="BC144" s="269">
        <f>'09.02'!BC144+BA144</f>
        <v>0</v>
      </c>
      <c r="BD144" s="270"/>
      <c r="BE144" s="200">
        <f>'09.02'!BE144+BA144</f>
        <v>0</v>
      </c>
      <c r="BF144" s="201"/>
      <c r="BG144" s="200">
        <f>AT144-BE144</f>
        <v>6</v>
      </c>
      <c r="BH144" s="206"/>
      <c r="BI144" s="201"/>
      <c r="BJ144" s="254">
        <f>((LEFT(AP144,FIND(" ",AP144)-1)*BC144)/$S$279)</f>
        <v>0</v>
      </c>
      <c r="BK144" s="255"/>
      <c r="BL144" s="256"/>
      <c r="BM144" s="1"/>
      <c r="BN144" s="2"/>
    </row>
    <row r="145" spans="2:66" ht="15" customHeight="1">
      <c r="B145" s="317"/>
      <c r="C145" s="318"/>
      <c r="D145" s="318"/>
      <c r="E145" s="318"/>
      <c r="F145" s="318"/>
      <c r="G145" s="318"/>
      <c r="H145" s="318"/>
      <c r="I145" s="318"/>
      <c r="J145" s="318"/>
      <c r="K145" s="318"/>
      <c r="L145" s="319"/>
      <c r="M145" s="196"/>
      <c r="N145" s="220"/>
      <c r="O145" s="220"/>
      <c r="P145" s="197"/>
      <c r="Q145" s="196"/>
      <c r="R145" s="220"/>
      <c r="S145" s="220"/>
      <c r="T145" s="197"/>
      <c r="U145" s="196"/>
      <c r="V145" s="220"/>
      <c r="W145" s="220"/>
      <c r="X145" s="197"/>
      <c r="Y145" s="196"/>
      <c r="Z145" s="220"/>
      <c r="AA145" s="220"/>
      <c r="AB145" s="197"/>
      <c r="AC145" s="308"/>
      <c r="AD145" s="309"/>
      <c r="AE145" s="309"/>
      <c r="AF145" s="310"/>
      <c r="AG145" s="225"/>
      <c r="AH145" s="226"/>
      <c r="AI145" s="226"/>
      <c r="AJ145" s="226"/>
      <c r="AK145" s="226"/>
      <c r="AL145" s="226"/>
      <c r="AM145" s="226"/>
      <c r="AN145" s="226"/>
      <c r="AO145" s="227"/>
      <c r="AP145" s="271"/>
      <c r="AQ145" s="276"/>
      <c r="AR145" s="276"/>
      <c r="AS145" s="272"/>
      <c r="AT145" s="202"/>
      <c r="AU145" s="207"/>
      <c r="AV145" s="203"/>
      <c r="AW145" s="190"/>
      <c r="AX145" s="191"/>
      <c r="AY145" s="190"/>
      <c r="AZ145" s="191"/>
      <c r="BA145" s="202"/>
      <c r="BB145" s="203"/>
      <c r="BC145" s="271"/>
      <c r="BD145" s="272"/>
      <c r="BE145" s="202"/>
      <c r="BF145" s="203"/>
      <c r="BG145" s="202"/>
      <c r="BH145" s="207"/>
      <c r="BI145" s="203"/>
      <c r="BJ145" s="257"/>
      <c r="BK145" s="258"/>
      <c r="BL145" s="259"/>
      <c r="BM145" s="1"/>
      <c r="BN145" s="2"/>
    </row>
    <row r="146" spans="2:66" ht="15" customHeight="1" thickBot="1">
      <c r="B146" s="320"/>
      <c r="C146" s="321"/>
      <c r="D146" s="321"/>
      <c r="E146" s="321"/>
      <c r="F146" s="321"/>
      <c r="G146" s="321"/>
      <c r="H146" s="321"/>
      <c r="I146" s="321"/>
      <c r="J146" s="321"/>
      <c r="K146" s="321"/>
      <c r="L146" s="322"/>
      <c r="M146" s="198"/>
      <c r="N146" s="221"/>
      <c r="O146" s="221"/>
      <c r="P146" s="199"/>
      <c r="Q146" s="198"/>
      <c r="R146" s="221"/>
      <c r="S146" s="221"/>
      <c r="T146" s="199"/>
      <c r="U146" s="198"/>
      <c r="V146" s="221"/>
      <c r="W146" s="221"/>
      <c r="X146" s="199"/>
      <c r="Y146" s="198"/>
      <c r="Z146" s="221"/>
      <c r="AA146" s="221"/>
      <c r="AB146" s="199"/>
      <c r="AC146" s="311"/>
      <c r="AD146" s="312"/>
      <c r="AE146" s="312"/>
      <c r="AF146" s="313"/>
      <c r="AG146" s="228"/>
      <c r="AH146" s="229"/>
      <c r="AI146" s="229"/>
      <c r="AJ146" s="229"/>
      <c r="AK146" s="229"/>
      <c r="AL146" s="229"/>
      <c r="AM146" s="229"/>
      <c r="AN146" s="229"/>
      <c r="AO146" s="230"/>
      <c r="AP146" s="273"/>
      <c r="AQ146" s="277"/>
      <c r="AR146" s="277"/>
      <c r="AS146" s="274"/>
      <c r="AT146" s="204"/>
      <c r="AU146" s="208"/>
      <c r="AV146" s="205"/>
      <c r="AW146" s="192"/>
      <c r="AX146" s="193"/>
      <c r="AY146" s="192"/>
      <c r="AZ146" s="193"/>
      <c r="BA146" s="204"/>
      <c r="BB146" s="205"/>
      <c r="BC146" s="273"/>
      <c r="BD146" s="274"/>
      <c r="BE146" s="204"/>
      <c r="BF146" s="205"/>
      <c r="BG146" s="204"/>
      <c r="BH146" s="208"/>
      <c r="BI146" s="205"/>
      <c r="BJ146" s="260"/>
      <c r="BK146" s="261"/>
      <c r="BL146" s="262"/>
      <c r="BM146" s="1"/>
      <c r="BN146" s="2"/>
    </row>
    <row r="147" spans="2:66" ht="15" customHeight="1" thickTop="1">
      <c r="B147" s="209" t="s">
        <v>219</v>
      </c>
      <c r="C147" s="210"/>
      <c r="D147" s="210"/>
      <c r="E147" s="210"/>
      <c r="F147" s="210"/>
      <c r="G147" s="210"/>
      <c r="H147" s="210"/>
      <c r="I147" s="210"/>
      <c r="J147" s="210"/>
      <c r="K147" s="210"/>
      <c r="L147" s="211"/>
      <c r="M147" s="194" t="s">
        <v>129</v>
      </c>
      <c r="N147" s="219"/>
      <c r="O147" s="219"/>
      <c r="P147" s="195"/>
      <c r="Q147" s="194" t="s">
        <v>129</v>
      </c>
      <c r="R147" s="219"/>
      <c r="S147" s="219"/>
      <c r="T147" s="195"/>
      <c r="U147" s="194" t="s">
        <v>129</v>
      </c>
      <c r="V147" s="219"/>
      <c r="W147" s="219"/>
      <c r="X147" s="195"/>
      <c r="Y147" s="194" t="s">
        <v>129</v>
      </c>
      <c r="Z147" s="219"/>
      <c r="AA147" s="219"/>
      <c r="AB147" s="195"/>
      <c r="AC147" s="305" t="s">
        <v>129</v>
      </c>
      <c r="AD147" s="306"/>
      <c r="AE147" s="306"/>
      <c r="AF147" s="307"/>
      <c r="AG147" s="222" t="s">
        <v>218</v>
      </c>
      <c r="AH147" s="223"/>
      <c r="AI147" s="223"/>
      <c r="AJ147" s="223"/>
      <c r="AK147" s="223"/>
      <c r="AL147" s="223"/>
      <c r="AM147" s="223"/>
      <c r="AN147" s="223"/>
      <c r="AO147" s="224"/>
      <c r="AP147" s="269" t="s">
        <v>217</v>
      </c>
      <c r="AQ147" s="275"/>
      <c r="AR147" s="275"/>
      <c r="AS147" s="270"/>
      <c r="AT147" s="200">
        <f>'09.02'!AT147+AY147</f>
        <v>2</v>
      </c>
      <c r="AU147" s="206"/>
      <c r="AV147" s="201"/>
      <c r="AW147" s="188">
        <f>'09.02'!BG147</f>
        <v>2</v>
      </c>
      <c r="AX147" s="189"/>
      <c r="AY147" s="188"/>
      <c r="AZ147" s="189"/>
      <c r="BA147" s="200"/>
      <c r="BB147" s="201"/>
      <c r="BC147" s="269">
        <f>'09.02'!BC147+BA147</f>
        <v>0</v>
      </c>
      <c r="BD147" s="270"/>
      <c r="BE147" s="200">
        <f>'09.02'!BE147+BA147</f>
        <v>0</v>
      </c>
      <c r="BF147" s="201"/>
      <c r="BG147" s="200">
        <f>AT147-BE147</f>
        <v>2</v>
      </c>
      <c r="BH147" s="206"/>
      <c r="BI147" s="201"/>
      <c r="BJ147" s="254">
        <f>((LEFT(AP147,FIND(" ",AP147)-1)*BC147)/$S$279)</f>
        <v>0</v>
      </c>
      <c r="BK147" s="255"/>
      <c r="BL147" s="256"/>
      <c r="BM147" s="1"/>
      <c r="BN147" s="2"/>
    </row>
    <row r="148" spans="2:66" ht="15" customHeight="1">
      <c r="B148" s="212"/>
      <c r="C148" s="213"/>
      <c r="D148" s="213"/>
      <c r="E148" s="213"/>
      <c r="F148" s="213"/>
      <c r="G148" s="213"/>
      <c r="H148" s="213"/>
      <c r="I148" s="213"/>
      <c r="J148" s="213"/>
      <c r="K148" s="213"/>
      <c r="L148" s="214"/>
      <c r="M148" s="196"/>
      <c r="N148" s="220"/>
      <c r="O148" s="220"/>
      <c r="P148" s="197"/>
      <c r="Q148" s="196"/>
      <c r="R148" s="220"/>
      <c r="S148" s="220"/>
      <c r="T148" s="197"/>
      <c r="U148" s="196"/>
      <c r="V148" s="220"/>
      <c r="W148" s="220"/>
      <c r="X148" s="197"/>
      <c r="Y148" s="196"/>
      <c r="Z148" s="220"/>
      <c r="AA148" s="220"/>
      <c r="AB148" s="197"/>
      <c r="AC148" s="308"/>
      <c r="AD148" s="309"/>
      <c r="AE148" s="309"/>
      <c r="AF148" s="310"/>
      <c r="AG148" s="225"/>
      <c r="AH148" s="226"/>
      <c r="AI148" s="226"/>
      <c r="AJ148" s="226"/>
      <c r="AK148" s="226"/>
      <c r="AL148" s="226"/>
      <c r="AM148" s="226"/>
      <c r="AN148" s="226"/>
      <c r="AO148" s="227"/>
      <c r="AP148" s="271"/>
      <c r="AQ148" s="276"/>
      <c r="AR148" s="276"/>
      <c r="AS148" s="272"/>
      <c r="AT148" s="202"/>
      <c r="AU148" s="207"/>
      <c r="AV148" s="203"/>
      <c r="AW148" s="190"/>
      <c r="AX148" s="191"/>
      <c r="AY148" s="190"/>
      <c r="AZ148" s="191"/>
      <c r="BA148" s="202"/>
      <c r="BB148" s="203"/>
      <c r="BC148" s="271"/>
      <c r="BD148" s="272"/>
      <c r="BE148" s="202"/>
      <c r="BF148" s="203"/>
      <c r="BG148" s="202"/>
      <c r="BH148" s="207"/>
      <c r="BI148" s="203"/>
      <c r="BJ148" s="257"/>
      <c r="BK148" s="258"/>
      <c r="BL148" s="259"/>
      <c r="BM148" s="1"/>
      <c r="BN148" s="2"/>
    </row>
    <row r="149" spans="2:66" ht="15" customHeight="1" thickBot="1">
      <c r="B149" s="215"/>
      <c r="C149" s="216"/>
      <c r="D149" s="216"/>
      <c r="E149" s="216"/>
      <c r="F149" s="216"/>
      <c r="G149" s="216"/>
      <c r="H149" s="216"/>
      <c r="I149" s="216"/>
      <c r="J149" s="216"/>
      <c r="K149" s="216"/>
      <c r="L149" s="217"/>
      <c r="M149" s="198"/>
      <c r="N149" s="221"/>
      <c r="O149" s="221"/>
      <c r="P149" s="199"/>
      <c r="Q149" s="198"/>
      <c r="R149" s="221"/>
      <c r="S149" s="221"/>
      <c r="T149" s="199"/>
      <c r="U149" s="198"/>
      <c r="V149" s="221"/>
      <c r="W149" s="221"/>
      <c r="X149" s="199"/>
      <c r="Y149" s="198"/>
      <c r="Z149" s="221"/>
      <c r="AA149" s="221"/>
      <c r="AB149" s="199"/>
      <c r="AC149" s="311"/>
      <c r="AD149" s="312"/>
      <c r="AE149" s="312"/>
      <c r="AF149" s="313"/>
      <c r="AG149" s="228"/>
      <c r="AH149" s="229"/>
      <c r="AI149" s="229"/>
      <c r="AJ149" s="229"/>
      <c r="AK149" s="229"/>
      <c r="AL149" s="229"/>
      <c r="AM149" s="229"/>
      <c r="AN149" s="229"/>
      <c r="AO149" s="230"/>
      <c r="AP149" s="273"/>
      <c r="AQ149" s="277"/>
      <c r="AR149" s="277"/>
      <c r="AS149" s="274"/>
      <c r="AT149" s="204"/>
      <c r="AU149" s="208"/>
      <c r="AV149" s="205"/>
      <c r="AW149" s="192"/>
      <c r="AX149" s="193"/>
      <c r="AY149" s="192"/>
      <c r="AZ149" s="193"/>
      <c r="BA149" s="204"/>
      <c r="BB149" s="205"/>
      <c r="BC149" s="273"/>
      <c r="BD149" s="274"/>
      <c r="BE149" s="204"/>
      <c r="BF149" s="205"/>
      <c r="BG149" s="204"/>
      <c r="BH149" s="208"/>
      <c r="BI149" s="205"/>
      <c r="BJ149" s="260"/>
      <c r="BK149" s="261"/>
      <c r="BL149" s="262"/>
      <c r="BM149" s="1"/>
      <c r="BN149" s="2"/>
    </row>
    <row r="150" spans="2:66" ht="15" customHeight="1" thickTop="1">
      <c r="B150" s="209" t="s">
        <v>298</v>
      </c>
      <c r="C150" s="210"/>
      <c r="D150" s="210"/>
      <c r="E150" s="210"/>
      <c r="F150" s="210"/>
      <c r="G150" s="210"/>
      <c r="H150" s="210"/>
      <c r="I150" s="210"/>
      <c r="J150" s="210"/>
      <c r="K150" s="210"/>
      <c r="L150" s="211"/>
      <c r="M150" s="599" t="s">
        <v>129</v>
      </c>
      <c r="N150" s="600"/>
      <c r="O150" s="600"/>
      <c r="P150" s="601"/>
      <c r="Q150" s="599" t="s">
        <v>129</v>
      </c>
      <c r="R150" s="600"/>
      <c r="S150" s="600"/>
      <c r="T150" s="601"/>
      <c r="U150" s="599" t="s">
        <v>129</v>
      </c>
      <c r="V150" s="600"/>
      <c r="W150" s="600"/>
      <c r="X150" s="601"/>
      <c r="Y150" s="599" t="s">
        <v>129</v>
      </c>
      <c r="Z150" s="600"/>
      <c r="AA150" s="600"/>
      <c r="AB150" s="601"/>
      <c r="AC150" s="296" t="s">
        <v>129</v>
      </c>
      <c r="AD150" s="297"/>
      <c r="AE150" s="297"/>
      <c r="AF150" s="298"/>
      <c r="AG150" s="222" t="s">
        <v>216</v>
      </c>
      <c r="AH150" s="223"/>
      <c r="AI150" s="223"/>
      <c r="AJ150" s="223"/>
      <c r="AK150" s="223"/>
      <c r="AL150" s="223"/>
      <c r="AM150" s="223"/>
      <c r="AN150" s="223"/>
      <c r="AO150" s="224"/>
      <c r="AP150" s="269" t="s">
        <v>159</v>
      </c>
      <c r="AQ150" s="275"/>
      <c r="AR150" s="275"/>
      <c r="AS150" s="270"/>
      <c r="AT150" s="200">
        <f>'09.02'!AT150+AY150</f>
        <v>7</v>
      </c>
      <c r="AU150" s="206"/>
      <c r="AV150" s="201"/>
      <c r="AW150" s="188">
        <f>'09.02'!BG150</f>
        <v>7</v>
      </c>
      <c r="AX150" s="189"/>
      <c r="AY150" s="188"/>
      <c r="AZ150" s="189"/>
      <c r="BA150" s="200"/>
      <c r="BB150" s="201"/>
      <c r="BC150" s="269">
        <f>'09.02'!BC150+BA150</f>
        <v>0</v>
      </c>
      <c r="BD150" s="270"/>
      <c r="BE150" s="200">
        <f>'09.02'!BE150+BA150</f>
        <v>0</v>
      </c>
      <c r="BF150" s="201"/>
      <c r="BG150" s="200">
        <f>AT150-BE150</f>
        <v>7</v>
      </c>
      <c r="BH150" s="206"/>
      <c r="BI150" s="201"/>
      <c r="BJ150" s="254">
        <f>((LEFT(AP150,FIND(" ",AP150)-1)*BC150)/$S$279)</f>
        <v>0</v>
      </c>
      <c r="BK150" s="255"/>
      <c r="BL150" s="256"/>
      <c r="BM150" s="1"/>
      <c r="BN150" s="2"/>
    </row>
    <row r="151" spans="2:66" ht="15" customHeight="1">
      <c r="B151" s="212"/>
      <c r="C151" s="213"/>
      <c r="D151" s="213"/>
      <c r="E151" s="213"/>
      <c r="F151" s="213"/>
      <c r="G151" s="213"/>
      <c r="H151" s="213"/>
      <c r="I151" s="213"/>
      <c r="J151" s="213"/>
      <c r="K151" s="213"/>
      <c r="L151" s="214"/>
      <c r="M151" s="602"/>
      <c r="N151" s="603"/>
      <c r="O151" s="603"/>
      <c r="P151" s="604"/>
      <c r="Q151" s="602"/>
      <c r="R151" s="603"/>
      <c r="S151" s="603"/>
      <c r="T151" s="604"/>
      <c r="U151" s="602"/>
      <c r="V151" s="603"/>
      <c r="W151" s="603"/>
      <c r="X151" s="604"/>
      <c r="Y151" s="602"/>
      <c r="Z151" s="603"/>
      <c r="AA151" s="603"/>
      <c r="AB151" s="604"/>
      <c r="AC151" s="299"/>
      <c r="AD151" s="300"/>
      <c r="AE151" s="300"/>
      <c r="AF151" s="301"/>
      <c r="AG151" s="225"/>
      <c r="AH151" s="226"/>
      <c r="AI151" s="226"/>
      <c r="AJ151" s="226"/>
      <c r="AK151" s="226"/>
      <c r="AL151" s="226"/>
      <c r="AM151" s="226"/>
      <c r="AN151" s="226"/>
      <c r="AO151" s="227"/>
      <c r="AP151" s="271"/>
      <c r="AQ151" s="276"/>
      <c r="AR151" s="276"/>
      <c r="AS151" s="272"/>
      <c r="AT151" s="202"/>
      <c r="AU151" s="207"/>
      <c r="AV151" s="203"/>
      <c r="AW151" s="190"/>
      <c r="AX151" s="191"/>
      <c r="AY151" s="190"/>
      <c r="AZ151" s="191"/>
      <c r="BA151" s="202"/>
      <c r="BB151" s="203"/>
      <c r="BC151" s="271"/>
      <c r="BD151" s="272"/>
      <c r="BE151" s="202"/>
      <c r="BF151" s="203"/>
      <c r="BG151" s="202"/>
      <c r="BH151" s="207"/>
      <c r="BI151" s="203"/>
      <c r="BJ151" s="257"/>
      <c r="BK151" s="258"/>
      <c r="BL151" s="259"/>
      <c r="BM151" s="1"/>
      <c r="BN151" s="2"/>
    </row>
    <row r="152" spans="2:66" ht="15" customHeight="1" thickBot="1">
      <c r="B152" s="215"/>
      <c r="C152" s="216"/>
      <c r="D152" s="216"/>
      <c r="E152" s="216"/>
      <c r="F152" s="216"/>
      <c r="G152" s="216"/>
      <c r="H152" s="216"/>
      <c r="I152" s="216"/>
      <c r="J152" s="216"/>
      <c r="K152" s="216"/>
      <c r="L152" s="217"/>
      <c r="M152" s="605"/>
      <c r="N152" s="606"/>
      <c r="O152" s="606"/>
      <c r="P152" s="607"/>
      <c r="Q152" s="605"/>
      <c r="R152" s="606"/>
      <c r="S152" s="606"/>
      <c r="T152" s="607"/>
      <c r="U152" s="605"/>
      <c r="V152" s="606"/>
      <c r="W152" s="606"/>
      <c r="X152" s="607"/>
      <c r="Y152" s="605"/>
      <c r="Z152" s="606"/>
      <c r="AA152" s="606"/>
      <c r="AB152" s="607"/>
      <c r="AC152" s="302"/>
      <c r="AD152" s="303"/>
      <c r="AE152" s="303"/>
      <c r="AF152" s="304"/>
      <c r="AG152" s="228"/>
      <c r="AH152" s="229"/>
      <c r="AI152" s="229"/>
      <c r="AJ152" s="229"/>
      <c r="AK152" s="229"/>
      <c r="AL152" s="229"/>
      <c r="AM152" s="229"/>
      <c r="AN152" s="229"/>
      <c r="AO152" s="230"/>
      <c r="AP152" s="273"/>
      <c r="AQ152" s="277"/>
      <c r="AR152" s="277"/>
      <c r="AS152" s="274"/>
      <c r="AT152" s="204"/>
      <c r="AU152" s="208"/>
      <c r="AV152" s="205"/>
      <c r="AW152" s="192"/>
      <c r="AX152" s="193"/>
      <c r="AY152" s="192"/>
      <c r="AZ152" s="193"/>
      <c r="BA152" s="204"/>
      <c r="BB152" s="205"/>
      <c r="BC152" s="273"/>
      <c r="BD152" s="274"/>
      <c r="BE152" s="204"/>
      <c r="BF152" s="205"/>
      <c r="BG152" s="204"/>
      <c r="BH152" s="208"/>
      <c r="BI152" s="205"/>
      <c r="BJ152" s="260"/>
      <c r="BK152" s="261"/>
      <c r="BL152" s="262"/>
      <c r="BM152" s="1"/>
      <c r="BN152" s="2"/>
    </row>
    <row r="153" spans="2:66" ht="15" customHeight="1" thickTop="1">
      <c r="B153" s="209"/>
      <c r="C153" s="210"/>
      <c r="D153" s="210"/>
      <c r="E153" s="210"/>
      <c r="F153" s="210"/>
      <c r="G153" s="210"/>
      <c r="H153" s="210"/>
      <c r="I153" s="210"/>
      <c r="J153" s="210"/>
      <c r="K153" s="210"/>
      <c r="L153" s="211"/>
      <c r="M153" s="188"/>
      <c r="N153" s="241"/>
      <c r="O153" s="241"/>
      <c r="P153" s="189"/>
      <c r="Q153" s="188"/>
      <c r="R153" s="241"/>
      <c r="S153" s="241"/>
      <c r="T153" s="189"/>
      <c r="U153" s="188"/>
      <c r="V153" s="241"/>
      <c r="W153" s="241"/>
      <c r="X153" s="189"/>
      <c r="Y153" s="188"/>
      <c r="Z153" s="241"/>
      <c r="AA153" s="241"/>
      <c r="AB153" s="189"/>
      <c r="AC153" s="278"/>
      <c r="AD153" s="279"/>
      <c r="AE153" s="279"/>
      <c r="AF153" s="280"/>
      <c r="AG153" s="222"/>
      <c r="AH153" s="223"/>
      <c r="AI153" s="223"/>
      <c r="AJ153" s="223"/>
      <c r="AK153" s="223"/>
      <c r="AL153" s="223"/>
      <c r="AM153" s="223"/>
      <c r="AN153" s="223"/>
      <c r="AO153" s="224"/>
      <c r="AP153" s="269"/>
      <c r="AQ153" s="275"/>
      <c r="AR153" s="275"/>
      <c r="AS153" s="270"/>
      <c r="AT153" s="200">
        <f>'09.02'!AT153+AY153</f>
        <v>0</v>
      </c>
      <c r="AU153" s="206"/>
      <c r="AV153" s="201"/>
      <c r="AW153" s="188">
        <f>'09.02'!BG153</f>
        <v>0</v>
      </c>
      <c r="AX153" s="189"/>
      <c r="AY153" s="188"/>
      <c r="AZ153" s="189"/>
      <c r="BA153" s="200"/>
      <c r="BB153" s="201"/>
      <c r="BC153" s="269">
        <f>'09.02'!BC153+BA153</f>
        <v>0</v>
      </c>
      <c r="BD153" s="270"/>
      <c r="BE153" s="200">
        <f>'09.02'!BE153+BA153</f>
        <v>0</v>
      </c>
      <c r="BF153" s="201"/>
      <c r="BG153" s="200">
        <f>AT153-BE153</f>
        <v>0</v>
      </c>
      <c r="BH153" s="206"/>
      <c r="BI153" s="201"/>
      <c r="BJ153" s="254"/>
      <c r="BK153" s="255"/>
      <c r="BL153" s="256"/>
      <c r="BM153" s="1"/>
      <c r="BN153" s="2"/>
    </row>
    <row r="154" spans="2:66" ht="15" customHeight="1">
      <c r="B154" s="212"/>
      <c r="C154" s="213"/>
      <c r="D154" s="213"/>
      <c r="E154" s="213"/>
      <c r="F154" s="213"/>
      <c r="G154" s="213"/>
      <c r="H154" s="213"/>
      <c r="I154" s="213"/>
      <c r="J154" s="213"/>
      <c r="K154" s="213"/>
      <c r="L154" s="214"/>
      <c r="M154" s="190"/>
      <c r="N154" s="242"/>
      <c r="O154" s="242"/>
      <c r="P154" s="191"/>
      <c r="Q154" s="190"/>
      <c r="R154" s="242"/>
      <c r="S154" s="242"/>
      <c r="T154" s="191"/>
      <c r="U154" s="190"/>
      <c r="V154" s="242"/>
      <c r="W154" s="242"/>
      <c r="X154" s="191"/>
      <c r="Y154" s="190"/>
      <c r="Z154" s="242"/>
      <c r="AA154" s="242"/>
      <c r="AB154" s="191"/>
      <c r="AC154" s="281"/>
      <c r="AD154" s="282"/>
      <c r="AE154" s="282"/>
      <c r="AF154" s="283"/>
      <c r="AG154" s="225"/>
      <c r="AH154" s="226"/>
      <c r="AI154" s="226"/>
      <c r="AJ154" s="226"/>
      <c r="AK154" s="226"/>
      <c r="AL154" s="226"/>
      <c r="AM154" s="226"/>
      <c r="AN154" s="226"/>
      <c r="AO154" s="227"/>
      <c r="AP154" s="271"/>
      <c r="AQ154" s="276"/>
      <c r="AR154" s="276"/>
      <c r="AS154" s="272"/>
      <c r="AT154" s="202"/>
      <c r="AU154" s="207"/>
      <c r="AV154" s="203"/>
      <c r="AW154" s="190"/>
      <c r="AX154" s="191"/>
      <c r="AY154" s="190"/>
      <c r="AZ154" s="191"/>
      <c r="BA154" s="202"/>
      <c r="BB154" s="203"/>
      <c r="BC154" s="271"/>
      <c r="BD154" s="272"/>
      <c r="BE154" s="202"/>
      <c r="BF154" s="203"/>
      <c r="BG154" s="202"/>
      <c r="BH154" s="207"/>
      <c r="BI154" s="203"/>
      <c r="BJ154" s="257"/>
      <c r="BK154" s="258"/>
      <c r="BL154" s="259"/>
      <c r="BM154" s="1"/>
      <c r="BN154" s="2"/>
    </row>
    <row r="155" spans="2:66" ht="15" customHeight="1" thickBot="1">
      <c r="B155" s="215"/>
      <c r="C155" s="216"/>
      <c r="D155" s="216"/>
      <c r="E155" s="216"/>
      <c r="F155" s="216"/>
      <c r="G155" s="216"/>
      <c r="H155" s="216"/>
      <c r="I155" s="216"/>
      <c r="J155" s="216"/>
      <c r="K155" s="216"/>
      <c r="L155" s="217"/>
      <c r="M155" s="192"/>
      <c r="N155" s="243"/>
      <c r="O155" s="243"/>
      <c r="P155" s="193"/>
      <c r="Q155" s="192"/>
      <c r="R155" s="243"/>
      <c r="S155" s="243"/>
      <c r="T155" s="193"/>
      <c r="U155" s="192"/>
      <c r="V155" s="243"/>
      <c r="W155" s="243"/>
      <c r="X155" s="193"/>
      <c r="Y155" s="192"/>
      <c r="Z155" s="243"/>
      <c r="AA155" s="243"/>
      <c r="AB155" s="193"/>
      <c r="AC155" s="284"/>
      <c r="AD155" s="285"/>
      <c r="AE155" s="285"/>
      <c r="AF155" s="286"/>
      <c r="AG155" s="228"/>
      <c r="AH155" s="229"/>
      <c r="AI155" s="229"/>
      <c r="AJ155" s="229"/>
      <c r="AK155" s="229"/>
      <c r="AL155" s="229"/>
      <c r="AM155" s="229"/>
      <c r="AN155" s="229"/>
      <c r="AO155" s="230"/>
      <c r="AP155" s="273"/>
      <c r="AQ155" s="277"/>
      <c r="AR155" s="277"/>
      <c r="AS155" s="274"/>
      <c r="AT155" s="204"/>
      <c r="AU155" s="208"/>
      <c r="AV155" s="205"/>
      <c r="AW155" s="192"/>
      <c r="AX155" s="193"/>
      <c r="AY155" s="192"/>
      <c r="AZ155" s="193"/>
      <c r="BA155" s="204"/>
      <c r="BB155" s="205"/>
      <c r="BC155" s="273"/>
      <c r="BD155" s="274"/>
      <c r="BE155" s="204"/>
      <c r="BF155" s="205"/>
      <c r="BG155" s="204"/>
      <c r="BH155" s="208"/>
      <c r="BI155" s="205"/>
      <c r="BJ155" s="260"/>
      <c r="BK155" s="261"/>
      <c r="BL155" s="262"/>
      <c r="BM155" s="1"/>
      <c r="BN155" s="2"/>
    </row>
    <row r="156" spans="2:66" ht="15" customHeight="1" thickTop="1">
      <c r="B156" s="209"/>
      <c r="C156" s="210"/>
      <c r="D156" s="210"/>
      <c r="E156" s="210"/>
      <c r="F156" s="210"/>
      <c r="G156" s="210"/>
      <c r="H156" s="210"/>
      <c r="I156" s="210"/>
      <c r="J156" s="210"/>
      <c r="K156" s="210"/>
      <c r="L156" s="211"/>
      <c r="M156" s="194"/>
      <c r="N156" s="219"/>
      <c r="O156" s="219"/>
      <c r="P156" s="195"/>
      <c r="Q156" s="194"/>
      <c r="R156" s="219"/>
      <c r="S156" s="219"/>
      <c r="T156" s="195"/>
      <c r="U156" s="194"/>
      <c r="V156" s="219"/>
      <c r="W156" s="219"/>
      <c r="X156" s="195"/>
      <c r="Y156" s="194"/>
      <c r="Z156" s="219"/>
      <c r="AA156" s="219"/>
      <c r="AB156" s="195"/>
      <c r="AC156" s="188"/>
      <c r="AD156" s="241"/>
      <c r="AE156" s="241"/>
      <c r="AF156" s="189"/>
      <c r="AG156" s="222" t="s">
        <v>215</v>
      </c>
      <c r="AH156" s="223"/>
      <c r="AI156" s="223"/>
      <c r="AJ156" s="223"/>
      <c r="AK156" s="223"/>
      <c r="AL156" s="223"/>
      <c r="AM156" s="223"/>
      <c r="AN156" s="223"/>
      <c r="AO156" s="224"/>
      <c r="AP156" s="269" t="s">
        <v>61</v>
      </c>
      <c r="AQ156" s="275"/>
      <c r="AR156" s="275"/>
      <c r="AS156" s="270"/>
      <c r="AT156" s="200">
        <f>'09.02'!AT156+AY156</f>
        <v>37</v>
      </c>
      <c r="AU156" s="206"/>
      <c r="AV156" s="201"/>
      <c r="AW156" s="188">
        <f>'09.02'!BG156</f>
        <v>37</v>
      </c>
      <c r="AX156" s="189"/>
      <c r="AY156" s="188"/>
      <c r="AZ156" s="189"/>
      <c r="BA156" s="200"/>
      <c r="BB156" s="201"/>
      <c r="BC156" s="269">
        <f>'09.02'!BC156+BA156</f>
        <v>0</v>
      </c>
      <c r="BD156" s="270"/>
      <c r="BE156" s="200">
        <f>'09.02'!BE156+BA156</f>
        <v>0</v>
      </c>
      <c r="BF156" s="201"/>
      <c r="BG156" s="200">
        <f>AT156-BE156</f>
        <v>37</v>
      </c>
      <c r="BH156" s="206"/>
      <c r="BI156" s="201"/>
      <c r="BJ156" s="254">
        <f>((LEFT(AP156,FIND(" ",AP156)-1)*BC156)/$S$279)</f>
        <v>0</v>
      </c>
      <c r="BK156" s="255"/>
      <c r="BL156" s="256"/>
      <c r="BM156" s="1"/>
      <c r="BN156" s="2"/>
    </row>
    <row r="157" spans="2:66" ht="15" customHeight="1">
      <c r="B157" s="212"/>
      <c r="C157" s="213"/>
      <c r="D157" s="213"/>
      <c r="E157" s="213"/>
      <c r="F157" s="213"/>
      <c r="G157" s="213"/>
      <c r="H157" s="213"/>
      <c r="I157" s="213"/>
      <c r="J157" s="213"/>
      <c r="K157" s="213"/>
      <c r="L157" s="214"/>
      <c r="M157" s="196"/>
      <c r="N157" s="220"/>
      <c r="O157" s="220"/>
      <c r="P157" s="197"/>
      <c r="Q157" s="196"/>
      <c r="R157" s="220"/>
      <c r="S157" s="220"/>
      <c r="T157" s="197"/>
      <c r="U157" s="196"/>
      <c r="V157" s="220"/>
      <c r="W157" s="220"/>
      <c r="X157" s="197"/>
      <c r="Y157" s="196"/>
      <c r="Z157" s="220"/>
      <c r="AA157" s="220"/>
      <c r="AB157" s="197"/>
      <c r="AC157" s="190"/>
      <c r="AD157" s="242"/>
      <c r="AE157" s="242"/>
      <c r="AF157" s="191"/>
      <c r="AG157" s="225"/>
      <c r="AH157" s="226"/>
      <c r="AI157" s="226"/>
      <c r="AJ157" s="226"/>
      <c r="AK157" s="226"/>
      <c r="AL157" s="226"/>
      <c r="AM157" s="226"/>
      <c r="AN157" s="226"/>
      <c r="AO157" s="227"/>
      <c r="AP157" s="271"/>
      <c r="AQ157" s="276"/>
      <c r="AR157" s="276"/>
      <c r="AS157" s="272"/>
      <c r="AT157" s="202"/>
      <c r="AU157" s="207"/>
      <c r="AV157" s="203"/>
      <c r="AW157" s="190"/>
      <c r="AX157" s="191"/>
      <c r="AY157" s="190"/>
      <c r="AZ157" s="191"/>
      <c r="BA157" s="202"/>
      <c r="BB157" s="203"/>
      <c r="BC157" s="271"/>
      <c r="BD157" s="272"/>
      <c r="BE157" s="202"/>
      <c r="BF157" s="203"/>
      <c r="BG157" s="202"/>
      <c r="BH157" s="207"/>
      <c r="BI157" s="203"/>
      <c r="BJ157" s="257"/>
      <c r="BK157" s="258"/>
      <c r="BL157" s="259"/>
      <c r="BM157" s="1"/>
      <c r="BN157" s="2"/>
    </row>
    <row r="158" spans="2:66" ht="15" customHeight="1" thickBot="1">
      <c r="B158" s="215"/>
      <c r="C158" s="216"/>
      <c r="D158" s="216"/>
      <c r="E158" s="216"/>
      <c r="F158" s="216"/>
      <c r="G158" s="216"/>
      <c r="H158" s="216"/>
      <c r="I158" s="216"/>
      <c r="J158" s="216"/>
      <c r="K158" s="216"/>
      <c r="L158" s="217"/>
      <c r="M158" s="198"/>
      <c r="N158" s="221"/>
      <c r="O158" s="221"/>
      <c r="P158" s="199"/>
      <c r="Q158" s="198"/>
      <c r="R158" s="221"/>
      <c r="S158" s="221"/>
      <c r="T158" s="199"/>
      <c r="U158" s="198"/>
      <c r="V158" s="221"/>
      <c r="W158" s="221"/>
      <c r="X158" s="199"/>
      <c r="Y158" s="198"/>
      <c r="Z158" s="221"/>
      <c r="AA158" s="221"/>
      <c r="AB158" s="199"/>
      <c r="AC158" s="192"/>
      <c r="AD158" s="243"/>
      <c r="AE158" s="243"/>
      <c r="AF158" s="193"/>
      <c r="AG158" s="228"/>
      <c r="AH158" s="229"/>
      <c r="AI158" s="229"/>
      <c r="AJ158" s="229"/>
      <c r="AK158" s="229"/>
      <c r="AL158" s="229"/>
      <c r="AM158" s="229"/>
      <c r="AN158" s="229"/>
      <c r="AO158" s="230"/>
      <c r="AP158" s="273"/>
      <c r="AQ158" s="277"/>
      <c r="AR158" s="277"/>
      <c r="AS158" s="274"/>
      <c r="AT158" s="204"/>
      <c r="AU158" s="208"/>
      <c r="AV158" s="205"/>
      <c r="AW158" s="192"/>
      <c r="AX158" s="193"/>
      <c r="AY158" s="192"/>
      <c r="AZ158" s="193"/>
      <c r="BA158" s="204"/>
      <c r="BB158" s="205"/>
      <c r="BC158" s="273"/>
      <c r="BD158" s="274"/>
      <c r="BE158" s="204"/>
      <c r="BF158" s="205"/>
      <c r="BG158" s="204"/>
      <c r="BH158" s="208"/>
      <c r="BI158" s="205"/>
      <c r="BJ158" s="260"/>
      <c r="BK158" s="261"/>
      <c r="BL158" s="262"/>
      <c r="BM158" s="1"/>
      <c r="BN158" s="2"/>
    </row>
    <row r="159" spans="2:66" ht="15" customHeight="1" thickTop="1" thickBot="1">
      <c r="B159" s="209"/>
      <c r="C159" s="210"/>
      <c r="D159" s="210"/>
      <c r="E159" s="210"/>
      <c r="F159" s="210"/>
      <c r="G159" s="210"/>
      <c r="H159" s="210"/>
      <c r="I159" s="210"/>
      <c r="J159" s="210"/>
      <c r="K159" s="210"/>
      <c r="L159" s="211"/>
      <c r="M159" s="218"/>
      <c r="N159" s="218"/>
      <c r="O159" s="218"/>
      <c r="P159" s="218"/>
      <c r="Q159" s="218"/>
      <c r="R159" s="218"/>
      <c r="S159" s="218"/>
      <c r="T159" s="218"/>
      <c r="U159" s="218"/>
      <c r="V159" s="218"/>
      <c r="W159" s="218"/>
      <c r="X159" s="218"/>
      <c r="Y159" s="218"/>
      <c r="Z159" s="218"/>
      <c r="AA159" s="218"/>
      <c r="AB159" s="218"/>
      <c r="AC159" s="182"/>
      <c r="AD159" s="182"/>
      <c r="AE159" s="182"/>
      <c r="AF159" s="182"/>
      <c r="AG159" s="222" t="s">
        <v>301</v>
      </c>
      <c r="AH159" s="223"/>
      <c r="AI159" s="223"/>
      <c r="AJ159" s="223"/>
      <c r="AK159" s="223"/>
      <c r="AL159" s="223"/>
      <c r="AM159" s="223"/>
      <c r="AN159" s="223"/>
      <c r="AO159" s="224"/>
      <c r="AP159" s="269" t="s">
        <v>52</v>
      </c>
      <c r="AQ159" s="275"/>
      <c r="AR159" s="275"/>
      <c r="AS159" s="270"/>
      <c r="AT159" s="200">
        <f>'09.02'!AT159+AY159</f>
        <v>10</v>
      </c>
      <c r="AU159" s="206"/>
      <c r="AV159" s="201"/>
      <c r="AW159" s="188">
        <f>'09.02'!BG159</f>
        <v>10</v>
      </c>
      <c r="AX159" s="189"/>
      <c r="AY159" s="188"/>
      <c r="AZ159" s="189"/>
      <c r="BA159" s="200"/>
      <c r="BB159" s="201"/>
      <c r="BC159" s="269">
        <f>'09.02'!BC159+BA159</f>
        <v>0</v>
      </c>
      <c r="BD159" s="270"/>
      <c r="BE159" s="200">
        <f>'09.02'!BE159+BA159</f>
        <v>0</v>
      </c>
      <c r="BF159" s="201"/>
      <c r="BG159" s="200">
        <f>AT159-BE159</f>
        <v>10</v>
      </c>
      <c r="BH159" s="206"/>
      <c r="BI159" s="201"/>
      <c r="BJ159" s="254">
        <f>((LEFT(AP159,FIND(" ",AP159)-1)*BC159)/$S$279)</f>
        <v>0</v>
      </c>
      <c r="BK159" s="255"/>
      <c r="BL159" s="256"/>
      <c r="BM159" s="1"/>
      <c r="BN159" s="2"/>
    </row>
    <row r="160" spans="2:66" ht="15" customHeight="1" thickTop="1" thickBot="1">
      <c r="B160" s="212"/>
      <c r="C160" s="213"/>
      <c r="D160" s="213"/>
      <c r="E160" s="213"/>
      <c r="F160" s="213"/>
      <c r="G160" s="213"/>
      <c r="H160" s="213"/>
      <c r="I160" s="213"/>
      <c r="J160" s="213"/>
      <c r="K160" s="213"/>
      <c r="L160" s="214"/>
      <c r="M160" s="218"/>
      <c r="N160" s="218"/>
      <c r="O160" s="218"/>
      <c r="P160" s="218"/>
      <c r="Q160" s="218"/>
      <c r="R160" s="218"/>
      <c r="S160" s="218"/>
      <c r="T160" s="218"/>
      <c r="U160" s="218"/>
      <c r="V160" s="218"/>
      <c r="W160" s="218"/>
      <c r="X160" s="218"/>
      <c r="Y160" s="218"/>
      <c r="Z160" s="218"/>
      <c r="AA160" s="218"/>
      <c r="AB160" s="218"/>
      <c r="AC160" s="182"/>
      <c r="AD160" s="182"/>
      <c r="AE160" s="182"/>
      <c r="AF160" s="182"/>
      <c r="AG160" s="225"/>
      <c r="AH160" s="226"/>
      <c r="AI160" s="226"/>
      <c r="AJ160" s="226"/>
      <c r="AK160" s="226"/>
      <c r="AL160" s="226"/>
      <c r="AM160" s="226"/>
      <c r="AN160" s="226"/>
      <c r="AO160" s="227"/>
      <c r="AP160" s="271"/>
      <c r="AQ160" s="276"/>
      <c r="AR160" s="276"/>
      <c r="AS160" s="272"/>
      <c r="AT160" s="202"/>
      <c r="AU160" s="207"/>
      <c r="AV160" s="203"/>
      <c r="AW160" s="190"/>
      <c r="AX160" s="191"/>
      <c r="AY160" s="190"/>
      <c r="AZ160" s="191"/>
      <c r="BA160" s="202"/>
      <c r="BB160" s="203"/>
      <c r="BC160" s="271"/>
      <c r="BD160" s="272"/>
      <c r="BE160" s="202"/>
      <c r="BF160" s="203"/>
      <c r="BG160" s="202"/>
      <c r="BH160" s="207"/>
      <c r="BI160" s="203"/>
      <c r="BJ160" s="257"/>
      <c r="BK160" s="258"/>
      <c r="BL160" s="259"/>
      <c r="BM160" s="1"/>
      <c r="BN160" s="2"/>
    </row>
    <row r="161" spans="2:67" ht="15" customHeight="1" thickTop="1" thickBot="1">
      <c r="B161" s="215"/>
      <c r="C161" s="216"/>
      <c r="D161" s="216"/>
      <c r="E161" s="216"/>
      <c r="F161" s="216"/>
      <c r="G161" s="216"/>
      <c r="H161" s="216"/>
      <c r="I161" s="216"/>
      <c r="J161" s="216"/>
      <c r="K161" s="216"/>
      <c r="L161" s="217"/>
      <c r="M161" s="218"/>
      <c r="N161" s="218"/>
      <c r="O161" s="218"/>
      <c r="P161" s="218"/>
      <c r="Q161" s="218"/>
      <c r="R161" s="218"/>
      <c r="S161" s="218"/>
      <c r="T161" s="218"/>
      <c r="U161" s="218"/>
      <c r="V161" s="218"/>
      <c r="W161" s="218"/>
      <c r="X161" s="218"/>
      <c r="Y161" s="218"/>
      <c r="Z161" s="218"/>
      <c r="AA161" s="218"/>
      <c r="AB161" s="218"/>
      <c r="AC161" s="182"/>
      <c r="AD161" s="182"/>
      <c r="AE161" s="182"/>
      <c r="AF161" s="182"/>
      <c r="AG161" s="228"/>
      <c r="AH161" s="229"/>
      <c r="AI161" s="229"/>
      <c r="AJ161" s="229"/>
      <c r="AK161" s="229"/>
      <c r="AL161" s="229"/>
      <c r="AM161" s="229"/>
      <c r="AN161" s="229"/>
      <c r="AO161" s="230"/>
      <c r="AP161" s="273"/>
      <c r="AQ161" s="277"/>
      <c r="AR161" s="277"/>
      <c r="AS161" s="274"/>
      <c r="AT161" s="204"/>
      <c r="AU161" s="208"/>
      <c r="AV161" s="205"/>
      <c r="AW161" s="192"/>
      <c r="AX161" s="193"/>
      <c r="AY161" s="192"/>
      <c r="AZ161" s="193"/>
      <c r="BA161" s="204"/>
      <c r="BB161" s="205"/>
      <c r="BC161" s="273"/>
      <c r="BD161" s="274"/>
      <c r="BE161" s="204"/>
      <c r="BF161" s="205"/>
      <c r="BG161" s="204"/>
      <c r="BH161" s="208"/>
      <c r="BI161" s="205"/>
      <c r="BJ161" s="260"/>
      <c r="BK161" s="261"/>
      <c r="BL161" s="262"/>
      <c r="BM161" s="1"/>
      <c r="BN161" s="2"/>
    </row>
    <row r="162" spans="2:67" ht="15" customHeight="1" thickTop="1" thickBot="1">
      <c r="B162" s="209"/>
      <c r="C162" s="210"/>
      <c r="D162" s="210"/>
      <c r="E162" s="210"/>
      <c r="F162" s="210"/>
      <c r="G162" s="210"/>
      <c r="H162" s="210"/>
      <c r="I162" s="210"/>
      <c r="J162" s="210"/>
      <c r="K162" s="210"/>
      <c r="L162" s="211"/>
      <c r="M162" s="218"/>
      <c r="N162" s="218"/>
      <c r="O162" s="218"/>
      <c r="P162" s="218"/>
      <c r="Q162" s="218"/>
      <c r="R162" s="218"/>
      <c r="S162" s="218"/>
      <c r="T162" s="218"/>
      <c r="U162" s="218"/>
      <c r="V162" s="218"/>
      <c r="W162" s="218"/>
      <c r="X162" s="218"/>
      <c r="Y162" s="218"/>
      <c r="Z162" s="218"/>
      <c r="AA162" s="218"/>
      <c r="AB162" s="218"/>
      <c r="AC162" s="182"/>
      <c r="AD162" s="182"/>
      <c r="AE162" s="182"/>
      <c r="AF162" s="182"/>
      <c r="AG162" s="222" t="s">
        <v>164</v>
      </c>
      <c r="AH162" s="223"/>
      <c r="AI162" s="223"/>
      <c r="AJ162" s="223"/>
      <c r="AK162" s="223"/>
      <c r="AL162" s="223"/>
      <c r="AM162" s="223"/>
      <c r="AN162" s="223"/>
      <c r="AO162" s="224"/>
      <c r="AP162" s="269" t="s">
        <v>52</v>
      </c>
      <c r="AQ162" s="275"/>
      <c r="AR162" s="275"/>
      <c r="AS162" s="270"/>
      <c r="AT162" s="200">
        <f>'09.02'!AT162+AY162</f>
        <v>0</v>
      </c>
      <c r="AU162" s="206"/>
      <c r="AV162" s="201"/>
      <c r="AW162" s="188">
        <f>'09.02'!BG162</f>
        <v>0</v>
      </c>
      <c r="AX162" s="189"/>
      <c r="AY162" s="188"/>
      <c r="AZ162" s="189"/>
      <c r="BA162" s="200"/>
      <c r="BB162" s="201"/>
      <c r="BC162" s="269">
        <f>'09.02'!BC162+BA162</f>
        <v>0</v>
      </c>
      <c r="BD162" s="270"/>
      <c r="BE162" s="200">
        <f>'09.02'!BE162+BA162</f>
        <v>0</v>
      </c>
      <c r="BF162" s="201"/>
      <c r="BG162" s="200">
        <f>AT162-BE162</f>
        <v>0</v>
      </c>
      <c r="BH162" s="206"/>
      <c r="BI162" s="201"/>
      <c r="BJ162" s="254">
        <f>((LEFT(AP162,FIND(" ",AP162)-1)*BC162)/$S$279)</f>
        <v>0</v>
      </c>
      <c r="BK162" s="255"/>
      <c r="BL162" s="256"/>
      <c r="BM162" s="1"/>
      <c r="BN162" s="2"/>
    </row>
    <row r="163" spans="2:67" ht="15" customHeight="1" thickTop="1" thickBot="1">
      <c r="B163" s="212"/>
      <c r="C163" s="213"/>
      <c r="D163" s="213"/>
      <c r="E163" s="213"/>
      <c r="F163" s="213"/>
      <c r="G163" s="213"/>
      <c r="H163" s="213"/>
      <c r="I163" s="213"/>
      <c r="J163" s="213"/>
      <c r="K163" s="213"/>
      <c r="L163" s="214"/>
      <c r="M163" s="218"/>
      <c r="N163" s="218"/>
      <c r="O163" s="218"/>
      <c r="P163" s="218"/>
      <c r="Q163" s="218"/>
      <c r="R163" s="218"/>
      <c r="S163" s="218"/>
      <c r="T163" s="218"/>
      <c r="U163" s="218"/>
      <c r="V163" s="218"/>
      <c r="W163" s="218"/>
      <c r="X163" s="218"/>
      <c r="Y163" s="218"/>
      <c r="Z163" s="218"/>
      <c r="AA163" s="218"/>
      <c r="AB163" s="218"/>
      <c r="AC163" s="182"/>
      <c r="AD163" s="182"/>
      <c r="AE163" s="182"/>
      <c r="AF163" s="182"/>
      <c r="AG163" s="225"/>
      <c r="AH163" s="226"/>
      <c r="AI163" s="226"/>
      <c r="AJ163" s="226"/>
      <c r="AK163" s="226"/>
      <c r="AL163" s="226"/>
      <c r="AM163" s="226"/>
      <c r="AN163" s="226"/>
      <c r="AO163" s="227"/>
      <c r="AP163" s="271"/>
      <c r="AQ163" s="276"/>
      <c r="AR163" s="276"/>
      <c r="AS163" s="272"/>
      <c r="AT163" s="202"/>
      <c r="AU163" s="207"/>
      <c r="AV163" s="203"/>
      <c r="AW163" s="190"/>
      <c r="AX163" s="191"/>
      <c r="AY163" s="190"/>
      <c r="AZ163" s="191"/>
      <c r="BA163" s="202"/>
      <c r="BB163" s="203"/>
      <c r="BC163" s="271"/>
      <c r="BD163" s="272"/>
      <c r="BE163" s="202"/>
      <c r="BF163" s="203"/>
      <c r="BG163" s="202"/>
      <c r="BH163" s="207"/>
      <c r="BI163" s="203"/>
      <c r="BJ163" s="257"/>
      <c r="BK163" s="258"/>
      <c r="BL163" s="259"/>
      <c r="BM163" s="1"/>
      <c r="BN163" s="2"/>
    </row>
    <row r="164" spans="2:67" ht="15" customHeight="1" thickTop="1" thickBot="1">
      <c r="B164" s="215"/>
      <c r="C164" s="216"/>
      <c r="D164" s="216"/>
      <c r="E164" s="216"/>
      <c r="F164" s="216"/>
      <c r="G164" s="216"/>
      <c r="H164" s="216"/>
      <c r="I164" s="216"/>
      <c r="J164" s="216"/>
      <c r="K164" s="216"/>
      <c r="L164" s="217"/>
      <c r="M164" s="218"/>
      <c r="N164" s="218"/>
      <c r="O164" s="218"/>
      <c r="P164" s="218"/>
      <c r="Q164" s="218"/>
      <c r="R164" s="218"/>
      <c r="S164" s="218"/>
      <c r="T164" s="218"/>
      <c r="U164" s="218"/>
      <c r="V164" s="218"/>
      <c r="W164" s="218"/>
      <c r="X164" s="218"/>
      <c r="Y164" s="218"/>
      <c r="Z164" s="218"/>
      <c r="AA164" s="218"/>
      <c r="AB164" s="218"/>
      <c r="AC164" s="182"/>
      <c r="AD164" s="182"/>
      <c r="AE164" s="182"/>
      <c r="AF164" s="182"/>
      <c r="AG164" s="228"/>
      <c r="AH164" s="229"/>
      <c r="AI164" s="229"/>
      <c r="AJ164" s="229"/>
      <c r="AK164" s="229"/>
      <c r="AL164" s="229"/>
      <c r="AM164" s="229"/>
      <c r="AN164" s="229"/>
      <c r="AO164" s="230"/>
      <c r="AP164" s="273"/>
      <c r="AQ164" s="277"/>
      <c r="AR164" s="277"/>
      <c r="AS164" s="274"/>
      <c r="AT164" s="204"/>
      <c r="AU164" s="208"/>
      <c r="AV164" s="205"/>
      <c r="AW164" s="192"/>
      <c r="AX164" s="193"/>
      <c r="AY164" s="192"/>
      <c r="AZ164" s="193"/>
      <c r="BA164" s="204"/>
      <c r="BB164" s="205"/>
      <c r="BC164" s="273"/>
      <c r="BD164" s="274"/>
      <c r="BE164" s="204"/>
      <c r="BF164" s="205"/>
      <c r="BG164" s="204"/>
      <c r="BH164" s="208"/>
      <c r="BI164" s="205"/>
      <c r="BJ164" s="260"/>
      <c r="BK164" s="261"/>
      <c r="BL164" s="262"/>
      <c r="BM164" s="1"/>
      <c r="BN164" s="2"/>
    </row>
    <row r="165" spans="2:67" ht="15" customHeight="1" thickTop="1" thickBot="1">
      <c r="B165" s="209"/>
      <c r="C165" s="210"/>
      <c r="D165" s="210"/>
      <c r="E165" s="210"/>
      <c r="F165" s="210"/>
      <c r="G165" s="210"/>
      <c r="H165" s="210"/>
      <c r="I165" s="210"/>
      <c r="J165" s="210"/>
      <c r="K165" s="210"/>
      <c r="L165" s="211"/>
      <c r="M165" s="218"/>
      <c r="N165" s="218"/>
      <c r="O165" s="218"/>
      <c r="P165" s="218"/>
      <c r="Q165" s="218"/>
      <c r="R165" s="218"/>
      <c r="S165" s="218"/>
      <c r="T165" s="218"/>
      <c r="U165" s="218"/>
      <c r="V165" s="218"/>
      <c r="W165" s="218"/>
      <c r="X165" s="218"/>
      <c r="Y165" s="218"/>
      <c r="Z165" s="218"/>
      <c r="AA165" s="218"/>
      <c r="AB165" s="218"/>
      <c r="AC165" s="182"/>
      <c r="AD165" s="182"/>
      <c r="AE165" s="182"/>
      <c r="AF165" s="182"/>
      <c r="AG165" s="265" t="s">
        <v>63</v>
      </c>
      <c r="AH165" s="265"/>
      <c r="AI165" s="265"/>
      <c r="AJ165" s="265"/>
      <c r="AK165" s="265"/>
      <c r="AL165" s="265"/>
      <c r="AM165" s="265"/>
      <c r="AN165" s="265"/>
      <c r="AO165" s="265"/>
      <c r="AP165" s="265"/>
      <c r="AQ165" s="265"/>
      <c r="AR165" s="265"/>
      <c r="AS165" s="265"/>
      <c r="AT165" s="265"/>
      <c r="AU165" s="265"/>
      <c r="AV165" s="265"/>
      <c r="AW165" s="265"/>
      <c r="AX165" s="265"/>
      <c r="AY165" s="265"/>
      <c r="AZ165" s="265"/>
      <c r="BA165" s="265"/>
      <c r="BB165" s="265"/>
      <c r="BC165" s="265"/>
      <c r="BD165" s="265"/>
      <c r="BE165" s="265"/>
      <c r="BF165" s="265"/>
      <c r="BG165" s="265"/>
      <c r="BH165" s="265"/>
      <c r="BI165" s="266"/>
      <c r="BJ165" s="254">
        <f>SUM(BG66:BI164)</f>
        <v>557</v>
      </c>
      <c r="BK165" s="255"/>
      <c r="BL165" s="256"/>
      <c r="BM165" s="263" t="s">
        <v>263</v>
      </c>
      <c r="BN165" s="264"/>
      <c r="BO165" s="264"/>
    </row>
    <row r="166" spans="2:67" ht="15" customHeight="1" thickTop="1" thickBot="1">
      <c r="B166" s="212"/>
      <c r="C166" s="213"/>
      <c r="D166" s="213"/>
      <c r="E166" s="213"/>
      <c r="F166" s="213"/>
      <c r="G166" s="213"/>
      <c r="H166" s="213"/>
      <c r="I166" s="213"/>
      <c r="J166" s="213"/>
      <c r="K166" s="213"/>
      <c r="L166" s="214"/>
      <c r="M166" s="218"/>
      <c r="N166" s="218"/>
      <c r="O166" s="218"/>
      <c r="P166" s="218"/>
      <c r="Q166" s="218"/>
      <c r="R166" s="218"/>
      <c r="S166" s="218"/>
      <c r="T166" s="218"/>
      <c r="U166" s="218"/>
      <c r="V166" s="218"/>
      <c r="W166" s="218"/>
      <c r="X166" s="218"/>
      <c r="Y166" s="218"/>
      <c r="Z166" s="218"/>
      <c r="AA166" s="218"/>
      <c r="AB166" s="218"/>
      <c r="AC166" s="182"/>
      <c r="AD166" s="182"/>
      <c r="AE166" s="182"/>
      <c r="AF166" s="182"/>
      <c r="AG166" s="267"/>
      <c r="AH166" s="267"/>
      <c r="AI166" s="267"/>
      <c r="AJ166" s="267"/>
      <c r="AK166" s="267"/>
      <c r="AL166" s="267"/>
      <c r="AM166" s="267"/>
      <c r="AN166" s="267"/>
      <c r="AO166" s="267"/>
      <c r="AP166" s="267"/>
      <c r="AQ166" s="267"/>
      <c r="AR166" s="267"/>
      <c r="AS166" s="267"/>
      <c r="AT166" s="267"/>
      <c r="AU166" s="267"/>
      <c r="AV166" s="267"/>
      <c r="AW166" s="267"/>
      <c r="AX166" s="267"/>
      <c r="AY166" s="267"/>
      <c r="AZ166" s="267"/>
      <c r="BA166" s="267"/>
      <c r="BB166" s="267"/>
      <c r="BC166" s="267"/>
      <c r="BD166" s="267"/>
      <c r="BE166" s="267"/>
      <c r="BF166" s="267"/>
      <c r="BG166" s="267"/>
      <c r="BH166" s="267"/>
      <c r="BI166" s="268"/>
      <c r="BJ166" s="257"/>
      <c r="BK166" s="258"/>
      <c r="BL166" s="259"/>
      <c r="BM166" s="263"/>
      <c r="BN166" s="264"/>
      <c r="BO166" s="264"/>
    </row>
    <row r="167" spans="2:67" ht="15" customHeight="1" thickTop="1" thickBot="1">
      <c r="B167" s="215"/>
      <c r="C167" s="216"/>
      <c r="D167" s="216"/>
      <c r="E167" s="216"/>
      <c r="F167" s="216"/>
      <c r="G167" s="216"/>
      <c r="H167" s="216"/>
      <c r="I167" s="216"/>
      <c r="J167" s="216"/>
      <c r="K167" s="216"/>
      <c r="L167" s="217"/>
      <c r="M167" s="218"/>
      <c r="N167" s="218"/>
      <c r="O167" s="218"/>
      <c r="P167" s="218"/>
      <c r="Q167" s="218"/>
      <c r="R167" s="218"/>
      <c r="S167" s="218"/>
      <c r="T167" s="218"/>
      <c r="U167" s="218"/>
      <c r="V167" s="218"/>
      <c r="W167" s="218"/>
      <c r="X167" s="218"/>
      <c r="Y167" s="218"/>
      <c r="Z167" s="218"/>
      <c r="AA167" s="218"/>
      <c r="AB167" s="218"/>
      <c r="AC167" s="182"/>
      <c r="AD167" s="182"/>
      <c r="AE167" s="182"/>
      <c r="AF167" s="182"/>
      <c r="AG167" s="267"/>
      <c r="AH167" s="267"/>
      <c r="AI167" s="267"/>
      <c r="AJ167" s="267"/>
      <c r="AK167" s="267"/>
      <c r="AL167" s="267"/>
      <c r="AM167" s="267"/>
      <c r="AN167" s="267"/>
      <c r="AO167" s="267"/>
      <c r="AP167" s="267"/>
      <c r="AQ167" s="267"/>
      <c r="AR167" s="267"/>
      <c r="AS167" s="267"/>
      <c r="AT167" s="267"/>
      <c r="AU167" s="267"/>
      <c r="AV167" s="267"/>
      <c r="AW167" s="267"/>
      <c r="AX167" s="267"/>
      <c r="AY167" s="267"/>
      <c r="AZ167" s="267"/>
      <c r="BA167" s="267"/>
      <c r="BB167" s="267"/>
      <c r="BC167" s="267"/>
      <c r="BD167" s="267"/>
      <c r="BE167" s="267"/>
      <c r="BF167" s="267"/>
      <c r="BG167" s="267"/>
      <c r="BH167" s="267"/>
      <c r="BI167" s="268"/>
      <c r="BJ167" s="260"/>
      <c r="BK167" s="261"/>
      <c r="BL167" s="262"/>
      <c r="BM167" s="263"/>
      <c r="BN167" s="264"/>
      <c r="BO167" s="264"/>
    </row>
    <row r="168" spans="2:67" ht="15" customHeight="1" thickTop="1" thickBot="1">
      <c r="B168" s="209"/>
      <c r="C168" s="210"/>
      <c r="D168" s="210"/>
      <c r="E168" s="210"/>
      <c r="F168" s="210"/>
      <c r="G168" s="210"/>
      <c r="H168" s="210"/>
      <c r="I168" s="210"/>
      <c r="J168" s="210"/>
      <c r="K168" s="210"/>
      <c r="L168" s="211"/>
      <c r="M168" s="218"/>
      <c r="N168" s="218"/>
      <c r="O168" s="218"/>
      <c r="P168" s="218"/>
      <c r="Q168" s="218"/>
      <c r="R168" s="218"/>
      <c r="S168" s="218"/>
      <c r="T168" s="218"/>
      <c r="U168" s="218"/>
      <c r="V168" s="218"/>
      <c r="W168" s="218"/>
      <c r="X168" s="218"/>
      <c r="Y168" s="218"/>
      <c r="Z168" s="218"/>
      <c r="AA168" s="218"/>
      <c r="AB168" s="218"/>
      <c r="AC168" s="182"/>
      <c r="AD168" s="182"/>
      <c r="AE168" s="182"/>
      <c r="AF168" s="182"/>
      <c r="AG168" s="246" t="s">
        <v>40</v>
      </c>
      <c r="AH168" s="246"/>
      <c r="AI168" s="246"/>
      <c r="AJ168" s="246"/>
      <c r="AK168" s="246"/>
      <c r="AL168" s="246"/>
      <c r="AM168" s="246"/>
      <c r="AN168" s="246"/>
      <c r="AO168" s="246"/>
      <c r="AP168" s="246" t="s">
        <v>41</v>
      </c>
      <c r="AQ168" s="246"/>
      <c r="AR168" s="246"/>
      <c r="AS168" s="246"/>
      <c r="AT168" s="247" t="s">
        <v>42</v>
      </c>
      <c r="AU168" s="247"/>
      <c r="AV168" s="247"/>
      <c r="AW168" s="246" t="s">
        <v>43</v>
      </c>
      <c r="AX168" s="246"/>
      <c r="AY168" s="246"/>
      <c r="AZ168" s="246"/>
      <c r="BA168" s="246"/>
      <c r="BB168" s="246"/>
      <c r="BC168" s="248" t="s">
        <v>44</v>
      </c>
      <c r="BD168" s="249"/>
      <c r="BE168" s="248" t="s">
        <v>45</v>
      </c>
      <c r="BF168" s="249"/>
      <c r="BG168" s="246" t="s">
        <v>46</v>
      </c>
      <c r="BH168" s="246"/>
      <c r="BI168" s="246"/>
      <c r="BJ168" s="254">
        <f>SUM(BG174:BI209)</f>
        <v>11</v>
      </c>
      <c r="BK168" s="255"/>
      <c r="BL168" s="256"/>
      <c r="BM168" s="263" t="s">
        <v>264</v>
      </c>
      <c r="BN168" s="264"/>
      <c r="BO168" s="264"/>
    </row>
    <row r="169" spans="2:67" ht="15" customHeight="1" thickTop="1" thickBot="1">
      <c r="B169" s="212"/>
      <c r="C169" s="213"/>
      <c r="D169" s="213"/>
      <c r="E169" s="213"/>
      <c r="F169" s="213"/>
      <c r="G169" s="213"/>
      <c r="H169" s="213"/>
      <c r="I169" s="213"/>
      <c r="J169" s="213"/>
      <c r="K169" s="213"/>
      <c r="L169" s="214"/>
      <c r="M169" s="218"/>
      <c r="N169" s="218"/>
      <c r="O169" s="218"/>
      <c r="P169" s="218"/>
      <c r="Q169" s="218"/>
      <c r="R169" s="218"/>
      <c r="S169" s="218"/>
      <c r="T169" s="218"/>
      <c r="U169" s="218"/>
      <c r="V169" s="218"/>
      <c r="W169" s="218"/>
      <c r="X169" s="218"/>
      <c r="Y169" s="218"/>
      <c r="Z169" s="218"/>
      <c r="AA169" s="218"/>
      <c r="AB169" s="218"/>
      <c r="AC169" s="182"/>
      <c r="AD169" s="182"/>
      <c r="AE169" s="182"/>
      <c r="AF169" s="182"/>
      <c r="AG169" s="246"/>
      <c r="AH169" s="246"/>
      <c r="AI169" s="246"/>
      <c r="AJ169" s="246"/>
      <c r="AK169" s="246"/>
      <c r="AL169" s="246"/>
      <c r="AM169" s="246"/>
      <c r="AN169" s="246"/>
      <c r="AO169" s="246"/>
      <c r="AP169" s="246"/>
      <c r="AQ169" s="246"/>
      <c r="AR169" s="246"/>
      <c r="AS169" s="246"/>
      <c r="AT169" s="247"/>
      <c r="AU169" s="247"/>
      <c r="AV169" s="247"/>
      <c r="AW169" s="246"/>
      <c r="AX169" s="246"/>
      <c r="AY169" s="246"/>
      <c r="AZ169" s="246"/>
      <c r="BA169" s="246"/>
      <c r="BB169" s="246"/>
      <c r="BC169" s="250"/>
      <c r="BD169" s="251"/>
      <c r="BE169" s="250"/>
      <c r="BF169" s="251"/>
      <c r="BG169" s="246"/>
      <c r="BH169" s="246"/>
      <c r="BI169" s="246"/>
      <c r="BJ169" s="257"/>
      <c r="BK169" s="258"/>
      <c r="BL169" s="259"/>
      <c r="BM169" s="263"/>
      <c r="BN169" s="264"/>
      <c r="BO169" s="264"/>
    </row>
    <row r="170" spans="2:67" ht="15" customHeight="1" thickTop="1" thickBot="1">
      <c r="B170" s="215"/>
      <c r="C170" s="216"/>
      <c r="D170" s="216"/>
      <c r="E170" s="216"/>
      <c r="F170" s="216"/>
      <c r="G170" s="216"/>
      <c r="H170" s="216"/>
      <c r="I170" s="216"/>
      <c r="J170" s="216"/>
      <c r="K170" s="216"/>
      <c r="L170" s="217"/>
      <c r="M170" s="218"/>
      <c r="N170" s="218"/>
      <c r="O170" s="218"/>
      <c r="P170" s="218"/>
      <c r="Q170" s="218"/>
      <c r="R170" s="218"/>
      <c r="S170" s="218"/>
      <c r="T170" s="218"/>
      <c r="U170" s="218"/>
      <c r="V170" s="218"/>
      <c r="W170" s="218"/>
      <c r="X170" s="218"/>
      <c r="Y170" s="218"/>
      <c r="Z170" s="218"/>
      <c r="AA170" s="218"/>
      <c r="AB170" s="218"/>
      <c r="AC170" s="182"/>
      <c r="AD170" s="182"/>
      <c r="AE170" s="182"/>
      <c r="AF170" s="182"/>
      <c r="AG170" s="246"/>
      <c r="AH170" s="246"/>
      <c r="AI170" s="246"/>
      <c r="AJ170" s="246"/>
      <c r="AK170" s="246"/>
      <c r="AL170" s="246"/>
      <c r="AM170" s="246"/>
      <c r="AN170" s="246"/>
      <c r="AO170" s="246"/>
      <c r="AP170" s="246"/>
      <c r="AQ170" s="246"/>
      <c r="AR170" s="246"/>
      <c r="AS170" s="246"/>
      <c r="AT170" s="247"/>
      <c r="AU170" s="247"/>
      <c r="AV170" s="247"/>
      <c r="AW170" s="246"/>
      <c r="AX170" s="246"/>
      <c r="AY170" s="246"/>
      <c r="AZ170" s="246"/>
      <c r="BA170" s="246"/>
      <c r="BB170" s="246"/>
      <c r="BC170" s="250"/>
      <c r="BD170" s="251"/>
      <c r="BE170" s="250"/>
      <c r="BF170" s="251"/>
      <c r="BG170" s="246"/>
      <c r="BH170" s="246"/>
      <c r="BI170" s="246"/>
      <c r="BJ170" s="260"/>
      <c r="BK170" s="261"/>
      <c r="BL170" s="262"/>
      <c r="BM170" s="263"/>
      <c r="BN170" s="264"/>
      <c r="BO170" s="264"/>
    </row>
    <row r="171" spans="2:67" ht="15" customHeight="1" thickTop="1" thickBot="1">
      <c r="B171" s="209"/>
      <c r="C171" s="210"/>
      <c r="D171" s="210"/>
      <c r="E171" s="210"/>
      <c r="F171" s="210"/>
      <c r="G171" s="210"/>
      <c r="H171" s="210"/>
      <c r="I171" s="210"/>
      <c r="J171" s="210"/>
      <c r="K171" s="210"/>
      <c r="L171" s="211"/>
      <c r="M171" s="218"/>
      <c r="N171" s="218"/>
      <c r="O171" s="218"/>
      <c r="P171" s="218"/>
      <c r="Q171" s="218"/>
      <c r="R171" s="218"/>
      <c r="S171" s="218"/>
      <c r="T171" s="218"/>
      <c r="U171" s="218"/>
      <c r="V171" s="218"/>
      <c r="W171" s="218"/>
      <c r="X171" s="218"/>
      <c r="Y171" s="218"/>
      <c r="Z171" s="218"/>
      <c r="AA171" s="218"/>
      <c r="AB171" s="218"/>
      <c r="AC171" s="182"/>
      <c r="AD171" s="182"/>
      <c r="AE171" s="182"/>
      <c r="AF171" s="182"/>
      <c r="AG171" s="246"/>
      <c r="AH171" s="246"/>
      <c r="AI171" s="246"/>
      <c r="AJ171" s="246"/>
      <c r="AK171" s="246"/>
      <c r="AL171" s="246"/>
      <c r="AM171" s="246"/>
      <c r="AN171" s="246"/>
      <c r="AO171" s="246"/>
      <c r="AP171" s="246"/>
      <c r="AQ171" s="246"/>
      <c r="AR171" s="246"/>
      <c r="AS171" s="246"/>
      <c r="AT171" s="247"/>
      <c r="AU171" s="247"/>
      <c r="AV171" s="247"/>
      <c r="AW171" s="246" t="s">
        <v>48</v>
      </c>
      <c r="AX171" s="246"/>
      <c r="AY171" s="246" t="s">
        <v>49</v>
      </c>
      <c r="AZ171" s="246"/>
      <c r="BA171" s="246" t="s">
        <v>50</v>
      </c>
      <c r="BB171" s="246"/>
      <c r="BC171" s="250"/>
      <c r="BD171" s="251"/>
      <c r="BE171" s="250"/>
      <c r="BF171" s="251"/>
      <c r="BG171" s="246"/>
      <c r="BH171" s="246"/>
      <c r="BI171" s="246"/>
      <c r="BJ171" s="254">
        <f>BJ165+BJ168</f>
        <v>568</v>
      </c>
      <c r="BK171" s="255"/>
      <c r="BL171" s="256"/>
      <c r="BM171" s="263" t="s">
        <v>265</v>
      </c>
      <c r="BN171" s="264"/>
      <c r="BO171" s="264"/>
    </row>
    <row r="172" spans="2:67" ht="15" customHeight="1" thickTop="1" thickBot="1">
      <c r="B172" s="212"/>
      <c r="C172" s="213"/>
      <c r="D172" s="213"/>
      <c r="E172" s="213"/>
      <c r="F172" s="213"/>
      <c r="G172" s="213"/>
      <c r="H172" s="213"/>
      <c r="I172" s="213"/>
      <c r="J172" s="213"/>
      <c r="K172" s="213"/>
      <c r="L172" s="214"/>
      <c r="M172" s="218"/>
      <c r="N172" s="218"/>
      <c r="O172" s="218"/>
      <c r="P172" s="218"/>
      <c r="Q172" s="218"/>
      <c r="R172" s="218"/>
      <c r="S172" s="218"/>
      <c r="T172" s="218"/>
      <c r="U172" s="218"/>
      <c r="V172" s="218"/>
      <c r="W172" s="218"/>
      <c r="X172" s="218"/>
      <c r="Y172" s="218"/>
      <c r="Z172" s="218"/>
      <c r="AA172" s="218"/>
      <c r="AB172" s="218"/>
      <c r="AC172" s="182"/>
      <c r="AD172" s="182"/>
      <c r="AE172" s="182"/>
      <c r="AF172" s="182"/>
      <c r="AG172" s="246"/>
      <c r="AH172" s="246"/>
      <c r="AI172" s="246"/>
      <c r="AJ172" s="246"/>
      <c r="AK172" s="246"/>
      <c r="AL172" s="246"/>
      <c r="AM172" s="246"/>
      <c r="AN172" s="246"/>
      <c r="AO172" s="246"/>
      <c r="AP172" s="246"/>
      <c r="AQ172" s="246"/>
      <c r="AR172" s="246"/>
      <c r="AS172" s="246"/>
      <c r="AT172" s="247"/>
      <c r="AU172" s="247"/>
      <c r="AV172" s="247"/>
      <c r="AW172" s="246"/>
      <c r="AX172" s="246"/>
      <c r="AY172" s="246"/>
      <c r="AZ172" s="246"/>
      <c r="BA172" s="246"/>
      <c r="BB172" s="246"/>
      <c r="BC172" s="250"/>
      <c r="BD172" s="251"/>
      <c r="BE172" s="250"/>
      <c r="BF172" s="251"/>
      <c r="BG172" s="246"/>
      <c r="BH172" s="246"/>
      <c r="BI172" s="246"/>
      <c r="BJ172" s="257"/>
      <c r="BK172" s="258"/>
      <c r="BL172" s="259"/>
      <c r="BM172" s="263"/>
      <c r="BN172" s="264"/>
      <c r="BO172" s="264"/>
    </row>
    <row r="173" spans="2:67" ht="15" customHeight="1" thickTop="1" thickBot="1">
      <c r="B173" s="215"/>
      <c r="C173" s="216"/>
      <c r="D173" s="216"/>
      <c r="E173" s="216"/>
      <c r="F173" s="216"/>
      <c r="G173" s="216"/>
      <c r="H173" s="216"/>
      <c r="I173" s="216"/>
      <c r="J173" s="216"/>
      <c r="K173" s="216"/>
      <c r="L173" s="217"/>
      <c r="M173" s="218"/>
      <c r="N173" s="218"/>
      <c r="O173" s="218"/>
      <c r="P173" s="218"/>
      <c r="Q173" s="218"/>
      <c r="R173" s="218"/>
      <c r="S173" s="218"/>
      <c r="T173" s="218"/>
      <c r="U173" s="218"/>
      <c r="V173" s="218"/>
      <c r="W173" s="218"/>
      <c r="X173" s="218"/>
      <c r="Y173" s="218"/>
      <c r="Z173" s="218"/>
      <c r="AA173" s="218"/>
      <c r="AB173" s="218"/>
      <c r="AC173" s="182"/>
      <c r="AD173" s="182"/>
      <c r="AE173" s="182"/>
      <c r="AF173" s="182"/>
      <c r="AG173" s="246"/>
      <c r="AH173" s="246"/>
      <c r="AI173" s="246"/>
      <c r="AJ173" s="246"/>
      <c r="AK173" s="246"/>
      <c r="AL173" s="246"/>
      <c r="AM173" s="246"/>
      <c r="AN173" s="246"/>
      <c r="AO173" s="246"/>
      <c r="AP173" s="246"/>
      <c r="AQ173" s="246"/>
      <c r="AR173" s="246"/>
      <c r="AS173" s="246"/>
      <c r="AT173" s="247"/>
      <c r="AU173" s="247"/>
      <c r="AV173" s="247"/>
      <c r="AW173" s="246"/>
      <c r="AX173" s="246"/>
      <c r="AY173" s="246"/>
      <c r="AZ173" s="246"/>
      <c r="BA173" s="246"/>
      <c r="BB173" s="246"/>
      <c r="BC173" s="252"/>
      <c r="BD173" s="253"/>
      <c r="BE173" s="252"/>
      <c r="BF173" s="253"/>
      <c r="BG173" s="246"/>
      <c r="BH173" s="246"/>
      <c r="BI173" s="246"/>
      <c r="BJ173" s="260"/>
      <c r="BK173" s="261"/>
      <c r="BL173" s="262"/>
      <c r="BM173" s="263"/>
      <c r="BN173" s="264"/>
      <c r="BO173" s="264"/>
    </row>
    <row r="174" spans="2:67" ht="15.75" customHeight="1" thickTop="1" thickBot="1">
      <c r="B174" s="209"/>
      <c r="C174" s="210"/>
      <c r="D174" s="210"/>
      <c r="E174" s="210"/>
      <c r="F174" s="210"/>
      <c r="G174" s="210"/>
      <c r="H174" s="210"/>
      <c r="I174" s="210"/>
      <c r="J174" s="210"/>
      <c r="K174" s="210"/>
      <c r="L174" s="211"/>
      <c r="M174" s="218"/>
      <c r="N174" s="218"/>
      <c r="O174" s="218"/>
      <c r="P174" s="218"/>
      <c r="Q174" s="218"/>
      <c r="R174" s="218"/>
      <c r="S174" s="218"/>
      <c r="T174" s="218"/>
      <c r="U174" s="218"/>
      <c r="V174" s="218"/>
      <c r="W174" s="218"/>
      <c r="X174" s="218"/>
      <c r="Y174" s="218"/>
      <c r="Z174" s="218"/>
      <c r="AA174" s="218"/>
      <c r="AB174" s="218"/>
      <c r="AC174" s="182"/>
      <c r="AD174" s="182"/>
      <c r="AE174" s="182"/>
      <c r="AF174" s="182"/>
      <c r="AG174" s="222" t="s">
        <v>144</v>
      </c>
      <c r="AH174" s="223"/>
      <c r="AI174" s="223"/>
      <c r="AJ174" s="223"/>
      <c r="AK174" s="223"/>
      <c r="AL174" s="223"/>
      <c r="AM174" s="223"/>
      <c r="AN174" s="223"/>
      <c r="AO174" s="224"/>
      <c r="AP174" s="231" t="s">
        <v>184</v>
      </c>
      <c r="AQ174" s="231"/>
      <c r="AR174" s="231"/>
      <c r="AS174" s="231"/>
      <c r="AT174" s="200">
        <f>AY174+'09.02'!AT174:AV176</f>
        <v>2</v>
      </c>
      <c r="AU174" s="206"/>
      <c r="AV174" s="201"/>
      <c r="AW174" s="188">
        <f>'09.02'!BG174</f>
        <v>1</v>
      </c>
      <c r="AX174" s="189"/>
      <c r="AY174" s="194"/>
      <c r="AZ174" s="195"/>
      <c r="BA174" s="188"/>
      <c r="BB174" s="189"/>
      <c r="BC174" s="200">
        <f>BA174</f>
        <v>0</v>
      </c>
      <c r="BD174" s="201"/>
      <c r="BE174" s="200">
        <f>BA174+'09.02'!BE174</f>
        <v>1</v>
      </c>
      <c r="BF174" s="201"/>
      <c r="BG174" s="200">
        <f>AW174+AY174-BA174</f>
        <v>1</v>
      </c>
      <c r="BH174" s="206"/>
      <c r="BI174" s="201"/>
      <c r="BJ174" s="254">
        <f>IF(AG45&gt;0,(AG36/1000)^2*AG45*0.7854*1.3,0)</f>
        <v>38.285083510674006</v>
      </c>
      <c r="BK174" s="255"/>
      <c r="BL174" s="256"/>
      <c r="BM174" s="263" t="s">
        <v>279</v>
      </c>
      <c r="BN174" s="264"/>
      <c r="BO174" s="264"/>
    </row>
    <row r="175" spans="2:67" ht="15" customHeight="1" thickTop="1" thickBot="1">
      <c r="B175" s="212"/>
      <c r="C175" s="213"/>
      <c r="D175" s="213"/>
      <c r="E175" s="213"/>
      <c r="F175" s="213"/>
      <c r="G175" s="213"/>
      <c r="H175" s="213"/>
      <c r="I175" s="213"/>
      <c r="J175" s="213"/>
      <c r="K175" s="213"/>
      <c r="L175" s="214"/>
      <c r="M175" s="218"/>
      <c r="N175" s="218"/>
      <c r="O175" s="218"/>
      <c r="P175" s="218"/>
      <c r="Q175" s="218"/>
      <c r="R175" s="218"/>
      <c r="S175" s="218"/>
      <c r="T175" s="218"/>
      <c r="U175" s="218"/>
      <c r="V175" s="218"/>
      <c r="W175" s="218"/>
      <c r="X175" s="218"/>
      <c r="Y175" s="218"/>
      <c r="Z175" s="218"/>
      <c r="AA175" s="218"/>
      <c r="AB175" s="218"/>
      <c r="AC175" s="182"/>
      <c r="AD175" s="182"/>
      <c r="AE175" s="182"/>
      <c r="AF175" s="182"/>
      <c r="AG175" s="225"/>
      <c r="AH175" s="226"/>
      <c r="AI175" s="226"/>
      <c r="AJ175" s="226"/>
      <c r="AK175" s="226"/>
      <c r="AL175" s="226"/>
      <c r="AM175" s="226"/>
      <c r="AN175" s="226"/>
      <c r="AO175" s="227"/>
      <c r="AP175" s="231"/>
      <c r="AQ175" s="231"/>
      <c r="AR175" s="231"/>
      <c r="AS175" s="231"/>
      <c r="AT175" s="202"/>
      <c r="AU175" s="207"/>
      <c r="AV175" s="203"/>
      <c r="AW175" s="190"/>
      <c r="AX175" s="191"/>
      <c r="AY175" s="196"/>
      <c r="AZ175" s="197"/>
      <c r="BA175" s="190"/>
      <c r="BB175" s="191"/>
      <c r="BC175" s="202"/>
      <c r="BD175" s="203"/>
      <c r="BE175" s="202"/>
      <c r="BF175" s="203"/>
      <c r="BG175" s="202"/>
      <c r="BH175" s="207"/>
      <c r="BI175" s="203"/>
      <c r="BJ175" s="257"/>
      <c r="BK175" s="258"/>
      <c r="BL175" s="259"/>
      <c r="BM175" s="263"/>
      <c r="BN175" s="264"/>
      <c r="BO175" s="264"/>
    </row>
    <row r="176" spans="2:67" ht="15" customHeight="1" thickTop="1" thickBot="1">
      <c r="B176" s="215"/>
      <c r="C176" s="216"/>
      <c r="D176" s="216"/>
      <c r="E176" s="216"/>
      <c r="F176" s="216"/>
      <c r="G176" s="216"/>
      <c r="H176" s="216"/>
      <c r="I176" s="216"/>
      <c r="J176" s="216"/>
      <c r="K176" s="216"/>
      <c r="L176" s="217"/>
      <c r="M176" s="218"/>
      <c r="N176" s="218"/>
      <c r="O176" s="218"/>
      <c r="P176" s="218"/>
      <c r="Q176" s="218"/>
      <c r="R176" s="218"/>
      <c r="S176" s="218"/>
      <c r="T176" s="218"/>
      <c r="U176" s="218"/>
      <c r="V176" s="218"/>
      <c r="W176" s="218"/>
      <c r="X176" s="218"/>
      <c r="Y176" s="218"/>
      <c r="Z176" s="218"/>
      <c r="AA176" s="218"/>
      <c r="AB176" s="218"/>
      <c r="AC176" s="182"/>
      <c r="AD176" s="182"/>
      <c r="AE176" s="182"/>
      <c r="AF176" s="182"/>
      <c r="AG176" s="228"/>
      <c r="AH176" s="229"/>
      <c r="AI176" s="229"/>
      <c r="AJ176" s="229"/>
      <c r="AK176" s="229"/>
      <c r="AL176" s="229"/>
      <c r="AM176" s="229"/>
      <c r="AN176" s="229"/>
      <c r="AO176" s="230"/>
      <c r="AP176" s="231"/>
      <c r="AQ176" s="231"/>
      <c r="AR176" s="231"/>
      <c r="AS176" s="231"/>
      <c r="AT176" s="204"/>
      <c r="AU176" s="208"/>
      <c r="AV176" s="205"/>
      <c r="AW176" s="192"/>
      <c r="AX176" s="193"/>
      <c r="AY176" s="198"/>
      <c r="AZ176" s="199"/>
      <c r="BA176" s="192"/>
      <c r="BB176" s="193"/>
      <c r="BC176" s="204"/>
      <c r="BD176" s="205"/>
      <c r="BE176" s="204"/>
      <c r="BF176" s="205"/>
      <c r="BG176" s="204"/>
      <c r="BH176" s="208"/>
      <c r="BI176" s="205"/>
      <c r="BJ176" s="260"/>
      <c r="BK176" s="261"/>
      <c r="BL176" s="262"/>
      <c r="BM176" s="263"/>
      <c r="BN176" s="264"/>
      <c r="BO176" s="264"/>
    </row>
    <row r="177" spans="2:61" ht="15" customHeight="1" thickTop="1" thickBot="1">
      <c r="B177" s="209"/>
      <c r="C177" s="210"/>
      <c r="D177" s="210"/>
      <c r="E177" s="210"/>
      <c r="F177" s="210"/>
      <c r="G177" s="210"/>
      <c r="H177" s="210"/>
      <c r="I177" s="210"/>
      <c r="J177" s="210"/>
      <c r="K177" s="210"/>
      <c r="L177" s="211"/>
      <c r="M177" s="182"/>
      <c r="N177" s="182"/>
      <c r="O177" s="182"/>
      <c r="P177" s="182"/>
      <c r="Q177" s="218"/>
      <c r="R177" s="218"/>
      <c r="S177" s="218"/>
      <c r="T177" s="218"/>
      <c r="U177" s="218"/>
      <c r="V177" s="218"/>
      <c r="W177" s="218"/>
      <c r="X177" s="218"/>
      <c r="Y177" s="218"/>
      <c r="Z177" s="218"/>
      <c r="AA177" s="218"/>
      <c r="AB177" s="218"/>
      <c r="AC177" s="218"/>
      <c r="AD177" s="218"/>
      <c r="AE177" s="218"/>
      <c r="AF177" s="218"/>
      <c r="AG177" s="222" t="s">
        <v>145</v>
      </c>
      <c r="AH177" s="223"/>
      <c r="AI177" s="223"/>
      <c r="AJ177" s="223"/>
      <c r="AK177" s="223"/>
      <c r="AL177" s="223"/>
      <c r="AM177" s="223"/>
      <c r="AN177" s="223"/>
      <c r="AO177" s="224"/>
      <c r="AP177" s="231" t="s">
        <v>184</v>
      </c>
      <c r="AQ177" s="231"/>
      <c r="AR177" s="231"/>
      <c r="AS177" s="231"/>
      <c r="AT177" s="200">
        <f>AY177+'09.02'!AT177:AV179</f>
        <v>0</v>
      </c>
      <c r="AU177" s="206"/>
      <c r="AV177" s="201"/>
      <c r="AW177" s="188">
        <f>'09.02'!BG177</f>
        <v>0</v>
      </c>
      <c r="AX177" s="189"/>
      <c r="AY177" s="194"/>
      <c r="AZ177" s="195"/>
      <c r="BA177" s="188"/>
      <c r="BB177" s="189"/>
      <c r="BC177" s="200">
        <f t="shared" ref="BC177" si="0">BA177</f>
        <v>0</v>
      </c>
      <c r="BD177" s="201"/>
      <c r="BE177" s="200">
        <f>BA177+'09.02'!BE177</f>
        <v>0</v>
      </c>
      <c r="BF177" s="201"/>
      <c r="BG177" s="200">
        <f>AW177+AY177-BA177</f>
        <v>0</v>
      </c>
      <c r="BH177" s="206"/>
      <c r="BI177" s="201"/>
    </row>
    <row r="178" spans="2:61" ht="15.75" customHeight="1" thickTop="1" thickBot="1">
      <c r="B178" s="212"/>
      <c r="C178" s="213"/>
      <c r="D178" s="213"/>
      <c r="E178" s="213"/>
      <c r="F178" s="213"/>
      <c r="G178" s="213"/>
      <c r="H178" s="213"/>
      <c r="I178" s="213"/>
      <c r="J178" s="213"/>
      <c r="K178" s="213"/>
      <c r="L178" s="214"/>
      <c r="M178" s="182"/>
      <c r="N178" s="182"/>
      <c r="O178" s="182"/>
      <c r="P178" s="182"/>
      <c r="Q178" s="218"/>
      <c r="R178" s="218"/>
      <c r="S178" s="218"/>
      <c r="T178" s="218"/>
      <c r="U178" s="218"/>
      <c r="V178" s="218"/>
      <c r="W178" s="218"/>
      <c r="X178" s="218"/>
      <c r="Y178" s="218"/>
      <c r="Z178" s="218"/>
      <c r="AA178" s="218"/>
      <c r="AB178" s="218"/>
      <c r="AC178" s="218"/>
      <c r="AD178" s="218"/>
      <c r="AE178" s="218"/>
      <c r="AF178" s="218"/>
      <c r="AG178" s="225"/>
      <c r="AH178" s="226"/>
      <c r="AI178" s="226"/>
      <c r="AJ178" s="226"/>
      <c r="AK178" s="226"/>
      <c r="AL178" s="226"/>
      <c r="AM178" s="226"/>
      <c r="AN178" s="226"/>
      <c r="AO178" s="227"/>
      <c r="AP178" s="231"/>
      <c r="AQ178" s="231"/>
      <c r="AR178" s="231"/>
      <c r="AS178" s="231"/>
      <c r="AT178" s="202"/>
      <c r="AU178" s="207"/>
      <c r="AV178" s="203"/>
      <c r="AW178" s="190"/>
      <c r="AX178" s="191"/>
      <c r="AY178" s="196"/>
      <c r="AZ178" s="197"/>
      <c r="BA178" s="190"/>
      <c r="BB178" s="191"/>
      <c r="BC178" s="202"/>
      <c r="BD178" s="203"/>
      <c r="BE178" s="202"/>
      <c r="BF178" s="203"/>
      <c r="BG178" s="202"/>
      <c r="BH178" s="207"/>
      <c r="BI178" s="203"/>
    </row>
    <row r="179" spans="2:61" ht="15.75" customHeight="1" thickTop="1" thickBot="1">
      <c r="B179" s="215"/>
      <c r="C179" s="216"/>
      <c r="D179" s="216"/>
      <c r="E179" s="216"/>
      <c r="F179" s="216"/>
      <c r="G179" s="216"/>
      <c r="H179" s="216"/>
      <c r="I179" s="216"/>
      <c r="J179" s="216"/>
      <c r="K179" s="216"/>
      <c r="L179" s="217"/>
      <c r="M179" s="182"/>
      <c r="N179" s="182"/>
      <c r="O179" s="182"/>
      <c r="P179" s="182"/>
      <c r="Q179" s="218"/>
      <c r="R179" s="218"/>
      <c r="S179" s="218"/>
      <c r="T179" s="218"/>
      <c r="U179" s="218"/>
      <c r="V179" s="218"/>
      <c r="W179" s="218"/>
      <c r="X179" s="218"/>
      <c r="Y179" s="218"/>
      <c r="Z179" s="218"/>
      <c r="AA179" s="218"/>
      <c r="AB179" s="218"/>
      <c r="AC179" s="218"/>
      <c r="AD179" s="218"/>
      <c r="AE179" s="218"/>
      <c r="AF179" s="218"/>
      <c r="AG179" s="228"/>
      <c r="AH179" s="229"/>
      <c r="AI179" s="229"/>
      <c r="AJ179" s="229"/>
      <c r="AK179" s="229"/>
      <c r="AL179" s="229"/>
      <c r="AM179" s="229"/>
      <c r="AN179" s="229"/>
      <c r="AO179" s="230"/>
      <c r="AP179" s="231"/>
      <c r="AQ179" s="231"/>
      <c r="AR179" s="231"/>
      <c r="AS179" s="231"/>
      <c r="AT179" s="204"/>
      <c r="AU179" s="208"/>
      <c r="AV179" s="205"/>
      <c r="AW179" s="192"/>
      <c r="AX179" s="193"/>
      <c r="AY179" s="198"/>
      <c r="AZ179" s="199"/>
      <c r="BA179" s="192"/>
      <c r="BB179" s="193"/>
      <c r="BC179" s="204"/>
      <c r="BD179" s="205"/>
      <c r="BE179" s="204"/>
      <c r="BF179" s="205"/>
      <c r="BG179" s="204"/>
      <c r="BH179" s="208"/>
      <c r="BI179" s="205"/>
    </row>
    <row r="180" spans="2:61" ht="15.75" customHeight="1" thickTop="1" thickBot="1">
      <c r="B180" s="209"/>
      <c r="C180" s="210"/>
      <c r="D180" s="210"/>
      <c r="E180" s="210"/>
      <c r="F180" s="210"/>
      <c r="G180" s="210"/>
      <c r="H180" s="210"/>
      <c r="I180" s="210"/>
      <c r="J180" s="210"/>
      <c r="K180" s="210"/>
      <c r="L180" s="211"/>
      <c r="M180" s="244"/>
      <c r="N180" s="244"/>
      <c r="O180" s="244"/>
      <c r="P180" s="244"/>
      <c r="Q180" s="245"/>
      <c r="R180" s="245"/>
      <c r="S180" s="245"/>
      <c r="T180" s="245"/>
      <c r="U180" s="245"/>
      <c r="V180" s="245"/>
      <c r="W180" s="245"/>
      <c r="X180" s="245"/>
      <c r="Y180" s="245"/>
      <c r="Z180" s="245"/>
      <c r="AA180" s="245"/>
      <c r="AB180" s="245"/>
      <c r="AC180" s="218"/>
      <c r="AD180" s="218"/>
      <c r="AE180" s="218"/>
      <c r="AF180" s="218"/>
      <c r="AG180" s="222" t="s">
        <v>147</v>
      </c>
      <c r="AH180" s="223"/>
      <c r="AI180" s="223"/>
      <c r="AJ180" s="223"/>
      <c r="AK180" s="223"/>
      <c r="AL180" s="223"/>
      <c r="AM180" s="223"/>
      <c r="AN180" s="223"/>
      <c r="AO180" s="224"/>
      <c r="AP180" s="231" t="s">
        <v>184</v>
      </c>
      <c r="AQ180" s="231"/>
      <c r="AR180" s="231"/>
      <c r="AS180" s="231"/>
      <c r="AT180" s="200">
        <f>AY180+'09.02'!AT180:AV182</f>
        <v>2</v>
      </c>
      <c r="AU180" s="206"/>
      <c r="AV180" s="201"/>
      <c r="AW180" s="188">
        <f>'09.02'!BG180</f>
        <v>0</v>
      </c>
      <c r="AX180" s="189"/>
      <c r="AY180" s="194"/>
      <c r="AZ180" s="195"/>
      <c r="BA180" s="188"/>
      <c r="BB180" s="189"/>
      <c r="BC180" s="200">
        <f t="shared" ref="BC180" si="1">BA180</f>
        <v>0</v>
      </c>
      <c r="BD180" s="201"/>
      <c r="BE180" s="200">
        <f>BA180+'09.02'!BE180</f>
        <v>2</v>
      </c>
      <c r="BF180" s="201"/>
      <c r="BG180" s="200">
        <f>AW180+AY180-BA180</f>
        <v>0</v>
      </c>
      <c r="BH180" s="206"/>
      <c r="BI180" s="201"/>
    </row>
    <row r="181" spans="2:61" ht="15.75" customHeight="1" thickTop="1" thickBot="1">
      <c r="B181" s="212"/>
      <c r="C181" s="213"/>
      <c r="D181" s="213"/>
      <c r="E181" s="213"/>
      <c r="F181" s="213"/>
      <c r="G181" s="213"/>
      <c r="H181" s="213"/>
      <c r="I181" s="213"/>
      <c r="J181" s="213"/>
      <c r="K181" s="213"/>
      <c r="L181" s="214"/>
      <c r="M181" s="244"/>
      <c r="N181" s="244"/>
      <c r="O181" s="244"/>
      <c r="P181" s="244"/>
      <c r="Q181" s="245"/>
      <c r="R181" s="245"/>
      <c r="S181" s="245"/>
      <c r="T181" s="245"/>
      <c r="U181" s="245"/>
      <c r="V181" s="245"/>
      <c r="W181" s="245"/>
      <c r="X181" s="245"/>
      <c r="Y181" s="245"/>
      <c r="Z181" s="245"/>
      <c r="AA181" s="245"/>
      <c r="AB181" s="245"/>
      <c r="AC181" s="218"/>
      <c r="AD181" s="218"/>
      <c r="AE181" s="218"/>
      <c r="AF181" s="218"/>
      <c r="AG181" s="225"/>
      <c r="AH181" s="226"/>
      <c r="AI181" s="226"/>
      <c r="AJ181" s="226"/>
      <c r="AK181" s="226"/>
      <c r="AL181" s="226"/>
      <c r="AM181" s="226"/>
      <c r="AN181" s="226"/>
      <c r="AO181" s="227"/>
      <c r="AP181" s="231"/>
      <c r="AQ181" s="231"/>
      <c r="AR181" s="231"/>
      <c r="AS181" s="231"/>
      <c r="AT181" s="202"/>
      <c r="AU181" s="207"/>
      <c r="AV181" s="203"/>
      <c r="AW181" s="190"/>
      <c r="AX181" s="191"/>
      <c r="AY181" s="196"/>
      <c r="AZ181" s="197"/>
      <c r="BA181" s="190"/>
      <c r="BB181" s="191"/>
      <c r="BC181" s="202"/>
      <c r="BD181" s="203"/>
      <c r="BE181" s="202"/>
      <c r="BF181" s="203"/>
      <c r="BG181" s="202"/>
      <c r="BH181" s="207"/>
      <c r="BI181" s="203"/>
    </row>
    <row r="182" spans="2:61" ht="15.75" customHeight="1" thickTop="1" thickBot="1">
      <c r="B182" s="215"/>
      <c r="C182" s="216"/>
      <c r="D182" s="216"/>
      <c r="E182" s="216"/>
      <c r="F182" s="216"/>
      <c r="G182" s="216"/>
      <c r="H182" s="216"/>
      <c r="I182" s="216"/>
      <c r="J182" s="216"/>
      <c r="K182" s="216"/>
      <c r="L182" s="217"/>
      <c r="M182" s="244"/>
      <c r="N182" s="244"/>
      <c r="O182" s="244"/>
      <c r="P182" s="244"/>
      <c r="Q182" s="245"/>
      <c r="R182" s="245"/>
      <c r="S182" s="245"/>
      <c r="T182" s="245"/>
      <c r="U182" s="245"/>
      <c r="V182" s="245"/>
      <c r="W182" s="245"/>
      <c r="X182" s="245"/>
      <c r="Y182" s="245"/>
      <c r="Z182" s="245"/>
      <c r="AA182" s="245"/>
      <c r="AB182" s="245"/>
      <c r="AC182" s="218"/>
      <c r="AD182" s="218"/>
      <c r="AE182" s="218"/>
      <c r="AF182" s="218"/>
      <c r="AG182" s="228"/>
      <c r="AH182" s="229"/>
      <c r="AI182" s="229"/>
      <c r="AJ182" s="229"/>
      <c r="AK182" s="229"/>
      <c r="AL182" s="229"/>
      <c r="AM182" s="229"/>
      <c r="AN182" s="229"/>
      <c r="AO182" s="230"/>
      <c r="AP182" s="231"/>
      <c r="AQ182" s="231"/>
      <c r="AR182" s="231"/>
      <c r="AS182" s="231"/>
      <c r="AT182" s="204"/>
      <c r="AU182" s="208"/>
      <c r="AV182" s="205"/>
      <c r="AW182" s="192"/>
      <c r="AX182" s="193"/>
      <c r="AY182" s="198"/>
      <c r="AZ182" s="199"/>
      <c r="BA182" s="192"/>
      <c r="BB182" s="193"/>
      <c r="BC182" s="204"/>
      <c r="BD182" s="205"/>
      <c r="BE182" s="204"/>
      <c r="BF182" s="205"/>
      <c r="BG182" s="204"/>
      <c r="BH182" s="208"/>
      <c r="BI182" s="205"/>
    </row>
    <row r="183" spans="2:61" ht="15.75" customHeight="1" thickTop="1" thickBot="1">
      <c r="B183" s="209"/>
      <c r="C183" s="210"/>
      <c r="D183" s="210"/>
      <c r="E183" s="210"/>
      <c r="F183" s="210"/>
      <c r="G183" s="210"/>
      <c r="H183" s="210"/>
      <c r="I183" s="210"/>
      <c r="J183" s="210"/>
      <c r="K183" s="210"/>
      <c r="L183" s="211"/>
      <c r="M183" s="188"/>
      <c r="N183" s="241"/>
      <c r="O183" s="241"/>
      <c r="P183" s="189"/>
      <c r="Q183" s="188"/>
      <c r="R183" s="241"/>
      <c r="S183" s="241"/>
      <c r="T183" s="189"/>
      <c r="U183" s="188"/>
      <c r="V183" s="241"/>
      <c r="W183" s="241"/>
      <c r="X183" s="189"/>
      <c r="Y183" s="188"/>
      <c r="Z183" s="241"/>
      <c r="AA183" s="241"/>
      <c r="AB183" s="189"/>
      <c r="AC183" s="194"/>
      <c r="AD183" s="219"/>
      <c r="AE183" s="219"/>
      <c r="AF183" s="195"/>
      <c r="AG183" s="222" t="s">
        <v>148</v>
      </c>
      <c r="AH183" s="223"/>
      <c r="AI183" s="223"/>
      <c r="AJ183" s="223"/>
      <c r="AK183" s="223"/>
      <c r="AL183" s="223"/>
      <c r="AM183" s="223"/>
      <c r="AN183" s="223"/>
      <c r="AO183" s="224"/>
      <c r="AP183" s="231" t="s">
        <v>184</v>
      </c>
      <c r="AQ183" s="231"/>
      <c r="AR183" s="231"/>
      <c r="AS183" s="231"/>
      <c r="AT183" s="200">
        <f>AY183+'09.02'!AT183:AV185</f>
        <v>4</v>
      </c>
      <c r="AU183" s="206"/>
      <c r="AV183" s="201"/>
      <c r="AW183" s="188">
        <f>'09.02'!BG183</f>
        <v>4</v>
      </c>
      <c r="AX183" s="189"/>
      <c r="AY183" s="194"/>
      <c r="AZ183" s="195"/>
      <c r="BA183" s="188">
        <v>3</v>
      </c>
      <c r="BB183" s="189"/>
      <c r="BC183" s="200">
        <f t="shared" ref="BC183" si="2">BA183</f>
        <v>3</v>
      </c>
      <c r="BD183" s="201"/>
      <c r="BE183" s="200">
        <f>BA183+'09.02'!BE183</f>
        <v>3</v>
      </c>
      <c r="BF183" s="201"/>
      <c r="BG183" s="200">
        <f>AW183+AY183-BA183</f>
        <v>1</v>
      </c>
      <c r="BH183" s="206"/>
      <c r="BI183" s="201"/>
    </row>
    <row r="184" spans="2:61" ht="15.75" customHeight="1" thickTop="1" thickBot="1">
      <c r="B184" s="212"/>
      <c r="C184" s="213"/>
      <c r="D184" s="213"/>
      <c r="E184" s="213"/>
      <c r="F184" s="213"/>
      <c r="G184" s="213"/>
      <c r="H184" s="213"/>
      <c r="I184" s="213"/>
      <c r="J184" s="213"/>
      <c r="K184" s="213"/>
      <c r="L184" s="214"/>
      <c r="M184" s="190"/>
      <c r="N184" s="242"/>
      <c r="O184" s="242"/>
      <c r="P184" s="191"/>
      <c r="Q184" s="190"/>
      <c r="R184" s="242"/>
      <c r="S184" s="242"/>
      <c r="T184" s="191"/>
      <c r="U184" s="190"/>
      <c r="V184" s="242"/>
      <c r="W184" s="242"/>
      <c r="X184" s="191"/>
      <c r="Y184" s="190"/>
      <c r="Z184" s="242"/>
      <c r="AA184" s="242"/>
      <c r="AB184" s="191"/>
      <c r="AC184" s="196"/>
      <c r="AD184" s="220"/>
      <c r="AE184" s="220"/>
      <c r="AF184" s="197"/>
      <c r="AG184" s="225"/>
      <c r="AH184" s="226"/>
      <c r="AI184" s="226"/>
      <c r="AJ184" s="226"/>
      <c r="AK184" s="226"/>
      <c r="AL184" s="226"/>
      <c r="AM184" s="226"/>
      <c r="AN184" s="226"/>
      <c r="AO184" s="227"/>
      <c r="AP184" s="231"/>
      <c r="AQ184" s="231"/>
      <c r="AR184" s="231"/>
      <c r="AS184" s="231"/>
      <c r="AT184" s="202"/>
      <c r="AU184" s="207"/>
      <c r="AV184" s="203"/>
      <c r="AW184" s="190"/>
      <c r="AX184" s="191"/>
      <c r="AY184" s="196"/>
      <c r="AZ184" s="197"/>
      <c r="BA184" s="190"/>
      <c r="BB184" s="191"/>
      <c r="BC184" s="202"/>
      <c r="BD184" s="203"/>
      <c r="BE184" s="202"/>
      <c r="BF184" s="203"/>
      <c r="BG184" s="202"/>
      <c r="BH184" s="207"/>
      <c r="BI184" s="203"/>
    </row>
    <row r="185" spans="2:61" ht="15.75" customHeight="1" thickTop="1" thickBot="1">
      <c r="B185" s="215"/>
      <c r="C185" s="216"/>
      <c r="D185" s="216"/>
      <c r="E185" s="216"/>
      <c r="F185" s="216"/>
      <c r="G185" s="216"/>
      <c r="H185" s="216"/>
      <c r="I185" s="216"/>
      <c r="J185" s="216"/>
      <c r="K185" s="216"/>
      <c r="L185" s="217"/>
      <c r="M185" s="192"/>
      <c r="N185" s="243"/>
      <c r="O185" s="243"/>
      <c r="P185" s="193"/>
      <c r="Q185" s="192"/>
      <c r="R185" s="243"/>
      <c r="S185" s="243"/>
      <c r="T185" s="193"/>
      <c r="U185" s="192"/>
      <c r="V185" s="243"/>
      <c r="W185" s="243"/>
      <c r="X185" s="193"/>
      <c r="Y185" s="192"/>
      <c r="Z185" s="243"/>
      <c r="AA185" s="243"/>
      <c r="AB185" s="193"/>
      <c r="AC185" s="198"/>
      <c r="AD185" s="221"/>
      <c r="AE185" s="221"/>
      <c r="AF185" s="199"/>
      <c r="AG185" s="228"/>
      <c r="AH185" s="229"/>
      <c r="AI185" s="229"/>
      <c r="AJ185" s="229"/>
      <c r="AK185" s="229"/>
      <c r="AL185" s="229"/>
      <c r="AM185" s="229"/>
      <c r="AN185" s="229"/>
      <c r="AO185" s="230"/>
      <c r="AP185" s="231"/>
      <c r="AQ185" s="231"/>
      <c r="AR185" s="231"/>
      <c r="AS185" s="231"/>
      <c r="AT185" s="204"/>
      <c r="AU185" s="208"/>
      <c r="AV185" s="205"/>
      <c r="AW185" s="192"/>
      <c r="AX185" s="193"/>
      <c r="AY185" s="198"/>
      <c r="AZ185" s="199"/>
      <c r="BA185" s="192"/>
      <c r="BB185" s="193"/>
      <c r="BC185" s="204"/>
      <c r="BD185" s="205"/>
      <c r="BE185" s="204"/>
      <c r="BF185" s="205"/>
      <c r="BG185" s="204"/>
      <c r="BH185" s="208"/>
      <c r="BI185" s="205"/>
    </row>
    <row r="186" spans="2:61" ht="15.75" customHeight="1" thickTop="1" thickBot="1">
      <c r="B186" s="209"/>
      <c r="C186" s="210"/>
      <c r="D186" s="210"/>
      <c r="E186" s="210"/>
      <c r="F186" s="210"/>
      <c r="G186" s="210"/>
      <c r="H186" s="210"/>
      <c r="I186" s="210"/>
      <c r="J186" s="210"/>
      <c r="K186" s="210"/>
      <c r="L186" s="211"/>
      <c r="M186" s="188"/>
      <c r="N186" s="241"/>
      <c r="O186" s="241"/>
      <c r="P186" s="189"/>
      <c r="Q186" s="188"/>
      <c r="R186" s="241"/>
      <c r="S186" s="241"/>
      <c r="T186" s="189"/>
      <c r="U186" s="188"/>
      <c r="V186" s="241"/>
      <c r="W186" s="241"/>
      <c r="X186" s="189"/>
      <c r="Y186" s="188"/>
      <c r="Z186" s="241"/>
      <c r="AA186" s="241"/>
      <c r="AB186" s="189"/>
      <c r="AC186" s="194"/>
      <c r="AD186" s="219"/>
      <c r="AE186" s="219"/>
      <c r="AF186" s="195"/>
      <c r="AG186" s="222" t="s">
        <v>149</v>
      </c>
      <c r="AH186" s="223"/>
      <c r="AI186" s="223"/>
      <c r="AJ186" s="223"/>
      <c r="AK186" s="223"/>
      <c r="AL186" s="223"/>
      <c r="AM186" s="223"/>
      <c r="AN186" s="223"/>
      <c r="AO186" s="224"/>
      <c r="AP186" s="231" t="s">
        <v>184</v>
      </c>
      <c r="AQ186" s="231"/>
      <c r="AR186" s="231"/>
      <c r="AS186" s="231"/>
      <c r="AT186" s="200">
        <f>AY186+'09.02'!AT186:AV188</f>
        <v>2</v>
      </c>
      <c r="AU186" s="206"/>
      <c r="AV186" s="201"/>
      <c r="AW186" s="188">
        <f>'09.02'!BG186</f>
        <v>2</v>
      </c>
      <c r="AX186" s="189"/>
      <c r="AY186" s="194"/>
      <c r="AZ186" s="195"/>
      <c r="BA186" s="188"/>
      <c r="BB186" s="189"/>
      <c r="BC186" s="200">
        <f t="shared" ref="BC186" si="3">BA186</f>
        <v>0</v>
      </c>
      <c r="BD186" s="201"/>
      <c r="BE186" s="200">
        <f>BA186+'09.02'!BE186</f>
        <v>0</v>
      </c>
      <c r="BF186" s="201"/>
      <c r="BG186" s="200">
        <f>AW186+AY186-BA186</f>
        <v>2</v>
      </c>
      <c r="BH186" s="206"/>
      <c r="BI186" s="201"/>
    </row>
    <row r="187" spans="2:61" ht="15.75" customHeight="1" thickTop="1" thickBot="1">
      <c r="B187" s="212"/>
      <c r="C187" s="213"/>
      <c r="D187" s="213"/>
      <c r="E187" s="213"/>
      <c r="F187" s="213"/>
      <c r="G187" s="213"/>
      <c r="H187" s="213"/>
      <c r="I187" s="213"/>
      <c r="J187" s="213"/>
      <c r="K187" s="213"/>
      <c r="L187" s="214"/>
      <c r="M187" s="190"/>
      <c r="N187" s="242"/>
      <c r="O187" s="242"/>
      <c r="P187" s="191"/>
      <c r="Q187" s="190"/>
      <c r="R187" s="242"/>
      <c r="S187" s="242"/>
      <c r="T187" s="191"/>
      <c r="U187" s="190"/>
      <c r="V187" s="242"/>
      <c r="W187" s="242"/>
      <c r="X187" s="191"/>
      <c r="Y187" s="190"/>
      <c r="Z187" s="242"/>
      <c r="AA187" s="242"/>
      <c r="AB187" s="191"/>
      <c r="AC187" s="196"/>
      <c r="AD187" s="220"/>
      <c r="AE187" s="220"/>
      <c r="AF187" s="197"/>
      <c r="AG187" s="225"/>
      <c r="AH187" s="226"/>
      <c r="AI187" s="226"/>
      <c r="AJ187" s="226"/>
      <c r="AK187" s="226"/>
      <c r="AL187" s="226"/>
      <c r="AM187" s="226"/>
      <c r="AN187" s="226"/>
      <c r="AO187" s="227"/>
      <c r="AP187" s="231"/>
      <c r="AQ187" s="231"/>
      <c r="AR187" s="231"/>
      <c r="AS187" s="231"/>
      <c r="AT187" s="202"/>
      <c r="AU187" s="207"/>
      <c r="AV187" s="203"/>
      <c r="AW187" s="190"/>
      <c r="AX187" s="191"/>
      <c r="AY187" s="196"/>
      <c r="AZ187" s="197"/>
      <c r="BA187" s="190"/>
      <c r="BB187" s="191"/>
      <c r="BC187" s="202"/>
      <c r="BD187" s="203"/>
      <c r="BE187" s="202"/>
      <c r="BF187" s="203"/>
      <c r="BG187" s="202"/>
      <c r="BH187" s="207"/>
      <c r="BI187" s="203"/>
    </row>
    <row r="188" spans="2:61" ht="15.75" customHeight="1" thickTop="1" thickBot="1">
      <c r="B188" s="215"/>
      <c r="C188" s="216"/>
      <c r="D188" s="216"/>
      <c r="E188" s="216"/>
      <c r="F188" s="216"/>
      <c r="G188" s="216"/>
      <c r="H188" s="216"/>
      <c r="I188" s="216"/>
      <c r="J188" s="216"/>
      <c r="K188" s="216"/>
      <c r="L188" s="217"/>
      <c r="M188" s="192"/>
      <c r="N188" s="243"/>
      <c r="O188" s="243"/>
      <c r="P188" s="193"/>
      <c r="Q188" s="192"/>
      <c r="R188" s="243"/>
      <c r="S188" s="243"/>
      <c r="T188" s="193"/>
      <c r="U188" s="192"/>
      <c r="V188" s="243"/>
      <c r="W188" s="243"/>
      <c r="X188" s="193"/>
      <c r="Y188" s="192"/>
      <c r="Z188" s="243"/>
      <c r="AA188" s="243"/>
      <c r="AB188" s="193"/>
      <c r="AC188" s="198"/>
      <c r="AD188" s="221"/>
      <c r="AE188" s="221"/>
      <c r="AF188" s="199"/>
      <c r="AG188" s="228"/>
      <c r="AH188" s="229"/>
      <c r="AI188" s="229"/>
      <c r="AJ188" s="229"/>
      <c r="AK188" s="229"/>
      <c r="AL188" s="229"/>
      <c r="AM188" s="229"/>
      <c r="AN188" s="229"/>
      <c r="AO188" s="230"/>
      <c r="AP188" s="231"/>
      <c r="AQ188" s="231"/>
      <c r="AR188" s="231"/>
      <c r="AS188" s="231"/>
      <c r="AT188" s="204"/>
      <c r="AU188" s="208"/>
      <c r="AV188" s="205"/>
      <c r="AW188" s="192"/>
      <c r="AX188" s="193"/>
      <c r="AY188" s="198"/>
      <c r="AZ188" s="199"/>
      <c r="BA188" s="192"/>
      <c r="BB188" s="193"/>
      <c r="BC188" s="204"/>
      <c r="BD188" s="205"/>
      <c r="BE188" s="204"/>
      <c r="BF188" s="205"/>
      <c r="BG188" s="204"/>
      <c r="BH188" s="208"/>
      <c r="BI188" s="205"/>
    </row>
    <row r="189" spans="2:61" ht="15.75" customHeight="1" thickTop="1" thickBot="1">
      <c r="B189" s="209"/>
      <c r="C189" s="210"/>
      <c r="D189" s="210"/>
      <c r="E189" s="210"/>
      <c r="F189" s="210"/>
      <c r="G189" s="210"/>
      <c r="H189" s="210"/>
      <c r="I189" s="210"/>
      <c r="J189" s="210"/>
      <c r="K189" s="210"/>
      <c r="L189" s="211"/>
      <c r="M189" s="188"/>
      <c r="N189" s="241"/>
      <c r="O189" s="241"/>
      <c r="P189" s="189"/>
      <c r="Q189" s="188"/>
      <c r="R189" s="241"/>
      <c r="S189" s="241"/>
      <c r="T189" s="189"/>
      <c r="U189" s="188"/>
      <c r="V189" s="241"/>
      <c r="W189" s="241"/>
      <c r="X189" s="189"/>
      <c r="Y189" s="188"/>
      <c r="Z189" s="241"/>
      <c r="AA189" s="241"/>
      <c r="AB189" s="189"/>
      <c r="AC189" s="194"/>
      <c r="AD189" s="219"/>
      <c r="AE189" s="219"/>
      <c r="AF189" s="195"/>
      <c r="AG189" s="222" t="s">
        <v>150</v>
      </c>
      <c r="AH189" s="223"/>
      <c r="AI189" s="223"/>
      <c r="AJ189" s="223"/>
      <c r="AK189" s="223"/>
      <c r="AL189" s="223"/>
      <c r="AM189" s="223"/>
      <c r="AN189" s="223"/>
      <c r="AO189" s="224"/>
      <c r="AP189" s="231" t="s">
        <v>184</v>
      </c>
      <c r="AQ189" s="231"/>
      <c r="AR189" s="231"/>
      <c r="AS189" s="231"/>
      <c r="AT189" s="200">
        <f>AY189+'09.02'!AT189:AV191</f>
        <v>0</v>
      </c>
      <c r="AU189" s="206"/>
      <c r="AV189" s="201"/>
      <c r="AW189" s="188">
        <f>'09.02'!BG189</f>
        <v>0</v>
      </c>
      <c r="AX189" s="189"/>
      <c r="AY189" s="194"/>
      <c r="AZ189" s="195"/>
      <c r="BA189" s="188"/>
      <c r="BB189" s="189"/>
      <c r="BC189" s="200">
        <f t="shared" ref="BC189" si="4">BA189</f>
        <v>0</v>
      </c>
      <c r="BD189" s="201"/>
      <c r="BE189" s="200">
        <f>BA189+'09.02'!BE189</f>
        <v>0</v>
      </c>
      <c r="BF189" s="201"/>
      <c r="BG189" s="200">
        <f>AW189+AY189-BA189</f>
        <v>0</v>
      </c>
      <c r="BH189" s="206"/>
      <c r="BI189" s="201"/>
    </row>
    <row r="190" spans="2:61" ht="15.75" customHeight="1" thickTop="1" thickBot="1">
      <c r="B190" s="212"/>
      <c r="C190" s="213"/>
      <c r="D190" s="213"/>
      <c r="E190" s="213"/>
      <c r="F190" s="213"/>
      <c r="G190" s="213"/>
      <c r="H190" s="213"/>
      <c r="I190" s="213"/>
      <c r="J190" s="213"/>
      <c r="K190" s="213"/>
      <c r="L190" s="214"/>
      <c r="M190" s="190"/>
      <c r="N190" s="242"/>
      <c r="O190" s="242"/>
      <c r="P190" s="191"/>
      <c r="Q190" s="190"/>
      <c r="R190" s="242"/>
      <c r="S190" s="242"/>
      <c r="T190" s="191"/>
      <c r="U190" s="190"/>
      <c r="V190" s="242"/>
      <c r="W190" s="242"/>
      <c r="X190" s="191"/>
      <c r="Y190" s="190"/>
      <c r="Z190" s="242"/>
      <c r="AA190" s="242"/>
      <c r="AB190" s="191"/>
      <c r="AC190" s="196"/>
      <c r="AD190" s="220"/>
      <c r="AE190" s="220"/>
      <c r="AF190" s="197"/>
      <c r="AG190" s="225"/>
      <c r="AH190" s="226"/>
      <c r="AI190" s="226"/>
      <c r="AJ190" s="226"/>
      <c r="AK190" s="226"/>
      <c r="AL190" s="226"/>
      <c r="AM190" s="226"/>
      <c r="AN190" s="226"/>
      <c r="AO190" s="227"/>
      <c r="AP190" s="231"/>
      <c r="AQ190" s="231"/>
      <c r="AR190" s="231"/>
      <c r="AS190" s="231"/>
      <c r="AT190" s="202"/>
      <c r="AU190" s="207"/>
      <c r="AV190" s="203"/>
      <c r="AW190" s="190"/>
      <c r="AX190" s="191"/>
      <c r="AY190" s="196"/>
      <c r="AZ190" s="197"/>
      <c r="BA190" s="190"/>
      <c r="BB190" s="191"/>
      <c r="BC190" s="202"/>
      <c r="BD190" s="203"/>
      <c r="BE190" s="202"/>
      <c r="BF190" s="203"/>
      <c r="BG190" s="202"/>
      <c r="BH190" s="207"/>
      <c r="BI190" s="203"/>
    </row>
    <row r="191" spans="2:61" ht="15.75" customHeight="1" thickTop="1" thickBot="1">
      <c r="B191" s="215"/>
      <c r="C191" s="216"/>
      <c r="D191" s="216"/>
      <c r="E191" s="216"/>
      <c r="F191" s="216"/>
      <c r="G191" s="216"/>
      <c r="H191" s="216"/>
      <c r="I191" s="216"/>
      <c r="J191" s="216"/>
      <c r="K191" s="216"/>
      <c r="L191" s="217"/>
      <c r="M191" s="192"/>
      <c r="N191" s="243"/>
      <c r="O191" s="243"/>
      <c r="P191" s="193"/>
      <c r="Q191" s="192"/>
      <c r="R191" s="243"/>
      <c r="S191" s="243"/>
      <c r="T191" s="193"/>
      <c r="U191" s="192"/>
      <c r="V191" s="243"/>
      <c r="W191" s="243"/>
      <c r="X191" s="193"/>
      <c r="Y191" s="192"/>
      <c r="Z191" s="243"/>
      <c r="AA191" s="243"/>
      <c r="AB191" s="193"/>
      <c r="AC191" s="198"/>
      <c r="AD191" s="221"/>
      <c r="AE191" s="221"/>
      <c r="AF191" s="199"/>
      <c r="AG191" s="228"/>
      <c r="AH191" s="229"/>
      <c r="AI191" s="229"/>
      <c r="AJ191" s="229"/>
      <c r="AK191" s="229"/>
      <c r="AL191" s="229"/>
      <c r="AM191" s="229"/>
      <c r="AN191" s="229"/>
      <c r="AO191" s="230"/>
      <c r="AP191" s="231"/>
      <c r="AQ191" s="231"/>
      <c r="AR191" s="231"/>
      <c r="AS191" s="231"/>
      <c r="AT191" s="204"/>
      <c r="AU191" s="208"/>
      <c r="AV191" s="205"/>
      <c r="AW191" s="192"/>
      <c r="AX191" s="193"/>
      <c r="AY191" s="198"/>
      <c r="AZ191" s="199"/>
      <c r="BA191" s="192"/>
      <c r="BB191" s="193"/>
      <c r="BC191" s="204"/>
      <c r="BD191" s="205"/>
      <c r="BE191" s="204"/>
      <c r="BF191" s="205"/>
      <c r="BG191" s="204"/>
      <c r="BH191" s="208"/>
      <c r="BI191" s="205"/>
    </row>
    <row r="192" spans="2:61" ht="15.75" customHeight="1" thickTop="1" thickBot="1">
      <c r="B192" s="209"/>
      <c r="C192" s="210"/>
      <c r="D192" s="210"/>
      <c r="E192" s="210"/>
      <c r="F192" s="210"/>
      <c r="G192" s="210"/>
      <c r="H192" s="210"/>
      <c r="I192" s="210"/>
      <c r="J192" s="210"/>
      <c r="K192" s="210"/>
      <c r="L192" s="211"/>
      <c r="M192" s="188"/>
      <c r="N192" s="241"/>
      <c r="O192" s="241"/>
      <c r="P192" s="189"/>
      <c r="Q192" s="182"/>
      <c r="R192" s="182"/>
      <c r="S192" s="182"/>
      <c r="T192" s="182"/>
      <c r="U192" s="182"/>
      <c r="V192" s="182"/>
      <c r="W192" s="182"/>
      <c r="X192" s="182"/>
      <c r="Y192" s="182"/>
      <c r="Z192" s="182"/>
      <c r="AA192" s="182"/>
      <c r="AB192" s="182"/>
      <c r="AC192" s="218"/>
      <c r="AD192" s="218"/>
      <c r="AE192" s="218"/>
      <c r="AF192" s="218"/>
      <c r="AG192" s="222" t="s">
        <v>151</v>
      </c>
      <c r="AH192" s="223"/>
      <c r="AI192" s="223"/>
      <c r="AJ192" s="223"/>
      <c r="AK192" s="223"/>
      <c r="AL192" s="223"/>
      <c r="AM192" s="223"/>
      <c r="AN192" s="223"/>
      <c r="AO192" s="224"/>
      <c r="AP192" s="231" t="s">
        <v>184</v>
      </c>
      <c r="AQ192" s="231"/>
      <c r="AR192" s="231"/>
      <c r="AS192" s="231"/>
      <c r="AT192" s="200">
        <f>AY192+'09.02'!AT192:AV194</f>
        <v>0</v>
      </c>
      <c r="AU192" s="206"/>
      <c r="AV192" s="201"/>
      <c r="AW192" s="188">
        <f>'09.02'!BG192</f>
        <v>0</v>
      </c>
      <c r="AX192" s="189"/>
      <c r="AY192" s="194"/>
      <c r="AZ192" s="195"/>
      <c r="BA192" s="188"/>
      <c r="BB192" s="189"/>
      <c r="BC192" s="200">
        <f t="shared" ref="BC192" si="5">BA192</f>
        <v>0</v>
      </c>
      <c r="BD192" s="201"/>
      <c r="BE192" s="200">
        <f>BA192+'09.02'!BE192</f>
        <v>0</v>
      </c>
      <c r="BF192" s="201"/>
      <c r="BG192" s="200">
        <f>AW192+AY192-BA192</f>
        <v>0</v>
      </c>
      <c r="BH192" s="206"/>
      <c r="BI192" s="201"/>
    </row>
    <row r="193" spans="2:61" ht="15.75" customHeight="1" thickTop="1" thickBot="1">
      <c r="B193" s="212"/>
      <c r="C193" s="213"/>
      <c r="D193" s="213"/>
      <c r="E193" s="213"/>
      <c r="F193" s="213"/>
      <c r="G193" s="213"/>
      <c r="H193" s="213"/>
      <c r="I193" s="213"/>
      <c r="J193" s="213"/>
      <c r="K193" s="213"/>
      <c r="L193" s="214"/>
      <c r="M193" s="190"/>
      <c r="N193" s="242"/>
      <c r="O193" s="242"/>
      <c r="P193" s="191"/>
      <c r="Q193" s="182"/>
      <c r="R193" s="182"/>
      <c r="S193" s="182"/>
      <c r="T193" s="182"/>
      <c r="U193" s="182"/>
      <c r="V193" s="182"/>
      <c r="W193" s="182"/>
      <c r="X193" s="182"/>
      <c r="Y193" s="182"/>
      <c r="Z193" s="182"/>
      <c r="AA193" s="182"/>
      <c r="AB193" s="182"/>
      <c r="AC193" s="218"/>
      <c r="AD193" s="218"/>
      <c r="AE193" s="218"/>
      <c r="AF193" s="218"/>
      <c r="AG193" s="225"/>
      <c r="AH193" s="226"/>
      <c r="AI193" s="226"/>
      <c r="AJ193" s="226"/>
      <c r="AK193" s="226"/>
      <c r="AL193" s="226"/>
      <c r="AM193" s="226"/>
      <c r="AN193" s="226"/>
      <c r="AO193" s="227"/>
      <c r="AP193" s="231"/>
      <c r="AQ193" s="231"/>
      <c r="AR193" s="231"/>
      <c r="AS193" s="231"/>
      <c r="AT193" s="202"/>
      <c r="AU193" s="207"/>
      <c r="AV193" s="203"/>
      <c r="AW193" s="190"/>
      <c r="AX193" s="191"/>
      <c r="AY193" s="196"/>
      <c r="AZ193" s="197"/>
      <c r="BA193" s="190"/>
      <c r="BB193" s="191"/>
      <c r="BC193" s="202"/>
      <c r="BD193" s="203"/>
      <c r="BE193" s="202"/>
      <c r="BF193" s="203"/>
      <c r="BG193" s="202"/>
      <c r="BH193" s="207"/>
      <c r="BI193" s="203"/>
    </row>
    <row r="194" spans="2:61" ht="15.75" customHeight="1" thickTop="1" thickBot="1">
      <c r="B194" s="215"/>
      <c r="C194" s="216"/>
      <c r="D194" s="216"/>
      <c r="E194" s="216"/>
      <c r="F194" s="216"/>
      <c r="G194" s="216"/>
      <c r="H194" s="216"/>
      <c r="I194" s="216"/>
      <c r="J194" s="216"/>
      <c r="K194" s="216"/>
      <c r="L194" s="217"/>
      <c r="M194" s="192"/>
      <c r="N194" s="243"/>
      <c r="O194" s="243"/>
      <c r="P194" s="193"/>
      <c r="Q194" s="182"/>
      <c r="R194" s="182"/>
      <c r="S194" s="182"/>
      <c r="T194" s="182"/>
      <c r="U194" s="182"/>
      <c r="V194" s="182"/>
      <c r="W194" s="182"/>
      <c r="X194" s="182"/>
      <c r="Y194" s="182"/>
      <c r="Z194" s="182"/>
      <c r="AA194" s="182"/>
      <c r="AB194" s="182"/>
      <c r="AC194" s="218"/>
      <c r="AD194" s="218"/>
      <c r="AE194" s="218"/>
      <c r="AF194" s="218"/>
      <c r="AG194" s="228"/>
      <c r="AH194" s="229"/>
      <c r="AI194" s="229"/>
      <c r="AJ194" s="229"/>
      <c r="AK194" s="229"/>
      <c r="AL194" s="229"/>
      <c r="AM194" s="229"/>
      <c r="AN194" s="229"/>
      <c r="AO194" s="230"/>
      <c r="AP194" s="231"/>
      <c r="AQ194" s="231"/>
      <c r="AR194" s="231"/>
      <c r="AS194" s="231"/>
      <c r="AT194" s="204"/>
      <c r="AU194" s="208"/>
      <c r="AV194" s="205"/>
      <c r="AW194" s="192"/>
      <c r="AX194" s="193"/>
      <c r="AY194" s="198"/>
      <c r="AZ194" s="199"/>
      <c r="BA194" s="192"/>
      <c r="BB194" s="193"/>
      <c r="BC194" s="204"/>
      <c r="BD194" s="205"/>
      <c r="BE194" s="204"/>
      <c r="BF194" s="205"/>
      <c r="BG194" s="204"/>
      <c r="BH194" s="208"/>
      <c r="BI194" s="205"/>
    </row>
    <row r="195" spans="2:61" ht="15.75" customHeight="1" thickTop="1" thickBot="1">
      <c r="B195" s="209"/>
      <c r="C195" s="210"/>
      <c r="D195" s="210"/>
      <c r="E195" s="210"/>
      <c r="F195" s="210"/>
      <c r="G195" s="210"/>
      <c r="H195" s="210"/>
      <c r="I195" s="210"/>
      <c r="J195" s="210"/>
      <c r="K195" s="210"/>
      <c r="L195" s="211"/>
      <c r="M195" s="194"/>
      <c r="N195" s="219"/>
      <c r="O195" s="219"/>
      <c r="P195" s="195"/>
      <c r="Q195" s="218"/>
      <c r="R195" s="218"/>
      <c r="S195" s="218"/>
      <c r="T195" s="218"/>
      <c r="U195" s="218"/>
      <c r="V195" s="218"/>
      <c r="W195" s="218"/>
      <c r="X195" s="218"/>
      <c r="Y195" s="218"/>
      <c r="Z195" s="218"/>
      <c r="AA195" s="218"/>
      <c r="AB195" s="218"/>
      <c r="AC195" s="218"/>
      <c r="AD195" s="218"/>
      <c r="AE195" s="218"/>
      <c r="AF195" s="218"/>
      <c r="AG195" s="222" t="s">
        <v>152</v>
      </c>
      <c r="AH195" s="223"/>
      <c r="AI195" s="223"/>
      <c r="AJ195" s="223"/>
      <c r="AK195" s="223"/>
      <c r="AL195" s="223"/>
      <c r="AM195" s="223"/>
      <c r="AN195" s="223"/>
      <c r="AO195" s="224"/>
      <c r="AP195" s="231" t="s">
        <v>184</v>
      </c>
      <c r="AQ195" s="231"/>
      <c r="AR195" s="231"/>
      <c r="AS195" s="231"/>
      <c r="AT195" s="200">
        <f>AY195+'09.02'!AT195:AV197</f>
        <v>3</v>
      </c>
      <c r="AU195" s="206"/>
      <c r="AV195" s="201"/>
      <c r="AW195" s="188">
        <f>'09.02'!BG195</f>
        <v>3</v>
      </c>
      <c r="AX195" s="189"/>
      <c r="AY195" s="194"/>
      <c r="AZ195" s="195"/>
      <c r="BA195" s="188"/>
      <c r="BB195" s="189"/>
      <c r="BC195" s="200">
        <f t="shared" ref="BC195" si="6">BA195</f>
        <v>0</v>
      </c>
      <c r="BD195" s="201"/>
      <c r="BE195" s="200">
        <f>BA195+'09.02'!BE195</f>
        <v>0</v>
      </c>
      <c r="BF195" s="201"/>
      <c r="BG195" s="200">
        <f>AW195+AY195-BA195</f>
        <v>3</v>
      </c>
      <c r="BH195" s="206"/>
      <c r="BI195" s="201"/>
    </row>
    <row r="196" spans="2:61" ht="15.75" customHeight="1" thickTop="1" thickBot="1">
      <c r="B196" s="212"/>
      <c r="C196" s="213"/>
      <c r="D196" s="213"/>
      <c r="E196" s="213"/>
      <c r="F196" s="213"/>
      <c r="G196" s="213"/>
      <c r="H196" s="213"/>
      <c r="I196" s="213"/>
      <c r="J196" s="213"/>
      <c r="K196" s="213"/>
      <c r="L196" s="214"/>
      <c r="M196" s="196"/>
      <c r="N196" s="220"/>
      <c r="O196" s="220"/>
      <c r="P196" s="197"/>
      <c r="Q196" s="218"/>
      <c r="R196" s="218"/>
      <c r="S196" s="218"/>
      <c r="T196" s="218"/>
      <c r="U196" s="218"/>
      <c r="V196" s="218"/>
      <c r="W196" s="218"/>
      <c r="X196" s="218"/>
      <c r="Y196" s="218"/>
      <c r="Z196" s="218"/>
      <c r="AA196" s="218"/>
      <c r="AB196" s="218"/>
      <c r="AC196" s="218"/>
      <c r="AD196" s="218"/>
      <c r="AE196" s="218"/>
      <c r="AF196" s="218"/>
      <c r="AG196" s="225"/>
      <c r="AH196" s="226"/>
      <c r="AI196" s="226"/>
      <c r="AJ196" s="226"/>
      <c r="AK196" s="226"/>
      <c r="AL196" s="226"/>
      <c r="AM196" s="226"/>
      <c r="AN196" s="226"/>
      <c r="AO196" s="227"/>
      <c r="AP196" s="231"/>
      <c r="AQ196" s="231"/>
      <c r="AR196" s="231"/>
      <c r="AS196" s="231"/>
      <c r="AT196" s="202"/>
      <c r="AU196" s="207"/>
      <c r="AV196" s="203"/>
      <c r="AW196" s="190"/>
      <c r="AX196" s="191"/>
      <c r="AY196" s="196"/>
      <c r="AZ196" s="197"/>
      <c r="BA196" s="190"/>
      <c r="BB196" s="191"/>
      <c r="BC196" s="202"/>
      <c r="BD196" s="203"/>
      <c r="BE196" s="202"/>
      <c r="BF196" s="203"/>
      <c r="BG196" s="202"/>
      <c r="BH196" s="207"/>
      <c r="BI196" s="203"/>
    </row>
    <row r="197" spans="2:61" ht="15.75" customHeight="1" thickTop="1" thickBot="1">
      <c r="B197" s="215"/>
      <c r="C197" s="216"/>
      <c r="D197" s="216"/>
      <c r="E197" s="216"/>
      <c r="F197" s="216"/>
      <c r="G197" s="216"/>
      <c r="H197" s="216"/>
      <c r="I197" s="216"/>
      <c r="J197" s="216"/>
      <c r="K197" s="216"/>
      <c r="L197" s="217"/>
      <c r="M197" s="198"/>
      <c r="N197" s="221"/>
      <c r="O197" s="221"/>
      <c r="P197" s="199"/>
      <c r="Q197" s="218"/>
      <c r="R197" s="218"/>
      <c r="S197" s="218"/>
      <c r="T197" s="218"/>
      <c r="U197" s="218"/>
      <c r="V197" s="218"/>
      <c r="W197" s="218"/>
      <c r="X197" s="218"/>
      <c r="Y197" s="218"/>
      <c r="Z197" s="218"/>
      <c r="AA197" s="218"/>
      <c r="AB197" s="218"/>
      <c r="AC197" s="218"/>
      <c r="AD197" s="218"/>
      <c r="AE197" s="218"/>
      <c r="AF197" s="218"/>
      <c r="AG197" s="228"/>
      <c r="AH197" s="229"/>
      <c r="AI197" s="229"/>
      <c r="AJ197" s="229"/>
      <c r="AK197" s="229"/>
      <c r="AL197" s="229"/>
      <c r="AM197" s="229"/>
      <c r="AN197" s="229"/>
      <c r="AO197" s="230"/>
      <c r="AP197" s="231"/>
      <c r="AQ197" s="231"/>
      <c r="AR197" s="231"/>
      <c r="AS197" s="231"/>
      <c r="AT197" s="204"/>
      <c r="AU197" s="208"/>
      <c r="AV197" s="205"/>
      <c r="AW197" s="192"/>
      <c r="AX197" s="193"/>
      <c r="AY197" s="198"/>
      <c r="AZ197" s="199"/>
      <c r="BA197" s="192"/>
      <c r="BB197" s="193"/>
      <c r="BC197" s="204"/>
      <c r="BD197" s="205"/>
      <c r="BE197" s="204"/>
      <c r="BF197" s="205"/>
      <c r="BG197" s="204"/>
      <c r="BH197" s="208"/>
      <c r="BI197" s="205"/>
    </row>
    <row r="198" spans="2:61" ht="15.75" customHeight="1" thickTop="1" thickBot="1">
      <c r="B198" s="209"/>
      <c r="C198" s="210"/>
      <c r="D198" s="210"/>
      <c r="E198" s="210"/>
      <c r="F198" s="210"/>
      <c r="G198" s="210"/>
      <c r="H198" s="210"/>
      <c r="I198" s="210"/>
      <c r="J198" s="210"/>
      <c r="K198" s="210"/>
      <c r="L198" s="211"/>
      <c r="M198" s="218"/>
      <c r="N198" s="218"/>
      <c r="O198" s="218"/>
      <c r="P198" s="218"/>
      <c r="Q198" s="218"/>
      <c r="R198" s="218"/>
      <c r="S198" s="218"/>
      <c r="T198" s="218"/>
      <c r="U198" s="232"/>
      <c r="V198" s="233"/>
      <c r="W198" s="233"/>
      <c r="X198" s="234"/>
      <c r="Y198" s="232"/>
      <c r="Z198" s="233"/>
      <c r="AA198" s="233"/>
      <c r="AB198" s="234"/>
      <c r="AC198" s="218"/>
      <c r="AD198" s="218"/>
      <c r="AE198" s="218"/>
      <c r="AF198" s="218"/>
      <c r="AG198" s="222" t="s">
        <v>153</v>
      </c>
      <c r="AH198" s="223"/>
      <c r="AI198" s="223"/>
      <c r="AJ198" s="223"/>
      <c r="AK198" s="223"/>
      <c r="AL198" s="223"/>
      <c r="AM198" s="223"/>
      <c r="AN198" s="223"/>
      <c r="AO198" s="224"/>
      <c r="AP198" s="231" t="s">
        <v>184</v>
      </c>
      <c r="AQ198" s="231"/>
      <c r="AR198" s="231"/>
      <c r="AS198" s="231"/>
      <c r="AT198" s="200">
        <f>AY198+'09.02'!AT198:AV200</f>
        <v>4</v>
      </c>
      <c r="AU198" s="206"/>
      <c r="AV198" s="201"/>
      <c r="AW198" s="188">
        <f>'09.02'!BG198</f>
        <v>4</v>
      </c>
      <c r="AX198" s="189"/>
      <c r="AY198" s="194"/>
      <c r="AZ198" s="195"/>
      <c r="BA198" s="188"/>
      <c r="BB198" s="189"/>
      <c r="BC198" s="200">
        <f t="shared" ref="BC198" si="7">BA198</f>
        <v>0</v>
      </c>
      <c r="BD198" s="201"/>
      <c r="BE198" s="200">
        <f>BA198+'09.02'!BE198</f>
        <v>0</v>
      </c>
      <c r="BF198" s="201"/>
      <c r="BG198" s="200">
        <f>AW198+AY198-BA198</f>
        <v>4</v>
      </c>
      <c r="BH198" s="206"/>
      <c r="BI198" s="201"/>
    </row>
    <row r="199" spans="2:61" ht="15.75" customHeight="1" thickTop="1" thickBot="1">
      <c r="B199" s="212"/>
      <c r="C199" s="213"/>
      <c r="D199" s="213"/>
      <c r="E199" s="213"/>
      <c r="F199" s="213"/>
      <c r="G199" s="213"/>
      <c r="H199" s="213"/>
      <c r="I199" s="213"/>
      <c r="J199" s="213"/>
      <c r="K199" s="213"/>
      <c r="L199" s="214"/>
      <c r="M199" s="218"/>
      <c r="N199" s="218"/>
      <c r="O199" s="218"/>
      <c r="P199" s="218"/>
      <c r="Q199" s="218"/>
      <c r="R199" s="218"/>
      <c r="S199" s="218"/>
      <c r="T199" s="218"/>
      <c r="U199" s="235"/>
      <c r="V199" s="236"/>
      <c r="W199" s="236"/>
      <c r="X199" s="237"/>
      <c r="Y199" s="235"/>
      <c r="Z199" s="236"/>
      <c r="AA199" s="236"/>
      <c r="AB199" s="237"/>
      <c r="AC199" s="218"/>
      <c r="AD199" s="218"/>
      <c r="AE199" s="218"/>
      <c r="AF199" s="218"/>
      <c r="AG199" s="225"/>
      <c r="AH199" s="226"/>
      <c r="AI199" s="226"/>
      <c r="AJ199" s="226"/>
      <c r="AK199" s="226"/>
      <c r="AL199" s="226"/>
      <c r="AM199" s="226"/>
      <c r="AN199" s="226"/>
      <c r="AO199" s="227"/>
      <c r="AP199" s="231"/>
      <c r="AQ199" s="231"/>
      <c r="AR199" s="231"/>
      <c r="AS199" s="231"/>
      <c r="AT199" s="202"/>
      <c r="AU199" s="207"/>
      <c r="AV199" s="203"/>
      <c r="AW199" s="190"/>
      <c r="AX199" s="191"/>
      <c r="AY199" s="196"/>
      <c r="AZ199" s="197"/>
      <c r="BA199" s="190"/>
      <c r="BB199" s="191"/>
      <c r="BC199" s="202"/>
      <c r="BD199" s="203"/>
      <c r="BE199" s="202"/>
      <c r="BF199" s="203"/>
      <c r="BG199" s="202"/>
      <c r="BH199" s="207"/>
      <c r="BI199" s="203"/>
    </row>
    <row r="200" spans="2:61" ht="15.75" customHeight="1" thickTop="1" thickBot="1">
      <c r="B200" s="215"/>
      <c r="C200" s="216"/>
      <c r="D200" s="216"/>
      <c r="E200" s="216"/>
      <c r="F200" s="216"/>
      <c r="G200" s="216"/>
      <c r="H200" s="216"/>
      <c r="I200" s="216"/>
      <c r="J200" s="216"/>
      <c r="K200" s="216"/>
      <c r="L200" s="217"/>
      <c r="M200" s="218"/>
      <c r="N200" s="218"/>
      <c r="O200" s="218"/>
      <c r="P200" s="218"/>
      <c r="Q200" s="218"/>
      <c r="R200" s="218"/>
      <c r="S200" s="218"/>
      <c r="T200" s="218"/>
      <c r="U200" s="238"/>
      <c r="V200" s="239"/>
      <c r="W200" s="239"/>
      <c r="X200" s="240"/>
      <c r="Y200" s="238"/>
      <c r="Z200" s="239"/>
      <c r="AA200" s="239"/>
      <c r="AB200" s="240"/>
      <c r="AC200" s="218"/>
      <c r="AD200" s="218"/>
      <c r="AE200" s="218"/>
      <c r="AF200" s="218"/>
      <c r="AG200" s="228"/>
      <c r="AH200" s="229"/>
      <c r="AI200" s="229"/>
      <c r="AJ200" s="229"/>
      <c r="AK200" s="229"/>
      <c r="AL200" s="229"/>
      <c r="AM200" s="229"/>
      <c r="AN200" s="229"/>
      <c r="AO200" s="230"/>
      <c r="AP200" s="231"/>
      <c r="AQ200" s="231"/>
      <c r="AR200" s="231"/>
      <c r="AS200" s="231"/>
      <c r="AT200" s="204"/>
      <c r="AU200" s="208"/>
      <c r="AV200" s="205"/>
      <c r="AW200" s="192"/>
      <c r="AX200" s="193"/>
      <c r="AY200" s="198"/>
      <c r="AZ200" s="199"/>
      <c r="BA200" s="192"/>
      <c r="BB200" s="193"/>
      <c r="BC200" s="204"/>
      <c r="BD200" s="205"/>
      <c r="BE200" s="204"/>
      <c r="BF200" s="205"/>
      <c r="BG200" s="204"/>
      <c r="BH200" s="208"/>
      <c r="BI200" s="205"/>
    </row>
    <row r="201" spans="2:61" ht="15.75" customHeight="1" thickTop="1" thickBot="1">
      <c r="B201" s="209"/>
      <c r="C201" s="210"/>
      <c r="D201" s="210"/>
      <c r="E201" s="210"/>
      <c r="F201" s="210"/>
      <c r="G201" s="210"/>
      <c r="H201" s="210"/>
      <c r="I201" s="210"/>
      <c r="J201" s="210"/>
      <c r="K201" s="210"/>
      <c r="L201" s="211"/>
      <c r="M201" s="182"/>
      <c r="N201" s="182"/>
      <c r="O201" s="182"/>
      <c r="P201" s="182"/>
      <c r="Q201" s="218"/>
      <c r="R201" s="218"/>
      <c r="S201" s="218"/>
      <c r="T201" s="218"/>
      <c r="U201" s="194"/>
      <c r="V201" s="219"/>
      <c r="W201" s="219"/>
      <c r="X201" s="195"/>
      <c r="Y201" s="182"/>
      <c r="Z201" s="182"/>
      <c r="AA201" s="182"/>
      <c r="AB201" s="182"/>
      <c r="AC201" s="218"/>
      <c r="AD201" s="218"/>
      <c r="AE201" s="218"/>
      <c r="AF201" s="218"/>
      <c r="AG201" s="222" t="s">
        <v>154</v>
      </c>
      <c r="AH201" s="223"/>
      <c r="AI201" s="223"/>
      <c r="AJ201" s="223"/>
      <c r="AK201" s="223"/>
      <c r="AL201" s="223"/>
      <c r="AM201" s="223"/>
      <c r="AN201" s="223"/>
      <c r="AO201" s="224"/>
      <c r="AP201" s="231" t="s">
        <v>184</v>
      </c>
      <c r="AQ201" s="231"/>
      <c r="AR201" s="231"/>
      <c r="AS201" s="231"/>
      <c r="AT201" s="200">
        <f>AY201+'09.02'!AT201:AV203</f>
        <v>0</v>
      </c>
      <c r="AU201" s="206"/>
      <c r="AV201" s="201"/>
      <c r="AW201" s="188">
        <f>'09.02'!BG201</f>
        <v>0</v>
      </c>
      <c r="AX201" s="189"/>
      <c r="AY201" s="194"/>
      <c r="AZ201" s="195"/>
      <c r="BA201" s="188"/>
      <c r="BB201" s="189"/>
      <c r="BC201" s="200">
        <f t="shared" ref="BC201" si="8">BA201</f>
        <v>0</v>
      </c>
      <c r="BD201" s="201"/>
      <c r="BE201" s="200">
        <f>BA201+'09.02'!BE201</f>
        <v>0</v>
      </c>
      <c r="BF201" s="201"/>
      <c r="BG201" s="200">
        <f>AW201+AY201-BA201</f>
        <v>0</v>
      </c>
      <c r="BH201" s="206"/>
      <c r="BI201" s="201"/>
    </row>
    <row r="202" spans="2:61" ht="15.75" customHeight="1" thickTop="1" thickBot="1">
      <c r="B202" s="212"/>
      <c r="C202" s="213"/>
      <c r="D202" s="213"/>
      <c r="E202" s="213"/>
      <c r="F202" s="213"/>
      <c r="G202" s="213"/>
      <c r="H202" s="213"/>
      <c r="I202" s="213"/>
      <c r="J202" s="213"/>
      <c r="K202" s="213"/>
      <c r="L202" s="214"/>
      <c r="M202" s="182"/>
      <c r="N202" s="182"/>
      <c r="O202" s="182"/>
      <c r="P202" s="182"/>
      <c r="Q202" s="218"/>
      <c r="R202" s="218"/>
      <c r="S202" s="218"/>
      <c r="T202" s="218"/>
      <c r="U202" s="196"/>
      <c r="V202" s="220"/>
      <c r="W202" s="220"/>
      <c r="X202" s="197"/>
      <c r="Y202" s="182"/>
      <c r="Z202" s="182"/>
      <c r="AA202" s="182"/>
      <c r="AB202" s="182"/>
      <c r="AC202" s="218"/>
      <c r="AD202" s="218"/>
      <c r="AE202" s="218"/>
      <c r="AF202" s="218"/>
      <c r="AG202" s="225"/>
      <c r="AH202" s="226"/>
      <c r="AI202" s="226"/>
      <c r="AJ202" s="226"/>
      <c r="AK202" s="226"/>
      <c r="AL202" s="226"/>
      <c r="AM202" s="226"/>
      <c r="AN202" s="226"/>
      <c r="AO202" s="227"/>
      <c r="AP202" s="231"/>
      <c r="AQ202" s="231"/>
      <c r="AR202" s="231"/>
      <c r="AS202" s="231"/>
      <c r="AT202" s="202"/>
      <c r="AU202" s="207"/>
      <c r="AV202" s="203"/>
      <c r="AW202" s="190"/>
      <c r="AX202" s="191"/>
      <c r="AY202" s="196"/>
      <c r="AZ202" s="197"/>
      <c r="BA202" s="190"/>
      <c r="BB202" s="191"/>
      <c r="BC202" s="202"/>
      <c r="BD202" s="203"/>
      <c r="BE202" s="202"/>
      <c r="BF202" s="203"/>
      <c r="BG202" s="202"/>
      <c r="BH202" s="207"/>
      <c r="BI202" s="203"/>
    </row>
    <row r="203" spans="2:61" ht="15.75" customHeight="1" thickTop="1" thickBot="1">
      <c r="B203" s="215"/>
      <c r="C203" s="216"/>
      <c r="D203" s="216"/>
      <c r="E203" s="216"/>
      <c r="F203" s="216"/>
      <c r="G203" s="216"/>
      <c r="H203" s="216"/>
      <c r="I203" s="216"/>
      <c r="J203" s="216"/>
      <c r="K203" s="216"/>
      <c r="L203" s="217"/>
      <c r="M203" s="182"/>
      <c r="N203" s="182"/>
      <c r="O203" s="182"/>
      <c r="P203" s="182"/>
      <c r="Q203" s="218"/>
      <c r="R203" s="218"/>
      <c r="S203" s="218"/>
      <c r="T203" s="218"/>
      <c r="U203" s="198"/>
      <c r="V203" s="221"/>
      <c r="W203" s="221"/>
      <c r="X203" s="199"/>
      <c r="Y203" s="182"/>
      <c r="Z203" s="182"/>
      <c r="AA203" s="182"/>
      <c r="AB203" s="182"/>
      <c r="AC203" s="218"/>
      <c r="AD203" s="218"/>
      <c r="AE203" s="218"/>
      <c r="AF203" s="218"/>
      <c r="AG203" s="228"/>
      <c r="AH203" s="229"/>
      <c r="AI203" s="229"/>
      <c r="AJ203" s="229"/>
      <c r="AK203" s="229"/>
      <c r="AL203" s="229"/>
      <c r="AM203" s="229"/>
      <c r="AN203" s="229"/>
      <c r="AO203" s="230"/>
      <c r="AP203" s="231"/>
      <c r="AQ203" s="231"/>
      <c r="AR203" s="231"/>
      <c r="AS203" s="231"/>
      <c r="AT203" s="204"/>
      <c r="AU203" s="208"/>
      <c r="AV203" s="205"/>
      <c r="AW203" s="192"/>
      <c r="AX203" s="193"/>
      <c r="AY203" s="198"/>
      <c r="AZ203" s="199"/>
      <c r="BA203" s="192"/>
      <c r="BB203" s="193"/>
      <c r="BC203" s="204"/>
      <c r="BD203" s="205"/>
      <c r="BE203" s="204"/>
      <c r="BF203" s="205"/>
      <c r="BG203" s="204"/>
      <c r="BH203" s="208"/>
      <c r="BI203" s="205"/>
    </row>
    <row r="204" spans="2:61" ht="15.75" customHeight="1" thickTop="1" thickBot="1">
      <c r="B204" s="209"/>
      <c r="C204" s="210"/>
      <c r="D204" s="210"/>
      <c r="E204" s="210"/>
      <c r="F204" s="210"/>
      <c r="G204" s="210"/>
      <c r="H204" s="210"/>
      <c r="I204" s="210"/>
      <c r="J204" s="210"/>
      <c r="K204" s="210"/>
      <c r="L204" s="211"/>
      <c r="M204" s="218"/>
      <c r="N204" s="218"/>
      <c r="O204" s="218"/>
      <c r="P204" s="218"/>
      <c r="Q204" s="218"/>
      <c r="R204" s="218"/>
      <c r="S204" s="218"/>
      <c r="T204" s="218"/>
      <c r="U204" s="194"/>
      <c r="V204" s="219"/>
      <c r="W204" s="219"/>
      <c r="X204" s="195"/>
      <c r="Y204" s="218"/>
      <c r="Z204" s="218"/>
      <c r="AA204" s="218"/>
      <c r="AB204" s="218"/>
      <c r="AC204" s="218"/>
      <c r="AD204" s="218"/>
      <c r="AE204" s="218"/>
      <c r="AF204" s="218"/>
      <c r="AG204" s="222" t="s">
        <v>146</v>
      </c>
      <c r="AH204" s="223"/>
      <c r="AI204" s="223"/>
      <c r="AJ204" s="223"/>
      <c r="AK204" s="223"/>
      <c r="AL204" s="223"/>
      <c r="AM204" s="223"/>
      <c r="AN204" s="223"/>
      <c r="AO204" s="224"/>
      <c r="AP204" s="231" t="s">
        <v>184</v>
      </c>
      <c r="AQ204" s="231"/>
      <c r="AR204" s="231"/>
      <c r="AS204" s="231"/>
      <c r="AT204" s="200">
        <f>AY204+'09.02'!AT204:AV206</f>
        <v>0</v>
      </c>
      <c r="AU204" s="206"/>
      <c r="AV204" s="201"/>
      <c r="AW204" s="188">
        <f>'09.02'!BG204</f>
        <v>0</v>
      </c>
      <c r="AX204" s="189"/>
      <c r="AY204" s="194"/>
      <c r="AZ204" s="195"/>
      <c r="BA204" s="188"/>
      <c r="BB204" s="189"/>
      <c r="BC204" s="200">
        <f t="shared" ref="BC204" si="9">BA204</f>
        <v>0</v>
      </c>
      <c r="BD204" s="201"/>
      <c r="BE204" s="200">
        <f>BA204+'09.02'!BE204</f>
        <v>0</v>
      </c>
      <c r="BF204" s="201"/>
      <c r="BG204" s="200">
        <f>AW204+AY204-BA204</f>
        <v>0</v>
      </c>
      <c r="BH204" s="206"/>
      <c r="BI204" s="201"/>
    </row>
    <row r="205" spans="2:61" ht="15.75" customHeight="1" thickTop="1" thickBot="1">
      <c r="B205" s="212"/>
      <c r="C205" s="213"/>
      <c r="D205" s="213"/>
      <c r="E205" s="213"/>
      <c r="F205" s="213"/>
      <c r="G205" s="213"/>
      <c r="H205" s="213"/>
      <c r="I205" s="213"/>
      <c r="J205" s="213"/>
      <c r="K205" s="213"/>
      <c r="L205" s="214"/>
      <c r="M205" s="218"/>
      <c r="N205" s="218"/>
      <c r="O205" s="218"/>
      <c r="P205" s="218"/>
      <c r="Q205" s="218"/>
      <c r="R205" s="218"/>
      <c r="S205" s="218"/>
      <c r="T205" s="218"/>
      <c r="U205" s="196"/>
      <c r="V205" s="220"/>
      <c r="W205" s="220"/>
      <c r="X205" s="197"/>
      <c r="Y205" s="218"/>
      <c r="Z205" s="218"/>
      <c r="AA205" s="218"/>
      <c r="AB205" s="218"/>
      <c r="AC205" s="218"/>
      <c r="AD205" s="218"/>
      <c r="AE205" s="218"/>
      <c r="AF205" s="218"/>
      <c r="AG205" s="225"/>
      <c r="AH205" s="226"/>
      <c r="AI205" s="226"/>
      <c r="AJ205" s="226"/>
      <c r="AK205" s="226"/>
      <c r="AL205" s="226"/>
      <c r="AM205" s="226"/>
      <c r="AN205" s="226"/>
      <c r="AO205" s="227"/>
      <c r="AP205" s="231"/>
      <c r="AQ205" s="231"/>
      <c r="AR205" s="231"/>
      <c r="AS205" s="231"/>
      <c r="AT205" s="202"/>
      <c r="AU205" s="207"/>
      <c r="AV205" s="203"/>
      <c r="AW205" s="190"/>
      <c r="AX205" s="191"/>
      <c r="AY205" s="196"/>
      <c r="AZ205" s="197"/>
      <c r="BA205" s="190"/>
      <c r="BB205" s="191"/>
      <c r="BC205" s="202"/>
      <c r="BD205" s="203"/>
      <c r="BE205" s="202"/>
      <c r="BF205" s="203"/>
      <c r="BG205" s="202"/>
      <c r="BH205" s="207"/>
      <c r="BI205" s="203"/>
    </row>
    <row r="206" spans="2:61" ht="15.75" customHeight="1" thickTop="1" thickBot="1">
      <c r="B206" s="215"/>
      <c r="C206" s="216"/>
      <c r="D206" s="216"/>
      <c r="E206" s="216"/>
      <c r="F206" s="216"/>
      <c r="G206" s="216"/>
      <c r="H206" s="216"/>
      <c r="I206" s="216"/>
      <c r="J206" s="216"/>
      <c r="K206" s="216"/>
      <c r="L206" s="217"/>
      <c r="M206" s="218"/>
      <c r="N206" s="218"/>
      <c r="O206" s="218"/>
      <c r="P206" s="218"/>
      <c r="Q206" s="218"/>
      <c r="R206" s="218"/>
      <c r="S206" s="218"/>
      <c r="T206" s="218"/>
      <c r="U206" s="198"/>
      <c r="V206" s="221"/>
      <c r="W206" s="221"/>
      <c r="X206" s="199"/>
      <c r="Y206" s="218"/>
      <c r="Z206" s="218"/>
      <c r="AA206" s="218"/>
      <c r="AB206" s="218"/>
      <c r="AC206" s="218"/>
      <c r="AD206" s="218"/>
      <c r="AE206" s="218"/>
      <c r="AF206" s="218"/>
      <c r="AG206" s="228"/>
      <c r="AH206" s="229"/>
      <c r="AI206" s="229"/>
      <c r="AJ206" s="229"/>
      <c r="AK206" s="229"/>
      <c r="AL206" s="229"/>
      <c r="AM206" s="229"/>
      <c r="AN206" s="229"/>
      <c r="AO206" s="230"/>
      <c r="AP206" s="231"/>
      <c r="AQ206" s="231"/>
      <c r="AR206" s="231"/>
      <c r="AS206" s="231"/>
      <c r="AT206" s="204"/>
      <c r="AU206" s="208"/>
      <c r="AV206" s="205"/>
      <c r="AW206" s="192"/>
      <c r="AX206" s="193"/>
      <c r="AY206" s="198"/>
      <c r="AZ206" s="199"/>
      <c r="BA206" s="192"/>
      <c r="BB206" s="193"/>
      <c r="BC206" s="204"/>
      <c r="BD206" s="205"/>
      <c r="BE206" s="204"/>
      <c r="BF206" s="205"/>
      <c r="BG206" s="204"/>
      <c r="BH206" s="208"/>
      <c r="BI206" s="205"/>
    </row>
    <row r="207" spans="2:61" ht="15.75" customHeight="1" thickTop="1" thickBot="1">
      <c r="B207" s="209"/>
      <c r="C207" s="210"/>
      <c r="D207" s="210"/>
      <c r="E207" s="210"/>
      <c r="F207" s="210"/>
      <c r="G207" s="210"/>
      <c r="H207" s="210"/>
      <c r="I207" s="210"/>
      <c r="J207" s="210"/>
      <c r="K207" s="210"/>
      <c r="L207" s="211"/>
      <c r="M207" s="218"/>
      <c r="N207" s="218"/>
      <c r="O207" s="218"/>
      <c r="P207" s="218"/>
      <c r="Q207" s="218"/>
      <c r="R207" s="218"/>
      <c r="S207" s="218"/>
      <c r="T207" s="218"/>
      <c r="U207" s="194"/>
      <c r="V207" s="219"/>
      <c r="W207" s="219"/>
      <c r="X207" s="195"/>
      <c r="Y207" s="218"/>
      <c r="Z207" s="218"/>
      <c r="AA207" s="218"/>
      <c r="AB207" s="218"/>
      <c r="AC207" s="218"/>
      <c r="AD207" s="218"/>
      <c r="AE207" s="218"/>
      <c r="AF207" s="218"/>
      <c r="AG207" s="222" t="s">
        <v>155</v>
      </c>
      <c r="AH207" s="223"/>
      <c r="AI207" s="223"/>
      <c r="AJ207" s="223"/>
      <c r="AK207" s="223"/>
      <c r="AL207" s="223"/>
      <c r="AM207" s="223"/>
      <c r="AN207" s="223"/>
      <c r="AO207" s="224"/>
      <c r="AP207" s="231"/>
      <c r="AQ207" s="231"/>
      <c r="AR207" s="231"/>
      <c r="AS207" s="231"/>
      <c r="AT207" s="200">
        <f>AY207+'09.02'!AT207:AV209</f>
        <v>0</v>
      </c>
      <c r="AU207" s="206"/>
      <c r="AV207" s="201"/>
      <c r="AW207" s="188">
        <f>'09.02'!BG207</f>
        <v>0</v>
      </c>
      <c r="AX207" s="189"/>
      <c r="AY207" s="194"/>
      <c r="AZ207" s="195"/>
      <c r="BA207" s="188"/>
      <c r="BB207" s="189"/>
      <c r="BC207" s="200">
        <f t="shared" ref="BC207" si="10">BA207</f>
        <v>0</v>
      </c>
      <c r="BD207" s="201"/>
      <c r="BE207" s="200">
        <f>BA207+'09.02'!BE207</f>
        <v>0</v>
      </c>
      <c r="BF207" s="201"/>
      <c r="BG207" s="200">
        <f>AW207+AY207-BA207</f>
        <v>0</v>
      </c>
      <c r="BH207" s="206"/>
      <c r="BI207" s="201"/>
    </row>
    <row r="208" spans="2:61" ht="15.75" customHeight="1" thickTop="1" thickBot="1">
      <c r="B208" s="212"/>
      <c r="C208" s="213"/>
      <c r="D208" s="213"/>
      <c r="E208" s="213"/>
      <c r="F208" s="213"/>
      <c r="G208" s="213"/>
      <c r="H208" s="213"/>
      <c r="I208" s="213"/>
      <c r="J208" s="213"/>
      <c r="K208" s="213"/>
      <c r="L208" s="214"/>
      <c r="M208" s="218"/>
      <c r="N208" s="218"/>
      <c r="O208" s="218"/>
      <c r="P208" s="218"/>
      <c r="Q208" s="218"/>
      <c r="R208" s="218"/>
      <c r="S208" s="218"/>
      <c r="T208" s="218"/>
      <c r="U208" s="196"/>
      <c r="V208" s="220"/>
      <c r="W208" s="220"/>
      <c r="X208" s="197"/>
      <c r="Y208" s="218"/>
      <c r="Z208" s="218"/>
      <c r="AA208" s="218"/>
      <c r="AB208" s="218"/>
      <c r="AC208" s="218"/>
      <c r="AD208" s="218"/>
      <c r="AE208" s="218"/>
      <c r="AF208" s="218"/>
      <c r="AG208" s="225"/>
      <c r="AH208" s="226"/>
      <c r="AI208" s="226"/>
      <c r="AJ208" s="226"/>
      <c r="AK208" s="226"/>
      <c r="AL208" s="226"/>
      <c r="AM208" s="226"/>
      <c r="AN208" s="226"/>
      <c r="AO208" s="227"/>
      <c r="AP208" s="231"/>
      <c r="AQ208" s="231"/>
      <c r="AR208" s="231"/>
      <c r="AS208" s="231"/>
      <c r="AT208" s="202"/>
      <c r="AU208" s="207"/>
      <c r="AV208" s="203"/>
      <c r="AW208" s="190"/>
      <c r="AX208" s="191"/>
      <c r="AY208" s="196"/>
      <c r="AZ208" s="197"/>
      <c r="BA208" s="190"/>
      <c r="BB208" s="191"/>
      <c r="BC208" s="202"/>
      <c r="BD208" s="203"/>
      <c r="BE208" s="202"/>
      <c r="BF208" s="203"/>
      <c r="BG208" s="202"/>
      <c r="BH208" s="207"/>
      <c r="BI208" s="203"/>
    </row>
    <row r="209" spans="2:61" ht="15.75" customHeight="1" thickTop="1" thickBot="1">
      <c r="B209" s="215"/>
      <c r="C209" s="216"/>
      <c r="D209" s="216"/>
      <c r="E209" s="216"/>
      <c r="F209" s="216"/>
      <c r="G209" s="216"/>
      <c r="H209" s="216"/>
      <c r="I209" s="216"/>
      <c r="J209" s="216"/>
      <c r="K209" s="216"/>
      <c r="L209" s="217"/>
      <c r="M209" s="218"/>
      <c r="N209" s="218"/>
      <c r="O209" s="218"/>
      <c r="P209" s="218"/>
      <c r="Q209" s="218"/>
      <c r="R209" s="218"/>
      <c r="S209" s="218"/>
      <c r="T209" s="218"/>
      <c r="U209" s="198"/>
      <c r="V209" s="221"/>
      <c r="W209" s="221"/>
      <c r="X209" s="199"/>
      <c r="Y209" s="218"/>
      <c r="Z209" s="218"/>
      <c r="AA209" s="218"/>
      <c r="AB209" s="218"/>
      <c r="AC209" s="218"/>
      <c r="AD209" s="218"/>
      <c r="AE209" s="218"/>
      <c r="AF209" s="218"/>
      <c r="AG209" s="228"/>
      <c r="AH209" s="229"/>
      <c r="AI209" s="229"/>
      <c r="AJ209" s="229"/>
      <c r="AK209" s="229"/>
      <c r="AL209" s="229"/>
      <c r="AM209" s="229"/>
      <c r="AN209" s="229"/>
      <c r="AO209" s="230"/>
      <c r="AP209" s="231"/>
      <c r="AQ209" s="231"/>
      <c r="AR209" s="231"/>
      <c r="AS209" s="231"/>
      <c r="AT209" s="204"/>
      <c r="AU209" s="208"/>
      <c r="AV209" s="205"/>
      <c r="AW209" s="192"/>
      <c r="AX209" s="193"/>
      <c r="AY209" s="198"/>
      <c r="AZ209" s="199"/>
      <c r="BA209" s="192"/>
      <c r="BB209" s="193"/>
      <c r="BC209" s="204"/>
      <c r="BD209" s="205"/>
      <c r="BE209" s="204"/>
      <c r="BF209" s="205"/>
      <c r="BG209" s="204"/>
      <c r="BH209" s="208"/>
      <c r="BI209" s="205"/>
    </row>
    <row r="210" spans="2:61" ht="16.5" customHeight="1" thickTop="1" thickBot="1">
      <c r="B210" s="183" t="s">
        <v>64</v>
      </c>
      <c r="C210" s="183"/>
      <c r="D210" s="183"/>
      <c r="E210" s="183"/>
      <c r="F210" s="183"/>
      <c r="G210" s="183"/>
      <c r="H210" s="183"/>
      <c r="I210" s="183"/>
      <c r="J210" s="183"/>
      <c r="K210" s="183"/>
      <c r="L210" s="183"/>
      <c r="M210" s="183"/>
      <c r="N210" s="183"/>
      <c r="O210" s="183"/>
      <c r="P210" s="183"/>
      <c r="Q210" s="183"/>
      <c r="R210" s="183"/>
      <c r="S210" s="183"/>
      <c r="T210" s="183"/>
      <c r="U210" s="183"/>
      <c r="V210" s="183"/>
      <c r="W210" s="183"/>
      <c r="X210" s="183"/>
      <c r="Y210" s="183"/>
      <c r="Z210" s="183"/>
      <c r="AA210" s="183"/>
      <c r="AB210" s="183"/>
      <c r="AC210" s="183"/>
      <c r="AD210" s="183"/>
      <c r="AE210" s="183"/>
      <c r="AF210" s="183"/>
      <c r="AG210" s="183"/>
      <c r="AH210" s="183"/>
      <c r="AI210" s="183"/>
      <c r="AJ210" s="183"/>
      <c r="AK210" s="183"/>
      <c r="AL210" s="183"/>
      <c r="AM210" s="183"/>
      <c r="AN210" s="183"/>
      <c r="AO210" s="183"/>
      <c r="AP210" s="183"/>
      <c r="AQ210" s="183"/>
      <c r="AR210" s="183"/>
      <c r="AS210" s="183"/>
      <c r="AT210" s="183"/>
      <c r="AU210" s="183"/>
      <c r="AV210" s="183"/>
      <c r="AW210" s="183"/>
      <c r="AX210" s="183"/>
      <c r="AY210" s="183"/>
      <c r="AZ210" s="183"/>
      <c r="BA210" s="183"/>
      <c r="BB210" s="183"/>
      <c r="BC210" s="183"/>
      <c r="BD210" s="183"/>
      <c r="BE210" s="183"/>
      <c r="BF210" s="183"/>
      <c r="BG210" s="183"/>
      <c r="BH210" s="183"/>
      <c r="BI210" s="183"/>
    </row>
    <row r="211" spans="2:61" ht="16.5" customHeight="1" thickTop="1" thickBot="1">
      <c r="B211" s="183"/>
      <c r="C211" s="183"/>
      <c r="D211" s="183"/>
      <c r="E211" s="183"/>
      <c r="F211" s="183"/>
      <c r="G211" s="183"/>
      <c r="H211" s="183"/>
      <c r="I211" s="183"/>
      <c r="J211" s="183"/>
      <c r="K211" s="183"/>
      <c r="L211" s="183"/>
      <c r="M211" s="183"/>
      <c r="N211" s="183"/>
      <c r="O211" s="183"/>
      <c r="P211" s="183"/>
      <c r="Q211" s="183"/>
      <c r="R211" s="183"/>
      <c r="S211" s="183"/>
      <c r="T211" s="183"/>
      <c r="U211" s="183"/>
      <c r="V211" s="183"/>
      <c r="W211" s="183"/>
      <c r="X211" s="183"/>
      <c r="Y211" s="183"/>
      <c r="Z211" s="183"/>
      <c r="AA211" s="183"/>
      <c r="AB211" s="183"/>
      <c r="AC211" s="183"/>
      <c r="AD211" s="183"/>
      <c r="AE211" s="183"/>
      <c r="AF211" s="183"/>
      <c r="AG211" s="183"/>
      <c r="AH211" s="183"/>
      <c r="AI211" s="183"/>
      <c r="AJ211" s="183"/>
      <c r="AK211" s="183"/>
      <c r="AL211" s="183"/>
      <c r="AM211" s="183"/>
      <c r="AN211" s="183"/>
      <c r="AO211" s="183"/>
      <c r="AP211" s="183"/>
      <c r="AQ211" s="183"/>
      <c r="AR211" s="183"/>
      <c r="AS211" s="183"/>
      <c r="AT211" s="183"/>
      <c r="AU211" s="183"/>
      <c r="AV211" s="183"/>
      <c r="AW211" s="183"/>
      <c r="AX211" s="183"/>
      <c r="AY211" s="183"/>
      <c r="AZ211" s="183"/>
      <c r="BA211" s="183"/>
      <c r="BB211" s="183"/>
      <c r="BC211" s="183"/>
      <c r="BD211" s="183"/>
      <c r="BE211" s="183"/>
      <c r="BF211" s="183"/>
      <c r="BG211" s="183"/>
      <c r="BH211" s="183"/>
      <c r="BI211" s="183"/>
    </row>
    <row r="212" spans="2:61" ht="16.5" customHeight="1" thickTop="1" thickBot="1">
      <c r="B212" s="183"/>
      <c r="C212" s="183"/>
      <c r="D212" s="183"/>
      <c r="E212" s="183"/>
      <c r="F212" s="183"/>
      <c r="G212" s="183"/>
      <c r="H212" s="183"/>
      <c r="I212" s="183"/>
      <c r="J212" s="183"/>
      <c r="K212" s="183"/>
      <c r="L212" s="183"/>
      <c r="M212" s="183"/>
      <c r="N212" s="183"/>
      <c r="O212" s="183"/>
      <c r="P212" s="183"/>
      <c r="Q212" s="183"/>
      <c r="R212" s="183"/>
      <c r="S212" s="183"/>
      <c r="T212" s="183"/>
      <c r="U212" s="183"/>
      <c r="V212" s="183"/>
      <c r="W212" s="183"/>
      <c r="X212" s="183"/>
      <c r="Y212" s="183"/>
      <c r="Z212" s="183"/>
      <c r="AA212" s="183"/>
      <c r="AB212" s="183"/>
      <c r="AC212" s="183"/>
      <c r="AD212" s="183"/>
      <c r="AE212" s="183"/>
      <c r="AF212" s="183"/>
      <c r="AG212" s="183"/>
      <c r="AH212" s="183"/>
      <c r="AI212" s="183"/>
      <c r="AJ212" s="183"/>
      <c r="AK212" s="183"/>
      <c r="AL212" s="183"/>
      <c r="AM212" s="183"/>
      <c r="AN212" s="183"/>
      <c r="AO212" s="183"/>
      <c r="AP212" s="183"/>
      <c r="AQ212" s="183"/>
      <c r="AR212" s="183"/>
      <c r="AS212" s="183"/>
      <c r="AT212" s="183"/>
      <c r="AU212" s="183"/>
      <c r="AV212" s="183"/>
      <c r="AW212" s="183"/>
      <c r="AX212" s="183"/>
      <c r="AY212" s="183"/>
      <c r="AZ212" s="183"/>
      <c r="BA212" s="183"/>
      <c r="BB212" s="183"/>
      <c r="BC212" s="183"/>
      <c r="BD212" s="183"/>
      <c r="BE212" s="183"/>
      <c r="BF212" s="183"/>
      <c r="BG212" s="183"/>
      <c r="BH212" s="183"/>
      <c r="BI212" s="183"/>
    </row>
    <row r="213" spans="2:61" ht="16.5" customHeight="1" thickTop="1" thickBot="1">
      <c r="B213" s="183"/>
      <c r="C213" s="183"/>
      <c r="D213" s="183"/>
      <c r="E213" s="183"/>
      <c r="F213" s="183"/>
      <c r="G213" s="183"/>
      <c r="H213" s="183"/>
      <c r="I213" s="183"/>
      <c r="J213" s="183"/>
      <c r="K213" s="183"/>
      <c r="L213" s="183"/>
      <c r="M213" s="183"/>
      <c r="N213" s="183"/>
      <c r="O213" s="183"/>
      <c r="P213" s="183"/>
      <c r="Q213" s="183"/>
      <c r="R213" s="183"/>
      <c r="S213" s="183"/>
      <c r="T213" s="183"/>
      <c r="U213" s="183"/>
      <c r="V213" s="183"/>
      <c r="W213" s="183"/>
      <c r="X213" s="183"/>
      <c r="Y213" s="183"/>
      <c r="Z213" s="183"/>
      <c r="AA213" s="183"/>
      <c r="AB213" s="183"/>
      <c r="AC213" s="183"/>
      <c r="AD213" s="183"/>
      <c r="AE213" s="183"/>
      <c r="AF213" s="183"/>
      <c r="AG213" s="183"/>
      <c r="AH213" s="183"/>
      <c r="AI213" s="183"/>
      <c r="AJ213" s="183"/>
      <c r="AK213" s="183"/>
      <c r="AL213" s="183"/>
      <c r="AM213" s="183"/>
      <c r="AN213" s="183"/>
      <c r="AO213" s="183"/>
      <c r="AP213" s="183"/>
      <c r="AQ213" s="183"/>
      <c r="AR213" s="183"/>
      <c r="AS213" s="183"/>
      <c r="AT213" s="183"/>
      <c r="AU213" s="183"/>
      <c r="AV213" s="183"/>
      <c r="AW213" s="183"/>
      <c r="AX213" s="183"/>
      <c r="AY213" s="183"/>
      <c r="AZ213" s="183"/>
      <c r="BA213" s="183"/>
      <c r="BB213" s="183"/>
      <c r="BC213" s="183"/>
      <c r="BD213" s="183"/>
      <c r="BE213" s="183"/>
      <c r="BF213" s="183"/>
      <c r="BG213" s="183"/>
      <c r="BH213" s="183"/>
      <c r="BI213" s="183"/>
    </row>
    <row r="214" spans="2:61" ht="16.5" customHeight="1" thickTop="1" thickBot="1">
      <c r="B214" s="146"/>
      <c r="C214" s="146"/>
      <c r="D214" s="146"/>
      <c r="E214" s="146"/>
      <c r="F214" s="146"/>
      <c r="G214" s="146"/>
      <c r="H214" s="146"/>
      <c r="I214" s="146"/>
      <c r="J214" s="146"/>
      <c r="K214" s="146"/>
      <c r="L214" s="146"/>
      <c r="M214" s="146"/>
      <c r="N214" s="146"/>
      <c r="O214" s="146"/>
      <c r="P214" s="146"/>
      <c r="Q214" s="146"/>
      <c r="R214" s="146"/>
      <c r="S214" s="146"/>
      <c r="T214" s="146"/>
      <c r="U214" s="146"/>
      <c r="V214" s="146"/>
      <c r="W214" s="146"/>
      <c r="X214" s="146"/>
      <c r="Y214" s="146"/>
      <c r="Z214" s="146"/>
      <c r="AA214" s="146"/>
      <c r="AB214" s="146"/>
      <c r="AC214" s="146"/>
      <c r="AD214" s="146"/>
      <c r="AE214" s="146"/>
      <c r="AF214" s="146"/>
      <c r="AG214" s="146"/>
      <c r="AH214" s="146"/>
      <c r="AI214" s="146"/>
      <c r="AJ214" s="146"/>
      <c r="AK214" s="146"/>
      <c r="AL214" s="146"/>
      <c r="AM214" s="146"/>
      <c r="AN214" s="146"/>
      <c r="AO214" s="146"/>
      <c r="AP214" s="146"/>
      <c r="AQ214" s="146"/>
      <c r="AR214" s="146"/>
      <c r="AS214" s="146"/>
      <c r="AT214" s="146"/>
      <c r="AU214" s="146"/>
      <c r="AV214" s="146"/>
      <c r="AW214" s="146"/>
      <c r="AX214" s="146"/>
      <c r="AY214" s="146"/>
      <c r="AZ214" s="146"/>
      <c r="BA214" s="146"/>
      <c r="BB214" s="146"/>
      <c r="BC214" s="146"/>
      <c r="BD214" s="146"/>
      <c r="BE214" s="146"/>
      <c r="BF214" s="146"/>
      <c r="BG214" s="146"/>
      <c r="BH214" s="146"/>
      <c r="BI214" s="146"/>
    </row>
    <row r="215" spans="2:61" ht="16.5" customHeight="1" thickTop="1" thickBot="1">
      <c r="B215" s="146"/>
      <c r="C215" s="146"/>
      <c r="D215" s="146"/>
      <c r="E215" s="146"/>
      <c r="F215" s="146"/>
      <c r="G215" s="146"/>
      <c r="H215" s="146"/>
      <c r="I215" s="146"/>
      <c r="J215" s="146"/>
      <c r="K215" s="146"/>
      <c r="L215" s="146"/>
      <c r="M215" s="146"/>
      <c r="N215" s="146"/>
      <c r="O215" s="146"/>
      <c r="P215" s="146"/>
      <c r="Q215" s="146"/>
      <c r="R215" s="146"/>
      <c r="S215" s="146"/>
      <c r="T215" s="146"/>
      <c r="U215" s="146"/>
      <c r="V215" s="146"/>
      <c r="W215" s="146"/>
      <c r="X215" s="146"/>
      <c r="Y215" s="146"/>
      <c r="Z215" s="146"/>
      <c r="AA215" s="146"/>
      <c r="AB215" s="146"/>
      <c r="AC215" s="146"/>
      <c r="AD215" s="146"/>
      <c r="AE215" s="146"/>
      <c r="AF215" s="146"/>
      <c r="AG215" s="146"/>
      <c r="AH215" s="146"/>
      <c r="AI215" s="146"/>
      <c r="AJ215" s="146"/>
      <c r="AK215" s="146"/>
      <c r="AL215" s="146"/>
      <c r="AM215" s="146"/>
      <c r="AN215" s="146"/>
      <c r="AO215" s="146"/>
      <c r="AP215" s="146"/>
      <c r="AQ215" s="146"/>
      <c r="AR215" s="146"/>
      <c r="AS215" s="146"/>
      <c r="AT215" s="146"/>
      <c r="AU215" s="146"/>
      <c r="AV215" s="146"/>
      <c r="AW215" s="146"/>
      <c r="AX215" s="146"/>
      <c r="AY215" s="146"/>
      <c r="AZ215" s="146"/>
      <c r="BA215" s="146"/>
      <c r="BB215" s="146"/>
      <c r="BC215" s="146"/>
      <c r="BD215" s="146"/>
      <c r="BE215" s="146"/>
      <c r="BF215" s="146"/>
      <c r="BG215" s="146"/>
      <c r="BH215" s="146"/>
      <c r="BI215" s="146"/>
    </row>
    <row r="216" spans="2:61" ht="15" customHeight="1" thickTop="1" thickBot="1">
      <c r="B216" s="186" t="s">
        <v>65</v>
      </c>
      <c r="C216" s="186"/>
      <c r="D216" s="186"/>
      <c r="E216" s="186"/>
      <c r="F216" s="186"/>
      <c r="G216" s="186"/>
      <c r="H216" s="186" t="s">
        <v>66</v>
      </c>
      <c r="I216" s="186"/>
      <c r="J216" s="186"/>
      <c r="K216" s="186"/>
      <c r="L216" s="186"/>
      <c r="M216" s="186"/>
      <c r="N216" s="186" t="s">
        <v>67</v>
      </c>
      <c r="O216" s="186"/>
      <c r="P216" s="186"/>
      <c r="Q216" s="186"/>
      <c r="R216" s="186"/>
      <c r="S216" s="186"/>
      <c r="T216" s="186" t="s">
        <v>68</v>
      </c>
      <c r="U216" s="186"/>
      <c r="V216" s="186"/>
      <c r="W216" s="186"/>
      <c r="X216" s="186"/>
      <c r="Y216" s="186"/>
      <c r="Z216" s="186"/>
      <c r="AA216" s="186"/>
      <c r="AB216" s="186"/>
      <c r="AC216" s="186"/>
      <c r="AD216" s="186"/>
      <c r="AE216" s="186"/>
      <c r="AF216" s="186"/>
      <c r="AG216" s="186" t="s">
        <v>69</v>
      </c>
      <c r="AH216" s="186"/>
      <c r="AI216" s="186"/>
      <c r="AJ216" s="186"/>
      <c r="AK216" s="186"/>
      <c r="AL216" s="186"/>
      <c r="AM216" s="186"/>
      <c r="AN216" s="186"/>
      <c r="AO216" s="186"/>
      <c r="AP216" s="186" t="s">
        <v>70</v>
      </c>
      <c r="AQ216" s="186"/>
      <c r="AR216" s="186"/>
      <c r="AS216" s="186"/>
      <c r="AT216" s="186"/>
      <c r="AU216" s="186"/>
      <c r="AV216" s="186"/>
      <c r="AW216" s="186"/>
      <c r="AX216" s="186"/>
      <c r="AY216" s="186"/>
      <c r="AZ216" s="187" t="s">
        <v>71</v>
      </c>
      <c r="BA216" s="187"/>
      <c r="BB216" s="187"/>
      <c r="BC216" s="187"/>
      <c r="BD216" s="187"/>
      <c r="BE216" s="187"/>
      <c r="BF216" s="187"/>
      <c r="BG216" s="187"/>
      <c r="BH216" s="187"/>
      <c r="BI216" s="187"/>
    </row>
    <row r="217" spans="2:61" ht="15" customHeight="1" thickTop="1" thickBot="1">
      <c r="B217" s="186"/>
      <c r="C217" s="186"/>
      <c r="D217" s="186"/>
      <c r="E217" s="186"/>
      <c r="F217" s="186"/>
      <c r="G217" s="186"/>
      <c r="H217" s="186"/>
      <c r="I217" s="186"/>
      <c r="J217" s="186"/>
      <c r="K217" s="186"/>
      <c r="L217" s="186"/>
      <c r="M217" s="186"/>
      <c r="N217" s="186"/>
      <c r="O217" s="186"/>
      <c r="P217" s="186"/>
      <c r="Q217" s="186"/>
      <c r="R217" s="186"/>
      <c r="S217" s="186"/>
      <c r="T217" s="186"/>
      <c r="U217" s="186"/>
      <c r="V217" s="186"/>
      <c r="W217" s="186"/>
      <c r="X217" s="186"/>
      <c r="Y217" s="186"/>
      <c r="Z217" s="186"/>
      <c r="AA217" s="186"/>
      <c r="AB217" s="186"/>
      <c r="AC217" s="186"/>
      <c r="AD217" s="186"/>
      <c r="AE217" s="186"/>
      <c r="AF217" s="186"/>
      <c r="AG217" s="186"/>
      <c r="AH217" s="186"/>
      <c r="AI217" s="186"/>
      <c r="AJ217" s="186"/>
      <c r="AK217" s="186"/>
      <c r="AL217" s="186"/>
      <c r="AM217" s="186"/>
      <c r="AN217" s="186"/>
      <c r="AO217" s="186"/>
      <c r="AP217" s="186"/>
      <c r="AQ217" s="186"/>
      <c r="AR217" s="186"/>
      <c r="AS217" s="186"/>
      <c r="AT217" s="186"/>
      <c r="AU217" s="186"/>
      <c r="AV217" s="186"/>
      <c r="AW217" s="186"/>
      <c r="AX217" s="186"/>
      <c r="AY217" s="186"/>
      <c r="AZ217" s="187"/>
      <c r="BA217" s="187"/>
      <c r="BB217" s="187"/>
      <c r="BC217" s="187"/>
      <c r="BD217" s="187"/>
      <c r="BE217" s="187"/>
      <c r="BF217" s="187"/>
      <c r="BG217" s="187"/>
      <c r="BH217" s="187"/>
      <c r="BI217" s="187"/>
    </row>
    <row r="218" spans="2:61" ht="15" customHeight="1" thickTop="1" thickBot="1">
      <c r="B218" s="186"/>
      <c r="C218" s="186"/>
      <c r="D218" s="186"/>
      <c r="E218" s="186"/>
      <c r="F218" s="186"/>
      <c r="G218" s="186"/>
      <c r="H218" s="186"/>
      <c r="I218" s="186"/>
      <c r="J218" s="186"/>
      <c r="K218" s="186"/>
      <c r="L218" s="186"/>
      <c r="M218" s="186"/>
      <c r="N218" s="186"/>
      <c r="O218" s="186"/>
      <c r="P218" s="186"/>
      <c r="Q218" s="186"/>
      <c r="R218" s="186"/>
      <c r="S218" s="186"/>
      <c r="T218" s="186"/>
      <c r="U218" s="186"/>
      <c r="V218" s="186"/>
      <c r="W218" s="186"/>
      <c r="X218" s="186"/>
      <c r="Y218" s="186"/>
      <c r="Z218" s="186"/>
      <c r="AA218" s="186"/>
      <c r="AB218" s="186"/>
      <c r="AC218" s="186"/>
      <c r="AD218" s="186"/>
      <c r="AE218" s="186"/>
      <c r="AF218" s="186"/>
      <c r="AG218" s="186"/>
      <c r="AH218" s="186"/>
      <c r="AI218" s="186"/>
      <c r="AJ218" s="186"/>
      <c r="AK218" s="186"/>
      <c r="AL218" s="186"/>
      <c r="AM218" s="186"/>
      <c r="AN218" s="186"/>
      <c r="AO218" s="186"/>
      <c r="AP218" s="186"/>
      <c r="AQ218" s="186"/>
      <c r="AR218" s="186"/>
      <c r="AS218" s="186"/>
      <c r="AT218" s="186"/>
      <c r="AU218" s="186"/>
      <c r="AV218" s="186"/>
      <c r="AW218" s="186"/>
      <c r="AX218" s="186"/>
      <c r="AY218" s="186"/>
      <c r="AZ218" s="187"/>
      <c r="BA218" s="187"/>
      <c r="BB218" s="187"/>
      <c r="BC218" s="187"/>
      <c r="BD218" s="187"/>
      <c r="BE218" s="187"/>
      <c r="BF218" s="187"/>
      <c r="BG218" s="187"/>
      <c r="BH218" s="187"/>
      <c r="BI218" s="187"/>
    </row>
    <row r="219" spans="2:61" ht="16.5" customHeight="1" thickTop="1" thickBot="1">
      <c r="B219" s="182">
        <v>2</v>
      </c>
      <c r="C219" s="182"/>
      <c r="D219" s="182"/>
      <c r="E219" s="182"/>
      <c r="F219" s="182"/>
      <c r="G219" s="182"/>
      <c r="H219" s="185" t="s">
        <v>129</v>
      </c>
      <c r="I219" s="185"/>
      <c r="J219" s="185"/>
      <c r="K219" s="185"/>
      <c r="L219" s="185"/>
      <c r="M219" s="185"/>
      <c r="N219" s="182" t="s">
        <v>129</v>
      </c>
      <c r="O219" s="182"/>
      <c r="P219" s="182"/>
      <c r="Q219" s="182"/>
      <c r="R219" s="182"/>
      <c r="S219" s="182"/>
      <c r="T219" s="182" t="s">
        <v>129</v>
      </c>
      <c r="U219" s="182"/>
      <c r="V219" s="182"/>
      <c r="W219" s="182"/>
      <c r="X219" s="182"/>
      <c r="Y219" s="182"/>
      <c r="Z219" s="182"/>
      <c r="AA219" s="182"/>
      <c r="AB219" s="182"/>
      <c r="AC219" s="182"/>
      <c r="AD219" s="182"/>
      <c r="AE219" s="182"/>
      <c r="AF219" s="182"/>
      <c r="AG219" s="182" t="s">
        <v>129</v>
      </c>
      <c r="AH219" s="182"/>
      <c r="AI219" s="182"/>
      <c r="AJ219" s="182"/>
      <c r="AK219" s="182"/>
      <c r="AL219" s="182"/>
      <c r="AM219" s="182"/>
      <c r="AN219" s="182"/>
      <c r="AO219" s="182"/>
      <c r="AP219" s="186" t="s">
        <v>278</v>
      </c>
      <c r="AQ219" s="186"/>
      <c r="AR219" s="186"/>
      <c r="AS219" s="186"/>
      <c r="AT219" s="186"/>
      <c r="AU219" s="186"/>
      <c r="AV219" s="186"/>
      <c r="AW219" s="186"/>
      <c r="AX219" s="186"/>
      <c r="AY219" s="186"/>
      <c r="AZ219" s="182" t="s">
        <v>129</v>
      </c>
      <c r="BA219" s="182"/>
      <c r="BB219" s="182"/>
      <c r="BC219" s="182"/>
      <c r="BD219" s="182"/>
      <c r="BE219" s="182"/>
      <c r="BF219" s="182"/>
      <c r="BG219" s="182"/>
      <c r="BH219" s="182"/>
      <c r="BI219" s="182"/>
    </row>
    <row r="220" spans="2:61" ht="16.5" customHeight="1" thickTop="1" thickBot="1">
      <c r="B220" s="182"/>
      <c r="C220" s="182"/>
      <c r="D220" s="182"/>
      <c r="E220" s="182"/>
      <c r="F220" s="182"/>
      <c r="G220" s="182"/>
      <c r="H220" s="185"/>
      <c r="I220" s="185"/>
      <c r="J220" s="185"/>
      <c r="K220" s="185"/>
      <c r="L220" s="185"/>
      <c r="M220" s="185"/>
      <c r="N220" s="182"/>
      <c r="O220" s="182"/>
      <c r="P220" s="182"/>
      <c r="Q220" s="182"/>
      <c r="R220" s="182"/>
      <c r="S220" s="182"/>
      <c r="T220" s="182"/>
      <c r="U220" s="182"/>
      <c r="V220" s="182"/>
      <c r="W220" s="182"/>
      <c r="X220" s="182"/>
      <c r="Y220" s="182"/>
      <c r="Z220" s="182"/>
      <c r="AA220" s="182"/>
      <c r="AB220" s="182"/>
      <c r="AC220" s="182"/>
      <c r="AD220" s="182"/>
      <c r="AE220" s="182"/>
      <c r="AF220" s="182"/>
      <c r="AG220" s="182"/>
      <c r="AH220" s="182"/>
      <c r="AI220" s="182"/>
      <c r="AJ220" s="182"/>
      <c r="AK220" s="182"/>
      <c r="AL220" s="182"/>
      <c r="AM220" s="182"/>
      <c r="AN220" s="182"/>
      <c r="AO220" s="182"/>
      <c r="AP220" s="186"/>
      <c r="AQ220" s="186"/>
      <c r="AR220" s="186"/>
      <c r="AS220" s="186"/>
      <c r="AT220" s="186"/>
      <c r="AU220" s="186"/>
      <c r="AV220" s="186"/>
      <c r="AW220" s="186"/>
      <c r="AX220" s="186"/>
      <c r="AY220" s="186"/>
      <c r="AZ220" s="182"/>
      <c r="BA220" s="182"/>
      <c r="BB220" s="182"/>
      <c r="BC220" s="182"/>
      <c r="BD220" s="182"/>
      <c r="BE220" s="182"/>
      <c r="BF220" s="182"/>
      <c r="BG220" s="182"/>
      <c r="BH220" s="182"/>
      <c r="BI220" s="182"/>
    </row>
    <row r="221" spans="2:61" ht="16.5" customHeight="1" thickTop="1" thickBot="1">
      <c r="B221" s="182"/>
      <c r="C221" s="182"/>
      <c r="D221" s="182"/>
      <c r="E221" s="182"/>
      <c r="F221" s="182"/>
      <c r="G221" s="182"/>
      <c r="H221" s="185"/>
      <c r="I221" s="185"/>
      <c r="J221" s="185"/>
      <c r="K221" s="185"/>
      <c r="L221" s="185"/>
      <c r="M221" s="185"/>
      <c r="N221" s="182"/>
      <c r="O221" s="182"/>
      <c r="P221" s="182"/>
      <c r="Q221" s="182"/>
      <c r="R221" s="182"/>
      <c r="S221" s="182"/>
      <c r="T221" s="182"/>
      <c r="U221" s="182"/>
      <c r="V221" s="182"/>
      <c r="W221" s="182"/>
      <c r="X221" s="182"/>
      <c r="Y221" s="182"/>
      <c r="Z221" s="182"/>
      <c r="AA221" s="182"/>
      <c r="AB221" s="182"/>
      <c r="AC221" s="182"/>
      <c r="AD221" s="182"/>
      <c r="AE221" s="182"/>
      <c r="AF221" s="182"/>
      <c r="AG221" s="182"/>
      <c r="AH221" s="182"/>
      <c r="AI221" s="182"/>
      <c r="AJ221" s="182"/>
      <c r="AK221" s="182"/>
      <c r="AL221" s="182"/>
      <c r="AM221" s="182"/>
      <c r="AN221" s="182"/>
      <c r="AO221" s="182"/>
      <c r="AP221" s="186"/>
      <c r="AQ221" s="186"/>
      <c r="AR221" s="186"/>
      <c r="AS221" s="186"/>
      <c r="AT221" s="186"/>
      <c r="AU221" s="186"/>
      <c r="AV221" s="186"/>
      <c r="AW221" s="186"/>
      <c r="AX221" s="186"/>
      <c r="AY221" s="186"/>
      <c r="AZ221" s="182"/>
      <c r="BA221" s="182"/>
      <c r="BB221" s="182"/>
      <c r="BC221" s="182"/>
      <c r="BD221" s="182"/>
      <c r="BE221" s="182"/>
      <c r="BF221" s="182"/>
      <c r="BG221" s="182"/>
      <c r="BH221" s="182"/>
      <c r="BI221" s="182"/>
    </row>
    <row r="222" spans="2:61" ht="15.75" customHeight="1" thickTop="1" thickBot="1">
      <c r="B222" s="183" t="s">
        <v>72</v>
      </c>
      <c r="C222" s="183"/>
      <c r="D222" s="183"/>
      <c r="E222" s="183"/>
      <c r="F222" s="183"/>
      <c r="G222" s="183"/>
      <c r="H222" s="183"/>
      <c r="I222" s="183"/>
      <c r="J222" s="183"/>
      <c r="K222" s="183"/>
      <c r="L222" s="183"/>
      <c r="M222" s="183"/>
      <c r="N222" s="183"/>
      <c r="O222" s="183"/>
      <c r="P222" s="183"/>
      <c r="Q222" s="183"/>
      <c r="R222" s="183"/>
      <c r="S222" s="183"/>
      <c r="T222" s="183"/>
      <c r="U222" s="183"/>
      <c r="V222" s="183"/>
      <c r="W222" s="183"/>
      <c r="X222" s="183"/>
      <c r="Y222" s="183"/>
      <c r="Z222" s="183"/>
      <c r="AA222" s="183"/>
      <c r="AB222" s="183"/>
      <c r="AC222" s="183"/>
      <c r="AD222" s="183"/>
      <c r="AE222" s="183"/>
      <c r="AF222" s="183"/>
      <c r="AG222" s="183"/>
      <c r="AH222" s="183"/>
      <c r="AI222" s="183"/>
      <c r="AJ222" s="183"/>
      <c r="AK222" s="183"/>
      <c r="AL222" s="183"/>
      <c r="AM222" s="183"/>
      <c r="AN222" s="183"/>
      <c r="AO222" s="183"/>
      <c r="AP222" s="183"/>
      <c r="AQ222" s="183"/>
      <c r="AR222" s="183"/>
      <c r="AS222" s="183"/>
      <c r="AT222" s="183"/>
      <c r="AU222" s="183"/>
      <c r="AV222" s="183"/>
      <c r="AW222" s="183"/>
      <c r="AX222" s="183"/>
      <c r="AY222" s="183"/>
      <c r="AZ222" s="183"/>
      <c r="BA222" s="183"/>
      <c r="BB222" s="183"/>
      <c r="BC222" s="183"/>
      <c r="BD222" s="183"/>
      <c r="BE222" s="183"/>
      <c r="BF222" s="183"/>
      <c r="BG222" s="183"/>
      <c r="BH222" s="183"/>
      <c r="BI222" s="183"/>
    </row>
    <row r="223" spans="2:61" ht="15" customHeight="1" thickTop="1" thickBot="1">
      <c r="B223" s="183"/>
      <c r="C223" s="183"/>
      <c r="D223" s="183"/>
      <c r="E223" s="183"/>
      <c r="F223" s="183"/>
      <c r="G223" s="183"/>
      <c r="H223" s="183"/>
      <c r="I223" s="183"/>
      <c r="J223" s="183"/>
      <c r="K223" s="183"/>
      <c r="L223" s="183"/>
      <c r="M223" s="183"/>
      <c r="N223" s="183"/>
      <c r="O223" s="183"/>
      <c r="P223" s="183"/>
      <c r="Q223" s="183"/>
      <c r="R223" s="183"/>
      <c r="S223" s="183"/>
      <c r="T223" s="183"/>
      <c r="U223" s="183"/>
      <c r="V223" s="183"/>
      <c r="W223" s="183"/>
      <c r="X223" s="183"/>
      <c r="Y223" s="183"/>
      <c r="Z223" s="183"/>
      <c r="AA223" s="183"/>
      <c r="AB223" s="183"/>
      <c r="AC223" s="183"/>
      <c r="AD223" s="183"/>
      <c r="AE223" s="183"/>
      <c r="AF223" s="183"/>
      <c r="AG223" s="183"/>
      <c r="AH223" s="183"/>
      <c r="AI223" s="183"/>
      <c r="AJ223" s="183"/>
      <c r="AK223" s="183"/>
      <c r="AL223" s="183"/>
      <c r="AM223" s="183"/>
      <c r="AN223" s="183"/>
      <c r="AO223" s="183"/>
      <c r="AP223" s="183"/>
      <c r="AQ223" s="183"/>
      <c r="AR223" s="183"/>
      <c r="AS223" s="183"/>
      <c r="AT223" s="183"/>
      <c r="AU223" s="183"/>
      <c r="AV223" s="183"/>
      <c r="AW223" s="183"/>
      <c r="AX223" s="183"/>
      <c r="AY223" s="183"/>
      <c r="AZ223" s="183"/>
      <c r="BA223" s="183"/>
      <c r="BB223" s="183"/>
      <c r="BC223" s="183"/>
      <c r="BD223" s="183"/>
      <c r="BE223" s="183"/>
      <c r="BF223" s="183"/>
      <c r="BG223" s="183"/>
      <c r="BH223" s="183"/>
      <c r="BI223" s="183"/>
    </row>
    <row r="224" spans="2:61" ht="15" customHeight="1" thickTop="1" thickBot="1">
      <c r="B224" s="183"/>
      <c r="C224" s="183"/>
      <c r="D224" s="183"/>
      <c r="E224" s="183"/>
      <c r="F224" s="183"/>
      <c r="G224" s="183"/>
      <c r="H224" s="183"/>
      <c r="I224" s="183"/>
      <c r="J224" s="183"/>
      <c r="K224" s="183"/>
      <c r="L224" s="183"/>
      <c r="M224" s="183"/>
      <c r="N224" s="183"/>
      <c r="O224" s="183"/>
      <c r="P224" s="183"/>
      <c r="Q224" s="183"/>
      <c r="R224" s="183"/>
      <c r="S224" s="183"/>
      <c r="T224" s="183"/>
      <c r="U224" s="183"/>
      <c r="V224" s="183"/>
      <c r="W224" s="183"/>
      <c r="X224" s="183"/>
      <c r="Y224" s="183"/>
      <c r="Z224" s="183"/>
      <c r="AA224" s="183"/>
      <c r="AB224" s="183"/>
      <c r="AC224" s="183"/>
      <c r="AD224" s="183"/>
      <c r="AE224" s="183"/>
      <c r="AF224" s="183"/>
      <c r="AG224" s="183"/>
      <c r="AH224" s="183"/>
      <c r="AI224" s="183"/>
      <c r="AJ224" s="183"/>
      <c r="AK224" s="183"/>
      <c r="AL224" s="183"/>
      <c r="AM224" s="183"/>
      <c r="AN224" s="183"/>
      <c r="AO224" s="183"/>
      <c r="AP224" s="183"/>
      <c r="AQ224" s="183"/>
      <c r="AR224" s="183"/>
      <c r="AS224" s="183"/>
      <c r="AT224" s="183"/>
      <c r="AU224" s="183"/>
      <c r="AV224" s="183"/>
      <c r="AW224" s="183"/>
      <c r="AX224" s="183"/>
      <c r="AY224" s="183"/>
      <c r="AZ224" s="183"/>
      <c r="BA224" s="183"/>
      <c r="BB224" s="183"/>
      <c r="BC224" s="183"/>
      <c r="BD224" s="183"/>
      <c r="BE224" s="183"/>
      <c r="BF224" s="183"/>
      <c r="BG224" s="183"/>
      <c r="BH224" s="183"/>
      <c r="BI224" s="183"/>
    </row>
    <row r="225" spans="1:63" ht="15.75" customHeight="1" thickTop="1" thickBot="1">
      <c r="B225" s="183"/>
      <c r="C225" s="183"/>
      <c r="D225" s="183"/>
      <c r="E225" s="183"/>
      <c r="F225" s="183"/>
      <c r="G225" s="183"/>
      <c r="H225" s="183"/>
      <c r="I225" s="183"/>
      <c r="J225" s="183"/>
      <c r="K225" s="183"/>
      <c r="L225" s="183"/>
      <c r="M225" s="183"/>
      <c r="N225" s="183"/>
      <c r="O225" s="183"/>
      <c r="P225" s="183"/>
      <c r="Q225" s="183"/>
      <c r="R225" s="183"/>
      <c r="S225" s="183"/>
      <c r="T225" s="183"/>
      <c r="U225" s="183"/>
      <c r="V225" s="183"/>
      <c r="W225" s="183"/>
      <c r="X225" s="183"/>
      <c r="Y225" s="183"/>
      <c r="Z225" s="183"/>
      <c r="AA225" s="183"/>
      <c r="AB225" s="183"/>
      <c r="AC225" s="183"/>
      <c r="AD225" s="183"/>
      <c r="AE225" s="183"/>
      <c r="AF225" s="183"/>
      <c r="AG225" s="183"/>
      <c r="AH225" s="183"/>
      <c r="AI225" s="183"/>
      <c r="AJ225" s="183"/>
      <c r="AK225" s="183"/>
      <c r="AL225" s="183"/>
      <c r="AM225" s="183"/>
      <c r="AN225" s="183"/>
      <c r="AO225" s="183"/>
      <c r="AP225" s="183"/>
      <c r="AQ225" s="183"/>
      <c r="AR225" s="183"/>
      <c r="AS225" s="183"/>
      <c r="AT225" s="183"/>
      <c r="AU225" s="183"/>
      <c r="AV225" s="183"/>
      <c r="AW225" s="183"/>
      <c r="AX225" s="183"/>
      <c r="AY225" s="183"/>
      <c r="AZ225" s="183"/>
      <c r="BA225" s="183"/>
      <c r="BB225" s="183"/>
      <c r="BC225" s="183"/>
      <c r="BD225" s="183"/>
      <c r="BE225" s="183"/>
      <c r="BF225" s="183"/>
      <c r="BG225" s="183"/>
      <c r="BH225" s="183"/>
      <c r="BI225" s="183"/>
    </row>
    <row r="226" spans="1:63" ht="15.75" customHeight="1" thickTop="1" thickBot="1">
      <c r="B226" s="146"/>
      <c r="C226" s="146"/>
      <c r="D226" s="146"/>
      <c r="E226" s="146"/>
      <c r="F226" s="146"/>
      <c r="G226" s="146"/>
      <c r="H226" s="146"/>
      <c r="I226" s="146"/>
      <c r="J226" s="146"/>
      <c r="K226" s="146"/>
      <c r="L226" s="146"/>
      <c r="M226" s="146"/>
      <c r="N226" s="146"/>
      <c r="O226" s="146"/>
      <c r="P226" s="146"/>
      <c r="Q226" s="146"/>
      <c r="R226" s="146"/>
      <c r="S226" s="146"/>
      <c r="T226" s="146"/>
      <c r="U226" s="146"/>
      <c r="V226" s="146"/>
      <c r="W226" s="146"/>
      <c r="X226" s="146"/>
      <c r="Y226" s="146"/>
      <c r="Z226" s="146"/>
      <c r="AA226" s="146"/>
      <c r="AB226" s="146"/>
      <c r="AC226" s="146"/>
      <c r="AD226" s="146"/>
      <c r="AE226" s="146"/>
      <c r="AF226" s="146"/>
      <c r="AG226" s="146"/>
      <c r="AH226" s="146"/>
      <c r="AI226" s="146"/>
      <c r="AJ226" s="146"/>
      <c r="AK226" s="146"/>
      <c r="AL226" s="146"/>
      <c r="AM226" s="146"/>
      <c r="AN226" s="146"/>
      <c r="AO226" s="146"/>
      <c r="AP226" s="146"/>
      <c r="AQ226" s="146"/>
      <c r="AR226" s="146"/>
      <c r="AS226" s="146"/>
      <c r="AT226" s="146"/>
      <c r="AU226" s="146"/>
      <c r="AV226" s="146"/>
      <c r="AW226" s="146"/>
      <c r="AX226" s="146"/>
      <c r="AY226" s="146"/>
      <c r="AZ226" s="146"/>
      <c r="BA226" s="146"/>
      <c r="BB226" s="146"/>
      <c r="BC226" s="146"/>
      <c r="BD226" s="146"/>
      <c r="BE226" s="146"/>
      <c r="BF226" s="146"/>
      <c r="BG226" s="146"/>
      <c r="BH226" s="146"/>
      <c r="BI226" s="146"/>
    </row>
    <row r="227" spans="1:63" ht="15" customHeight="1" thickTop="1" thickBot="1">
      <c r="B227" s="146"/>
      <c r="C227" s="146"/>
      <c r="D227" s="146"/>
      <c r="E227" s="146"/>
      <c r="F227" s="146"/>
      <c r="G227" s="146"/>
      <c r="H227" s="146"/>
      <c r="I227" s="146"/>
      <c r="J227" s="146"/>
      <c r="K227" s="146"/>
      <c r="L227" s="146"/>
      <c r="M227" s="146"/>
      <c r="N227" s="146"/>
      <c r="O227" s="146"/>
      <c r="P227" s="146"/>
      <c r="Q227" s="146"/>
      <c r="R227" s="146"/>
      <c r="S227" s="146"/>
      <c r="T227" s="146"/>
      <c r="U227" s="146"/>
      <c r="V227" s="146"/>
      <c r="W227" s="146"/>
      <c r="X227" s="146"/>
      <c r="Y227" s="146"/>
      <c r="Z227" s="146"/>
      <c r="AA227" s="146"/>
      <c r="AB227" s="146"/>
      <c r="AC227" s="146"/>
      <c r="AD227" s="146"/>
      <c r="AE227" s="146"/>
      <c r="AF227" s="146"/>
      <c r="AG227" s="146"/>
      <c r="AH227" s="146"/>
      <c r="AI227" s="146"/>
      <c r="AJ227" s="146"/>
      <c r="AK227" s="146"/>
      <c r="AL227" s="146"/>
      <c r="AM227" s="146"/>
      <c r="AN227" s="146"/>
      <c r="AO227" s="146"/>
      <c r="AP227" s="146"/>
      <c r="AQ227" s="146"/>
      <c r="AR227" s="146"/>
      <c r="AS227" s="146"/>
      <c r="AT227" s="146"/>
      <c r="AU227" s="146"/>
      <c r="AV227" s="146"/>
      <c r="AW227" s="146"/>
      <c r="AX227" s="146"/>
      <c r="AY227" s="146"/>
      <c r="AZ227" s="146"/>
      <c r="BA227" s="146"/>
      <c r="BB227" s="146"/>
      <c r="BC227" s="146"/>
      <c r="BD227" s="146"/>
      <c r="BE227" s="146"/>
      <c r="BF227" s="146"/>
      <c r="BG227" s="146"/>
      <c r="BH227" s="146"/>
      <c r="BI227" s="146"/>
    </row>
    <row r="228" spans="1:63" ht="15" customHeight="1" thickTop="1" thickBot="1">
      <c r="B228" s="124" t="s">
        <v>73</v>
      </c>
      <c r="C228" s="124"/>
      <c r="D228" s="124"/>
      <c r="E228" s="124"/>
      <c r="F228" s="124"/>
      <c r="G228" s="124"/>
      <c r="H228" s="184" t="s">
        <v>74</v>
      </c>
      <c r="I228" s="184"/>
      <c r="J228" s="184"/>
      <c r="K228" s="184"/>
      <c r="L228" s="184"/>
      <c r="M228" s="184"/>
      <c r="N228" s="124" t="s">
        <v>75</v>
      </c>
      <c r="O228" s="124"/>
      <c r="P228" s="124"/>
      <c r="Q228" s="124"/>
      <c r="R228" s="124"/>
      <c r="S228" s="124"/>
      <c r="T228" s="124" t="s">
        <v>76</v>
      </c>
      <c r="U228" s="124"/>
      <c r="V228" s="124"/>
      <c r="W228" s="124"/>
      <c r="X228" s="124"/>
      <c r="Y228" s="124"/>
      <c r="Z228" s="124"/>
      <c r="AA228" s="124"/>
      <c r="AB228" s="124"/>
      <c r="AC228" s="124"/>
      <c r="AD228" s="124" t="s">
        <v>77</v>
      </c>
      <c r="AE228" s="124"/>
      <c r="AF228" s="124"/>
      <c r="AG228" s="124"/>
      <c r="AH228" s="124"/>
      <c r="AI228" s="124"/>
      <c r="AJ228" s="124" t="s">
        <v>160</v>
      </c>
      <c r="AK228" s="124"/>
      <c r="AL228" s="124"/>
      <c r="AM228" s="124"/>
      <c r="AN228" s="124"/>
      <c r="AO228" s="124"/>
      <c r="AP228" s="124" t="s">
        <v>78</v>
      </c>
      <c r="AQ228" s="124"/>
      <c r="AR228" s="124"/>
      <c r="AS228" s="124"/>
      <c r="AT228" s="124"/>
      <c r="AU228" s="124"/>
      <c r="AV228" s="124" t="s">
        <v>79</v>
      </c>
      <c r="AW228" s="124"/>
      <c r="AX228" s="124"/>
      <c r="AY228" s="124"/>
      <c r="AZ228" s="124"/>
      <c r="BA228" s="124"/>
      <c r="BB228" s="125" t="s">
        <v>80</v>
      </c>
      <c r="BC228" s="125"/>
      <c r="BD228" s="125"/>
      <c r="BE228" s="125"/>
      <c r="BF228" s="125"/>
      <c r="BG228" s="125"/>
      <c r="BH228" s="125"/>
      <c r="BI228" s="125"/>
    </row>
    <row r="229" spans="1:63" ht="15" customHeight="1" thickTop="1" thickBot="1">
      <c r="B229" s="124"/>
      <c r="C229" s="124"/>
      <c r="D229" s="124"/>
      <c r="E229" s="124"/>
      <c r="F229" s="124"/>
      <c r="G229" s="124"/>
      <c r="H229" s="184"/>
      <c r="I229" s="184"/>
      <c r="J229" s="184"/>
      <c r="K229" s="184"/>
      <c r="L229" s="184"/>
      <c r="M229" s="184"/>
      <c r="N229" s="124"/>
      <c r="O229" s="124"/>
      <c r="P229" s="124"/>
      <c r="Q229" s="124"/>
      <c r="R229" s="124"/>
      <c r="S229" s="124"/>
      <c r="T229" s="124"/>
      <c r="U229" s="124"/>
      <c r="V229" s="124"/>
      <c r="W229" s="124"/>
      <c r="X229" s="124"/>
      <c r="Y229" s="124"/>
      <c r="Z229" s="124"/>
      <c r="AA229" s="124"/>
      <c r="AB229" s="124"/>
      <c r="AC229" s="124"/>
      <c r="AD229" s="124"/>
      <c r="AE229" s="124"/>
      <c r="AF229" s="124"/>
      <c r="AG229" s="124"/>
      <c r="AH229" s="124"/>
      <c r="AI229" s="124"/>
      <c r="AJ229" s="124"/>
      <c r="AK229" s="124"/>
      <c r="AL229" s="124"/>
      <c r="AM229" s="124"/>
      <c r="AN229" s="124"/>
      <c r="AO229" s="124"/>
      <c r="AP229" s="124"/>
      <c r="AQ229" s="124"/>
      <c r="AR229" s="124"/>
      <c r="AS229" s="124"/>
      <c r="AT229" s="124"/>
      <c r="AU229" s="124"/>
      <c r="AV229" s="124"/>
      <c r="AW229" s="124"/>
      <c r="AX229" s="124"/>
      <c r="AY229" s="124"/>
      <c r="AZ229" s="124"/>
      <c r="BA229" s="124"/>
      <c r="BB229" s="125"/>
      <c r="BC229" s="125"/>
      <c r="BD229" s="125"/>
      <c r="BE229" s="125"/>
      <c r="BF229" s="125"/>
      <c r="BG229" s="125"/>
      <c r="BH229" s="125"/>
      <c r="BI229" s="125"/>
    </row>
    <row r="230" spans="1:63" ht="15" customHeight="1" thickTop="1" thickBot="1">
      <c r="B230" s="124"/>
      <c r="C230" s="124"/>
      <c r="D230" s="124"/>
      <c r="E230" s="124"/>
      <c r="F230" s="124"/>
      <c r="G230" s="124"/>
      <c r="H230" s="184"/>
      <c r="I230" s="184"/>
      <c r="J230" s="184"/>
      <c r="K230" s="184"/>
      <c r="L230" s="184"/>
      <c r="M230" s="184"/>
      <c r="N230" s="124"/>
      <c r="O230" s="124"/>
      <c r="P230" s="124"/>
      <c r="Q230" s="124"/>
      <c r="R230" s="124"/>
      <c r="S230" s="124"/>
      <c r="T230" s="124"/>
      <c r="U230" s="124"/>
      <c r="V230" s="124"/>
      <c r="W230" s="124"/>
      <c r="X230" s="124"/>
      <c r="Y230" s="124"/>
      <c r="Z230" s="124"/>
      <c r="AA230" s="124"/>
      <c r="AB230" s="124"/>
      <c r="AC230" s="124"/>
      <c r="AD230" s="124"/>
      <c r="AE230" s="124"/>
      <c r="AF230" s="124"/>
      <c r="AG230" s="124"/>
      <c r="AH230" s="124"/>
      <c r="AI230" s="124"/>
      <c r="AJ230" s="124"/>
      <c r="AK230" s="124"/>
      <c r="AL230" s="124"/>
      <c r="AM230" s="124"/>
      <c r="AN230" s="124"/>
      <c r="AO230" s="124"/>
      <c r="AP230" s="124"/>
      <c r="AQ230" s="124"/>
      <c r="AR230" s="124"/>
      <c r="AS230" s="124"/>
      <c r="AT230" s="124"/>
      <c r="AU230" s="124"/>
      <c r="AV230" s="124"/>
      <c r="AW230" s="124"/>
      <c r="AX230" s="124"/>
      <c r="AY230" s="124"/>
      <c r="AZ230" s="124"/>
      <c r="BA230" s="124"/>
      <c r="BB230" s="125"/>
      <c r="BC230" s="125"/>
      <c r="BD230" s="125"/>
      <c r="BE230" s="125"/>
      <c r="BF230" s="125"/>
      <c r="BG230" s="125"/>
      <c r="BH230" s="125"/>
      <c r="BI230" s="125"/>
    </row>
    <row r="231" spans="1:63" ht="15" customHeight="1" thickTop="1" thickBot="1">
      <c r="B231" s="174" t="s">
        <v>366</v>
      </c>
      <c r="C231" s="174"/>
      <c r="D231" s="174"/>
      <c r="E231" s="174"/>
      <c r="F231" s="174"/>
      <c r="G231" s="174"/>
      <c r="H231" s="170">
        <v>120</v>
      </c>
      <c r="I231" s="170"/>
      <c r="J231" s="170"/>
      <c r="K231" s="170"/>
      <c r="L231" s="170"/>
      <c r="M231" s="170"/>
      <c r="N231" s="174" t="s">
        <v>367</v>
      </c>
      <c r="O231" s="174"/>
      <c r="P231" s="174"/>
      <c r="Q231" s="174"/>
      <c r="R231" s="174"/>
      <c r="S231" s="174"/>
      <c r="T231" s="181" t="s">
        <v>368</v>
      </c>
      <c r="U231" s="181"/>
      <c r="V231" s="181"/>
      <c r="W231" s="181"/>
      <c r="X231" s="181"/>
      <c r="Y231" s="181"/>
      <c r="Z231" s="181"/>
      <c r="AA231" s="181"/>
      <c r="AB231" s="181"/>
      <c r="AC231" s="181"/>
      <c r="AD231" s="170">
        <v>160</v>
      </c>
      <c r="AE231" s="170"/>
      <c r="AF231" s="170"/>
      <c r="AG231" s="170"/>
      <c r="AH231" s="170"/>
      <c r="AI231" s="170"/>
      <c r="AJ231" s="181" t="s">
        <v>355</v>
      </c>
      <c r="AK231" s="181"/>
      <c r="AL231" s="181"/>
      <c r="AM231" s="181"/>
      <c r="AN231" s="181"/>
      <c r="AO231" s="181"/>
      <c r="AP231" s="170" t="s">
        <v>129</v>
      </c>
      <c r="AQ231" s="170"/>
      <c r="AR231" s="170"/>
      <c r="AS231" s="170"/>
      <c r="AT231" s="170"/>
      <c r="AU231" s="170"/>
      <c r="AV231" s="170" t="s">
        <v>129</v>
      </c>
      <c r="AW231" s="170"/>
      <c r="AX231" s="170"/>
      <c r="AY231" s="170"/>
      <c r="AZ231" s="170"/>
      <c r="BA231" s="170"/>
      <c r="BB231" s="170" t="s">
        <v>129</v>
      </c>
      <c r="BC231" s="170"/>
      <c r="BD231" s="170"/>
      <c r="BE231" s="170"/>
      <c r="BF231" s="170"/>
      <c r="BG231" s="170"/>
      <c r="BH231" s="170"/>
      <c r="BI231" s="170"/>
    </row>
    <row r="232" spans="1:63" ht="15" customHeight="1" thickTop="1" thickBot="1">
      <c r="B232" s="174"/>
      <c r="C232" s="174"/>
      <c r="D232" s="174"/>
      <c r="E232" s="174"/>
      <c r="F232" s="174"/>
      <c r="G232" s="174"/>
      <c r="H232" s="170"/>
      <c r="I232" s="170"/>
      <c r="J232" s="170"/>
      <c r="K232" s="170"/>
      <c r="L232" s="170"/>
      <c r="M232" s="170"/>
      <c r="N232" s="174"/>
      <c r="O232" s="174"/>
      <c r="P232" s="174"/>
      <c r="Q232" s="174"/>
      <c r="R232" s="174"/>
      <c r="S232" s="174"/>
      <c r="T232" s="181"/>
      <c r="U232" s="181"/>
      <c r="V232" s="181"/>
      <c r="W232" s="181"/>
      <c r="X232" s="181"/>
      <c r="Y232" s="181"/>
      <c r="Z232" s="181"/>
      <c r="AA232" s="181"/>
      <c r="AB232" s="181"/>
      <c r="AC232" s="181"/>
      <c r="AD232" s="170"/>
      <c r="AE232" s="170"/>
      <c r="AF232" s="170"/>
      <c r="AG232" s="170"/>
      <c r="AH232" s="170"/>
      <c r="AI232" s="170"/>
      <c r="AJ232" s="181"/>
      <c r="AK232" s="181"/>
      <c r="AL232" s="181"/>
      <c r="AM232" s="181"/>
      <c r="AN232" s="181"/>
      <c r="AO232" s="181"/>
      <c r="AP232" s="170"/>
      <c r="AQ232" s="170"/>
      <c r="AR232" s="170"/>
      <c r="AS232" s="170"/>
      <c r="AT232" s="170"/>
      <c r="AU232" s="170"/>
      <c r="AV232" s="170"/>
      <c r="AW232" s="170"/>
      <c r="AX232" s="170"/>
      <c r="AY232" s="170"/>
      <c r="AZ232" s="170"/>
      <c r="BA232" s="170"/>
      <c r="BB232" s="170"/>
      <c r="BC232" s="170"/>
      <c r="BD232" s="170"/>
      <c r="BE232" s="170"/>
      <c r="BF232" s="170"/>
      <c r="BG232" s="170"/>
      <c r="BH232" s="170"/>
      <c r="BI232" s="170"/>
    </row>
    <row r="233" spans="1:63" ht="15.75" customHeight="1" thickTop="1" thickBot="1">
      <c r="B233" s="174"/>
      <c r="C233" s="174"/>
      <c r="D233" s="174"/>
      <c r="E233" s="174"/>
      <c r="F233" s="174"/>
      <c r="G233" s="174"/>
      <c r="H233" s="170"/>
      <c r="I233" s="170"/>
      <c r="J233" s="170"/>
      <c r="K233" s="170"/>
      <c r="L233" s="170"/>
      <c r="M233" s="170"/>
      <c r="N233" s="174"/>
      <c r="O233" s="174"/>
      <c r="P233" s="174"/>
      <c r="Q233" s="174"/>
      <c r="R233" s="174"/>
      <c r="S233" s="174"/>
      <c r="T233" s="181"/>
      <c r="U233" s="181"/>
      <c r="V233" s="181"/>
      <c r="W233" s="181"/>
      <c r="X233" s="181"/>
      <c r="Y233" s="181"/>
      <c r="Z233" s="181"/>
      <c r="AA233" s="181"/>
      <c r="AB233" s="181"/>
      <c r="AC233" s="181"/>
      <c r="AD233" s="170"/>
      <c r="AE233" s="170"/>
      <c r="AF233" s="170"/>
      <c r="AG233" s="170"/>
      <c r="AH233" s="170"/>
      <c r="AI233" s="170"/>
      <c r="AJ233" s="181"/>
      <c r="AK233" s="181"/>
      <c r="AL233" s="181"/>
      <c r="AM233" s="181"/>
      <c r="AN233" s="181"/>
      <c r="AO233" s="181"/>
      <c r="AP233" s="170"/>
      <c r="AQ233" s="170"/>
      <c r="AR233" s="170"/>
      <c r="AS233" s="170"/>
      <c r="AT233" s="170"/>
      <c r="AU233" s="170"/>
      <c r="AV233" s="170"/>
      <c r="AW233" s="170"/>
      <c r="AX233" s="170"/>
      <c r="AY233" s="170"/>
      <c r="AZ233" s="170"/>
      <c r="BA233" s="170"/>
      <c r="BB233" s="170"/>
      <c r="BC233" s="170"/>
      <c r="BD233" s="170"/>
      <c r="BE233" s="170"/>
      <c r="BF233" s="170"/>
      <c r="BG233" s="170"/>
      <c r="BH233" s="170"/>
      <c r="BI233" s="170"/>
      <c r="BJ233" s="3"/>
      <c r="BK233" s="3"/>
    </row>
    <row r="234" spans="1:63" ht="15.75" customHeight="1" thickTop="1" thickBot="1">
      <c r="A234" s="3"/>
      <c r="B234" s="179"/>
      <c r="C234" s="179"/>
      <c r="D234" s="179"/>
      <c r="E234" s="179"/>
      <c r="F234" s="179"/>
      <c r="G234" s="179"/>
      <c r="H234" s="179"/>
      <c r="I234" s="179"/>
      <c r="J234" s="179"/>
      <c r="K234" s="179"/>
      <c r="L234" s="179"/>
      <c r="M234" s="179"/>
      <c r="N234" s="179"/>
      <c r="O234" s="179"/>
      <c r="P234" s="179"/>
      <c r="Q234" s="179"/>
      <c r="R234" s="179"/>
      <c r="S234" s="179"/>
      <c r="T234" s="179"/>
      <c r="U234" s="179"/>
      <c r="V234" s="179"/>
      <c r="W234" s="179"/>
      <c r="X234" s="179"/>
      <c r="Y234" s="179"/>
      <c r="Z234" s="179"/>
      <c r="AA234" s="179"/>
      <c r="AB234" s="179"/>
      <c r="AC234" s="179"/>
      <c r="AD234" s="179"/>
      <c r="AE234" s="179"/>
      <c r="AF234" s="179"/>
      <c r="AG234" s="179"/>
      <c r="AH234" s="179"/>
      <c r="AI234" s="179"/>
      <c r="AJ234" s="179"/>
      <c r="AK234" s="179"/>
      <c r="AL234" s="179"/>
      <c r="AM234" s="179"/>
      <c r="AN234" s="179"/>
      <c r="AO234" s="179"/>
      <c r="AP234" s="179"/>
      <c r="AQ234" s="179"/>
      <c r="AR234" s="179"/>
      <c r="AS234" s="179"/>
      <c r="AT234" s="179"/>
      <c r="AU234" s="179"/>
      <c r="AV234" s="179"/>
      <c r="AW234" s="179"/>
      <c r="AX234" s="179"/>
      <c r="AY234" s="179"/>
      <c r="AZ234" s="179"/>
      <c r="BA234" s="179"/>
      <c r="BB234" s="179"/>
      <c r="BC234" s="179"/>
      <c r="BD234" s="179"/>
      <c r="BE234" s="179"/>
      <c r="BF234" s="179"/>
      <c r="BG234" s="179"/>
      <c r="BH234" s="179"/>
      <c r="BI234" s="179"/>
      <c r="BJ234" s="3"/>
      <c r="BK234" s="3"/>
    </row>
    <row r="235" spans="1:63" ht="15" customHeight="1" thickTop="1" thickBot="1">
      <c r="A235" s="3"/>
      <c r="B235" s="179"/>
      <c r="C235" s="179"/>
      <c r="D235" s="179"/>
      <c r="E235" s="179"/>
      <c r="F235" s="179"/>
      <c r="G235" s="179"/>
      <c r="H235" s="179"/>
      <c r="I235" s="179"/>
      <c r="J235" s="179"/>
      <c r="K235" s="179"/>
      <c r="L235" s="179"/>
      <c r="M235" s="179"/>
      <c r="N235" s="179"/>
      <c r="O235" s="179"/>
      <c r="P235" s="179"/>
      <c r="Q235" s="179"/>
      <c r="R235" s="179"/>
      <c r="S235" s="179"/>
      <c r="T235" s="179"/>
      <c r="U235" s="179"/>
      <c r="V235" s="179"/>
      <c r="W235" s="179"/>
      <c r="X235" s="179"/>
      <c r="Y235" s="179"/>
      <c r="Z235" s="179"/>
      <c r="AA235" s="179"/>
      <c r="AB235" s="179"/>
      <c r="AC235" s="179"/>
      <c r="AD235" s="179"/>
      <c r="AE235" s="179"/>
      <c r="AF235" s="179"/>
      <c r="AG235" s="179"/>
      <c r="AH235" s="179"/>
      <c r="AI235" s="179"/>
      <c r="AJ235" s="179"/>
      <c r="AK235" s="179"/>
      <c r="AL235" s="179"/>
      <c r="AM235" s="179"/>
      <c r="AN235" s="179"/>
      <c r="AO235" s="179"/>
      <c r="AP235" s="179"/>
      <c r="AQ235" s="179"/>
      <c r="AR235" s="179"/>
      <c r="AS235" s="179"/>
      <c r="AT235" s="179"/>
      <c r="AU235" s="179"/>
      <c r="AV235" s="179"/>
      <c r="AW235" s="179"/>
      <c r="AX235" s="179"/>
      <c r="AY235" s="179"/>
      <c r="AZ235" s="179"/>
      <c r="BA235" s="179"/>
      <c r="BB235" s="179"/>
      <c r="BC235" s="179"/>
      <c r="BD235" s="179"/>
      <c r="BE235" s="179"/>
      <c r="BF235" s="179"/>
      <c r="BG235" s="179"/>
      <c r="BH235" s="179"/>
      <c r="BI235" s="179"/>
      <c r="BJ235" s="3"/>
      <c r="BK235" s="3"/>
    </row>
    <row r="236" spans="1:63" ht="15" customHeight="1" thickTop="1" thickBot="1">
      <c r="A236" s="3"/>
      <c r="B236" s="157" t="s">
        <v>81</v>
      </c>
      <c r="C236" s="158"/>
      <c r="D236" s="158"/>
      <c r="E236" s="158"/>
      <c r="F236" s="158"/>
      <c r="G236" s="158"/>
      <c r="H236" s="158"/>
      <c r="I236" s="158"/>
      <c r="J236" s="158"/>
      <c r="K236" s="158"/>
      <c r="L236" s="158"/>
      <c r="M236" s="158"/>
      <c r="N236" s="158"/>
      <c r="O236" s="158"/>
      <c r="P236" s="158"/>
      <c r="Q236" s="158"/>
      <c r="R236" s="158"/>
      <c r="S236" s="158"/>
      <c r="T236" s="158"/>
      <c r="U236" s="158"/>
      <c r="V236" s="159"/>
      <c r="W236" s="180" t="s">
        <v>82</v>
      </c>
      <c r="X236" s="180"/>
      <c r="Y236" s="180"/>
      <c r="Z236" s="180"/>
      <c r="AA236" s="180"/>
      <c r="AB236" s="180"/>
      <c r="AC236" s="180"/>
      <c r="AD236" s="180"/>
      <c r="AE236" s="180"/>
      <c r="AF236" s="180"/>
      <c r="AG236" s="180"/>
      <c r="AH236" s="180"/>
      <c r="AI236" s="180"/>
      <c r="AJ236" s="180"/>
      <c r="AK236" s="180"/>
      <c r="AL236" s="180"/>
      <c r="AM236" s="180"/>
      <c r="AN236" s="180"/>
      <c r="AO236" s="180"/>
      <c r="AP236" s="180"/>
      <c r="AQ236" s="180"/>
      <c r="AR236" s="180" t="s">
        <v>83</v>
      </c>
      <c r="AS236" s="180"/>
      <c r="AT236" s="180"/>
      <c r="AU236" s="180"/>
      <c r="AV236" s="180"/>
      <c r="AW236" s="180"/>
      <c r="AX236" s="180"/>
      <c r="AY236" s="180"/>
      <c r="AZ236" s="180"/>
      <c r="BA236" s="180"/>
      <c r="BB236" s="180"/>
      <c r="BC236" s="180"/>
      <c r="BD236" s="180"/>
      <c r="BE236" s="180"/>
      <c r="BF236" s="180"/>
      <c r="BG236" s="180"/>
      <c r="BH236" s="180"/>
      <c r="BI236" s="180"/>
      <c r="BJ236" s="3"/>
      <c r="BK236" s="3"/>
    </row>
    <row r="237" spans="1:63" ht="15.75" customHeight="1" thickTop="1" thickBot="1">
      <c r="A237" s="3"/>
      <c r="B237" s="163"/>
      <c r="C237" s="164"/>
      <c r="D237" s="164"/>
      <c r="E237" s="164"/>
      <c r="F237" s="164"/>
      <c r="G237" s="164"/>
      <c r="H237" s="164"/>
      <c r="I237" s="164"/>
      <c r="J237" s="164"/>
      <c r="K237" s="164"/>
      <c r="L237" s="164"/>
      <c r="M237" s="164"/>
      <c r="N237" s="164"/>
      <c r="O237" s="164"/>
      <c r="P237" s="164"/>
      <c r="Q237" s="164"/>
      <c r="R237" s="164"/>
      <c r="S237" s="164"/>
      <c r="T237" s="164"/>
      <c r="U237" s="164"/>
      <c r="V237" s="165"/>
      <c r="W237" s="180"/>
      <c r="X237" s="180"/>
      <c r="Y237" s="180"/>
      <c r="Z237" s="180"/>
      <c r="AA237" s="180"/>
      <c r="AB237" s="180"/>
      <c r="AC237" s="180"/>
      <c r="AD237" s="180"/>
      <c r="AE237" s="180"/>
      <c r="AF237" s="180"/>
      <c r="AG237" s="180"/>
      <c r="AH237" s="180"/>
      <c r="AI237" s="180"/>
      <c r="AJ237" s="180"/>
      <c r="AK237" s="180"/>
      <c r="AL237" s="180"/>
      <c r="AM237" s="180"/>
      <c r="AN237" s="180"/>
      <c r="AO237" s="180"/>
      <c r="AP237" s="180"/>
      <c r="AQ237" s="180"/>
      <c r="AR237" s="180"/>
      <c r="AS237" s="180"/>
      <c r="AT237" s="180"/>
      <c r="AU237" s="180"/>
      <c r="AV237" s="180"/>
      <c r="AW237" s="180"/>
      <c r="AX237" s="180"/>
      <c r="AY237" s="180"/>
      <c r="AZ237" s="180"/>
      <c r="BA237" s="180"/>
      <c r="BB237" s="180"/>
      <c r="BC237" s="180"/>
      <c r="BD237" s="180"/>
      <c r="BE237" s="180"/>
      <c r="BF237" s="180"/>
      <c r="BG237" s="180"/>
      <c r="BH237" s="180"/>
      <c r="BI237" s="180"/>
      <c r="BJ237" s="3"/>
      <c r="BK237" s="3"/>
    </row>
    <row r="238" spans="1:63" ht="16.5" customHeight="1" thickTop="1" thickBot="1">
      <c r="A238" s="3"/>
      <c r="B238" s="146"/>
      <c r="C238" s="146"/>
      <c r="D238" s="146"/>
      <c r="E238" s="146"/>
      <c r="F238" s="146"/>
      <c r="G238" s="146"/>
      <c r="H238" s="146"/>
      <c r="I238" s="146"/>
      <c r="J238" s="146"/>
      <c r="K238" s="146"/>
      <c r="L238" s="146"/>
      <c r="M238" s="146"/>
      <c r="N238" s="146"/>
      <c r="O238" s="146"/>
      <c r="P238" s="146"/>
      <c r="Q238" s="146"/>
      <c r="R238" s="146"/>
      <c r="S238" s="146"/>
      <c r="T238" s="146"/>
      <c r="U238" s="146"/>
      <c r="V238" s="146"/>
      <c r="W238" s="146"/>
      <c r="X238" s="146"/>
      <c r="Y238" s="146"/>
      <c r="Z238" s="146"/>
      <c r="AA238" s="146"/>
      <c r="AB238" s="146"/>
      <c r="AC238" s="146"/>
      <c r="AD238" s="146"/>
      <c r="AE238" s="146"/>
      <c r="AF238" s="146"/>
      <c r="AG238" s="146"/>
      <c r="AH238" s="146"/>
      <c r="AI238" s="146"/>
      <c r="AJ238" s="146"/>
      <c r="AK238" s="146"/>
      <c r="AL238" s="146"/>
      <c r="AM238" s="146"/>
      <c r="AN238" s="146"/>
      <c r="AO238" s="146"/>
      <c r="AP238" s="146"/>
      <c r="AQ238" s="146"/>
      <c r="AR238" s="146"/>
      <c r="AS238" s="146"/>
      <c r="AT238" s="146"/>
      <c r="AU238" s="146"/>
      <c r="AV238" s="146"/>
      <c r="AW238" s="146"/>
      <c r="AX238" s="146"/>
      <c r="AY238" s="146"/>
      <c r="AZ238" s="146"/>
      <c r="BA238" s="146"/>
      <c r="BB238" s="146"/>
      <c r="BC238" s="146"/>
      <c r="BD238" s="146"/>
      <c r="BE238" s="146"/>
      <c r="BF238" s="146"/>
      <c r="BG238" s="146"/>
      <c r="BH238" s="146"/>
      <c r="BI238" s="146"/>
      <c r="BJ238" s="3"/>
      <c r="BK238" s="3"/>
    </row>
    <row r="239" spans="1:63" ht="16.5" customHeight="1" thickTop="1" thickBot="1">
      <c r="A239" s="3"/>
      <c r="B239" s="146"/>
      <c r="C239" s="146"/>
      <c r="D239" s="146"/>
      <c r="E239" s="146"/>
      <c r="F239" s="146"/>
      <c r="G239" s="146"/>
      <c r="H239" s="146"/>
      <c r="I239" s="146"/>
      <c r="J239" s="146"/>
      <c r="K239" s="146"/>
      <c r="L239" s="146"/>
      <c r="M239" s="146"/>
      <c r="N239" s="146"/>
      <c r="O239" s="146"/>
      <c r="P239" s="146"/>
      <c r="Q239" s="146"/>
      <c r="R239" s="146"/>
      <c r="S239" s="146"/>
      <c r="T239" s="146"/>
      <c r="U239" s="146"/>
      <c r="V239" s="146"/>
      <c r="W239" s="146"/>
      <c r="X239" s="146"/>
      <c r="Y239" s="146"/>
      <c r="Z239" s="146"/>
      <c r="AA239" s="146"/>
      <c r="AB239" s="146"/>
      <c r="AC239" s="146"/>
      <c r="AD239" s="146"/>
      <c r="AE239" s="146"/>
      <c r="AF239" s="146"/>
      <c r="AG239" s="146"/>
      <c r="AH239" s="146"/>
      <c r="AI239" s="146"/>
      <c r="AJ239" s="146"/>
      <c r="AK239" s="146"/>
      <c r="AL239" s="146"/>
      <c r="AM239" s="146"/>
      <c r="AN239" s="146"/>
      <c r="AO239" s="146"/>
      <c r="AP239" s="146"/>
      <c r="AQ239" s="146"/>
      <c r="AR239" s="146"/>
      <c r="AS239" s="146"/>
      <c r="AT239" s="146"/>
      <c r="AU239" s="146"/>
      <c r="AV239" s="146"/>
      <c r="AW239" s="146"/>
      <c r="AX239" s="146"/>
      <c r="AY239" s="146"/>
      <c r="AZ239" s="146"/>
      <c r="BA239" s="146"/>
      <c r="BB239" s="146"/>
      <c r="BC239" s="146"/>
      <c r="BD239" s="146"/>
      <c r="BE239" s="146"/>
      <c r="BF239" s="146"/>
      <c r="BG239" s="146"/>
      <c r="BH239" s="146"/>
      <c r="BI239" s="146"/>
      <c r="BJ239" s="3"/>
      <c r="BK239" s="3"/>
    </row>
    <row r="240" spans="1:63" ht="51.75" customHeight="1" thickTop="1" thickBot="1">
      <c r="A240" s="3"/>
      <c r="B240" s="155" t="s">
        <v>84</v>
      </c>
      <c r="C240" s="155"/>
      <c r="D240" s="155"/>
      <c r="E240" s="155"/>
      <c r="F240" s="155"/>
      <c r="G240" s="155"/>
      <c r="H240" s="155" t="s">
        <v>85</v>
      </c>
      <c r="I240" s="155"/>
      <c r="J240" s="155"/>
      <c r="K240" s="155" t="s">
        <v>86</v>
      </c>
      <c r="L240" s="155"/>
      <c r="M240" s="155"/>
      <c r="N240" s="155" t="s">
        <v>86</v>
      </c>
      <c r="O240" s="155"/>
      <c r="P240" s="155"/>
      <c r="Q240" s="155" t="s">
        <v>86</v>
      </c>
      <c r="R240" s="155"/>
      <c r="S240" s="155"/>
      <c r="T240" s="155" t="s">
        <v>86</v>
      </c>
      <c r="U240" s="155"/>
      <c r="V240" s="155"/>
      <c r="W240" s="155" t="s">
        <v>84</v>
      </c>
      <c r="X240" s="155"/>
      <c r="Y240" s="155"/>
      <c r="Z240" s="155"/>
      <c r="AA240" s="155"/>
      <c r="AB240" s="155" t="s">
        <v>85</v>
      </c>
      <c r="AC240" s="155"/>
      <c r="AD240" s="155"/>
      <c r="AE240" s="156" t="s">
        <v>87</v>
      </c>
      <c r="AF240" s="156"/>
      <c r="AG240" s="156"/>
      <c r="AH240" s="156"/>
      <c r="AI240" s="156" t="s">
        <v>88</v>
      </c>
      <c r="AJ240" s="156"/>
      <c r="AK240" s="156"/>
      <c r="AL240" s="156" t="s">
        <v>185</v>
      </c>
      <c r="AM240" s="156"/>
      <c r="AN240" s="156"/>
      <c r="AO240" s="156" t="s">
        <v>186</v>
      </c>
      <c r="AP240" s="156"/>
      <c r="AQ240" s="156"/>
      <c r="AR240" s="156" t="s">
        <v>84</v>
      </c>
      <c r="AS240" s="156"/>
      <c r="AT240" s="156"/>
      <c r="AU240" s="156"/>
      <c r="AV240" s="156"/>
      <c r="AW240" s="156" t="s">
        <v>85</v>
      </c>
      <c r="AX240" s="156"/>
      <c r="AY240" s="156"/>
      <c r="AZ240" s="156" t="s">
        <v>89</v>
      </c>
      <c r="BA240" s="156"/>
      <c r="BB240" s="156"/>
      <c r="BC240" s="175" t="s">
        <v>185</v>
      </c>
      <c r="BD240" s="176"/>
      <c r="BE240" s="176"/>
      <c r="BF240" s="177"/>
      <c r="BG240" s="156" t="s">
        <v>186</v>
      </c>
      <c r="BH240" s="156"/>
      <c r="BI240" s="156"/>
      <c r="BJ240" s="3"/>
      <c r="BK240" s="3"/>
    </row>
    <row r="241" spans="1:63" ht="15" customHeight="1" thickTop="1" thickBot="1">
      <c r="A241" s="3"/>
      <c r="B241" s="87" t="s">
        <v>126</v>
      </c>
      <c r="C241" s="88"/>
      <c r="D241" s="88"/>
      <c r="E241" s="88"/>
      <c r="F241" s="88"/>
      <c r="G241" s="89"/>
      <c r="H241" s="178">
        <f>B260+E260+Q260+Z260+W260</f>
        <v>19</v>
      </c>
      <c r="I241" s="178"/>
      <c r="J241" s="178"/>
      <c r="K241" s="87">
        <v>80</v>
      </c>
      <c r="L241" s="88"/>
      <c r="M241" s="89"/>
      <c r="N241" s="87">
        <v>60</v>
      </c>
      <c r="O241" s="88"/>
      <c r="P241" s="89"/>
      <c r="Q241" s="87">
        <v>60</v>
      </c>
      <c r="R241" s="88"/>
      <c r="S241" s="89"/>
      <c r="T241" s="87" t="s">
        <v>129</v>
      </c>
      <c r="U241" s="88"/>
      <c r="V241" s="89"/>
      <c r="W241" s="124" t="s">
        <v>90</v>
      </c>
      <c r="X241" s="124"/>
      <c r="Y241" s="124"/>
      <c r="Z241" s="124"/>
      <c r="AA241" s="124"/>
      <c r="AB241" s="173">
        <f>H241</f>
        <v>19</v>
      </c>
      <c r="AC241" s="173"/>
      <c r="AD241" s="173"/>
      <c r="AE241" s="174" t="s">
        <v>214</v>
      </c>
      <c r="AF241" s="174"/>
      <c r="AG241" s="174"/>
      <c r="AH241" s="174"/>
      <c r="AI241" s="170">
        <v>2.4</v>
      </c>
      <c r="AJ241" s="170"/>
      <c r="AK241" s="170"/>
      <c r="AL241" s="145" t="str">
        <f>CONCATENATE(MAX(M75:AB77),"/",MAX(M75:AB77)-0.02)</f>
        <v>1.13/1.11</v>
      </c>
      <c r="AM241" s="170"/>
      <c r="AN241" s="170"/>
      <c r="AO241" s="170">
        <v>1.54</v>
      </c>
      <c r="AP241" s="170"/>
      <c r="AQ241" s="170"/>
      <c r="AR241" s="124" t="s">
        <v>136</v>
      </c>
      <c r="AS241" s="124"/>
      <c r="AT241" s="124"/>
      <c r="AU241" s="124"/>
      <c r="AV241" s="124"/>
      <c r="AW241" s="169" t="s">
        <v>129</v>
      </c>
      <c r="AX241" s="124"/>
      <c r="AY241" s="124"/>
      <c r="AZ241" s="172" t="s">
        <v>129</v>
      </c>
      <c r="BA241" s="172"/>
      <c r="BB241" s="172"/>
      <c r="BC241" s="171" t="s">
        <v>129</v>
      </c>
      <c r="BD241" s="171"/>
      <c r="BE241" s="171"/>
      <c r="BF241" s="171"/>
      <c r="BG241" s="172" t="s">
        <v>129</v>
      </c>
      <c r="BH241" s="172"/>
      <c r="BI241" s="172"/>
      <c r="BJ241" s="3"/>
      <c r="BK241" s="3"/>
    </row>
    <row r="242" spans="1:63" ht="15" customHeight="1" thickTop="1" thickBot="1">
      <c r="A242" s="3"/>
      <c r="B242" s="90"/>
      <c r="C242" s="91"/>
      <c r="D242" s="91"/>
      <c r="E242" s="91"/>
      <c r="F242" s="91"/>
      <c r="G242" s="92"/>
      <c r="H242" s="178"/>
      <c r="I242" s="178"/>
      <c r="J242" s="178"/>
      <c r="K242" s="90"/>
      <c r="L242" s="91"/>
      <c r="M242" s="92"/>
      <c r="N242" s="90"/>
      <c r="O242" s="91"/>
      <c r="P242" s="92"/>
      <c r="Q242" s="90"/>
      <c r="R242" s="91"/>
      <c r="S242" s="92"/>
      <c r="T242" s="90"/>
      <c r="U242" s="91"/>
      <c r="V242" s="92"/>
      <c r="W242" s="124"/>
      <c r="X242" s="124"/>
      <c r="Y242" s="124"/>
      <c r="Z242" s="124"/>
      <c r="AA242" s="124"/>
      <c r="AB242" s="173"/>
      <c r="AC242" s="173"/>
      <c r="AD242" s="173"/>
      <c r="AE242" s="174"/>
      <c r="AF242" s="174"/>
      <c r="AG242" s="174"/>
      <c r="AH242" s="174"/>
      <c r="AI242" s="170"/>
      <c r="AJ242" s="170"/>
      <c r="AK242" s="170"/>
      <c r="AL242" s="170"/>
      <c r="AM242" s="170"/>
      <c r="AN242" s="170"/>
      <c r="AO242" s="170"/>
      <c r="AP242" s="170"/>
      <c r="AQ242" s="170"/>
      <c r="AR242" s="124"/>
      <c r="AS242" s="124"/>
      <c r="AT242" s="124"/>
      <c r="AU242" s="124"/>
      <c r="AV242" s="124"/>
      <c r="AW242" s="124"/>
      <c r="AX242" s="124"/>
      <c r="AY242" s="124"/>
      <c r="AZ242" s="172"/>
      <c r="BA242" s="172"/>
      <c r="BB242" s="172"/>
      <c r="BC242" s="171"/>
      <c r="BD242" s="171"/>
      <c r="BE242" s="171"/>
      <c r="BF242" s="171"/>
      <c r="BG242" s="172"/>
      <c r="BH242" s="172"/>
      <c r="BI242" s="172"/>
      <c r="BJ242" s="3"/>
      <c r="BK242" s="3"/>
    </row>
    <row r="243" spans="1:63" ht="15" customHeight="1" thickTop="1" thickBot="1">
      <c r="A243" s="3"/>
      <c r="B243" s="90"/>
      <c r="C243" s="91"/>
      <c r="D243" s="91"/>
      <c r="E243" s="91"/>
      <c r="F243" s="91"/>
      <c r="G243" s="92"/>
      <c r="H243" s="178"/>
      <c r="I243" s="178"/>
      <c r="J243" s="178"/>
      <c r="K243" s="90"/>
      <c r="L243" s="91"/>
      <c r="M243" s="92"/>
      <c r="N243" s="90"/>
      <c r="O243" s="91"/>
      <c r="P243" s="92"/>
      <c r="Q243" s="90"/>
      <c r="R243" s="91"/>
      <c r="S243" s="92"/>
      <c r="T243" s="90"/>
      <c r="U243" s="91"/>
      <c r="V243" s="92"/>
      <c r="W243" s="124"/>
      <c r="X243" s="124"/>
      <c r="Y243" s="124"/>
      <c r="Z243" s="124"/>
      <c r="AA243" s="124"/>
      <c r="AB243" s="173"/>
      <c r="AC243" s="173"/>
      <c r="AD243" s="173"/>
      <c r="AE243" s="174"/>
      <c r="AF243" s="174"/>
      <c r="AG243" s="174"/>
      <c r="AH243" s="174"/>
      <c r="AI243" s="170"/>
      <c r="AJ243" s="170"/>
      <c r="AK243" s="170"/>
      <c r="AL243" s="170"/>
      <c r="AM243" s="170"/>
      <c r="AN243" s="170"/>
      <c r="AO243" s="170"/>
      <c r="AP243" s="170"/>
      <c r="AQ243" s="170"/>
      <c r="AR243" s="124"/>
      <c r="AS243" s="124"/>
      <c r="AT243" s="124"/>
      <c r="AU243" s="124"/>
      <c r="AV243" s="124"/>
      <c r="AW243" s="124"/>
      <c r="AX243" s="124"/>
      <c r="AY243" s="124"/>
      <c r="AZ243" s="172"/>
      <c r="BA243" s="172"/>
      <c r="BB243" s="172"/>
      <c r="BC243" s="171"/>
      <c r="BD243" s="171"/>
      <c r="BE243" s="171"/>
      <c r="BF243" s="171"/>
      <c r="BG243" s="172"/>
      <c r="BH243" s="172"/>
      <c r="BI243" s="172"/>
      <c r="BJ243" s="3"/>
      <c r="BK243" s="3"/>
    </row>
    <row r="244" spans="1:63" ht="15" customHeight="1" thickTop="1" thickBot="1">
      <c r="A244" s="3"/>
      <c r="B244" s="93"/>
      <c r="C244" s="94"/>
      <c r="D244" s="94"/>
      <c r="E244" s="94"/>
      <c r="F244" s="94"/>
      <c r="G244" s="95"/>
      <c r="H244" s="178"/>
      <c r="I244" s="178"/>
      <c r="J244" s="178"/>
      <c r="K244" s="93"/>
      <c r="L244" s="94"/>
      <c r="M244" s="95"/>
      <c r="N244" s="93"/>
      <c r="O244" s="94"/>
      <c r="P244" s="95"/>
      <c r="Q244" s="93"/>
      <c r="R244" s="94"/>
      <c r="S244" s="95"/>
      <c r="T244" s="93"/>
      <c r="U244" s="94"/>
      <c r="V244" s="95"/>
      <c r="W244" s="124"/>
      <c r="X244" s="124"/>
      <c r="Y244" s="124"/>
      <c r="Z244" s="124"/>
      <c r="AA244" s="124"/>
      <c r="AB244" s="173"/>
      <c r="AC244" s="173"/>
      <c r="AD244" s="173"/>
      <c r="AE244" s="174"/>
      <c r="AF244" s="174"/>
      <c r="AG244" s="174"/>
      <c r="AH244" s="174"/>
      <c r="AI244" s="170"/>
      <c r="AJ244" s="170"/>
      <c r="AK244" s="170"/>
      <c r="AL244" s="170"/>
      <c r="AM244" s="170"/>
      <c r="AN244" s="170"/>
      <c r="AO244" s="170"/>
      <c r="AP244" s="170"/>
      <c r="AQ244" s="170"/>
      <c r="AR244" s="124"/>
      <c r="AS244" s="124"/>
      <c r="AT244" s="124"/>
      <c r="AU244" s="124"/>
      <c r="AV244" s="124"/>
      <c r="AW244" s="124"/>
      <c r="AX244" s="124"/>
      <c r="AY244" s="124"/>
      <c r="AZ244" s="172"/>
      <c r="BA244" s="172"/>
      <c r="BB244" s="172"/>
      <c r="BC244" s="171"/>
      <c r="BD244" s="171"/>
      <c r="BE244" s="171"/>
      <c r="BF244" s="171"/>
      <c r="BG244" s="172"/>
      <c r="BH244" s="172"/>
      <c r="BI244" s="172"/>
      <c r="BJ244" s="3"/>
      <c r="BK244" s="3"/>
    </row>
    <row r="245" spans="1:63" ht="15" customHeight="1" thickTop="1" thickBot="1">
      <c r="A245" s="3"/>
      <c r="B245" s="87" t="s">
        <v>126</v>
      </c>
      <c r="C245" s="88"/>
      <c r="D245" s="88"/>
      <c r="E245" s="88"/>
      <c r="F245" s="88"/>
      <c r="G245" s="89"/>
      <c r="H245" s="178">
        <f>H241</f>
        <v>19</v>
      </c>
      <c r="I245" s="178"/>
      <c r="J245" s="178"/>
      <c r="K245" s="87">
        <v>80</v>
      </c>
      <c r="L245" s="88"/>
      <c r="M245" s="89"/>
      <c r="N245" s="87">
        <v>60</v>
      </c>
      <c r="O245" s="88"/>
      <c r="P245" s="89"/>
      <c r="Q245" s="87">
        <v>60</v>
      </c>
      <c r="R245" s="88"/>
      <c r="S245" s="89"/>
      <c r="T245" s="87" t="s">
        <v>129</v>
      </c>
      <c r="U245" s="88"/>
      <c r="V245" s="89"/>
      <c r="W245" s="124" t="s">
        <v>91</v>
      </c>
      <c r="X245" s="124"/>
      <c r="Y245" s="124"/>
      <c r="Z245" s="124"/>
      <c r="AA245" s="124"/>
      <c r="AB245" s="173">
        <f>H241</f>
        <v>19</v>
      </c>
      <c r="AC245" s="173"/>
      <c r="AD245" s="173"/>
      <c r="AE245" s="174" t="s">
        <v>213</v>
      </c>
      <c r="AF245" s="174"/>
      <c r="AG245" s="174"/>
      <c r="AH245" s="174"/>
      <c r="AI245" s="170">
        <v>2.8</v>
      </c>
      <c r="AJ245" s="170"/>
      <c r="AK245" s="170"/>
      <c r="AL245" s="145" t="str">
        <f>AL241</f>
        <v>1.13/1.11</v>
      </c>
      <c r="AM245" s="170"/>
      <c r="AN245" s="170"/>
      <c r="AO245" s="170">
        <v>1.4</v>
      </c>
      <c r="AP245" s="170"/>
      <c r="AQ245" s="170"/>
      <c r="AR245" s="124" t="s">
        <v>136</v>
      </c>
      <c r="AS245" s="124"/>
      <c r="AT245" s="124"/>
      <c r="AU245" s="124"/>
      <c r="AV245" s="124"/>
      <c r="AW245" s="169" t="s">
        <v>129</v>
      </c>
      <c r="AX245" s="124"/>
      <c r="AY245" s="124"/>
      <c r="AZ245" s="170" t="s">
        <v>129</v>
      </c>
      <c r="BA245" s="170"/>
      <c r="BB245" s="170"/>
      <c r="BC245" s="171" t="s">
        <v>129</v>
      </c>
      <c r="BD245" s="171"/>
      <c r="BE245" s="171"/>
      <c r="BF245" s="171"/>
      <c r="BG245" s="172" t="s">
        <v>129</v>
      </c>
      <c r="BH245" s="172"/>
      <c r="BI245" s="172"/>
      <c r="BJ245" s="3"/>
      <c r="BK245" s="3"/>
    </row>
    <row r="246" spans="1:63" ht="15" customHeight="1" thickTop="1" thickBot="1">
      <c r="A246" s="3"/>
      <c r="B246" s="90"/>
      <c r="C246" s="91"/>
      <c r="D246" s="91"/>
      <c r="E246" s="91"/>
      <c r="F246" s="91"/>
      <c r="G246" s="92"/>
      <c r="H246" s="178"/>
      <c r="I246" s="178"/>
      <c r="J246" s="178"/>
      <c r="K246" s="90"/>
      <c r="L246" s="91"/>
      <c r="M246" s="92"/>
      <c r="N246" s="90"/>
      <c r="O246" s="91"/>
      <c r="P246" s="92"/>
      <c r="Q246" s="90"/>
      <c r="R246" s="91"/>
      <c r="S246" s="92"/>
      <c r="T246" s="90"/>
      <c r="U246" s="91"/>
      <c r="V246" s="92"/>
      <c r="W246" s="124"/>
      <c r="X246" s="124"/>
      <c r="Y246" s="124"/>
      <c r="Z246" s="124"/>
      <c r="AA246" s="124"/>
      <c r="AB246" s="173"/>
      <c r="AC246" s="173"/>
      <c r="AD246" s="173"/>
      <c r="AE246" s="174"/>
      <c r="AF246" s="174"/>
      <c r="AG246" s="174"/>
      <c r="AH246" s="174"/>
      <c r="AI246" s="170"/>
      <c r="AJ246" s="170"/>
      <c r="AK246" s="170"/>
      <c r="AL246" s="170"/>
      <c r="AM246" s="170"/>
      <c r="AN246" s="170"/>
      <c r="AO246" s="170"/>
      <c r="AP246" s="170"/>
      <c r="AQ246" s="170"/>
      <c r="AR246" s="124"/>
      <c r="AS246" s="124"/>
      <c r="AT246" s="124"/>
      <c r="AU246" s="124"/>
      <c r="AV246" s="124"/>
      <c r="AW246" s="124"/>
      <c r="AX246" s="124"/>
      <c r="AY246" s="124"/>
      <c r="AZ246" s="170"/>
      <c r="BA246" s="170"/>
      <c r="BB246" s="170"/>
      <c r="BC246" s="171"/>
      <c r="BD246" s="171"/>
      <c r="BE246" s="171"/>
      <c r="BF246" s="171"/>
      <c r="BG246" s="172"/>
      <c r="BH246" s="172"/>
      <c r="BI246" s="172"/>
      <c r="BJ246" s="3"/>
      <c r="BK246" s="3"/>
    </row>
    <row r="247" spans="1:63" ht="15" customHeight="1" thickTop="1" thickBot="1">
      <c r="A247" s="3"/>
      <c r="B247" s="90"/>
      <c r="C247" s="91"/>
      <c r="D247" s="91"/>
      <c r="E247" s="91"/>
      <c r="F247" s="91"/>
      <c r="G247" s="92"/>
      <c r="H247" s="178"/>
      <c r="I247" s="178"/>
      <c r="J247" s="178"/>
      <c r="K247" s="90"/>
      <c r="L247" s="91"/>
      <c r="M247" s="92"/>
      <c r="N247" s="90"/>
      <c r="O247" s="91"/>
      <c r="P247" s="92"/>
      <c r="Q247" s="90"/>
      <c r="R247" s="91"/>
      <c r="S247" s="92"/>
      <c r="T247" s="90"/>
      <c r="U247" s="91"/>
      <c r="V247" s="92"/>
      <c r="W247" s="124"/>
      <c r="X247" s="124"/>
      <c r="Y247" s="124"/>
      <c r="Z247" s="124"/>
      <c r="AA247" s="124"/>
      <c r="AB247" s="173"/>
      <c r="AC247" s="173"/>
      <c r="AD247" s="173"/>
      <c r="AE247" s="174"/>
      <c r="AF247" s="174"/>
      <c r="AG247" s="174"/>
      <c r="AH247" s="174"/>
      <c r="AI247" s="170"/>
      <c r="AJ247" s="170"/>
      <c r="AK247" s="170"/>
      <c r="AL247" s="170"/>
      <c r="AM247" s="170"/>
      <c r="AN247" s="170"/>
      <c r="AO247" s="170"/>
      <c r="AP247" s="170"/>
      <c r="AQ247" s="170"/>
      <c r="AR247" s="124"/>
      <c r="AS247" s="124"/>
      <c r="AT247" s="124"/>
      <c r="AU247" s="124"/>
      <c r="AV247" s="124"/>
      <c r="AW247" s="124"/>
      <c r="AX247" s="124"/>
      <c r="AY247" s="124"/>
      <c r="AZ247" s="170"/>
      <c r="BA247" s="170"/>
      <c r="BB247" s="170"/>
      <c r="BC247" s="171"/>
      <c r="BD247" s="171"/>
      <c r="BE247" s="171"/>
      <c r="BF247" s="171"/>
      <c r="BG247" s="172"/>
      <c r="BH247" s="172"/>
      <c r="BI247" s="172"/>
      <c r="BJ247" s="3"/>
      <c r="BK247" s="3"/>
    </row>
    <row r="248" spans="1:63" ht="15" customHeight="1" thickTop="1" thickBot="1">
      <c r="A248" s="3"/>
      <c r="B248" s="93"/>
      <c r="C248" s="94"/>
      <c r="D248" s="94"/>
      <c r="E248" s="94"/>
      <c r="F248" s="94"/>
      <c r="G248" s="95"/>
      <c r="H248" s="178"/>
      <c r="I248" s="178"/>
      <c r="J248" s="178"/>
      <c r="K248" s="93"/>
      <c r="L248" s="94"/>
      <c r="M248" s="95"/>
      <c r="N248" s="93"/>
      <c r="O248" s="94"/>
      <c r="P248" s="95"/>
      <c r="Q248" s="93"/>
      <c r="R248" s="94"/>
      <c r="S248" s="95"/>
      <c r="T248" s="93"/>
      <c r="U248" s="94"/>
      <c r="V248" s="95"/>
      <c r="W248" s="124"/>
      <c r="X248" s="124"/>
      <c r="Y248" s="124"/>
      <c r="Z248" s="124"/>
      <c r="AA248" s="124"/>
      <c r="AB248" s="173"/>
      <c r="AC248" s="173"/>
      <c r="AD248" s="173"/>
      <c r="AE248" s="174"/>
      <c r="AF248" s="174"/>
      <c r="AG248" s="174"/>
      <c r="AH248" s="174"/>
      <c r="AI248" s="170"/>
      <c r="AJ248" s="170"/>
      <c r="AK248" s="170"/>
      <c r="AL248" s="170"/>
      <c r="AM248" s="170"/>
      <c r="AN248" s="170"/>
      <c r="AO248" s="170"/>
      <c r="AP248" s="170"/>
      <c r="AQ248" s="170"/>
      <c r="AR248" s="124"/>
      <c r="AS248" s="124"/>
      <c r="AT248" s="124"/>
      <c r="AU248" s="124"/>
      <c r="AV248" s="124"/>
      <c r="AW248" s="124"/>
      <c r="AX248" s="124"/>
      <c r="AY248" s="124"/>
      <c r="AZ248" s="170"/>
      <c r="BA248" s="170"/>
      <c r="BB248" s="170"/>
      <c r="BC248" s="171"/>
      <c r="BD248" s="171"/>
      <c r="BE248" s="171"/>
      <c r="BF248" s="171"/>
      <c r="BG248" s="172"/>
      <c r="BH248" s="172"/>
      <c r="BI248" s="172"/>
      <c r="BJ248" s="3"/>
      <c r="BK248" s="3"/>
    </row>
    <row r="249" spans="1:63" ht="15" customHeight="1" thickTop="1" thickBot="1">
      <c r="A249" s="3"/>
      <c r="B249" s="87" t="s">
        <v>126</v>
      </c>
      <c r="C249" s="88"/>
      <c r="D249" s="88"/>
      <c r="E249" s="88"/>
      <c r="F249" s="88"/>
      <c r="G249" s="89"/>
      <c r="H249" s="178">
        <f>H241</f>
        <v>19</v>
      </c>
      <c r="I249" s="178"/>
      <c r="J249" s="178"/>
      <c r="K249" s="87">
        <v>80</v>
      </c>
      <c r="L249" s="88"/>
      <c r="M249" s="89"/>
      <c r="N249" s="87">
        <v>60</v>
      </c>
      <c r="O249" s="88"/>
      <c r="P249" s="89"/>
      <c r="Q249" s="87">
        <v>60</v>
      </c>
      <c r="R249" s="88"/>
      <c r="S249" s="89"/>
      <c r="T249" s="87" t="s">
        <v>129</v>
      </c>
      <c r="U249" s="88"/>
      <c r="V249" s="89"/>
      <c r="W249" s="87" t="s">
        <v>363</v>
      </c>
      <c r="X249" s="88"/>
      <c r="Y249" s="88"/>
      <c r="Z249" s="88"/>
      <c r="AA249" s="89"/>
      <c r="AB249" s="145"/>
      <c r="AC249" s="145"/>
      <c r="AD249" s="145"/>
      <c r="AE249" s="124"/>
      <c r="AF249" s="124"/>
      <c r="AG249" s="124"/>
      <c r="AH249" s="124"/>
      <c r="AI249" s="124"/>
      <c r="AJ249" s="124"/>
      <c r="AK249" s="124"/>
      <c r="AL249" s="124"/>
      <c r="AM249" s="124"/>
      <c r="AN249" s="124"/>
      <c r="AO249" s="124"/>
      <c r="AP249" s="124"/>
      <c r="AQ249" s="124"/>
      <c r="AR249" s="76"/>
      <c r="AS249" s="76"/>
      <c r="AT249" s="76"/>
      <c r="AU249" s="76"/>
      <c r="AV249" s="76"/>
      <c r="AW249" s="76"/>
      <c r="AX249" s="76"/>
      <c r="AY249" s="76"/>
      <c r="AZ249" s="76"/>
      <c r="BA249" s="76"/>
      <c r="BB249" s="76"/>
      <c r="BC249" s="114"/>
      <c r="BD249" s="78"/>
      <c r="BE249" s="78"/>
      <c r="BF249" s="79"/>
      <c r="BG249" s="76"/>
      <c r="BH249" s="76"/>
      <c r="BI249" s="76"/>
      <c r="BJ249" s="3"/>
      <c r="BK249" s="3"/>
    </row>
    <row r="250" spans="1:63" ht="15" customHeight="1" thickTop="1" thickBot="1">
      <c r="A250" s="3"/>
      <c r="B250" s="90"/>
      <c r="C250" s="91"/>
      <c r="D250" s="91"/>
      <c r="E250" s="91"/>
      <c r="F250" s="91"/>
      <c r="G250" s="92"/>
      <c r="H250" s="178"/>
      <c r="I250" s="178"/>
      <c r="J250" s="178"/>
      <c r="K250" s="90"/>
      <c r="L250" s="91"/>
      <c r="M250" s="92"/>
      <c r="N250" s="90"/>
      <c r="O250" s="91"/>
      <c r="P250" s="92"/>
      <c r="Q250" s="90"/>
      <c r="R250" s="91"/>
      <c r="S250" s="92"/>
      <c r="T250" s="90"/>
      <c r="U250" s="91"/>
      <c r="V250" s="92"/>
      <c r="W250" s="90"/>
      <c r="X250" s="91"/>
      <c r="Y250" s="91"/>
      <c r="Z250" s="91"/>
      <c r="AA250" s="92"/>
      <c r="AB250" s="145"/>
      <c r="AC250" s="145"/>
      <c r="AD250" s="145"/>
      <c r="AE250" s="124"/>
      <c r="AF250" s="124"/>
      <c r="AG250" s="124"/>
      <c r="AH250" s="124"/>
      <c r="AI250" s="124"/>
      <c r="AJ250" s="124"/>
      <c r="AK250" s="124"/>
      <c r="AL250" s="124"/>
      <c r="AM250" s="124"/>
      <c r="AN250" s="124"/>
      <c r="AO250" s="124"/>
      <c r="AP250" s="124"/>
      <c r="AQ250" s="124"/>
      <c r="AR250" s="76"/>
      <c r="AS250" s="76"/>
      <c r="AT250" s="76"/>
      <c r="AU250" s="76"/>
      <c r="AV250" s="76"/>
      <c r="AW250" s="76"/>
      <c r="AX250" s="76"/>
      <c r="AY250" s="76"/>
      <c r="AZ250" s="76"/>
      <c r="BA250" s="76"/>
      <c r="BB250" s="76"/>
      <c r="BC250" s="80"/>
      <c r="BD250" s="81"/>
      <c r="BE250" s="81"/>
      <c r="BF250" s="82"/>
      <c r="BG250" s="76"/>
      <c r="BH250" s="76"/>
      <c r="BI250" s="76"/>
      <c r="BJ250" s="3"/>
      <c r="BK250" s="3"/>
    </row>
    <row r="251" spans="1:63" ht="15" customHeight="1" thickTop="1" thickBot="1">
      <c r="A251" s="3"/>
      <c r="B251" s="90"/>
      <c r="C251" s="91"/>
      <c r="D251" s="91"/>
      <c r="E251" s="91"/>
      <c r="F251" s="91"/>
      <c r="G251" s="92"/>
      <c r="H251" s="178"/>
      <c r="I251" s="178"/>
      <c r="J251" s="178"/>
      <c r="K251" s="90"/>
      <c r="L251" s="91"/>
      <c r="M251" s="92"/>
      <c r="N251" s="90"/>
      <c r="O251" s="91"/>
      <c r="P251" s="92"/>
      <c r="Q251" s="90"/>
      <c r="R251" s="91"/>
      <c r="S251" s="92"/>
      <c r="T251" s="90"/>
      <c r="U251" s="91"/>
      <c r="V251" s="92"/>
      <c r="W251" s="90"/>
      <c r="X251" s="91"/>
      <c r="Y251" s="91"/>
      <c r="Z251" s="91"/>
      <c r="AA251" s="92"/>
      <c r="AB251" s="145"/>
      <c r="AC251" s="145"/>
      <c r="AD251" s="145"/>
      <c r="AE251" s="124"/>
      <c r="AF251" s="124"/>
      <c r="AG251" s="124"/>
      <c r="AH251" s="124"/>
      <c r="AI251" s="124"/>
      <c r="AJ251" s="124"/>
      <c r="AK251" s="124"/>
      <c r="AL251" s="124"/>
      <c r="AM251" s="124"/>
      <c r="AN251" s="124"/>
      <c r="AO251" s="124"/>
      <c r="AP251" s="124"/>
      <c r="AQ251" s="124"/>
      <c r="AR251" s="76"/>
      <c r="AS251" s="76"/>
      <c r="AT251" s="76"/>
      <c r="AU251" s="76"/>
      <c r="AV251" s="76"/>
      <c r="AW251" s="76"/>
      <c r="AX251" s="76"/>
      <c r="AY251" s="76"/>
      <c r="AZ251" s="76"/>
      <c r="BA251" s="76"/>
      <c r="BB251" s="76"/>
      <c r="BC251" s="80"/>
      <c r="BD251" s="81"/>
      <c r="BE251" s="81"/>
      <c r="BF251" s="82"/>
      <c r="BG251" s="76"/>
      <c r="BH251" s="76"/>
      <c r="BI251" s="76"/>
      <c r="BJ251" s="3"/>
      <c r="BK251" s="3"/>
    </row>
    <row r="252" spans="1:63" ht="15" customHeight="1" thickTop="1" thickBot="1">
      <c r="A252" s="3"/>
      <c r="B252" s="93"/>
      <c r="C252" s="94"/>
      <c r="D252" s="94"/>
      <c r="E252" s="94"/>
      <c r="F252" s="94"/>
      <c r="G252" s="95"/>
      <c r="H252" s="178"/>
      <c r="I252" s="178"/>
      <c r="J252" s="178"/>
      <c r="K252" s="93"/>
      <c r="L252" s="94"/>
      <c r="M252" s="95"/>
      <c r="N252" s="93"/>
      <c r="O252" s="94"/>
      <c r="P252" s="95"/>
      <c r="Q252" s="93"/>
      <c r="R252" s="94"/>
      <c r="S252" s="95"/>
      <c r="T252" s="93"/>
      <c r="U252" s="94"/>
      <c r="V252" s="95"/>
      <c r="W252" s="93"/>
      <c r="X252" s="94"/>
      <c r="Y252" s="94"/>
      <c r="Z252" s="94"/>
      <c r="AA252" s="95"/>
      <c r="AB252" s="145"/>
      <c r="AC252" s="145"/>
      <c r="AD252" s="145"/>
      <c r="AE252" s="124"/>
      <c r="AF252" s="124"/>
      <c r="AG252" s="124"/>
      <c r="AH252" s="124"/>
      <c r="AI252" s="124"/>
      <c r="AJ252" s="124"/>
      <c r="AK252" s="124"/>
      <c r="AL252" s="124"/>
      <c r="AM252" s="124"/>
      <c r="AN252" s="124"/>
      <c r="AO252" s="124"/>
      <c r="AP252" s="124"/>
      <c r="AQ252" s="124"/>
      <c r="AR252" s="76"/>
      <c r="AS252" s="76"/>
      <c r="AT252" s="76"/>
      <c r="AU252" s="76"/>
      <c r="AV252" s="76"/>
      <c r="AW252" s="76"/>
      <c r="AX252" s="76"/>
      <c r="AY252" s="76"/>
      <c r="AZ252" s="76"/>
      <c r="BA252" s="76"/>
      <c r="BB252" s="76"/>
      <c r="BC252" s="83"/>
      <c r="BD252" s="84"/>
      <c r="BE252" s="84"/>
      <c r="BF252" s="85"/>
      <c r="BG252" s="76"/>
      <c r="BH252" s="76"/>
      <c r="BI252" s="76"/>
      <c r="BJ252" s="3"/>
      <c r="BK252" s="3"/>
    </row>
    <row r="253" spans="1:63" ht="15" customHeight="1" thickTop="1">
      <c r="A253" s="3"/>
      <c r="B253" s="157"/>
      <c r="C253" s="158"/>
      <c r="D253" s="158"/>
      <c r="E253" s="158"/>
      <c r="F253" s="158"/>
      <c r="G253" s="158"/>
      <c r="H253" s="158"/>
      <c r="I253" s="158"/>
      <c r="J253" s="158"/>
      <c r="K253" s="158"/>
      <c r="L253" s="158"/>
      <c r="M253" s="158"/>
      <c r="N253" s="158"/>
      <c r="O253" s="158"/>
      <c r="P253" s="158"/>
      <c r="Q253" s="158"/>
      <c r="R253" s="158"/>
      <c r="S253" s="158"/>
      <c r="T253" s="158"/>
      <c r="U253" s="158"/>
      <c r="V253" s="158"/>
      <c r="W253" s="158"/>
      <c r="X253" s="158"/>
      <c r="Y253" s="158"/>
      <c r="Z253" s="158"/>
      <c r="AA253" s="158"/>
      <c r="AB253" s="158"/>
      <c r="AC253" s="158"/>
      <c r="AD253" s="158"/>
      <c r="AE253" s="158"/>
      <c r="AF253" s="158"/>
      <c r="AG253" s="158"/>
      <c r="AH253" s="158"/>
      <c r="AI253" s="158"/>
      <c r="AJ253" s="158"/>
      <c r="AK253" s="158"/>
      <c r="AL253" s="158"/>
      <c r="AM253" s="158"/>
      <c r="AN253" s="158"/>
      <c r="AO253" s="158"/>
      <c r="AP253" s="158"/>
      <c r="AQ253" s="158"/>
      <c r="AR253" s="158"/>
      <c r="AS253" s="158"/>
      <c r="AT253" s="158"/>
      <c r="AU253" s="158"/>
      <c r="AV253" s="158"/>
      <c r="AW253" s="158"/>
      <c r="AX253" s="158"/>
      <c r="AY253" s="158"/>
      <c r="AZ253" s="158"/>
      <c r="BA253" s="158"/>
      <c r="BB253" s="158"/>
      <c r="BC253" s="158"/>
      <c r="BD253" s="158"/>
      <c r="BE253" s="158"/>
      <c r="BF253" s="158"/>
      <c r="BG253" s="158"/>
      <c r="BH253" s="158"/>
      <c r="BI253" s="159"/>
      <c r="BJ253" s="3"/>
      <c r="BK253" s="3"/>
    </row>
    <row r="254" spans="1:63" ht="15" customHeight="1">
      <c r="A254" s="3"/>
      <c r="B254" s="160"/>
      <c r="C254" s="161"/>
      <c r="D254" s="161"/>
      <c r="E254" s="161"/>
      <c r="F254" s="161"/>
      <c r="G254" s="161"/>
      <c r="H254" s="161"/>
      <c r="I254" s="161"/>
      <c r="J254" s="161"/>
      <c r="K254" s="161"/>
      <c r="L254" s="161"/>
      <c r="M254" s="161"/>
      <c r="N254" s="161"/>
      <c r="O254" s="161"/>
      <c r="P254" s="161"/>
      <c r="Q254" s="161"/>
      <c r="R254" s="161"/>
      <c r="S254" s="161"/>
      <c r="T254" s="161"/>
      <c r="U254" s="161"/>
      <c r="V254" s="161"/>
      <c r="W254" s="161"/>
      <c r="X254" s="161"/>
      <c r="Y254" s="161"/>
      <c r="Z254" s="161"/>
      <c r="AA254" s="161"/>
      <c r="AB254" s="161"/>
      <c r="AC254" s="161"/>
      <c r="AD254" s="161"/>
      <c r="AE254" s="161"/>
      <c r="AF254" s="161"/>
      <c r="AG254" s="161"/>
      <c r="AH254" s="161"/>
      <c r="AI254" s="161"/>
      <c r="AJ254" s="161"/>
      <c r="AK254" s="161"/>
      <c r="AL254" s="161"/>
      <c r="AM254" s="161"/>
      <c r="AN254" s="161"/>
      <c r="AO254" s="161"/>
      <c r="AP254" s="161"/>
      <c r="AQ254" s="161"/>
      <c r="AR254" s="161"/>
      <c r="AS254" s="161"/>
      <c r="AT254" s="161"/>
      <c r="AU254" s="161"/>
      <c r="AV254" s="161"/>
      <c r="AW254" s="161"/>
      <c r="AX254" s="161"/>
      <c r="AY254" s="161"/>
      <c r="AZ254" s="161"/>
      <c r="BA254" s="161"/>
      <c r="BB254" s="161"/>
      <c r="BC254" s="161"/>
      <c r="BD254" s="161"/>
      <c r="BE254" s="161"/>
      <c r="BF254" s="161"/>
      <c r="BG254" s="161"/>
      <c r="BH254" s="161"/>
      <c r="BI254" s="162"/>
      <c r="BJ254" s="3"/>
      <c r="BK254" s="3"/>
    </row>
    <row r="255" spans="1:63" ht="15" customHeight="1">
      <c r="A255" s="3"/>
      <c r="B255" s="160"/>
      <c r="C255" s="161"/>
      <c r="D255" s="161"/>
      <c r="E255" s="161"/>
      <c r="F255" s="161"/>
      <c r="G255" s="161"/>
      <c r="H255" s="161"/>
      <c r="I255" s="161"/>
      <c r="J255" s="161"/>
      <c r="K255" s="161"/>
      <c r="L255" s="161"/>
      <c r="M255" s="161"/>
      <c r="N255" s="161"/>
      <c r="O255" s="161"/>
      <c r="P255" s="161"/>
      <c r="Q255" s="161"/>
      <c r="R255" s="161"/>
      <c r="S255" s="161"/>
      <c r="T255" s="161"/>
      <c r="U255" s="161"/>
      <c r="V255" s="161"/>
      <c r="W255" s="161"/>
      <c r="X255" s="161"/>
      <c r="Y255" s="161"/>
      <c r="Z255" s="161"/>
      <c r="AA255" s="161"/>
      <c r="AB255" s="161"/>
      <c r="AC255" s="161"/>
      <c r="AD255" s="161"/>
      <c r="AE255" s="161"/>
      <c r="AF255" s="161"/>
      <c r="AG255" s="161"/>
      <c r="AH255" s="161"/>
      <c r="AI255" s="161"/>
      <c r="AJ255" s="161"/>
      <c r="AK255" s="161"/>
      <c r="AL255" s="161"/>
      <c r="AM255" s="161"/>
      <c r="AN255" s="161"/>
      <c r="AO255" s="161"/>
      <c r="AP255" s="161"/>
      <c r="AQ255" s="161"/>
      <c r="AR255" s="161"/>
      <c r="AS255" s="161"/>
      <c r="AT255" s="161"/>
      <c r="AU255" s="161"/>
      <c r="AV255" s="161"/>
      <c r="AW255" s="161"/>
      <c r="AX255" s="161"/>
      <c r="AY255" s="161"/>
      <c r="AZ255" s="161"/>
      <c r="BA255" s="161"/>
      <c r="BB255" s="161"/>
      <c r="BC255" s="161"/>
      <c r="BD255" s="161"/>
      <c r="BE255" s="161"/>
      <c r="BF255" s="161"/>
      <c r="BG255" s="161"/>
      <c r="BH255" s="161"/>
      <c r="BI255" s="162"/>
      <c r="BJ255" s="3"/>
      <c r="BK255" s="3"/>
    </row>
    <row r="256" spans="1:63" ht="15.75" customHeight="1" thickBot="1">
      <c r="A256" s="3"/>
      <c r="B256" s="163"/>
      <c r="C256" s="164"/>
      <c r="D256" s="164"/>
      <c r="E256" s="164"/>
      <c r="F256" s="164"/>
      <c r="G256" s="164"/>
      <c r="H256" s="164"/>
      <c r="I256" s="164"/>
      <c r="J256" s="164"/>
      <c r="K256" s="164"/>
      <c r="L256" s="164"/>
      <c r="M256" s="164"/>
      <c r="N256" s="164"/>
      <c r="O256" s="164"/>
      <c r="P256" s="164"/>
      <c r="Q256" s="164"/>
      <c r="R256" s="164"/>
      <c r="S256" s="164"/>
      <c r="T256" s="164"/>
      <c r="U256" s="164"/>
      <c r="V256" s="164"/>
      <c r="W256" s="164"/>
      <c r="X256" s="164"/>
      <c r="Y256" s="164"/>
      <c r="Z256" s="164"/>
      <c r="AA256" s="164"/>
      <c r="AB256" s="164"/>
      <c r="AC256" s="164"/>
      <c r="AD256" s="164"/>
      <c r="AE256" s="164"/>
      <c r="AF256" s="164"/>
      <c r="AG256" s="164"/>
      <c r="AH256" s="164"/>
      <c r="AI256" s="164"/>
      <c r="AJ256" s="164"/>
      <c r="AK256" s="164"/>
      <c r="AL256" s="164"/>
      <c r="AM256" s="164"/>
      <c r="AN256" s="164"/>
      <c r="AO256" s="164"/>
      <c r="AP256" s="164"/>
      <c r="AQ256" s="164"/>
      <c r="AR256" s="164"/>
      <c r="AS256" s="164"/>
      <c r="AT256" s="164"/>
      <c r="AU256" s="164"/>
      <c r="AV256" s="164"/>
      <c r="AW256" s="164"/>
      <c r="AX256" s="164"/>
      <c r="AY256" s="164"/>
      <c r="AZ256" s="164"/>
      <c r="BA256" s="164"/>
      <c r="BB256" s="164"/>
      <c r="BC256" s="164"/>
      <c r="BD256" s="164"/>
      <c r="BE256" s="164"/>
      <c r="BF256" s="164"/>
      <c r="BG256" s="164"/>
      <c r="BH256" s="164"/>
      <c r="BI256" s="165"/>
      <c r="BJ256" s="3"/>
      <c r="BK256" s="3"/>
    </row>
    <row r="257" spans="1:65" ht="16.5" customHeight="1" thickTop="1" thickBot="1">
      <c r="A257" s="3"/>
      <c r="B257" s="146"/>
      <c r="C257" s="146"/>
      <c r="D257" s="146"/>
      <c r="E257" s="146"/>
      <c r="F257" s="146"/>
      <c r="G257" s="146"/>
      <c r="H257" s="146"/>
      <c r="I257" s="146"/>
      <c r="J257" s="146"/>
      <c r="K257" s="146"/>
      <c r="L257" s="146"/>
      <c r="M257" s="146"/>
      <c r="N257" s="146"/>
      <c r="O257" s="146"/>
      <c r="P257" s="146"/>
      <c r="Q257" s="146"/>
      <c r="R257" s="146"/>
      <c r="S257" s="146"/>
      <c r="T257" s="146"/>
      <c r="U257" s="146"/>
      <c r="V257" s="146"/>
      <c r="W257" s="146"/>
      <c r="X257" s="146"/>
      <c r="Y257" s="146"/>
      <c r="Z257" s="146"/>
      <c r="AA257" s="146"/>
      <c r="AB257" s="146"/>
      <c r="AC257" s="146"/>
      <c r="AD257" s="146"/>
      <c r="AE257" s="146"/>
      <c r="AF257" s="146"/>
      <c r="AG257" s="146"/>
      <c r="AH257" s="146"/>
      <c r="AI257" s="146"/>
      <c r="AJ257" s="146"/>
      <c r="AK257" s="146"/>
      <c r="AL257" s="146"/>
      <c r="AM257" s="146"/>
      <c r="AN257" s="146"/>
      <c r="AO257" s="146"/>
      <c r="AP257" s="146"/>
      <c r="AQ257" s="146"/>
      <c r="AR257" s="146"/>
      <c r="AS257" s="146"/>
      <c r="AT257" s="146"/>
      <c r="AU257" s="146"/>
      <c r="AV257" s="146"/>
      <c r="AW257" s="146"/>
      <c r="AX257" s="146"/>
      <c r="AY257" s="146"/>
      <c r="AZ257" s="146"/>
      <c r="BA257" s="146"/>
      <c r="BB257" s="146"/>
      <c r="BC257" s="146"/>
      <c r="BD257" s="146"/>
      <c r="BE257" s="146"/>
      <c r="BF257" s="146"/>
      <c r="BG257" s="146"/>
      <c r="BH257" s="146"/>
      <c r="BI257" s="146"/>
      <c r="BJ257" s="3"/>
      <c r="BK257" s="3"/>
    </row>
    <row r="258" spans="1:65" ht="16.5" customHeight="1" thickTop="1" thickBot="1">
      <c r="A258" s="3"/>
      <c r="B258" s="146"/>
      <c r="C258" s="146"/>
      <c r="D258" s="146"/>
      <c r="E258" s="146"/>
      <c r="F258" s="146"/>
      <c r="G258" s="146"/>
      <c r="H258" s="146"/>
      <c r="I258" s="146"/>
      <c r="J258" s="146"/>
      <c r="K258" s="146"/>
      <c r="L258" s="146"/>
      <c r="M258" s="146"/>
      <c r="N258" s="146"/>
      <c r="O258" s="146"/>
      <c r="P258" s="146"/>
      <c r="Q258" s="146"/>
      <c r="R258" s="146"/>
      <c r="S258" s="146"/>
      <c r="T258" s="146"/>
      <c r="U258" s="146"/>
      <c r="V258" s="146"/>
      <c r="W258" s="146"/>
      <c r="X258" s="146"/>
      <c r="Y258" s="146"/>
      <c r="Z258" s="146"/>
      <c r="AA258" s="146"/>
      <c r="AB258" s="146"/>
      <c r="AC258" s="146"/>
      <c r="AD258" s="146"/>
      <c r="AE258" s="146"/>
      <c r="AF258" s="146"/>
      <c r="AG258" s="146"/>
      <c r="AH258" s="146"/>
      <c r="AI258" s="146"/>
      <c r="AJ258" s="146"/>
      <c r="AK258" s="146"/>
      <c r="AL258" s="146"/>
      <c r="AM258" s="146"/>
      <c r="AN258" s="146"/>
      <c r="AO258" s="146"/>
      <c r="AP258" s="146"/>
      <c r="AQ258" s="146"/>
      <c r="AR258" s="146"/>
      <c r="AS258" s="146"/>
      <c r="AT258" s="146"/>
      <c r="AU258" s="146"/>
      <c r="AV258" s="146"/>
      <c r="AW258" s="146"/>
      <c r="AX258" s="146"/>
      <c r="AY258" s="146"/>
      <c r="AZ258" s="146"/>
      <c r="BA258" s="146"/>
      <c r="BB258" s="146"/>
      <c r="BC258" s="146"/>
      <c r="BD258" s="146"/>
      <c r="BE258" s="146"/>
      <c r="BF258" s="146"/>
      <c r="BG258" s="146"/>
      <c r="BH258" s="146"/>
      <c r="BI258" s="146"/>
      <c r="BJ258" s="3"/>
      <c r="BK258" s="3"/>
    </row>
    <row r="259" spans="1:65" ht="51.75" customHeight="1" thickTop="1" thickBot="1">
      <c r="A259" s="3"/>
      <c r="B259" s="166" t="s">
        <v>188</v>
      </c>
      <c r="C259" s="167"/>
      <c r="D259" s="168"/>
      <c r="E259" s="166" t="s">
        <v>189</v>
      </c>
      <c r="F259" s="167"/>
      <c r="G259" s="168"/>
      <c r="H259" s="155" t="s">
        <v>194</v>
      </c>
      <c r="I259" s="155"/>
      <c r="J259" s="155"/>
      <c r="K259" s="166" t="s">
        <v>190</v>
      </c>
      <c r="L259" s="167"/>
      <c r="M259" s="168"/>
      <c r="N259" s="166" t="s">
        <v>294</v>
      </c>
      <c r="O259" s="167"/>
      <c r="P259" s="168"/>
      <c r="Q259" s="155" t="s">
        <v>92</v>
      </c>
      <c r="R259" s="155"/>
      <c r="S259" s="155"/>
      <c r="T259" s="155" t="s">
        <v>93</v>
      </c>
      <c r="U259" s="155"/>
      <c r="V259" s="155"/>
      <c r="W259" s="155" t="s">
        <v>161</v>
      </c>
      <c r="X259" s="155"/>
      <c r="Y259" s="155"/>
      <c r="Z259" s="155" t="s">
        <v>192</v>
      </c>
      <c r="AA259" s="155"/>
      <c r="AB259" s="155"/>
      <c r="AC259" s="155" t="s">
        <v>64</v>
      </c>
      <c r="AD259" s="155"/>
      <c r="AE259" s="155"/>
      <c r="AF259" s="155" t="s">
        <v>157</v>
      </c>
      <c r="AG259" s="155"/>
      <c r="AH259" s="155"/>
      <c r="AI259" s="155" t="s">
        <v>193</v>
      </c>
      <c r="AJ259" s="155"/>
      <c r="AK259" s="155"/>
      <c r="AL259" s="155" t="s">
        <v>156</v>
      </c>
      <c r="AM259" s="155"/>
      <c r="AN259" s="155"/>
      <c r="AO259" s="155" t="s">
        <v>167</v>
      </c>
      <c r="AP259" s="155"/>
      <c r="AQ259" s="155"/>
      <c r="AR259" s="155" t="s">
        <v>132</v>
      </c>
      <c r="AS259" s="155"/>
      <c r="AT259" s="155"/>
      <c r="AU259" s="155" t="s">
        <v>195</v>
      </c>
      <c r="AV259" s="155"/>
      <c r="AW259" s="155"/>
      <c r="AX259" s="155" t="s">
        <v>125</v>
      </c>
      <c r="AY259" s="155"/>
      <c r="AZ259" s="155"/>
      <c r="BA259" s="155" t="s">
        <v>161</v>
      </c>
      <c r="BB259" s="155"/>
      <c r="BC259" s="155"/>
      <c r="BD259" s="155" t="s">
        <v>196</v>
      </c>
      <c r="BE259" s="155"/>
      <c r="BF259" s="155"/>
      <c r="BG259" s="156" t="s">
        <v>197</v>
      </c>
      <c r="BH259" s="156"/>
      <c r="BI259" s="156"/>
      <c r="BJ259" s="3"/>
      <c r="BK259" s="3"/>
    </row>
    <row r="260" spans="1:65" ht="15" customHeight="1" thickTop="1" thickBot="1">
      <c r="A260" s="4"/>
      <c r="B260" s="145">
        <v>11</v>
      </c>
      <c r="C260" s="145"/>
      <c r="D260" s="145"/>
      <c r="E260" s="145">
        <v>3.75</v>
      </c>
      <c r="F260" s="145"/>
      <c r="G260" s="145"/>
      <c r="H260" s="145">
        <v>2.5</v>
      </c>
      <c r="I260" s="145"/>
      <c r="J260" s="145"/>
      <c r="K260" s="145"/>
      <c r="L260" s="145"/>
      <c r="M260" s="145"/>
      <c r="N260" s="145">
        <v>2.25</v>
      </c>
      <c r="O260" s="145"/>
      <c r="P260" s="145"/>
      <c r="Q260" s="145">
        <v>4.25</v>
      </c>
      <c r="R260" s="145"/>
      <c r="S260" s="145"/>
      <c r="T260" s="145"/>
      <c r="U260" s="145"/>
      <c r="V260" s="145"/>
      <c r="W260" s="145"/>
      <c r="X260" s="145"/>
      <c r="Y260" s="145"/>
      <c r="Z260" s="145"/>
      <c r="AA260" s="145"/>
      <c r="AB260" s="145"/>
      <c r="AC260" s="145">
        <v>0.25</v>
      </c>
      <c r="AD260" s="145"/>
      <c r="AE260" s="145"/>
      <c r="AF260" s="145"/>
      <c r="AG260" s="145"/>
      <c r="AH260" s="145"/>
      <c r="AI260" s="145"/>
      <c r="AJ260" s="145"/>
      <c r="AK260" s="145"/>
      <c r="AL260" s="145"/>
      <c r="AM260" s="145"/>
      <c r="AN260" s="145"/>
      <c r="AO260" s="145"/>
      <c r="AP260" s="145"/>
      <c r="AQ260" s="145"/>
      <c r="AR260" s="145"/>
      <c r="AS260" s="145"/>
      <c r="AT260" s="145"/>
      <c r="AU260" s="145"/>
      <c r="AV260" s="145"/>
      <c r="AW260" s="145"/>
      <c r="AX260" s="145"/>
      <c r="AY260" s="145"/>
      <c r="AZ260" s="145"/>
      <c r="BA260" s="86"/>
      <c r="BB260" s="147"/>
      <c r="BC260" s="148"/>
      <c r="BD260" s="145"/>
      <c r="BE260" s="145"/>
      <c r="BF260" s="145"/>
      <c r="BG260" s="145">
        <f>SUM(B260:BF263)</f>
        <v>24</v>
      </c>
      <c r="BH260" s="145"/>
      <c r="BI260" s="145"/>
      <c r="BJ260" s="3"/>
      <c r="BK260" s="3"/>
    </row>
    <row r="261" spans="1:65" ht="15" customHeight="1" thickTop="1" thickBot="1">
      <c r="A261" s="4"/>
      <c r="B261" s="145"/>
      <c r="C261" s="145"/>
      <c r="D261" s="145"/>
      <c r="E261" s="145"/>
      <c r="F261" s="145"/>
      <c r="G261" s="145"/>
      <c r="H261" s="145"/>
      <c r="I261" s="145"/>
      <c r="J261" s="145"/>
      <c r="K261" s="145"/>
      <c r="L261" s="145"/>
      <c r="M261" s="145"/>
      <c r="N261" s="145"/>
      <c r="O261" s="145"/>
      <c r="P261" s="145"/>
      <c r="Q261" s="145"/>
      <c r="R261" s="145"/>
      <c r="S261" s="145"/>
      <c r="T261" s="145"/>
      <c r="U261" s="145"/>
      <c r="V261" s="145"/>
      <c r="W261" s="145"/>
      <c r="X261" s="145"/>
      <c r="Y261" s="145"/>
      <c r="Z261" s="145"/>
      <c r="AA261" s="145"/>
      <c r="AB261" s="145"/>
      <c r="AC261" s="145"/>
      <c r="AD261" s="145"/>
      <c r="AE261" s="145"/>
      <c r="AF261" s="145"/>
      <c r="AG261" s="145"/>
      <c r="AH261" s="145"/>
      <c r="AI261" s="145"/>
      <c r="AJ261" s="145"/>
      <c r="AK261" s="145"/>
      <c r="AL261" s="145"/>
      <c r="AM261" s="145"/>
      <c r="AN261" s="145"/>
      <c r="AO261" s="145"/>
      <c r="AP261" s="145"/>
      <c r="AQ261" s="145"/>
      <c r="AR261" s="145"/>
      <c r="AS261" s="145"/>
      <c r="AT261" s="145"/>
      <c r="AU261" s="145"/>
      <c r="AV261" s="145"/>
      <c r="AW261" s="145"/>
      <c r="AX261" s="145"/>
      <c r="AY261" s="145"/>
      <c r="AZ261" s="145"/>
      <c r="BA261" s="149"/>
      <c r="BB261" s="150"/>
      <c r="BC261" s="151"/>
      <c r="BD261" s="145"/>
      <c r="BE261" s="145"/>
      <c r="BF261" s="145"/>
      <c r="BG261" s="145"/>
      <c r="BH261" s="145"/>
      <c r="BI261" s="145"/>
      <c r="BJ261" s="3"/>
      <c r="BK261" s="3"/>
    </row>
    <row r="262" spans="1:65" ht="15" customHeight="1" thickTop="1" thickBot="1">
      <c r="A262" s="4"/>
      <c r="B262" s="145"/>
      <c r="C262" s="145"/>
      <c r="D262" s="145"/>
      <c r="E262" s="145"/>
      <c r="F262" s="145"/>
      <c r="G262" s="145"/>
      <c r="H262" s="145"/>
      <c r="I262" s="145"/>
      <c r="J262" s="145"/>
      <c r="K262" s="145"/>
      <c r="L262" s="145"/>
      <c r="M262" s="145"/>
      <c r="N262" s="145"/>
      <c r="O262" s="145"/>
      <c r="P262" s="145"/>
      <c r="Q262" s="145"/>
      <c r="R262" s="145"/>
      <c r="S262" s="145"/>
      <c r="T262" s="145"/>
      <c r="U262" s="145"/>
      <c r="V262" s="145"/>
      <c r="W262" s="145"/>
      <c r="X262" s="145"/>
      <c r="Y262" s="145"/>
      <c r="Z262" s="145"/>
      <c r="AA262" s="145"/>
      <c r="AB262" s="145"/>
      <c r="AC262" s="145"/>
      <c r="AD262" s="145"/>
      <c r="AE262" s="145"/>
      <c r="AF262" s="145"/>
      <c r="AG262" s="145"/>
      <c r="AH262" s="145"/>
      <c r="AI262" s="145"/>
      <c r="AJ262" s="145"/>
      <c r="AK262" s="145"/>
      <c r="AL262" s="145"/>
      <c r="AM262" s="145"/>
      <c r="AN262" s="145"/>
      <c r="AO262" s="145"/>
      <c r="AP262" s="145"/>
      <c r="AQ262" s="145"/>
      <c r="AR262" s="145"/>
      <c r="AS262" s="145"/>
      <c r="AT262" s="145"/>
      <c r="AU262" s="145"/>
      <c r="AV262" s="145"/>
      <c r="AW262" s="145"/>
      <c r="AX262" s="145"/>
      <c r="AY262" s="145"/>
      <c r="AZ262" s="145"/>
      <c r="BA262" s="149"/>
      <c r="BB262" s="150"/>
      <c r="BC262" s="151"/>
      <c r="BD262" s="145"/>
      <c r="BE262" s="145"/>
      <c r="BF262" s="145"/>
      <c r="BG262" s="145"/>
      <c r="BH262" s="145"/>
      <c r="BI262" s="145"/>
      <c r="BJ262" s="3"/>
      <c r="BK262" s="3"/>
    </row>
    <row r="263" spans="1:65" ht="15" customHeight="1" thickTop="1" thickBot="1">
      <c r="A263" s="4"/>
      <c r="B263" s="145"/>
      <c r="C263" s="145"/>
      <c r="D263" s="145"/>
      <c r="E263" s="145"/>
      <c r="F263" s="145"/>
      <c r="G263" s="145"/>
      <c r="H263" s="145"/>
      <c r="I263" s="145"/>
      <c r="J263" s="145"/>
      <c r="K263" s="145"/>
      <c r="L263" s="145"/>
      <c r="M263" s="145"/>
      <c r="N263" s="145"/>
      <c r="O263" s="145"/>
      <c r="P263" s="145"/>
      <c r="Q263" s="145"/>
      <c r="R263" s="145"/>
      <c r="S263" s="145"/>
      <c r="T263" s="145"/>
      <c r="U263" s="145"/>
      <c r="V263" s="145"/>
      <c r="W263" s="145"/>
      <c r="X263" s="145"/>
      <c r="Y263" s="145"/>
      <c r="Z263" s="145"/>
      <c r="AA263" s="145"/>
      <c r="AB263" s="145"/>
      <c r="AC263" s="145"/>
      <c r="AD263" s="145"/>
      <c r="AE263" s="145"/>
      <c r="AF263" s="145"/>
      <c r="AG263" s="145"/>
      <c r="AH263" s="145"/>
      <c r="AI263" s="145"/>
      <c r="AJ263" s="145"/>
      <c r="AK263" s="145"/>
      <c r="AL263" s="145"/>
      <c r="AM263" s="145"/>
      <c r="AN263" s="145"/>
      <c r="AO263" s="145"/>
      <c r="AP263" s="145"/>
      <c r="AQ263" s="145"/>
      <c r="AR263" s="145"/>
      <c r="AS263" s="145"/>
      <c r="AT263" s="145"/>
      <c r="AU263" s="145"/>
      <c r="AV263" s="145"/>
      <c r="AW263" s="145"/>
      <c r="AX263" s="145"/>
      <c r="AY263" s="145"/>
      <c r="AZ263" s="145"/>
      <c r="BA263" s="152"/>
      <c r="BB263" s="153"/>
      <c r="BC263" s="154"/>
      <c r="BD263" s="145"/>
      <c r="BE263" s="145"/>
      <c r="BF263" s="145"/>
      <c r="BG263" s="145"/>
      <c r="BH263" s="145"/>
      <c r="BI263" s="145"/>
      <c r="BJ263" s="3"/>
      <c r="BK263" s="3"/>
      <c r="BM263" t="s">
        <v>198</v>
      </c>
    </row>
    <row r="264" spans="1:65" ht="15.75" customHeight="1" thickTop="1" thickBot="1">
      <c r="B264" s="25"/>
      <c r="C264" s="26"/>
      <c r="D264" s="26"/>
      <c r="E264" s="26"/>
      <c r="F264" s="26"/>
      <c r="G264" s="26"/>
      <c r="H264" s="26"/>
      <c r="I264" s="26"/>
      <c r="J264" s="26"/>
      <c r="K264" s="26"/>
      <c r="L264" s="26"/>
      <c r="M264" s="26"/>
      <c r="N264" s="26"/>
      <c r="O264" s="26"/>
      <c r="P264" s="26"/>
      <c r="Q264" s="26"/>
      <c r="R264" s="26"/>
      <c r="S264" s="26"/>
      <c r="T264" s="26"/>
      <c r="U264" s="26"/>
      <c r="V264" s="26"/>
      <c r="W264" s="26"/>
      <c r="X264" s="26"/>
      <c r="Y264" s="26"/>
      <c r="Z264" s="26"/>
      <c r="AA264" s="26"/>
      <c r="AB264" s="31"/>
      <c r="AC264" s="18" t="s">
        <v>95</v>
      </c>
      <c r="AD264" s="18"/>
      <c r="AE264" s="18"/>
      <c r="AF264" s="18"/>
      <c r="AG264" s="18"/>
      <c r="AH264" s="18"/>
      <c r="AI264" s="18"/>
      <c r="AJ264" s="18"/>
      <c r="AK264" s="18"/>
      <c r="AL264" s="18"/>
      <c r="AM264" s="18"/>
      <c r="AN264" s="18"/>
      <c r="AO264" s="18"/>
      <c r="AP264" s="18"/>
      <c r="AQ264" s="18"/>
      <c r="AR264" s="18"/>
      <c r="AS264" s="18"/>
      <c r="AT264" s="18" t="s">
        <v>96</v>
      </c>
      <c r="AU264" s="18"/>
      <c r="AV264" s="18"/>
      <c r="AW264" s="18"/>
      <c r="AX264" s="18"/>
      <c r="AY264" s="18"/>
      <c r="AZ264" s="18"/>
      <c r="BA264" s="18"/>
      <c r="BB264" s="18"/>
      <c r="BC264" s="18"/>
      <c r="BD264" s="18"/>
      <c r="BE264" s="18"/>
      <c r="BF264" s="18"/>
      <c r="BG264" s="18"/>
      <c r="BH264" s="18"/>
      <c r="BI264" s="18"/>
    </row>
    <row r="265" spans="1:65" ht="15" customHeight="1" thickTop="1" thickBot="1">
      <c r="B265" s="27"/>
      <c r="C265" s="28"/>
      <c r="D265" s="28"/>
      <c r="E265" s="28"/>
      <c r="F265" s="28"/>
      <c r="G265" s="28"/>
      <c r="H265" s="28"/>
      <c r="I265" s="28"/>
      <c r="J265" s="28"/>
      <c r="K265" s="28"/>
      <c r="L265" s="28"/>
      <c r="M265" s="28"/>
      <c r="N265" s="28"/>
      <c r="O265" s="28"/>
      <c r="P265" s="28"/>
      <c r="Q265" s="28"/>
      <c r="R265" s="28"/>
      <c r="S265" s="28"/>
      <c r="T265" s="28"/>
      <c r="U265" s="28"/>
      <c r="V265" s="28"/>
      <c r="W265" s="28"/>
      <c r="X265" s="28"/>
      <c r="Y265" s="28"/>
      <c r="Z265" s="28"/>
      <c r="AA265" s="28"/>
      <c r="AB265" s="32"/>
      <c r="AC265" s="36"/>
      <c r="AD265" s="36"/>
      <c r="AE265" s="36"/>
      <c r="AF265" s="36"/>
      <c r="AG265" s="36"/>
      <c r="AH265" s="36"/>
      <c r="AI265" s="36"/>
      <c r="AJ265" s="36"/>
      <c r="AK265" s="36"/>
      <c r="AL265" s="36"/>
      <c r="AM265" s="36"/>
      <c r="AN265" s="36"/>
      <c r="AO265" s="36"/>
      <c r="AP265" s="36"/>
      <c r="AQ265" s="36"/>
      <c r="AR265" s="36"/>
      <c r="AS265" s="36"/>
      <c r="AT265" s="36"/>
      <c r="AU265" s="36"/>
      <c r="AV265" s="36"/>
      <c r="AW265" s="36"/>
      <c r="AX265" s="36"/>
      <c r="AY265" s="36"/>
      <c r="AZ265" s="36"/>
      <c r="BA265" s="36"/>
      <c r="BB265" s="36"/>
      <c r="BC265" s="36"/>
      <c r="BD265" s="36"/>
      <c r="BE265" s="36"/>
      <c r="BF265" s="36"/>
      <c r="BG265" s="36"/>
      <c r="BH265" s="36"/>
      <c r="BI265" s="36"/>
    </row>
    <row r="266" spans="1:65" ht="15" customHeight="1" thickTop="1" thickBot="1">
      <c r="B266" s="27"/>
      <c r="C266" s="28"/>
      <c r="D266" s="28"/>
      <c r="E266" s="28"/>
      <c r="F266" s="28"/>
      <c r="G266" s="28"/>
      <c r="H266" s="28"/>
      <c r="I266" s="28"/>
      <c r="J266" s="28"/>
      <c r="K266" s="28"/>
      <c r="L266" s="28"/>
      <c r="M266" s="28"/>
      <c r="N266" s="28"/>
      <c r="O266" s="28"/>
      <c r="P266" s="28"/>
      <c r="Q266" s="28"/>
      <c r="R266" s="28"/>
      <c r="S266" s="28"/>
      <c r="T266" s="28"/>
      <c r="U266" s="28"/>
      <c r="V266" s="28"/>
      <c r="W266" s="28"/>
      <c r="X266" s="28"/>
      <c r="Y266" s="28"/>
      <c r="Z266" s="28"/>
      <c r="AA266" s="28"/>
      <c r="AB266" s="32"/>
      <c r="AC266" s="36"/>
      <c r="AD266" s="36"/>
      <c r="AE266" s="36"/>
      <c r="AF266" s="36"/>
      <c r="AG266" s="36"/>
      <c r="AH266" s="36"/>
      <c r="AI266" s="36"/>
      <c r="AJ266" s="36"/>
      <c r="AK266" s="36"/>
      <c r="AL266" s="36"/>
      <c r="AM266" s="36"/>
      <c r="AN266" s="36"/>
      <c r="AO266" s="36"/>
      <c r="AP266" s="36"/>
      <c r="AQ266" s="36"/>
      <c r="AR266" s="36"/>
      <c r="AS266" s="36"/>
      <c r="AT266" s="36"/>
      <c r="AU266" s="36"/>
      <c r="AV266" s="36"/>
      <c r="AW266" s="36"/>
      <c r="AX266" s="36"/>
      <c r="AY266" s="36"/>
      <c r="AZ266" s="36"/>
      <c r="BA266" s="36"/>
      <c r="BB266" s="36"/>
      <c r="BC266" s="36"/>
      <c r="BD266" s="36"/>
      <c r="BE266" s="36"/>
      <c r="BF266" s="36"/>
      <c r="BG266" s="36"/>
      <c r="BH266" s="36"/>
      <c r="BI266" s="36"/>
    </row>
    <row r="267" spans="1:65" ht="15.75" customHeight="1" thickTop="1" thickBot="1">
      <c r="B267" s="29"/>
      <c r="C267" s="30"/>
      <c r="D267" s="30"/>
      <c r="E267" s="30"/>
      <c r="F267" s="30"/>
      <c r="G267" s="30"/>
      <c r="H267" s="30"/>
      <c r="I267" s="30"/>
      <c r="J267" s="30"/>
      <c r="K267" s="30"/>
      <c r="L267" s="30"/>
      <c r="M267" s="30"/>
      <c r="N267" s="30"/>
      <c r="O267" s="30"/>
      <c r="P267" s="30"/>
      <c r="Q267" s="30"/>
      <c r="R267" s="30"/>
      <c r="S267" s="30"/>
      <c r="T267" s="30"/>
      <c r="U267" s="30"/>
      <c r="V267" s="30"/>
      <c r="W267" s="30"/>
      <c r="X267" s="30"/>
      <c r="Y267" s="30"/>
      <c r="Z267" s="30"/>
      <c r="AA267" s="30"/>
      <c r="AB267" s="33"/>
      <c r="AC267" s="36"/>
      <c r="AD267" s="36"/>
      <c r="AE267" s="36"/>
      <c r="AF267" s="36"/>
      <c r="AG267" s="36"/>
      <c r="AH267" s="36"/>
      <c r="AI267" s="36"/>
      <c r="AJ267" s="36"/>
      <c r="AK267" s="36"/>
      <c r="AL267" s="36"/>
      <c r="AM267" s="36"/>
      <c r="AN267" s="36"/>
      <c r="AO267" s="36"/>
      <c r="AP267" s="36"/>
      <c r="AQ267" s="36"/>
      <c r="AR267" s="36"/>
      <c r="AS267" s="36"/>
      <c r="AT267" s="36"/>
      <c r="AU267" s="36"/>
      <c r="AV267" s="36"/>
      <c r="AW267" s="36"/>
      <c r="AX267" s="36"/>
      <c r="AY267" s="36"/>
      <c r="AZ267" s="36"/>
      <c r="BA267" s="36"/>
      <c r="BB267" s="36"/>
      <c r="BC267" s="36"/>
      <c r="BD267" s="36"/>
      <c r="BE267" s="36"/>
      <c r="BF267" s="36"/>
      <c r="BG267" s="36"/>
      <c r="BH267" s="36"/>
      <c r="BI267" s="36"/>
    </row>
    <row r="268" spans="1:65" ht="16.5" customHeight="1" thickTop="1" thickBot="1">
      <c r="B268" s="146"/>
      <c r="C268" s="146"/>
      <c r="D268" s="146"/>
      <c r="E268" s="146"/>
      <c r="F268" s="146"/>
      <c r="G268" s="146"/>
      <c r="H268" s="146"/>
      <c r="I268" s="146"/>
      <c r="J268" s="146"/>
      <c r="K268" s="146"/>
      <c r="L268" s="146"/>
      <c r="M268" s="146"/>
      <c r="N268" s="146"/>
      <c r="O268" s="146"/>
      <c r="P268" s="146"/>
      <c r="Q268" s="146"/>
      <c r="R268" s="146"/>
      <c r="S268" s="146"/>
      <c r="T268" s="146"/>
      <c r="U268" s="146"/>
      <c r="V268" s="146"/>
      <c r="W268" s="146"/>
      <c r="X268" s="146"/>
      <c r="Y268" s="146"/>
      <c r="Z268" s="146"/>
      <c r="AA268" s="146"/>
      <c r="AB268" s="146"/>
      <c r="AC268" s="146"/>
      <c r="AD268" s="146"/>
      <c r="AE268" s="146"/>
      <c r="AF268" s="146"/>
      <c r="AG268" s="146"/>
      <c r="AH268" s="146"/>
      <c r="AI268" s="146"/>
      <c r="AJ268" s="146"/>
      <c r="AK268" s="146"/>
      <c r="AL268" s="146"/>
      <c r="AM268" s="146"/>
      <c r="AN268" s="146"/>
      <c r="AO268" s="146"/>
      <c r="AP268" s="146"/>
      <c r="AQ268" s="146"/>
      <c r="AR268" s="146"/>
      <c r="AS268" s="146"/>
      <c r="AT268" s="146"/>
      <c r="AU268" s="146"/>
      <c r="AV268" s="146"/>
      <c r="AW268" s="146"/>
      <c r="AX268" s="146"/>
      <c r="AY268" s="146"/>
      <c r="AZ268" s="146"/>
      <c r="BA268" s="146"/>
      <c r="BB268" s="146"/>
      <c r="BC268" s="146"/>
      <c r="BD268" s="146"/>
      <c r="BE268" s="146"/>
      <c r="BF268" s="146"/>
      <c r="BG268" s="146"/>
      <c r="BH268" s="146"/>
      <c r="BI268" s="146"/>
    </row>
    <row r="269" spans="1:65" ht="16.5" customHeight="1" thickTop="1" thickBot="1">
      <c r="B269" s="146"/>
      <c r="C269" s="146"/>
      <c r="D269" s="146"/>
      <c r="E269" s="146"/>
      <c r="F269" s="146"/>
      <c r="G269" s="146"/>
      <c r="H269" s="146"/>
      <c r="I269" s="146"/>
      <c r="J269" s="146"/>
      <c r="K269" s="146"/>
      <c r="L269" s="146"/>
      <c r="M269" s="146"/>
      <c r="N269" s="146"/>
      <c r="O269" s="146"/>
      <c r="P269" s="146"/>
      <c r="Q269" s="146"/>
      <c r="R269" s="146"/>
      <c r="S269" s="146"/>
      <c r="T269" s="146"/>
      <c r="U269" s="146"/>
      <c r="V269" s="146"/>
      <c r="W269" s="146"/>
      <c r="X269" s="146"/>
      <c r="Y269" s="146"/>
      <c r="Z269" s="146"/>
      <c r="AA269" s="146"/>
      <c r="AB269" s="146"/>
      <c r="AC269" s="146"/>
      <c r="AD269" s="146"/>
      <c r="AE269" s="146"/>
      <c r="AF269" s="146"/>
      <c r="AG269" s="146"/>
      <c r="AH269" s="146"/>
      <c r="AI269" s="146"/>
      <c r="AJ269" s="146"/>
      <c r="AK269" s="146"/>
      <c r="AL269" s="146"/>
      <c r="AM269" s="146"/>
      <c r="AN269" s="146"/>
      <c r="AO269" s="146"/>
      <c r="AP269" s="146"/>
      <c r="AQ269" s="146"/>
      <c r="AR269" s="146"/>
      <c r="AS269" s="146"/>
      <c r="AT269" s="146"/>
      <c r="AU269" s="146"/>
      <c r="AV269" s="146"/>
      <c r="AW269" s="146"/>
      <c r="AX269" s="146"/>
      <c r="AY269" s="146"/>
      <c r="AZ269" s="146"/>
      <c r="BA269" s="146"/>
      <c r="BB269" s="146"/>
      <c r="BC269" s="146"/>
      <c r="BD269" s="146"/>
      <c r="BE269" s="146"/>
      <c r="BF269" s="146"/>
      <c r="BG269" s="146"/>
      <c r="BH269" s="146"/>
      <c r="BI269" s="146"/>
    </row>
    <row r="270" spans="1:65" ht="15" customHeight="1" thickTop="1" thickBot="1">
      <c r="B270" s="125" t="s">
        <v>97</v>
      </c>
      <c r="C270" s="125"/>
      <c r="D270" s="125"/>
      <c r="E270" s="125" t="s">
        <v>98</v>
      </c>
      <c r="F270" s="125"/>
      <c r="G270" s="125"/>
      <c r="H270" s="125" t="s">
        <v>99</v>
      </c>
      <c r="I270" s="125"/>
      <c r="J270" s="125"/>
      <c r="K270" s="125" t="s">
        <v>100</v>
      </c>
      <c r="L270" s="125"/>
      <c r="M270" s="125"/>
      <c r="N270" s="125"/>
      <c r="O270" s="125"/>
      <c r="P270" s="125"/>
      <c r="Q270" s="125" t="s">
        <v>101</v>
      </c>
      <c r="R270" s="125"/>
      <c r="S270" s="125"/>
      <c r="T270" s="125"/>
      <c r="U270" s="125"/>
      <c r="V270" s="125"/>
      <c r="W270" s="125"/>
      <c r="X270" s="125"/>
      <c r="Y270" s="125"/>
      <c r="Z270" s="136" t="s">
        <v>102</v>
      </c>
      <c r="AA270" s="137"/>
      <c r="AB270" s="138"/>
      <c r="AC270" s="127" t="s">
        <v>103</v>
      </c>
      <c r="AD270" s="128"/>
      <c r="AE270" s="128"/>
      <c r="AF270" s="128"/>
      <c r="AG270" s="129"/>
      <c r="AH270" s="125" t="s">
        <v>104</v>
      </c>
      <c r="AI270" s="125"/>
      <c r="AJ270" s="125"/>
      <c r="AK270" s="125" t="s">
        <v>169</v>
      </c>
      <c r="AL270" s="125"/>
      <c r="AM270" s="125"/>
      <c r="AN270" s="125" t="s">
        <v>105</v>
      </c>
      <c r="AO270" s="125"/>
      <c r="AP270" s="125"/>
      <c r="AQ270" s="125" t="s">
        <v>106</v>
      </c>
      <c r="AR270" s="125"/>
      <c r="AS270" s="125"/>
      <c r="AT270" s="126" t="s">
        <v>107</v>
      </c>
      <c r="AU270" s="126"/>
      <c r="AV270" s="126"/>
      <c r="AW270" s="125" t="s">
        <v>108</v>
      </c>
      <c r="AX270" s="125"/>
      <c r="AY270" s="125"/>
      <c r="AZ270" s="125" t="s">
        <v>199</v>
      </c>
      <c r="BA270" s="125"/>
      <c r="BB270" s="125"/>
      <c r="BC270" s="125"/>
      <c r="BD270" s="125"/>
      <c r="BE270" s="125"/>
      <c r="BF270" s="126" t="s">
        <v>200</v>
      </c>
      <c r="BG270" s="126"/>
      <c r="BH270" s="126"/>
      <c r="BI270" s="126"/>
    </row>
    <row r="271" spans="1:65" ht="15" customHeight="1" thickTop="1" thickBot="1">
      <c r="B271" s="125"/>
      <c r="C271" s="125"/>
      <c r="D271" s="125"/>
      <c r="E271" s="125"/>
      <c r="F271" s="125"/>
      <c r="G271" s="125"/>
      <c r="H271" s="125"/>
      <c r="I271" s="125"/>
      <c r="J271" s="125"/>
      <c r="K271" s="125"/>
      <c r="L271" s="125"/>
      <c r="M271" s="125"/>
      <c r="N271" s="125"/>
      <c r="O271" s="125"/>
      <c r="P271" s="125"/>
      <c r="Q271" s="125"/>
      <c r="R271" s="125"/>
      <c r="S271" s="125"/>
      <c r="T271" s="125"/>
      <c r="U271" s="125"/>
      <c r="V271" s="125"/>
      <c r="W271" s="125"/>
      <c r="X271" s="125"/>
      <c r="Y271" s="125"/>
      <c r="Z271" s="139"/>
      <c r="AA271" s="140"/>
      <c r="AB271" s="141"/>
      <c r="AC271" s="130"/>
      <c r="AD271" s="131"/>
      <c r="AE271" s="131"/>
      <c r="AF271" s="131"/>
      <c r="AG271" s="132"/>
      <c r="AH271" s="125"/>
      <c r="AI271" s="125"/>
      <c r="AJ271" s="125"/>
      <c r="AK271" s="125"/>
      <c r="AL271" s="125"/>
      <c r="AM271" s="125"/>
      <c r="AN271" s="125"/>
      <c r="AO271" s="125"/>
      <c r="AP271" s="125"/>
      <c r="AQ271" s="125"/>
      <c r="AR271" s="125"/>
      <c r="AS271" s="125"/>
      <c r="AT271" s="126"/>
      <c r="AU271" s="126"/>
      <c r="AV271" s="126"/>
      <c r="AW271" s="125"/>
      <c r="AX271" s="125"/>
      <c r="AY271" s="125"/>
      <c r="AZ271" s="125"/>
      <c r="BA271" s="125"/>
      <c r="BB271" s="125"/>
      <c r="BC271" s="125"/>
      <c r="BD271" s="125"/>
      <c r="BE271" s="125"/>
      <c r="BF271" s="126"/>
      <c r="BG271" s="126"/>
      <c r="BH271" s="126"/>
      <c r="BI271" s="126"/>
    </row>
    <row r="272" spans="1:65" ht="15" customHeight="1" thickTop="1" thickBot="1">
      <c r="B272" s="125"/>
      <c r="C272" s="125"/>
      <c r="D272" s="125"/>
      <c r="E272" s="125"/>
      <c r="F272" s="125"/>
      <c r="G272" s="125"/>
      <c r="H272" s="125"/>
      <c r="I272" s="125"/>
      <c r="J272" s="125"/>
      <c r="K272" s="125"/>
      <c r="L272" s="125"/>
      <c r="M272" s="125"/>
      <c r="N272" s="125"/>
      <c r="O272" s="125"/>
      <c r="P272" s="125"/>
      <c r="Q272" s="125"/>
      <c r="R272" s="125"/>
      <c r="S272" s="125"/>
      <c r="T272" s="125"/>
      <c r="U272" s="125"/>
      <c r="V272" s="125"/>
      <c r="W272" s="125"/>
      <c r="X272" s="125"/>
      <c r="Y272" s="125"/>
      <c r="Z272" s="139"/>
      <c r="AA272" s="140"/>
      <c r="AB272" s="141"/>
      <c r="AC272" s="130"/>
      <c r="AD272" s="131"/>
      <c r="AE272" s="131"/>
      <c r="AF272" s="131"/>
      <c r="AG272" s="132"/>
      <c r="AH272" s="125"/>
      <c r="AI272" s="125"/>
      <c r="AJ272" s="125"/>
      <c r="AK272" s="125"/>
      <c r="AL272" s="125"/>
      <c r="AM272" s="125"/>
      <c r="AN272" s="125"/>
      <c r="AO272" s="125"/>
      <c r="AP272" s="125"/>
      <c r="AQ272" s="125"/>
      <c r="AR272" s="125"/>
      <c r="AS272" s="125"/>
      <c r="AT272" s="126"/>
      <c r="AU272" s="126"/>
      <c r="AV272" s="126"/>
      <c r="AW272" s="125"/>
      <c r="AX272" s="125"/>
      <c r="AY272" s="125"/>
      <c r="AZ272" s="125"/>
      <c r="BA272" s="125"/>
      <c r="BB272" s="125"/>
      <c r="BC272" s="125"/>
      <c r="BD272" s="125"/>
      <c r="BE272" s="125"/>
      <c r="BF272" s="126"/>
      <c r="BG272" s="126"/>
      <c r="BH272" s="126"/>
      <c r="BI272" s="126"/>
    </row>
    <row r="273" spans="2:61" ht="15" customHeight="1" thickTop="1" thickBot="1">
      <c r="B273" s="125"/>
      <c r="C273" s="125"/>
      <c r="D273" s="125"/>
      <c r="E273" s="125"/>
      <c r="F273" s="125"/>
      <c r="G273" s="125"/>
      <c r="H273" s="125"/>
      <c r="I273" s="125"/>
      <c r="J273" s="125"/>
      <c r="K273" s="125"/>
      <c r="L273" s="125"/>
      <c r="M273" s="125"/>
      <c r="N273" s="125"/>
      <c r="O273" s="125"/>
      <c r="P273" s="125"/>
      <c r="Q273" s="125" t="s">
        <v>109</v>
      </c>
      <c r="R273" s="125"/>
      <c r="S273" s="125" t="s">
        <v>110</v>
      </c>
      <c r="T273" s="125"/>
      <c r="U273" s="125"/>
      <c r="V273" s="125"/>
      <c r="W273" s="125" t="s">
        <v>111</v>
      </c>
      <c r="X273" s="125"/>
      <c r="Y273" s="125"/>
      <c r="Z273" s="139"/>
      <c r="AA273" s="140"/>
      <c r="AB273" s="141"/>
      <c r="AC273" s="130"/>
      <c r="AD273" s="131"/>
      <c r="AE273" s="131"/>
      <c r="AF273" s="131"/>
      <c r="AG273" s="132"/>
      <c r="AH273" s="125"/>
      <c r="AI273" s="125"/>
      <c r="AJ273" s="125"/>
      <c r="AK273" s="125"/>
      <c r="AL273" s="125"/>
      <c r="AM273" s="125"/>
      <c r="AN273" s="125"/>
      <c r="AO273" s="125"/>
      <c r="AP273" s="125"/>
      <c r="AQ273" s="125"/>
      <c r="AR273" s="125"/>
      <c r="AS273" s="125"/>
      <c r="AT273" s="126"/>
      <c r="AU273" s="126"/>
      <c r="AV273" s="126"/>
      <c r="AW273" s="125"/>
      <c r="AX273" s="125"/>
      <c r="AY273" s="125"/>
      <c r="AZ273" s="125"/>
      <c r="BA273" s="125"/>
      <c r="BB273" s="125"/>
      <c r="BC273" s="125"/>
      <c r="BD273" s="125"/>
      <c r="BE273" s="125"/>
      <c r="BF273" s="126"/>
      <c r="BG273" s="126"/>
      <c r="BH273" s="126"/>
      <c r="BI273" s="126"/>
    </row>
    <row r="274" spans="2:61" ht="15" customHeight="1" thickTop="1" thickBot="1">
      <c r="B274" s="125"/>
      <c r="C274" s="125"/>
      <c r="D274" s="125"/>
      <c r="E274" s="125"/>
      <c r="F274" s="125"/>
      <c r="G274" s="125"/>
      <c r="H274" s="125"/>
      <c r="I274" s="125"/>
      <c r="J274" s="125"/>
      <c r="K274" s="125"/>
      <c r="L274" s="125"/>
      <c r="M274" s="125"/>
      <c r="N274" s="125"/>
      <c r="O274" s="125"/>
      <c r="P274" s="125"/>
      <c r="Q274" s="125"/>
      <c r="R274" s="125"/>
      <c r="S274" s="125"/>
      <c r="T274" s="125"/>
      <c r="U274" s="125"/>
      <c r="V274" s="125"/>
      <c r="W274" s="125"/>
      <c r="X274" s="125"/>
      <c r="Y274" s="125"/>
      <c r="Z274" s="142"/>
      <c r="AA274" s="143"/>
      <c r="AB274" s="144"/>
      <c r="AC274" s="133"/>
      <c r="AD274" s="134"/>
      <c r="AE274" s="134"/>
      <c r="AF274" s="134"/>
      <c r="AG274" s="135"/>
      <c r="AH274" s="125"/>
      <c r="AI274" s="125"/>
      <c r="AJ274" s="125"/>
      <c r="AK274" s="125"/>
      <c r="AL274" s="125"/>
      <c r="AM274" s="125"/>
      <c r="AN274" s="125"/>
      <c r="AO274" s="125"/>
      <c r="AP274" s="125"/>
      <c r="AQ274" s="125"/>
      <c r="AR274" s="125"/>
      <c r="AS274" s="125"/>
      <c r="AT274" s="126"/>
      <c r="AU274" s="126"/>
      <c r="AV274" s="126"/>
      <c r="AW274" s="125"/>
      <c r="AX274" s="125"/>
      <c r="AY274" s="125"/>
      <c r="AZ274" s="125"/>
      <c r="BA274" s="125"/>
      <c r="BB274" s="125"/>
      <c r="BC274" s="125"/>
      <c r="BD274" s="125"/>
      <c r="BE274" s="125"/>
      <c r="BF274" s="126"/>
      <c r="BG274" s="126"/>
      <c r="BH274" s="126"/>
      <c r="BI274" s="126"/>
    </row>
    <row r="275" spans="2:61" ht="15" customHeight="1" thickTop="1" thickBot="1">
      <c r="B275" s="87" t="s">
        <v>112</v>
      </c>
      <c r="C275" s="88"/>
      <c r="D275" s="89"/>
      <c r="E275" s="87" t="s">
        <v>112</v>
      </c>
      <c r="F275" s="88"/>
      <c r="G275" s="89"/>
      <c r="H275" s="87" t="s">
        <v>112</v>
      </c>
      <c r="I275" s="88"/>
      <c r="J275" s="89"/>
      <c r="K275" s="87" t="s">
        <v>113</v>
      </c>
      <c r="L275" s="88"/>
      <c r="M275" s="89"/>
      <c r="N275" s="87" t="s">
        <v>114</v>
      </c>
      <c r="O275" s="88"/>
      <c r="P275" s="89"/>
      <c r="Q275" s="87" t="s">
        <v>112</v>
      </c>
      <c r="R275" s="89"/>
      <c r="S275" s="87" t="s">
        <v>201</v>
      </c>
      <c r="T275" s="88"/>
      <c r="U275" s="88"/>
      <c r="V275" s="89"/>
      <c r="W275" s="87" t="s">
        <v>112</v>
      </c>
      <c r="X275" s="88"/>
      <c r="Y275" s="89"/>
      <c r="Z275" s="87" t="s">
        <v>112</v>
      </c>
      <c r="AA275" s="88"/>
      <c r="AB275" s="89"/>
      <c r="AC275" s="87" t="s">
        <v>43</v>
      </c>
      <c r="AD275" s="88"/>
      <c r="AE275" s="88"/>
      <c r="AF275" s="88"/>
      <c r="AG275" s="89"/>
      <c r="AH275" s="49">
        <v>64</v>
      </c>
      <c r="AI275" s="50"/>
      <c r="AJ275" s="51"/>
      <c r="AK275" s="49">
        <v>0</v>
      </c>
      <c r="AL275" s="50"/>
      <c r="AM275" s="51"/>
      <c r="AN275" s="114"/>
      <c r="AO275" s="78"/>
      <c r="AP275" s="79"/>
      <c r="AQ275" s="115">
        <f>AK275+AN275+AH275</f>
        <v>64</v>
      </c>
      <c r="AR275" s="116"/>
      <c r="AS275" s="117"/>
      <c r="AT275" s="124">
        <v>1.21</v>
      </c>
      <c r="AU275" s="124"/>
      <c r="AV275" s="124"/>
      <c r="AW275" s="124">
        <v>1.1399999999999999</v>
      </c>
      <c r="AX275" s="124"/>
      <c r="AY275" s="124"/>
      <c r="AZ275" s="124">
        <v>41.9</v>
      </c>
      <c r="BA275" s="124"/>
      <c r="BB275" s="124"/>
      <c r="BC275" s="124"/>
      <c r="BD275" s="124"/>
      <c r="BE275" s="124"/>
      <c r="BF275" s="124">
        <v>19.899999999999999</v>
      </c>
      <c r="BG275" s="124"/>
      <c r="BH275" s="124"/>
      <c r="BI275" s="124"/>
    </row>
    <row r="276" spans="2:61" ht="15" customHeight="1" thickTop="1" thickBot="1">
      <c r="B276" s="90"/>
      <c r="C276" s="91"/>
      <c r="D276" s="92"/>
      <c r="E276" s="90"/>
      <c r="F276" s="91"/>
      <c r="G276" s="92"/>
      <c r="H276" s="90"/>
      <c r="I276" s="91"/>
      <c r="J276" s="92"/>
      <c r="K276" s="90"/>
      <c r="L276" s="91"/>
      <c r="M276" s="92"/>
      <c r="N276" s="90"/>
      <c r="O276" s="91"/>
      <c r="P276" s="92"/>
      <c r="Q276" s="90"/>
      <c r="R276" s="92"/>
      <c r="S276" s="90"/>
      <c r="T276" s="91"/>
      <c r="U276" s="91"/>
      <c r="V276" s="92"/>
      <c r="W276" s="90"/>
      <c r="X276" s="91"/>
      <c r="Y276" s="92"/>
      <c r="Z276" s="90"/>
      <c r="AA276" s="91"/>
      <c r="AB276" s="92"/>
      <c r="AC276" s="90"/>
      <c r="AD276" s="91"/>
      <c r="AE276" s="91"/>
      <c r="AF276" s="91"/>
      <c r="AG276" s="92"/>
      <c r="AH276" s="52"/>
      <c r="AI276" s="53"/>
      <c r="AJ276" s="54"/>
      <c r="AK276" s="52"/>
      <c r="AL276" s="53"/>
      <c r="AM276" s="54"/>
      <c r="AN276" s="80"/>
      <c r="AO276" s="81"/>
      <c r="AP276" s="82"/>
      <c r="AQ276" s="118"/>
      <c r="AR276" s="119"/>
      <c r="AS276" s="120"/>
      <c r="AT276" s="124"/>
      <c r="AU276" s="124"/>
      <c r="AV276" s="124"/>
      <c r="AW276" s="124"/>
      <c r="AX276" s="124"/>
      <c r="AY276" s="124"/>
      <c r="AZ276" s="124"/>
      <c r="BA276" s="124"/>
      <c r="BB276" s="124"/>
      <c r="BC276" s="124"/>
      <c r="BD276" s="124"/>
      <c r="BE276" s="124"/>
      <c r="BF276" s="124"/>
      <c r="BG276" s="124"/>
      <c r="BH276" s="124"/>
      <c r="BI276" s="124"/>
    </row>
    <row r="277" spans="2:61" ht="15" customHeight="1" thickTop="1" thickBot="1">
      <c r="B277" s="90"/>
      <c r="C277" s="91"/>
      <c r="D277" s="92"/>
      <c r="E277" s="90"/>
      <c r="F277" s="91"/>
      <c r="G277" s="92"/>
      <c r="H277" s="90"/>
      <c r="I277" s="91"/>
      <c r="J277" s="92"/>
      <c r="K277" s="90"/>
      <c r="L277" s="91"/>
      <c r="M277" s="92"/>
      <c r="N277" s="90"/>
      <c r="O277" s="91"/>
      <c r="P277" s="92"/>
      <c r="Q277" s="90"/>
      <c r="R277" s="92"/>
      <c r="S277" s="90"/>
      <c r="T277" s="91"/>
      <c r="U277" s="91"/>
      <c r="V277" s="92"/>
      <c r="W277" s="90"/>
      <c r="X277" s="91"/>
      <c r="Y277" s="92"/>
      <c r="Z277" s="90"/>
      <c r="AA277" s="91"/>
      <c r="AB277" s="92"/>
      <c r="AC277" s="90"/>
      <c r="AD277" s="91"/>
      <c r="AE277" s="91"/>
      <c r="AF277" s="91"/>
      <c r="AG277" s="92"/>
      <c r="AH277" s="52"/>
      <c r="AI277" s="53"/>
      <c r="AJ277" s="54"/>
      <c r="AK277" s="52"/>
      <c r="AL277" s="53"/>
      <c r="AM277" s="54"/>
      <c r="AN277" s="80"/>
      <c r="AO277" s="81"/>
      <c r="AP277" s="82"/>
      <c r="AQ277" s="118"/>
      <c r="AR277" s="119"/>
      <c r="AS277" s="120"/>
      <c r="AT277" s="124"/>
      <c r="AU277" s="124"/>
      <c r="AV277" s="124"/>
      <c r="AW277" s="124"/>
      <c r="AX277" s="124"/>
      <c r="AY277" s="124"/>
      <c r="AZ277" s="124"/>
      <c r="BA277" s="124"/>
      <c r="BB277" s="124"/>
      <c r="BC277" s="124"/>
      <c r="BD277" s="124"/>
      <c r="BE277" s="124"/>
      <c r="BF277" s="124"/>
      <c r="BG277" s="124"/>
      <c r="BH277" s="124"/>
      <c r="BI277" s="124"/>
    </row>
    <row r="278" spans="2:61" ht="15" customHeight="1" thickTop="1" thickBot="1">
      <c r="B278" s="93"/>
      <c r="C278" s="94"/>
      <c r="D278" s="95"/>
      <c r="E278" s="93"/>
      <c r="F278" s="94"/>
      <c r="G278" s="95"/>
      <c r="H278" s="93"/>
      <c r="I278" s="94"/>
      <c r="J278" s="95"/>
      <c r="K278" s="93"/>
      <c r="L278" s="94"/>
      <c r="M278" s="95"/>
      <c r="N278" s="93"/>
      <c r="O278" s="94"/>
      <c r="P278" s="95"/>
      <c r="Q278" s="93"/>
      <c r="R278" s="95"/>
      <c r="S278" s="93"/>
      <c r="T278" s="94"/>
      <c r="U278" s="94"/>
      <c r="V278" s="95"/>
      <c r="W278" s="93"/>
      <c r="X278" s="94"/>
      <c r="Y278" s="95"/>
      <c r="Z278" s="93"/>
      <c r="AA278" s="94"/>
      <c r="AB278" s="95"/>
      <c r="AC278" s="93"/>
      <c r="AD278" s="94"/>
      <c r="AE278" s="94"/>
      <c r="AF278" s="94"/>
      <c r="AG278" s="95"/>
      <c r="AH278" s="55"/>
      <c r="AI278" s="56"/>
      <c r="AJ278" s="57"/>
      <c r="AK278" s="55"/>
      <c r="AL278" s="56"/>
      <c r="AM278" s="57"/>
      <c r="AN278" s="83"/>
      <c r="AO278" s="84"/>
      <c r="AP278" s="85"/>
      <c r="AQ278" s="121"/>
      <c r="AR278" s="122"/>
      <c r="AS278" s="123"/>
      <c r="AT278" s="124"/>
      <c r="AU278" s="124"/>
      <c r="AV278" s="124"/>
      <c r="AW278" s="124"/>
      <c r="AX278" s="124"/>
      <c r="AY278" s="124"/>
      <c r="AZ278" s="124"/>
      <c r="BA278" s="124"/>
      <c r="BB278" s="124"/>
      <c r="BC278" s="124"/>
      <c r="BD278" s="124"/>
      <c r="BE278" s="124"/>
      <c r="BF278" s="124"/>
      <c r="BG278" s="124"/>
      <c r="BH278" s="124"/>
      <c r="BI278" s="124"/>
    </row>
    <row r="279" spans="2:61" ht="15" customHeight="1" thickTop="1" thickBot="1">
      <c r="B279" s="105">
        <f>76-23-8</f>
        <v>45</v>
      </c>
      <c r="C279" s="106"/>
      <c r="D279" s="107"/>
      <c r="E279" s="105">
        <v>48</v>
      </c>
      <c r="F279" s="106"/>
      <c r="G279" s="107"/>
      <c r="H279" s="105">
        <f>23+8</f>
        <v>31</v>
      </c>
      <c r="I279" s="106"/>
      <c r="J279" s="107"/>
      <c r="K279" s="49">
        <v>6</v>
      </c>
      <c r="L279" s="50"/>
      <c r="M279" s="51"/>
      <c r="N279" s="49">
        <v>39</v>
      </c>
      <c r="O279" s="50"/>
      <c r="P279" s="51"/>
      <c r="Q279" s="87">
        <v>30</v>
      </c>
      <c r="R279" s="89"/>
      <c r="S279" s="77">
        <f>Q279+'09.02'!S279</f>
        <v>70</v>
      </c>
      <c r="T279" s="78"/>
      <c r="U279" s="78"/>
      <c r="V279" s="79"/>
      <c r="W279" s="86">
        <f>Q279+'09.02'!W279</f>
        <v>70</v>
      </c>
      <c r="X279" s="50"/>
      <c r="Y279" s="51"/>
      <c r="Z279" s="49">
        <f>B279+H279</f>
        <v>76</v>
      </c>
      <c r="AA279" s="50"/>
      <c r="AB279" s="51"/>
      <c r="AC279" s="87" t="s">
        <v>202</v>
      </c>
      <c r="AD279" s="88"/>
      <c r="AE279" s="88"/>
      <c r="AF279" s="88"/>
      <c r="AG279" s="89"/>
      <c r="AH279" s="96">
        <f>AH275+'09.02'!AH279</f>
        <v>110.91</v>
      </c>
      <c r="AI279" s="97"/>
      <c r="AJ279" s="98"/>
      <c r="AK279" s="96">
        <f>AK275+'09.02'!AK279</f>
        <v>10.5</v>
      </c>
      <c r="AL279" s="97"/>
      <c r="AM279" s="98"/>
      <c r="AN279" s="58">
        <f>'09.02'!AN279+AN275</f>
        <v>0</v>
      </c>
      <c r="AO279" s="59"/>
      <c r="AP279" s="60"/>
      <c r="AQ279" s="67">
        <f>AH279+AK279+AN279</f>
        <v>121.41</v>
      </c>
      <c r="AR279" s="68"/>
      <c r="AS279" s="69"/>
      <c r="AT279" s="76"/>
      <c r="AU279" s="76"/>
      <c r="AV279" s="76"/>
      <c r="AW279" s="76"/>
      <c r="AX279" s="76"/>
      <c r="AY279" s="76"/>
      <c r="AZ279" s="76"/>
      <c r="BA279" s="76"/>
      <c r="BB279" s="76"/>
      <c r="BC279" s="76"/>
      <c r="BD279" s="76"/>
      <c r="BE279" s="76"/>
      <c r="BF279" s="76"/>
      <c r="BG279" s="76"/>
      <c r="BH279" s="76"/>
      <c r="BI279" s="76"/>
    </row>
    <row r="280" spans="2:61" ht="15" customHeight="1" thickTop="1" thickBot="1">
      <c r="B280" s="108"/>
      <c r="C280" s="109"/>
      <c r="D280" s="110"/>
      <c r="E280" s="108"/>
      <c r="F280" s="109"/>
      <c r="G280" s="110"/>
      <c r="H280" s="108"/>
      <c r="I280" s="109"/>
      <c r="J280" s="110"/>
      <c r="K280" s="52"/>
      <c r="L280" s="53"/>
      <c r="M280" s="54"/>
      <c r="N280" s="52"/>
      <c r="O280" s="53"/>
      <c r="P280" s="54"/>
      <c r="Q280" s="90"/>
      <c r="R280" s="92"/>
      <c r="S280" s="80"/>
      <c r="T280" s="81"/>
      <c r="U280" s="81"/>
      <c r="V280" s="82"/>
      <c r="W280" s="52"/>
      <c r="X280" s="53"/>
      <c r="Y280" s="54"/>
      <c r="Z280" s="52"/>
      <c r="AA280" s="53"/>
      <c r="AB280" s="54"/>
      <c r="AC280" s="90"/>
      <c r="AD280" s="91"/>
      <c r="AE280" s="91"/>
      <c r="AF280" s="91"/>
      <c r="AG280" s="92"/>
      <c r="AH280" s="99"/>
      <c r="AI280" s="100"/>
      <c r="AJ280" s="101"/>
      <c r="AK280" s="99"/>
      <c r="AL280" s="100"/>
      <c r="AM280" s="101"/>
      <c r="AN280" s="61"/>
      <c r="AO280" s="62"/>
      <c r="AP280" s="63"/>
      <c r="AQ280" s="70"/>
      <c r="AR280" s="71"/>
      <c r="AS280" s="72"/>
      <c r="AT280" s="76"/>
      <c r="AU280" s="76"/>
      <c r="AV280" s="76"/>
      <c r="AW280" s="76"/>
      <c r="AX280" s="76"/>
      <c r="AY280" s="76"/>
      <c r="AZ280" s="76"/>
      <c r="BA280" s="76"/>
      <c r="BB280" s="76"/>
      <c r="BC280" s="76"/>
      <c r="BD280" s="76"/>
      <c r="BE280" s="76"/>
      <c r="BF280" s="76"/>
      <c r="BG280" s="76"/>
      <c r="BH280" s="76"/>
      <c r="BI280" s="76"/>
    </row>
    <row r="281" spans="2:61" ht="15" customHeight="1" thickTop="1" thickBot="1">
      <c r="B281" s="108"/>
      <c r="C281" s="109"/>
      <c r="D281" s="110"/>
      <c r="E281" s="108"/>
      <c r="F281" s="109"/>
      <c r="G281" s="110"/>
      <c r="H281" s="108"/>
      <c r="I281" s="109"/>
      <c r="J281" s="110"/>
      <c r="K281" s="52"/>
      <c r="L281" s="53"/>
      <c r="M281" s="54"/>
      <c r="N281" s="52"/>
      <c r="O281" s="53"/>
      <c r="P281" s="54"/>
      <c r="Q281" s="90"/>
      <c r="R281" s="92"/>
      <c r="S281" s="80"/>
      <c r="T281" s="81"/>
      <c r="U281" s="81"/>
      <c r="V281" s="82"/>
      <c r="W281" s="52"/>
      <c r="X281" s="53"/>
      <c r="Y281" s="54"/>
      <c r="Z281" s="52"/>
      <c r="AA281" s="53"/>
      <c r="AB281" s="54"/>
      <c r="AC281" s="90"/>
      <c r="AD281" s="91"/>
      <c r="AE281" s="91"/>
      <c r="AF281" s="91"/>
      <c r="AG281" s="92"/>
      <c r="AH281" s="99"/>
      <c r="AI281" s="100"/>
      <c r="AJ281" s="101"/>
      <c r="AK281" s="99"/>
      <c r="AL281" s="100"/>
      <c r="AM281" s="101"/>
      <c r="AN281" s="61"/>
      <c r="AO281" s="62"/>
      <c r="AP281" s="63"/>
      <c r="AQ281" s="70"/>
      <c r="AR281" s="71"/>
      <c r="AS281" s="72"/>
      <c r="AT281" s="76"/>
      <c r="AU281" s="76"/>
      <c r="AV281" s="76"/>
      <c r="AW281" s="76"/>
      <c r="AX281" s="76"/>
      <c r="AY281" s="76"/>
      <c r="AZ281" s="76"/>
      <c r="BA281" s="76"/>
      <c r="BB281" s="76"/>
      <c r="BC281" s="76"/>
      <c r="BD281" s="76"/>
      <c r="BE281" s="76"/>
      <c r="BF281" s="76"/>
      <c r="BG281" s="76"/>
      <c r="BH281" s="76"/>
      <c r="BI281" s="76"/>
    </row>
    <row r="282" spans="2:61" ht="15" customHeight="1" thickTop="1" thickBot="1">
      <c r="B282" s="111"/>
      <c r="C282" s="112"/>
      <c r="D282" s="113"/>
      <c r="E282" s="111"/>
      <c r="F282" s="112"/>
      <c r="G282" s="113"/>
      <c r="H282" s="111"/>
      <c r="I282" s="112"/>
      <c r="J282" s="113"/>
      <c r="K282" s="55"/>
      <c r="L282" s="56"/>
      <c r="M282" s="57"/>
      <c r="N282" s="55"/>
      <c r="O282" s="56"/>
      <c r="P282" s="57"/>
      <c r="Q282" s="93"/>
      <c r="R282" s="95"/>
      <c r="S282" s="83"/>
      <c r="T282" s="84"/>
      <c r="U282" s="84"/>
      <c r="V282" s="85"/>
      <c r="W282" s="55"/>
      <c r="X282" s="56"/>
      <c r="Y282" s="57"/>
      <c r="Z282" s="55"/>
      <c r="AA282" s="56"/>
      <c r="AB282" s="57"/>
      <c r="AC282" s="93"/>
      <c r="AD282" s="94"/>
      <c r="AE282" s="94"/>
      <c r="AF282" s="94"/>
      <c r="AG282" s="95"/>
      <c r="AH282" s="102"/>
      <c r="AI282" s="103"/>
      <c r="AJ282" s="104"/>
      <c r="AK282" s="102"/>
      <c r="AL282" s="103"/>
      <c r="AM282" s="104"/>
      <c r="AN282" s="64"/>
      <c r="AO282" s="65"/>
      <c r="AP282" s="66"/>
      <c r="AQ282" s="73"/>
      <c r="AR282" s="74"/>
      <c r="AS282" s="75"/>
      <c r="AT282" s="76"/>
      <c r="AU282" s="76"/>
      <c r="AV282" s="76"/>
      <c r="AW282" s="76"/>
      <c r="AX282" s="76"/>
      <c r="AY282" s="76"/>
      <c r="AZ282" s="76"/>
      <c r="BA282" s="76"/>
      <c r="BB282" s="76"/>
      <c r="BC282" s="76"/>
      <c r="BD282" s="76"/>
      <c r="BE282" s="76"/>
      <c r="BF282" s="76"/>
      <c r="BG282" s="76"/>
      <c r="BH282" s="76"/>
      <c r="BI282" s="76"/>
    </row>
    <row r="283" spans="2:61" ht="15.75" customHeight="1" thickTop="1">
      <c r="B283" s="34"/>
      <c r="C283" s="34"/>
      <c r="D283" s="34"/>
      <c r="E283" s="34"/>
      <c r="F283" s="34"/>
      <c r="G283" s="34"/>
      <c r="H283" s="34"/>
      <c r="I283" s="34"/>
      <c r="J283" s="34"/>
      <c r="K283" s="34"/>
      <c r="L283" s="34"/>
      <c r="M283" s="34"/>
      <c r="N283" s="34"/>
      <c r="O283" s="34"/>
      <c r="P283" s="34"/>
      <c r="Q283" s="34"/>
      <c r="R283" s="34"/>
      <c r="S283" s="34"/>
      <c r="T283" s="34"/>
      <c r="U283" s="34"/>
      <c r="V283" s="34"/>
      <c r="W283" s="34"/>
      <c r="X283" s="34"/>
      <c r="Y283" s="34"/>
      <c r="Z283" s="34"/>
      <c r="AA283" s="34"/>
      <c r="AB283" s="34"/>
      <c r="AC283" s="34"/>
      <c r="AD283" s="34"/>
      <c r="AE283" s="34"/>
      <c r="AF283" s="34"/>
      <c r="AG283" s="34"/>
      <c r="AH283" s="34"/>
      <c r="AI283" s="34"/>
      <c r="AJ283" s="34"/>
      <c r="AK283" s="34"/>
      <c r="AL283" s="34"/>
      <c r="AM283" s="34"/>
      <c r="AN283" s="34"/>
      <c r="AO283" s="34"/>
      <c r="AP283" s="34"/>
      <c r="AQ283" s="34"/>
      <c r="AR283" s="34"/>
      <c r="AS283" s="34"/>
      <c r="AT283" s="34"/>
      <c r="AU283" s="34"/>
      <c r="AV283" s="34"/>
      <c r="AW283" s="34"/>
      <c r="AX283" s="34"/>
      <c r="AY283" s="34"/>
      <c r="AZ283" s="34"/>
      <c r="BA283" s="34"/>
      <c r="BB283" s="34"/>
      <c r="BC283" s="34"/>
      <c r="BD283" s="34"/>
      <c r="BE283" s="34"/>
      <c r="BF283" s="34"/>
      <c r="BG283" s="34"/>
      <c r="BH283" s="34"/>
      <c r="BI283" s="34"/>
    </row>
    <row r="284" spans="2:61" ht="15.75" customHeight="1" thickBot="1">
      <c r="B284" s="35"/>
      <c r="C284" s="35"/>
      <c r="D284" s="35"/>
      <c r="E284" s="35"/>
      <c r="F284" s="35"/>
      <c r="G284" s="35"/>
      <c r="H284" s="35"/>
      <c r="I284" s="35"/>
      <c r="J284" s="35"/>
      <c r="K284" s="35"/>
      <c r="L284" s="35"/>
      <c r="M284" s="35"/>
      <c r="N284" s="35"/>
      <c r="O284" s="35"/>
      <c r="P284" s="35"/>
      <c r="Q284" s="35"/>
      <c r="R284" s="35"/>
      <c r="S284" s="35"/>
      <c r="T284" s="35"/>
      <c r="U284" s="35"/>
      <c r="V284" s="35"/>
      <c r="W284" s="35"/>
      <c r="X284" s="35"/>
      <c r="Y284" s="35"/>
      <c r="Z284" s="35"/>
      <c r="AA284" s="35"/>
      <c r="AB284" s="35"/>
      <c r="AC284" s="35"/>
      <c r="AD284" s="35"/>
      <c r="AE284" s="35"/>
      <c r="AF284" s="35"/>
      <c r="AG284" s="35"/>
      <c r="AH284" s="35"/>
      <c r="AI284" s="35"/>
      <c r="AJ284" s="35"/>
      <c r="AK284" s="35"/>
      <c r="AL284" s="35"/>
      <c r="AM284" s="35"/>
      <c r="AN284" s="35"/>
      <c r="AO284" s="35"/>
      <c r="AP284" s="35"/>
      <c r="AQ284" s="35"/>
      <c r="AR284" s="35"/>
      <c r="AS284" s="35"/>
      <c r="AT284" s="35"/>
      <c r="AU284" s="35"/>
      <c r="AV284" s="35"/>
      <c r="AW284" s="35"/>
      <c r="AX284" s="35"/>
      <c r="AY284" s="35"/>
      <c r="AZ284" s="35"/>
      <c r="BA284" s="35"/>
      <c r="BB284" s="35"/>
      <c r="BC284" s="35"/>
      <c r="BD284" s="35"/>
      <c r="BE284" s="35"/>
      <c r="BF284" s="35"/>
      <c r="BG284" s="35"/>
      <c r="BH284" s="35"/>
      <c r="BI284" s="35"/>
    </row>
    <row r="285" spans="2:61" ht="15.75" customHeight="1" thickTop="1" thickBot="1">
      <c r="B285" s="36" t="s">
        <v>115</v>
      </c>
      <c r="C285" s="36"/>
      <c r="D285" s="36"/>
      <c r="E285" s="36"/>
      <c r="F285" s="36"/>
      <c r="G285" s="37" t="s">
        <v>116</v>
      </c>
      <c r="H285" s="38"/>
      <c r="I285" s="38"/>
      <c r="J285" s="38"/>
      <c r="K285" s="38"/>
      <c r="L285" s="38"/>
      <c r="M285" s="38"/>
      <c r="N285" s="38"/>
      <c r="O285" s="38"/>
      <c r="P285" s="38"/>
      <c r="Q285" s="38"/>
      <c r="R285" s="38"/>
      <c r="S285" s="38"/>
      <c r="T285" s="38"/>
      <c r="U285" s="38"/>
      <c r="V285" s="38"/>
      <c r="W285" s="38"/>
      <c r="X285" s="38"/>
      <c r="Y285" s="38"/>
      <c r="Z285" s="38"/>
      <c r="AA285" s="38"/>
      <c r="AB285" s="38"/>
      <c r="AC285" s="38"/>
      <c r="AD285" s="38"/>
      <c r="AE285" s="38"/>
      <c r="AF285" s="38"/>
      <c r="AG285" s="38"/>
      <c r="AH285" s="38"/>
      <c r="AI285" s="38"/>
      <c r="AJ285" s="38"/>
      <c r="AK285" s="38"/>
      <c r="AL285" s="38"/>
      <c r="AM285" s="38"/>
      <c r="AN285" s="38"/>
      <c r="AO285" s="38"/>
      <c r="AP285" s="38"/>
      <c r="AQ285" s="38"/>
      <c r="AR285" s="38"/>
      <c r="AS285" s="38"/>
      <c r="AT285" s="38"/>
      <c r="AU285" s="38"/>
      <c r="AV285" s="38"/>
      <c r="AW285" s="38"/>
      <c r="AX285" s="38"/>
      <c r="AY285" s="38"/>
      <c r="AZ285" s="38"/>
      <c r="BA285" s="38"/>
      <c r="BB285" s="38"/>
      <c r="BC285" s="38"/>
      <c r="BD285" s="38"/>
      <c r="BE285" s="38"/>
      <c r="BF285" s="38"/>
      <c r="BG285" s="38"/>
      <c r="BH285" s="38"/>
      <c r="BI285" s="39"/>
    </row>
    <row r="286" spans="2:61" ht="15" customHeight="1" thickTop="1" thickBot="1">
      <c r="B286" s="36"/>
      <c r="C286" s="36"/>
      <c r="D286" s="36"/>
      <c r="E286" s="36"/>
      <c r="F286" s="36"/>
      <c r="G286" s="40"/>
      <c r="H286" s="41"/>
      <c r="I286" s="41"/>
      <c r="J286" s="41"/>
      <c r="K286" s="41"/>
      <c r="L286" s="41"/>
      <c r="M286" s="41"/>
      <c r="N286" s="41"/>
      <c r="O286" s="41"/>
      <c r="P286" s="41"/>
      <c r="Q286" s="41"/>
      <c r="R286" s="41"/>
      <c r="S286" s="41"/>
      <c r="T286" s="41"/>
      <c r="U286" s="41"/>
      <c r="V286" s="41"/>
      <c r="W286" s="41"/>
      <c r="X286" s="41"/>
      <c r="Y286" s="41"/>
      <c r="Z286" s="41"/>
      <c r="AA286" s="41"/>
      <c r="AB286" s="41"/>
      <c r="AC286" s="41"/>
      <c r="AD286" s="41"/>
      <c r="AE286" s="41"/>
      <c r="AF286" s="41"/>
      <c r="AG286" s="41"/>
      <c r="AH286" s="41"/>
      <c r="AI286" s="41"/>
      <c r="AJ286" s="41"/>
      <c r="AK286" s="41"/>
      <c r="AL286" s="41"/>
      <c r="AM286" s="41"/>
      <c r="AN286" s="41"/>
      <c r="AO286" s="41"/>
      <c r="AP286" s="41"/>
      <c r="AQ286" s="41"/>
      <c r="AR286" s="41"/>
      <c r="AS286" s="41"/>
      <c r="AT286" s="41"/>
      <c r="AU286" s="41"/>
      <c r="AV286" s="41"/>
      <c r="AW286" s="41"/>
      <c r="AX286" s="41"/>
      <c r="AY286" s="41"/>
      <c r="AZ286" s="41"/>
      <c r="BA286" s="41"/>
      <c r="BB286" s="41"/>
      <c r="BC286" s="41"/>
      <c r="BD286" s="41"/>
      <c r="BE286" s="41"/>
      <c r="BF286" s="41"/>
      <c r="BG286" s="41"/>
      <c r="BH286" s="41"/>
      <c r="BI286" s="42"/>
    </row>
    <row r="287" spans="2:61" ht="15" customHeight="1" thickTop="1" thickBot="1">
      <c r="B287" s="36"/>
      <c r="C287" s="36"/>
      <c r="D287" s="36"/>
      <c r="E287" s="36"/>
      <c r="F287" s="36"/>
      <c r="G287" s="40"/>
      <c r="H287" s="41"/>
      <c r="I287" s="41"/>
      <c r="J287" s="41"/>
      <c r="K287" s="41"/>
      <c r="L287" s="41"/>
      <c r="M287" s="41"/>
      <c r="N287" s="41"/>
      <c r="O287" s="41"/>
      <c r="P287" s="41"/>
      <c r="Q287" s="41"/>
      <c r="R287" s="41"/>
      <c r="S287" s="41"/>
      <c r="T287" s="41"/>
      <c r="U287" s="41"/>
      <c r="V287" s="41"/>
      <c r="W287" s="41"/>
      <c r="X287" s="41"/>
      <c r="Y287" s="41"/>
      <c r="Z287" s="41"/>
      <c r="AA287" s="41"/>
      <c r="AB287" s="41"/>
      <c r="AC287" s="41"/>
      <c r="AD287" s="41"/>
      <c r="AE287" s="41"/>
      <c r="AF287" s="41"/>
      <c r="AG287" s="41"/>
      <c r="AH287" s="41"/>
      <c r="AI287" s="41"/>
      <c r="AJ287" s="41"/>
      <c r="AK287" s="41"/>
      <c r="AL287" s="41"/>
      <c r="AM287" s="41"/>
      <c r="AN287" s="41"/>
      <c r="AO287" s="41"/>
      <c r="AP287" s="41"/>
      <c r="AQ287" s="41"/>
      <c r="AR287" s="41"/>
      <c r="AS287" s="41"/>
      <c r="AT287" s="41"/>
      <c r="AU287" s="41"/>
      <c r="AV287" s="41"/>
      <c r="AW287" s="41"/>
      <c r="AX287" s="41"/>
      <c r="AY287" s="41"/>
      <c r="AZ287" s="41"/>
      <c r="BA287" s="41"/>
      <c r="BB287" s="41"/>
      <c r="BC287" s="41"/>
      <c r="BD287" s="41"/>
      <c r="BE287" s="41"/>
      <c r="BF287" s="41"/>
      <c r="BG287" s="41"/>
      <c r="BH287" s="41"/>
      <c r="BI287" s="42"/>
    </row>
    <row r="288" spans="2:61" ht="15.75" customHeight="1" thickTop="1" thickBot="1">
      <c r="B288" s="36"/>
      <c r="C288" s="36"/>
      <c r="D288" s="36"/>
      <c r="E288" s="36"/>
      <c r="F288" s="36"/>
      <c r="G288" s="43"/>
      <c r="H288" s="44"/>
      <c r="I288" s="44"/>
      <c r="J288" s="44"/>
      <c r="K288" s="44"/>
      <c r="L288" s="44"/>
      <c r="M288" s="44"/>
      <c r="N288" s="44"/>
      <c r="O288" s="44"/>
      <c r="P288" s="44"/>
      <c r="Q288" s="44"/>
      <c r="R288" s="44"/>
      <c r="S288" s="44"/>
      <c r="T288" s="44"/>
      <c r="U288" s="44"/>
      <c r="V288" s="44"/>
      <c r="W288" s="44"/>
      <c r="X288" s="44"/>
      <c r="Y288" s="44"/>
      <c r="Z288" s="44"/>
      <c r="AA288" s="44"/>
      <c r="AB288" s="44"/>
      <c r="AC288" s="44"/>
      <c r="AD288" s="44"/>
      <c r="AE288" s="44"/>
      <c r="AF288" s="44"/>
      <c r="AG288" s="44"/>
      <c r="AH288" s="44"/>
      <c r="AI288" s="44"/>
      <c r="AJ288" s="44"/>
      <c r="AK288" s="44"/>
      <c r="AL288" s="44"/>
      <c r="AM288" s="44"/>
      <c r="AN288" s="44"/>
      <c r="AO288" s="44"/>
      <c r="AP288" s="44"/>
      <c r="AQ288" s="44"/>
      <c r="AR288" s="44"/>
      <c r="AS288" s="44"/>
      <c r="AT288" s="44"/>
      <c r="AU288" s="44"/>
      <c r="AV288" s="44"/>
      <c r="AW288" s="44"/>
      <c r="AX288" s="44"/>
      <c r="AY288" s="44"/>
      <c r="AZ288" s="44"/>
      <c r="BA288" s="44"/>
      <c r="BB288" s="44"/>
      <c r="BC288" s="44"/>
      <c r="BD288" s="44"/>
      <c r="BE288" s="44"/>
      <c r="BF288" s="44"/>
      <c r="BG288" s="44"/>
      <c r="BH288" s="44"/>
      <c r="BI288" s="45"/>
    </row>
    <row r="289" spans="2:61" ht="84.75" customHeight="1" thickTop="1" thickBot="1">
      <c r="B289" s="36" t="s">
        <v>117</v>
      </c>
      <c r="C289" s="36"/>
      <c r="D289" s="36"/>
      <c r="E289" s="36"/>
      <c r="F289" s="36"/>
      <c r="G289" s="46" t="s">
        <v>364</v>
      </c>
      <c r="H289" s="46"/>
      <c r="I289" s="46"/>
      <c r="J289" s="46"/>
      <c r="K289" s="46"/>
      <c r="L289" s="46"/>
      <c r="M289" s="46"/>
      <c r="N289" s="46"/>
      <c r="O289" s="46"/>
      <c r="P289" s="46"/>
      <c r="Q289" s="46"/>
      <c r="R289" s="46"/>
      <c r="S289" s="46"/>
      <c r="T289" s="46"/>
      <c r="U289" s="46"/>
      <c r="V289" s="46"/>
      <c r="W289" s="46"/>
      <c r="X289" s="46"/>
      <c r="Y289" s="46"/>
      <c r="Z289" s="46"/>
      <c r="AA289" s="46"/>
      <c r="AB289" s="46"/>
      <c r="AC289" s="46"/>
      <c r="AD289" s="46"/>
      <c r="AE289" s="46"/>
      <c r="AF289" s="46"/>
      <c r="AG289" s="46"/>
      <c r="AH289" s="49" t="s">
        <v>365</v>
      </c>
      <c r="AI289" s="50"/>
      <c r="AJ289" s="50"/>
      <c r="AK289" s="50"/>
      <c r="AL289" s="50"/>
      <c r="AM289" s="50"/>
      <c r="AN289" s="50"/>
      <c r="AO289" s="50"/>
      <c r="AP289" s="50"/>
      <c r="AQ289" s="50"/>
      <c r="AR289" s="50"/>
      <c r="AS289" s="50"/>
      <c r="AT289" s="50"/>
      <c r="AU289" s="50"/>
      <c r="AV289" s="50"/>
      <c r="AW289" s="50"/>
      <c r="AX289" s="50"/>
      <c r="AY289" s="50"/>
      <c r="AZ289" s="50"/>
      <c r="BA289" s="50"/>
      <c r="BB289" s="50"/>
      <c r="BC289" s="50"/>
      <c r="BD289" s="50"/>
      <c r="BE289" s="50"/>
      <c r="BF289" s="50"/>
      <c r="BG289" s="50"/>
      <c r="BH289" s="50"/>
      <c r="BI289" s="51"/>
    </row>
    <row r="290" spans="2:61" ht="45" customHeight="1" thickTop="1" thickBot="1">
      <c r="B290" s="36"/>
      <c r="C290" s="36"/>
      <c r="D290" s="36"/>
      <c r="E290" s="36"/>
      <c r="F290" s="36"/>
      <c r="G290" s="47"/>
      <c r="H290" s="47"/>
      <c r="I290" s="47"/>
      <c r="J290" s="47"/>
      <c r="K290" s="47"/>
      <c r="L290" s="47"/>
      <c r="M290" s="47"/>
      <c r="N290" s="47"/>
      <c r="O290" s="47"/>
      <c r="P290" s="47"/>
      <c r="Q290" s="47"/>
      <c r="R290" s="47"/>
      <c r="S290" s="47"/>
      <c r="T290" s="47"/>
      <c r="U290" s="47"/>
      <c r="V290" s="47"/>
      <c r="W290" s="47"/>
      <c r="X290" s="47"/>
      <c r="Y290" s="47"/>
      <c r="Z290" s="47"/>
      <c r="AA290" s="47"/>
      <c r="AB290" s="47"/>
      <c r="AC290" s="47"/>
      <c r="AD290" s="47"/>
      <c r="AE290" s="47"/>
      <c r="AF290" s="47"/>
      <c r="AG290" s="47"/>
      <c r="AH290" s="52"/>
      <c r="AI290" s="53"/>
      <c r="AJ290" s="53"/>
      <c r="AK290" s="53"/>
      <c r="AL290" s="53"/>
      <c r="AM290" s="53"/>
      <c r="AN290" s="53"/>
      <c r="AO290" s="53"/>
      <c r="AP290" s="53"/>
      <c r="AQ290" s="53"/>
      <c r="AR290" s="53"/>
      <c r="AS290" s="53"/>
      <c r="AT290" s="53"/>
      <c r="AU290" s="53"/>
      <c r="AV290" s="53"/>
      <c r="AW290" s="53"/>
      <c r="AX290" s="53"/>
      <c r="AY290" s="53"/>
      <c r="AZ290" s="53"/>
      <c r="BA290" s="53"/>
      <c r="BB290" s="53"/>
      <c r="BC290" s="53"/>
      <c r="BD290" s="53"/>
      <c r="BE290" s="53"/>
      <c r="BF290" s="53"/>
      <c r="BG290" s="53"/>
      <c r="BH290" s="53"/>
      <c r="BI290" s="54"/>
    </row>
    <row r="291" spans="2:61" ht="45" customHeight="1" thickTop="1" thickBot="1">
      <c r="B291" s="36"/>
      <c r="C291" s="36"/>
      <c r="D291" s="36"/>
      <c r="E291" s="36"/>
      <c r="F291" s="36"/>
      <c r="G291" s="47"/>
      <c r="H291" s="47"/>
      <c r="I291" s="47"/>
      <c r="J291" s="47"/>
      <c r="K291" s="47"/>
      <c r="L291" s="47"/>
      <c r="M291" s="47"/>
      <c r="N291" s="47"/>
      <c r="O291" s="47"/>
      <c r="P291" s="47"/>
      <c r="Q291" s="47"/>
      <c r="R291" s="47"/>
      <c r="S291" s="47"/>
      <c r="T291" s="47"/>
      <c r="U291" s="47"/>
      <c r="V291" s="47"/>
      <c r="W291" s="47"/>
      <c r="X291" s="47"/>
      <c r="Y291" s="47"/>
      <c r="Z291" s="47"/>
      <c r="AA291" s="47"/>
      <c r="AB291" s="47"/>
      <c r="AC291" s="47"/>
      <c r="AD291" s="47"/>
      <c r="AE291" s="47"/>
      <c r="AF291" s="47"/>
      <c r="AG291" s="47"/>
      <c r="AH291" s="52"/>
      <c r="AI291" s="53"/>
      <c r="AJ291" s="53"/>
      <c r="AK291" s="53"/>
      <c r="AL291" s="53"/>
      <c r="AM291" s="53"/>
      <c r="AN291" s="53"/>
      <c r="AO291" s="53"/>
      <c r="AP291" s="53"/>
      <c r="AQ291" s="53"/>
      <c r="AR291" s="53"/>
      <c r="AS291" s="53"/>
      <c r="AT291" s="53"/>
      <c r="AU291" s="53"/>
      <c r="AV291" s="53"/>
      <c r="AW291" s="53"/>
      <c r="AX291" s="53"/>
      <c r="AY291" s="53"/>
      <c r="AZ291" s="53"/>
      <c r="BA291" s="53"/>
      <c r="BB291" s="53"/>
      <c r="BC291" s="53"/>
      <c r="BD291" s="53"/>
      <c r="BE291" s="53"/>
      <c r="BF291" s="53"/>
      <c r="BG291" s="53"/>
      <c r="BH291" s="53"/>
      <c r="BI291" s="54"/>
    </row>
    <row r="292" spans="2:61" ht="45" customHeight="1" thickTop="1" thickBot="1">
      <c r="B292" s="36"/>
      <c r="C292" s="36"/>
      <c r="D292" s="36"/>
      <c r="E292" s="36"/>
      <c r="F292" s="36"/>
      <c r="G292" s="48"/>
      <c r="H292" s="48"/>
      <c r="I292" s="48"/>
      <c r="J292" s="48"/>
      <c r="K292" s="48"/>
      <c r="L292" s="48"/>
      <c r="M292" s="48"/>
      <c r="N292" s="48"/>
      <c r="O292" s="48"/>
      <c r="P292" s="48"/>
      <c r="Q292" s="48"/>
      <c r="R292" s="48"/>
      <c r="S292" s="48"/>
      <c r="T292" s="48"/>
      <c r="U292" s="48"/>
      <c r="V292" s="48"/>
      <c r="W292" s="48"/>
      <c r="X292" s="48"/>
      <c r="Y292" s="48"/>
      <c r="Z292" s="48"/>
      <c r="AA292" s="48"/>
      <c r="AB292" s="48"/>
      <c r="AC292" s="48"/>
      <c r="AD292" s="48"/>
      <c r="AE292" s="48"/>
      <c r="AF292" s="48"/>
      <c r="AG292" s="48"/>
      <c r="AH292" s="55"/>
      <c r="AI292" s="56"/>
      <c r="AJ292" s="56"/>
      <c r="AK292" s="56"/>
      <c r="AL292" s="56"/>
      <c r="AM292" s="56"/>
      <c r="AN292" s="56"/>
      <c r="AO292" s="56"/>
      <c r="AP292" s="56"/>
      <c r="AQ292" s="56"/>
      <c r="AR292" s="56"/>
      <c r="AS292" s="56"/>
      <c r="AT292" s="56"/>
      <c r="AU292" s="56"/>
      <c r="AV292" s="56"/>
      <c r="AW292" s="56"/>
      <c r="AX292" s="56"/>
      <c r="AY292" s="56"/>
      <c r="AZ292" s="56"/>
      <c r="BA292" s="56"/>
      <c r="BB292" s="56"/>
      <c r="BC292" s="56"/>
      <c r="BD292" s="56"/>
      <c r="BE292" s="56"/>
      <c r="BF292" s="56"/>
      <c r="BG292" s="56"/>
      <c r="BH292" s="56"/>
      <c r="BI292" s="57"/>
    </row>
    <row r="293" spans="2:61" ht="15" customHeight="1" thickTop="1">
      <c r="B293" s="14"/>
      <c r="C293" s="14"/>
      <c r="D293" s="14"/>
      <c r="E293" s="14"/>
      <c r="F293" s="14"/>
      <c r="G293" s="14"/>
      <c r="H293" s="14"/>
      <c r="I293" s="14"/>
      <c r="J293" s="14"/>
      <c r="K293" s="14"/>
      <c r="L293" s="14"/>
      <c r="M293" s="14"/>
      <c r="N293" s="14"/>
      <c r="O293" s="14"/>
      <c r="P293" s="14"/>
      <c r="Q293" s="14"/>
      <c r="R293" s="14"/>
      <c r="S293" s="14"/>
      <c r="T293" s="14"/>
      <c r="U293" s="14"/>
      <c r="V293" s="14"/>
      <c r="W293" s="14"/>
      <c r="X293" s="14"/>
      <c r="Y293" s="14"/>
      <c r="Z293" s="14"/>
      <c r="AA293" s="14"/>
      <c r="AB293" s="14"/>
      <c r="AC293" s="14"/>
      <c r="AD293" s="14"/>
      <c r="AE293" s="14"/>
      <c r="AF293" s="14"/>
      <c r="AG293" s="14"/>
      <c r="AH293" s="14"/>
      <c r="AI293" s="14"/>
      <c r="AJ293" s="14"/>
      <c r="AK293" s="14"/>
      <c r="AL293" s="14"/>
      <c r="AM293" s="14"/>
      <c r="AN293" s="14"/>
      <c r="AO293" s="14"/>
      <c r="AP293" s="14"/>
      <c r="AQ293" s="14"/>
      <c r="AR293" s="14"/>
      <c r="AS293" s="14"/>
      <c r="AT293" s="14"/>
      <c r="AU293" s="14"/>
      <c r="AV293" s="14"/>
      <c r="AW293" s="14"/>
      <c r="AX293" s="14"/>
      <c r="AY293" s="14"/>
      <c r="AZ293" s="14"/>
      <c r="BA293" s="14"/>
      <c r="BB293" s="14"/>
      <c r="BC293" s="14"/>
      <c r="BD293" s="14"/>
      <c r="BE293" s="14"/>
      <c r="BF293" s="14"/>
      <c r="BG293" s="14"/>
      <c r="BH293" s="14"/>
      <c r="BI293" s="14"/>
    </row>
    <row r="294" spans="2:61" ht="15" customHeight="1" thickBot="1">
      <c r="B294" s="15"/>
      <c r="C294" s="15"/>
      <c r="D294" s="15"/>
      <c r="E294" s="15"/>
      <c r="F294" s="15"/>
      <c r="G294" s="15"/>
      <c r="H294" s="15"/>
      <c r="I294" s="15"/>
      <c r="J294" s="15"/>
      <c r="K294" s="15"/>
      <c r="L294" s="15"/>
      <c r="M294" s="15"/>
      <c r="N294" s="15"/>
      <c r="O294" s="15"/>
      <c r="P294" s="15"/>
      <c r="Q294" s="15"/>
      <c r="R294" s="15"/>
      <c r="S294" s="15"/>
      <c r="T294" s="15"/>
      <c r="U294" s="15"/>
      <c r="V294" s="15"/>
      <c r="W294" s="15"/>
      <c r="X294" s="15"/>
      <c r="Y294" s="15"/>
      <c r="Z294" s="15"/>
      <c r="AA294" s="15"/>
      <c r="AB294" s="15"/>
      <c r="AC294" s="15"/>
      <c r="AD294" s="15"/>
      <c r="AE294" s="15"/>
      <c r="AF294" s="15"/>
      <c r="AG294" s="15"/>
      <c r="AH294" s="15"/>
      <c r="AI294" s="15"/>
      <c r="AJ294" s="15"/>
      <c r="AK294" s="15"/>
      <c r="AL294" s="15"/>
      <c r="AM294" s="15"/>
      <c r="AN294" s="15"/>
      <c r="AO294" s="15"/>
      <c r="AP294" s="15"/>
      <c r="AQ294" s="15"/>
      <c r="AR294" s="15"/>
      <c r="AS294" s="15"/>
      <c r="AT294" s="15"/>
      <c r="AU294" s="15"/>
      <c r="AV294" s="15"/>
      <c r="AW294" s="15"/>
      <c r="AX294" s="15"/>
      <c r="AY294" s="15"/>
      <c r="AZ294" s="15"/>
      <c r="BA294" s="15"/>
      <c r="BB294" s="15"/>
      <c r="BC294" s="15"/>
      <c r="BD294" s="15"/>
      <c r="BE294" s="15"/>
      <c r="BF294" s="15"/>
      <c r="BG294" s="15"/>
      <c r="BH294" s="15"/>
      <c r="BI294" s="15"/>
    </row>
    <row r="295" spans="2:61" ht="15" customHeight="1" thickTop="1">
      <c r="B295" s="25" t="s">
        <v>118</v>
      </c>
      <c r="C295" s="26"/>
      <c r="D295" s="26"/>
      <c r="E295" s="26"/>
      <c r="F295" s="31"/>
      <c r="G295" s="25" t="s">
        <v>119</v>
      </c>
      <c r="H295" s="26"/>
      <c r="I295" s="26"/>
      <c r="J295" s="26"/>
      <c r="K295" s="31"/>
      <c r="L295" s="5"/>
      <c r="M295" s="6"/>
      <c r="N295" s="6"/>
      <c r="O295" s="6"/>
      <c r="P295" s="6"/>
      <c r="Q295" s="7"/>
      <c r="R295" s="25" t="s">
        <v>120</v>
      </c>
      <c r="S295" s="26"/>
      <c r="T295" s="26"/>
      <c r="U295" s="26"/>
      <c r="V295" s="31"/>
      <c r="W295" s="25" t="s">
        <v>119</v>
      </c>
      <c r="X295" s="26"/>
      <c r="Y295" s="26"/>
      <c r="Z295" s="26"/>
      <c r="AA295" s="31"/>
      <c r="AB295" s="5"/>
      <c r="AC295" s="6"/>
      <c r="AD295" s="6"/>
      <c r="AE295" s="6"/>
      <c r="AF295" s="6"/>
      <c r="AG295" s="7"/>
      <c r="AH295" s="25" t="s">
        <v>121</v>
      </c>
      <c r="AI295" s="26"/>
      <c r="AJ295" s="26"/>
      <c r="AK295" s="26"/>
      <c r="AL295" s="31"/>
      <c r="AM295" s="25" t="s">
        <v>119</v>
      </c>
      <c r="AN295" s="26"/>
      <c r="AO295" s="26"/>
      <c r="AP295" s="26"/>
      <c r="AQ295" s="31"/>
      <c r="AR295" s="5"/>
      <c r="AS295" s="6"/>
      <c r="AT295" s="6"/>
      <c r="AU295" s="6"/>
      <c r="AV295" s="6"/>
      <c r="AW295" s="7"/>
      <c r="AX295" s="25" t="s">
        <v>122</v>
      </c>
      <c r="AY295" s="26"/>
      <c r="AZ295" s="26"/>
      <c r="BA295" s="25" t="s">
        <v>119</v>
      </c>
      <c r="BB295" s="26"/>
      <c r="BC295" s="31"/>
      <c r="BD295" s="5"/>
      <c r="BE295" s="6"/>
      <c r="BF295" s="6"/>
      <c r="BG295" s="6"/>
      <c r="BH295" s="6"/>
      <c r="BI295" s="7"/>
    </row>
    <row r="296" spans="2:61" ht="15" customHeight="1">
      <c r="B296" s="27"/>
      <c r="C296" s="28"/>
      <c r="D296" s="28"/>
      <c r="E296" s="28"/>
      <c r="F296" s="32"/>
      <c r="G296" s="27"/>
      <c r="H296" s="28"/>
      <c r="I296" s="28"/>
      <c r="J296" s="28"/>
      <c r="K296" s="32"/>
      <c r="L296" s="8"/>
      <c r="M296" s="9"/>
      <c r="N296" s="9"/>
      <c r="O296" s="9"/>
      <c r="P296" s="9"/>
      <c r="Q296" s="10"/>
      <c r="R296" s="27"/>
      <c r="S296" s="28"/>
      <c r="T296" s="28"/>
      <c r="U296" s="28"/>
      <c r="V296" s="32"/>
      <c r="W296" s="27"/>
      <c r="X296" s="28"/>
      <c r="Y296" s="28"/>
      <c r="Z296" s="28"/>
      <c r="AA296" s="32"/>
      <c r="AB296" s="8"/>
      <c r="AC296" s="9"/>
      <c r="AD296" s="9"/>
      <c r="AE296" s="9"/>
      <c r="AF296" s="9"/>
      <c r="AG296" s="10"/>
      <c r="AH296" s="27"/>
      <c r="AI296" s="28"/>
      <c r="AJ296" s="28"/>
      <c r="AK296" s="28"/>
      <c r="AL296" s="32"/>
      <c r="AM296" s="27"/>
      <c r="AN296" s="28"/>
      <c r="AO296" s="28"/>
      <c r="AP296" s="28"/>
      <c r="AQ296" s="32"/>
      <c r="AR296" s="8"/>
      <c r="AS296" s="9"/>
      <c r="AT296" s="9"/>
      <c r="AU296" s="9"/>
      <c r="AV296" s="9"/>
      <c r="AW296" s="10"/>
      <c r="AX296" s="27"/>
      <c r="AY296" s="28"/>
      <c r="AZ296" s="28"/>
      <c r="BA296" s="27"/>
      <c r="BB296" s="28"/>
      <c r="BC296" s="32"/>
      <c r="BD296" s="8"/>
      <c r="BE296" s="9"/>
      <c r="BF296" s="9"/>
      <c r="BG296" s="9"/>
      <c r="BH296" s="9"/>
      <c r="BI296" s="10"/>
    </row>
    <row r="297" spans="2:61" ht="15" customHeight="1" thickBot="1">
      <c r="B297" s="27"/>
      <c r="C297" s="28"/>
      <c r="D297" s="28"/>
      <c r="E297" s="28"/>
      <c r="F297" s="32"/>
      <c r="G297" s="29"/>
      <c r="H297" s="30"/>
      <c r="I297" s="30"/>
      <c r="J297" s="30"/>
      <c r="K297" s="33"/>
      <c r="L297" s="11"/>
      <c r="M297" s="12"/>
      <c r="N297" s="12"/>
      <c r="O297" s="12"/>
      <c r="P297" s="12"/>
      <c r="Q297" s="13"/>
      <c r="R297" s="27"/>
      <c r="S297" s="28"/>
      <c r="T297" s="28"/>
      <c r="U297" s="28"/>
      <c r="V297" s="32"/>
      <c r="W297" s="29"/>
      <c r="X297" s="30"/>
      <c r="Y297" s="30"/>
      <c r="Z297" s="30"/>
      <c r="AA297" s="33"/>
      <c r="AB297" s="11"/>
      <c r="AC297" s="12"/>
      <c r="AD297" s="12"/>
      <c r="AE297" s="12"/>
      <c r="AF297" s="12"/>
      <c r="AG297" s="13"/>
      <c r="AH297" s="27"/>
      <c r="AI297" s="28"/>
      <c r="AJ297" s="28"/>
      <c r="AK297" s="28"/>
      <c r="AL297" s="32"/>
      <c r="AM297" s="29"/>
      <c r="AN297" s="30"/>
      <c r="AO297" s="30"/>
      <c r="AP297" s="30"/>
      <c r="AQ297" s="33"/>
      <c r="AR297" s="11"/>
      <c r="AS297" s="12"/>
      <c r="AT297" s="12"/>
      <c r="AU297" s="12"/>
      <c r="AV297" s="12"/>
      <c r="AW297" s="13"/>
      <c r="AX297" s="27"/>
      <c r="AY297" s="28"/>
      <c r="AZ297" s="28"/>
      <c r="BA297" s="29"/>
      <c r="BB297" s="30"/>
      <c r="BC297" s="33"/>
      <c r="BD297" s="11"/>
      <c r="BE297" s="12"/>
      <c r="BF297" s="12"/>
      <c r="BG297" s="12"/>
      <c r="BH297" s="12"/>
      <c r="BI297" s="13"/>
    </row>
    <row r="298" spans="2:61" ht="15" customHeight="1" thickTop="1">
      <c r="B298" s="27"/>
      <c r="C298" s="28"/>
      <c r="D298" s="28"/>
      <c r="E298" s="28"/>
      <c r="F298" s="32"/>
      <c r="G298" s="25" t="s">
        <v>17</v>
      </c>
      <c r="H298" s="26"/>
      <c r="I298" s="26"/>
      <c r="J298" s="26"/>
      <c r="K298" s="31"/>
      <c r="L298" s="5"/>
      <c r="M298" s="6"/>
      <c r="N298" s="6"/>
      <c r="O298" s="6"/>
      <c r="P298" s="6"/>
      <c r="Q298" s="7"/>
      <c r="R298" s="27"/>
      <c r="S298" s="28"/>
      <c r="T298" s="28"/>
      <c r="U298" s="28"/>
      <c r="V298" s="32"/>
      <c r="W298" s="25" t="s">
        <v>17</v>
      </c>
      <c r="X298" s="26"/>
      <c r="Y298" s="26"/>
      <c r="Z298" s="26"/>
      <c r="AA298" s="31"/>
      <c r="AB298" s="5"/>
      <c r="AC298" s="6"/>
      <c r="AD298" s="6"/>
      <c r="AE298" s="6"/>
      <c r="AF298" s="6"/>
      <c r="AG298" s="7"/>
      <c r="AH298" s="27"/>
      <c r="AI298" s="28"/>
      <c r="AJ298" s="28"/>
      <c r="AK298" s="28"/>
      <c r="AL298" s="32"/>
      <c r="AM298" s="25" t="s">
        <v>17</v>
      </c>
      <c r="AN298" s="26"/>
      <c r="AO298" s="26"/>
      <c r="AP298" s="26"/>
      <c r="AQ298" s="31"/>
      <c r="AR298" s="5"/>
      <c r="AS298" s="6"/>
      <c r="AT298" s="6"/>
      <c r="AU298" s="6"/>
      <c r="AV298" s="6"/>
      <c r="AW298" s="7"/>
      <c r="AX298" s="27"/>
      <c r="AY298" s="28"/>
      <c r="AZ298" s="28"/>
      <c r="BA298" s="25" t="s">
        <v>17</v>
      </c>
      <c r="BB298" s="26"/>
      <c r="BC298" s="31"/>
      <c r="BD298" s="5"/>
      <c r="BE298" s="6"/>
      <c r="BF298" s="6"/>
      <c r="BG298" s="6"/>
      <c r="BH298" s="6"/>
      <c r="BI298" s="7"/>
    </row>
    <row r="299" spans="2:61" ht="15" customHeight="1">
      <c r="B299" s="27"/>
      <c r="C299" s="28"/>
      <c r="D299" s="28"/>
      <c r="E299" s="28"/>
      <c r="F299" s="32"/>
      <c r="G299" s="27"/>
      <c r="H299" s="28"/>
      <c r="I299" s="28"/>
      <c r="J299" s="28"/>
      <c r="K299" s="32"/>
      <c r="L299" s="8"/>
      <c r="M299" s="9"/>
      <c r="N299" s="9"/>
      <c r="O299" s="9"/>
      <c r="P299" s="9"/>
      <c r="Q299" s="10"/>
      <c r="R299" s="27"/>
      <c r="S299" s="28"/>
      <c r="T299" s="28"/>
      <c r="U299" s="28"/>
      <c r="V299" s="32"/>
      <c r="W299" s="27"/>
      <c r="X299" s="28"/>
      <c r="Y299" s="28"/>
      <c r="Z299" s="28"/>
      <c r="AA299" s="32"/>
      <c r="AB299" s="8"/>
      <c r="AC299" s="9"/>
      <c r="AD299" s="9"/>
      <c r="AE299" s="9"/>
      <c r="AF299" s="9"/>
      <c r="AG299" s="10"/>
      <c r="AH299" s="27"/>
      <c r="AI299" s="28"/>
      <c r="AJ299" s="28"/>
      <c r="AK299" s="28"/>
      <c r="AL299" s="32"/>
      <c r="AM299" s="27"/>
      <c r="AN299" s="28"/>
      <c r="AO299" s="28"/>
      <c r="AP299" s="28"/>
      <c r="AQ299" s="32"/>
      <c r="AR299" s="8"/>
      <c r="AS299" s="9"/>
      <c r="AT299" s="9"/>
      <c r="AU299" s="9"/>
      <c r="AV299" s="9"/>
      <c r="AW299" s="10"/>
      <c r="AX299" s="27"/>
      <c r="AY299" s="28"/>
      <c r="AZ299" s="28"/>
      <c r="BA299" s="27"/>
      <c r="BB299" s="28"/>
      <c r="BC299" s="32"/>
      <c r="BD299" s="8"/>
      <c r="BE299" s="9"/>
      <c r="BF299" s="9"/>
      <c r="BG299" s="9"/>
      <c r="BH299" s="9"/>
      <c r="BI299" s="10"/>
    </row>
    <row r="300" spans="2:61" ht="15" customHeight="1" thickBot="1">
      <c r="B300" s="29"/>
      <c r="C300" s="30"/>
      <c r="D300" s="30"/>
      <c r="E300" s="30"/>
      <c r="F300" s="33"/>
      <c r="G300" s="29"/>
      <c r="H300" s="30"/>
      <c r="I300" s="30"/>
      <c r="J300" s="30"/>
      <c r="K300" s="33"/>
      <c r="L300" s="11"/>
      <c r="M300" s="12"/>
      <c r="N300" s="12"/>
      <c r="O300" s="12"/>
      <c r="P300" s="12"/>
      <c r="Q300" s="13"/>
      <c r="R300" s="29"/>
      <c r="S300" s="30"/>
      <c r="T300" s="30"/>
      <c r="U300" s="30"/>
      <c r="V300" s="33"/>
      <c r="W300" s="29"/>
      <c r="X300" s="30"/>
      <c r="Y300" s="30"/>
      <c r="Z300" s="30"/>
      <c r="AA300" s="33"/>
      <c r="AB300" s="11"/>
      <c r="AC300" s="12"/>
      <c r="AD300" s="12"/>
      <c r="AE300" s="12"/>
      <c r="AF300" s="12"/>
      <c r="AG300" s="13"/>
      <c r="AH300" s="29"/>
      <c r="AI300" s="30"/>
      <c r="AJ300" s="30"/>
      <c r="AK300" s="30"/>
      <c r="AL300" s="33"/>
      <c r="AM300" s="29"/>
      <c r="AN300" s="30"/>
      <c r="AO300" s="30"/>
      <c r="AP300" s="30"/>
      <c r="AQ300" s="33"/>
      <c r="AR300" s="11"/>
      <c r="AS300" s="12"/>
      <c r="AT300" s="12"/>
      <c r="AU300" s="12"/>
      <c r="AV300" s="12"/>
      <c r="AW300" s="13"/>
      <c r="AX300" s="29"/>
      <c r="AY300" s="30"/>
      <c r="AZ300" s="30"/>
      <c r="BA300" s="29"/>
      <c r="BB300" s="30"/>
      <c r="BC300" s="33"/>
      <c r="BD300" s="11"/>
      <c r="BE300" s="12"/>
      <c r="BF300" s="12"/>
      <c r="BG300" s="12"/>
      <c r="BH300" s="12"/>
      <c r="BI300" s="13"/>
    </row>
    <row r="301" spans="2:61" ht="15" customHeight="1" thickTop="1">
      <c r="B301" s="14"/>
      <c r="C301" s="14"/>
      <c r="D301" s="14"/>
      <c r="E301" s="14"/>
      <c r="F301" s="14"/>
      <c r="G301" s="14"/>
      <c r="H301" s="14"/>
      <c r="I301" s="14"/>
      <c r="J301" s="14"/>
      <c r="K301" s="14"/>
      <c r="L301" s="14"/>
      <c r="M301" s="14"/>
      <c r="N301" s="14"/>
      <c r="O301" s="14"/>
      <c r="P301" s="14"/>
      <c r="Q301" s="14"/>
      <c r="R301" s="14"/>
      <c r="S301" s="14"/>
      <c r="T301" s="14"/>
      <c r="U301" s="14"/>
      <c r="V301" s="14"/>
      <c r="W301" s="14"/>
      <c r="X301" s="14"/>
      <c r="Y301" s="14"/>
      <c r="Z301" s="14"/>
      <c r="AA301" s="14"/>
      <c r="AB301" s="14"/>
      <c r="AC301" s="14"/>
      <c r="AD301" s="14"/>
      <c r="AE301" s="14"/>
      <c r="AF301" s="14"/>
      <c r="AG301" s="14"/>
      <c r="AH301" s="14"/>
      <c r="AI301" s="14"/>
      <c r="AJ301" s="14"/>
      <c r="AK301" s="14"/>
      <c r="AL301" s="14"/>
      <c r="AM301" s="14"/>
      <c r="AN301" s="14"/>
      <c r="AO301" s="14"/>
      <c r="AP301" s="14"/>
      <c r="AQ301" s="14"/>
      <c r="AR301" s="14"/>
      <c r="AS301" s="14"/>
      <c r="AT301" s="14"/>
      <c r="AU301" s="14"/>
      <c r="AV301" s="14"/>
      <c r="AW301" s="14"/>
      <c r="AX301" s="14"/>
      <c r="AY301" s="14"/>
      <c r="AZ301" s="14"/>
      <c r="BA301" s="14"/>
      <c r="BB301" s="14"/>
      <c r="BC301" s="14"/>
      <c r="BD301" s="14"/>
      <c r="BE301" s="14"/>
      <c r="BF301" s="14"/>
      <c r="BG301" s="14"/>
      <c r="BH301" s="14"/>
      <c r="BI301" s="14"/>
    </row>
    <row r="302" spans="2:61" ht="15" customHeight="1" thickBot="1">
      <c r="B302" s="15"/>
      <c r="C302" s="15"/>
      <c r="D302" s="15"/>
      <c r="E302" s="15"/>
      <c r="F302" s="15"/>
      <c r="G302" s="15"/>
      <c r="H302" s="15"/>
      <c r="I302" s="15"/>
      <c r="J302" s="15"/>
      <c r="K302" s="15"/>
      <c r="L302" s="15"/>
      <c r="M302" s="15"/>
      <c r="N302" s="15"/>
      <c r="O302" s="15"/>
      <c r="P302" s="15"/>
      <c r="Q302" s="15"/>
      <c r="R302" s="15"/>
      <c r="S302" s="15"/>
      <c r="T302" s="15"/>
      <c r="U302" s="15"/>
      <c r="V302" s="15"/>
      <c r="W302" s="15"/>
      <c r="X302" s="15"/>
      <c r="Y302" s="15"/>
      <c r="Z302" s="15"/>
      <c r="AA302" s="15"/>
      <c r="AB302" s="15"/>
      <c r="AC302" s="15"/>
      <c r="AD302" s="15"/>
      <c r="AE302" s="15"/>
      <c r="AF302" s="15"/>
      <c r="AG302" s="15"/>
      <c r="AH302" s="15"/>
      <c r="AI302" s="15"/>
      <c r="AJ302" s="15"/>
      <c r="AK302" s="15"/>
      <c r="AL302" s="15"/>
      <c r="AM302" s="15"/>
      <c r="AN302" s="15"/>
      <c r="AO302" s="15"/>
      <c r="AP302" s="15"/>
      <c r="AQ302" s="15"/>
      <c r="AR302" s="15"/>
      <c r="AS302" s="15"/>
      <c r="AT302" s="15"/>
      <c r="AU302" s="15"/>
      <c r="AV302" s="15"/>
      <c r="AW302" s="15"/>
      <c r="AX302" s="15"/>
      <c r="AY302" s="15"/>
      <c r="AZ302" s="15"/>
      <c r="BA302" s="15"/>
      <c r="BB302" s="15"/>
      <c r="BC302" s="15"/>
      <c r="BD302" s="15"/>
      <c r="BE302" s="15"/>
      <c r="BF302" s="15"/>
      <c r="BG302" s="15"/>
      <c r="BH302" s="15"/>
      <c r="BI302" s="15"/>
    </row>
    <row r="303" spans="2:61" ht="15" customHeight="1" thickTop="1">
      <c r="B303" s="16" t="s">
        <v>19</v>
      </c>
      <c r="C303" s="16"/>
      <c r="D303" s="16"/>
      <c r="E303" s="16"/>
      <c r="F303" s="16"/>
      <c r="G303" s="16"/>
      <c r="H303" s="16"/>
      <c r="I303" s="16"/>
      <c r="J303" s="16"/>
      <c r="K303" s="19" t="str">
        <f>K33</f>
        <v>Илюхин А.В. / Лесковский А.В. / Набиуллин Р.И.</v>
      </c>
      <c r="L303" s="19"/>
      <c r="M303" s="19"/>
      <c r="N303" s="19"/>
      <c r="O303" s="19"/>
      <c r="P303" s="19"/>
      <c r="Q303" s="19"/>
      <c r="R303" s="19"/>
      <c r="S303" s="19"/>
      <c r="T303" s="22" t="s">
        <v>123</v>
      </c>
      <c r="U303" s="22"/>
      <c r="V303" s="22"/>
      <c r="W303" s="22"/>
      <c r="X303" s="22"/>
      <c r="Y303" s="22"/>
      <c r="Z303" s="22"/>
      <c r="AA303" s="22"/>
      <c r="AB303" s="22"/>
      <c r="AC303" s="22"/>
      <c r="AD303" s="22"/>
      <c r="AE303" s="22"/>
      <c r="AF303" s="22"/>
      <c r="AG303" s="16" t="s">
        <v>203</v>
      </c>
      <c r="AH303" s="16"/>
      <c r="AI303" s="16"/>
      <c r="AJ303" s="16"/>
      <c r="AK303" s="16"/>
      <c r="AL303" s="16"/>
      <c r="AM303" s="16"/>
      <c r="AN303" s="16"/>
      <c r="AO303" s="16"/>
      <c r="AP303" s="19" t="str">
        <f>K39</f>
        <v>Шамсиев Р.Р.</v>
      </c>
      <c r="AQ303" s="19"/>
      <c r="AR303" s="19"/>
      <c r="AS303" s="19"/>
      <c r="AT303" s="19"/>
      <c r="AU303" s="19"/>
      <c r="AV303" s="19"/>
      <c r="AW303" s="19"/>
      <c r="AX303" s="19"/>
      <c r="AY303" s="22" t="s">
        <v>123</v>
      </c>
      <c r="AZ303" s="22"/>
      <c r="BA303" s="22"/>
      <c r="BB303" s="22"/>
      <c r="BC303" s="22"/>
      <c r="BD303" s="22"/>
      <c r="BE303" s="22"/>
      <c r="BF303" s="22"/>
      <c r="BG303" s="22"/>
      <c r="BH303" s="22"/>
      <c r="BI303" s="22"/>
    </row>
    <row r="304" spans="2:61" ht="15" customHeight="1">
      <c r="B304" s="17"/>
      <c r="C304" s="17"/>
      <c r="D304" s="17"/>
      <c r="E304" s="17"/>
      <c r="F304" s="17"/>
      <c r="G304" s="17"/>
      <c r="H304" s="17"/>
      <c r="I304" s="17"/>
      <c r="J304" s="17"/>
      <c r="K304" s="20"/>
      <c r="L304" s="20"/>
      <c r="M304" s="20"/>
      <c r="N304" s="20"/>
      <c r="O304" s="20"/>
      <c r="P304" s="20"/>
      <c r="Q304" s="20"/>
      <c r="R304" s="20"/>
      <c r="S304" s="20"/>
      <c r="T304" s="23"/>
      <c r="U304" s="23"/>
      <c r="V304" s="23"/>
      <c r="W304" s="23"/>
      <c r="X304" s="23"/>
      <c r="Y304" s="23"/>
      <c r="Z304" s="23"/>
      <c r="AA304" s="23"/>
      <c r="AB304" s="23"/>
      <c r="AC304" s="23"/>
      <c r="AD304" s="23"/>
      <c r="AE304" s="23"/>
      <c r="AF304" s="23"/>
      <c r="AG304" s="17"/>
      <c r="AH304" s="17"/>
      <c r="AI304" s="17"/>
      <c r="AJ304" s="17"/>
      <c r="AK304" s="17"/>
      <c r="AL304" s="17"/>
      <c r="AM304" s="17"/>
      <c r="AN304" s="17"/>
      <c r="AO304" s="17"/>
      <c r="AP304" s="20"/>
      <c r="AQ304" s="20"/>
      <c r="AR304" s="20"/>
      <c r="AS304" s="20"/>
      <c r="AT304" s="20"/>
      <c r="AU304" s="20"/>
      <c r="AV304" s="20"/>
      <c r="AW304" s="20"/>
      <c r="AX304" s="20"/>
      <c r="AY304" s="23"/>
      <c r="AZ304" s="23"/>
      <c r="BA304" s="23"/>
      <c r="BB304" s="23"/>
      <c r="BC304" s="23"/>
      <c r="BD304" s="23"/>
      <c r="BE304" s="23"/>
      <c r="BF304" s="23"/>
      <c r="BG304" s="23"/>
      <c r="BH304" s="23"/>
      <c r="BI304" s="23"/>
    </row>
    <row r="305" spans="2:61" ht="15" customHeight="1">
      <c r="B305" s="17"/>
      <c r="C305" s="17"/>
      <c r="D305" s="17"/>
      <c r="E305" s="17"/>
      <c r="F305" s="17"/>
      <c r="G305" s="17"/>
      <c r="H305" s="17"/>
      <c r="I305" s="17"/>
      <c r="J305" s="17"/>
      <c r="K305" s="20"/>
      <c r="L305" s="20"/>
      <c r="M305" s="20"/>
      <c r="N305" s="20"/>
      <c r="O305" s="20"/>
      <c r="P305" s="20"/>
      <c r="Q305" s="20"/>
      <c r="R305" s="20"/>
      <c r="S305" s="20"/>
      <c r="T305" s="23"/>
      <c r="U305" s="23"/>
      <c r="V305" s="23"/>
      <c r="W305" s="23"/>
      <c r="X305" s="23"/>
      <c r="Y305" s="23"/>
      <c r="Z305" s="23"/>
      <c r="AA305" s="23"/>
      <c r="AB305" s="23"/>
      <c r="AC305" s="23"/>
      <c r="AD305" s="23"/>
      <c r="AE305" s="23"/>
      <c r="AF305" s="23"/>
      <c r="AG305" s="17"/>
      <c r="AH305" s="17"/>
      <c r="AI305" s="17"/>
      <c r="AJ305" s="17"/>
      <c r="AK305" s="17"/>
      <c r="AL305" s="17"/>
      <c r="AM305" s="17"/>
      <c r="AN305" s="17"/>
      <c r="AO305" s="17"/>
      <c r="AP305" s="20"/>
      <c r="AQ305" s="20"/>
      <c r="AR305" s="20"/>
      <c r="AS305" s="20"/>
      <c r="AT305" s="20"/>
      <c r="AU305" s="20"/>
      <c r="AV305" s="20"/>
      <c r="AW305" s="20"/>
      <c r="AX305" s="20"/>
      <c r="AY305" s="23"/>
      <c r="AZ305" s="23"/>
      <c r="BA305" s="23"/>
      <c r="BB305" s="23"/>
      <c r="BC305" s="23"/>
      <c r="BD305" s="23"/>
      <c r="BE305" s="23"/>
      <c r="BF305" s="23"/>
      <c r="BG305" s="23"/>
      <c r="BH305" s="23"/>
      <c r="BI305" s="23"/>
    </row>
    <row r="306" spans="2:61" ht="15" customHeight="1">
      <c r="B306" s="17"/>
      <c r="C306" s="17"/>
      <c r="D306" s="17"/>
      <c r="E306" s="17"/>
      <c r="F306" s="17"/>
      <c r="G306" s="17"/>
      <c r="H306" s="17"/>
      <c r="I306" s="17"/>
      <c r="J306" s="17"/>
      <c r="K306" s="20"/>
      <c r="L306" s="20"/>
      <c r="M306" s="20"/>
      <c r="N306" s="20"/>
      <c r="O306" s="20"/>
      <c r="P306" s="20"/>
      <c r="Q306" s="20"/>
      <c r="R306" s="20"/>
      <c r="S306" s="20"/>
      <c r="T306" s="23"/>
      <c r="U306" s="23"/>
      <c r="V306" s="23"/>
      <c r="W306" s="23"/>
      <c r="X306" s="23"/>
      <c r="Y306" s="23"/>
      <c r="Z306" s="23"/>
      <c r="AA306" s="23"/>
      <c r="AB306" s="23"/>
      <c r="AC306" s="23"/>
      <c r="AD306" s="23"/>
      <c r="AE306" s="23"/>
      <c r="AF306" s="23"/>
      <c r="AG306" s="17"/>
      <c r="AH306" s="17"/>
      <c r="AI306" s="17"/>
      <c r="AJ306" s="17"/>
      <c r="AK306" s="17"/>
      <c r="AL306" s="17"/>
      <c r="AM306" s="17"/>
      <c r="AN306" s="17"/>
      <c r="AO306" s="17"/>
      <c r="AP306" s="20"/>
      <c r="AQ306" s="20"/>
      <c r="AR306" s="20"/>
      <c r="AS306" s="20"/>
      <c r="AT306" s="20"/>
      <c r="AU306" s="20"/>
      <c r="AV306" s="20"/>
      <c r="AW306" s="20"/>
      <c r="AX306" s="20"/>
      <c r="AY306" s="23"/>
      <c r="AZ306" s="23"/>
      <c r="BA306" s="23"/>
      <c r="BB306" s="23"/>
      <c r="BC306" s="23"/>
      <c r="BD306" s="23"/>
      <c r="BE306" s="23"/>
      <c r="BF306" s="23"/>
      <c r="BG306" s="23"/>
      <c r="BH306" s="23"/>
      <c r="BI306" s="23"/>
    </row>
    <row r="307" spans="2:61" ht="56.25" customHeight="1" thickBot="1">
      <c r="B307" s="18"/>
      <c r="C307" s="18"/>
      <c r="D307" s="18"/>
      <c r="E307" s="18"/>
      <c r="F307" s="18"/>
      <c r="G307" s="18"/>
      <c r="H307" s="18"/>
      <c r="I307" s="18"/>
      <c r="J307" s="18"/>
      <c r="K307" s="21"/>
      <c r="L307" s="21"/>
      <c r="M307" s="21"/>
      <c r="N307" s="21"/>
      <c r="O307" s="21"/>
      <c r="P307" s="21"/>
      <c r="Q307" s="21"/>
      <c r="R307" s="21"/>
      <c r="S307" s="21"/>
      <c r="T307" s="24"/>
      <c r="U307" s="24"/>
      <c r="V307" s="24"/>
      <c r="W307" s="24"/>
      <c r="X307" s="24"/>
      <c r="Y307" s="24"/>
      <c r="Z307" s="24"/>
      <c r="AA307" s="24"/>
      <c r="AB307" s="24"/>
      <c r="AC307" s="24"/>
      <c r="AD307" s="24"/>
      <c r="AE307" s="24"/>
      <c r="AF307" s="24"/>
      <c r="AG307" s="18"/>
      <c r="AH307" s="18"/>
      <c r="AI307" s="18"/>
      <c r="AJ307" s="18"/>
      <c r="AK307" s="18"/>
      <c r="AL307" s="18"/>
      <c r="AM307" s="18"/>
      <c r="AN307" s="18"/>
      <c r="AO307" s="18"/>
      <c r="AP307" s="21"/>
      <c r="AQ307" s="21"/>
      <c r="AR307" s="21"/>
      <c r="AS307" s="21"/>
      <c r="AT307" s="21"/>
      <c r="AU307" s="21"/>
      <c r="AV307" s="21"/>
      <c r="AW307" s="21"/>
      <c r="AX307" s="21"/>
      <c r="AY307" s="24"/>
      <c r="AZ307" s="24"/>
      <c r="BA307" s="24"/>
      <c r="BB307" s="24"/>
      <c r="BC307" s="24"/>
      <c r="BD307" s="24"/>
      <c r="BE307" s="24"/>
      <c r="BF307" s="24"/>
      <c r="BG307" s="24"/>
      <c r="BH307" s="24"/>
      <c r="BI307" s="24"/>
    </row>
    <row r="308" spans="2:61" ht="15.75" thickTop="1"/>
  </sheetData>
  <mergeCells count="1126">
    <mergeCell ref="BD298:BI300"/>
    <mergeCell ref="B301:BI302"/>
    <mergeCell ref="B303:J307"/>
    <mergeCell ref="K303:S307"/>
    <mergeCell ref="T303:AF307"/>
    <mergeCell ref="AG303:AO307"/>
    <mergeCell ref="AP303:AX307"/>
    <mergeCell ref="AY303:BI307"/>
    <mergeCell ref="AX295:AZ300"/>
    <mergeCell ref="BA295:BC297"/>
    <mergeCell ref="BD295:BI297"/>
    <mergeCell ref="G298:K300"/>
    <mergeCell ref="L298:Q300"/>
    <mergeCell ref="W298:AA300"/>
    <mergeCell ref="AB298:AG300"/>
    <mergeCell ref="AM298:AQ300"/>
    <mergeCell ref="AR298:AW300"/>
    <mergeCell ref="BA298:BC300"/>
    <mergeCell ref="B293:BI294"/>
    <mergeCell ref="B295:F300"/>
    <mergeCell ref="G295:K297"/>
    <mergeCell ref="L295:Q297"/>
    <mergeCell ref="R295:V300"/>
    <mergeCell ref="W295:AA297"/>
    <mergeCell ref="AB295:AG297"/>
    <mergeCell ref="AH295:AL300"/>
    <mergeCell ref="AM295:AQ297"/>
    <mergeCell ref="AR295:AW297"/>
    <mergeCell ref="B283:BI284"/>
    <mergeCell ref="B285:F288"/>
    <mergeCell ref="G285:BI288"/>
    <mergeCell ref="B289:F292"/>
    <mergeCell ref="G289:AG292"/>
    <mergeCell ref="AH289:BI292"/>
    <mergeCell ref="AN279:AP282"/>
    <mergeCell ref="AQ279:AS282"/>
    <mergeCell ref="AT279:AV282"/>
    <mergeCell ref="AW279:AY282"/>
    <mergeCell ref="AZ279:BE282"/>
    <mergeCell ref="BF279:BI282"/>
    <mergeCell ref="S279:V282"/>
    <mergeCell ref="W279:Y282"/>
    <mergeCell ref="Z279:AB282"/>
    <mergeCell ref="AC279:AG282"/>
    <mergeCell ref="AH279:AJ282"/>
    <mergeCell ref="AK279:AM282"/>
    <mergeCell ref="B279:D282"/>
    <mergeCell ref="E279:G282"/>
    <mergeCell ref="H279:J282"/>
    <mergeCell ref="K279:M282"/>
    <mergeCell ref="N279:P282"/>
    <mergeCell ref="Q279:R282"/>
    <mergeCell ref="AN275:AP278"/>
    <mergeCell ref="AQ275:AS278"/>
    <mergeCell ref="AT275:AV278"/>
    <mergeCell ref="AW275:AY278"/>
    <mergeCell ref="AZ275:BE278"/>
    <mergeCell ref="BF275:BI278"/>
    <mergeCell ref="S275:V278"/>
    <mergeCell ref="W275:Y278"/>
    <mergeCell ref="Z275:AB278"/>
    <mergeCell ref="AC275:AG278"/>
    <mergeCell ref="AH275:AJ278"/>
    <mergeCell ref="AK275:AM278"/>
    <mergeCell ref="B275:D278"/>
    <mergeCell ref="E275:G278"/>
    <mergeCell ref="H275:J278"/>
    <mergeCell ref="K275:M278"/>
    <mergeCell ref="N275:P278"/>
    <mergeCell ref="Q275:R278"/>
    <mergeCell ref="AW270:AY274"/>
    <mergeCell ref="AZ270:BE274"/>
    <mergeCell ref="BF270:BI274"/>
    <mergeCell ref="Q273:R274"/>
    <mergeCell ref="S273:V274"/>
    <mergeCell ref="W273:Y274"/>
    <mergeCell ref="AC270:AG274"/>
    <mergeCell ref="AH270:AJ274"/>
    <mergeCell ref="AK270:AM274"/>
    <mergeCell ref="AN270:AP274"/>
    <mergeCell ref="AQ270:AS274"/>
    <mergeCell ref="AT270:AV274"/>
    <mergeCell ref="B270:D274"/>
    <mergeCell ref="E270:G274"/>
    <mergeCell ref="H270:J274"/>
    <mergeCell ref="K270:P274"/>
    <mergeCell ref="Q270:Y272"/>
    <mergeCell ref="Z270:AB274"/>
    <mergeCell ref="BD260:BF263"/>
    <mergeCell ref="BG260:BI263"/>
    <mergeCell ref="B264:AB267"/>
    <mergeCell ref="AC264:AS267"/>
    <mergeCell ref="AT264:BI267"/>
    <mergeCell ref="B268:BI269"/>
    <mergeCell ref="AL260:AN263"/>
    <mergeCell ref="AO260:AQ263"/>
    <mergeCell ref="AR260:AT263"/>
    <mergeCell ref="AU260:AW263"/>
    <mergeCell ref="AX260:AZ263"/>
    <mergeCell ref="BA260:BC263"/>
    <mergeCell ref="T260:V263"/>
    <mergeCell ref="W260:Y263"/>
    <mergeCell ref="Z260:AB263"/>
    <mergeCell ref="AC260:AE263"/>
    <mergeCell ref="AF260:AH263"/>
    <mergeCell ref="AI260:AK263"/>
    <mergeCell ref="B260:D263"/>
    <mergeCell ref="E260:G263"/>
    <mergeCell ref="H260:J263"/>
    <mergeCell ref="K260:M263"/>
    <mergeCell ref="N260:P263"/>
    <mergeCell ref="Q260:S263"/>
    <mergeCell ref="AR259:AT259"/>
    <mergeCell ref="AU259:AW259"/>
    <mergeCell ref="AX259:AZ259"/>
    <mergeCell ref="BA259:BC259"/>
    <mergeCell ref="BD259:BF259"/>
    <mergeCell ref="BG259:BI259"/>
    <mergeCell ref="Z259:AB259"/>
    <mergeCell ref="AC259:AE259"/>
    <mergeCell ref="AF259:AH259"/>
    <mergeCell ref="AI259:AK259"/>
    <mergeCell ref="AL259:AN259"/>
    <mergeCell ref="AO259:AQ259"/>
    <mergeCell ref="B253:BI256"/>
    <mergeCell ref="B257:BI258"/>
    <mergeCell ref="B259:D259"/>
    <mergeCell ref="E259:G259"/>
    <mergeCell ref="H259:J259"/>
    <mergeCell ref="K259:M259"/>
    <mergeCell ref="N259:P259"/>
    <mergeCell ref="Q259:S259"/>
    <mergeCell ref="T259:V259"/>
    <mergeCell ref="W259:Y259"/>
    <mergeCell ref="T245:V248"/>
    <mergeCell ref="AO249:AQ252"/>
    <mergeCell ref="AR249:AV252"/>
    <mergeCell ref="AW249:AY252"/>
    <mergeCell ref="AZ249:BB252"/>
    <mergeCell ref="BC249:BF252"/>
    <mergeCell ref="BG249:BI252"/>
    <mergeCell ref="T249:V252"/>
    <mergeCell ref="W249:AA252"/>
    <mergeCell ref="AB249:AD252"/>
    <mergeCell ref="AE249:AH252"/>
    <mergeCell ref="AI249:AK252"/>
    <mergeCell ref="AL249:AN252"/>
    <mergeCell ref="AR245:AV248"/>
    <mergeCell ref="AW245:AY248"/>
    <mergeCell ref="AZ245:BB248"/>
    <mergeCell ref="BC245:BF248"/>
    <mergeCell ref="BG245:BI248"/>
    <mergeCell ref="AR241:AV244"/>
    <mergeCell ref="AW241:AY244"/>
    <mergeCell ref="AZ241:BB244"/>
    <mergeCell ref="BC241:BF244"/>
    <mergeCell ref="BG241:BI244"/>
    <mergeCell ref="T241:V244"/>
    <mergeCell ref="W241:AA244"/>
    <mergeCell ref="AB241:AD244"/>
    <mergeCell ref="AE241:AH244"/>
    <mergeCell ref="AI241:AK244"/>
    <mergeCell ref="AL241:AN244"/>
    <mergeCell ref="AR240:AV240"/>
    <mergeCell ref="AW240:AY240"/>
    <mergeCell ref="AZ240:BB240"/>
    <mergeCell ref="BC240:BF240"/>
    <mergeCell ref="BG240:BI240"/>
    <mergeCell ref="B249:G252"/>
    <mergeCell ref="H249:J252"/>
    <mergeCell ref="K249:M252"/>
    <mergeCell ref="N249:P252"/>
    <mergeCell ref="Q249:S252"/>
    <mergeCell ref="W245:AA248"/>
    <mergeCell ref="AB245:AD248"/>
    <mergeCell ref="AE245:AH248"/>
    <mergeCell ref="AI245:AK248"/>
    <mergeCell ref="AL245:AN248"/>
    <mergeCell ref="AO245:AQ248"/>
    <mergeCell ref="B245:G248"/>
    <mergeCell ref="H245:J248"/>
    <mergeCell ref="K245:M248"/>
    <mergeCell ref="N245:P248"/>
    <mergeCell ref="Q245:S248"/>
    <mergeCell ref="B241:G244"/>
    <mergeCell ref="H241:J244"/>
    <mergeCell ref="K241:M244"/>
    <mergeCell ref="N241:P244"/>
    <mergeCell ref="Q241:S244"/>
    <mergeCell ref="W240:AA240"/>
    <mergeCell ref="AB240:AD240"/>
    <mergeCell ref="AE240:AH240"/>
    <mergeCell ref="AI240:AK240"/>
    <mergeCell ref="AL240:AN240"/>
    <mergeCell ref="AO240:AQ240"/>
    <mergeCell ref="B240:G240"/>
    <mergeCell ref="H240:J240"/>
    <mergeCell ref="K240:M240"/>
    <mergeCell ref="N240:P240"/>
    <mergeCell ref="Q240:S240"/>
    <mergeCell ref="T240:V240"/>
    <mergeCell ref="AO241:AQ244"/>
    <mergeCell ref="BB231:BI233"/>
    <mergeCell ref="B234:BI235"/>
    <mergeCell ref="B236:V237"/>
    <mergeCell ref="W236:AQ237"/>
    <mergeCell ref="AR236:BI237"/>
    <mergeCell ref="B238:BI239"/>
    <mergeCell ref="AV228:BA230"/>
    <mergeCell ref="BB228:BI230"/>
    <mergeCell ref="B231:G233"/>
    <mergeCell ref="H231:M233"/>
    <mergeCell ref="N231:S233"/>
    <mergeCell ref="T231:AC233"/>
    <mergeCell ref="AD231:AI233"/>
    <mergeCell ref="AJ231:AO233"/>
    <mergeCell ref="AP231:AU233"/>
    <mergeCell ref="AV231:BA233"/>
    <mergeCell ref="AZ219:BI221"/>
    <mergeCell ref="B222:BI225"/>
    <mergeCell ref="B226:BI227"/>
    <mergeCell ref="B228:G230"/>
    <mergeCell ref="H228:M230"/>
    <mergeCell ref="N228:S230"/>
    <mergeCell ref="T228:AC230"/>
    <mergeCell ref="AD228:AI230"/>
    <mergeCell ref="AJ228:AO230"/>
    <mergeCell ref="AP228:AU230"/>
    <mergeCell ref="B219:G221"/>
    <mergeCell ref="H219:M221"/>
    <mergeCell ref="N219:S221"/>
    <mergeCell ref="T219:AF221"/>
    <mergeCell ref="AG219:AO221"/>
    <mergeCell ref="AP219:AY221"/>
    <mergeCell ref="B210:BI213"/>
    <mergeCell ref="B214:BI215"/>
    <mergeCell ref="B216:G218"/>
    <mergeCell ref="H216:M218"/>
    <mergeCell ref="N216:S218"/>
    <mergeCell ref="T216:AF218"/>
    <mergeCell ref="AG216:AO218"/>
    <mergeCell ref="AP216:AY218"/>
    <mergeCell ref="AZ216:BI218"/>
    <mergeCell ref="AW207:AX209"/>
    <mergeCell ref="AY207:AZ209"/>
    <mergeCell ref="BA207:BB209"/>
    <mergeCell ref="BC207:BD209"/>
    <mergeCell ref="BE207:BF209"/>
    <mergeCell ref="BG207:BI209"/>
    <mergeCell ref="BG204:BI206"/>
    <mergeCell ref="B207:L209"/>
    <mergeCell ref="M207:P209"/>
    <mergeCell ref="Q207:T209"/>
    <mergeCell ref="U207:X209"/>
    <mergeCell ref="Y207:AB209"/>
    <mergeCell ref="AC207:AF209"/>
    <mergeCell ref="AG207:AO209"/>
    <mergeCell ref="AP207:AS209"/>
    <mergeCell ref="AT207:AV209"/>
    <mergeCell ref="AT204:AV206"/>
    <mergeCell ref="AW204:AX206"/>
    <mergeCell ref="AY204:AZ206"/>
    <mergeCell ref="BA204:BB206"/>
    <mergeCell ref="BC204:BD206"/>
    <mergeCell ref="BE204:BF206"/>
    <mergeCell ref="BE201:BF203"/>
    <mergeCell ref="BG201:BI203"/>
    <mergeCell ref="B204:L206"/>
    <mergeCell ref="M204:P206"/>
    <mergeCell ref="Q204:T206"/>
    <mergeCell ref="U204:X206"/>
    <mergeCell ref="Y204:AB206"/>
    <mergeCell ref="AC204:AF206"/>
    <mergeCell ref="AG204:AO206"/>
    <mergeCell ref="AP204:AS206"/>
    <mergeCell ref="AP201:AS203"/>
    <mergeCell ref="AT201:AV203"/>
    <mergeCell ref="AW201:AX203"/>
    <mergeCell ref="AY201:AZ203"/>
    <mergeCell ref="BA201:BB203"/>
    <mergeCell ref="BC201:BD203"/>
    <mergeCell ref="BC198:BD200"/>
    <mergeCell ref="BE198:BF200"/>
    <mergeCell ref="BG198:BI200"/>
    <mergeCell ref="B201:L203"/>
    <mergeCell ref="M201:P203"/>
    <mergeCell ref="Q201:T203"/>
    <mergeCell ref="U201:X203"/>
    <mergeCell ref="Y201:AB203"/>
    <mergeCell ref="AC201:AF203"/>
    <mergeCell ref="AG201:AO203"/>
    <mergeCell ref="AG198:AO200"/>
    <mergeCell ref="AP198:AS200"/>
    <mergeCell ref="AT198:AV200"/>
    <mergeCell ref="AW198:AX200"/>
    <mergeCell ref="AY198:AZ200"/>
    <mergeCell ref="BA198:BB200"/>
    <mergeCell ref="B198:L200"/>
    <mergeCell ref="M198:P200"/>
    <mergeCell ref="Q198:T200"/>
    <mergeCell ref="U198:X200"/>
    <mergeCell ref="Y198:AB200"/>
    <mergeCell ref="AC198:AF200"/>
    <mergeCell ref="AW195:AX197"/>
    <mergeCell ref="AY195:AZ197"/>
    <mergeCell ref="BA195:BB197"/>
    <mergeCell ref="BC195:BD197"/>
    <mergeCell ref="BE195:BF197"/>
    <mergeCell ref="BG195:BI197"/>
    <mergeCell ref="BG192:BI194"/>
    <mergeCell ref="B195:L197"/>
    <mergeCell ref="M195:P197"/>
    <mergeCell ref="Q195:T197"/>
    <mergeCell ref="U195:X197"/>
    <mergeCell ref="Y195:AB197"/>
    <mergeCell ref="AC195:AF197"/>
    <mergeCell ref="AG195:AO197"/>
    <mergeCell ref="AP195:AS197"/>
    <mergeCell ref="AT195:AV197"/>
    <mergeCell ref="AT192:AV194"/>
    <mergeCell ref="AW192:AX194"/>
    <mergeCell ref="AY192:AZ194"/>
    <mergeCell ref="BA192:BB194"/>
    <mergeCell ref="BC192:BD194"/>
    <mergeCell ref="BE192:BF194"/>
    <mergeCell ref="BE189:BF191"/>
    <mergeCell ref="BG189:BI191"/>
    <mergeCell ref="B192:L194"/>
    <mergeCell ref="M192:P194"/>
    <mergeCell ref="Q192:T194"/>
    <mergeCell ref="U192:X194"/>
    <mergeCell ref="Y192:AB194"/>
    <mergeCell ref="AC192:AF194"/>
    <mergeCell ref="AG192:AO194"/>
    <mergeCell ref="AP192:AS194"/>
    <mergeCell ref="AP189:AS191"/>
    <mergeCell ref="AT189:AV191"/>
    <mergeCell ref="AW189:AX191"/>
    <mergeCell ref="AY189:AZ191"/>
    <mergeCell ref="BA189:BB191"/>
    <mergeCell ref="BC189:BD191"/>
    <mergeCell ref="BC186:BD188"/>
    <mergeCell ref="BE186:BF188"/>
    <mergeCell ref="BG186:BI188"/>
    <mergeCell ref="B189:L191"/>
    <mergeCell ref="M189:P191"/>
    <mergeCell ref="Q189:T191"/>
    <mergeCell ref="U189:X191"/>
    <mergeCell ref="Y189:AB191"/>
    <mergeCell ref="AC189:AF191"/>
    <mergeCell ref="AG189:AO191"/>
    <mergeCell ref="AG186:AO188"/>
    <mergeCell ref="AP186:AS188"/>
    <mergeCell ref="AT186:AV188"/>
    <mergeCell ref="AW186:AX188"/>
    <mergeCell ref="AY186:AZ188"/>
    <mergeCell ref="BA186:BB188"/>
    <mergeCell ref="B186:L188"/>
    <mergeCell ref="M186:P188"/>
    <mergeCell ref="Q186:T188"/>
    <mergeCell ref="U186:X188"/>
    <mergeCell ref="Y186:AB188"/>
    <mergeCell ref="AC186:AF188"/>
    <mergeCell ref="AW183:AX185"/>
    <mergeCell ref="AY183:AZ185"/>
    <mergeCell ref="BA183:BB185"/>
    <mergeCell ref="BC183:BD185"/>
    <mergeCell ref="BE183:BF185"/>
    <mergeCell ref="BG183:BI185"/>
    <mergeCell ref="BG180:BI182"/>
    <mergeCell ref="B183:L185"/>
    <mergeCell ref="M183:P185"/>
    <mergeCell ref="Q183:T185"/>
    <mergeCell ref="U183:X185"/>
    <mergeCell ref="Y183:AB185"/>
    <mergeCell ref="AC183:AF185"/>
    <mergeCell ref="AG183:AO185"/>
    <mergeCell ref="AP183:AS185"/>
    <mergeCell ref="AT183:AV185"/>
    <mergeCell ref="AT180:AV182"/>
    <mergeCell ref="AW180:AX182"/>
    <mergeCell ref="AY180:AZ182"/>
    <mergeCell ref="BA180:BB182"/>
    <mergeCell ref="BC180:BD182"/>
    <mergeCell ref="BE180:BF182"/>
    <mergeCell ref="Y174:AB176"/>
    <mergeCell ref="AC174:AF176"/>
    <mergeCell ref="AG174:AO176"/>
    <mergeCell ref="AP174:AS176"/>
    <mergeCell ref="BE177:BF179"/>
    <mergeCell ref="BG177:BI179"/>
    <mergeCell ref="B180:L182"/>
    <mergeCell ref="M180:P182"/>
    <mergeCell ref="Q180:T182"/>
    <mergeCell ref="U180:X182"/>
    <mergeCell ref="Y180:AB182"/>
    <mergeCell ref="AC180:AF182"/>
    <mergeCell ref="AG180:AO182"/>
    <mergeCell ref="AP180:AS182"/>
    <mergeCell ref="AP177:AS179"/>
    <mergeCell ref="AT177:AV179"/>
    <mergeCell ref="AW177:AX179"/>
    <mergeCell ref="AY177:AZ179"/>
    <mergeCell ref="BA177:BB179"/>
    <mergeCell ref="BC177:BD179"/>
    <mergeCell ref="BG174:BI176"/>
    <mergeCell ref="Y171:AB173"/>
    <mergeCell ref="AC171:AF173"/>
    <mergeCell ref="AW171:AX173"/>
    <mergeCell ref="AY171:AZ173"/>
    <mergeCell ref="AP168:AS173"/>
    <mergeCell ref="AT168:AV173"/>
    <mergeCell ref="AW168:BB170"/>
    <mergeCell ref="BC168:BD173"/>
    <mergeCell ref="BE168:BF173"/>
    <mergeCell ref="BG168:BI173"/>
    <mergeCell ref="BA171:BB173"/>
    <mergeCell ref="BJ174:BL176"/>
    <mergeCell ref="BM174:BO176"/>
    <mergeCell ref="B177:L179"/>
    <mergeCell ref="M177:P179"/>
    <mergeCell ref="Q177:T179"/>
    <mergeCell ref="U177:X179"/>
    <mergeCell ref="Y177:AB179"/>
    <mergeCell ref="AC177:AF179"/>
    <mergeCell ref="AG177:AO179"/>
    <mergeCell ref="AT174:AV176"/>
    <mergeCell ref="AW174:AX176"/>
    <mergeCell ref="AY174:AZ176"/>
    <mergeCell ref="BA174:BB176"/>
    <mergeCell ref="BC174:BD176"/>
    <mergeCell ref="BE174:BF176"/>
    <mergeCell ref="BJ171:BL173"/>
    <mergeCell ref="BM171:BO173"/>
    <mergeCell ref="B174:L176"/>
    <mergeCell ref="M174:P176"/>
    <mergeCell ref="Q174:T176"/>
    <mergeCell ref="U174:X176"/>
    <mergeCell ref="AG165:BI167"/>
    <mergeCell ref="BJ165:BL167"/>
    <mergeCell ref="BM165:BO167"/>
    <mergeCell ref="B168:L170"/>
    <mergeCell ref="M168:P170"/>
    <mergeCell ref="Q168:T170"/>
    <mergeCell ref="U168:X170"/>
    <mergeCell ref="Y168:AB170"/>
    <mergeCell ref="AC168:AF170"/>
    <mergeCell ref="AG168:AO173"/>
    <mergeCell ref="BC162:BD164"/>
    <mergeCell ref="BE162:BF164"/>
    <mergeCell ref="BG162:BI164"/>
    <mergeCell ref="BJ162:BL164"/>
    <mergeCell ref="B165:L167"/>
    <mergeCell ref="M165:P167"/>
    <mergeCell ref="Q165:T167"/>
    <mergeCell ref="U165:X167"/>
    <mergeCell ref="Y165:AB167"/>
    <mergeCell ref="AC165:AF167"/>
    <mergeCell ref="AG162:AO164"/>
    <mergeCell ref="AP162:AS164"/>
    <mergeCell ref="AT162:AV164"/>
    <mergeCell ref="AW162:AX164"/>
    <mergeCell ref="AY162:AZ164"/>
    <mergeCell ref="BA162:BB164"/>
    <mergeCell ref="BJ168:BL170"/>
    <mergeCell ref="BM168:BO170"/>
    <mergeCell ref="B171:L173"/>
    <mergeCell ref="M171:P173"/>
    <mergeCell ref="Q171:T173"/>
    <mergeCell ref="U171:X173"/>
    <mergeCell ref="BC159:BD161"/>
    <mergeCell ref="BE159:BF161"/>
    <mergeCell ref="BG159:BI161"/>
    <mergeCell ref="BJ159:BL161"/>
    <mergeCell ref="B162:L164"/>
    <mergeCell ref="M162:P164"/>
    <mergeCell ref="Q162:T164"/>
    <mergeCell ref="U162:X164"/>
    <mergeCell ref="Y162:AB164"/>
    <mergeCell ref="AC162:AF164"/>
    <mergeCell ref="AG159:AO161"/>
    <mergeCell ref="AP159:AS161"/>
    <mergeCell ref="AT159:AV161"/>
    <mergeCell ref="AW159:AX161"/>
    <mergeCell ref="AY159:AZ161"/>
    <mergeCell ref="BA159:BB161"/>
    <mergeCell ref="BC156:BD158"/>
    <mergeCell ref="BE156:BF158"/>
    <mergeCell ref="BG156:BI158"/>
    <mergeCell ref="BJ156:BL158"/>
    <mergeCell ref="B159:L161"/>
    <mergeCell ref="M159:P161"/>
    <mergeCell ref="Q159:T161"/>
    <mergeCell ref="U159:X161"/>
    <mergeCell ref="Y159:AB161"/>
    <mergeCell ref="AC159:AF161"/>
    <mergeCell ref="AG156:AO158"/>
    <mergeCell ref="AP156:AS158"/>
    <mergeCell ref="AT156:AV158"/>
    <mergeCell ref="AW156:AX158"/>
    <mergeCell ref="AY156:AZ158"/>
    <mergeCell ref="BA156:BB158"/>
    <mergeCell ref="BC153:BD155"/>
    <mergeCell ref="BE153:BF155"/>
    <mergeCell ref="BG153:BI155"/>
    <mergeCell ref="BJ153:BL155"/>
    <mergeCell ref="B156:L158"/>
    <mergeCell ref="M156:P158"/>
    <mergeCell ref="Q156:T158"/>
    <mergeCell ref="U156:X158"/>
    <mergeCell ref="Y156:AB158"/>
    <mergeCell ref="AC156:AF158"/>
    <mergeCell ref="AG153:AO155"/>
    <mergeCell ref="AP153:AS155"/>
    <mergeCell ref="AT153:AV155"/>
    <mergeCell ref="AW153:AX155"/>
    <mergeCell ref="AY153:AZ155"/>
    <mergeCell ref="BA153:BB155"/>
    <mergeCell ref="BC150:BD152"/>
    <mergeCell ref="BE150:BF152"/>
    <mergeCell ref="BG150:BI152"/>
    <mergeCell ref="BJ150:BL152"/>
    <mergeCell ref="B153:L155"/>
    <mergeCell ref="M153:P155"/>
    <mergeCell ref="Q153:T155"/>
    <mergeCell ref="U153:X155"/>
    <mergeCell ref="Y153:AB155"/>
    <mergeCell ref="AC153:AF155"/>
    <mergeCell ref="AG150:AO152"/>
    <mergeCell ref="AP150:AS152"/>
    <mergeCell ref="AT150:AV152"/>
    <mergeCell ref="AW150:AX152"/>
    <mergeCell ref="AY150:AZ152"/>
    <mergeCell ref="BA150:BB152"/>
    <mergeCell ref="BC147:BD149"/>
    <mergeCell ref="BE147:BF149"/>
    <mergeCell ref="BG147:BI149"/>
    <mergeCell ref="BJ147:BL149"/>
    <mergeCell ref="B150:L152"/>
    <mergeCell ref="M150:P152"/>
    <mergeCell ref="Q150:T152"/>
    <mergeCell ref="U150:X152"/>
    <mergeCell ref="Y150:AB152"/>
    <mergeCell ref="AC150:AF152"/>
    <mergeCell ref="AG147:AO149"/>
    <mergeCell ref="AP147:AS149"/>
    <mergeCell ref="AT147:AV149"/>
    <mergeCell ref="AW147:AX149"/>
    <mergeCell ref="AY147:AZ149"/>
    <mergeCell ref="BA147:BB149"/>
    <mergeCell ref="BC144:BD146"/>
    <mergeCell ref="BE144:BF146"/>
    <mergeCell ref="BG144:BI146"/>
    <mergeCell ref="BJ144:BL146"/>
    <mergeCell ref="B147:L149"/>
    <mergeCell ref="M147:P149"/>
    <mergeCell ref="Q147:T149"/>
    <mergeCell ref="U147:X149"/>
    <mergeCell ref="Y147:AB149"/>
    <mergeCell ref="AC147:AF149"/>
    <mergeCell ref="AG144:AO146"/>
    <mergeCell ref="AP144:AS146"/>
    <mergeCell ref="AT144:AV146"/>
    <mergeCell ref="AW144:AX146"/>
    <mergeCell ref="AY144:AZ146"/>
    <mergeCell ref="BA144:BB146"/>
    <mergeCell ref="BC141:BD143"/>
    <mergeCell ref="BE141:BF143"/>
    <mergeCell ref="BG141:BI143"/>
    <mergeCell ref="BJ141:BL143"/>
    <mergeCell ref="B144:L146"/>
    <mergeCell ref="M144:P146"/>
    <mergeCell ref="Q144:T146"/>
    <mergeCell ref="U144:X146"/>
    <mergeCell ref="Y144:AB146"/>
    <mergeCell ref="AC144:AF146"/>
    <mergeCell ref="AG141:AO143"/>
    <mergeCell ref="AP141:AS143"/>
    <mergeCell ref="AT141:AV143"/>
    <mergeCell ref="AW141:AX143"/>
    <mergeCell ref="AY141:AZ143"/>
    <mergeCell ref="BA141:BB143"/>
    <mergeCell ref="BC138:BD140"/>
    <mergeCell ref="BE138:BF140"/>
    <mergeCell ref="BG138:BI140"/>
    <mergeCell ref="BJ138:BL140"/>
    <mergeCell ref="B141:L143"/>
    <mergeCell ref="M141:P143"/>
    <mergeCell ref="Q141:T143"/>
    <mergeCell ref="U141:X143"/>
    <mergeCell ref="Y141:AB143"/>
    <mergeCell ref="AC141:AF143"/>
    <mergeCell ref="AG138:AO140"/>
    <mergeCell ref="AP138:AS140"/>
    <mergeCell ref="AT138:AV140"/>
    <mergeCell ref="AW138:AX140"/>
    <mergeCell ref="AY138:AZ140"/>
    <mergeCell ref="BA138:BB140"/>
    <mergeCell ref="BC135:BD137"/>
    <mergeCell ref="BE135:BF137"/>
    <mergeCell ref="BG135:BI137"/>
    <mergeCell ref="BJ135:BL137"/>
    <mergeCell ref="B138:L140"/>
    <mergeCell ref="M138:P140"/>
    <mergeCell ref="Q138:T140"/>
    <mergeCell ref="U138:X140"/>
    <mergeCell ref="Y138:AB140"/>
    <mergeCell ref="AC138:AF140"/>
    <mergeCell ref="AG135:AO137"/>
    <mergeCell ref="AP135:AS137"/>
    <mergeCell ref="AT135:AV137"/>
    <mergeCell ref="AW135:AX137"/>
    <mergeCell ref="AY135:AZ137"/>
    <mergeCell ref="BA135:BB137"/>
    <mergeCell ref="BC132:BD134"/>
    <mergeCell ref="BE132:BF134"/>
    <mergeCell ref="BG132:BI134"/>
    <mergeCell ref="BJ132:BL134"/>
    <mergeCell ref="B135:L137"/>
    <mergeCell ref="M135:P137"/>
    <mergeCell ref="Q135:T137"/>
    <mergeCell ref="U135:X137"/>
    <mergeCell ref="Y135:AB137"/>
    <mergeCell ref="AC135:AF137"/>
    <mergeCell ref="AG132:AO134"/>
    <mergeCell ref="AP132:AS134"/>
    <mergeCell ref="AT132:AV134"/>
    <mergeCell ref="AW132:AX134"/>
    <mergeCell ref="AY132:AZ134"/>
    <mergeCell ref="BA132:BB134"/>
    <mergeCell ref="BC129:BD131"/>
    <mergeCell ref="BE129:BF131"/>
    <mergeCell ref="BG129:BI131"/>
    <mergeCell ref="BJ129:BL131"/>
    <mergeCell ref="B132:L134"/>
    <mergeCell ref="M132:P134"/>
    <mergeCell ref="Q132:T134"/>
    <mergeCell ref="U132:X134"/>
    <mergeCell ref="Y132:AB134"/>
    <mergeCell ref="AC132:AF134"/>
    <mergeCell ref="AG129:AO131"/>
    <mergeCell ref="AP129:AS131"/>
    <mergeCell ref="AT129:AV131"/>
    <mergeCell ref="AW129:AX131"/>
    <mergeCell ref="AY129:AZ131"/>
    <mergeCell ref="BA129:BB131"/>
    <mergeCell ref="BC126:BD128"/>
    <mergeCell ref="BE126:BF128"/>
    <mergeCell ref="BG126:BI128"/>
    <mergeCell ref="BJ126:BL128"/>
    <mergeCell ref="B129:L131"/>
    <mergeCell ref="M129:P131"/>
    <mergeCell ref="Q129:T131"/>
    <mergeCell ref="U129:X131"/>
    <mergeCell ref="Y129:AB131"/>
    <mergeCell ref="AC129:AF131"/>
    <mergeCell ref="AG126:AO128"/>
    <mergeCell ref="AP126:AS128"/>
    <mergeCell ref="AT126:AV128"/>
    <mergeCell ref="AW126:AX128"/>
    <mergeCell ref="AY126:AZ128"/>
    <mergeCell ref="BA126:BB128"/>
    <mergeCell ref="BC123:BD125"/>
    <mergeCell ref="BE123:BF125"/>
    <mergeCell ref="BG123:BI125"/>
    <mergeCell ref="BJ123:BL125"/>
    <mergeCell ref="B126:L128"/>
    <mergeCell ref="M126:P128"/>
    <mergeCell ref="Q126:T128"/>
    <mergeCell ref="U126:X128"/>
    <mergeCell ref="Y126:AB128"/>
    <mergeCell ref="AC126:AF128"/>
    <mergeCell ref="AG123:AO125"/>
    <mergeCell ref="AP123:AS125"/>
    <mergeCell ref="AT123:AV125"/>
    <mergeCell ref="AW123:AX125"/>
    <mergeCell ref="AY123:AZ125"/>
    <mergeCell ref="BA123:BB125"/>
    <mergeCell ref="BC120:BD122"/>
    <mergeCell ref="BE120:BF122"/>
    <mergeCell ref="BG120:BI122"/>
    <mergeCell ref="BJ120:BL122"/>
    <mergeCell ref="B123:L125"/>
    <mergeCell ref="M123:P125"/>
    <mergeCell ref="Q123:T125"/>
    <mergeCell ref="U123:X125"/>
    <mergeCell ref="Y123:AB125"/>
    <mergeCell ref="AC123:AF125"/>
    <mergeCell ref="AG120:AO122"/>
    <mergeCell ref="AP120:AS122"/>
    <mergeCell ref="AT120:AV122"/>
    <mergeCell ref="AW120:AX122"/>
    <mergeCell ref="AY120:AZ122"/>
    <mergeCell ref="BA120:BB122"/>
    <mergeCell ref="BC117:BD119"/>
    <mergeCell ref="BE117:BF119"/>
    <mergeCell ref="BG117:BI119"/>
    <mergeCell ref="BJ117:BL119"/>
    <mergeCell ref="B120:L122"/>
    <mergeCell ref="M120:P122"/>
    <mergeCell ref="Q120:T122"/>
    <mergeCell ref="U120:X122"/>
    <mergeCell ref="Y120:AB122"/>
    <mergeCell ref="AC120:AF122"/>
    <mergeCell ref="AG117:AO119"/>
    <mergeCell ref="AP117:AS119"/>
    <mergeCell ref="AT117:AV119"/>
    <mergeCell ref="AW117:AX119"/>
    <mergeCell ref="AY117:AZ119"/>
    <mergeCell ref="BA117:BB119"/>
    <mergeCell ref="BC114:BD116"/>
    <mergeCell ref="BE114:BF116"/>
    <mergeCell ref="BG114:BI116"/>
    <mergeCell ref="BJ114:BL116"/>
    <mergeCell ref="B117:L119"/>
    <mergeCell ref="M117:P119"/>
    <mergeCell ref="Q117:T119"/>
    <mergeCell ref="U117:X119"/>
    <mergeCell ref="Y117:AB119"/>
    <mergeCell ref="AC117:AF119"/>
    <mergeCell ref="AG114:AO116"/>
    <mergeCell ref="AP114:AS116"/>
    <mergeCell ref="AT114:AV116"/>
    <mergeCell ref="AW114:AX116"/>
    <mergeCell ref="AY114:AZ116"/>
    <mergeCell ref="BA114:BB116"/>
    <mergeCell ref="BC111:BD113"/>
    <mergeCell ref="BE111:BF113"/>
    <mergeCell ref="BG111:BI113"/>
    <mergeCell ref="BJ111:BL113"/>
    <mergeCell ref="B114:L116"/>
    <mergeCell ref="M114:P116"/>
    <mergeCell ref="Q114:T116"/>
    <mergeCell ref="U114:X116"/>
    <mergeCell ref="Y114:AB116"/>
    <mergeCell ref="AC114:AF116"/>
    <mergeCell ref="AG111:AO113"/>
    <mergeCell ref="AP111:AS113"/>
    <mergeCell ref="AT111:AV113"/>
    <mergeCell ref="AW111:AX113"/>
    <mergeCell ref="AY111:AZ113"/>
    <mergeCell ref="BA111:BB113"/>
    <mergeCell ref="BC108:BD110"/>
    <mergeCell ref="BE108:BF110"/>
    <mergeCell ref="BG108:BI110"/>
    <mergeCell ref="BJ108:BL110"/>
    <mergeCell ref="B111:L113"/>
    <mergeCell ref="M111:P113"/>
    <mergeCell ref="Q111:T113"/>
    <mergeCell ref="U111:X113"/>
    <mergeCell ref="Y111:AB113"/>
    <mergeCell ref="AC111:AF113"/>
    <mergeCell ref="AG108:AO110"/>
    <mergeCell ref="AP108:AS110"/>
    <mergeCell ref="AT108:AV110"/>
    <mergeCell ref="AW108:AX110"/>
    <mergeCell ref="AY108:AZ110"/>
    <mergeCell ref="BA108:BB110"/>
    <mergeCell ref="BC105:BD107"/>
    <mergeCell ref="BE105:BF107"/>
    <mergeCell ref="BG105:BI107"/>
    <mergeCell ref="BJ105:BL107"/>
    <mergeCell ref="B108:L110"/>
    <mergeCell ref="M108:P110"/>
    <mergeCell ref="Q108:T110"/>
    <mergeCell ref="U108:X110"/>
    <mergeCell ref="Y108:AB110"/>
    <mergeCell ref="AC108:AF110"/>
    <mergeCell ref="AG105:AO107"/>
    <mergeCell ref="AP105:AS107"/>
    <mergeCell ref="AT105:AV107"/>
    <mergeCell ref="AW105:AX107"/>
    <mergeCell ref="AY105:AZ107"/>
    <mergeCell ref="BA105:BB107"/>
    <mergeCell ref="BC102:BD104"/>
    <mergeCell ref="BE102:BF104"/>
    <mergeCell ref="BG102:BI104"/>
    <mergeCell ref="BJ102:BL104"/>
    <mergeCell ref="B105:L107"/>
    <mergeCell ref="M105:P107"/>
    <mergeCell ref="Q105:T107"/>
    <mergeCell ref="U105:X107"/>
    <mergeCell ref="Y105:AB107"/>
    <mergeCell ref="AC105:AF107"/>
    <mergeCell ref="AG102:AO104"/>
    <mergeCell ref="AP102:AS104"/>
    <mergeCell ref="AT102:AV104"/>
    <mergeCell ref="AW102:AX104"/>
    <mergeCell ref="AY102:AZ104"/>
    <mergeCell ref="BA102:BB104"/>
    <mergeCell ref="BC99:BD101"/>
    <mergeCell ref="BE99:BF101"/>
    <mergeCell ref="BG99:BI101"/>
    <mergeCell ref="BJ99:BL101"/>
    <mergeCell ref="B102:L104"/>
    <mergeCell ref="M102:P104"/>
    <mergeCell ref="Q102:T104"/>
    <mergeCell ref="U102:X104"/>
    <mergeCell ref="Y102:AB104"/>
    <mergeCell ref="AC102:AF104"/>
    <mergeCell ref="AG99:AO101"/>
    <mergeCell ref="AP99:AS101"/>
    <mergeCell ref="AT99:AV101"/>
    <mergeCell ref="AW99:AX101"/>
    <mergeCell ref="AY99:AZ101"/>
    <mergeCell ref="BA99:BB101"/>
    <mergeCell ref="BC96:BD98"/>
    <mergeCell ref="BE96:BF98"/>
    <mergeCell ref="BG96:BI98"/>
    <mergeCell ref="BJ96:BL98"/>
    <mergeCell ref="B99:L101"/>
    <mergeCell ref="M99:P101"/>
    <mergeCell ref="Q99:T101"/>
    <mergeCell ref="U99:X101"/>
    <mergeCell ref="Y99:AB101"/>
    <mergeCell ref="AC99:AF101"/>
    <mergeCell ref="AG96:AO98"/>
    <mergeCell ref="AP96:AS98"/>
    <mergeCell ref="AT96:AV98"/>
    <mergeCell ref="AW96:AX98"/>
    <mergeCell ref="AY96:AZ98"/>
    <mergeCell ref="BA96:BB98"/>
    <mergeCell ref="BC93:BD95"/>
    <mergeCell ref="BE93:BF95"/>
    <mergeCell ref="BG93:BI95"/>
    <mergeCell ref="BJ93:BL95"/>
    <mergeCell ref="B96:L98"/>
    <mergeCell ref="M96:P98"/>
    <mergeCell ref="Q96:T98"/>
    <mergeCell ref="U96:X98"/>
    <mergeCell ref="Y96:AB98"/>
    <mergeCell ref="AC96:AF98"/>
    <mergeCell ref="AG93:AO95"/>
    <mergeCell ref="AP93:AS95"/>
    <mergeCell ref="AT93:AV95"/>
    <mergeCell ref="AW93:AX95"/>
    <mergeCell ref="AY93:AZ95"/>
    <mergeCell ref="BA93:BB95"/>
    <mergeCell ref="BC90:BD92"/>
    <mergeCell ref="BE90:BF92"/>
    <mergeCell ref="BG90:BI92"/>
    <mergeCell ref="BJ90:BL92"/>
    <mergeCell ref="B93:L95"/>
    <mergeCell ref="M93:P95"/>
    <mergeCell ref="Q93:T95"/>
    <mergeCell ref="U93:X95"/>
    <mergeCell ref="Y93:AB95"/>
    <mergeCell ref="AC93:AF95"/>
    <mergeCell ref="AG90:AO92"/>
    <mergeCell ref="AP90:AS92"/>
    <mergeCell ref="AT90:AV92"/>
    <mergeCell ref="AW90:AX92"/>
    <mergeCell ref="AY90:AZ92"/>
    <mergeCell ref="BA90:BB92"/>
    <mergeCell ref="BC87:BD89"/>
    <mergeCell ref="BE87:BF89"/>
    <mergeCell ref="BG87:BI89"/>
    <mergeCell ref="BJ87:BL89"/>
    <mergeCell ref="B90:L92"/>
    <mergeCell ref="M90:P92"/>
    <mergeCell ref="Q90:T92"/>
    <mergeCell ref="U90:X92"/>
    <mergeCell ref="Y90:AB92"/>
    <mergeCell ref="AC90:AF92"/>
    <mergeCell ref="AG87:AO89"/>
    <mergeCell ref="AP87:AS89"/>
    <mergeCell ref="AT87:AV89"/>
    <mergeCell ref="AW87:AX89"/>
    <mergeCell ref="AY87:AZ89"/>
    <mergeCell ref="BA87:BB89"/>
    <mergeCell ref="BC84:BD86"/>
    <mergeCell ref="BE84:BF86"/>
    <mergeCell ref="BG84:BI86"/>
    <mergeCell ref="BJ84:BL86"/>
    <mergeCell ref="B87:L89"/>
    <mergeCell ref="M87:P89"/>
    <mergeCell ref="Q87:T89"/>
    <mergeCell ref="U87:X89"/>
    <mergeCell ref="Y87:AB89"/>
    <mergeCell ref="AC87:AF89"/>
    <mergeCell ref="AG84:AO86"/>
    <mergeCell ref="AP84:AS86"/>
    <mergeCell ref="AT84:AV86"/>
    <mergeCell ref="AW84:AX86"/>
    <mergeCell ref="AY84:AZ86"/>
    <mergeCell ref="BA84:BB86"/>
    <mergeCell ref="BC81:BD83"/>
    <mergeCell ref="BE81:BF83"/>
    <mergeCell ref="BG81:BI83"/>
    <mergeCell ref="BJ81:BL83"/>
    <mergeCell ref="B84:L86"/>
    <mergeCell ref="M84:P86"/>
    <mergeCell ref="Q84:T86"/>
    <mergeCell ref="U84:X86"/>
    <mergeCell ref="Y84:AB86"/>
    <mergeCell ref="AC84:AF86"/>
    <mergeCell ref="AG81:AO83"/>
    <mergeCell ref="AP81:AS83"/>
    <mergeCell ref="AT81:AV83"/>
    <mergeCell ref="AW81:AX83"/>
    <mergeCell ref="AY81:AZ83"/>
    <mergeCell ref="BA81:BB83"/>
    <mergeCell ref="BC78:BD80"/>
    <mergeCell ref="BE78:BF80"/>
    <mergeCell ref="BG78:BI80"/>
    <mergeCell ref="BJ78:BL80"/>
    <mergeCell ref="B81:L83"/>
    <mergeCell ref="M81:P83"/>
    <mergeCell ref="Q81:T83"/>
    <mergeCell ref="U81:X83"/>
    <mergeCell ref="Y81:AB83"/>
    <mergeCell ref="AC81:AF83"/>
    <mergeCell ref="AG78:AO80"/>
    <mergeCell ref="AP78:AS80"/>
    <mergeCell ref="AT78:AV80"/>
    <mergeCell ref="AW78:AX80"/>
    <mergeCell ref="AY78:AZ80"/>
    <mergeCell ref="BA78:BB80"/>
    <mergeCell ref="BC75:BD77"/>
    <mergeCell ref="BE75:BF77"/>
    <mergeCell ref="BG75:BI77"/>
    <mergeCell ref="BJ75:BL77"/>
    <mergeCell ref="B78:L80"/>
    <mergeCell ref="M78:P80"/>
    <mergeCell ref="Q78:T80"/>
    <mergeCell ref="U78:X80"/>
    <mergeCell ref="Y78:AB80"/>
    <mergeCell ref="AC78:AF80"/>
    <mergeCell ref="AG75:AO77"/>
    <mergeCell ref="AP75:AS77"/>
    <mergeCell ref="AT75:AV77"/>
    <mergeCell ref="AW75:AX77"/>
    <mergeCell ref="AY75:AZ77"/>
    <mergeCell ref="BA75:BB77"/>
    <mergeCell ref="BC72:BD74"/>
    <mergeCell ref="BE72:BF74"/>
    <mergeCell ref="BG72:BI74"/>
    <mergeCell ref="BJ72:BL74"/>
    <mergeCell ref="B75:L77"/>
    <mergeCell ref="M75:P77"/>
    <mergeCell ref="Q75:T77"/>
    <mergeCell ref="U75:X77"/>
    <mergeCell ref="Y75:AB77"/>
    <mergeCell ref="AC75:AF77"/>
    <mergeCell ref="AG72:AO74"/>
    <mergeCell ref="AP72:AS74"/>
    <mergeCell ref="AT72:AV74"/>
    <mergeCell ref="AW72:AX74"/>
    <mergeCell ref="AY72:AZ74"/>
    <mergeCell ref="BA72:BB74"/>
    <mergeCell ref="BC69:BD71"/>
    <mergeCell ref="BE69:BF71"/>
    <mergeCell ref="BG69:BI71"/>
    <mergeCell ref="BJ69:BL71"/>
    <mergeCell ref="B72:L74"/>
    <mergeCell ref="M72:P74"/>
    <mergeCell ref="Q72:T74"/>
    <mergeCell ref="U72:X74"/>
    <mergeCell ref="Y72:AB74"/>
    <mergeCell ref="AC72:AF74"/>
    <mergeCell ref="AG69:AO71"/>
    <mergeCell ref="AP69:AS71"/>
    <mergeCell ref="AT69:AV71"/>
    <mergeCell ref="AW69:AX71"/>
    <mergeCell ref="AY69:AZ71"/>
    <mergeCell ref="BA69:BB71"/>
    <mergeCell ref="BC66:BD68"/>
    <mergeCell ref="BE66:BF68"/>
    <mergeCell ref="BG66:BI68"/>
    <mergeCell ref="BJ66:BL68"/>
    <mergeCell ref="B69:L71"/>
    <mergeCell ref="M69:P71"/>
    <mergeCell ref="Q69:T71"/>
    <mergeCell ref="U69:X71"/>
    <mergeCell ref="Y69:AB71"/>
    <mergeCell ref="AC69:AF71"/>
    <mergeCell ref="AG66:AO68"/>
    <mergeCell ref="AP66:AS68"/>
    <mergeCell ref="AT66:AV68"/>
    <mergeCell ref="AW66:AX68"/>
    <mergeCell ref="AY66:AZ68"/>
    <mergeCell ref="BA66:BB68"/>
    <mergeCell ref="B66:L68"/>
    <mergeCell ref="M66:P68"/>
    <mergeCell ref="Q66:T68"/>
    <mergeCell ref="U66:X68"/>
    <mergeCell ref="Y66:AB68"/>
    <mergeCell ref="AC66:AF68"/>
    <mergeCell ref="BJ60:BL65"/>
    <mergeCell ref="B63:L65"/>
    <mergeCell ref="M63:P65"/>
    <mergeCell ref="Q63:T65"/>
    <mergeCell ref="U63:X65"/>
    <mergeCell ref="Y63:AB65"/>
    <mergeCell ref="AC63:AF65"/>
    <mergeCell ref="AW63:AX65"/>
    <mergeCell ref="AY63:AZ65"/>
    <mergeCell ref="BA63:BB65"/>
    <mergeCell ref="AP60:AS65"/>
    <mergeCell ref="AT60:AV65"/>
    <mergeCell ref="AW60:BB62"/>
    <mergeCell ref="BC60:BD65"/>
    <mergeCell ref="BE60:BF65"/>
    <mergeCell ref="BG60:BI65"/>
    <mergeCell ref="B54:AF57"/>
    <mergeCell ref="AG54:BI57"/>
    <mergeCell ref="B58:BI59"/>
    <mergeCell ref="B60:L62"/>
    <mergeCell ref="M60:P62"/>
    <mergeCell ref="Q60:T62"/>
    <mergeCell ref="U60:X62"/>
    <mergeCell ref="Y60:AB62"/>
    <mergeCell ref="AC60:AF62"/>
    <mergeCell ref="AG60:AO65"/>
    <mergeCell ref="BH48:BI50"/>
    <mergeCell ref="B51:J53"/>
    <mergeCell ref="K51:S53"/>
    <mergeCell ref="T51:AF53"/>
    <mergeCell ref="AG51:AO53"/>
    <mergeCell ref="AP51:AV53"/>
    <mergeCell ref="AW51:AY53"/>
    <mergeCell ref="AZ51:BE53"/>
    <mergeCell ref="BF51:BG53"/>
    <mergeCell ref="BH51:BI53"/>
    <mergeCell ref="BF45:BG47"/>
    <mergeCell ref="BH45:BI47"/>
    <mergeCell ref="B48:J50"/>
    <mergeCell ref="K48:S50"/>
    <mergeCell ref="T48:AF50"/>
    <mergeCell ref="AG48:AO50"/>
    <mergeCell ref="AP48:AV50"/>
    <mergeCell ref="AW48:AY50"/>
    <mergeCell ref="AZ48:BE50"/>
    <mergeCell ref="BF48:BG50"/>
    <mergeCell ref="AZ42:BE44"/>
    <mergeCell ref="BF42:BG44"/>
    <mergeCell ref="BH42:BI44"/>
    <mergeCell ref="B45:J47"/>
    <mergeCell ref="K45:S47"/>
    <mergeCell ref="T45:AF47"/>
    <mergeCell ref="AG45:AO47"/>
    <mergeCell ref="AP45:AV47"/>
    <mergeCell ref="AW45:AY47"/>
    <mergeCell ref="AZ45:BE47"/>
    <mergeCell ref="B42:J44"/>
    <mergeCell ref="K42:S44"/>
    <mergeCell ref="T42:AF44"/>
    <mergeCell ref="AG42:AO44"/>
    <mergeCell ref="AP42:AV44"/>
    <mergeCell ref="AW42:AY44"/>
    <mergeCell ref="AY36:AZ38"/>
    <mergeCell ref="BA36:BB38"/>
    <mergeCell ref="BC36:BE38"/>
    <mergeCell ref="BF36:BI38"/>
    <mergeCell ref="B39:J41"/>
    <mergeCell ref="K39:S41"/>
    <mergeCell ref="T39:AF41"/>
    <mergeCell ref="AG39:AO41"/>
    <mergeCell ref="AP39:AY41"/>
    <mergeCell ref="AZ39:BI41"/>
    <mergeCell ref="AY33:AZ35"/>
    <mergeCell ref="BA33:BB35"/>
    <mergeCell ref="BC33:BE35"/>
    <mergeCell ref="BF33:BI35"/>
    <mergeCell ref="B36:J38"/>
    <mergeCell ref="K36:S38"/>
    <mergeCell ref="T36:AF38"/>
    <mergeCell ref="AG36:AO38"/>
    <mergeCell ref="AP36:AU38"/>
    <mergeCell ref="AV36:AX38"/>
    <mergeCell ref="T21:AF23"/>
    <mergeCell ref="AG21:AO23"/>
    <mergeCell ref="AP21:AU23"/>
    <mergeCell ref="AV21:AX23"/>
    <mergeCell ref="AY30:AZ32"/>
    <mergeCell ref="BA30:BB32"/>
    <mergeCell ref="BC30:BE32"/>
    <mergeCell ref="BF30:BI32"/>
    <mergeCell ref="B33:J35"/>
    <mergeCell ref="K33:S35"/>
    <mergeCell ref="T33:AF35"/>
    <mergeCell ref="AG33:AO35"/>
    <mergeCell ref="AP33:AU35"/>
    <mergeCell ref="AV33:AX35"/>
    <mergeCell ref="AY27:AZ29"/>
    <mergeCell ref="BA27:BB29"/>
    <mergeCell ref="BC27:BE29"/>
    <mergeCell ref="BF27:BI29"/>
    <mergeCell ref="B30:J32"/>
    <mergeCell ref="K30:S32"/>
    <mergeCell ref="T30:AF32"/>
    <mergeCell ref="AG30:AO32"/>
    <mergeCell ref="AP30:AU32"/>
    <mergeCell ref="AV30:AX32"/>
    <mergeCell ref="B2:AO11"/>
    <mergeCell ref="AP2:AY11"/>
    <mergeCell ref="AZ2:BI11"/>
    <mergeCell ref="B12:BI15"/>
    <mergeCell ref="B16:BI17"/>
    <mergeCell ref="B18:J20"/>
    <mergeCell ref="K18:S20"/>
    <mergeCell ref="T18:AF20"/>
    <mergeCell ref="AG18:AO20"/>
    <mergeCell ref="AP18:BI20"/>
    <mergeCell ref="AY24:AZ26"/>
    <mergeCell ref="BA24:BB26"/>
    <mergeCell ref="BC24:BE26"/>
    <mergeCell ref="BF24:BI26"/>
    <mergeCell ref="B27:J29"/>
    <mergeCell ref="K27:S29"/>
    <mergeCell ref="T27:AF29"/>
    <mergeCell ref="AG27:AO29"/>
    <mergeCell ref="AP27:AU29"/>
    <mergeCell ref="AV27:AX29"/>
    <mergeCell ref="AY21:AZ23"/>
    <mergeCell ref="BA21:BB23"/>
    <mergeCell ref="BC21:BE23"/>
    <mergeCell ref="BF21:BI23"/>
    <mergeCell ref="B24:J26"/>
    <mergeCell ref="K24:S26"/>
    <mergeCell ref="T24:AF26"/>
    <mergeCell ref="AG24:AO26"/>
    <mergeCell ref="AP24:AU26"/>
    <mergeCell ref="AV24:AX26"/>
    <mergeCell ref="B21:J23"/>
    <mergeCell ref="K21:S23"/>
  </mergeCells>
  <conditionalFormatting sqref="AT66:AZ68 AY108:AZ119 AY123:AZ131 AY135:AZ137 AY141:AZ164 AY69:AZ104 AT69:AX164 BE66:BL164">
    <cfRule type="cellIs" dxfId="641" priority="37" operator="equal">
      <formula>0</formula>
    </cfRule>
  </conditionalFormatting>
  <conditionalFormatting sqref="AY177:AZ209">
    <cfRule type="cellIs" dxfId="640" priority="36" operator="equal">
      <formula>0</formula>
    </cfRule>
  </conditionalFormatting>
  <conditionalFormatting sqref="AE245:AK248 AO245:AQ248">
    <cfRule type="expression" dxfId="639" priority="35">
      <formula>($AB$245=0)</formula>
    </cfRule>
  </conditionalFormatting>
  <conditionalFormatting sqref="AK279:AM282">
    <cfRule type="cellIs" dxfId="638" priority="34" operator="equal">
      <formula>0</formula>
    </cfRule>
  </conditionalFormatting>
  <conditionalFormatting sqref="BA66:BB164">
    <cfRule type="cellIs" dxfId="637" priority="32" operator="equal">
      <formula>0</formula>
    </cfRule>
  </conditionalFormatting>
  <conditionalFormatting sqref="BG66:BL164">
    <cfRule type="cellIs" dxfId="636" priority="31" operator="lessThan">
      <formula>0</formula>
    </cfRule>
  </conditionalFormatting>
  <conditionalFormatting sqref="BG177:BI209">
    <cfRule type="cellIs" dxfId="635" priority="30" operator="equal">
      <formula>0</formula>
    </cfRule>
  </conditionalFormatting>
  <conditionalFormatting sqref="BG177:BI209">
    <cfRule type="cellIs" dxfId="634" priority="29" operator="lessThan">
      <formula>0</formula>
    </cfRule>
  </conditionalFormatting>
  <conditionalFormatting sqref="AZ245:BI248">
    <cfRule type="expression" dxfId="633" priority="28">
      <formula>$AW$245=0</formula>
    </cfRule>
  </conditionalFormatting>
  <conditionalFormatting sqref="AH279:AJ282">
    <cfRule type="cellIs" dxfId="632" priority="27" operator="equal">
      <formula>0</formula>
    </cfRule>
  </conditionalFormatting>
  <conditionalFormatting sqref="AT174:BB176 AT177:AX209 BE177:BF209 BE174:BI176 BA177:BB209">
    <cfRule type="cellIs" dxfId="631" priority="26" operator="equal">
      <formula>0</formula>
    </cfRule>
  </conditionalFormatting>
  <conditionalFormatting sqref="BG174:BI176">
    <cfRule type="cellIs" dxfId="630" priority="25" operator="lessThan">
      <formula>0</formula>
    </cfRule>
  </conditionalFormatting>
  <conditionalFormatting sqref="BC66:BD164">
    <cfRule type="cellIs" dxfId="629" priority="24" operator="equal">
      <formula>0</formula>
    </cfRule>
  </conditionalFormatting>
  <conditionalFormatting sqref="BC174:BD209">
    <cfRule type="cellIs" dxfId="628" priority="23" operator="equal">
      <formula>0</formula>
    </cfRule>
  </conditionalFormatting>
  <conditionalFormatting sqref="AE241:AK244">
    <cfRule type="expression" dxfId="627" priority="22">
      <formula>($AB$245=0)</formula>
    </cfRule>
  </conditionalFormatting>
  <conditionalFormatting sqref="AO241:AQ244">
    <cfRule type="expression" dxfId="626" priority="21">
      <formula>($AB$245=0)</formula>
    </cfRule>
  </conditionalFormatting>
  <conditionalFormatting sqref="AZ241:BI244">
    <cfRule type="expression" dxfId="625" priority="20">
      <formula>$AW$245=0</formula>
    </cfRule>
  </conditionalFormatting>
  <conditionalFormatting sqref="AY105:AZ107">
    <cfRule type="cellIs" dxfId="624" priority="19" operator="equal">
      <formula>0</formula>
    </cfRule>
  </conditionalFormatting>
  <conditionalFormatting sqref="AY120:AZ122">
    <cfRule type="cellIs" dxfId="623" priority="18" operator="equal">
      <formula>0</formula>
    </cfRule>
  </conditionalFormatting>
  <conditionalFormatting sqref="AY132:AZ134">
    <cfRule type="cellIs" dxfId="622" priority="17" operator="equal">
      <formula>0</formula>
    </cfRule>
  </conditionalFormatting>
  <conditionalFormatting sqref="AY138:AZ140">
    <cfRule type="cellIs" dxfId="621" priority="16" operator="equal">
      <formula>0</formula>
    </cfRule>
  </conditionalFormatting>
  <conditionalFormatting sqref="BJ165:BL170">
    <cfRule type="cellIs" dxfId="620" priority="15" operator="equal">
      <formula>0</formula>
    </cfRule>
  </conditionalFormatting>
  <conditionalFormatting sqref="BJ165:BL170">
    <cfRule type="cellIs" dxfId="619" priority="14" operator="lessThan">
      <formula>0</formula>
    </cfRule>
  </conditionalFormatting>
  <conditionalFormatting sqref="BJ171:BL173">
    <cfRule type="cellIs" dxfId="618" priority="13" operator="equal">
      <formula>0</formula>
    </cfRule>
  </conditionalFormatting>
  <conditionalFormatting sqref="BJ171:BL173">
    <cfRule type="cellIs" dxfId="617" priority="12" operator="lessThan">
      <formula>0</formula>
    </cfRule>
  </conditionalFormatting>
  <conditionalFormatting sqref="BH48:BI53">
    <cfRule type="cellIs" dxfId="616" priority="11" operator="equal">
      <formula>0</formula>
    </cfRule>
  </conditionalFormatting>
  <conditionalFormatting sqref="BJ174:BL176">
    <cfRule type="cellIs" dxfId="615" priority="10" operator="equal">
      <formula>0</formula>
    </cfRule>
  </conditionalFormatting>
  <conditionalFormatting sqref="BJ174:BL176">
    <cfRule type="cellIs" dxfId="614" priority="9" operator="lessThan">
      <formula>0</formula>
    </cfRule>
  </conditionalFormatting>
  <conditionalFormatting sqref="AL245:AN248">
    <cfRule type="expression" dxfId="613" priority="8">
      <formula>($AB$245=0)</formula>
    </cfRule>
  </conditionalFormatting>
  <conditionalFormatting sqref="AL241:AN244">
    <cfRule type="expression" dxfId="612" priority="7">
      <formula>($AB$245=0)</formula>
    </cfRule>
  </conditionalFormatting>
  <conditionalFormatting sqref="M66:Y68 Y69:Y71 M72:Y150">
    <cfRule type="cellIs" dxfId="611" priority="6" operator="equal">
      <formula>0</formula>
    </cfRule>
  </conditionalFormatting>
  <conditionalFormatting sqref="AC69:AC71">
    <cfRule type="cellIs" dxfId="610" priority="5" operator="equal">
      <formula>0</formula>
    </cfRule>
  </conditionalFormatting>
  <conditionalFormatting sqref="U69:U71">
    <cfRule type="cellIs" dxfId="609" priority="4" operator="equal">
      <formula>0</formula>
    </cfRule>
  </conditionalFormatting>
  <conditionalFormatting sqref="Q69:Q71">
    <cfRule type="cellIs" dxfId="608" priority="3" operator="equal">
      <formula>0</formula>
    </cfRule>
  </conditionalFormatting>
  <conditionalFormatting sqref="M69:M71">
    <cfRule type="cellIs" dxfId="607" priority="2" operator="equal">
      <formula>0</formula>
    </cfRule>
  </conditionalFormatting>
  <conditionalFormatting sqref="BH42:BI47">
    <cfRule type="cellIs" dxfId="606" priority="1" operator="equal">
      <formula>0</formula>
    </cfRule>
  </conditionalFormatting>
  <printOptions horizontalCentered="1"/>
  <pageMargins left="0.25" right="0.25" top="0.25" bottom="0.25" header="0" footer="0"/>
  <pageSetup scale="15" orientation="portrait" r:id="rId1"/>
  <drawing r:id="rId2"/>
  <legacyDrawing r:id="rId3"/>
</worksheet>
</file>

<file path=xl/worksheets/sheet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51">
    <tabColor theme="8" tint="-0.249977111117893"/>
  </sheetPr>
  <dimension ref="A1:BO308"/>
  <sheetViews>
    <sheetView topLeftCell="A63" zoomScale="30" zoomScaleNormal="30" zoomScaleSheetLayoutView="30" workbookViewId="0">
      <selection activeCell="Y150" sqref="Y150:AB152"/>
    </sheetView>
  </sheetViews>
  <sheetFormatPr defaultRowHeight="15"/>
  <cols>
    <col min="2" max="15" width="9.42578125" customWidth="1"/>
    <col min="16" max="16" width="21" customWidth="1"/>
    <col min="17" max="17" width="9.42578125" customWidth="1"/>
    <col min="18" max="18" width="10.85546875" customWidth="1"/>
    <col min="19" max="19" width="16.28515625" customWidth="1"/>
    <col min="20" max="20" width="8.28515625" customWidth="1"/>
    <col min="21" max="23" width="9.42578125" customWidth="1"/>
    <col min="24" max="24" width="17.5703125" customWidth="1"/>
    <col min="25" max="25" width="14.5703125" customWidth="1"/>
    <col min="26" max="27" width="10.5703125" customWidth="1"/>
    <col min="28" max="28" width="7.140625" customWidth="1"/>
    <col min="29" max="31" width="9.42578125" customWidth="1"/>
    <col min="32" max="32" width="15.5703125" customWidth="1"/>
    <col min="33" max="40" width="9.42578125" customWidth="1"/>
    <col min="41" max="41" width="18.5703125" customWidth="1"/>
    <col min="42" max="46" width="9.42578125" customWidth="1"/>
    <col min="47" max="47" width="16.28515625" customWidth="1"/>
    <col min="48" max="49" width="9.42578125" customWidth="1"/>
    <col min="50" max="50" width="12" customWidth="1"/>
    <col min="51" max="51" width="9.42578125" customWidth="1"/>
    <col min="52" max="52" width="12" customWidth="1"/>
    <col min="53" max="53" width="9.42578125" customWidth="1"/>
    <col min="54" max="56" width="11.5703125" customWidth="1"/>
    <col min="57" max="59" width="9.42578125" customWidth="1"/>
    <col min="60" max="60" width="12" customWidth="1"/>
    <col min="61" max="61" width="11.42578125" customWidth="1"/>
    <col min="63" max="63" width="9.140625" customWidth="1"/>
  </cols>
  <sheetData>
    <row r="1" spans="2:61" ht="15.75" thickBot="1"/>
    <row r="2" spans="2:61" ht="15" customHeight="1" thickTop="1">
      <c r="B2" s="475" t="s">
        <v>0</v>
      </c>
      <c r="C2" s="476"/>
      <c r="D2" s="476"/>
      <c r="E2" s="476"/>
      <c r="F2" s="476"/>
      <c r="G2" s="476"/>
      <c r="H2" s="476"/>
      <c r="I2" s="476"/>
      <c r="J2" s="476"/>
      <c r="K2" s="476"/>
      <c r="L2" s="476"/>
      <c r="M2" s="476"/>
      <c r="N2" s="476"/>
      <c r="O2" s="476"/>
      <c r="P2" s="476"/>
      <c r="Q2" s="476"/>
      <c r="R2" s="476"/>
      <c r="S2" s="476"/>
      <c r="T2" s="476"/>
      <c r="U2" s="476"/>
      <c r="V2" s="476"/>
      <c r="W2" s="476"/>
      <c r="X2" s="476"/>
      <c r="Y2" s="476"/>
      <c r="Z2" s="476"/>
      <c r="AA2" s="476"/>
      <c r="AB2" s="476"/>
      <c r="AC2" s="476"/>
      <c r="AD2" s="476"/>
      <c r="AE2" s="476"/>
      <c r="AF2" s="476"/>
      <c r="AG2" s="476"/>
      <c r="AH2" s="476"/>
      <c r="AI2" s="476"/>
      <c r="AJ2" s="476"/>
      <c r="AK2" s="476"/>
      <c r="AL2" s="476"/>
      <c r="AM2" s="476"/>
      <c r="AN2" s="476"/>
      <c r="AO2" s="476"/>
      <c r="AP2" s="476"/>
      <c r="AQ2" s="476"/>
      <c r="AR2" s="476"/>
      <c r="AS2" s="476"/>
      <c r="AT2" s="476"/>
      <c r="AU2" s="476"/>
      <c r="AV2" s="476"/>
      <c r="AW2" s="476"/>
      <c r="AX2" s="476"/>
      <c r="AY2" s="476"/>
      <c r="AZ2" s="481"/>
      <c r="BA2" s="481"/>
      <c r="BB2" s="481"/>
      <c r="BC2" s="481"/>
      <c r="BD2" s="481"/>
      <c r="BE2" s="481"/>
      <c r="BF2" s="481"/>
      <c r="BG2" s="481"/>
      <c r="BH2" s="481"/>
      <c r="BI2" s="482"/>
    </row>
    <row r="3" spans="2:61" ht="15" customHeight="1">
      <c r="B3" s="477"/>
      <c r="C3" s="478"/>
      <c r="D3" s="478"/>
      <c r="E3" s="478"/>
      <c r="F3" s="478"/>
      <c r="G3" s="478"/>
      <c r="H3" s="478"/>
      <c r="I3" s="478"/>
      <c r="J3" s="478"/>
      <c r="K3" s="478"/>
      <c r="L3" s="478"/>
      <c r="M3" s="478"/>
      <c r="N3" s="478"/>
      <c r="O3" s="478"/>
      <c r="P3" s="478"/>
      <c r="Q3" s="478"/>
      <c r="R3" s="478"/>
      <c r="S3" s="478"/>
      <c r="T3" s="478"/>
      <c r="U3" s="478"/>
      <c r="V3" s="478"/>
      <c r="W3" s="478"/>
      <c r="X3" s="478"/>
      <c r="Y3" s="478"/>
      <c r="Z3" s="478"/>
      <c r="AA3" s="478"/>
      <c r="AB3" s="478"/>
      <c r="AC3" s="478"/>
      <c r="AD3" s="478"/>
      <c r="AE3" s="478"/>
      <c r="AF3" s="478"/>
      <c r="AG3" s="478"/>
      <c r="AH3" s="478"/>
      <c r="AI3" s="478"/>
      <c r="AJ3" s="478"/>
      <c r="AK3" s="478"/>
      <c r="AL3" s="478"/>
      <c r="AM3" s="478"/>
      <c r="AN3" s="478"/>
      <c r="AO3" s="478"/>
      <c r="AP3" s="478"/>
      <c r="AQ3" s="478"/>
      <c r="AR3" s="478"/>
      <c r="AS3" s="478"/>
      <c r="AT3" s="478"/>
      <c r="AU3" s="478"/>
      <c r="AV3" s="478"/>
      <c r="AW3" s="478"/>
      <c r="AX3" s="478"/>
      <c r="AY3" s="478"/>
      <c r="AZ3" s="483"/>
      <c r="BA3" s="483"/>
      <c r="BB3" s="483"/>
      <c r="BC3" s="483"/>
      <c r="BD3" s="483"/>
      <c r="BE3" s="483"/>
      <c r="BF3" s="483"/>
      <c r="BG3" s="483"/>
      <c r="BH3" s="483"/>
      <c r="BI3" s="484"/>
    </row>
    <row r="4" spans="2:61" ht="15" customHeight="1">
      <c r="B4" s="477"/>
      <c r="C4" s="478"/>
      <c r="D4" s="478"/>
      <c r="E4" s="478"/>
      <c r="F4" s="478"/>
      <c r="G4" s="478"/>
      <c r="H4" s="478"/>
      <c r="I4" s="478"/>
      <c r="J4" s="478"/>
      <c r="K4" s="478"/>
      <c r="L4" s="478"/>
      <c r="M4" s="478"/>
      <c r="N4" s="478"/>
      <c r="O4" s="478"/>
      <c r="P4" s="478"/>
      <c r="Q4" s="478"/>
      <c r="R4" s="478"/>
      <c r="S4" s="478"/>
      <c r="T4" s="478"/>
      <c r="U4" s="478"/>
      <c r="V4" s="478"/>
      <c r="W4" s="478"/>
      <c r="X4" s="478"/>
      <c r="Y4" s="478"/>
      <c r="Z4" s="478"/>
      <c r="AA4" s="478"/>
      <c r="AB4" s="478"/>
      <c r="AC4" s="478"/>
      <c r="AD4" s="478"/>
      <c r="AE4" s="478"/>
      <c r="AF4" s="478"/>
      <c r="AG4" s="478"/>
      <c r="AH4" s="478"/>
      <c r="AI4" s="478"/>
      <c r="AJ4" s="478"/>
      <c r="AK4" s="478"/>
      <c r="AL4" s="478"/>
      <c r="AM4" s="478"/>
      <c r="AN4" s="478"/>
      <c r="AO4" s="478"/>
      <c r="AP4" s="478"/>
      <c r="AQ4" s="478"/>
      <c r="AR4" s="478"/>
      <c r="AS4" s="478"/>
      <c r="AT4" s="478"/>
      <c r="AU4" s="478"/>
      <c r="AV4" s="478"/>
      <c r="AW4" s="478"/>
      <c r="AX4" s="478"/>
      <c r="AY4" s="478"/>
      <c r="AZ4" s="483"/>
      <c r="BA4" s="483"/>
      <c r="BB4" s="483"/>
      <c r="BC4" s="483"/>
      <c r="BD4" s="483"/>
      <c r="BE4" s="483"/>
      <c r="BF4" s="483"/>
      <c r="BG4" s="483"/>
      <c r="BH4" s="483"/>
      <c r="BI4" s="484"/>
    </row>
    <row r="5" spans="2:61" ht="15" customHeight="1">
      <c r="B5" s="477"/>
      <c r="C5" s="478"/>
      <c r="D5" s="478"/>
      <c r="E5" s="478"/>
      <c r="F5" s="478"/>
      <c r="G5" s="478"/>
      <c r="H5" s="478"/>
      <c r="I5" s="478"/>
      <c r="J5" s="478"/>
      <c r="K5" s="478"/>
      <c r="L5" s="478"/>
      <c r="M5" s="478"/>
      <c r="N5" s="478"/>
      <c r="O5" s="478"/>
      <c r="P5" s="478"/>
      <c r="Q5" s="478"/>
      <c r="R5" s="478"/>
      <c r="S5" s="478"/>
      <c r="T5" s="478"/>
      <c r="U5" s="478"/>
      <c r="V5" s="478"/>
      <c r="W5" s="478"/>
      <c r="X5" s="478"/>
      <c r="Y5" s="478"/>
      <c r="Z5" s="478"/>
      <c r="AA5" s="478"/>
      <c r="AB5" s="478"/>
      <c r="AC5" s="478"/>
      <c r="AD5" s="478"/>
      <c r="AE5" s="478"/>
      <c r="AF5" s="478"/>
      <c r="AG5" s="478"/>
      <c r="AH5" s="478"/>
      <c r="AI5" s="478"/>
      <c r="AJ5" s="478"/>
      <c r="AK5" s="478"/>
      <c r="AL5" s="478"/>
      <c r="AM5" s="478"/>
      <c r="AN5" s="478"/>
      <c r="AO5" s="478"/>
      <c r="AP5" s="478"/>
      <c r="AQ5" s="478"/>
      <c r="AR5" s="478"/>
      <c r="AS5" s="478"/>
      <c r="AT5" s="478"/>
      <c r="AU5" s="478"/>
      <c r="AV5" s="478"/>
      <c r="AW5" s="478"/>
      <c r="AX5" s="478"/>
      <c r="AY5" s="478"/>
      <c r="AZ5" s="483"/>
      <c r="BA5" s="483"/>
      <c r="BB5" s="483"/>
      <c r="BC5" s="483"/>
      <c r="BD5" s="483"/>
      <c r="BE5" s="483"/>
      <c r="BF5" s="483"/>
      <c r="BG5" s="483"/>
      <c r="BH5" s="483"/>
      <c r="BI5" s="484"/>
    </row>
    <row r="6" spans="2:61" ht="15" customHeight="1">
      <c r="B6" s="477"/>
      <c r="C6" s="478"/>
      <c r="D6" s="478"/>
      <c r="E6" s="478"/>
      <c r="F6" s="478"/>
      <c r="G6" s="478"/>
      <c r="H6" s="478"/>
      <c r="I6" s="478"/>
      <c r="J6" s="478"/>
      <c r="K6" s="478"/>
      <c r="L6" s="478"/>
      <c r="M6" s="478"/>
      <c r="N6" s="478"/>
      <c r="O6" s="478"/>
      <c r="P6" s="478"/>
      <c r="Q6" s="478"/>
      <c r="R6" s="478"/>
      <c r="S6" s="478"/>
      <c r="T6" s="478"/>
      <c r="U6" s="478"/>
      <c r="V6" s="478"/>
      <c r="W6" s="478"/>
      <c r="X6" s="478"/>
      <c r="Y6" s="478"/>
      <c r="Z6" s="478"/>
      <c r="AA6" s="478"/>
      <c r="AB6" s="478"/>
      <c r="AC6" s="478"/>
      <c r="AD6" s="478"/>
      <c r="AE6" s="478"/>
      <c r="AF6" s="478"/>
      <c r="AG6" s="478"/>
      <c r="AH6" s="478"/>
      <c r="AI6" s="478"/>
      <c r="AJ6" s="478"/>
      <c r="AK6" s="478"/>
      <c r="AL6" s="478"/>
      <c r="AM6" s="478"/>
      <c r="AN6" s="478"/>
      <c r="AO6" s="478"/>
      <c r="AP6" s="478"/>
      <c r="AQ6" s="478"/>
      <c r="AR6" s="478"/>
      <c r="AS6" s="478"/>
      <c r="AT6" s="478"/>
      <c r="AU6" s="478"/>
      <c r="AV6" s="478"/>
      <c r="AW6" s="478"/>
      <c r="AX6" s="478"/>
      <c r="AY6" s="478"/>
      <c r="AZ6" s="483"/>
      <c r="BA6" s="483"/>
      <c r="BB6" s="483"/>
      <c r="BC6" s="483"/>
      <c r="BD6" s="483"/>
      <c r="BE6" s="483"/>
      <c r="BF6" s="483"/>
      <c r="BG6" s="483"/>
      <c r="BH6" s="483"/>
      <c r="BI6" s="484"/>
    </row>
    <row r="7" spans="2:61" ht="15" customHeight="1">
      <c r="B7" s="477"/>
      <c r="C7" s="478"/>
      <c r="D7" s="478"/>
      <c r="E7" s="478"/>
      <c r="F7" s="478"/>
      <c r="G7" s="478"/>
      <c r="H7" s="478"/>
      <c r="I7" s="478"/>
      <c r="J7" s="478"/>
      <c r="K7" s="478"/>
      <c r="L7" s="478"/>
      <c r="M7" s="478"/>
      <c r="N7" s="478"/>
      <c r="O7" s="478"/>
      <c r="P7" s="478"/>
      <c r="Q7" s="478"/>
      <c r="R7" s="478"/>
      <c r="S7" s="478"/>
      <c r="T7" s="478"/>
      <c r="U7" s="478"/>
      <c r="V7" s="478"/>
      <c r="W7" s="478"/>
      <c r="X7" s="478"/>
      <c r="Y7" s="478"/>
      <c r="Z7" s="478"/>
      <c r="AA7" s="478"/>
      <c r="AB7" s="478"/>
      <c r="AC7" s="478"/>
      <c r="AD7" s="478"/>
      <c r="AE7" s="478"/>
      <c r="AF7" s="478"/>
      <c r="AG7" s="478"/>
      <c r="AH7" s="478"/>
      <c r="AI7" s="478"/>
      <c r="AJ7" s="478"/>
      <c r="AK7" s="478"/>
      <c r="AL7" s="478"/>
      <c r="AM7" s="478"/>
      <c r="AN7" s="478"/>
      <c r="AO7" s="478"/>
      <c r="AP7" s="478"/>
      <c r="AQ7" s="478"/>
      <c r="AR7" s="478"/>
      <c r="AS7" s="478"/>
      <c r="AT7" s="478"/>
      <c r="AU7" s="478"/>
      <c r="AV7" s="478"/>
      <c r="AW7" s="478"/>
      <c r="AX7" s="478"/>
      <c r="AY7" s="478"/>
      <c r="AZ7" s="483"/>
      <c r="BA7" s="483"/>
      <c r="BB7" s="483"/>
      <c r="BC7" s="483"/>
      <c r="BD7" s="483"/>
      <c r="BE7" s="483"/>
      <c r="BF7" s="483"/>
      <c r="BG7" s="483"/>
      <c r="BH7" s="483"/>
      <c r="BI7" s="484"/>
    </row>
    <row r="8" spans="2:61" ht="15" customHeight="1">
      <c r="B8" s="477"/>
      <c r="C8" s="478"/>
      <c r="D8" s="478"/>
      <c r="E8" s="478"/>
      <c r="F8" s="478"/>
      <c r="G8" s="478"/>
      <c r="H8" s="478"/>
      <c r="I8" s="478"/>
      <c r="J8" s="478"/>
      <c r="K8" s="478"/>
      <c r="L8" s="478"/>
      <c r="M8" s="478"/>
      <c r="N8" s="478"/>
      <c r="O8" s="478"/>
      <c r="P8" s="478"/>
      <c r="Q8" s="478"/>
      <c r="R8" s="478"/>
      <c r="S8" s="478"/>
      <c r="T8" s="478"/>
      <c r="U8" s="478"/>
      <c r="V8" s="478"/>
      <c r="W8" s="478"/>
      <c r="X8" s="478"/>
      <c r="Y8" s="478"/>
      <c r="Z8" s="478"/>
      <c r="AA8" s="478"/>
      <c r="AB8" s="478"/>
      <c r="AC8" s="478"/>
      <c r="AD8" s="478"/>
      <c r="AE8" s="478"/>
      <c r="AF8" s="478"/>
      <c r="AG8" s="478"/>
      <c r="AH8" s="478"/>
      <c r="AI8" s="478"/>
      <c r="AJ8" s="478"/>
      <c r="AK8" s="478"/>
      <c r="AL8" s="478"/>
      <c r="AM8" s="478"/>
      <c r="AN8" s="478"/>
      <c r="AO8" s="478"/>
      <c r="AP8" s="478"/>
      <c r="AQ8" s="478"/>
      <c r="AR8" s="478"/>
      <c r="AS8" s="478"/>
      <c r="AT8" s="478"/>
      <c r="AU8" s="478"/>
      <c r="AV8" s="478"/>
      <c r="AW8" s="478"/>
      <c r="AX8" s="478"/>
      <c r="AY8" s="478"/>
      <c r="AZ8" s="483"/>
      <c r="BA8" s="483"/>
      <c r="BB8" s="483"/>
      <c r="BC8" s="483"/>
      <c r="BD8" s="483"/>
      <c r="BE8" s="483"/>
      <c r="BF8" s="483"/>
      <c r="BG8" s="483"/>
      <c r="BH8" s="483"/>
      <c r="BI8" s="484"/>
    </row>
    <row r="9" spans="2:61" ht="15" customHeight="1">
      <c r="B9" s="477"/>
      <c r="C9" s="478"/>
      <c r="D9" s="478"/>
      <c r="E9" s="478"/>
      <c r="F9" s="478"/>
      <c r="G9" s="478"/>
      <c r="H9" s="478"/>
      <c r="I9" s="478"/>
      <c r="J9" s="478"/>
      <c r="K9" s="478"/>
      <c r="L9" s="478"/>
      <c r="M9" s="478"/>
      <c r="N9" s="478"/>
      <c r="O9" s="478"/>
      <c r="P9" s="478"/>
      <c r="Q9" s="478"/>
      <c r="R9" s="478"/>
      <c r="S9" s="478"/>
      <c r="T9" s="478"/>
      <c r="U9" s="478"/>
      <c r="V9" s="478"/>
      <c r="W9" s="478"/>
      <c r="X9" s="478"/>
      <c r="Y9" s="478"/>
      <c r="Z9" s="478"/>
      <c r="AA9" s="478"/>
      <c r="AB9" s="478"/>
      <c r="AC9" s="478"/>
      <c r="AD9" s="478"/>
      <c r="AE9" s="478"/>
      <c r="AF9" s="478"/>
      <c r="AG9" s="478"/>
      <c r="AH9" s="478"/>
      <c r="AI9" s="478"/>
      <c r="AJ9" s="478"/>
      <c r="AK9" s="478"/>
      <c r="AL9" s="478"/>
      <c r="AM9" s="478"/>
      <c r="AN9" s="478"/>
      <c r="AO9" s="478"/>
      <c r="AP9" s="478"/>
      <c r="AQ9" s="478"/>
      <c r="AR9" s="478"/>
      <c r="AS9" s="478"/>
      <c r="AT9" s="478"/>
      <c r="AU9" s="478"/>
      <c r="AV9" s="478"/>
      <c r="AW9" s="478"/>
      <c r="AX9" s="478"/>
      <c r="AY9" s="478"/>
      <c r="AZ9" s="483"/>
      <c r="BA9" s="483"/>
      <c r="BB9" s="483"/>
      <c r="BC9" s="483"/>
      <c r="BD9" s="483"/>
      <c r="BE9" s="483"/>
      <c r="BF9" s="483"/>
      <c r="BG9" s="483"/>
      <c r="BH9" s="483"/>
      <c r="BI9" s="484"/>
    </row>
    <row r="10" spans="2:61" ht="15" customHeight="1">
      <c r="B10" s="477"/>
      <c r="C10" s="478"/>
      <c r="D10" s="478"/>
      <c r="E10" s="478"/>
      <c r="F10" s="478"/>
      <c r="G10" s="478"/>
      <c r="H10" s="478"/>
      <c r="I10" s="478"/>
      <c r="J10" s="478"/>
      <c r="K10" s="478"/>
      <c r="L10" s="478"/>
      <c r="M10" s="478"/>
      <c r="N10" s="478"/>
      <c r="O10" s="478"/>
      <c r="P10" s="478"/>
      <c r="Q10" s="478"/>
      <c r="R10" s="478"/>
      <c r="S10" s="478"/>
      <c r="T10" s="478"/>
      <c r="U10" s="478"/>
      <c r="V10" s="478"/>
      <c r="W10" s="478"/>
      <c r="X10" s="478"/>
      <c r="Y10" s="478"/>
      <c r="Z10" s="478"/>
      <c r="AA10" s="478"/>
      <c r="AB10" s="478"/>
      <c r="AC10" s="478"/>
      <c r="AD10" s="478"/>
      <c r="AE10" s="478"/>
      <c r="AF10" s="478"/>
      <c r="AG10" s="478"/>
      <c r="AH10" s="478"/>
      <c r="AI10" s="478"/>
      <c r="AJ10" s="478"/>
      <c r="AK10" s="478"/>
      <c r="AL10" s="478"/>
      <c r="AM10" s="478"/>
      <c r="AN10" s="478"/>
      <c r="AO10" s="478"/>
      <c r="AP10" s="478"/>
      <c r="AQ10" s="478"/>
      <c r="AR10" s="478"/>
      <c r="AS10" s="478"/>
      <c r="AT10" s="478"/>
      <c r="AU10" s="478"/>
      <c r="AV10" s="478"/>
      <c r="AW10" s="478"/>
      <c r="AX10" s="478"/>
      <c r="AY10" s="478"/>
      <c r="AZ10" s="483"/>
      <c r="BA10" s="483"/>
      <c r="BB10" s="483"/>
      <c r="BC10" s="483"/>
      <c r="BD10" s="483"/>
      <c r="BE10" s="483"/>
      <c r="BF10" s="483"/>
      <c r="BG10" s="483"/>
      <c r="BH10" s="483"/>
      <c r="BI10" s="484"/>
    </row>
    <row r="11" spans="2:61" ht="15.75" customHeight="1" thickBot="1">
      <c r="B11" s="479"/>
      <c r="C11" s="480"/>
      <c r="D11" s="480"/>
      <c r="E11" s="480"/>
      <c r="F11" s="480"/>
      <c r="G11" s="480"/>
      <c r="H11" s="480"/>
      <c r="I11" s="480"/>
      <c r="J11" s="480"/>
      <c r="K11" s="480"/>
      <c r="L11" s="480"/>
      <c r="M11" s="480"/>
      <c r="N11" s="480"/>
      <c r="O11" s="480"/>
      <c r="P11" s="480"/>
      <c r="Q11" s="480"/>
      <c r="R11" s="480"/>
      <c r="S11" s="480"/>
      <c r="T11" s="480"/>
      <c r="U11" s="480"/>
      <c r="V11" s="480"/>
      <c r="W11" s="480"/>
      <c r="X11" s="480"/>
      <c r="Y11" s="480"/>
      <c r="Z11" s="480"/>
      <c r="AA11" s="480"/>
      <c r="AB11" s="480"/>
      <c r="AC11" s="480"/>
      <c r="AD11" s="480"/>
      <c r="AE11" s="480"/>
      <c r="AF11" s="480"/>
      <c r="AG11" s="480"/>
      <c r="AH11" s="480"/>
      <c r="AI11" s="480"/>
      <c r="AJ11" s="480"/>
      <c r="AK11" s="480"/>
      <c r="AL11" s="480"/>
      <c r="AM11" s="480"/>
      <c r="AN11" s="480"/>
      <c r="AO11" s="480"/>
      <c r="AP11" s="480"/>
      <c r="AQ11" s="480"/>
      <c r="AR11" s="480"/>
      <c r="AS11" s="480"/>
      <c r="AT11" s="480"/>
      <c r="AU11" s="480"/>
      <c r="AV11" s="480"/>
      <c r="AW11" s="480"/>
      <c r="AX11" s="480"/>
      <c r="AY11" s="480"/>
      <c r="AZ11" s="485"/>
      <c r="BA11" s="485"/>
      <c r="BB11" s="485"/>
      <c r="BC11" s="485"/>
      <c r="BD11" s="485"/>
      <c r="BE11" s="485"/>
      <c r="BF11" s="485"/>
      <c r="BG11" s="485"/>
      <c r="BH11" s="485"/>
      <c r="BI11" s="486"/>
    </row>
    <row r="12" spans="2:61" ht="16.5" customHeight="1" thickTop="1" thickBot="1">
      <c r="B12" s="183" t="s">
        <v>1</v>
      </c>
      <c r="C12" s="183"/>
      <c r="D12" s="183"/>
      <c r="E12" s="183"/>
      <c r="F12" s="183"/>
      <c r="G12" s="183"/>
      <c r="H12" s="183"/>
      <c r="I12" s="183"/>
      <c r="J12" s="183"/>
      <c r="K12" s="183"/>
      <c r="L12" s="183"/>
      <c r="M12" s="183"/>
      <c r="N12" s="183"/>
      <c r="O12" s="183"/>
      <c r="P12" s="183"/>
      <c r="Q12" s="183"/>
      <c r="R12" s="183"/>
      <c r="S12" s="183"/>
      <c r="T12" s="183"/>
      <c r="U12" s="183"/>
      <c r="V12" s="183"/>
      <c r="W12" s="183"/>
      <c r="X12" s="183"/>
      <c r="Y12" s="183"/>
      <c r="Z12" s="183"/>
      <c r="AA12" s="183"/>
      <c r="AB12" s="183"/>
      <c r="AC12" s="183"/>
      <c r="AD12" s="183"/>
      <c r="AE12" s="183"/>
      <c r="AF12" s="183"/>
      <c r="AG12" s="183"/>
      <c r="AH12" s="183"/>
      <c r="AI12" s="183"/>
      <c r="AJ12" s="183"/>
      <c r="AK12" s="183"/>
      <c r="AL12" s="183"/>
      <c r="AM12" s="183"/>
      <c r="AN12" s="183"/>
      <c r="AO12" s="183"/>
      <c r="AP12" s="183"/>
      <c r="AQ12" s="183"/>
      <c r="AR12" s="183"/>
      <c r="AS12" s="183"/>
      <c r="AT12" s="183"/>
      <c r="AU12" s="183"/>
      <c r="AV12" s="183"/>
      <c r="AW12" s="183"/>
      <c r="AX12" s="183"/>
      <c r="AY12" s="183"/>
      <c r="AZ12" s="183"/>
      <c r="BA12" s="183"/>
      <c r="BB12" s="183"/>
      <c r="BC12" s="183"/>
      <c r="BD12" s="183"/>
      <c r="BE12" s="183"/>
      <c r="BF12" s="183"/>
      <c r="BG12" s="183"/>
      <c r="BH12" s="183"/>
      <c r="BI12" s="183"/>
    </row>
    <row r="13" spans="2:61" ht="16.5" customHeight="1" thickTop="1" thickBot="1">
      <c r="B13" s="183"/>
      <c r="C13" s="183"/>
      <c r="D13" s="183"/>
      <c r="E13" s="183"/>
      <c r="F13" s="183"/>
      <c r="G13" s="183"/>
      <c r="H13" s="183"/>
      <c r="I13" s="183"/>
      <c r="J13" s="183"/>
      <c r="K13" s="183"/>
      <c r="L13" s="183"/>
      <c r="M13" s="183"/>
      <c r="N13" s="183"/>
      <c r="O13" s="183"/>
      <c r="P13" s="183"/>
      <c r="Q13" s="183"/>
      <c r="R13" s="183"/>
      <c r="S13" s="183"/>
      <c r="T13" s="183"/>
      <c r="U13" s="183"/>
      <c r="V13" s="183"/>
      <c r="W13" s="183"/>
      <c r="X13" s="183"/>
      <c r="Y13" s="183"/>
      <c r="Z13" s="183"/>
      <c r="AA13" s="183"/>
      <c r="AB13" s="183"/>
      <c r="AC13" s="183"/>
      <c r="AD13" s="183"/>
      <c r="AE13" s="183"/>
      <c r="AF13" s="183"/>
      <c r="AG13" s="183"/>
      <c r="AH13" s="183"/>
      <c r="AI13" s="183"/>
      <c r="AJ13" s="183"/>
      <c r="AK13" s="183"/>
      <c r="AL13" s="183"/>
      <c r="AM13" s="183"/>
      <c r="AN13" s="183"/>
      <c r="AO13" s="183"/>
      <c r="AP13" s="183"/>
      <c r="AQ13" s="183"/>
      <c r="AR13" s="183"/>
      <c r="AS13" s="183"/>
      <c r="AT13" s="183"/>
      <c r="AU13" s="183"/>
      <c r="AV13" s="183"/>
      <c r="AW13" s="183"/>
      <c r="AX13" s="183"/>
      <c r="AY13" s="183"/>
      <c r="AZ13" s="183"/>
      <c r="BA13" s="183"/>
      <c r="BB13" s="183"/>
      <c r="BC13" s="183"/>
      <c r="BD13" s="183"/>
      <c r="BE13" s="183"/>
      <c r="BF13" s="183"/>
      <c r="BG13" s="183"/>
      <c r="BH13" s="183"/>
      <c r="BI13" s="183"/>
    </row>
    <row r="14" spans="2:61" ht="16.5" customHeight="1" thickTop="1" thickBot="1">
      <c r="B14" s="183"/>
      <c r="C14" s="183"/>
      <c r="D14" s="183"/>
      <c r="E14" s="183"/>
      <c r="F14" s="183"/>
      <c r="G14" s="183"/>
      <c r="H14" s="183"/>
      <c r="I14" s="183"/>
      <c r="J14" s="183"/>
      <c r="K14" s="183"/>
      <c r="L14" s="183"/>
      <c r="M14" s="183"/>
      <c r="N14" s="183"/>
      <c r="O14" s="183"/>
      <c r="P14" s="183"/>
      <c r="Q14" s="183"/>
      <c r="R14" s="183"/>
      <c r="S14" s="183"/>
      <c r="T14" s="183"/>
      <c r="U14" s="183"/>
      <c r="V14" s="183"/>
      <c r="W14" s="183"/>
      <c r="X14" s="183"/>
      <c r="Y14" s="183"/>
      <c r="Z14" s="183"/>
      <c r="AA14" s="183"/>
      <c r="AB14" s="183"/>
      <c r="AC14" s="183"/>
      <c r="AD14" s="183"/>
      <c r="AE14" s="183"/>
      <c r="AF14" s="183"/>
      <c r="AG14" s="183"/>
      <c r="AH14" s="183"/>
      <c r="AI14" s="183"/>
      <c r="AJ14" s="183"/>
      <c r="AK14" s="183"/>
      <c r="AL14" s="183"/>
      <c r="AM14" s="183"/>
      <c r="AN14" s="183"/>
      <c r="AO14" s="183"/>
      <c r="AP14" s="183"/>
      <c r="AQ14" s="183"/>
      <c r="AR14" s="183"/>
      <c r="AS14" s="183"/>
      <c r="AT14" s="183"/>
      <c r="AU14" s="183"/>
      <c r="AV14" s="183"/>
      <c r="AW14" s="183"/>
      <c r="AX14" s="183"/>
      <c r="AY14" s="183"/>
      <c r="AZ14" s="183"/>
      <c r="BA14" s="183"/>
      <c r="BB14" s="183"/>
      <c r="BC14" s="183"/>
      <c r="BD14" s="183"/>
      <c r="BE14" s="183"/>
      <c r="BF14" s="183"/>
      <c r="BG14" s="183"/>
      <c r="BH14" s="183"/>
      <c r="BI14" s="183"/>
    </row>
    <row r="15" spans="2:61" ht="16.5" customHeight="1" thickTop="1" thickBot="1">
      <c r="B15" s="183"/>
      <c r="C15" s="183"/>
      <c r="D15" s="183"/>
      <c r="E15" s="183"/>
      <c r="F15" s="183"/>
      <c r="G15" s="183"/>
      <c r="H15" s="183"/>
      <c r="I15" s="183"/>
      <c r="J15" s="183"/>
      <c r="K15" s="183"/>
      <c r="L15" s="183"/>
      <c r="M15" s="183"/>
      <c r="N15" s="183"/>
      <c r="O15" s="183"/>
      <c r="P15" s="183"/>
      <c r="Q15" s="183"/>
      <c r="R15" s="183"/>
      <c r="S15" s="183"/>
      <c r="T15" s="183"/>
      <c r="U15" s="183"/>
      <c r="V15" s="183"/>
      <c r="W15" s="183"/>
      <c r="X15" s="183"/>
      <c r="Y15" s="183"/>
      <c r="Z15" s="183"/>
      <c r="AA15" s="183"/>
      <c r="AB15" s="183"/>
      <c r="AC15" s="183"/>
      <c r="AD15" s="183"/>
      <c r="AE15" s="183"/>
      <c r="AF15" s="183"/>
      <c r="AG15" s="183"/>
      <c r="AH15" s="183"/>
      <c r="AI15" s="183"/>
      <c r="AJ15" s="183"/>
      <c r="AK15" s="183"/>
      <c r="AL15" s="183"/>
      <c r="AM15" s="183"/>
      <c r="AN15" s="183"/>
      <c r="AO15" s="183"/>
      <c r="AP15" s="183"/>
      <c r="AQ15" s="183"/>
      <c r="AR15" s="183"/>
      <c r="AS15" s="183"/>
      <c r="AT15" s="183"/>
      <c r="AU15" s="183"/>
      <c r="AV15" s="183"/>
      <c r="AW15" s="183"/>
      <c r="AX15" s="183"/>
      <c r="AY15" s="183"/>
      <c r="AZ15" s="183"/>
      <c r="BA15" s="183"/>
      <c r="BB15" s="183"/>
      <c r="BC15" s="183"/>
      <c r="BD15" s="183"/>
      <c r="BE15" s="183"/>
      <c r="BF15" s="183"/>
      <c r="BG15" s="183"/>
      <c r="BH15" s="183"/>
      <c r="BI15" s="183"/>
    </row>
    <row r="16" spans="2:61" ht="16.5" customHeight="1" thickTop="1" thickBot="1">
      <c r="B16" s="146"/>
      <c r="C16" s="146"/>
      <c r="D16" s="146"/>
      <c r="E16" s="146"/>
      <c r="F16" s="146"/>
      <c r="G16" s="146"/>
      <c r="H16" s="146"/>
      <c r="I16" s="146"/>
      <c r="J16" s="146"/>
      <c r="K16" s="146"/>
      <c r="L16" s="146"/>
      <c r="M16" s="146"/>
      <c r="N16" s="146"/>
      <c r="O16" s="146"/>
      <c r="P16" s="146"/>
      <c r="Q16" s="146"/>
      <c r="R16" s="146"/>
      <c r="S16" s="146"/>
      <c r="T16" s="146"/>
      <c r="U16" s="146"/>
      <c r="V16" s="146"/>
      <c r="W16" s="146"/>
      <c r="X16" s="146"/>
      <c r="Y16" s="146"/>
      <c r="Z16" s="146"/>
      <c r="AA16" s="146"/>
      <c r="AB16" s="146"/>
      <c r="AC16" s="146"/>
      <c r="AD16" s="146"/>
      <c r="AE16" s="146"/>
      <c r="AF16" s="146"/>
      <c r="AG16" s="146"/>
      <c r="AH16" s="146"/>
      <c r="AI16" s="146"/>
      <c r="AJ16" s="146"/>
      <c r="AK16" s="146"/>
      <c r="AL16" s="146"/>
      <c r="AM16" s="146"/>
      <c r="AN16" s="146"/>
      <c r="AO16" s="146"/>
      <c r="AP16" s="146"/>
      <c r="AQ16" s="146"/>
      <c r="AR16" s="146"/>
      <c r="AS16" s="146"/>
      <c r="AT16" s="146"/>
      <c r="AU16" s="146"/>
      <c r="AV16" s="146"/>
      <c r="AW16" s="146"/>
      <c r="AX16" s="146"/>
      <c r="AY16" s="146"/>
      <c r="AZ16" s="146"/>
      <c r="BA16" s="146"/>
      <c r="BB16" s="146"/>
      <c r="BC16" s="146"/>
      <c r="BD16" s="146"/>
      <c r="BE16" s="146"/>
      <c r="BF16" s="146"/>
      <c r="BG16" s="146"/>
      <c r="BH16" s="146"/>
      <c r="BI16" s="146"/>
    </row>
    <row r="17" spans="2:61" ht="16.5" customHeight="1" thickTop="1" thickBot="1">
      <c r="B17" s="146"/>
      <c r="C17" s="146"/>
      <c r="D17" s="146"/>
      <c r="E17" s="146"/>
      <c r="F17" s="146"/>
      <c r="G17" s="146"/>
      <c r="H17" s="146"/>
      <c r="I17" s="146"/>
      <c r="J17" s="146"/>
      <c r="K17" s="146"/>
      <c r="L17" s="146"/>
      <c r="M17" s="146"/>
      <c r="N17" s="146"/>
      <c r="O17" s="146"/>
      <c r="P17" s="146"/>
      <c r="Q17" s="146"/>
      <c r="R17" s="146"/>
      <c r="S17" s="146"/>
      <c r="T17" s="146"/>
      <c r="U17" s="146"/>
      <c r="V17" s="146"/>
      <c r="W17" s="146"/>
      <c r="X17" s="146"/>
      <c r="Y17" s="146"/>
      <c r="Z17" s="146"/>
      <c r="AA17" s="146"/>
      <c r="AB17" s="146"/>
      <c r="AC17" s="146"/>
      <c r="AD17" s="146"/>
      <c r="AE17" s="146"/>
      <c r="AF17" s="146"/>
      <c r="AG17" s="146"/>
      <c r="AH17" s="146"/>
      <c r="AI17" s="146"/>
      <c r="AJ17" s="146"/>
      <c r="AK17" s="146"/>
      <c r="AL17" s="146"/>
      <c r="AM17" s="146"/>
      <c r="AN17" s="146"/>
      <c r="AO17" s="146"/>
      <c r="AP17" s="146"/>
      <c r="AQ17" s="146"/>
      <c r="AR17" s="146"/>
      <c r="AS17" s="146"/>
      <c r="AT17" s="146"/>
      <c r="AU17" s="146"/>
      <c r="AV17" s="146"/>
      <c r="AW17" s="146"/>
      <c r="AX17" s="146"/>
      <c r="AY17" s="146"/>
      <c r="AZ17" s="146"/>
      <c r="BA17" s="146"/>
      <c r="BB17" s="146"/>
      <c r="BC17" s="146"/>
      <c r="BD17" s="146"/>
      <c r="BE17" s="146"/>
      <c r="BF17" s="146"/>
      <c r="BG17" s="146"/>
      <c r="BH17" s="146"/>
      <c r="BI17" s="146"/>
    </row>
    <row r="18" spans="2:61" ht="15" customHeight="1" thickTop="1" thickBot="1">
      <c r="B18" s="461" t="s">
        <v>2</v>
      </c>
      <c r="C18" s="461"/>
      <c r="D18" s="461"/>
      <c r="E18" s="461"/>
      <c r="F18" s="461"/>
      <c r="G18" s="461"/>
      <c r="H18" s="461"/>
      <c r="I18" s="461"/>
      <c r="J18" s="461"/>
      <c r="K18" s="414" t="s">
        <v>260</v>
      </c>
      <c r="L18" s="414"/>
      <c r="M18" s="414"/>
      <c r="N18" s="414"/>
      <c r="O18" s="414"/>
      <c r="P18" s="414"/>
      <c r="Q18" s="414"/>
      <c r="R18" s="414"/>
      <c r="S18" s="414"/>
      <c r="T18" s="461" t="s">
        <v>3</v>
      </c>
      <c r="U18" s="461"/>
      <c r="V18" s="461"/>
      <c r="W18" s="461"/>
      <c r="X18" s="461"/>
      <c r="Y18" s="461"/>
      <c r="Z18" s="461"/>
      <c r="AA18" s="461"/>
      <c r="AB18" s="461"/>
      <c r="AC18" s="461"/>
      <c r="AD18" s="461"/>
      <c r="AE18" s="461"/>
      <c r="AF18" s="461"/>
      <c r="AG18" s="496">
        <f>'10.02'!AG18+1</f>
        <v>44238</v>
      </c>
      <c r="AH18" s="496"/>
      <c r="AI18" s="496"/>
      <c r="AJ18" s="496"/>
      <c r="AK18" s="496"/>
      <c r="AL18" s="496"/>
      <c r="AM18" s="496"/>
      <c r="AN18" s="496"/>
      <c r="AO18" s="496"/>
      <c r="AP18" s="183" t="s">
        <v>4</v>
      </c>
      <c r="AQ18" s="183"/>
      <c r="AR18" s="183"/>
      <c r="AS18" s="183"/>
      <c r="AT18" s="183"/>
      <c r="AU18" s="183"/>
      <c r="AV18" s="183"/>
      <c r="AW18" s="183"/>
      <c r="AX18" s="183"/>
      <c r="AY18" s="183"/>
      <c r="AZ18" s="183"/>
      <c r="BA18" s="183"/>
      <c r="BB18" s="183"/>
      <c r="BC18" s="183"/>
      <c r="BD18" s="183"/>
      <c r="BE18" s="183"/>
      <c r="BF18" s="183"/>
      <c r="BG18" s="183"/>
      <c r="BH18" s="183"/>
      <c r="BI18" s="183"/>
    </row>
    <row r="19" spans="2:61" ht="15" customHeight="1" thickTop="1" thickBot="1">
      <c r="B19" s="461"/>
      <c r="C19" s="461"/>
      <c r="D19" s="461"/>
      <c r="E19" s="461"/>
      <c r="F19" s="461"/>
      <c r="G19" s="461"/>
      <c r="H19" s="461"/>
      <c r="I19" s="461"/>
      <c r="J19" s="461"/>
      <c r="K19" s="414"/>
      <c r="L19" s="414"/>
      <c r="M19" s="414"/>
      <c r="N19" s="414"/>
      <c r="O19" s="414"/>
      <c r="P19" s="414"/>
      <c r="Q19" s="414"/>
      <c r="R19" s="414"/>
      <c r="S19" s="414"/>
      <c r="T19" s="461"/>
      <c r="U19" s="461"/>
      <c r="V19" s="461"/>
      <c r="W19" s="461"/>
      <c r="X19" s="461"/>
      <c r="Y19" s="461"/>
      <c r="Z19" s="461"/>
      <c r="AA19" s="461"/>
      <c r="AB19" s="461"/>
      <c r="AC19" s="461"/>
      <c r="AD19" s="461"/>
      <c r="AE19" s="461"/>
      <c r="AF19" s="461"/>
      <c r="AG19" s="496"/>
      <c r="AH19" s="496"/>
      <c r="AI19" s="496"/>
      <c r="AJ19" s="496"/>
      <c r="AK19" s="496"/>
      <c r="AL19" s="496"/>
      <c r="AM19" s="496"/>
      <c r="AN19" s="496"/>
      <c r="AO19" s="496"/>
      <c r="AP19" s="183"/>
      <c r="AQ19" s="183"/>
      <c r="AR19" s="183"/>
      <c r="AS19" s="183"/>
      <c r="AT19" s="183"/>
      <c r="AU19" s="183"/>
      <c r="AV19" s="183"/>
      <c r="AW19" s="183"/>
      <c r="AX19" s="183"/>
      <c r="AY19" s="183"/>
      <c r="AZ19" s="183"/>
      <c r="BA19" s="183"/>
      <c r="BB19" s="183"/>
      <c r="BC19" s="183"/>
      <c r="BD19" s="183"/>
      <c r="BE19" s="183"/>
      <c r="BF19" s="183"/>
      <c r="BG19" s="183"/>
      <c r="BH19" s="183"/>
      <c r="BI19" s="183"/>
    </row>
    <row r="20" spans="2:61" ht="15" customHeight="1" thickTop="1" thickBot="1">
      <c r="B20" s="461"/>
      <c r="C20" s="461"/>
      <c r="D20" s="461"/>
      <c r="E20" s="461"/>
      <c r="F20" s="461"/>
      <c r="G20" s="461"/>
      <c r="H20" s="461"/>
      <c r="I20" s="461"/>
      <c r="J20" s="461"/>
      <c r="K20" s="414"/>
      <c r="L20" s="414"/>
      <c r="M20" s="414"/>
      <c r="N20" s="414"/>
      <c r="O20" s="414"/>
      <c r="P20" s="414"/>
      <c r="Q20" s="414"/>
      <c r="R20" s="414"/>
      <c r="S20" s="414"/>
      <c r="T20" s="461"/>
      <c r="U20" s="461"/>
      <c r="V20" s="461"/>
      <c r="W20" s="461"/>
      <c r="X20" s="461"/>
      <c r="Y20" s="461"/>
      <c r="Z20" s="461"/>
      <c r="AA20" s="461"/>
      <c r="AB20" s="461"/>
      <c r="AC20" s="461"/>
      <c r="AD20" s="461"/>
      <c r="AE20" s="461"/>
      <c r="AF20" s="461"/>
      <c r="AG20" s="496"/>
      <c r="AH20" s="496"/>
      <c r="AI20" s="496"/>
      <c r="AJ20" s="496"/>
      <c r="AK20" s="496"/>
      <c r="AL20" s="496"/>
      <c r="AM20" s="496"/>
      <c r="AN20" s="496"/>
      <c r="AO20" s="496"/>
      <c r="AP20" s="183"/>
      <c r="AQ20" s="183"/>
      <c r="AR20" s="183"/>
      <c r="AS20" s="183"/>
      <c r="AT20" s="183"/>
      <c r="AU20" s="183"/>
      <c r="AV20" s="183"/>
      <c r="AW20" s="183"/>
      <c r="AX20" s="183"/>
      <c r="AY20" s="183"/>
      <c r="AZ20" s="183"/>
      <c r="BA20" s="183"/>
      <c r="BB20" s="183"/>
      <c r="BC20" s="183"/>
      <c r="BD20" s="183"/>
      <c r="BE20" s="183"/>
      <c r="BF20" s="183"/>
      <c r="BG20" s="183"/>
      <c r="BH20" s="183"/>
      <c r="BI20" s="183"/>
    </row>
    <row r="21" spans="2:61" ht="16.5" customHeight="1" thickTop="1" thickBot="1">
      <c r="B21" s="461" t="s">
        <v>5</v>
      </c>
      <c r="C21" s="461"/>
      <c r="D21" s="461"/>
      <c r="E21" s="461"/>
      <c r="F21" s="461"/>
      <c r="G21" s="461"/>
      <c r="H21" s="461"/>
      <c r="I21" s="461"/>
      <c r="J21" s="461"/>
      <c r="K21" s="414" t="s">
        <v>137</v>
      </c>
      <c r="L21" s="414"/>
      <c r="M21" s="414"/>
      <c r="N21" s="414"/>
      <c r="O21" s="414"/>
      <c r="P21" s="414"/>
      <c r="Q21" s="414"/>
      <c r="R21" s="414"/>
      <c r="S21" s="414"/>
      <c r="T21" s="461" t="s">
        <v>6</v>
      </c>
      <c r="U21" s="461"/>
      <c r="V21" s="461"/>
      <c r="W21" s="461"/>
      <c r="X21" s="461"/>
      <c r="Y21" s="461"/>
      <c r="Z21" s="461"/>
      <c r="AA21" s="461"/>
      <c r="AB21" s="461"/>
      <c r="AC21" s="461"/>
      <c r="AD21" s="461"/>
      <c r="AE21" s="461"/>
      <c r="AF21" s="461"/>
      <c r="AG21" s="462">
        <f>'10.02'!AG21+1</f>
        <v>7</v>
      </c>
      <c r="AH21" s="463"/>
      <c r="AI21" s="463"/>
      <c r="AJ21" s="463"/>
      <c r="AK21" s="463"/>
      <c r="AL21" s="463"/>
      <c r="AM21" s="463"/>
      <c r="AN21" s="463"/>
      <c r="AO21" s="463"/>
      <c r="AP21" s="187" t="s">
        <v>7</v>
      </c>
      <c r="AQ21" s="187"/>
      <c r="AR21" s="187"/>
      <c r="AS21" s="187"/>
      <c r="AT21" s="187"/>
      <c r="AU21" s="187"/>
      <c r="AV21" s="464" t="s">
        <v>8</v>
      </c>
      <c r="AW21" s="464"/>
      <c r="AX21" s="464"/>
      <c r="AY21" s="269" t="s">
        <v>9</v>
      </c>
      <c r="AZ21" s="270"/>
      <c r="BA21" s="269" t="s">
        <v>10</v>
      </c>
      <c r="BB21" s="270"/>
      <c r="BC21" s="269" t="s">
        <v>11</v>
      </c>
      <c r="BD21" s="275"/>
      <c r="BE21" s="270"/>
      <c r="BF21" s="464" t="s">
        <v>12</v>
      </c>
      <c r="BG21" s="464"/>
      <c r="BH21" s="464"/>
      <c r="BI21" s="464"/>
    </row>
    <row r="22" spans="2:61" ht="16.5" customHeight="1" thickTop="1" thickBot="1">
      <c r="B22" s="461"/>
      <c r="C22" s="461"/>
      <c r="D22" s="461"/>
      <c r="E22" s="461"/>
      <c r="F22" s="461"/>
      <c r="G22" s="461"/>
      <c r="H22" s="461"/>
      <c r="I22" s="461"/>
      <c r="J22" s="461"/>
      <c r="K22" s="414"/>
      <c r="L22" s="414"/>
      <c r="M22" s="414"/>
      <c r="N22" s="414"/>
      <c r="O22" s="414"/>
      <c r="P22" s="414"/>
      <c r="Q22" s="414"/>
      <c r="R22" s="414"/>
      <c r="S22" s="414"/>
      <c r="T22" s="461"/>
      <c r="U22" s="461"/>
      <c r="V22" s="461"/>
      <c r="W22" s="461"/>
      <c r="X22" s="461"/>
      <c r="Y22" s="461"/>
      <c r="Z22" s="461"/>
      <c r="AA22" s="461"/>
      <c r="AB22" s="461"/>
      <c r="AC22" s="461"/>
      <c r="AD22" s="461"/>
      <c r="AE22" s="461"/>
      <c r="AF22" s="461"/>
      <c r="AG22" s="463"/>
      <c r="AH22" s="463"/>
      <c r="AI22" s="463"/>
      <c r="AJ22" s="463"/>
      <c r="AK22" s="463"/>
      <c r="AL22" s="463"/>
      <c r="AM22" s="463"/>
      <c r="AN22" s="463"/>
      <c r="AO22" s="463"/>
      <c r="AP22" s="187"/>
      <c r="AQ22" s="187"/>
      <c r="AR22" s="187"/>
      <c r="AS22" s="187"/>
      <c r="AT22" s="187"/>
      <c r="AU22" s="187"/>
      <c r="AV22" s="464"/>
      <c r="AW22" s="464"/>
      <c r="AX22" s="464"/>
      <c r="AY22" s="271"/>
      <c r="AZ22" s="272"/>
      <c r="BA22" s="271"/>
      <c r="BB22" s="272"/>
      <c r="BC22" s="271"/>
      <c r="BD22" s="276"/>
      <c r="BE22" s="272"/>
      <c r="BF22" s="464"/>
      <c r="BG22" s="464"/>
      <c r="BH22" s="464"/>
      <c r="BI22" s="464"/>
    </row>
    <row r="23" spans="2:61" ht="16.5" customHeight="1" thickTop="1" thickBot="1">
      <c r="B23" s="461"/>
      <c r="C23" s="461"/>
      <c r="D23" s="461"/>
      <c r="E23" s="461"/>
      <c r="F23" s="461"/>
      <c r="G23" s="461"/>
      <c r="H23" s="461"/>
      <c r="I23" s="461"/>
      <c r="J23" s="461"/>
      <c r="K23" s="414"/>
      <c r="L23" s="414"/>
      <c r="M23" s="414"/>
      <c r="N23" s="414"/>
      <c r="O23" s="414"/>
      <c r="P23" s="414"/>
      <c r="Q23" s="414"/>
      <c r="R23" s="414"/>
      <c r="S23" s="414"/>
      <c r="T23" s="461"/>
      <c r="U23" s="461"/>
      <c r="V23" s="461"/>
      <c r="W23" s="461"/>
      <c r="X23" s="461"/>
      <c r="Y23" s="461"/>
      <c r="Z23" s="461"/>
      <c r="AA23" s="461"/>
      <c r="AB23" s="461"/>
      <c r="AC23" s="461"/>
      <c r="AD23" s="461"/>
      <c r="AE23" s="461"/>
      <c r="AF23" s="461"/>
      <c r="AG23" s="463"/>
      <c r="AH23" s="463"/>
      <c r="AI23" s="463"/>
      <c r="AJ23" s="463"/>
      <c r="AK23" s="463"/>
      <c r="AL23" s="463"/>
      <c r="AM23" s="463"/>
      <c r="AN23" s="463"/>
      <c r="AO23" s="463"/>
      <c r="AP23" s="187"/>
      <c r="AQ23" s="187"/>
      <c r="AR23" s="187"/>
      <c r="AS23" s="187"/>
      <c r="AT23" s="187"/>
      <c r="AU23" s="187"/>
      <c r="AV23" s="464"/>
      <c r="AW23" s="464"/>
      <c r="AX23" s="464"/>
      <c r="AY23" s="273"/>
      <c r="AZ23" s="274"/>
      <c r="BA23" s="273"/>
      <c r="BB23" s="274"/>
      <c r="BC23" s="273"/>
      <c r="BD23" s="277"/>
      <c r="BE23" s="274"/>
      <c r="BF23" s="464"/>
      <c r="BG23" s="464"/>
      <c r="BH23" s="464"/>
      <c r="BI23" s="464"/>
    </row>
    <row r="24" spans="2:61" ht="16.5" customHeight="1" thickTop="1" thickBot="1">
      <c r="B24" s="461" t="s">
        <v>13</v>
      </c>
      <c r="C24" s="461"/>
      <c r="D24" s="461"/>
      <c r="E24" s="461"/>
      <c r="F24" s="461"/>
      <c r="G24" s="461"/>
      <c r="H24" s="461"/>
      <c r="I24" s="461"/>
      <c r="J24" s="461"/>
      <c r="K24" s="414" t="s">
        <v>168</v>
      </c>
      <c r="L24" s="414"/>
      <c r="M24" s="414"/>
      <c r="N24" s="414"/>
      <c r="O24" s="414"/>
      <c r="P24" s="414"/>
      <c r="Q24" s="414"/>
      <c r="R24" s="414"/>
      <c r="S24" s="414"/>
      <c r="T24" s="209" t="s">
        <v>14</v>
      </c>
      <c r="U24" s="210"/>
      <c r="V24" s="210"/>
      <c r="W24" s="210"/>
      <c r="X24" s="210"/>
      <c r="Y24" s="210"/>
      <c r="Z24" s="210"/>
      <c r="AA24" s="210"/>
      <c r="AB24" s="210"/>
      <c r="AC24" s="210"/>
      <c r="AD24" s="210"/>
      <c r="AE24" s="210"/>
      <c r="AF24" s="211"/>
      <c r="AG24" s="496">
        <f>'10.02'!AG24</f>
        <v>44232</v>
      </c>
      <c r="AH24" s="496"/>
      <c r="AI24" s="496"/>
      <c r="AJ24" s="496"/>
      <c r="AK24" s="496"/>
      <c r="AL24" s="496"/>
      <c r="AM24" s="496"/>
      <c r="AN24" s="496"/>
      <c r="AO24" s="496"/>
      <c r="AP24" s="506" t="s">
        <v>172</v>
      </c>
      <c r="AQ24" s="506"/>
      <c r="AR24" s="506"/>
      <c r="AS24" s="506"/>
      <c r="AT24" s="506"/>
      <c r="AU24" s="506"/>
      <c r="AV24" s="188" t="s">
        <v>325</v>
      </c>
      <c r="AW24" s="241"/>
      <c r="AX24" s="189"/>
      <c r="AY24" s="188">
        <v>30</v>
      </c>
      <c r="AZ24" s="189"/>
      <c r="BA24" s="188">
        <v>30</v>
      </c>
      <c r="BB24" s="189"/>
      <c r="BC24" s="188">
        <v>30</v>
      </c>
      <c r="BD24" s="241"/>
      <c r="BE24" s="189"/>
      <c r="BF24" s="459" t="s">
        <v>323</v>
      </c>
      <c r="BG24" s="241"/>
      <c r="BH24" s="241"/>
      <c r="BI24" s="189"/>
    </row>
    <row r="25" spans="2:61" ht="16.5" customHeight="1" thickTop="1" thickBot="1">
      <c r="B25" s="461"/>
      <c r="C25" s="461"/>
      <c r="D25" s="461"/>
      <c r="E25" s="461"/>
      <c r="F25" s="461"/>
      <c r="G25" s="461"/>
      <c r="H25" s="461"/>
      <c r="I25" s="461"/>
      <c r="J25" s="461"/>
      <c r="K25" s="414"/>
      <c r="L25" s="414"/>
      <c r="M25" s="414"/>
      <c r="N25" s="414"/>
      <c r="O25" s="414"/>
      <c r="P25" s="414"/>
      <c r="Q25" s="414"/>
      <c r="R25" s="414"/>
      <c r="S25" s="414"/>
      <c r="T25" s="212"/>
      <c r="U25" s="213"/>
      <c r="V25" s="213"/>
      <c r="W25" s="213"/>
      <c r="X25" s="213"/>
      <c r="Y25" s="213"/>
      <c r="Z25" s="213"/>
      <c r="AA25" s="213"/>
      <c r="AB25" s="213"/>
      <c r="AC25" s="213"/>
      <c r="AD25" s="213"/>
      <c r="AE25" s="213"/>
      <c r="AF25" s="214"/>
      <c r="AG25" s="496"/>
      <c r="AH25" s="496"/>
      <c r="AI25" s="496"/>
      <c r="AJ25" s="496"/>
      <c r="AK25" s="496"/>
      <c r="AL25" s="496"/>
      <c r="AM25" s="496"/>
      <c r="AN25" s="496"/>
      <c r="AO25" s="496"/>
      <c r="AP25" s="506"/>
      <c r="AQ25" s="506"/>
      <c r="AR25" s="506"/>
      <c r="AS25" s="506"/>
      <c r="AT25" s="506"/>
      <c r="AU25" s="506"/>
      <c r="AV25" s="190"/>
      <c r="AW25" s="242"/>
      <c r="AX25" s="191"/>
      <c r="AY25" s="190"/>
      <c r="AZ25" s="191"/>
      <c r="BA25" s="190"/>
      <c r="BB25" s="191"/>
      <c r="BC25" s="190"/>
      <c r="BD25" s="242"/>
      <c r="BE25" s="191"/>
      <c r="BF25" s="190"/>
      <c r="BG25" s="242"/>
      <c r="BH25" s="242"/>
      <c r="BI25" s="191"/>
    </row>
    <row r="26" spans="2:61" ht="16.5" customHeight="1" thickTop="1" thickBot="1">
      <c r="B26" s="461"/>
      <c r="C26" s="461"/>
      <c r="D26" s="461"/>
      <c r="E26" s="461"/>
      <c r="F26" s="461"/>
      <c r="G26" s="461"/>
      <c r="H26" s="461"/>
      <c r="I26" s="461"/>
      <c r="J26" s="461"/>
      <c r="K26" s="414"/>
      <c r="L26" s="414"/>
      <c r="M26" s="414"/>
      <c r="N26" s="414"/>
      <c r="O26" s="414"/>
      <c r="P26" s="414"/>
      <c r="Q26" s="414"/>
      <c r="R26" s="414"/>
      <c r="S26" s="414"/>
      <c r="T26" s="215"/>
      <c r="U26" s="216"/>
      <c r="V26" s="216"/>
      <c r="W26" s="216"/>
      <c r="X26" s="216"/>
      <c r="Y26" s="216"/>
      <c r="Z26" s="216"/>
      <c r="AA26" s="216"/>
      <c r="AB26" s="216"/>
      <c r="AC26" s="216"/>
      <c r="AD26" s="216"/>
      <c r="AE26" s="216"/>
      <c r="AF26" s="217"/>
      <c r="AG26" s="496"/>
      <c r="AH26" s="496"/>
      <c r="AI26" s="496"/>
      <c r="AJ26" s="496"/>
      <c r="AK26" s="496"/>
      <c r="AL26" s="496"/>
      <c r="AM26" s="496"/>
      <c r="AN26" s="496"/>
      <c r="AO26" s="496"/>
      <c r="AP26" s="506"/>
      <c r="AQ26" s="506"/>
      <c r="AR26" s="506"/>
      <c r="AS26" s="506"/>
      <c r="AT26" s="506"/>
      <c r="AU26" s="506"/>
      <c r="AV26" s="192"/>
      <c r="AW26" s="243"/>
      <c r="AX26" s="193"/>
      <c r="AY26" s="192"/>
      <c r="AZ26" s="193"/>
      <c r="BA26" s="192"/>
      <c r="BB26" s="193"/>
      <c r="BC26" s="192"/>
      <c r="BD26" s="243"/>
      <c r="BE26" s="193"/>
      <c r="BF26" s="192"/>
      <c r="BG26" s="243"/>
      <c r="BH26" s="243"/>
      <c r="BI26" s="193"/>
    </row>
    <row r="27" spans="2:61" ht="16.5" customHeight="1" thickTop="1" thickBot="1">
      <c r="B27" s="461" t="s">
        <v>15</v>
      </c>
      <c r="C27" s="461"/>
      <c r="D27" s="461"/>
      <c r="E27" s="461"/>
      <c r="F27" s="461"/>
      <c r="G27" s="461"/>
      <c r="H27" s="461"/>
      <c r="I27" s="461"/>
      <c r="J27" s="461"/>
      <c r="K27" s="414">
        <v>23</v>
      </c>
      <c r="L27" s="414"/>
      <c r="M27" s="414"/>
      <c r="N27" s="414"/>
      <c r="O27" s="414"/>
      <c r="P27" s="414"/>
      <c r="Q27" s="414"/>
      <c r="R27" s="414"/>
      <c r="S27" s="414"/>
      <c r="T27" s="461" t="s">
        <v>16</v>
      </c>
      <c r="U27" s="461"/>
      <c r="V27" s="461"/>
      <c r="W27" s="461"/>
      <c r="X27" s="461"/>
      <c r="Y27" s="461"/>
      <c r="Z27" s="461"/>
      <c r="AA27" s="461"/>
      <c r="AB27" s="461"/>
      <c r="AC27" s="461"/>
      <c r="AD27" s="461"/>
      <c r="AE27" s="461"/>
      <c r="AF27" s="461"/>
      <c r="AG27" s="323" t="s">
        <v>129</v>
      </c>
      <c r="AH27" s="324"/>
      <c r="AI27" s="324"/>
      <c r="AJ27" s="324"/>
      <c r="AK27" s="324"/>
      <c r="AL27" s="324"/>
      <c r="AM27" s="324"/>
      <c r="AN27" s="324"/>
      <c r="AO27" s="325"/>
      <c r="AP27" s="506" t="s">
        <v>324</v>
      </c>
      <c r="AQ27" s="506"/>
      <c r="AR27" s="506"/>
      <c r="AS27" s="506"/>
      <c r="AT27" s="506"/>
      <c r="AU27" s="506"/>
      <c r="AV27" s="188" t="s">
        <v>326</v>
      </c>
      <c r="AW27" s="241"/>
      <c r="AX27" s="189"/>
      <c r="AY27" s="188">
        <v>1063</v>
      </c>
      <c r="AZ27" s="189"/>
      <c r="BA27" s="188"/>
      <c r="BB27" s="189"/>
      <c r="BC27" s="194"/>
      <c r="BD27" s="219"/>
      <c r="BE27" s="195"/>
      <c r="BF27" s="459"/>
      <c r="BG27" s="241"/>
      <c r="BH27" s="241"/>
      <c r="BI27" s="189"/>
    </row>
    <row r="28" spans="2:61" ht="16.5" customHeight="1" thickTop="1" thickBot="1">
      <c r="B28" s="461"/>
      <c r="C28" s="461"/>
      <c r="D28" s="461"/>
      <c r="E28" s="461"/>
      <c r="F28" s="461"/>
      <c r="G28" s="461"/>
      <c r="H28" s="461"/>
      <c r="I28" s="461"/>
      <c r="J28" s="461"/>
      <c r="K28" s="414"/>
      <c r="L28" s="414"/>
      <c r="M28" s="414"/>
      <c r="N28" s="414"/>
      <c r="O28" s="414"/>
      <c r="P28" s="414"/>
      <c r="Q28" s="414"/>
      <c r="R28" s="414"/>
      <c r="S28" s="414"/>
      <c r="T28" s="461"/>
      <c r="U28" s="461"/>
      <c r="V28" s="461"/>
      <c r="W28" s="461"/>
      <c r="X28" s="461"/>
      <c r="Y28" s="461"/>
      <c r="Z28" s="461"/>
      <c r="AA28" s="461"/>
      <c r="AB28" s="461"/>
      <c r="AC28" s="461"/>
      <c r="AD28" s="461"/>
      <c r="AE28" s="461"/>
      <c r="AF28" s="461"/>
      <c r="AG28" s="326"/>
      <c r="AH28" s="327"/>
      <c r="AI28" s="327"/>
      <c r="AJ28" s="327"/>
      <c r="AK28" s="327"/>
      <c r="AL28" s="327"/>
      <c r="AM28" s="327"/>
      <c r="AN28" s="327"/>
      <c r="AO28" s="328"/>
      <c r="AP28" s="506"/>
      <c r="AQ28" s="506"/>
      <c r="AR28" s="506"/>
      <c r="AS28" s="506"/>
      <c r="AT28" s="506"/>
      <c r="AU28" s="506"/>
      <c r="AV28" s="190"/>
      <c r="AW28" s="242"/>
      <c r="AX28" s="191"/>
      <c r="AY28" s="190"/>
      <c r="AZ28" s="191"/>
      <c r="BA28" s="190"/>
      <c r="BB28" s="191"/>
      <c r="BC28" s="196"/>
      <c r="BD28" s="220"/>
      <c r="BE28" s="197"/>
      <c r="BF28" s="190"/>
      <c r="BG28" s="242"/>
      <c r="BH28" s="242"/>
      <c r="BI28" s="191"/>
    </row>
    <row r="29" spans="2:61" ht="16.5" customHeight="1" thickTop="1" thickBot="1">
      <c r="B29" s="461"/>
      <c r="C29" s="461"/>
      <c r="D29" s="461"/>
      <c r="E29" s="461"/>
      <c r="F29" s="461"/>
      <c r="G29" s="461"/>
      <c r="H29" s="461"/>
      <c r="I29" s="461"/>
      <c r="J29" s="461"/>
      <c r="K29" s="414"/>
      <c r="L29" s="414"/>
      <c r="M29" s="414"/>
      <c r="N29" s="414"/>
      <c r="O29" s="414"/>
      <c r="P29" s="414"/>
      <c r="Q29" s="414"/>
      <c r="R29" s="414"/>
      <c r="S29" s="414"/>
      <c r="T29" s="461"/>
      <c r="U29" s="461"/>
      <c r="V29" s="461"/>
      <c r="W29" s="461"/>
      <c r="X29" s="461"/>
      <c r="Y29" s="461"/>
      <c r="Z29" s="461"/>
      <c r="AA29" s="461"/>
      <c r="AB29" s="461"/>
      <c r="AC29" s="461"/>
      <c r="AD29" s="461"/>
      <c r="AE29" s="461"/>
      <c r="AF29" s="461"/>
      <c r="AG29" s="329"/>
      <c r="AH29" s="330"/>
      <c r="AI29" s="330"/>
      <c r="AJ29" s="330"/>
      <c r="AK29" s="330"/>
      <c r="AL29" s="330"/>
      <c r="AM29" s="330"/>
      <c r="AN29" s="330"/>
      <c r="AO29" s="331"/>
      <c r="AP29" s="506"/>
      <c r="AQ29" s="506"/>
      <c r="AR29" s="506"/>
      <c r="AS29" s="506"/>
      <c r="AT29" s="506"/>
      <c r="AU29" s="506"/>
      <c r="AV29" s="192"/>
      <c r="AW29" s="243"/>
      <c r="AX29" s="193"/>
      <c r="AY29" s="192"/>
      <c r="AZ29" s="193"/>
      <c r="BA29" s="192"/>
      <c r="BB29" s="193"/>
      <c r="BC29" s="198"/>
      <c r="BD29" s="221"/>
      <c r="BE29" s="199"/>
      <c r="BF29" s="192"/>
      <c r="BG29" s="243"/>
      <c r="BH29" s="243"/>
      <c r="BI29" s="193"/>
    </row>
    <row r="30" spans="2:61" ht="16.5" customHeight="1" thickTop="1" thickBot="1">
      <c r="B30" s="461" t="s">
        <v>17</v>
      </c>
      <c r="C30" s="461"/>
      <c r="D30" s="461"/>
      <c r="E30" s="461"/>
      <c r="F30" s="461"/>
      <c r="G30" s="461"/>
      <c r="H30" s="461"/>
      <c r="I30" s="461"/>
      <c r="J30" s="461"/>
      <c r="K30" s="413">
        <v>7476</v>
      </c>
      <c r="L30" s="413"/>
      <c r="M30" s="413"/>
      <c r="N30" s="413"/>
      <c r="O30" s="413"/>
      <c r="P30" s="413"/>
      <c r="Q30" s="413"/>
      <c r="R30" s="413"/>
      <c r="S30" s="413"/>
      <c r="T30" s="209" t="s">
        <v>18</v>
      </c>
      <c r="U30" s="210"/>
      <c r="V30" s="210"/>
      <c r="W30" s="210"/>
      <c r="X30" s="210"/>
      <c r="Y30" s="210"/>
      <c r="Z30" s="210"/>
      <c r="AA30" s="210"/>
      <c r="AB30" s="210"/>
      <c r="AC30" s="210"/>
      <c r="AD30" s="210"/>
      <c r="AE30" s="210"/>
      <c r="AF30" s="211"/>
      <c r="AG30" s="474">
        <f>'10.02'!AG30+1</f>
        <v>7</v>
      </c>
      <c r="AH30" s="474"/>
      <c r="AI30" s="474"/>
      <c r="AJ30" s="474"/>
      <c r="AK30" s="474"/>
      <c r="AL30" s="474"/>
      <c r="AM30" s="474"/>
      <c r="AN30" s="474"/>
      <c r="AO30" s="474"/>
      <c r="AP30" s="461" t="s">
        <v>129</v>
      </c>
      <c r="AQ30" s="461"/>
      <c r="AR30" s="461"/>
      <c r="AS30" s="461"/>
      <c r="AT30" s="461"/>
      <c r="AU30" s="461"/>
      <c r="AV30" s="188" t="s">
        <v>129</v>
      </c>
      <c r="AW30" s="241"/>
      <c r="AX30" s="189"/>
      <c r="AY30" s="188" t="s">
        <v>129</v>
      </c>
      <c r="AZ30" s="189"/>
      <c r="BA30" s="188"/>
      <c r="BB30" s="189"/>
      <c r="BC30" s="194"/>
      <c r="BD30" s="219"/>
      <c r="BE30" s="195"/>
      <c r="BF30" s="465"/>
      <c r="BG30" s="466"/>
      <c r="BH30" s="466"/>
      <c r="BI30" s="467"/>
    </row>
    <row r="31" spans="2:61" ht="16.5" customHeight="1" thickTop="1" thickBot="1">
      <c r="B31" s="461"/>
      <c r="C31" s="461"/>
      <c r="D31" s="461"/>
      <c r="E31" s="461"/>
      <c r="F31" s="461"/>
      <c r="G31" s="461"/>
      <c r="H31" s="461"/>
      <c r="I31" s="461"/>
      <c r="J31" s="461"/>
      <c r="K31" s="413"/>
      <c r="L31" s="413"/>
      <c r="M31" s="413"/>
      <c r="N31" s="413"/>
      <c r="O31" s="413"/>
      <c r="P31" s="413"/>
      <c r="Q31" s="413"/>
      <c r="R31" s="413"/>
      <c r="S31" s="413"/>
      <c r="T31" s="212"/>
      <c r="U31" s="213"/>
      <c r="V31" s="213"/>
      <c r="W31" s="213"/>
      <c r="X31" s="213"/>
      <c r="Y31" s="213"/>
      <c r="Z31" s="213"/>
      <c r="AA31" s="213"/>
      <c r="AB31" s="213"/>
      <c r="AC31" s="213"/>
      <c r="AD31" s="213"/>
      <c r="AE31" s="213"/>
      <c r="AF31" s="214"/>
      <c r="AG31" s="474"/>
      <c r="AH31" s="474"/>
      <c r="AI31" s="474"/>
      <c r="AJ31" s="474"/>
      <c r="AK31" s="474"/>
      <c r="AL31" s="474"/>
      <c r="AM31" s="474"/>
      <c r="AN31" s="474"/>
      <c r="AO31" s="474"/>
      <c r="AP31" s="461"/>
      <c r="AQ31" s="461"/>
      <c r="AR31" s="461"/>
      <c r="AS31" s="461"/>
      <c r="AT31" s="461"/>
      <c r="AU31" s="461"/>
      <c r="AV31" s="190"/>
      <c r="AW31" s="242"/>
      <c r="AX31" s="191"/>
      <c r="AY31" s="190"/>
      <c r="AZ31" s="191"/>
      <c r="BA31" s="190"/>
      <c r="BB31" s="191"/>
      <c r="BC31" s="196"/>
      <c r="BD31" s="220"/>
      <c r="BE31" s="197"/>
      <c r="BF31" s="468"/>
      <c r="BG31" s="469"/>
      <c r="BH31" s="469"/>
      <c r="BI31" s="470"/>
    </row>
    <row r="32" spans="2:61" ht="16.5" customHeight="1" thickTop="1" thickBot="1">
      <c r="B32" s="461"/>
      <c r="C32" s="461"/>
      <c r="D32" s="461"/>
      <c r="E32" s="461"/>
      <c r="F32" s="461"/>
      <c r="G32" s="461"/>
      <c r="H32" s="461"/>
      <c r="I32" s="461"/>
      <c r="J32" s="461"/>
      <c r="K32" s="413"/>
      <c r="L32" s="413"/>
      <c r="M32" s="413"/>
      <c r="N32" s="413"/>
      <c r="O32" s="413"/>
      <c r="P32" s="413"/>
      <c r="Q32" s="413"/>
      <c r="R32" s="413"/>
      <c r="S32" s="413"/>
      <c r="T32" s="215"/>
      <c r="U32" s="216"/>
      <c r="V32" s="216"/>
      <c r="W32" s="216"/>
      <c r="X32" s="216"/>
      <c r="Y32" s="216"/>
      <c r="Z32" s="216"/>
      <c r="AA32" s="216"/>
      <c r="AB32" s="216"/>
      <c r="AC32" s="216"/>
      <c r="AD32" s="216"/>
      <c r="AE32" s="216"/>
      <c r="AF32" s="217"/>
      <c r="AG32" s="474"/>
      <c r="AH32" s="474"/>
      <c r="AI32" s="474"/>
      <c r="AJ32" s="474"/>
      <c r="AK32" s="474"/>
      <c r="AL32" s="474"/>
      <c r="AM32" s="474"/>
      <c r="AN32" s="474"/>
      <c r="AO32" s="474"/>
      <c r="AP32" s="461"/>
      <c r="AQ32" s="461"/>
      <c r="AR32" s="461"/>
      <c r="AS32" s="461"/>
      <c r="AT32" s="461"/>
      <c r="AU32" s="461"/>
      <c r="AV32" s="192"/>
      <c r="AW32" s="243"/>
      <c r="AX32" s="193"/>
      <c r="AY32" s="192"/>
      <c r="AZ32" s="193"/>
      <c r="BA32" s="192"/>
      <c r="BB32" s="193"/>
      <c r="BC32" s="198"/>
      <c r="BD32" s="221"/>
      <c r="BE32" s="199"/>
      <c r="BF32" s="471"/>
      <c r="BG32" s="472"/>
      <c r="BH32" s="472"/>
      <c r="BI32" s="473"/>
    </row>
    <row r="33" spans="2:61" ht="16.5" customHeight="1" thickTop="1" thickBot="1">
      <c r="B33" s="461" t="s">
        <v>19</v>
      </c>
      <c r="C33" s="461"/>
      <c r="D33" s="461"/>
      <c r="E33" s="461"/>
      <c r="F33" s="461"/>
      <c r="G33" s="461"/>
      <c r="H33" s="461"/>
      <c r="I33" s="461"/>
      <c r="J33" s="461"/>
      <c r="K33" s="617" t="s">
        <v>358</v>
      </c>
      <c r="L33" s="617"/>
      <c r="M33" s="617"/>
      <c r="N33" s="617"/>
      <c r="O33" s="617"/>
      <c r="P33" s="617"/>
      <c r="Q33" s="617"/>
      <c r="R33" s="617"/>
      <c r="S33" s="617"/>
      <c r="T33" s="461" t="s">
        <v>20</v>
      </c>
      <c r="U33" s="461"/>
      <c r="V33" s="461"/>
      <c r="W33" s="461"/>
      <c r="X33" s="461"/>
      <c r="Y33" s="461"/>
      <c r="Z33" s="461"/>
      <c r="AA33" s="461"/>
      <c r="AB33" s="461"/>
      <c r="AC33" s="461"/>
      <c r="AD33" s="461"/>
      <c r="AE33" s="461"/>
      <c r="AF33" s="461"/>
      <c r="AG33" s="460" t="s">
        <v>129</v>
      </c>
      <c r="AH33" s="460"/>
      <c r="AI33" s="460"/>
      <c r="AJ33" s="460"/>
      <c r="AK33" s="460"/>
      <c r="AL33" s="460"/>
      <c r="AM33" s="460"/>
      <c r="AN33" s="460"/>
      <c r="AO33" s="460"/>
      <c r="AP33" s="506" t="s">
        <v>327</v>
      </c>
      <c r="AQ33" s="506"/>
      <c r="AR33" s="506"/>
      <c r="AS33" s="506"/>
      <c r="AT33" s="506"/>
      <c r="AU33" s="506"/>
      <c r="AV33" s="188" t="s">
        <v>328</v>
      </c>
      <c r="AW33" s="241"/>
      <c r="AX33" s="189"/>
      <c r="AY33" s="188">
        <v>1994</v>
      </c>
      <c r="AZ33" s="189"/>
      <c r="BA33" s="188"/>
      <c r="BB33" s="189"/>
      <c r="BC33" s="188"/>
      <c r="BD33" s="241"/>
      <c r="BE33" s="189"/>
      <c r="BF33" s="459"/>
      <c r="BG33" s="241"/>
      <c r="BH33" s="241"/>
      <c r="BI33" s="189"/>
    </row>
    <row r="34" spans="2:61" ht="16.5" customHeight="1" thickTop="1" thickBot="1">
      <c r="B34" s="461"/>
      <c r="C34" s="461"/>
      <c r="D34" s="461"/>
      <c r="E34" s="461"/>
      <c r="F34" s="461"/>
      <c r="G34" s="461"/>
      <c r="H34" s="461"/>
      <c r="I34" s="461"/>
      <c r="J34" s="461"/>
      <c r="K34" s="617"/>
      <c r="L34" s="617"/>
      <c r="M34" s="617"/>
      <c r="N34" s="617"/>
      <c r="O34" s="617"/>
      <c r="P34" s="617"/>
      <c r="Q34" s="617"/>
      <c r="R34" s="617"/>
      <c r="S34" s="617"/>
      <c r="T34" s="461"/>
      <c r="U34" s="461"/>
      <c r="V34" s="461"/>
      <c r="W34" s="461"/>
      <c r="X34" s="461"/>
      <c r="Y34" s="461"/>
      <c r="Z34" s="461"/>
      <c r="AA34" s="461"/>
      <c r="AB34" s="461"/>
      <c r="AC34" s="461"/>
      <c r="AD34" s="461"/>
      <c r="AE34" s="461"/>
      <c r="AF34" s="461"/>
      <c r="AG34" s="460"/>
      <c r="AH34" s="460"/>
      <c r="AI34" s="460"/>
      <c r="AJ34" s="460"/>
      <c r="AK34" s="460"/>
      <c r="AL34" s="460"/>
      <c r="AM34" s="460"/>
      <c r="AN34" s="460"/>
      <c r="AO34" s="460"/>
      <c r="AP34" s="506"/>
      <c r="AQ34" s="506"/>
      <c r="AR34" s="506"/>
      <c r="AS34" s="506"/>
      <c r="AT34" s="506"/>
      <c r="AU34" s="506"/>
      <c r="AV34" s="190"/>
      <c r="AW34" s="242"/>
      <c r="AX34" s="191"/>
      <c r="AY34" s="190"/>
      <c r="AZ34" s="191"/>
      <c r="BA34" s="190"/>
      <c r="BB34" s="191"/>
      <c r="BC34" s="190"/>
      <c r="BD34" s="242"/>
      <c r="BE34" s="191"/>
      <c r="BF34" s="190"/>
      <c r="BG34" s="242"/>
      <c r="BH34" s="242"/>
      <c r="BI34" s="191"/>
    </row>
    <row r="35" spans="2:61" ht="16.5" customHeight="1" thickTop="1" thickBot="1">
      <c r="B35" s="461"/>
      <c r="C35" s="461"/>
      <c r="D35" s="461"/>
      <c r="E35" s="461"/>
      <c r="F35" s="461"/>
      <c r="G35" s="461"/>
      <c r="H35" s="461"/>
      <c r="I35" s="461"/>
      <c r="J35" s="461"/>
      <c r="K35" s="617"/>
      <c r="L35" s="617"/>
      <c r="M35" s="617"/>
      <c r="N35" s="617"/>
      <c r="O35" s="617"/>
      <c r="P35" s="617"/>
      <c r="Q35" s="617"/>
      <c r="R35" s="617"/>
      <c r="S35" s="617"/>
      <c r="T35" s="461"/>
      <c r="U35" s="461"/>
      <c r="V35" s="461"/>
      <c r="W35" s="461"/>
      <c r="X35" s="461"/>
      <c r="Y35" s="461"/>
      <c r="Z35" s="461"/>
      <c r="AA35" s="461"/>
      <c r="AB35" s="461"/>
      <c r="AC35" s="461"/>
      <c r="AD35" s="461"/>
      <c r="AE35" s="461"/>
      <c r="AF35" s="461"/>
      <c r="AG35" s="460"/>
      <c r="AH35" s="460"/>
      <c r="AI35" s="460"/>
      <c r="AJ35" s="460"/>
      <c r="AK35" s="460"/>
      <c r="AL35" s="460"/>
      <c r="AM35" s="460"/>
      <c r="AN35" s="460"/>
      <c r="AO35" s="460"/>
      <c r="AP35" s="506"/>
      <c r="AQ35" s="506"/>
      <c r="AR35" s="506"/>
      <c r="AS35" s="506"/>
      <c r="AT35" s="506"/>
      <c r="AU35" s="506"/>
      <c r="AV35" s="192"/>
      <c r="AW35" s="243"/>
      <c r="AX35" s="193"/>
      <c r="AY35" s="192"/>
      <c r="AZ35" s="193"/>
      <c r="BA35" s="192"/>
      <c r="BB35" s="193"/>
      <c r="BC35" s="192"/>
      <c r="BD35" s="243"/>
      <c r="BE35" s="193"/>
      <c r="BF35" s="192"/>
      <c r="BG35" s="243"/>
      <c r="BH35" s="243"/>
      <c r="BI35" s="193"/>
    </row>
    <row r="36" spans="2:61" ht="16.5" customHeight="1" thickTop="1" thickBot="1">
      <c r="B36" s="413" t="s">
        <v>21</v>
      </c>
      <c r="C36" s="413"/>
      <c r="D36" s="413"/>
      <c r="E36" s="413"/>
      <c r="F36" s="413"/>
      <c r="G36" s="413"/>
      <c r="H36" s="413"/>
      <c r="I36" s="413"/>
      <c r="J36" s="413"/>
      <c r="K36" s="413" t="s">
        <v>259</v>
      </c>
      <c r="L36" s="413"/>
      <c r="M36" s="413"/>
      <c r="N36" s="413"/>
      <c r="O36" s="413"/>
      <c r="P36" s="413"/>
      <c r="Q36" s="413"/>
      <c r="R36" s="413"/>
      <c r="S36" s="413"/>
      <c r="T36" s="341" t="s">
        <v>22</v>
      </c>
      <c r="U36" s="342"/>
      <c r="V36" s="342"/>
      <c r="W36" s="342"/>
      <c r="X36" s="342"/>
      <c r="Y36" s="342"/>
      <c r="Z36" s="342"/>
      <c r="AA36" s="342"/>
      <c r="AB36" s="342"/>
      <c r="AC36" s="342"/>
      <c r="AD36" s="342"/>
      <c r="AE36" s="342"/>
      <c r="AF36" s="343"/>
      <c r="AG36" s="460">
        <v>295.3</v>
      </c>
      <c r="AH36" s="460"/>
      <c r="AI36" s="460"/>
      <c r="AJ36" s="460"/>
      <c r="AK36" s="460"/>
      <c r="AL36" s="460"/>
      <c r="AM36" s="460"/>
      <c r="AN36" s="460"/>
      <c r="AO36" s="460"/>
      <c r="AP36" s="513" t="s">
        <v>329</v>
      </c>
      <c r="AQ36" s="514"/>
      <c r="AR36" s="514"/>
      <c r="AS36" s="514"/>
      <c r="AT36" s="514"/>
      <c r="AU36" s="515"/>
      <c r="AV36" s="188" t="s">
        <v>330</v>
      </c>
      <c r="AW36" s="241"/>
      <c r="AX36" s="189"/>
      <c r="AY36" s="507" t="s">
        <v>331</v>
      </c>
      <c r="AZ36" s="508"/>
      <c r="BA36" s="444"/>
      <c r="BB36" s="445"/>
      <c r="BC36" s="188"/>
      <c r="BD36" s="241"/>
      <c r="BE36" s="189"/>
      <c r="BF36" s="188"/>
      <c r="BG36" s="241"/>
      <c r="BH36" s="241"/>
      <c r="BI36" s="189"/>
    </row>
    <row r="37" spans="2:61" ht="16.5" customHeight="1" thickTop="1" thickBot="1">
      <c r="B37" s="413"/>
      <c r="C37" s="413"/>
      <c r="D37" s="413"/>
      <c r="E37" s="413"/>
      <c r="F37" s="413"/>
      <c r="G37" s="413"/>
      <c r="H37" s="413"/>
      <c r="I37" s="413"/>
      <c r="J37" s="413"/>
      <c r="K37" s="413"/>
      <c r="L37" s="413"/>
      <c r="M37" s="413"/>
      <c r="N37" s="413"/>
      <c r="O37" s="413"/>
      <c r="P37" s="413"/>
      <c r="Q37" s="413"/>
      <c r="R37" s="413"/>
      <c r="S37" s="413"/>
      <c r="T37" s="344"/>
      <c r="U37" s="345"/>
      <c r="V37" s="345"/>
      <c r="W37" s="345"/>
      <c r="X37" s="345"/>
      <c r="Y37" s="345"/>
      <c r="Z37" s="345"/>
      <c r="AA37" s="345"/>
      <c r="AB37" s="345"/>
      <c r="AC37" s="345"/>
      <c r="AD37" s="345"/>
      <c r="AE37" s="345"/>
      <c r="AF37" s="346"/>
      <c r="AG37" s="460"/>
      <c r="AH37" s="460"/>
      <c r="AI37" s="460"/>
      <c r="AJ37" s="460"/>
      <c r="AK37" s="460"/>
      <c r="AL37" s="460"/>
      <c r="AM37" s="460"/>
      <c r="AN37" s="460"/>
      <c r="AO37" s="460"/>
      <c r="AP37" s="516"/>
      <c r="AQ37" s="517"/>
      <c r="AR37" s="517"/>
      <c r="AS37" s="517"/>
      <c r="AT37" s="517"/>
      <c r="AU37" s="518"/>
      <c r="AV37" s="190"/>
      <c r="AW37" s="242"/>
      <c r="AX37" s="191"/>
      <c r="AY37" s="509"/>
      <c r="AZ37" s="510"/>
      <c r="BA37" s="446"/>
      <c r="BB37" s="447"/>
      <c r="BC37" s="190"/>
      <c r="BD37" s="242"/>
      <c r="BE37" s="191"/>
      <c r="BF37" s="190"/>
      <c r="BG37" s="242"/>
      <c r="BH37" s="242"/>
      <c r="BI37" s="191"/>
    </row>
    <row r="38" spans="2:61" ht="16.5" customHeight="1" thickTop="1" thickBot="1">
      <c r="B38" s="413"/>
      <c r="C38" s="413"/>
      <c r="D38" s="413"/>
      <c r="E38" s="413"/>
      <c r="F38" s="413"/>
      <c r="G38" s="413"/>
      <c r="H38" s="413"/>
      <c r="I38" s="413"/>
      <c r="J38" s="413"/>
      <c r="K38" s="413"/>
      <c r="L38" s="413"/>
      <c r="M38" s="413"/>
      <c r="N38" s="413"/>
      <c r="O38" s="413"/>
      <c r="P38" s="413"/>
      <c r="Q38" s="413"/>
      <c r="R38" s="413"/>
      <c r="S38" s="413"/>
      <c r="T38" s="347"/>
      <c r="U38" s="348"/>
      <c r="V38" s="348"/>
      <c r="W38" s="348"/>
      <c r="X38" s="348"/>
      <c r="Y38" s="348"/>
      <c r="Z38" s="348"/>
      <c r="AA38" s="348"/>
      <c r="AB38" s="348"/>
      <c r="AC38" s="348"/>
      <c r="AD38" s="348"/>
      <c r="AE38" s="348"/>
      <c r="AF38" s="349"/>
      <c r="AG38" s="460"/>
      <c r="AH38" s="460"/>
      <c r="AI38" s="460"/>
      <c r="AJ38" s="460"/>
      <c r="AK38" s="460"/>
      <c r="AL38" s="460"/>
      <c r="AM38" s="460"/>
      <c r="AN38" s="460"/>
      <c r="AO38" s="460"/>
      <c r="AP38" s="519"/>
      <c r="AQ38" s="520"/>
      <c r="AR38" s="520"/>
      <c r="AS38" s="520"/>
      <c r="AT38" s="520"/>
      <c r="AU38" s="521"/>
      <c r="AV38" s="192"/>
      <c r="AW38" s="243"/>
      <c r="AX38" s="193"/>
      <c r="AY38" s="511"/>
      <c r="AZ38" s="512"/>
      <c r="BA38" s="448"/>
      <c r="BB38" s="449"/>
      <c r="BC38" s="192"/>
      <c r="BD38" s="243"/>
      <c r="BE38" s="193"/>
      <c r="BF38" s="192"/>
      <c r="BG38" s="243"/>
      <c r="BH38" s="243"/>
      <c r="BI38" s="193"/>
    </row>
    <row r="39" spans="2:61" ht="16.5" customHeight="1" thickTop="1" thickBot="1">
      <c r="B39" s="413" t="s">
        <v>23</v>
      </c>
      <c r="C39" s="413"/>
      <c r="D39" s="413"/>
      <c r="E39" s="413"/>
      <c r="F39" s="413"/>
      <c r="G39" s="413"/>
      <c r="H39" s="413"/>
      <c r="I39" s="413"/>
      <c r="J39" s="413"/>
      <c r="K39" s="414" t="s">
        <v>258</v>
      </c>
      <c r="L39" s="414"/>
      <c r="M39" s="414"/>
      <c r="N39" s="414"/>
      <c r="O39" s="414"/>
      <c r="P39" s="414"/>
      <c r="Q39" s="414"/>
      <c r="R39" s="414"/>
      <c r="S39" s="414"/>
      <c r="T39" s="341" t="s">
        <v>177</v>
      </c>
      <c r="U39" s="342"/>
      <c r="V39" s="342"/>
      <c r="W39" s="342"/>
      <c r="X39" s="342"/>
      <c r="Y39" s="342"/>
      <c r="Z39" s="342"/>
      <c r="AA39" s="342"/>
      <c r="AB39" s="342"/>
      <c r="AC39" s="342"/>
      <c r="AD39" s="342"/>
      <c r="AE39" s="342"/>
      <c r="AF39" s="343"/>
      <c r="AG39" s="450">
        <v>579</v>
      </c>
      <c r="AH39" s="451"/>
      <c r="AI39" s="451"/>
      <c r="AJ39" s="451"/>
      <c r="AK39" s="451"/>
      <c r="AL39" s="451"/>
      <c r="AM39" s="451"/>
      <c r="AN39" s="451"/>
      <c r="AO39" s="452"/>
      <c r="AP39" s="394" t="s">
        <v>24</v>
      </c>
      <c r="AQ39" s="395"/>
      <c r="AR39" s="395"/>
      <c r="AS39" s="395"/>
      <c r="AT39" s="395"/>
      <c r="AU39" s="395"/>
      <c r="AV39" s="395"/>
      <c r="AW39" s="395"/>
      <c r="AX39" s="395"/>
      <c r="AY39" s="400"/>
      <c r="AZ39" s="395" t="s">
        <v>25</v>
      </c>
      <c r="BA39" s="395"/>
      <c r="BB39" s="395"/>
      <c r="BC39" s="395"/>
      <c r="BD39" s="395"/>
      <c r="BE39" s="395"/>
      <c r="BF39" s="395"/>
      <c r="BG39" s="395"/>
      <c r="BH39" s="395"/>
      <c r="BI39" s="400"/>
    </row>
    <row r="40" spans="2:61" ht="16.5" customHeight="1" thickTop="1" thickBot="1">
      <c r="B40" s="413"/>
      <c r="C40" s="413"/>
      <c r="D40" s="413"/>
      <c r="E40" s="413"/>
      <c r="F40" s="413"/>
      <c r="G40" s="413"/>
      <c r="H40" s="413"/>
      <c r="I40" s="413"/>
      <c r="J40" s="413"/>
      <c r="K40" s="414"/>
      <c r="L40" s="414"/>
      <c r="M40" s="414"/>
      <c r="N40" s="414"/>
      <c r="O40" s="414"/>
      <c r="P40" s="414"/>
      <c r="Q40" s="414"/>
      <c r="R40" s="414"/>
      <c r="S40" s="414"/>
      <c r="T40" s="344"/>
      <c r="U40" s="345"/>
      <c r="V40" s="345"/>
      <c r="W40" s="345"/>
      <c r="X40" s="345"/>
      <c r="Y40" s="345"/>
      <c r="Z40" s="345"/>
      <c r="AA40" s="345"/>
      <c r="AB40" s="345"/>
      <c r="AC40" s="345"/>
      <c r="AD40" s="345"/>
      <c r="AE40" s="345"/>
      <c r="AF40" s="346"/>
      <c r="AG40" s="453"/>
      <c r="AH40" s="454"/>
      <c r="AI40" s="454"/>
      <c r="AJ40" s="454"/>
      <c r="AK40" s="454"/>
      <c r="AL40" s="454"/>
      <c r="AM40" s="454"/>
      <c r="AN40" s="454"/>
      <c r="AO40" s="455"/>
      <c r="AP40" s="396"/>
      <c r="AQ40" s="397"/>
      <c r="AR40" s="397"/>
      <c r="AS40" s="397"/>
      <c r="AT40" s="397"/>
      <c r="AU40" s="397"/>
      <c r="AV40" s="397"/>
      <c r="AW40" s="397"/>
      <c r="AX40" s="397"/>
      <c r="AY40" s="401"/>
      <c r="AZ40" s="397"/>
      <c r="BA40" s="397"/>
      <c r="BB40" s="397"/>
      <c r="BC40" s="397"/>
      <c r="BD40" s="397"/>
      <c r="BE40" s="397"/>
      <c r="BF40" s="397"/>
      <c r="BG40" s="397"/>
      <c r="BH40" s="397"/>
      <c r="BI40" s="401"/>
    </row>
    <row r="41" spans="2:61" ht="16.5" customHeight="1" thickTop="1" thickBot="1">
      <c r="B41" s="413"/>
      <c r="C41" s="413"/>
      <c r="D41" s="413"/>
      <c r="E41" s="413"/>
      <c r="F41" s="413"/>
      <c r="G41" s="413"/>
      <c r="H41" s="413"/>
      <c r="I41" s="413"/>
      <c r="J41" s="413"/>
      <c r="K41" s="414"/>
      <c r="L41" s="414"/>
      <c r="M41" s="414"/>
      <c r="N41" s="414"/>
      <c r="O41" s="414"/>
      <c r="P41" s="414"/>
      <c r="Q41" s="414"/>
      <c r="R41" s="414"/>
      <c r="S41" s="414"/>
      <c r="T41" s="347"/>
      <c r="U41" s="348"/>
      <c r="V41" s="348"/>
      <c r="W41" s="348"/>
      <c r="X41" s="348"/>
      <c r="Y41" s="348"/>
      <c r="Z41" s="348"/>
      <c r="AA41" s="348"/>
      <c r="AB41" s="348"/>
      <c r="AC41" s="348"/>
      <c r="AD41" s="348"/>
      <c r="AE41" s="348"/>
      <c r="AF41" s="349"/>
      <c r="AG41" s="456"/>
      <c r="AH41" s="457"/>
      <c r="AI41" s="457"/>
      <c r="AJ41" s="457"/>
      <c r="AK41" s="457"/>
      <c r="AL41" s="457"/>
      <c r="AM41" s="457"/>
      <c r="AN41" s="457"/>
      <c r="AO41" s="458"/>
      <c r="AP41" s="398"/>
      <c r="AQ41" s="399"/>
      <c r="AR41" s="399"/>
      <c r="AS41" s="399"/>
      <c r="AT41" s="399"/>
      <c r="AU41" s="399"/>
      <c r="AV41" s="399"/>
      <c r="AW41" s="399"/>
      <c r="AX41" s="399"/>
      <c r="AY41" s="402"/>
      <c r="AZ41" s="399"/>
      <c r="BA41" s="399"/>
      <c r="BB41" s="399"/>
      <c r="BC41" s="399"/>
      <c r="BD41" s="399"/>
      <c r="BE41" s="399"/>
      <c r="BF41" s="399"/>
      <c r="BG41" s="399"/>
      <c r="BH41" s="399"/>
      <c r="BI41" s="402"/>
    </row>
    <row r="42" spans="2:61" ht="16.5" customHeight="1" thickTop="1" thickBot="1">
      <c r="B42" s="413" t="s">
        <v>26</v>
      </c>
      <c r="C42" s="413"/>
      <c r="D42" s="413"/>
      <c r="E42" s="413"/>
      <c r="F42" s="413"/>
      <c r="G42" s="413"/>
      <c r="H42" s="413"/>
      <c r="I42" s="413"/>
      <c r="J42" s="413"/>
      <c r="K42" s="441" t="s">
        <v>257</v>
      </c>
      <c r="L42" s="441"/>
      <c r="M42" s="441"/>
      <c r="N42" s="441"/>
      <c r="O42" s="441"/>
      <c r="P42" s="441"/>
      <c r="Q42" s="441"/>
      <c r="R42" s="441"/>
      <c r="S42" s="441"/>
      <c r="T42" s="341" t="s">
        <v>27</v>
      </c>
      <c r="U42" s="342"/>
      <c r="V42" s="342"/>
      <c r="W42" s="342"/>
      <c r="X42" s="342"/>
      <c r="Y42" s="342"/>
      <c r="Z42" s="342"/>
      <c r="AA42" s="342"/>
      <c r="AB42" s="342"/>
      <c r="AC42" s="342"/>
      <c r="AD42" s="342"/>
      <c r="AE42" s="342"/>
      <c r="AF42" s="343"/>
      <c r="AG42" s="443">
        <v>579</v>
      </c>
      <c r="AH42" s="443"/>
      <c r="AI42" s="443"/>
      <c r="AJ42" s="443"/>
      <c r="AK42" s="443"/>
      <c r="AL42" s="443"/>
      <c r="AM42" s="443"/>
      <c r="AN42" s="443"/>
      <c r="AO42" s="443"/>
      <c r="AP42" s="413" t="s">
        <v>28</v>
      </c>
      <c r="AQ42" s="413"/>
      <c r="AR42" s="413"/>
      <c r="AS42" s="413"/>
      <c r="AT42" s="413"/>
      <c r="AU42" s="413"/>
      <c r="AV42" s="413"/>
      <c r="AW42" s="413" t="s">
        <v>307</v>
      </c>
      <c r="AX42" s="413"/>
      <c r="AY42" s="413"/>
      <c r="AZ42" s="341" t="s">
        <v>178</v>
      </c>
      <c r="BA42" s="342"/>
      <c r="BB42" s="342"/>
      <c r="BC42" s="342"/>
      <c r="BD42" s="342"/>
      <c r="BE42" s="343"/>
      <c r="BF42" s="416"/>
      <c r="BG42" s="417"/>
      <c r="BH42" s="407" t="str">
        <f>IFERROR(BF42/($N$231*0.06),"-")</f>
        <v>-</v>
      </c>
      <c r="BI42" s="408"/>
    </row>
    <row r="43" spans="2:61" ht="16.5" customHeight="1" thickTop="1" thickBot="1">
      <c r="B43" s="413"/>
      <c r="C43" s="413"/>
      <c r="D43" s="413"/>
      <c r="E43" s="413"/>
      <c r="F43" s="413"/>
      <c r="G43" s="413"/>
      <c r="H43" s="413"/>
      <c r="I43" s="413"/>
      <c r="J43" s="413"/>
      <c r="K43" s="441"/>
      <c r="L43" s="441"/>
      <c r="M43" s="441"/>
      <c r="N43" s="441"/>
      <c r="O43" s="441"/>
      <c r="P43" s="441"/>
      <c r="Q43" s="441"/>
      <c r="R43" s="441"/>
      <c r="S43" s="441"/>
      <c r="T43" s="344"/>
      <c r="U43" s="345"/>
      <c r="V43" s="345"/>
      <c r="W43" s="345"/>
      <c r="X43" s="345"/>
      <c r="Y43" s="345"/>
      <c r="Z43" s="345"/>
      <c r="AA43" s="345"/>
      <c r="AB43" s="345"/>
      <c r="AC43" s="345"/>
      <c r="AD43" s="345"/>
      <c r="AE43" s="345"/>
      <c r="AF43" s="346"/>
      <c r="AG43" s="443"/>
      <c r="AH43" s="443"/>
      <c r="AI43" s="443"/>
      <c r="AJ43" s="443"/>
      <c r="AK43" s="443"/>
      <c r="AL43" s="443"/>
      <c r="AM43" s="443"/>
      <c r="AN43" s="443"/>
      <c r="AO43" s="443"/>
      <c r="AP43" s="413"/>
      <c r="AQ43" s="413"/>
      <c r="AR43" s="413"/>
      <c r="AS43" s="413"/>
      <c r="AT43" s="413"/>
      <c r="AU43" s="413"/>
      <c r="AV43" s="413"/>
      <c r="AW43" s="413"/>
      <c r="AX43" s="413"/>
      <c r="AY43" s="413"/>
      <c r="AZ43" s="344"/>
      <c r="BA43" s="345"/>
      <c r="BB43" s="345"/>
      <c r="BC43" s="345"/>
      <c r="BD43" s="345"/>
      <c r="BE43" s="346"/>
      <c r="BF43" s="418"/>
      <c r="BG43" s="419"/>
      <c r="BH43" s="409"/>
      <c r="BI43" s="410"/>
    </row>
    <row r="44" spans="2:61" ht="16.5" customHeight="1" thickTop="1" thickBot="1">
      <c r="B44" s="413"/>
      <c r="C44" s="413"/>
      <c r="D44" s="413"/>
      <c r="E44" s="413"/>
      <c r="F44" s="413"/>
      <c r="G44" s="413"/>
      <c r="H44" s="413"/>
      <c r="I44" s="413"/>
      <c r="J44" s="413"/>
      <c r="K44" s="441"/>
      <c r="L44" s="441"/>
      <c r="M44" s="441"/>
      <c r="N44" s="441"/>
      <c r="O44" s="441"/>
      <c r="P44" s="441"/>
      <c r="Q44" s="441"/>
      <c r="R44" s="441"/>
      <c r="S44" s="441"/>
      <c r="T44" s="347"/>
      <c r="U44" s="348"/>
      <c r="V44" s="348"/>
      <c r="W44" s="348"/>
      <c r="X44" s="348"/>
      <c r="Y44" s="348"/>
      <c r="Z44" s="348"/>
      <c r="AA44" s="348"/>
      <c r="AB44" s="348"/>
      <c r="AC44" s="348"/>
      <c r="AD44" s="348"/>
      <c r="AE44" s="348"/>
      <c r="AF44" s="349"/>
      <c r="AG44" s="443"/>
      <c r="AH44" s="443"/>
      <c r="AI44" s="443"/>
      <c r="AJ44" s="443"/>
      <c r="AK44" s="443"/>
      <c r="AL44" s="443"/>
      <c r="AM44" s="443"/>
      <c r="AN44" s="443"/>
      <c r="AO44" s="443"/>
      <c r="AP44" s="413"/>
      <c r="AQ44" s="413"/>
      <c r="AR44" s="413"/>
      <c r="AS44" s="413"/>
      <c r="AT44" s="413"/>
      <c r="AU44" s="413"/>
      <c r="AV44" s="413"/>
      <c r="AW44" s="413"/>
      <c r="AX44" s="413"/>
      <c r="AY44" s="413"/>
      <c r="AZ44" s="347"/>
      <c r="BA44" s="348"/>
      <c r="BB44" s="348"/>
      <c r="BC44" s="348"/>
      <c r="BD44" s="348"/>
      <c r="BE44" s="349"/>
      <c r="BF44" s="420"/>
      <c r="BG44" s="421"/>
      <c r="BH44" s="411"/>
      <c r="BI44" s="412"/>
    </row>
    <row r="45" spans="2:61" ht="16.5" customHeight="1" thickTop="1" thickBot="1">
      <c r="B45" s="413" t="s">
        <v>29</v>
      </c>
      <c r="C45" s="413"/>
      <c r="D45" s="413"/>
      <c r="E45" s="413"/>
      <c r="F45" s="413"/>
      <c r="G45" s="413"/>
      <c r="H45" s="413"/>
      <c r="I45" s="413"/>
      <c r="J45" s="413"/>
      <c r="K45" s="431" t="s">
        <v>256</v>
      </c>
      <c r="L45" s="431"/>
      <c r="M45" s="431"/>
      <c r="N45" s="431"/>
      <c r="O45" s="431"/>
      <c r="P45" s="431"/>
      <c r="Q45" s="431"/>
      <c r="R45" s="431"/>
      <c r="S45" s="431"/>
      <c r="T45" s="341" t="s">
        <v>30</v>
      </c>
      <c r="U45" s="342"/>
      <c r="V45" s="342"/>
      <c r="W45" s="342"/>
      <c r="X45" s="342"/>
      <c r="Y45" s="342"/>
      <c r="Z45" s="342"/>
      <c r="AA45" s="342"/>
      <c r="AB45" s="342"/>
      <c r="AC45" s="342"/>
      <c r="AD45" s="342"/>
      <c r="AE45" s="342"/>
      <c r="AF45" s="343"/>
      <c r="AG45" s="432">
        <f>AG39-'10.02'!AG39</f>
        <v>0</v>
      </c>
      <c r="AH45" s="433"/>
      <c r="AI45" s="433"/>
      <c r="AJ45" s="433"/>
      <c r="AK45" s="433"/>
      <c r="AL45" s="433"/>
      <c r="AM45" s="433"/>
      <c r="AN45" s="433"/>
      <c r="AO45" s="434"/>
      <c r="AP45" s="413" t="s">
        <v>31</v>
      </c>
      <c r="AQ45" s="413"/>
      <c r="AR45" s="413"/>
      <c r="AS45" s="413"/>
      <c r="AT45" s="413"/>
      <c r="AU45" s="413"/>
      <c r="AV45" s="413"/>
      <c r="AW45" s="413">
        <v>170</v>
      </c>
      <c r="AX45" s="413"/>
      <c r="AY45" s="413"/>
      <c r="AZ45" s="341" t="s">
        <v>179</v>
      </c>
      <c r="BA45" s="342"/>
      <c r="BB45" s="342"/>
      <c r="BC45" s="342"/>
      <c r="BD45" s="342"/>
      <c r="BE45" s="343"/>
      <c r="BF45" s="416"/>
      <c r="BG45" s="417"/>
      <c r="BH45" s="407" t="str">
        <f>IFERROR(BF45/($N$231*0.06),"-")</f>
        <v>-</v>
      </c>
      <c r="BI45" s="408"/>
    </row>
    <row r="46" spans="2:61" ht="16.5" customHeight="1" thickTop="1" thickBot="1">
      <c r="B46" s="413"/>
      <c r="C46" s="413"/>
      <c r="D46" s="413"/>
      <c r="E46" s="413"/>
      <c r="F46" s="413"/>
      <c r="G46" s="413"/>
      <c r="H46" s="413"/>
      <c r="I46" s="413"/>
      <c r="J46" s="413"/>
      <c r="K46" s="431"/>
      <c r="L46" s="431"/>
      <c r="M46" s="431"/>
      <c r="N46" s="431"/>
      <c r="O46" s="431"/>
      <c r="P46" s="431"/>
      <c r="Q46" s="431"/>
      <c r="R46" s="431"/>
      <c r="S46" s="431"/>
      <c r="T46" s="344"/>
      <c r="U46" s="345"/>
      <c r="V46" s="345"/>
      <c r="W46" s="345"/>
      <c r="X46" s="345"/>
      <c r="Y46" s="345"/>
      <c r="Z46" s="345"/>
      <c r="AA46" s="345"/>
      <c r="AB46" s="345"/>
      <c r="AC46" s="345"/>
      <c r="AD46" s="345"/>
      <c r="AE46" s="345"/>
      <c r="AF46" s="346"/>
      <c r="AG46" s="435"/>
      <c r="AH46" s="436"/>
      <c r="AI46" s="436"/>
      <c r="AJ46" s="436"/>
      <c r="AK46" s="436"/>
      <c r="AL46" s="436"/>
      <c r="AM46" s="436"/>
      <c r="AN46" s="436"/>
      <c r="AO46" s="437"/>
      <c r="AP46" s="413"/>
      <c r="AQ46" s="413"/>
      <c r="AR46" s="413"/>
      <c r="AS46" s="413"/>
      <c r="AT46" s="413"/>
      <c r="AU46" s="413"/>
      <c r="AV46" s="413"/>
      <c r="AW46" s="413"/>
      <c r="AX46" s="413"/>
      <c r="AY46" s="413"/>
      <c r="AZ46" s="344"/>
      <c r="BA46" s="345"/>
      <c r="BB46" s="345"/>
      <c r="BC46" s="345"/>
      <c r="BD46" s="345"/>
      <c r="BE46" s="346"/>
      <c r="BF46" s="418"/>
      <c r="BG46" s="419"/>
      <c r="BH46" s="409"/>
      <c r="BI46" s="410"/>
    </row>
    <row r="47" spans="2:61" ht="16.5" customHeight="1" thickTop="1" thickBot="1">
      <c r="B47" s="413"/>
      <c r="C47" s="413"/>
      <c r="D47" s="413"/>
      <c r="E47" s="413"/>
      <c r="F47" s="413"/>
      <c r="G47" s="413"/>
      <c r="H47" s="413"/>
      <c r="I47" s="413"/>
      <c r="J47" s="413"/>
      <c r="K47" s="431"/>
      <c r="L47" s="431"/>
      <c r="M47" s="431"/>
      <c r="N47" s="431"/>
      <c r="O47" s="431"/>
      <c r="P47" s="431"/>
      <c r="Q47" s="431"/>
      <c r="R47" s="431"/>
      <c r="S47" s="431"/>
      <c r="T47" s="347"/>
      <c r="U47" s="348"/>
      <c r="V47" s="348"/>
      <c r="W47" s="348"/>
      <c r="X47" s="348"/>
      <c r="Y47" s="348"/>
      <c r="Z47" s="348"/>
      <c r="AA47" s="348"/>
      <c r="AB47" s="348"/>
      <c r="AC47" s="348"/>
      <c r="AD47" s="348"/>
      <c r="AE47" s="348"/>
      <c r="AF47" s="349"/>
      <c r="AG47" s="438"/>
      <c r="AH47" s="439"/>
      <c r="AI47" s="439"/>
      <c r="AJ47" s="439"/>
      <c r="AK47" s="439"/>
      <c r="AL47" s="439"/>
      <c r="AM47" s="439"/>
      <c r="AN47" s="439"/>
      <c r="AO47" s="440"/>
      <c r="AP47" s="413"/>
      <c r="AQ47" s="413"/>
      <c r="AR47" s="413"/>
      <c r="AS47" s="413"/>
      <c r="AT47" s="413"/>
      <c r="AU47" s="413"/>
      <c r="AV47" s="413"/>
      <c r="AW47" s="413"/>
      <c r="AX47" s="413"/>
      <c r="AY47" s="413"/>
      <c r="AZ47" s="347"/>
      <c r="BA47" s="348"/>
      <c r="BB47" s="348"/>
      <c r="BC47" s="348"/>
      <c r="BD47" s="348"/>
      <c r="BE47" s="349"/>
      <c r="BF47" s="420"/>
      <c r="BG47" s="421"/>
      <c r="BH47" s="411"/>
      <c r="BI47" s="412"/>
    </row>
    <row r="48" spans="2:61" ht="15" customHeight="1" thickTop="1" thickBot="1">
      <c r="B48" s="413" t="s">
        <v>32</v>
      </c>
      <c r="C48" s="413"/>
      <c r="D48" s="413"/>
      <c r="E48" s="413"/>
      <c r="F48" s="413"/>
      <c r="G48" s="413"/>
      <c r="H48" s="413"/>
      <c r="I48" s="413"/>
      <c r="J48" s="413"/>
      <c r="K48" s="414"/>
      <c r="L48" s="414"/>
      <c r="M48" s="414"/>
      <c r="N48" s="414"/>
      <c r="O48" s="414"/>
      <c r="P48" s="414"/>
      <c r="Q48" s="414"/>
      <c r="R48" s="414"/>
      <c r="S48" s="414"/>
      <c r="T48" s="341" t="s">
        <v>33</v>
      </c>
      <c r="U48" s="342"/>
      <c r="V48" s="342"/>
      <c r="W48" s="342"/>
      <c r="X48" s="342"/>
      <c r="Y48" s="342"/>
      <c r="Z48" s="342"/>
      <c r="AA48" s="342"/>
      <c r="AB48" s="342"/>
      <c r="AC48" s="342"/>
      <c r="AD48" s="342"/>
      <c r="AE48" s="342"/>
      <c r="AF48" s="343"/>
      <c r="AG48" s="422" t="s">
        <v>190</v>
      </c>
      <c r="AH48" s="423"/>
      <c r="AI48" s="423"/>
      <c r="AJ48" s="423"/>
      <c r="AK48" s="423"/>
      <c r="AL48" s="423"/>
      <c r="AM48" s="423"/>
      <c r="AN48" s="423"/>
      <c r="AO48" s="424"/>
      <c r="AP48" s="341" t="s">
        <v>34</v>
      </c>
      <c r="AQ48" s="342"/>
      <c r="AR48" s="342"/>
      <c r="AS48" s="342"/>
      <c r="AT48" s="342"/>
      <c r="AU48" s="342"/>
      <c r="AV48" s="343"/>
      <c r="AW48" s="413">
        <v>1776</v>
      </c>
      <c r="AX48" s="413"/>
      <c r="AY48" s="413"/>
      <c r="AZ48" s="341" t="s">
        <v>180</v>
      </c>
      <c r="BA48" s="342"/>
      <c r="BB48" s="342"/>
      <c r="BC48" s="342"/>
      <c r="BD48" s="342"/>
      <c r="BE48" s="343"/>
      <c r="BF48" s="416"/>
      <c r="BG48" s="417"/>
      <c r="BH48" s="407" t="str">
        <f>IFERROR(BF48/(N231*0.06),"-")</f>
        <v>-</v>
      </c>
      <c r="BI48" s="408"/>
    </row>
    <row r="49" spans="2:64" ht="15" customHeight="1" thickTop="1" thickBot="1">
      <c r="B49" s="413"/>
      <c r="C49" s="413"/>
      <c r="D49" s="413"/>
      <c r="E49" s="413"/>
      <c r="F49" s="413"/>
      <c r="G49" s="413"/>
      <c r="H49" s="413"/>
      <c r="I49" s="413"/>
      <c r="J49" s="413"/>
      <c r="K49" s="414"/>
      <c r="L49" s="414"/>
      <c r="M49" s="414"/>
      <c r="N49" s="414"/>
      <c r="O49" s="414"/>
      <c r="P49" s="414"/>
      <c r="Q49" s="414"/>
      <c r="R49" s="414"/>
      <c r="S49" s="414"/>
      <c r="T49" s="344"/>
      <c r="U49" s="345"/>
      <c r="V49" s="345"/>
      <c r="W49" s="345"/>
      <c r="X49" s="345"/>
      <c r="Y49" s="345"/>
      <c r="Z49" s="345"/>
      <c r="AA49" s="345"/>
      <c r="AB49" s="345"/>
      <c r="AC49" s="345"/>
      <c r="AD49" s="345"/>
      <c r="AE49" s="345"/>
      <c r="AF49" s="346"/>
      <c r="AG49" s="425"/>
      <c r="AH49" s="426"/>
      <c r="AI49" s="426"/>
      <c r="AJ49" s="426"/>
      <c r="AK49" s="426"/>
      <c r="AL49" s="426"/>
      <c r="AM49" s="426"/>
      <c r="AN49" s="426"/>
      <c r="AO49" s="427"/>
      <c r="AP49" s="344"/>
      <c r="AQ49" s="345"/>
      <c r="AR49" s="345"/>
      <c r="AS49" s="345"/>
      <c r="AT49" s="345"/>
      <c r="AU49" s="345"/>
      <c r="AV49" s="346"/>
      <c r="AW49" s="413"/>
      <c r="AX49" s="413"/>
      <c r="AY49" s="413"/>
      <c r="AZ49" s="344"/>
      <c r="BA49" s="345"/>
      <c r="BB49" s="345"/>
      <c r="BC49" s="345"/>
      <c r="BD49" s="345"/>
      <c r="BE49" s="346"/>
      <c r="BF49" s="418"/>
      <c r="BG49" s="419"/>
      <c r="BH49" s="409"/>
      <c r="BI49" s="410"/>
    </row>
    <row r="50" spans="2:64" ht="15" customHeight="1" thickTop="1" thickBot="1">
      <c r="B50" s="413"/>
      <c r="C50" s="413"/>
      <c r="D50" s="413"/>
      <c r="E50" s="413"/>
      <c r="F50" s="413"/>
      <c r="G50" s="413"/>
      <c r="H50" s="413"/>
      <c r="I50" s="413"/>
      <c r="J50" s="413"/>
      <c r="K50" s="414"/>
      <c r="L50" s="414"/>
      <c r="M50" s="414"/>
      <c r="N50" s="414"/>
      <c r="O50" s="414"/>
      <c r="P50" s="414"/>
      <c r="Q50" s="414"/>
      <c r="R50" s="414"/>
      <c r="S50" s="414"/>
      <c r="T50" s="347"/>
      <c r="U50" s="348"/>
      <c r="V50" s="348"/>
      <c r="W50" s="348"/>
      <c r="X50" s="348"/>
      <c r="Y50" s="348"/>
      <c r="Z50" s="348"/>
      <c r="AA50" s="348"/>
      <c r="AB50" s="348"/>
      <c r="AC50" s="348"/>
      <c r="AD50" s="348"/>
      <c r="AE50" s="348"/>
      <c r="AF50" s="349"/>
      <c r="AG50" s="428"/>
      <c r="AH50" s="429"/>
      <c r="AI50" s="429"/>
      <c r="AJ50" s="429"/>
      <c r="AK50" s="429"/>
      <c r="AL50" s="429"/>
      <c r="AM50" s="429"/>
      <c r="AN50" s="429"/>
      <c r="AO50" s="430"/>
      <c r="AP50" s="347"/>
      <c r="AQ50" s="348"/>
      <c r="AR50" s="348"/>
      <c r="AS50" s="348"/>
      <c r="AT50" s="348"/>
      <c r="AU50" s="348"/>
      <c r="AV50" s="349"/>
      <c r="AW50" s="413"/>
      <c r="AX50" s="413"/>
      <c r="AY50" s="413"/>
      <c r="AZ50" s="347"/>
      <c r="BA50" s="348"/>
      <c r="BB50" s="348"/>
      <c r="BC50" s="348"/>
      <c r="BD50" s="348"/>
      <c r="BE50" s="349"/>
      <c r="BF50" s="420"/>
      <c r="BG50" s="421"/>
      <c r="BH50" s="411"/>
      <c r="BI50" s="412"/>
    </row>
    <row r="51" spans="2:64" ht="15" customHeight="1" thickTop="1" thickBot="1">
      <c r="B51" s="413" t="s">
        <v>35</v>
      </c>
      <c r="C51" s="413"/>
      <c r="D51" s="413"/>
      <c r="E51" s="413"/>
      <c r="F51" s="413"/>
      <c r="G51" s="413"/>
      <c r="H51" s="413"/>
      <c r="I51" s="413"/>
      <c r="J51" s="413"/>
      <c r="K51" s="414" t="s">
        <v>133</v>
      </c>
      <c r="L51" s="414"/>
      <c r="M51" s="414"/>
      <c r="N51" s="414"/>
      <c r="O51" s="414"/>
      <c r="P51" s="414"/>
      <c r="Q51" s="414"/>
      <c r="R51" s="414"/>
      <c r="S51" s="414"/>
      <c r="T51" s="413"/>
      <c r="U51" s="413"/>
      <c r="V51" s="413"/>
      <c r="W51" s="413"/>
      <c r="X51" s="413"/>
      <c r="Y51" s="413"/>
      <c r="Z51" s="413"/>
      <c r="AA51" s="413"/>
      <c r="AB51" s="413"/>
      <c r="AC51" s="413"/>
      <c r="AD51" s="413"/>
      <c r="AE51" s="413"/>
      <c r="AF51" s="413"/>
      <c r="AG51" s="413"/>
      <c r="AH51" s="413"/>
      <c r="AI51" s="413"/>
      <c r="AJ51" s="413"/>
      <c r="AK51" s="413"/>
      <c r="AL51" s="413"/>
      <c r="AM51" s="413"/>
      <c r="AN51" s="413"/>
      <c r="AO51" s="413"/>
      <c r="AP51" s="341"/>
      <c r="AQ51" s="342"/>
      <c r="AR51" s="342"/>
      <c r="AS51" s="342"/>
      <c r="AT51" s="342"/>
      <c r="AU51" s="342"/>
      <c r="AV51" s="343"/>
      <c r="AW51" s="413"/>
      <c r="AX51" s="413"/>
      <c r="AY51" s="413"/>
      <c r="AZ51" s="341" t="s">
        <v>181</v>
      </c>
      <c r="BA51" s="342"/>
      <c r="BB51" s="342"/>
      <c r="BC51" s="342"/>
      <c r="BD51" s="342"/>
      <c r="BE51" s="343"/>
      <c r="BF51" s="416"/>
      <c r="BG51" s="417"/>
      <c r="BH51" s="407" t="str">
        <f>IFERROR(BF51/(N231*0.06),"-")</f>
        <v>-</v>
      </c>
      <c r="BI51" s="408"/>
    </row>
    <row r="52" spans="2:64" ht="15" customHeight="1" thickTop="1" thickBot="1">
      <c r="B52" s="413"/>
      <c r="C52" s="413"/>
      <c r="D52" s="413"/>
      <c r="E52" s="413"/>
      <c r="F52" s="413"/>
      <c r="G52" s="413"/>
      <c r="H52" s="413"/>
      <c r="I52" s="413"/>
      <c r="J52" s="413"/>
      <c r="K52" s="414"/>
      <c r="L52" s="414"/>
      <c r="M52" s="414"/>
      <c r="N52" s="414"/>
      <c r="O52" s="414"/>
      <c r="P52" s="414"/>
      <c r="Q52" s="414"/>
      <c r="R52" s="414"/>
      <c r="S52" s="414"/>
      <c r="T52" s="413"/>
      <c r="U52" s="413"/>
      <c r="V52" s="413"/>
      <c r="W52" s="413"/>
      <c r="X52" s="413"/>
      <c r="Y52" s="413"/>
      <c r="Z52" s="413"/>
      <c r="AA52" s="413"/>
      <c r="AB52" s="413"/>
      <c r="AC52" s="413"/>
      <c r="AD52" s="413"/>
      <c r="AE52" s="413"/>
      <c r="AF52" s="413"/>
      <c r="AG52" s="413"/>
      <c r="AH52" s="413"/>
      <c r="AI52" s="413"/>
      <c r="AJ52" s="413"/>
      <c r="AK52" s="413"/>
      <c r="AL52" s="413"/>
      <c r="AM52" s="413"/>
      <c r="AN52" s="413"/>
      <c r="AO52" s="413"/>
      <c r="AP52" s="344"/>
      <c r="AQ52" s="345"/>
      <c r="AR52" s="345"/>
      <c r="AS52" s="345"/>
      <c r="AT52" s="345"/>
      <c r="AU52" s="345"/>
      <c r="AV52" s="346"/>
      <c r="AW52" s="413"/>
      <c r="AX52" s="413"/>
      <c r="AY52" s="413"/>
      <c r="AZ52" s="344"/>
      <c r="BA52" s="345"/>
      <c r="BB52" s="345"/>
      <c r="BC52" s="345"/>
      <c r="BD52" s="345"/>
      <c r="BE52" s="346"/>
      <c r="BF52" s="418"/>
      <c r="BG52" s="419"/>
      <c r="BH52" s="409"/>
      <c r="BI52" s="410"/>
    </row>
    <row r="53" spans="2:64" ht="15" customHeight="1" thickTop="1" thickBot="1">
      <c r="B53" s="413"/>
      <c r="C53" s="413"/>
      <c r="D53" s="413"/>
      <c r="E53" s="413"/>
      <c r="F53" s="413"/>
      <c r="G53" s="413"/>
      <c r="H53" s="413"/>
      <c r="I53" s="413"/>
      <c r="J53" s="413"/>
      <c r="K53" s="414"/>
      <c r="L53" s="414"/>
      <c r="M53" s="414"/>
      <c r="N53" s="414"/>
      <c r="O53" s="414"/>
      <c r="P53" s="414"/>
      <c r="Q53" s="414"/>
      <c r="R53" s="414"/>
      <c r="S53" s="414"/>
      <c r="T53" s="413"/>
      <c r="U53" s="413"/>
      <c r="V53" s="413"/>
      <c r="W53" s="413"/>
      <c r="X53" s="413"/>
      <c r="Y53" s="413"/>
      <c r="Z53" s="413"/>
      <c r="AA53" s="413"/>
      <c r="AB53" s="413"/>
      <c r="AC53" s="413"/>
      <c r="AD53" s="413"/>
      <c r="AE53" s="413"/>
      <c r="AF53" s="413"/>
      <c r="AG53" s="413"/>
      <c r="AH53" s="413"/>
      <c r="AI53" s="413"/>
      <c r="AJ53" s="413"/>
      <c r="AK53" s="413"/>
      <c r="AL53" s="413"/>
      <c r="AM53" s="413"/>
      <c r="AN53" s="413"/>
      <c r="AO53" s="413"/>
      <c r="AP53" s="347"/>
      <c r="AQ53" s="348"/>
      <c r="AR53" s="348"/>
      <c r="AS53" s="348"/>
      <c r="AT53" s="348"/>
      <c r="AU53" s="348"/>
      <c r="AV53" s="349"/>
      <c r="AW53" s="413"/>
      <c r="AX53" s="413"/>
      <c r="AY53" s="413"/>
      <c r="AZ53" s="347"/>
      <c r="BA53" s="348"/>
      <c r="BB53" s="348"/>
      <c r="BC53" s="348"/>
      <c r="BD53" s="348"/>
      <c r="BE53" s="349"/>
      <c r="BF53" s="420"/>
      <c r="BG53" s="421"/>
      <c r="BH53" s="411"/>
      <c r="BI53" s="412"/>
    </row>
    <row r="54" spans="2:64" ht="15.75" customHeight="1" thickTop="1">
      <c r="B54" s="394" t="s">
        <v>36</v>
      </c>
      <c r="C54" s="395"/>
      <c r="D54" s="395"/>
      <c r="E54" s="395"/>
      <c r="F54" s="395"/>
      <c r="G54" s="395"/>
      <c r="H54" s="395"/>
      <c r="I54" s="395"/>
      <c r="J54" s="395"/>
      <c r="K54" s="395"/>
      <c r="L54" s="395"/>
      <c r="M54" s="395"/>
      <c r="N54" s="395"/>
      <c r="O54" s="395"/>
      <c r="P54" s="395"/>
      <c r="Q54" s="395"/>
      <c r="R54" s="395"/>
      <c r="S54" s="395"/>
      <c r="T54" s="395"/>
      <c r="U54" s="395"/>
      <c r="V54" s="395"/>
      <c r="W54" s="395"/>
      <c r="X54" s="395"/>
      <c r="Y54" s="395"/>
      <c r="Z54" s="395"/>
      <c r="AA54" s="395"/>
      <c r="AB54" s="395"/>
      <c r="AC54" s="395"/>
      <c r="AD54" s="395"/>
      <c r="AE54" s="395"/>
      <c r="AF54" s="395"/>
      <c r="AG54" s="395" t="s">
        <v>37</v>
      </c>
      <c r="AH54" s="395"/>
      <c r="AI54" s="395"/>
      <c r="AJ54" s="395"/>
      <c r="AK54" s="395"/>
      <c r="AL54" s="395"/>
      <c r="AM54" s="395"/>
      <c r="AN54" s="395"/>
      <c r="AO54" s="395"/>
      <c r="AP54" s="395"/>
      <c r="AQ54" s="395"/>
      <c r="AR54" s="395"/>
      <c r="AS54" s="395"/>
      <c r="AT54" s="395"/>
      <c r="AU54" s="395"/>
      <c r="AV54" s="395"/>
      <c r="AW54" s="395"/>
      <c r="AX54" s="395"/>
      <c r="AY54" s="395"/>
      <c r="AZ54" s="395"/>
      <c r="BA54" s="395"/>
      <c r="BB54" s="395"/>
      <c r="BC54" s="395"/>
      <c r="BD54" s="395"/>
      <c r="BE54" s="395"/>
      <c r="BF54" s="395"/>
      <c r="BG54" s="395"/>
      <c r="BH54" s="395"/>
      <c r="BI54" s="400"/>
    </row>
    <row r="55" spans="2:64" ht="15" customHeight="1">
      <c r="B55" s="396"/>
      <c r="C55" s="397"/>
      <c r="D55" s="397"/>
      <c r="E55" s="397"/>
      <c r="F55" s="397"/>
      <c r="G55" s="397"/>
      <c r="H55" s="397"/>
      <c r="I55" s="397"/>
      <c r="J55" s="397"/>
      <c r="K55" s="397"/>
      <c r="L55" s="397"/>
      <c r="M55" s="397"/>
      <c r="N55" s="397"/>
      <c r="O55" s="397"/>
      <c r="P55" s="397"/>
      <c r="Q55" s="397"/>
      <c r="R55" s="397"/>
      <c r="S55" s="397"/>
      <c r="T55" s="397"/>
      <c r="U55" s="397"/>
      <c r="V55" s="397"/>
      <c r="W55" s="397"/>
      <c r="X55" s="397"/>
      <c r="Y55" s="397"/>
      <c r="Z55" s="397"/>
      <c r="AA55" s="397"/>
      <c r="AB55" s="397"/>
      <c r="AC55" s="397"/>
      <c r="AD55" s="397"/>
      <c r="AE55" s="397"/>
      <c r="AF55" s="397"/>
      <c r="AG55" s="397"/>
      <c r="AH55" s="397"/>
      <c r="AI55" s="397"/>
      <c r="AJ55" s="397"/>
      <c r="AK55" s="397"/>
      <c r="AL55" s="397"/>
      <c r="AM55" s="397"/>
      <c r="AN55" s="397"/>
      <c r="AO55" s="397"/>
      <c r="AP55" s="397"/>
      <c r="AQ55" s="397"/>
      <c r="AR55" s="397"/>
      <c r="AS55" s="397"/>
      <c r="AT55" s="397"/>
      <c r="AU55" s="397"/>
      <c r="AV55" s="397"/>
      <c r="AW55" s="397"/>
      <c r="AX55" s="397"/>
      <c r="AY55" s="397"/>
      <c r="AZ55" s="397"/>
      <c r="BA55" s="397"/>
      <c r="BB55" s="397"/>
      <c r="BC55" s="397"/>
      <c r="BD55" s="397"/>
      <c r="BE55" s="397"/>
      <c r="BF55" s="397"/>
      <c r="BG55" s="397"/>
      <c r="BH55" s="397"/>
      <c r="BI55" s="401"/>
    </row>
    <row r="56" spans="2:64" ht="15" customHeight="1">
      <c r="B56" s="396"/>
      <c r="C56" s="397"/>
      <c r="D56" s="397"/>
      <c r="E56" s="397"/>
      <c r="F56" s="397"/>
      <c r="G56" s="397"/>
      <c r="H56" s="397"/>
      <c r="I56" s="397"/>
      <c r="J56" s="397"/>
      <c r="K56" s="397"/>
      <c r="L56" s="397"/>
      <c r="M56" s="397"/>
      <c r="N56" s="397"/>
      <c r="O56" s="397"/>
      <c r="P56" s="397"/>
      <c r="Q56" s="397"/>
      <c r="R56" s="397"/>
      <c r="S56" s="397"/>
      <c r="T56" s="397"/>
      <c r="U56" s="397"/>
      <c r="V56" s="397"/>
      <c r="W56" s="397"/>
      <c r="X56" s="397"/>
      <c r="Y56" s="397"/>
      <c r="Z56" s="397"/>
      <c r="AA56" s="397"/>
      <c r="AB56" s="397"/>
      <c r="AC56" s="397"/>
      <c r="AD56" s="397"/>
      <c r="AE56" s="397"/>
      <c r="AF56" s="397"/>
      <c r="AG56" s="397"/>
      <c r="AH56" s="397"/>
      <c r="AI56" s="397"/>
      <c r="AJ56" s="397"/>
      <c r="AK56" s="397"/>
      <c r="AL56" s="397"/>
      <c r="AM56" s="397"/>
      <c r="AN56" s="397"/>
      <c r="AO56" s="397"/>
      <c r="AP56" s="397"/>
      <c r="AQ56" s="397"/>
      <c r="AR56" s="397"/>
      <c r="AS56" s="397"/>
      <c r="AT56" s="397"/>
      <c r="AU56" s="397"/>
      <c r="AV56" s="397"/>
      <c r="AW56" s="397"/>
      <c r="AX56" s="397"/>
      <c r="AY56" s="397"/>
      <c r="AZ56" s="397"/>
      <c r="BA56" s="397"/>
      <c r="BB56" s="397"/>
      <c r="BC56" s="397"/>
      <c r="BD56" s="397"/>
      <c r="BE56" s="397"/>
      <c r="BF56" s="397"/>
      <c r="BG56" s="397"/>
      <c r="BH56" s="397"/>
      <c r="BI56" s="401"/>
    </row>
    <row r="57" spans="2:64" ht="15.75" customHeight="1" thickBot="1">
      <c r="B57" s="398"/>
      <c r="C57" s="399"/>
      <c r="D57" s="399"/>
      <c r="E57" s="399"/>
      <c r="F57" s="399"/>
      <c r="G57" s="399"/>
      <c r="H57" s="399"/>
      <c r="I57" s="399"/>
      <c r="J57" s="399"/>
      <c r="K57" s="399"/>
      <c r="L57" s="399"/>
      <c r="M57" s="399"/>
      <c r="N57" s="399"/>
      <c r="O57" s="399"/>
      <c r="P57" s="399"/>
      <c r="Q57" s="399"/>
      <c r="R57" s="399"/>
      <c r="S57" s="399"/>
      <c r="T57" s="399"/>
      <c r="U57" s="399"/>
      <c r="V57" s="399"/>
      <c r="W57" s="399"/>
      <c r="X57" s="399"/>
      <c r="Y57" s="399"/>
      <c r="Z57" s="399"/>
      <c r="AA57" s="399"/>
      <c r="AB57" s="399"/>
      <c r="AC57" s="399"/>
      <c r="AD57" s="399"/>
      <c r="AE57" s="399"/>
      <c r="AF57" s="399"/>
      <c r="AG57" s="399"/>
      <c r="AH57" s="399"/>
      <c r="AI57" s="399"/>
      <c r="AJ57" s="399"/>
      <c r="AK57" s="399"/>
      <c r="AL57" s="399"/>
      <c r="AM57" s="399"/>
      <c r="AN57" s="399"/>
      <c r="AO57" s="399"/>
      <c r="AP57" s="399"/>
      <c r="AQ57" s="399"/>
      <c r="AR57" s="399"/>
      <c r="AS57" s="399"/>
      <c r="AT57" s="399"/>
      <c r="AU57" s="399"/>
      <c r="AV57" s="399"/>
      <c r="AW57" s="399"/>
      <c r="AX57" s="399"/>
      <c r="AY57" s="399"/>
      <c r="AZ57" s="399"/>
      <c r="BA57" s="399"/>
      <c r="BB57" s="399"/>
      <c r="BC57" s="399"/>
      <c r="BD57" s="399"/>
      <c r="BE57" s="399"/>
      <c r="BF57" s="399"/>
      <c r="BG57" s="399"/>
      <c r="BH57" s="399"/>
      <c r="BI57" s="402"/>
    </row>
    <row r="58" spans="2:64" ht="16.5" customHeight="1" thickTop="1" thickBot="1">
      <c r="B58" s="403" t="s">
        <v>182</v>
      </c>
      <c r="C58" s="403"/>
      <c r="D58" s="403"/>
      <c r="E58" s="403"/>
      <c r="F58" s="403"/>
      <c r="G58" s="403"/>
      <c r="H58" s="403"/>
      <c r="I58" s="403"/>
      <c r="J58" s="403"/>
      <c r="K58" s="403"/>
      <c r="L58" s="403"/>
      <c r="M58" s="403"/>
      <c r="N58" s="403"/>
      <c r="O58" s="403"/>
      <c r="P58" s="403"/>
      <c r="Q58" s="403"/>
      <c r="R58" s="403"/>
      <c r="S58" s="403"/>
      <c r="T58" s="403"/>
      <c r="U58" s="403"/>
      <c r="V58" s="403"/>
      <c r="W58" s="403"/>
      <c r="X58" s="403"/>
      <c r="Y58" s="403"/>
      <c r="Z58" s="403"/>
      <c r="AA58" s="403"/>
      <c r="AB58" s="403"/>
      <c r="AC58" s="403"/>
      <c r="AD58" s="403"/>
      <c r="AE58" s="403"/>
      <c r="AF58" s="403"/>
      <c r="AG58" s="403"/>
      <c r="AH58" s="403"/>
      <c r="AI58" s="403"/>
      <c r="AJ58" s="403"/>
      <c r="AK58" s="403"/>
      <c r="AL58" s="403"/>
      <c r="AM58" s="403"/>
      <c r="AN58" s="403"/>
      <c r="AO58" s="403"/>
      <c r="AP58" s="403"/>
      <c r="AQ58" s="403"/>
      <c r="AR58" s="403"/>
      <c r="AS58" s="403"/>
      <c r="AT58" s="403"/>
      <c r="AU58" s="403"/>
      <c r="AV58" s="403"/>
      <c r="AW58" s="403"/>
      <c r="AX58" s="403"/>
      <c r="AY58" s="403"/>
      <c r="AZ58" s="403"/>
      <c r="BA58" s="403"/>
      <c r="BB58" s="403"/>
      <c r="BC58" s="403"/>
      <c r="BD58" s="403"/>
      <c r="BE58" s="403"/>
      <c r="BF58" s="403"/>
      <c r="BG58" s="403"/>
      <c r="BH58" s="403"/>
      <c r="BI58" s="403"/>
    </row>
    <row r="59" spans="2:64" ht="16.5" customHeight="1" thickTop="1" thickBot="1">
      <c r="B59" s="404"/>
      <c r="C59" s="404"/>
      <c r="D59" s="404"/>
      <c r="E59" s="404"/>
      <c r="F59" s="404"/>
      <c r="G59" s="404"/>
      <c r="H59" s="404"/>
      <c r="I59" s="404"/>
      <c r="J59" s="404"/>
      <c r="K59" s="404"/>
      <c r="L59" s="404"/>
      <c r="M59" s="404"/>
      <c r="N59" s="404"/>
      <c r="O59" s="404"/>
      <c r="P59" s="404"/>
      <c r="Q59" s="404"/>
      <c r="R59" s="404"/>
      <c r="S59" s="404"/>
      <c r="T59" s="404"/>
      <c r="U59" s="404"/>
      <c r="V59" s="404"/>
      <c r="W59" s="404"/>
      <c r="X59" s="404"/>
      <c r="Y59" s="404"/>
      <c r="Z59" s="404"/>
      <c r="AA59" s="404"/>
      <c r="AB59" s="404"/>
      <c r="AC59" s="404"/>
      <c r="AD59" s="404"/>
      <c r="AE59" s="404"/>
      <c r="AF59" s="404"/>
      <c r="AG59" s="404"/>
      <c r="AH59" s="404"/>
      <c r="AI59" s="404"/>
      <c r="AJ59" s="404"/>
      <c r="AK59" s="404"/>
      <c r="AL59" s="404"/>
      <c r="AM59" s="404"/>
      <c r="AN59" s="404"/>
      <c r="AO59" s="404"/>
      <c r="AP59" s="404"/>
      <c r="AQ59" s="404"/>
      <c r="AR59" s="404"/>
      <c r="AS59" s="404"/>
      <c r="AT59" s="404"/>
      <c r="AU59" s="404"/>
      <c r="AV59" s="404"/>
      <c r="AW59" s="404"/>
      <c r="AX59" s="404"/>
      <c r="AY59" s="404"/>
      <c r="AZ59" s="404"/>
      <c r="BA59" s="404"/>
      <c r="BB59" s="404"/>
      <c r="BC59" s="404"/>
      <c r="BD59" s="404"/>
      <c r="BE59" s="404"/>
      <c r="BF59" s="404"/>
      <c r="BG59" s="404"/>
      <c r="BH59" s="404"/>
      <c r="BI59" s="404"/>
    </row>
    <row r="60" spans="2:64" ht="15" customHeight="1" thickTop="1" thickBot="1">
      <c r="B60" s="209" t="s">
        <v>38</v>
      </c>
      <c r="C60" s="210"/>
      <c r="D60" s="210"/>
      <c r="E60" s="210"/>
      <c r="F60" s="210"/>
      <c r="G60" s="210"/>
      <c r="H60" s="210"/>
      <c r="I60" s="210"/>
      <c r="J60" s="210"/>
      <c r="K60" s="210"/>
      <c r="L60" s="211"/>
      <c r="M60" s="405">
        <v>0.25</v>
      </c>
      <c r="N60" s="182"/>
      <c r="O60" s="182"/>
      <c r="P60" s="182"/>
      <c r="Q60" s="405">
        <v>0.45833333333333331</v>
      </c>
      <c r="R60" s="182"/>
      <c r="S60" s="182"/>
      <c r="T60" s="182"/>
      <c r="U60" s="405">
        <v>0.625</v>
      </c>
      <c r="V60" s="182"/>
      <c r="W60" s="182"/>
      <c r="X60" s="182"/>
      <c r="Y60" s="406" t="s">
        <v>131</v>
      </c>
      <c r="Z60" s="406"/>
      <c r="AA60" s="406"/>
      <c r="AB60" s="406"/>
      <c r="AC60" s="405" t="s">
        <v>39</v>
      </c>
      <c r="AD60" s="182"/>
      <c r="AE60" s="182"/>
      <c r="AF60" s="182"/>
      <c r="AG60" s="182" t="s">
        <v>40</v>
      </c>
      <c r="AH60" s="182"/>
      <c r="AI60" s="182"/>
      <c r="AJ60" s="182"/>
      <c r="AK60" s="182"/>
      <c r="AL60" s="182"/>
      <c r="AM60" s="182"/>
      <c r="AN60" s="182"/>
      <c r="AO60" s="182"/>
      <c r="AP60" s="182" t="s">
        <v>41</v>
      </c>
      <c r="AQ60" s="182"/>
      <c r="AR60" s="182"/>
      <c r="AS60" s="182"/>
      <c r="AT60" s="170" t="s">
        <v>42</v>
      </c>
      <c r="AU60" s="170"/>
      <c r="AV60" s="170"/>
      <c r="AW60" s="182" t="s">
        <v>43</v>
      </c>
      <c r="AX60" s="182"/>
      <c r="AY60" s="182"/>
      <c r="AZ60" s="182"/>
      <c r="BA60" s="182"/>
      <c r="BB60" s="182"/>
      <c r="BC60" s="58" t="s">
        <v>44</v>
      </c>
      <c r="BD60" s="60"/>
      <c r="BE60" s="387" t="s">
        <v>45</v>
      </c>
      <c r="BF60" s="388"/>
      <c r="BG60" s="182" t="s">
        <v>46</v>
      </c>
      <c r="BH60" s="182"/>
      <c r="BI60" s="182"/>
      <c r="BJ60" s="386" t="s">
        <v>255</v>
      </c>
      <c r="BK60" s="386"/>
      <c r="BL60" s="386"/>
    </row>
    <row r="61" spans="2:64" ht="15" customHeight="1" thickTop="1" thickBot="1">
      <c r="B61" s="212"/>
      <c r="C61" s="213"/>
      <c r="D61" s="213"/>
      <c r="E61" s="213"/>
      <c r="F61" s="213"/>
      <c r="G61" s="213"/>
      <c r="H61" s="213"/>
      <c r="I61" s="213"/>
      <c r="J61" s="213"/>
      <c r="K61" s="213"/>
      <c r="L61" s="214"/>
      <c r="M61" s="182"/>
      <c r="N61" s="182"/>
      <c r="O61" s="182"/>
      <c r="P61" s="182"/>
      <c r="Q61" s="182"/>
      <c r="R61" s="182"/>
      <c r="S61" s="182"/>
      <c r="T61" s="182"/>
      <c r="U61" s="182"/>
      <c r="V61" s="182"/>
      <c r="W61" s="182"/>
      <c r="X61" s="182"/>
      <c r="Y61" s="406"/>
      <c r="Z61" s="406"/>
      <c r="AA61" s="406"/>
      <c r="AB61" s="406"/>
      <c r="AC61" s="182"/>
      <c r="AD61" s="182"/>
      <c r="AE61" s="182"/>
      <c r="AF61" s="182"/>
      <c r="AG61" s="182"/>
      <c r="AH61" s="182"/>
      <c r="AI61" s="182"/>
      <c r="AJ61" s="182"/>
      <c r="AK61" s="182"/>
      <c r="AL61" s="182"/>
      <c r="AM61" s="182"/>
      <c r="AN61" s="182"/>
      <c r="AO61" s="182"/>
      <c r="AP61" s="182"/>
      <c r="AQ61" s="182"/>
      <c r="AR61" s="182"/>
      <c r="AS61" s="182"/>
      <c r="AT61" s="170"/>
      <c r="AU61" s="170"/>
      <c r="AV61" s="170"/>
      <c r="AW61" s="182"/>
      <c r="AX61" s="182"/>
      <c r="AY61" s="182"/>
      <c r="AZ61" s="182"/>
      <c r="BA61" s="182"/>
      <c r="BB61" s="182"/>
      <c r="BC61" s="61"/>
      <c r="BD61" s="63"/>
      <c r="BE61" s="389"/>
      <c r="BF61" s="390"/>
      <c r="BG61" s="182"/>
      <c r="BH61" s="182"/>
      <c r="BI61" s="182"/>
      <c r="BJ61" s="386"/>
      <c r="BK61" s="386"/>
      <c r="BL61" s="386"/>
    </row>
    <row r="62" spans="2:64" ht="15" customHeight="1" thickTop="1" thickBot="1">
      <c r="B62" s="215"/>
      <c r="C62" s="216"/>
      <c r="D62" s="216"/>
      <c r="E62" s="216"/>
      <c r="F62" s="216"/>
      <c r="G62" s="216"/>
      <c r="H62" s="216"/>
      <c r="I62" s="216"/>
      <c r="J62" s="216"/>
      <c r="K62" s="216"/>
      <c r="L62" s="217"/>
      <c r="M62" s="182"/>
      <c r="N62" s="182"/>
      <c r="O62" s="182"/>
      <c r="P62" s="182"/>
      <c r="Q62" s="182"/>
      <c r="R62" s="182"/>
      <c r="S62" s="182"/>
      <c r="T62" s="182"/>
      <c r="U62" s="182"/>
      <c r="V62" s="182"/>
      <c r="W62" s="182"/>
      <c r="X62" s="182"/>
      <c r="Y62" s="406"/>
      <c r="Z62" s="406"/>
      <c r="AA62" s="406"/>
      <c r="AB62" s="406"/>
      <c r="AC62" s="182"/>
      <c r="AD62" s="182"/>
      <c r="AE62" s="182"/>
      <c r="AF62" s="182"/>
      <c r="AG62" s="182"/>
      <c r="AH62" s="182"/>
      <c r="AI62" s="182"/>
      <c r="AJ62" s="182"/>
      <c r="AK62" s="182"/>
      <c r="AL62" s="182"/>
      <c r="AM62" s="182"/>
      <c r="AN62" s="182"/>
      <c r="AO62" s="182"/>
      <c r="AP62" s="182"/>
      <c r="AQ62" s="182"/>
      <c r="AR62" s="182"/>
      <c r="AS62" s="182"/>
      <c r="AT62" s="170"/>
      <c r="AU62" s="170"/>
      <c r="AV62" s="170"/>
      <c r="AW62" s="182"/>
      <c r="AX62" s="182"/>
      <c r="AY62" s="182"/>
      <c r="AZ62" s="182"/>
      <c r="BA62" s="182"/>
      <c r="BB62" s="182"/>
      <c r="BC62" s="61"/>
      <c r="BD62" s="63"/>
      <c r="BE62" s="389"/>
      <c r="BF62" s="390"/>
      <c r="BG62" s="182"/>
      <c r="BH62" s="182"/>
      <c r="BI62" s="182"/>
      <c r="BJ62" s="386"/>
      <c r="BK62" s="386"/>
      <c r="BL62" s="386"/>
    </row>
    <row r="63" spans="2:64" ht="15" customHeight="1" thickTop="1" thickBot="1">
      <c r="B63" s="209" t="s">
        <v>47</v>
      </c>
      <c r="C63" s="210"/>
      <c r="D63" s="210"/>
      <c r="E63" s="210"/>
      <c r="F63" s="210"/>
      <c r="G63" s="210"/>
      <c r="H63" s="210"/>
      <c r="I63" s="210"/>
      <c r="J63" s="210"/>
      <c r="K63" s="210"/>
      <c r="L63" s="211"/>
      <c r="M63" s="194" t="s">
        <v>183</v>
      </c>
      <c r="N63" s="219"/>
      <c r="O63" s="219"/>
      <c r="P63" s="195"/>
      <c r="Q63" s="194" t="s">
        <v>183</v>
      </c>
      <c r="R63" s="219"/>
      <c r="S63" s="219"/>
      <c r="T63" s="195"/>
      <c r="U63" s="194" t="s">
        <v>183</v>
      </c>
      <c r="V63" s="219"/>
      <c r="W63" s="219"/>
      <c r="X63" s="195"/>
      <c r="Y63" s="194" t="s">
        <v>183</v>
      </c>
      <c r="Z63" s="219"/>
      <c r="AA63" s="219"/>
      <c r="AB63" s="195"/>
      <c r="AC63" s="188" t="s">
        <v>129</v>
      </c>
      <c r="AD63" s="241"/>
      <c r="AE63" s="241"/>
      <c r="AF63" s="189"/>
      <c r="AG63" s="182"/>
      <c r="AH63" s="182"/>
      <c r="AI63" s="182"/>
      <c r="AJ63" s="182"/>
      <c r="AK63" s="182"/>
      <c r="AL63" s="182"/>
      <c r="AM63" s="182"/>
      <c r="AN63" s="182"/>
      <c r="AO63" s="182"/>
      <c r="AP63" s="182"/>
      <c r="AQ63" s="182"/>
      <c r="AR63" s="182"/>
      <c r="AS63" s="182"/>
      <c r="AT63" s="170"/>
      <c r="AU63" s="170"/>
      <c r="AV63" s="170"/>
      <c r="AW63" s="182" t="s">
        <v>48</v>
      </c>
      <c r="AX63" s="182"/>
      <c r="AY63" s="182" t="s">
        <v>49</v>
      </c>
      <c r="AZ63" s="182"/>
      <c r="BA63" s="182" t="s">
        <v>50</v>
      </c>
      <c r="BB63" s="182"/>
      <c r="BC63" s="61"/>
      <c r="BD63" s="63"/>
      <c r="BE63" s="389"/>
      <c r="BF63" s="390"/>
      <c r="BG63" s="182"/>
      <c r="BH63" s="182"/>
      <c r="BI63" s="182"/>
      <c r="BJ63" s="386"/>
      <c r="BK63" s="386"/>
      <c r="BL63" s="386"/>
    </row>
    <row r="64" spans="2:64" ht="15.75" customHeight="1" thickTop="1" thickBot="1">
      <c r="B64" s="212"/>
      <c r="C64" s="213"/>
      <c r="D64" s="213"/>
      <c r="E64" s="213"/>
      <c r="F64" s="213"/>
      <c r="G64" s="213"/>
      <c r="H64" s="213"/>
      <c r="I64" s="213"/>
      <c r="J64" s="213"/>
      <c r="K64" s="213"/>
      <c r="L64" s="214"/>
      <c r="M64" s="196"/>
      <c r="N64" s="220"/>
      <c r="O64" s="220"/>
      <c r="P64" s="197"/>
      <c r="Q64" s="196"/>
      <c r="R64" s="220"/>
      <c r="S64" s="220"/>
      <c r="T64" s="197"/>
      <c r="U64" s="196"/>
      <c r="V64" s="220"/>
      <c r="W64" s="220"/>
      <c r="X64" s="197"/>
      <c r="Y64" s="196"/>
      <c r="Z64" s="220"/>
      <c r="AA64" s="220"/>
      <c r="AB64" s="197"/>
      <c r="AC64" s="190"/>
      <c r="AD64" s="242"/>
      <c r="AE64" s="242"/>
      <c r="AF64" s="191"/>
      <c r="AG64" s="182"/>
      <c r="AH64" s="182"/>
      <c r="AI64" s="182"/>
      <c r="AJ64" s="182"/>
      <c r="AK64" s="182"/>
      <c r="AL64" s="182"/>
      <c r="AM64" s="182"/>
      <c r="AN64" s="182"/>
      <c r="AO64" s="182"/>
      <c r="AP64" s="182"/>
      <c r="AQ64" s="182"/>
      <c r="AR64" s="182"/>
      <c r="AS64" s="182"/>
      <c r="AT64" s="170"/>
      <c r="AU64" s="170"/>
      <c r="AV64" s="170"/>
      <c r="AW64" s="182"/>
      <c r="AX64" s="182"/>
      <c r="AY64" s="182"/>
      <c r="AZ64" s="182"/>
      <c r="BA64" s="182"/>
      <c r="BB64" s="182"/>
      <c r="BC64" s="61"/>
      <c r="BD64" s="63"/>
      <c r="BE64" s="389"/>
      <c r="BF64" s="390"/>
      <c r="BG64" s="182"/>
      <c r="BH64" s="182"/>
      <c r="BI64" s="393"/>
      <c r="BJ64" s="386"/>
      <c r="BK64" s="386"/>
      <c r="BL64" s="386"/>
    </row>
    <row r="65" spans="2:66" ht="15" customHeight="1" thickTop="1" thickBot="1">
      <c r="B65" s="215"/>
      <c r="C65" s="216"/>
      <c r="D65" s="216"/>
      <c r="E65" s="216"/>
      <c r="F65" s="216"/>
      <c r="G65" s="216"/>
      <c r="H65" s="216"/>
      <c r="I65" s="216"/>
      <c r="J65" s="216"/>
      <c r="K65" s="216"/>
      <c r="L65" s="217"/>
      <c r="M65" s="198"/>
      <c r="N65" s="221"/>
      <c r="O65" s="221"/>
      <c r="P65" s="199"/>
      <c r="Q65" s="198"/>
      <c r="R65" s="221"/>
      <c r="S65" s="221"/>
      <c r="T65" s="199"/>
      <c r="U65" s="198"/>
      <c r="V65" s="221"/>
      <c r="W65" s="221"/>
      <c r="X65" s="199"/>
      <c r="Y65" s="198"/>
      <c r="Z65" s="221"/>
      <c r="AA65" s="221"/>
      <c r="AB65" s="199"/>
      <c r="AC65" s="192"/>
      <c r="AD65" s="243"/>
      <c r="AE65" s="243"/>
      <c r="AF65" s="193"/>
      <c r="AG65" s="182"/>
      <c r="AH65" s="182"/>
      <c r="AI65" s="182"/>
      <c r="AJ65" s="182"/>
      <c r="AK65" s="182"/>
      <c r="AL65" s="182"/>
      <c r="AM65" s="182"/>
      <c r="AN65" s="182"/>
      <c r="AO65" s="182"/>
      <c r="AP65" s="182"/>
      <c r="AQ65" s="182"/>
      <c r="AR65" s="182"/>
      <c r="AS65" s="182"/>
      <c r="AT65" s="170"/>
      <c r="AU65" s="170"/>
      <c r="AV65" s="170"/>
      <c r="AW65" s="182"/>
      <c r="AX65" s="182"/>
      <c r="AY65" s="182"/>
      <c r="AZ65" s="182"/>
      <c r="BA65" s="182"/>
      <c r="BB65" s="182"/>
      <c r="BC65" s="64"/>
      <c r="BD65" s="66"/>
      <c r="BE65" s="391"/>
      <c r="BF65" s="392"/>
      <c r="BG65" s="182"/>
      <c r="BH65" s="182"/>
      <c r="BI65" s="393"/>
      <c r="BJ65" s="386"/>
      <c r="BK65" s="386"/>
      <c r="BL65" s="386"/>
      <c r="BN65" s="2"/>
    </row>
    <row r="66" spans="2:66" ht="15" customHeight="1" thickTop="1">
      <c r="B66" s="209" t="s">
        <v>138</v>
      </c>
      <c r="C66" s="210"/>
      <c r="D66" s="210"/>
      <c r="E66" s="210"/>
      <c r="F66" s="210"/>
      <c r="G66" s="210"/>
      <c r="H66" s="210"/>
      <c r="I66" s="210"/>
      <c r="J66" s="210"/>
      <c r="K66" s="210"/>
      <c r="L66" s="211"/>
      <c r="M66" s="497">
        <v>579</v>
      </c>
      <c r="N66" s="498"/>
      <c r="O66" s="498"/>
      <c r="P66" s="499"/>
      <c r="Q66" s="194">
        <v>579</v>
      </c>
      <c r="R66" s="219"/>
      <c r="S66" s="219"/>
      <c r="T66" s="195"/>
      <c r="U66" s="194">
        <v>579</v>
      </c>
      <c r="V66" s="219"/>
      <c r="W66" s="219"/>
      <c r="X66" s="195"/>
      <c r="Y66" s="194">
        <v>579</v>
      </c>
      <c r="Z66" s="219"/>
      <c r="AA66" s="219"/>
      <c r="AB66" s="195"/>
      <c r="AC66" s="188" t="s">
        <v>129</v>
      </c>
      <c r="AD66" s="241"/>
      <c r="AE66" s="241"/>
      <c r="AF66" s="189"/>
      <c r="AG66" s="323" t="s">
        <v>254</v>
      </c>
      <c r="AH66" s="324"/>
      <c r="AI66" s="324"/>
      <c r="AJ66" s="324"/>
      <c r="AK66" s="324"/>
      <c r="AL66" s="324"/>
      <c r="AM66" s="324"/>
      <c r="AN66" s="324"/>
      <c r="AO66" s="325"/>
      <c r="AP66" s="200" t="s">
        <v>128</v>
      </c>
      <c r="AQ66" s="206"/>
      <c r="AR66" s="206"/>
      <c r="AS66" s="201"/>
      <c r="AT66" s="200">
        <f>'10.02'!AT66+AY66</f>
        <v>33</v>
      </c>
      <c r="AU66" s="206"/>
      <c r="AV66" s="201"/>
      <c r="AW66" s="188">
        <f>'10.02'!BG66</f>
        <v>17</v>
      </c>
      <c r="AX66" s="189"/>
      <c r="AY66" s="188"/>
      <c r="AZ66" s="189"/>
      <c r="BA66" s="200"/>
      <c r="BB66" s="201"/>
      <c r="BC66" s="269">
        <f>'10.02'!BC66+BA66</f>
        <v>5</v>
      </c>
      <c r="BD66" s="270"/>
      <c r="BE66" s="200">
        <f>'10.02'!BE66+BA66</f>
        <v>16</v>
      </c>
      <c r="BF66" s="201"/>
      <c r="BG66" s="200">
        <f>AT66-BE66</f>
        <v>17</v>
      </c>
      <c r="BH66" s="206"/>
      <c r="BI66" s="201"/>
      <c r="BJ66" s="254">
        <f>((LEFT(AP66,FIND(" ",AP66)-1)*BC66)/$S$279)</f>
        <v>71.428571428571431</v>
      </c>
      <c r="BK66" s="255"/>
      <c r="BL66" s="256"/>
      <c r="BN66" s="2"/>
    </row>
    <row r="67" spans="2:66" ht="15" customHeight="1">
      <c r="B67" s="212"/>
      <c r="C67" s="213"/>
      <c r="D67" s="213"/>
      <c r="E67" s="213"/>
      <c r="F67" s="213"/>
      <c r="G67" s="213"/>
      <c r="H67" s="213"/>
      <c r="I67" s="213"/>
      <c r="J67" s="213"/>
      <c r="K67" s="213"/>
      <c r="L67" s="214"/>
      <c r="M67" s="500"/>
      <c r="N67" s="501"/>
      <c r="O67" s="501"/>
      <c r="P67" s="502"/>
      <c r="Q67" s="196"/>
      <c r="R67" s="220"/>
      <c r="S67" s="220"/>
      <c r="T67" s="197"/>
      <c r="U67" s="196"/>
      <c r="V67" s="220"/>
      <c r="W67" s="220"/>
      <c r="X67" s="197"/>
      <c r="Y67" s="196"/>
      <c r="Z67" s="220"/>
      <c r="AA67" s="220"/>
      <c r="AB67" s="197"/>
      <c r="AC67" s="190"/>
      <c r="AD67" s="242"/>
      <c r="AE67" s="242"/>
      <c r="AF67" s="191"/>
      <c r="AG67" s="326"/>
      <c r="AH67" s="327"/>
      <c r="AI67" s="327"/>
      <c r="AJ67" s="327"/>
      <c r="AK67" s="327"/>
      <c r="AL67" s="327"/>
      <c r="AM67" s="327"/>
      <c r="AN67" s="327"/>
      <c r="AO67" s="328"/>
      <c r="AP67" s="202"/>
      <c r="AQ67" s="207"/>
      <c r="AR67" s="207"/>
      <c r="AS67" s="203"/>
      <c r="AT67" s="202"/>
      <c r="AU67" s="207"/>
      <c r="AV67" s="203"/>
      <c r="AW67" s="190"/>
      <c r="AX67" s="191"/>
      <c r="AY67" s="190"/>
      <c r="AZ67" s="191"/>
      <c r="BA67" s="202"/>
      <c r="BB67" s="203"/>
      <c r="BC67" s="271"/>
      <c r="BD67" s="272"/>
      <c r="BE67" s="202"/>
      <c r="BF67" s="203"/>
      <c r="BG67" s="202"/>
      <c r="BH67" s="207"/>
      <c r="BI67" s="203"/>
      <c r="BJ67" s="257"/>
      <c r="BK67" s="258"/>
      <c r="BL67" s="259"/>
      <c r="BN67" s="2"/>
    </row>
    <row r="68" spans="2:66" ht="15" customHeight="1" thickBot="1">
      <c r="B68" s="215"/>
      <c r="C68" s="216"/>
      <c r="D68" s="216"/>
      <c r="E68" s="216"/>
      <c r="F68" s="216"/>
      <c r="G68" s="216"/>
      <c r="H68" s="216"/>
      <c r="I68" s="216"/>
      <c r="J68" s="216"/>
      <c r="K68" s="216"/>
      <c r="L68" s="217"/>
      <c r="M68" s="503"/>
      <c r="N68" s="504"/>
      <c r="O68" s="504"/>
      <c r="P68" s="505"/>
      <c r="Q68" s="198"/>
      <c r="R68" s="221"/>
      <c r="S68" s="221"/>
      <c r="T68" s="199"/>
      <c r="U68" s="198"/>
      <c r="V68" s="221"/>
      <c r="W68" s="221"/>
      <c r="X68" s="199"/>
      <c r="Y68" s="198"/>
      <c r="Z68" s="221"/>
      <c r="AA68" s="221"/>
      <c r="AB68" s="199"/>
      <c r="AC68" s="192"/>
      <c r="AD68" s="243"/>
      <c r="AE68" s="243"/>
      <c r="AF68" s="193"/>
      <c r="AG68" s="329"/>
      <c r="AH68" s="330"/>
      <c r="AI68" s="330"/>
      <c r="AJ68" s="330"/>
      <c r="AK68" s="330"/>
      <c r="AL68" s="330"/>
      <c r="AM68" s="330"/>
      <c r="AN68" s="330"/>
      <c r="AO68" s="331"/>
      <c r="AP68" s="204"/>
      <c r="AQ68" s="208"/>
      <c r="AR68" s="208"/>
      <c r="AS68" s="205"/>
      <c r="AT68" s="204"/>
      <c r="AU68" s="208"/>
      <c r="AV68" s="205"/>
      <c r="AW68" s="192"/>
      <c r="AX68" s="193"/>
      <c r="AY68" s="192"/>
      <c r="AZ68" s="193"/>
      <c r="BA68" s="204"/>
      <c r="BB68" s="205"/>
      <c r="BC68" s="273"/>
      <c r="BD68" s="274"/>
      <c r="BE68" s="204"/>
      <c r="BF68" s="205"/>
      <c r="BG68" s="204"/>
      <c r="BH68" s="208"/>
      <c r="BI68" s="205"/>
      <c r="BJ68" s="260"/>
      <c r="BK68" s="261"/>
      <c r="BL68" s="262"/>
      <c r="BN68" s="2"/>
    </row>
    <row r="69" spans="2:66" ht="15" customHeight="1" thickTop="1">
      <c r="B69" s="341" t="s">
        <v>53</v>
      </c>
      <c r="C69" s="342"/>
      <c r="D69" s="342"/>
      <c r="E69" s="342"/>
      <c r="F69" s="342"/>
      <c r="G69" s="342"/>
      <c r="H69" s="342"/>
      <c r="I69" s="342"/>
      <c r="J69" s="342"/>
      <c r="K69" s="342"/>
      <c r="L69" s="343"/>
      <c r="M69" s="563" t="s">
        <v>339</v>
      </c>
      <c r="N69" s="564"/>
      <c r="O69" s="564"/>
      <c r="P69" s="565"/>
      <c r="Q69" s="563" t="s">
        <v>339</v>
      </c>
      <c r="R69" s="564"/>
      <c r="S69" s="564"/>
      <c r="T69" s="565"/>
      <c r="U69" s="563" t="s">
        <v>339</v>
      </c>
      <c r="V69" s="564"/>
      <c r="W69" s="564"/>
      <c r="X69" s="565"/>
      <c r="Y69" s="563" t="s">
        <v>339</v>
      </c>
      <c r="Z69" s="564"/>
      <c r="AA69" s="564"/>
      <c r="AB69" s="565"/>
      <c r="AC69" s="507" t="s">
        <v>339</v>
      </c>
      <c r="AD69" s="572"/>
      <c r="AE69" s="572"/>
      <c r="AF69" s="508"/>
      <c r="AG69" s="323" t="s">
        <v>162</v>
      </c>
      <c r="AH69" s="324"/>
      <c r="AI69" s="324"/>
      <c r="AJ69" s="324"/>
      <c r="AK69" s="324"/>
      <c r="AL69" s="324"/>
      <c r="AM69" s="324"/>
      <c r="AN69" s="324"/>
      <c r="AO69" s="325"/>
      <c r="AP69" s="269" t="s">
        <v>128</v>
      </c>
      <c r="AQ69" s="275"/>
      <c r="AR69" s="275"/>
      <c r="AS69" s="270"/>
      <c r="AT69" s="200">
        <f>'10.02'!AT69+AY69</f>
        <v>4</v>
      </c>
      <c r="AU69" s="206"/>
      <c r="AV69" s="201"/>
      <c r="AW69" s="188">
        <f>'10.02'!BG69</f>
        <v>4</v>
      </c>
      <c r="AX69" s="189"/>
      <c r="AY69" s="188"/>
      <c r="AZ69" s="189"/>
      <c r="BA69" s="200"/>
      <c r="BB69" s="201"/>
      <c r="BC69" s="269">
        <f>'10.02'!BC69+BA69</f>
        <v>0</v>
      </c>
      <c r="BD69" s="270"/>
      <c r="BE69" s="200">
        <f>'10.02'!BE69+BA69</f>
        <v>0</v>
      </c>
      <c r="BF69" s="201"/>
      <c r="BG69" s="200">
        <f>AT69-BE69</f>
        <v>4</v>
      </c>
      <c r="BH69" s="206"/>
      <c r="BI69" s="201"/>
      <c r="BJ69" s="254">
        <f>((LEFT(AP69,FIND(" ",AP69)-1)*BC69)/$S$279)</f>
        <v>0</v>
      </c>
      <c r="BK69" s="255"/>
      <c r="BL69" s="256"/>
      <c r="BM69" s="1"/>
      <c r="BN69" s="2"/>
    </row>
    <row r="70" spans="2:66" ht="15.75" customHeight="1">
      <c r="B70" s="344"/>
      <c r="C70" s="345"/>
      <c r="D70" s="345"/>
      <c r="E70" s="345"/>
      <c r="F70" s="345"/>
      <c r="G70" s="345"/>
      <c r="H70" s="345"/>
      <c r="I70" s="345"/>
      <c r="J70" s="345"/>
      <c r="K70" s="345"/>
      <c r="L70" s="346"/>
      <c r="M70" s="566"/>
      <c r="N70" s="567"/>
      <c r="O70" s="567"/>
      <c r="P70" s="568"/>
      <c r="Q70" s="566"/>
      <c r="R70" s="567"/>
      <c r="S70" s="567"/>
      <c r="T70" s="568"/>
      <c r="U70" s="566"/>
      <c r="V70" s="567"/>
      <c r="W70" s="567"/>
      <c r="X70" s="568"/>
      <c r="Y70" s="566"/>
      <c r="Z70" s="567"/>
      <c r="AA70" s="567"/>
      <c r="AB70" s="568"/>
      <c r="AC70" s="509"/>
      <c r="AD70" s="573"/>
      <c r="AE70" s="573"/>
      <c r="AF70" s="510"/>
      <c r="AG70" s="326"/>
      <c r="AH70" s="327"/>
      <c r="AI70" s="327"/>
      <c r="AJ70" s="327"/>
      <c r="AK70" s="327"/>
      <c r="AL70" s="327"/>
      <c r="AM70" s="327"/>
      <c r="AN70" s="327"/>
      <c r="AO70" s="328"/>
      <c r="AP70" s="271"/>
      <c r="AQ70" s="276"/>
      <c r="AR70" s="276"/>
      <c r="AS70" s="272"/>
      <c r="AT70" s="202"/>
      <c r="AU70" s="207"/>
      <c r="AV70" s="203"/>
      <c r="AW70" s="190"/>
      <c r="AX70" s="191"/>
      <c r="AY70" s="190"/>
      <c r="AZ70" s="191"/>
      <c r="BA70" s="202"/>
      <c r="BB70" s="203"/>
      <c r="BC70" s="271"/>
      <c r="BD70" s="272"/>
      <c r="BE70" s="202"/>
      <c r="BF70" s="203"/>
      <c r="BG70" s="202"/>
      <c r="BH70" s="207"/>
      <c r="BI70" s="203"/>
      <c r="BJ70" s="257"/>
      <c r="BK70" s="258"/>
      <c r="BL70" s="259"/>
      <c r="BM70" s="1"/>
      <c r="BN70" s="2"/>
    </row>
    <row r="71" spans="2:66" ht="15" customHeight="1" thickBot="1">
      <c r="B71" s="347"/>
      <c r="C71" s="348"/>
      <c r="D71" s="348"/>
      <c r="E71" s="348"/>
      <c r="F71" s="348"/>
      <c r="G71" s="348"/>
      <c r="H71" s="348"/>
      <c r="I71" s="348"/>
      <c r="J71" s="348"/>
      <c r="K71" s="348"/>
      <c r="L71" s="349"/>
      <c r="M71" s="569"/>
      <c r="N71" s="570"/>
      <c r="O71" s="570"/>
      <c r="P71" s="571"/>
      <c r="Q71" s="569"/>
      <c r="R71" s="570"/>
      <c r="S71" s="570"/>
      <c r="T71" s="571"/>
      <c r="U71" s="569"/>
      <c r="V71" s="570"/>
      <c r="W71" s="570"/>
      <c r="X71" s="571"/>
      <c r="Y71" s="569"/>
      <c r="Z71" s="570"/>
      <c r="AA71" s="570"/>
      <c r="AB71" s="571"/>
      <c r="AC71" s="511"/>
      <c r="AD71" s="574"/>
      <c r="AE71" s="574"/>
      <c r="AF71" s="512"/>
      <c r="AG71" s="329"/>
      <c r="AH71" s="330"/>
      <c r="AI71" s="330"/>
      <c r="AJ71" s="330"/>
      <c r="AK71" s="330"/>
      <c r="AL71" s="330"/>
      <c r="AM71" s="330"/>
      <c r="AN71" s="330"/>
      <c r="AO71" s="331"/>
      <c r="AP71" s="273"/>
      <c r="AQ71" s="277"/>
      <c r="AR71" s="277"/>
      <c r="AS71" s="274"/>
      <c r="AT71" s="204"/>
      <c r="AU71" s="208"/>
      <c r="AV71" s="205"/>
      <c r="AW71" s="192"/>
      <c r="AX71" s="193"/>
      <c r="AY71" s="192"/>
      <c r="AZ71" s="193"/>
      <c r="BA71" s="204"/>
      <c r="BB71" s="205"/>
      <c r="BC71" s="273"/>
      <c r="BD71" s="274"/>
      <c r="BE71" s="204"/>
      <c r="BF71" s="205"/>
      <c r="BG71" s="204"/>
      <c r="BH71" s="208"/>
      <c r="BI71" s="205"/>
      <c r="BJ71" s="260"/>
      <c r="BK71" s="261"/>
      <c r="BL71" s="262"/>
      <c r="BM71" s="1"/>
      <c r="BN71" s="2"/>
    </row>
    <row r="72" spans="2:66" ht="15" customHeight="1" thickTop="1">
      <c r="B72" s="209" t="s">
        <v>253</v>
      </c>
      <c r="C72" s="210"/>
      <c r="D72" s="210"/>
      <c r="E72" s="210"/>
      <c r="F72" s="210"/>
      <c r="G72" s="210"/>
      <c r="H72" s="210"/>
      <c r="I72" s="210"/>
      <c r="J72" s="210"/>
      <c r="K72" s="210"/>
      <c r="L72" s="211"/>
      <c r="M72" s="194">
        <v>15</v>
      </c>
      <c r="N72" s="219"/>
      <c r="O72" s="219"/>
      <c r="P72" s="195"/>
      <c r="Q72" s="194">
        <v>15</v>
      </c>
      <c r="R72" s="219"/>
      <c r="S72" s="219"/>
      <c r="T72" s="195"/>
      <c r="U72" s="194">
        <v>15</v>
      </c>
      <c r="V72" s="219"/>
      <c r="W72" s="219"/>
      <c r="X72" s="195"/>
      <c r="Y72" s="194">
        <v>15</v>
      </c>
      <c r="Z72" s="219"/>
      <c r="AA72" s="219"/>
      <c r="AB72" s="195"/>
      <c r="AC72" s="188" t="s">
        <v>129</v>
      </c>
      <c r="AD72" s="241"/>
      <c r="AE72" s="241"/>
      <c r="AF72" s="189"/>
      <c r="AG72" s="323" t="s">
        <v>163</v>
      </c>
      <c r="AH72" s="324"/>
      <c r="AI72" s="324"/>
      <c r="AJ72" s="324"/>
      <c r="AK72" s="324"/>
      <c r="AL72" s="324"/>
      <c r="AM72" s="324"/>
      <c r="AN72" s="324"/>
      <c r="AO72" s="325"/>
      <c r="AP72" s="269" t="s">
        <v>128</v>
      </c>
      <c r="AQ72" s="275"/>
      <c r="AR72" s="275"/>
      <c r="AS72" s="270"/>
      <c r="AT72" s="200">
        <f>'10.02'!AT72+AY72</f>
        <v>6</v>
      </c>
      <c r="AU72" s="206"/>
      <c r="AV72" s="201"/>
      <c r="AW72" s="188">
        <f>'10.02'!BG72</f>
        <v>6</v>
      </c>
      <c r="AX72" s="189"/>
      <c r="AY72" s="188"/>
      <c r="AZ72" s="189"/>
      <c r="BA72" s="200"/>
      <c r="BB72" s="201"/>
      <c r="BC72" s="269">
        <f>'10.02'!BC72+BA72</f>
        <v>0</v>
      </c>
      <c r="BD72" s="270"/>
      <c r="BE72" s="200">
        <f>'10.02'!BE72+BA72</f>
        <v>0</v>
      </c>
      <c r="BF72" s="201"/>
      <c r="BG72" s="200">
        <f>AT72-BE72</f>
        <v>6</v>
      </c>
      <c r="BH72" s="206"/>
      <c r="BI72" s="201"/>
      <c r="BJ72" s="254">
        <f>((LEFT(AP72,FIND(" ",AP72)-1)*BC72)/$S$279)</f>
        <v>0</v>
      </c>
      <c r="BK72" s="255"/>
      <c r="BL72" s="256"/>
      <c r="BM72" s="1"/>
      <c r="BN72" s="2"/>
    </row>
    <row r="73" spans="2:66" ht="15" customHeight="1">
      <c r="B73" s="212"/>
      <c r="C73" s="213"/>
      <c r="D73" s="213"/>
      <c r="E73" s="213"/>
      <c r="F73" s="213"/>
      <c r="G73" s="213"/>
      <c r="H73" s="213"/>
      <c r="I73" s="213"/>
      <c r="J73" s="213"/>
      <c r="K73" s="213"/>
      <c r="L73" s="214"/>
      <c r="M73" s="196"/>
      <c r="N73" s="220"/>
      <c r="O73" s="220"/>
      <c r="P73" s="197"/>
      <c r="Q73" s="196"/>
      <c r="R73" s="220"/>
      <c r="S73" s="220"/>
      <c r="T73" s="197"/>
      <c r="U73" s="196"/>
      <c r="V73" s="220"/>
      <c r="W73" s="220"/>
      <c r="X73" s="197"/>
      <c r="Y73" s="196"/>
      <c r="Z73" s="220"/>
      <c r="AA73" s="220"/>
      <c r="AB73" s="197"/>
      <c r="AC73" s="190"/>
      <c r="AD73" s="242"/>
      <c r="AE73" s="242"/>
      <c r="AF73" s="191"/>
      <c r="AG73" s="326"/>
      <c r="AH73" s="327"/>
      <c r="AI73" s="327"/>
      <c r="AJ73" s="327"/>
      <c r="AK73" s="327"/>
      <c r="AL73" s="327"/>
      <c r="AM73" s="327"/>
      <c r="AN73" s="327"/>
      <c r="AO73" s="328"/>
      <c r="AP73" s="271"/>
      <c r="AQ73" s="276"/>
      <c r="AR73" s="276"/>
      <c r="AS73" s="272"/>
      <c r="AT73" s="202"/>
      <c r="AU73" s="207"/>
      <c r="AV73" s="203"/>
      <c r="AW73" s="190"/>
      <c r="AX73" s="191"/>
      <c r="AY73" s="190"/>
      <c r="AZ73" s="191"/>
      <c r="BA73" s="202"/>
      <c r="BB73" s="203"/>
      <c r="BC73" s="271"/>
      <c r="BD73" s="272"/>
      <c r="BE73" s="202"/>
      <c r="BF73" s="203"/>
      <c r="BG73" s="202"/>
      <c r="BH73" s="207"/>
      <c r="BI73" s="203"/>
      <c r="BJ73" s="257"/>
      <c r="BK73" s="258"/>
      <c r="BL73" s="259"/>
      <c r="BM73" s="1"/>
      <c r="BN73" s="2"/>
    </row>
    <row r="74" spans="2:66" ht="19.5" customHeight="1" thickBot="1">
      <c r="B74" s="215"/>
      <c r="C74" s="216"/>
      <c r="D74" s="216"/>
      <c r="E74" s="216"/>
      <c r="F74" s="216"/>
      <c r="G74" s="216"/>
      <c r="H74" s="216"/>
      <c r="I74" s="216"/>
      <c r="J74" s="216"/>
      <c r="K74" s="216"/>
      <c r="L74" s="217"/>
      <c r="M74" s="198"/>
      <c r="N74" s="221"/>
      <c r="O74" s="221"/>
      <c r="P74" s="199"/>
      <c r="Q74" s="198"/>
      <c r="R74" s="221"/>
      <c r="S74" s="221"/>
      <c r="T74" s="199"/>
      <c r="U74" s="198"/>
      <c r="V74" s="221"/>
      <c r="W74" s="221"/>
      <c r="X74" s="199"/>
      <c r="Y74" s="198"/>
      <c r="Z74" s="221"/>
      <c r="AA74" s="221"/>
      <c r="AB74" s="199"/>
      <c r="AC74" s="192"/>
      <c r="AD74" s="243"/>
      <c r="AE74" s="243"/>
      <c r="AF74" s="193"/>
      <c r="AG74" s="329"/>
      <c r="AH74" s="330"/>
      <c r="AI74" s="330"/>
      <c r="AJ74" s="330"/>
      <c r="AK74" s="330"/>
      <c r="AL74" s="330"/>
      <c r="AM74" s="330"/>
      <c r="AN74" s="330"/>
      <c r="AO74" s="331"/>
      <c r="AP74" s="273"/>
      <c r="AQ74" s="277"/>
      <c r="AR74" s="277"/>
      <c r="AS74" s="274"/>
      <c r="AT74" s="204"/>
      <c r="AU74" s="208"/>
      <c r="AV74" s="205"/>
      <c r="AW74" s="192"/>
      <c r="AX74" s="193"/>
      <c r="AY74" s="192"/>
      <c r="AZ74" s="193"/>
      <c r="BA74" s="204"/>
      <c r="BB74" s="205"/>
      <c r="BC74" s="273"/>
      <c r="BD74" s="274"/>
      <c r="BE74" s="204"/>
      <c r="BF74" s="205"/>
      <c r="BG74" s="204"/>
      <c r="BH74" s="208"/>
      <c r="BI74" s="205"/>
      <c r="BJ74" s="260"/>
      <c r="BK74" s="261"/>
      <c r="BL74" s="262"/>
      <c r="BM74" s="1"/>
      <c r="BN74" s="2"/>
    </row>
    <row r="75" spans="2:66" ht="15" customHeight="1" thickTop="1">
      <c r="B75" s="341" t="s">
        <v>252</v>
      </c>
      <c r="C75" s="342"/>
      <c r="D75" s="342"/>
      <c r="E75" s="342"/>
      <c r="F75" s="342"/>
      <c r="G75" s="342"/>
      <c r="H75" s="342"/>
      <c r="I75" s="342"/>
      <c r="J75" s="342"/>
      <c r="K75" s="342"/>
      <c r="L75" s="343"/>
      <c r="M75" s="350">
        <v>1.1299999999999999</v>
      </c>
      <c r="N75" s="351"/>
      <c r="O75" s="351"/>
      <c r="P75" s="352"/>
      <c r="Q75" s="350">
        <v>1.1299999999999999</v>
      </c>
      <c r="R75" s="219"/>
      <c r="S75" s="219"/>
      <c r="T75" s="195"/>
      <c r="U75" s="350">
        <v>1.1299999999999999</v>
      </c>
      <c r="V75" s="219"/>
      <c r="W75" s="219"/>
      <c r="X75" s="195"/>
      <c r="Y75" s="350">
        <v>1.1299999999999999</v>
      </c>
      <c r="Z75" s="219"/>
      <c r="AA75" s="219"/>
      <c r="AB75" s="195"/>
      <c r="AC75" s="296" t="str">
        <f>[1]Параметры!D8</f>
        <v>1.12±0.03</v>
      </c>
      <c r="AD75" s="360"/>
      <c r="AE75" s="360"/>
      <c r="AF75" s="361"/>
      <c r="AG75" s="323" t="s">
        <v>51</v>
      </c>
      <c r="AH75" s="324"/>
      <c r="AI75" s="324"/>
      <c r="AJ75" s="324"/>
      <c r="AK75" s="324"/>
      <c r="AL75" s="324"/>
      <c r="AM75" s="324"/>
      <c r="AN75" s="324"/>
      <c r="AO75" s="325"/>
      <c r="AP75" s="269" t="s">
        <v>52</v>
      </c>
      <c r="AQ75" s="275"/>
      <c r="AR75" s="275"/>
      <c r="AS75" s="270"/>
      <c r="AT75" s="200">
        <f>'10.02'!AT75+AY75</f>
        <v>61</v>
      </c>
      <c r="AU75" s="206"/>
      <c r="AV75" s="201"/>
      <c r="AW75" s="188">
        <f>'10.02'!BG75</f>
        <v>61</v>
      </c>
      <c r="AX75" s="189"/>
      <c r="AY75" s="188"/>
      <c r="AZ75" s="189"/>
      <c r="BA75" s="200"/>
      <c r="BB75" s="201"/>
      <c r="BC75" s="269">
        <f>'10.02'!BC75+BA75</f>
        <v>0</v>
      </c>
      <c r="BD75" s="270"/>
      <c r="BE75" s="200">
        <f>'10.02'!BE75+BA75</f>
        <v>0</v>
      </c>
      <c r="BF75" s="201"/>
      <c r="BG75" s="200">
        <f>AT75-BE75</f>
        <v>61</v>
      </c>
      <c r="BH75" s="206"/>
      <c r="BI75" s="201"/>
      <c r="BJ75" s="254">
        <f>((LEFT(AP75,FIND(" ",AP75)-1)*BC75)/$S$279)</f>
        <v>0</v>
      </c>
      <c r="BK75" s="255"/>
      <c r="BL75" s="256"/>
      <c r="BM75" s="1"/>
      <c r="BN75" s="2"/>
    </row>
    <row r="76" spans="2:66" ht="15" customHeight="1">
      <c r="B76" s="344"/>
      <c r="C76" s="345"/>
      <c r="D76" s="345"/>
      <c r="E76" s="345"/>
      <c r="F76" s="345"/>
      <c r="G76" s="345"/>
      <c r="H76" s="345"/>
      <c r="I76" s="345"/>
      <c r="J76" s="345"/>
      <c r="K76" s="345"/>
      <c r="L76" s="346"/>
      <c r="M76" s="353"/>
      <c r="N76" s="354"/>
      <c r="O76" s="354"/>
      <c r="P76" s="355"/>
      <c r="Q76" s="196"/>
      <c r="R76" s="220"/>
      <c r="S76" s="220"/>
      <c r="T76" s="197"/>
      <c r="U76" s="196"/>
      <c r="V76" s="220"/>
      <c r="W76" s="220"/>
      <c r="X76" s="197"/>
      <c r="Y76" s="196"/>
      <c r="Z76" s="220"/>
      <c r="AA76" s="220"/>
      <c r="AB76" s="197"/>
      <c r="AC76" s="362"/>
      <c r="AD76" s="363"/>
      <c r="AE76" s="363"/>
      <c r="AF76" s="364"/>
      <c r="AG76" s="326"/>
      <c r="AH76" s="327"/>
      <c r="AI76" s="327"/>
      <c r="AJ76" s="327"/>
      <c r="AK76" s="327"/>
      <c r="AL76" s="327"/>
      <c r="AM76" s="327"/>
      <c r="AN76" s="327"/>
      <c r="AO76" s="328"/>
      <c r="AP76" s="271"/>
      <c r="AQ76" s="276"/>
      <c r="AR76" s="276"/>
      <c r="AS76" s="272"/>
      <c r="AT76" s="202"/>
      <c r="AU76" s="207"/>
      <c r="AV76" s="203"/>
      <c r="AW76" s="190"/>
      <c r="AX76" s="191"/>
      <c r="AY76" s="190"/>
      <c r="AZ76" s="191"/>
      <c r="BA76" s="202"/>
      <c r="BB76" s="203"/>
      <c r="BC76" s="271"/>
      <c r="BD76" s="272"/>
      <c r="BE76" s="202"/>
      <c r="BF76" s="203"/>
      <c r="BG76" s="202"/>
      <c r="BH76" s="207"/>
      <c r="BI76" s="203"/>
      <c r="BJ76" s="257"/>
      <c r="BK76" s="258"/>
      <c r="BL76" s="259"/>
      <c r="BM76" s="1"/>
      <c r="BN76" s="2"/>
    </row>
    <row r="77" spans="2:66" ht="15" customHeight="1" thickBot="1">
      <c r="B77" s="347"/>
      <c r="C77" s="348"/>
      <c r="D77" s="348"/>
      <c r="E77" s="348"/>
      <c r="F77" s="348"/>
      <c r="G77" s="348"/>
      <c r="H77" s="348"/>
      <c r="I77" s="348"/>
      <c r="J77" s="348"/>
      <c r="K77" s="348"/>
      <c r="L77" s="349"/>
      <c r="M77" s="356"/>
      <c r="N77" s="357"/>
      <c r="O77" s="357"/>
      <c r="P77" s="358"/>
      <c r="Q77" s="198"/>
      <c r="R77" s="221"/>
      <c r="S77" s="221"/>
      <c r="T77" s="199"/>
      <c r="U77" s="198"/>
      <c r="V77" s="221"/>
      <c r="W77" s="221"/>
      <c r="X77" s="199"/>
      <c r="Y77" s="198"/>
      <c r="Z77" s="221"/>
      <c r="AA77" s="221"/>
      <c r="AB77" s="199"/>
      <c r="AC77" s="365"/>
      <c r="AD77" s="366"/>
      <c r="AE77" s="366"/>
      <c r="AF77" s="367"/>
      <c r="AG77" s="329"/>
      <c r="AH77" s="330"/>
      <c r="AI77" s="330"/>
      <c r="AJ77" s="330"/>
      <c r="AK77" s="330"/>
      <c r="AL77" s="330"/>
      <c r="AM77" s="330"/>
      <c r="AN77" s="330"/>
      <c r="AO77" s="331"/>
      <c r="AP77" s="273"/>
      <c r="AQ77" s="277"/>
      <c r="AR77" s="277"/>
      <c r="AS77" s="274"/>
      <c r="AT77" s="204"/>
      <c r="AU77" s="208"/>
      <c r="AV77" s="205"/>
      <c r="AW77" s="192"/>
      <c r="AX77" s="193"/>
      <c r="AY77" s="192"/>
      <c r="AZ77" s="193"/>
      <c r="BA77" s="204"/>
      <c r="BB77" s="205"/>
      <c r="BC77" s="273"/>
      <c r="BD77" s="274"/>
      <c r="BE77" s="204"/>
      <c r="BF77" s="205"/>
      <c r="BG77" s="204"/>
      <c r="BH77" s="208"/>
      <c r="BI77" s="205"/>
      <c r="BJ77" s="260"/>
      <c r="BK77" s="261"/>
      <c r="BL77" s="262"/>
      <c r="BM77" s="1"/>
      <c r="BN77" s="2"/>
    </row>
    <row r="78" spans="2:66" ht="15" customHeight="1" thickTop="1">
      <c r="B78" s="209" t="s">
        <v>251</v>
      </c>
      <c r="C78" s="210"/>
      <c r="D78" s="210"/>
      <c r="E78" s="210"/>
      <c r="F78" s="210"/>
      <c r="G78" s="210"/>
      <c r="H78" s="210"/>
      <c r="I78" s="210"/>
      <c r="J78" s="210"/>
      <c r="K78" s="210"/>
      <c r="L78" s="211"/>
      <c r="M78" s="194">
        <v>127</v>
      </c>
      <c r="N78" s="219"/>
      <c r="O78" s="219"/>
      <c r="P78" s="195"/>
      <c r="Q78" s="194">
        <v>127</v>
      </c>
      <c r="R78" s="219"/>
      <c r="S78" s="219"/>
      <c r="T78" s="195"/>
      <c r="U78" s="194">
        <v>127</v>
      </c>
      <c r="V78" s="219"/>
      <c r="W78" s="219"/>
      <c r="X78" s="195"/>
      <c r="Y78" s="194">
        <v>127</v>
      </c>
      <c r="Z78" s="219"/>
      <c r="AA78" s="219"/>
      <c r="AB78" s="195"/>
      <c r="AC78" s="49" t="s">
        <v>340</v>
      </c>
      <c r="AD78" s="50"/>
      <c r="AE78" s="50"/>
      <c r="AF78" s="51"/>
      <c r="AG78" s="323" t="s">
        <v>250</v>
      </c>
      <c r="AH78" s="324"/>
      <c r="AI78" s="324"/>
      <c r="AJ78" s="324"/>
      <c r="AK78" s="324"/>
      <c r="AL78" s="324"/>
      <c r="AM78" s="324"/>
      <c r="AN78" s="324"/>
      <c r="AO78" s="325"/>
      <c r="AP78" s="269" t="s">
        <v>143</v>
      </c>
      <c r="AQ78" s="275"/>
      <c r="AR78" s="275"/>
      <c r="AS78" s="270"/>
      <c r="AT78" s="200">
        <f>'10.02'!AT78+AY78</f>
        <v>8</v>
      </c>
      <c r="AU78" s="206"/>
      <c r="AV78" s="201"/>
      <c r="AW78" s="188">
        <f>'10.02'!BG78</f>
        <v>6</v>
      </c>
      <c r="AX78" s="189"/>
      <c r="AY78" s="188"/>
      <c r="AZ78" s="189"/>
      <c r="BA78" s="200"/>
      <c r="BB78" s="201"/>
      <c r="BC78" s="269">
        <f>'10.02'!BC78+BA78</f>
        <v>2</v>
      </c>
      <c r="BD78" s="270"/>
      <c r="BE78" s="200">
        <f>'10.02'!BE78+BA78</f>
        <v>2</v>
      </c>
      <c r="BF78" s="201"/>
      <c r="BG78" s="200">
        <f>AT78-BE78</f>
        <v>6</v>
      </c>
      <c r="BH78" s="206"/>
      <c r="BI78" s="201"/>
      <c r="BJ78" s="254">
        <f>((LEFT(AP78,FIND(" ",AP78)-1)*BC78)/$S$279)</f>
        <v>5.9428571428571431</v>
      </c>
      <c r="BK78" s="255"/>
      <c r="BL78" s="256"/>
      <c r="BM78" s="1"/>
      <c r="BN78" s="2"/>
    </row>
    <row r="79" spans="2:66" ht="15" customHeight="1">
      <c r="B79" s="212"/>
      <c r="C79" s="213"/>
      <c r="D79" s="213"/>
      <c r="E79" s="213"/>
      <c r="F79" s="213"/>
      <c r="G79" s="213"/>
      <c r="H79" s="213"/>
      <c r="I79" s="213"/>
      <c r="J79" s="213"/>
      <c r="K79" s="213"/>
      <c r="L79" s="214"/>
      <c r="M79" s="196"/>
      <c r="N79" s="220"/>
      <c r="O79" s="220"/>
      <c r="P79" s="197"/>
      <c r="Q79" s="196"/>
      <c r="R79" s="220"/>
      <c r="S79" s="220"/>
      <c r="T79" s="197"/>
      <c r="U79" s="196"/>
      <c r="V79" s="220"/>
      <c r="W79" s="220"/>
      <c r="X79" s="197"/>
      <c r="Y79" s="196"/>
      <c r="Z79" s="220"/>
      <c r="AA79" s="220"/>
      <c r="AB79" s="197"/>
      <c r="AC79" s="52"/>
      <c r="AD79" s="53"/>
      <c r="AE79" s="53"/>
      <c r="AF79" s="54"/>
      <c r="AG79" s="326"/>
      <c r="AH79" s="327"/>
      <c r="AI79" s="327"/>
      <c r="AJ79" s="327"/>
      <c r="AK79" s="327"/>
      <c r="AL79" s="327"/>
      <c r="AM79" s="327"/>
      <c r="AN79" s="327"/>
      <c r="AO79" s="328"/>
      <c r="AP79" s="271"/>
      <c r="AQ79" s="276"/>
      <c r="AR79" s="276"/>
      <c r="AS79" s="272"/>
      <c r="AT79" s="202"/>
      <c r="AU79" s="207"/>
      <c r="AV79" s="203"/>
      <c r="AW79" s="190"/>
      <c r="AX79" s="191"/>
      <c r="AY79" s="190"/>
      <c r="AZ79" s="191"/>
      <c r="BA79" s="202"/>
      <c r="BB79" s="203"/>
      <c r="BC79" s="271"/>
      <c r="BD79" s="272"/>
      <c r="BE79" s="202"/>
      <c r="BF79" s="203"/>
      <c r="BG79" s="202"/>
      <c r="BH79" s="207"/>
      <c r="BI79" s="203"/>
      <c r="BJ79" s="257"/>
      <c r="BK79" s="258"/>
      <c r="BL79" s="259"/>
      <c r="BM79" s="1"/>
      <c r="BN79" s="2"/>
    </row>
    <row r="80" spans="2:66" ht="15" customHeight="1" thickBot="1">
      <c r="B80" s="215"/>
      <c r="C80" s="216"/>
      <c r="D80" s="216"/>
      <c r="E80" s="216"/>
      <c r="F80" s="216"/>
      <c r="G80" s="216"/>
      <c r="H80" s="216"/>
      <c r="I80" s="216"/>
      <c r="J80" s="216"/>
      <c r="K80" s="216"/>
      <c r="L80" s="217"/>
      <c r="M80" s="198"/>
      <c r="N80" s="221"/>
      <c r="O80" s="221"/>
      <c r="P80" s="199"/>
      <c r="Q80" s="198"/>
      <c r="R80" s="221"/>
      <c r="S80" s="221"/>
      <c r="T80" s="199"/>
      <c r="U80" s="198"/>
      <c r="V80" s="221"/>
      <c r="W80" s="221"/>
      <c r="X80" s="199"/>
      <c r="Y80" s="198"/>
      <c r="Z80" s="221"/>
      <c r="AA80" s="221"/>
      <c r="AB80" s="199"/>
      <c r="AC80" s="55"/>
      <c r="AD80" s="56"/>
      <c r="AE80" s="56"/>
      <c r="AF80" s="57"/>
      <c r="AG80" s="329"/>
      <c r="AH80" s="330"/>
      <c r="AI80" s="330"/>
      <c r="AJ80" s="330"/>
      <c r="AK80" s="330"/>
      <c r="AL80" s="330"/>
      <c r="AM80" s="330"/>
      <c r="AN80" s="330"/>
      <c r="AO80" s="331"/>
      <c r="AP80" s="273"/>
      <c r="AQ80" s="277"/>
      <c r="AR80" s="277"/>
      <c r="AS80" s="274"/>
      <c r="AT80" s="204"/>
      <c r="AU80" s="208"/>
      <c r="AV80" s="205"/>
      <c r="AW80" s="192"/>
      <c r="AX80" s="193"/>
      <c r="AY80" s="192"/>
      <c r="AZ80" s="193"/>
      <c r="BA80" s="204"/>
      <c r="BB80" s="205"/>
      <c r="BC80" s="273"/>
      <c r="BD80" s="274"/>
      <c r="BE80" s="204"/>
      <c r="BF80" s="205"/>
      <c r="BG80" s="204"/>
      <c r="BH80" s="208"/>
      <c r="BI80" s="205"/>
      <c r="BJ80" s="260"/>
      <c r="BK80" s="261"/>
      <c r="BL80" s="262"/>
      <c r="BM80" s="1"/>
      <c r="BN80" s="2"/>
    </row>
    <row r="81" spans="2:66" ht="15" customHeight="1" thickTop="1">
      <c r="B81" s="209" t="s">
        <v>54</v>
      </c>
      <c r="C81" s="210"/>
      <c r="D81" s="210"/>
      <c r="E81" s="210"/>
      <c r="F81" s="210"/>
      <c r="G81" s="210"/>
      <c r="H81" s="210"/>
      <c r="I81" s="210"/>
      <c r="J81" s="210"/>
      <c r="K81" s="210"/>
      <c r="L81" s="211"/>
      <c r="M81" s="194">
        <v>66</v>
      </c>
      <c r="N81" s="219"/>
      <c r="O81" s="219"/>
      <c r="P81" s="195"/>
      <c r="Q81" s="194">
        <v>66</v>
      </c>
      <c r="R81" s="219"/>
      <c r="S81" s="219"/>
      <c r="T81" s="195"/>
      <c r="U81" s="194">
        <v>66</v>
      </c>
      <c r="V81" s="219"/>
      <c r="W81" s="219"/>
      <c r="X81" s="195"/>
      <c r="Y81" s="194">
        <v>66</v>
      </c>
      <c r="Z81" s="219"/>
      <c r="AA81" s="219"/>
      <c r="AB81" s="195"/>
      <c r="AC81" s="188" t="s">
        <v>129</v>
      </c>
      <c r="AD81" s="241"/>
      <c r="AE81" s="241"/>
      <c r="AF81" s="189"/>
      <c r="AG81" s="323" t="s">
        <v>124</v>
      </c>
      <c r="AH81" s="324"/>
      <c r="AI81" s="324"/>
      <c r="AJ81" s="324"/>
      <c r="AK81" s="324"/>
      <c r="AL81" s="324"/>
      <c r="AM81" s="324"/>
      <c r="AN81" s="324"/>
      <c r="AO81" s="325"/>
      <c r="AP81" s="269" t="s">
        <v>128</v>
      </c>
      <c r="AQ81" s="275"/>
      <c r="AR81" s="275"/>
      <c r="AS81" s="270"/>
      <c r="AT81" s="200">
        <f>'10.02'!AT81+AY81</f>
        <v>12</v>
      </c>
      <c r="AU81" s="206"/>
      <c r="AV81" s="201"/>
      <c r="AW81" s="188">
        <f>'10.02'!BG81</f>
        <v>10</v>
      </c>
      <c r="AX81" s="189"/>
      <c r="AY81" s="188"/>
      <c r="AZ81" s="189"/>
      <c r="BA81" s="200"/>
      <c r="BB81" s="201"/>
      <c r="BC81" s="269">
        <f>'10.02'!BC81+BA81</f>
        <v>2</v>
      </c>
      <c r="BD81" s="270"/>
      <c r="BE81" s="200">
        <f>'10.02'!BE81+BA81</f>
        <v>2</v>
      </c>
      <c r="BF81" s="201"/>
      <c r="BG81" s="200">
        <f>AT81-BE81</f>
        <v>10</v>
      </c>
      <c r="BH81" s="206"/>
      <c r="BI81" s="201"/>
      <c r="BJ81" s="254">
        <f>((LEFT(AP81,FIND(" ",AP81)-1)*BC81)/$S$279)</f>
        <v>28.571428571428573</v>
      </c>
      <c r="BK81" s="255"/>
      <c r="BL81" s="256"/>
      <c r="BM81" s="1"/>
      <c r="BN81" s="2"/>
    </row>
    <row r="82" spans="2:66" ht="4.5" customHeight="1">
      <c r="B82" s="212"/>
      <c r="C82" s="213"/>
      <c r="D82" s="213"/>
      <c r="E82" s="213"/>
      <c r="F82" s="213"/>
      <c r="G82" s="213"/>
      <c r="H82" s="213"/>
      <c r="I82" s="213"/>
      <c r="J82" s="213"/>
      <c r="K82" s="213"/>
      <c r="L82" s="214"/>
      <c r="M82" s="196"/>
      <c r="N82" s="220"/>
      <c r="O82" s="220"/>
      <c r="P82" s="197"/>
      <c r="Q82" s="196"/>
      <c r="R82" s="220"/>
      <c r="S82" s="220"/>
      <c r="T82" s="197"/>
      <c r="U82" s="196"/>
      <c r="V82" s="220"/>
      <c r="W82" s="220"/>
      <c r="X82" s="197"/>
      <c r="Y82" s="196"/>
      <c r="Z82" s="220"/>
      <c r="AA82" s="220"/>
      <c r="AB82" s="197"/>
      <c r="AC82" s="190"/>
      <c r="AD82" s="242"/>
      <c r="AE82" s="242"/>
      <c r="AF82" s="191"/>
      <c r="AG82" s="326"/>
      <c r="AH82" s="327"/>
      <c r="AI82" s="327"/>
      <c r="AJ82" s="327"/>
      <c r="AK82" s="327"/>
      <c r="AL82" s="327"/>
      <c r="AM82" s="327"/>
      <c r="AN82" s="327"/>
      <c r="AO82" s="328"/>
      <c r="AP82" s="271"/>
      <c r="AQ82" s="276"/>
      <c r="AR82" s="276"/>
      <c r="AS82" s="272"/>
      <c r="AT82" s="202"/>
      <c r="AU82" s="207"/>
      <c r="AV82" s="203"/>
      <c r="AW82" s="190"/>
      <c r="AX82" s="191"/>
      <c r="AY82" s="190"/>
      <c r="AZ82" s="191"/>
      <c r="BA82" s="202"/>
      <c r="BB82" s="203"/>
      <c r="BC82" s="271"/>
      <c r="BD82" s="272"/>
      <c r="BE82" s="202"/>
      <c r="BF82" s="203"/>
      <c r="BG82" s="202"/>
      <c r="BH82" s="207"/>
      <c r="BI82" s="203"/>
      <c r="BJ82" s="257"/>
      <c r="BK82" s="258"/>
      <c r="BL82" s="259"/>
      <c r="BM82" s="1"/>
      <c r="BN82" s="2"/>
    </row>
    <row r="83" spans="2:66" ht="24.75" customHeight="1" thickBot="1">
      <c r="B83" s="215"/>
      <c r="C83" s="216"/>
      <c r="D83" s="216"/>
      <c r="E83" s="216"/>
      <c r="F83" s="216"/>
      <c r="G83" s="216"/>
      <c r="H83" s="216"/>
      <c r="I83" s="216"/>
      <c r="J83" s="216"/>
      <c r="K83" s="216"/>
      <c r="L83" s="217"/>
      <c r="M83" s="198"/>
      <c r="N83" s="221"/>
      <c r="O83" s="221"/>
      <c r="P83" s="199"/>
      <c r="Q83" s="198"/>
      <c r="R83" s="221"/>
      <c r="S83" s="221"/>
      <c r="T83" s="199"/>
      <c r="U83" s="198"/>
      <c r="V83" s="221"/>
      <c r="W83" s="221"/>
      <c r="X83" s="199"/>
      <c r="Y83" s="198"/>
      <c r="Z83" s="221"/>
      <c r="AA83" s="221"/>
      <c r="AB83" s="199"/>
      <c r="AC83" s="192"/>
      <c r="AD83" s="243"/>
      <c r="AE83" s="243"/>
      <c r="AF83" s="193"/>
      <c r="AG83" s="329"/>
      <c r="AH83" s="330"/>
      <c r="AI83" s="330"/>
      <c r="AJ83" s="330"/>
      <c r="AK83" s="330"/>
      <c r="AL83" s="330"/>
      <c r="AM83" s="330"/>
      <c r="AN83" s="330"/>
      <c r="AO83" s="331"/>
      <c r="AP83" s="273"/>
      <c r="AQ83" s="277"/>
      <c r="AR83" s="277"/>
      <c r="AS83" s="274"/>
      <c r="AT83" s="204"/>
      <c r="AU83" s="208"/>
      <c r="AV83" s="205"/>
      <c r="AW83" s="192"/>
      <c r="AX83" s="193"/>
      <c r="AY83" s="192"/>
      <c r="AZ83" s="193"/>
      <c r="BA83" s="204"/>
      <c r="BB83" s="205"/>
      <c r="BC83" s="273"/>
      <c r="BD83" s="274"/>
      <c r="BE83" s="204"/>
      <c r="BF83" s="205"/>
      <c r="BG83" s="204"/>
      <c r="BH83" s="208"/>
      <c r="BI83" s="205"/>
      <c r="BJ83" s="260"/>
      <c r="BK83" s="261"/>
      <c r="BL83" s="262"/>
      <c r="BM83" s="1"/>
      <c r="BN83" s="2"/>
    </row>
    <row r="84" spans="2:66" ht="15" customHeight="1" thickTop="1">
      <c r="B84" s="209" t="s">
        <v>55</v>
      </c>
      <c r="C84" s="210"/>
      <c r="D84" s="210"/>
      <c r="E84" s="210"/>
      <c r="F84" s="210"/>
      <c r="G84" s="210"/>
      <c r="H84" s="210"/>
      <c r="I84" s="210"/>
      <c r="J84" s="210"/>
      <c r="K84" s="210"/>
      <c r="L84" s="211"/>
      <c r="M84" s="194">
        <v>43</v>
      </c>
      <c r="N84" s="219"/>
      <c r="O84" s="219"/>
      <c r="P84" s="195"/>
      <c r="Q84" s="194">
        <v>43</v>
      </c>
      <c r="R84" s="219"/>
      <c r="S84" s="219"/>
      <c r="T84" s="195"/>
      <c r="U84" s="194">
        <v>43</v>
      </c>
      <c r="V84" s="219"/>
      <c r="W84" s="219"/>
      <c r="X84" s="195"/>
      <c r="Y84" s="194">
        <v>43</v>
      </c>
      <c r="Z84" s="219"/>
      <c r="AA84" s="219"/>
      <c r="AB84" s="195"/>
      <c r="AC84" s="188" t="s">
        <v>129</v>
      </c>
      <c r="AD84" s="241"/>
      <c r="AE84" s="241"/>
      <c r="AF84" s="189"/>
      <c r="AG84" s="323" t="s">
        <v>338</v>
      </c>
      <c r="AH84" s="324"/>
      <c r="AI84" s="324"/>
      <c r="AJ84" s="324"/>
      <c r="AK84" s="324"/>
      <c r="AL84" s="324"/>
      <c r="AM84" s="324"/>
      <c r="AN84" s="324"/>
      <c r="AO84" s="325"/>
      <c r="AP84" s="269" t="s">
        <v>52</v>
      </c>
      <c r="AQ84" s="275"/>
      <c r="AR84" s="275"/>
      <c r="AS84" s="270"/>
      <c r="AT84" s="200">
        <f>'10.02'!AT84+AY84</f>
        <v>19</v>
      </c>
      <c r="AU84" s="206"/>
      <c r="AV84" s="201"/>
      <c r="AW84" s="188">
        <f>'10.02'!BG84</f>
        <v>16</v>
      </c>
      <c r="AX84" s="189"/>
      <c r="AY84" s="188"/>
      <c r="AZ84" s="189"/>
      <c r="BA84" s="200"/>
      <c r="BB84" s="201"/>
      <c r="BC84" s="269">
        <f>'10.02'!BC84+BA84</f>
        <v>1</v>
      </c>
      <c r="BD84" s="270"/>
      <c r="BE84" s="200">
        <f>'10.02'!BE84+BA84</f>
        <v>3</v>
      </c>
      <c r="BF84" s="201"/>
      <c r="BG84" s="200">
        <f>AT84-BE84</f>
        <v>16</v>
      </c>
      <c r="BH84" s="206"/>
      <c r="BI84" s="201"/>
      <c r="BJ84" s="254">
        <f>((LEFT(AP84,FIND(" ",AP84)-1)*BC84)/$S$279)</f>
        <v>0.35714285714285715</v>
      </c>
      <c r="BK84" s="255"/>
      <c r="BL84" s="256"/>
      <c r="BM84" s="1"/>
      <c r="BN84" s="2"/>
    </row>
    <row r="85" spans="2:66" ht="15" customHeight="1">
      <c r="B85" s="212"/>
      <c r="C85" s="213"/>
      <c r="D85" s="213"/>
      <c r="E85" s="213"/>
      <c r="F85" s="213"/>
      <c r="G85" s="213"/>
      <c r="H85" s="213"/>
      <c r="I85" s="213"/>
      <c r="J85" s="213"/>
      <c r="K85" s="213"/>
      <c r="L85" s="214"/>
      <c r="M85" s="196"/>
      <c r="N85" s="220"/>
      <c r="O85" s="220"/>
      <c r="P85" s="197"/>
      <c r="Q85" s="196"/>
      <c r="R85" s="220"/>
      <c r="S85" s="220"/>
      <c r="T85" s="197"/>
      <c r="U85" s="196"/>
      <c r="V85" s="220"/>
      <c r="W85" s="220"/>
      <c r="X85" s="197"/>
      <c r="Y85" s="196"/>
      <c r="Z85" s="220"/>
      <c r="AA85" s="220"/>
      <c r="AB85" s="197"/>
      <c r="AC85" s="190"/>
      <c r="AD85" s="242"/>
      <c r="AE85" s="242"/>
      <c r="AF85" s="191"/>
      <c r="AG85" s="326"/>
      <c r="AH85" s="327"/>
      <c r="AI85" s="327"/>
      <c r="AJ85" s="327"/>
      <c r="AK85" s="327"/>
      <c r="AL85" s="327"/>
      <c r="AM85" s="327"/>
      <c r="AN85" s="327"/>
      <c r="AO85" s="328"/>
      <c r="AP85" s="271"/>
      <c r="AQ85" s="276"/>
      <c r="AR85" s="276"/>
      <c r="AS85" s="272"/>
      <c r="AT85" s="202"/>
      <c r="AU85" s="207"/>
      <c r="AV85" s="203"/>
      <c r="AW85" s="190"/>
      <c r="AX85" s="191"/>
      <c r="AY85" s="190"/>
      <c r="AZ85" s="191"/>
      <c r="BA85" s="202"/>
      <c r="BB85" s="203"/>
      <c r="BC85" s="271"/>
      <c r="BD85" s="272"/>
      <c r="BE85" s="202"/>
      <c r="BF85" s="203"/>
      <c r="BG85" s="202"/>
      <c r="BH85" s="207"/>
      <c r="BI85" s="203"/>
      <c r="BJ85" s="257"/>
      <c r="BK85" s="258"/>
      <c r="BL85" s="259"/>
      <c r="BM85" s="1"/>
      <c r="BN85" s="2"/>
    </row>
    <row r="86" spans="2:66" ht="15" customHeight="1" thickBot="1">
      <c r="B86" s="215"/>
      <c r="C86" s="216"/>
      <c r="D86" s="216"/>
      <c r="E86" s="216"/>
      <c r="F86" s="216"/>
      <c r="G86" s="216"/>
      <c r="H86" s="216"/>
      <c r="I86" s="216"/>
      <c r="J86" s="216"/>
      <c r="K86" s="216"/>
      <c r="L86" s="217"/>
      <c r="M86" s="198"/>
      <c r="N86" s="221"/>
      <c r="O86" s="221"/>
      <c r="P86" s="199"/>
      <c r="Q86" s="198"/>
      <c r="R86" s="221"/>
      <c r="S86" s="221"/>
      <c r="T86" s="199"/>
      <c r="U86" s="198"/>
      <c r="V86" s="221"/>
      <c r="W86" s="221"/>
      <c r="X86" s="199"/>
      <c r="Y86" s="198"/>
      <c r="Z86" s="221"/>
      <c r="AA86" s="221"/>
      <c r="AB86" s="199"/>
      <c r="AC86" s="192"/>
      <c r="AD86" s="243"/>
      <c r="AE86" s="243"/>
      <c r="AF86" s="193"/>
      <c r="AG86" s="329"/>
      <c r="AH86" s="330"/>
      <c r="AI86" s="330"/>
      <c r="AJ86" s="330"/>
      <c r="AK86" s="330"/>
      <c r="AL86" s="330"/>
      <c r="AM86" s="330"/>
      <c r="AN86" s="330"/>
      <c r="AO86" s="331"/>
      <c r="AP86" s="273"/>
      <c r="AQ86" s="277"/>
      <c r="AR86" s="277"/>
      <c r="AS86" s="274"/>
      <c r="AT86" s="204"/>
      <c r="AU86" s="208"/>
      <c r="AV86" s="205"/>
      <c r="AW86" s="192"/>
      <c r="AX86" s="193"/>
      <c r="AY86" s="192"/>
      <c r="AZ86" s="193"/>
      <c r="BA86" s="204"/>
      <c r="BB86" s="205"/>
      <c r="BC86" s="273"/>
      <c r="BD86" s="274"/>
      <c r="BE86" s="204"/>
      <c r="BF86" s="205"/>
      <c r="BG86" s="204"/>
      <c r="BH86" s="208"/>
      <c r="BI86" s="205"/>
      <c r="BJ86" s="260"/>
      <c r="BK86" s="261"/>
      <c r="BL86" s="262"/>
      <c r="BM86" s="1"/>
      <c r="BN86" s="2"/>
    </row>
    <row r="87" spans="2:66" ht="15" customHeight="1" thickTop="1">
      <c r="B87" s="209" t="s">
        <v>56</v>
      </c>
      <c r="C87" s="210"/>
      <c r="D87" s="210"/>
      <c r="E87" s="210"/>
      <c r="F87" s="210"/>
      <c r="G87" s="210"/>
      <c r="H87" s="210"/>
      <c r="I87" s="210"/>
      <c r="J87" s="210"/>
      <c r="K87" s="210"/>
      <c r="L87" s="211"/>
      <c r="M87" s="194">
        <v>35</v>
      </c>
      <c r="N87" s="219"/>
      <c r="O87" s="219"/>
      <c r="P87" s="195"/>
      <c r="Q87" s="194">
        <v>35</v>
      </c>
      <c r="R87" s="219"/>
      <c r="S87" s="219"/>
      <c r="T87" s="195"/>
      <c r="U87" s="194">
        <v>35</v>
      </c>
      <c r="V87" s="219"/>
      <c r="W87" s="219"/>
      <c r="X87" s="195"/>
      <c r="Y87" s="194">
        <v>35</v>
      </c>
      <c r="Z87" s="219"/>
      <c r="AA87" s="219"/>
      <c r="AB87" s="195"/>
      <c r="AC87" s="332" t="s">
        <v>129</v>
      </c>
      <c r="AD87" s="333"/>
      <c r="AE87" s="333"/>
      <c r="AF87" s="334"/>
      <c r="AG87" s="323" t="s">
        <v>249</v>
      </c>
      <c r="AH87" s="324"/>
      <c r="AI87" s="324"/>
      <c r="AJ87" s="324"/>
      <c r="AK87" s="324"/>
      <c r="AL87" s="324"/>
      <c r="AM87" s="324"/>
      <c r="AN87" s="324"/>
      <c r="AO87" s="325"/>
      <c r="AP87" s="269" t="s">
        <v>52</v>
      </c>
      <c r="AQ87" s="275"/>
      <c r="AR87" s="275"/>
      <c r="AS87" s="270"/>
      <c r="AT87" s="200">
        <f>'10.02'!AT87+AY87</f>
        <v>82</v>
      </c>
      <c r="AU87" s="206"/>
      <c r="AV87" s="201"/>
      <c r="AW87" s="188">
        <f>'10.02'!BG87</f>
        <v>82</v>
      </c>
      <c r="AX87" s="189"/>
      <c r="AY87" s="188"/>
      <c r="AZ87" s="189"/>
      <c r="BA87" s="200"/>
      <c r="BB87" s="201"/>
      <c r="BC87" s="269">
        <f>'10.02'!BC87+BA87</f>
        <v>0</v>
      </c>
      <c r="BD87" s="270"/>
      <c r="BE87" s="200">
        <f>'10.02'!BE87+BA87</f>
        <v>0</v>
      </c>
      <c r="BF87" s="201"/>
      <c r="BG87" s="200">
        <f>AT87-BE87</f>
        <v>82</v>
      </c>
      <c r="BH87" s="206"/>
      <c r="BI87" s="201"/>
      <c r="BJ87" s="254">
        <f>((LEFT(AP87,FIND(" ",AP87)-1)*BC87)/$S$279)</f>
        <v>0</v>
      </c>
      <c r="BK87" s="255"/>
      <c r="BL87" s="256"/>
      <c r="BM87" s="1"/>
      <c r="BN87" s="2"/>
    </row>
    <row r="88" spans="2:66" ht="15" customHeight="1">
      <c r="B88" s="212"/>
      <c r="C88" s="213"/>
      <c r="D88" s="213"/>
      <c r="E88" s="213"/>
      <c r="F88" s="213"/>
      <c r="G88" s="213"/>
      <c r="H88" s="213"/>
      <c r="I88" s="213"/>
      <c r="J88" s="213"/>
      <c r="K88" s="213"/>
      <c r="L88" s="214"/>
      <c r="M88" s="196"/>
      <c r="N88" s="220"/>
      <c r="O88" s="220"/>
      <c r="P88" s="197"/>
      <c r="Q88" s="196"/>
      <c r="R88" s="220"/>
      <c r="S88" s="220"/>
      <c r="T88" s="197"/>
      <c r="U88" s="196"/>
      <c r="V88" s="220"/>
      <c r="W88" s="220"/>
      <c r="X88" s="197"/>
      <c r="Y88" s="196"/>
      <c r="Z88" s="220"/>
      <c r="AA88" s="220"/>
      <c r="AB88" s="197"/>
      <c r="AC88" s="335"/>
      <c r="AD88" s="336"/>
      <c r="AE88" s="336"/>
      <c r="AF88" s="337"/>
      <c r="AG88" s="326"/>
      <c r="AH88" s="327"/>
      <c r="AI88" s="327"/>
      <c r="AJ88" s="327"/>
      <c r="AK88" s="327"/>
      <c r="AL88" s="327"/>
      <c r="AM88" s="327"/>
      <c r="AN88" s="327"/>
      <c r="AO88" s="328"/>
      <c r="AP88" s="271"/>
      <c r="AQ88" s="276"/>
      <c r="AR88" s="276"/>
      <c r="AS88" s="272"/>
      <c r="AT88" s="202"/>
      <c r="AU88" s="207"/>
      <c r="AV88" s="203"/>
      <c r="AW88" s="190"/>
      <c r="AX88" s="191"/>
      <c r="AY88" s="190"/>
      <c r="AZ88" s="191"/>
      <c r="BA88" s="202"/>
      <c r="BB88" s="203"/>
      <c r="BC88" s="271"/>
      <c r="BD88" s="272"/>
      <c r="BE88" s="202"/>
      <c r="BF88" s="203"/>
      <c r="BG88" s="202"/>
      <c r="BH88" s="207"/>
      <c r="BI88" s="203"/>
      <c r="BJ88" s="257"/>
      <c r="BK88" s="258"/>
      <c r="BL88" s="259"/>
      <c r="BM88" s="1"/>
      <c r="BN88" s="2"/>
    </row>
    <row r="89" spans="2:66" ht="15" customHeight="1" thickBot="1">
      <c r="B89" s="215"/>
      <c r="C89" s="216"/>
      <c r="D89" s="216"/>
      <c r="E89" s="216"/>
      <c r="F89" s="216"/>
      <c r="G89" s="216"/>
      <c r="H89" s="216"/>
      <c r="I89" s="216"/>
      <c r="J89" s="216"/>
      <c r="K89" s="216"/>
      <c r="L89" s="217"/>
      <c r="M89" s="198"/>
      <c r="N89" s="221"/>
      <c r="O89" s="221"/>
      <c r="P89" s="199"/>
      <c r="Q89" s="198"/>
      <c r="R89" s="221"/>
      <c r="S89" s="221"/>
      <c r="T89" s="199"/>
      <c r="U89" s="198"/>
      <c r="V89" s="221"/>
      <c r="W89" s="221"/>
      <c r="X89" s="199"/>
      <c r="Y89" s="198"/>
      <c r="Z89" s="221"/>
      <c r="AA89" s="221"/>
      <c r="AB89" s="199"/>
      <c r="AC89" s="338"/>
      <c r="AD89" s="339"/>
      <c r="AE89" s="339"/>
      <c r="AF89" s="340"/>
      <c r="AG89" s="329"/>
      <c r="AH89" s="330"/>
      <c r="AI89" s="330"/>
      <c r="AJ89" s="330"/>
      <c r="AK89" s="330"/>
      <c r="AL89" s="330"/>
      <c r="AM89" s="330"/>
      <c r="AN89" s="330"/>
      <c r="AO89" s="331"/>
      <c r="AP89" s="273"/>
      <c r="AQ89" s="277"/>
      <c r="AR89" s="277"/>
      <c r="AS89" s="274"/>
      <c r="AT89" s="204"/>
      <c r="AU89" s="208"/>
      <c r="AV89" s="205"/>
      <c r="AW89" s="192"/>
      <c r="AX89" s="193"/>
      <c r="AY89" s="192"/>
      <c r="AZ89" s="193"/>
      <c r="BA89" s="204"/>
      <c r="BB89" s="205"/>
      <c r="BC89" s="273"/>
      <c r="BD89" s="274"/>
      <c r="BE89" s="204"/>
      <c r="BF89" s="205"/>
      <c r="BG89" s="204"/>
      <c r="BH89" s="208"/>
      <c r="BI89" s="205"/>
      <c r="BJ89" s="260"/>
      <c r="BK89" s="261"/>
      <c r="BL89" s="262"/>
      <c r="BM89" s="1"/>
      <c r="BN89" s="2"/>
    </row>
    <row r="90" spans="2:66" ht="15" customHeight="1" thickTop="1">
      <c r="B90" s="209" t="s">
        <v>57</v>
      </c>
      <c r="C90" s="210"/>
      <c r="D90" s="210"/>
      <c r="E90" s="210"/>
      <c r="F90" s="210"/>
      <c r="G90" s="210"/>
      <c r="H90" s="210"/>
      <c r="I90" s="210"/>
      <c r="J90" s="210"/>
      <c r="K90" s="210"/>
      <c r="L90" s="211"/>
      <c r="M90" s="194">
        <v>27</v>
      </c>
      <c r="N90" s="219"/>
      <c r="O90" s="219"/>
      <c r="P90" s="195"/>
      <c r="Q90" s="194">
        <v>27</v>
      </c>
      <c r="R90" s="219"/>
      <c r="S90" s="219"/>
      <c r="T90" s="195"/>
      <c r="U90" s="194">
        <v>27</v>
      </c>
      <c r="V90" s="219"/>
      <c r="W90" s="219"/>
      <c r="X90" s="195"/>
      <c r="Y90" s="194">
        <v>27</v>
      </c>
      <c r="Z90" s="219"/>
      <c r="AA90" s="219"/>
      <c r="AB90" s="195"/>
      <c r="AC90" s="188" t="s">
        <v>129</v>
      </c>
      <c r="AD90" s="241"/>
      <c r="AE90" s="241"/>
      <c r="AF90" s="189"/>
      <c r="AG90" s="323" t="s">
        <v>248</v>
      </c>
      <c r="AH90" s="324"/>
      <c r="AI90" s="324"/>
      <c r="AJ90" s="324"/>
      <c r="AK90" s="324"/>
      <c r="AL90" s="324"/>
      <c r="AM90" s="324"/>
      <c r="AN90" s="324"/>
      <c r="AO90" s="325"/>
      <c r="AP90" s="188" t="s">
        <v>52</v>
      </c>
      <c r="AQ90" s="241"/>
      <c r="AR90" s="241"/>
      <c r="AS90" s="189"/>
      <c r="AT90" s="200">
        <f>'10.02'!AT90+AY90</f>
        <v>14</v>
      </c>
      <c r="AU90" s="206"/>
      <c r="AV90" s="201"/>
      <c r="AW90" s="188">
        <f>'10.02'!BG90</f>
        <v>10</v>
      </c>
      <c r="AX90" s="189"/>
      <c r="AY90" s="188"/>
      <c r="AZ90" s="189"/>
      <c r="BA90" s="200"/>
      <c r="BB90" s="201"/>
      <c r="BC90" s="269">
        <f>'10.02'!BC90+BA90</f>
        <v>4</v>
      </c>
      <c r="BD90" s="270"/>
      <c r="BE90" s="200">
        <f>'10.02'!BE90+BA90</f>
        <v>4</v>
      </c>
      <c r="BF90" s="201"/>
      <c r="BG90" s="200">
        <f>AT90-BE90</f>
        <v>10</v>
      </c>
      <c r="BH90" s="206"/>
      <c r="BI90" s="201"/>
      <c r="BJ90" s="254">
        <f>((LEFT(AP90,FIND(" ",AP90)-1)*BC90)/$S$279)</f>
        <v>1.4285714285714286</v>
      </c>
      <c r="BK90" s="255"/>
      <c r="BL90" s="256"/>
      <c r="BM90" s="1"/>
      <c r="BN90" s="2"/>
    </row>
    <row r="91" spans="2:66" ht="15" customHeight="1">
      <c r="B91" s="212"/>
      <c r="C91" s="213"/>
      <c r="D91" s="213"/>
      <c r="E91" s="213"/>
      <c r="F91" s="213"/>
      <c r="G91" s="213"/>
      <c r="H91" s="213"/>
      <c r="I91" s="213"/>
      <c r="J91" s="213"/>
      <c r="K91" s="213"/>
      <c r="L91" s="214"/>
      <c r="M91" s="196"/>
      <c r="N91" s="220"/>
      <c r="O91" s="220"/>
      <c r="P91" s="197"/>
      <c r="Q91" s="196"/>
      <c r="R91" s="220"/>
      <c r="S91" s="220"/>
      <c r="T91" s="197"/>
      <c r="U91" s="196"/>
      <c r="V91" s="220"/>
      <c r="W91" s="220"/>
      <c r="X91" s="197"/>
      <c r="Y91" s="196"/>
      <c r="Z91" s="220"/>
      <c r="AA91" s="220"/>
      <c r="AB91" s="197"/>
      <c r="AC91" s="190"/>
      <c r="AD91" s="242"/>
      <c r="AE91" s="242"/>
      <c r="AF91" s="191"/>
      <c r="AG91" s="326"/>
      <c r="AH91" s="327"/>
      <c r="AI91" s="327"/>
      <c r="AJ91" s="327"/>
      <c r="AK91" s="327"/>
      <c r="AL91" s="327"/>
      <c r="AM91" s="327"/>
      <c r="AN91" s="327"/>
      <c r="AO91" s="328"/>
      <c r="AP91" s="190"/>
      <c r="AQ91" s="242"/>
      <c r="AR91" s="242"/>
      <c r="AS91" s="191"/>
      <c r="AT91" s="202"/>
      <c r="AU91" s="207"/>
      <c r="AV91" s="203"/>
      <c r="AW91" s="190"/>
      <c r="AX91" s="191"/>
      <c r="AY91" s="190"/>
      <c r="AZ91" s="191"/>
      <c r="BA91" s="202"/>
      <c r="BB91" s="203"/>
      <c r="BC91" s="271"/>
      <c r="BD91" s="272"/>
      <c r="BE91" s="202"/>
      <c r="BF91" s="203"/>
      <c r="BG91" s="202"/>
      <c r="BH91" s="207"/>
      <c r="BI91" s="203"/>
      <c r="BJ91" s="257"/>
      <c r="BK91" s="258"/>
      <c r="BL91" s="259"/>
      <c r="BM91" s="1"/>
      <c r="BN91" s="2"/>
    </row>
    <row r="92" spans="2:66" ht="15" customHeight="1" thickBot="1">
      <c r="B92" s="215"/>
      <c r="C92" s="216"/>
      <c r="D92" s="216"/>
      <c r="E92" s="216"/>
      <c r="F92" s="216"/>
      <c r="G92" s="216"/>
      <c r="H92" s="216"/>
      <c r="I92" s="216"/>
      <c r="J92" s="216"/>
      <c r="K92" s="216"/>
      <c r="L92" s="217"/>
      <c r="M92" s="198"/>
      <c r="N92" s="221"/>
      <c r="O92" s="221"/>
      <c r="P92" s="199"/>
      <c r="Q92" s="198"/>
      <c r="R92" s="221"/>
      <c r="S92" s="221"/>
      <c r="T92" s="199"/>
      <c r="U92" s="198"/>
      <c r="V92" s="221"/>
      <c r="W92" s="221"/>
      <c r="X92" s="199"/>
      <c r="Y92" s="198"/>
      <c r="Z92" s="221"/>
      <c r="AA92" s="221"/>
      <c r="AB92" s="199"/>
      <c r="AC92" s="192"/>
      <c r="AD92" s="243"/>
      <c r="AE92" s="243"/>
      <c r="AF92" s="193"/>
      <c r="AG92" s="329"/>
      <c r="AH92" s="330"/>
      <c r="AI92" s="330"/>
      <c r="AJ92" s="330"/>
      <c r="AK92" s="330"/>
      <c r="AL92" s="330"/>
      <c r="AM92" s="330"/>
      <c r="AN92" s="330"/>
      <c r="AO92" s="331"/>
      <c r="AP92" s="192"/>
      <c r="AQ92" s="243"/>
      <c r="AR92" s="243"/>
      <c r="AS92" s="193"/>
      <c r="AT92" s="204"/>
      <c r="AU92" s="208"/>
      <c r="AV92" s="205"/>
      <c r="AW92" s="192"/>
      <c r="AX92" s="193"/>
      <c r="AY92" s="192"/>
      <c r="AZ92" s="193"/>
      <c r="BA92" s="204"/>
      <c r="BB92" s="205"/>
      <c r="BC92" s="273"/>
      <c r="BD92" s="274"/>
      <c r="BE92" s="204"/>
      <c r="BF92" s="205"/>
      <c r="BG92" s="204"/>
      <c r="BH92" s="208"/>
      <c r="BI92" s="205"/>
      <c r="BJ92" s="260"/>
      <c r="BK92" s="261"/>
      <c r="BL92" s="262"/>
      <c r="BM92" s="1"/>
      <c r="BN92" s="2"/>
    </row>
    <row r="93" spans="2:66" ht="15" customHeight="1" thickTop="1">
      <c r="B93" s="209" t="s">
        <v>58</v>
      </c>
      <c r="C93" s="210"/>
      <c r="D93" s="210"/>
      <c r="E93" s="210"/>
      <c r="F93" s="210"/>
      <c r="G93" s="210"/>
      <c r="H93" s="210"/>
      <c r="I93" s="210"/>
      <c r="J93" s="210"/>
      <c r="K93" s="210"/>
      <c r="L93" s="211"/>
      <c r="M93" s="194">
        <v>17</v>
      </c>
      <c r="N93" s="219"/>
      <c r="O93" s="219"/>
      <c r="P93" s="195"/>
      <c r="Q93" s="194">
        <v>17</v>
      </c>
      <c r="R93" s="219"/>
      <c r="S93" s="219"/>
      <c r="T93" s="195"/>
      <c r="U93" s="194">
        <v>17</v>
      </c>
      <c r="V93" s="219"/>
      <c r="W93" s="219"/>
      <c r="X93" s="195"/>
      <c r="Y93" s="194">
        <v>17</v>
      </c>
      <c r="Z93" s="219"/>
      <c r="AA93" s="219"/>
      <c r="AB93" s="195"/>
      <c r="AC93" s="188" t="s">
        <v>129</v>
      </c>
      <c r="AD93" s="241"/>
      <c r="AE93" s="241"/>
      <c r="AF93" s="189"/>
      <c r="AG93" s="323" t="s">
        <v>247</v>
      </c>
      <c r="AH93" s="324"/>
      <c r="AI93" s="324"/>
      <c r="AJ93" s="324"/>
      <c r="AK93" s="324"/>
      <c r="AL93" s="324"/>
      <c r="AM93" s="324"/>
      <c r="AN93" s="324"/>
      <c r="AO93" s="325"/>
      <c r="AP93" s="269" t="s">
        <v>52</v>
      </c>
      <c r="AQ93" s="275"/>
      <c r="AR93" s="275"/>
      <c r="AS93" s="270"/>
      <c r="AT93" s="200">
        <f>'10.02'!AT93+AY93</f>
        <v>17</v>
      </c>
      <c r="AU93" s="206"/>
      <c r="AV93" s="201"/>
      <c r="AW93" s="188">
        <f>'10.02'!BG93</f>
        <v>17</v>
      </c>
      <c r="AX93" s="189"/>
      <c r="AY93" s="593"/>
      <c r="AZ93" s="594"/>
      <c r="BA93" s="200"/>
      <c r="BB93" s="201"/>
      <c r="BC93" s="269">
        <f>'10.02'!BC93+BA93</f>
        <v>0</v>
      </c>
      <c r="BD93" s="270"/>
      <c r="BE93" s="200">
        <f>'10.02'!BE93+BA93</f>
        <v>0</v>
      </c>
      <c r="BF93" s="201"/>
      <c r="BG93" s="200">
        <f>AT93-BE93</f>
        <v>17</v>
      </c>
      <c r="BH93" s="206"/>
      <c r="BI93" s="201"/>
      <c r="BJ93" s="254">
        <f>((LEFT(AP93,FIND(" ",AP93)-1)*BC93)/$S$279)</f>
        <v>0</v>
      </c>
      <c r="BK93" s="255"/>
      <c r="BL93" s="256"/>
      <c r="BM93" s="1"/>
      <c r="BN93" s="2"/>
    </row>
    <row r="94" spans="2:66" ht="15" customHeight="1">
      <c r="B94" s="212"/>
      <c r="C94" s="213"/>
      <c r="D94" s="213"/>
      <c r="E94" s="213"/>
      <c r="F94" s="213"/>
      <c r="G94" s="213"/>
      <c r="H94" s="213"/>
      <c r="I94" s="213"/>
      <c r="J94" s="213"/>
      <c r="K94" s="213"/>
      <c r="L94" s="214"/>
      <c r="M94" s="196"/>
      <c r="N94" s="220"/>
      <c r="O94" s="220"/>
      <c r="P94" s="197"/>
      <c r="Q94" s="196"/>
      <c r="R94" s="220"/>
      <c r="S94" s="220"/>
      <c r="T94" s="197"/>
      <c r="U94" s="196"/>
      <c r="V94" s="220"/>
      <c r="W94" s="220"/>
      <c r="X94" s="197"/>
      <c r="Y94" s="196"/>
      <c r="Z94" s="220"/>
      <c r="AA94" s="220"/>
      <c r="AB94" s="197"/>
      <c r="AC94" s="190"/>
      <c r="AD94" s="242"/>
      <c r="AE94" s="242"/>
      <c r="AF94" s="191"/>
      <c r="AG94" s="326"/>
      <c r="AH94" s="327"/>
      <c r="AI94" s="327"/>
      <c r="AJ94" s="327"/>
      <c r="AK94" s="327"/>
      <c r="AL94" s="327"/>
      <c r="AM94" s="327"/>
      <c r="AN94" s="327"/>
      <c r="AO94" s="328"/>
      <c r="AP94" s="271"/>
      <c r="AQ94" s="276"/>
      <c r="AR94" s="276"/>
      <c r="AS94" s="272"/>
      <c r="AT94" s="202"/>
      <c r="AU94" s="207"/>
      <c r="AV94" s="203"/>
      <c r="AW94" s="190"/>
      <c r="AX94" s="191"/>
      <c r="AY94" s="595"/>
      <c r="AZ94" s="596"/>
      <c r="BA94" s="202"/>
      <c r="BB94" s="203"/>
      <c r="BC94" s="271"/>
      <c r="BD94" s="272"/>
      <c r="BE94" s="202"/>
      <c r="BF94" s="203"/>
      <c r="BG94" s="202"/>
      <c r="BH94" s="207"/>
      <c r="BI94" s="203"/>
      <c r="BJ94" s="257"/>
      <c r="BK94" s="258"/>
      <c r="BL94" s="259"/>
      <c r="BM94" s="1"/>
      <c r="BN94" s="2"/>
    </row>
    <row r="95" spans="2:66" ht="15" customHeight="1" thickBot="1">
      <c r="B95" s="215"/>
      <c r="C95" s="216"/>
      <c r="D95" s="216"/>
      <c r="E95" s="216"/>
      <c r="F95" s="216"/>
      <c r="G95" s="216"/>
      <c r="H95" s="216"/>
      <c r="I95" s="216"/>
      <c r="J95" s="216"/>
      <c r="K95" s="216"/>
      <c r="L95" s="217"/>
      <c r="M95" s="198"/>
      <c r="N95" s="221"/>
      <c r="O95" s="221"/>
      <c r="P95" s="199"/>
      <c r="Q95" s="198"/>
      <c r="R95" s="221"/>
      <c r="S95" s="221"/>
      <c r="T95" s="199"/>
      <c r="U95" s="198"/>
      <c r="V95" s="221"/>
      <c r="W95" s="221"/>
      <c r="X95" s="199"/>
      <c r="Y95" s="198"/>
      <c r="Z95" s="221"/>
      <c r="AA95" s="221"/>
      <c r="AB95" s="199"/>
      <c r="AC95" s="192"/>
      <c r="AD95" s="243"/>
      <c r="AE95" s="243"/>
      <c r="AF95" s="193"/>
      <c r="AG95" s="329"/>
      <c r="AH95" s="330"/>
      <c r="AI95" s="330"/>
      <c r="AJ95" s="330"/>
      <c r="AK95" s="330"/>
      <c r="AL95" s="330"/>
      <c r="AM95" s="330"/>
      <c r="AN95" s="330"/>
      <c r="AO95" s="331"/>
      <c r="AP95" s="273"/>
      <c r="AQ95" s="277"/>
      <c r="AR95" s="277"/>
      <c r="AS95" s="274"/>
      <c r="AT95" s="204"/>
      <c r="AU95" s="208"/>
      <c r="AV95" s="205"/>
      <c r="AW95" s="192"/>
      <c r="AX95" s="193"/>
      <c r="AY95" s="597"/>
      <c r="AZ95" s="598"/>
      <c r="BA95" s="204"/>
      <c r="BB95" s="205"/>
      <c r="BC95" s="273"/>
      <c r="BD95" s="274"/>
      <c r="BE95" s="204"/>
      <c r="BF95" s="205"/>
      <c r="BG95" s="204"/>
      <c r="BH95" s="208"/>
      <c r="BI95" s="205"/>
      <c r="BJ95" s="260"/>
      <c r="BK95" s="261"/>
      <c r="BL95" s="262"/>
      <c r="BM95" s="1"/>
      <c r="BN95" s="2"/>
    </row>
    <row r="96" spans="2:66" ht="15" customHeight="1" thickTop="1">
      <c r="B96" s="209" t="s">
        <v>59</v>
      </c>
      <c r="C96" s="210"/>
      <c r="D96" s="210"/>
      <c r="E96" s="210"/>
      <c r="F96" s="210"/>
      <c r="G96" s="210"/>
      <c r="H96" s="210"/>
      <c r="I96" s="210"/>
      <c r="J96" s="210"/>
      <c r="K96" s="210"/>
      <c r="L96" s="211"/>
      <c r="M96" s="194">
        <v>16</v>
      </c>
      <c r="N96" s="219"/>
      <c r="O96" s="219"/>
      <c r="P96" s="195"/>
      <c r="Q96" s="194">
        <v>16</v>
      </c>
      <c r="R96" s="219"/>
      <c r="S96" s="219"/>
      <c r="T96" s="195"/>
      <c r="U96" s="194">
        <v>16</v>
      </c>
      <c r="V96" s="219"/>
      <c r="W96" s="219"/>
      <c r="X96" s="195"/>
      <c r="Y96" s="194">
        <v>16</v>
      </c>
      <c r="Z96" s="219"/>
      <c r="AA96" s="219"/>
      <c r="AB96" s="195"/>
      <c r="AC96" s="188" t="s">
        <v>129</v>
      </c>
      <c r="AD96" s="241"/>
      <c r="AE96" s="241"/>
      <c r="AF96" s="189"/>
      <c r="AG96" s="323" t="s">
        <v>246</v>
      </c>
      <c r="AH96" s="324"/>
      <c r="AI96" s="324"/>
      <c r="AJ96" s="324"/>
      <c r="AK96" s="324"/>
      <c r="AL96" s="324"/>
      <c r="AM96" s="324"/>
      <c r="AN96" s="324"/>
      <c r="AO96" s="325"/>
      <c r="AP96" s="269" t="s">
        <v>142</v>
      </c>
      <c r="AQ96" s="275"/>
      <c r="AR96" s="275"/>
      <c r="AS96" s="270"/>
      <c r="AT96" s="200">
        <f>'10.02'!AT96+AY96</f>
        <v>65</v>
      </c>
      <c r="AU96" s="206"/>
      <c r="AV96" s="201"/>
      <c r="AW96" s="188">
        <f>'10.02'!BG96</f>
        <v>65</v>
      </c>
      <c r="AX96" s="189"/>
      <c r="AY96" s="188"/>
      <c r="AZ96" s="189"/>
      <c r="BA96" s="200"/>
      <c r="BB96" s="201"/>
      <c r="BC96" s="269">
        <f>'10.02'!BC96+BA96</f>
        <v>0</v>
      </c>
      <c r="BD96" s="270"/>
      <c r="BE96" s="200">
        <f>'10.02'!BE96+BA96</f>
        <v>0</v>
      </c>
      <c r="BF96" s="201"/>
      <c r="BG96" s="200">
        <f>AT96-BE96</f>
        <v>65</v>
      </c>
      <c r="BH96" s="206"/>
      <c r="BI96" s="201"/>
      <c r="BJ96" s="254">
        <f>((LEFT(AP96,FIND(" ",AP96)-1)*BC96)/$S$279)</f>
        <v>0</v>
      </c>
      <c r="BK96" s="255"/>
      <c r="BL96" s="256"/>
      <c r="BM96" s="1"/>
      <c r="BN96" s="2"/>
    </row>
    <row r="97" spans="2:66" ht="15" customHeight="1">
      <c r="B97" s="212"/>
      <c r="C97" s="213"/>
      <c r="D97" s="213"/>
      <c r="E97" s="213"/>
      <c r="F97" s="213"/>
      <c r="G97" s="213"/>
      <c r="H97" s="213"/>
      <c r="I97" s="213"/>
      <c r="J97" s="213"/>
      <c r="K97" s="213"/>
      <c r="L97" s="214"/>
      <c r="M97" s="196"/>
      <c r="N97" s="220"/>
      <c r="O97" s="220"/>
      <c r="P97" s="197"/>
      <c r="Q97" s="196"/>
      <c r="R97" s="220"/>
      <c r="S97" s="220"/>
      <c r="T97" s="197"/>
      <c r="U97" s="196"/>
      <c r="V97" s="220"/>
      <c r="W97" s="220"/>
      <c r="X97" s="197"/>
      <c r="Y97" s="196"/>
      <c r="Z97" s="220"/>
      <c r="AA97" s="220"/>
      <c r="AB97" s="197"/>
      <c r="AC97" s="190"/>
      <c r="AD97" s="242"/>
      <c r="AE97" s="242"/>
      <c r="AF97" s="191"/>
      <c r="AG97" s="326"/>
      <c r="AH97" s="327"/>
      <c r="AI97" s="327"/>
      <c r="AJ97" s="327"/>
      <c r="AK97" s="327"/>
      <c r="AL97" s="327"/>
      <c r="AM97" s="327"/>
      <c r="AN97" s="327"/>
      <c r="AO97" s="328"/>
      <c r="AP97" s="271"/>
      <c r="AQ97" s="276"/>
      <c r="AR97" s="276"/>
      <c r="AS97" s="272"/>
      <c r="AT97" s="202"/>
      <c r="AU97" s="207"/>
      <c r="AV97" s="203"/>
      <c r="AW97" s="190"/>
      <c r="AX97" s="191"/>
      <c r="AY97" s="190"/>
      <c r="AZ97" s="191"/>
      <c r="BA97" s="202"/>
      <c r="BB97" s="203"/>
      <c r="BC97" s="271"/>
      <c r="BD97" s="272"/>
      <c r="BE97" s="202"/>
      <c r="BF97" s="203"/>
      <c r="BG97" s="202"/>
      <c r="BH97" s="207"/>
      <c r="BI97" s="203"/>
      <c r="BJ97" s="257"/>
      <c r="BK97" s="258"/>
      <c r="BL97" s="259"/>
      <c r="BM97" s="1"/>
      <c r="BN97" s="2"/>
    </row>
    <row r="98" spans="2:66" ht="15" customHeight="1" thickBot="1">
      <c r="B98" s="215"/>
      <c r="C98" s="216"/>
      <c r="D98" s="216"/>
      <c r="E98" s="216"/>
      <c r="F98" s="216"/>
      <c r="G98" s="216"/>
      <c r="H98" s="216"/>
      <c r="I98" s="216"/>
      <c r="J98" s="216"/>
      <c r="K98" s="216"/>
      <c r="L98" s="217"/>
      <c r="M98" s="198"/>
      <c r="N98" s="221"/>
      <c r="O98" s="221"/>
      <c r="P98" s="199"/>
      <c r="Q98" s="198"/>
      <c r="R98" s="221"/>
      <c r="S98" s="221"/>
      <c r="T98" s="199"/>
      <c r="U98" s="198"/>
      <c r="V98" s="221"/>
      <c r="W98" s="221"/>
      <c r="X98" s="199"/>
      <c r="Y98" s="198"/>
      <c r="Z98" s="221"/>
      <c r="AA98" s="221"/>
      <c r="AB98" s="199"/>
      <c r="AC98" s="192"/>
      <c r="AD98" s="243"/>
      <c r="AE98" s="243"/>
      <c r="AF98" s="193"/>
      <c r="AG98" s="329"/>
      <c r="AH98" s="330"/>
      <c r="AI98" s="330"/>
      <c r="AJ98" s="330"/>
      <c r="AK98" s="330"/>
      <c r="AL98" s="330"/>
      <c r="AM98" s="330"/>
      <c r="AN98" s="330"/>
      <c r="AO98" s="331"/>
      <c r="AP98" s="273"/>
      <c r="AQ98" s="277"/>
      <c r="AR98" s="277"/>
      <c r="AS98" s="274"/>
      <c r="AT98" s="204"/>
      <c r="AU98" s="208"/>
      <c r="AV98" s="205"/>
      <c r="AW98" s="192"/>
      <c r="AX98" s="193"/>
      <c r="AY98" s="192"/>
      <c r="AZ98" s="193"/>
      <c r="BA98" s="204"/>
      <c r="BB98" s="205"/>
      <c r="BC98" s="273"/>
      <c r="BD98" s="274"/>
      <c r="BE98" s="204"/>
      <c r="BF98" s="205"/>
      <c r="BG98" s="204"/>
      <c r="BH98" s="208"/>
      <c r="BI98" s="205"/>
      <c r="BJ98" s="260"/>
      <c r="BK98" s="261"/>
      <c r="BL98" s="262"/>
      <c r="BM98" s="1"/>
      <c r="BN98" s="2"/>
    </row>
    <row r="99" spans="2:66" ht="15" customHeight="1" thickTop="1">
      <c r="B99" s="209" t="s">
        <v>245</v>
      </c>
      <c r="C99" s="210"/>
      <c r="D99" s="210"/>
      <c r="E99" s="210"/>
      <c r="F99" s="210"/>
      <c r="G99" s="210"/>
      <c r="H99" s="210"/>
      <c r="I99" s="210"/>
      <c r="J99" s="210"/>
      <c r="K99" s="210"/>
      <c r="L99" s="211"/>
      <c r="M99" s="194">
        <v>23</v>
      </c>
      <c r="N99" s="219"/>
      <c r="O99" s="219"/>
      <c r="P99" s="195"/>
      <c r="Q99" s="194">
        <v>23</v>
      </c>
      <c r="R99" s="219"/>
      <c r="S99" s="219"/>
      <c r="T99" s="195"/>
      <c r="U99" s="194">
        <v>23</v>
      </c>
      <c r="V99" s="219"/>
      <c r="W99" s="219"/>
      <c r="X99" s="195"/>
      <c r="Y99" s="194">
        <v>23</v>
      </c>
      <c r="Z99" s="219"/>
      <c r="AA99" s="219"/>
      <c r="AB99" s="195"/>
      <c r="AC99" s="296" t="s">
        <v>171</v>
      </c>
      <c r="AD99" s="297"/>
      <c r="AE99" s="297"/>
      <c r="AF99" s="298"/>
      <c r="AG99" s="323" t="s">
        <v>60</v>
      </c>
      <c r="AH99" s="324"/>
      <c r="AI99" s="324"/>
      <c r="AJ99" s="324"/>
      <c r="AK99" s="324"/>
      <c r="AL99" s="324"/>
      <c r="AM99" s="324"/>
      <c r="AN99" s="324"/>
      <c r="AO99" s="325"/>
      <c r="AP99" s="269" t="s">
        <v>128</v>
      </c>
      <c r="AQ99" s="275"/>
      <c r="AR99" s="275"/>
      <c r="AS99" s="270"/>
      <c r="AT99" s="200">
        <f>'10.02'!AT99+AY99</f>
        <v>2</v>
      </c>
      <c r="AU99" s="206"/>
      <c r="AV99" s="201"/>
      <c r="AW99" s="188">
        <f>'10.02'!BG99</f>
        <v>2</v>
      </c>
      <c r="AX99" s="189"/>
      <c r="AY99" s="188"/>
      <c r="AZ99" s="189"/>
      <c r="BA99" s="200"/>
      <c r="BB99" s="201"/>
      <c r="BC99" s="269">
        <f>'10.02'!BC99+BA99</f>
        <v>0</v>
      </c>
      <c r="BD99" s="270"/>
      <c r="BE99" s="200">
        <f>'10.02'!BE99+BA99</f>
        <v>0</v>
      </c>
      <c r="BF99" s="201"/>
      <c r="BG99" s="200">
        <f>AT99-BE99</f>
        <v>2</v>
      </c>
      <c r="BH99" s="206"/>
      <c r="BI99" s="201"/>
      <c r="BJ99" s="254">
        <f>((LEFT(AP99,FIND(" ",AP99)-1)*BC99)/$S$279)</f>
        <v>0</v>
      </c>
      <c r="BK99" s="255"/>
      <c r="BL99" s="256"/>
      <c r="BM99" s="1"/>
      <c r="BN99" s="2"/>
    </row>
    <row r="100" spans="2:66" ht="15" customHeight="1">
      <c r="B100" s="212"/>
      <c r="C100" s="213"/>
      <c r="D100" s="213"/>
      <c r="E100" s="213"/>
      <c r="F100" s="213"/>
      <c r="G100" s="213"/>
      <c r="H100" s="213"/>
      <c r="I100" s="213"/>
      <c r="J100" s="213"/>
      <c r="K100" s="213"/>
      <c r="L100" s="214"/>
      <c r="M100" s="196"/>
      <c r="N100" s="220"/>
      <c r="O100" s="220"/>
      <c r="P100" s="197"/>
      <c r="Q100" s="196"/>
      <c r="R100" s="220"/>
      <c r="S100" s="220"/>
      <c r="T100" s="197"/>
      <c r="U100" s="196"/>
      <c r="V100" s="220"/>
      <c r="W100" s="220"/>
      <c r="X100" s="197"/>
      <c r="Y100" s="196"/>
      <c r="Z100" s="220"/>
      <c r="AA100" s="220"/>
      <c r="AB100" s="197"/>
      <c r="AC100" s="299"/>
      <c r="AD100" s="300"/>
      <c r="AE100" s="300"/>
      <c r="AF100" s="301"/>
      <c r="AG100" s="326"/>
      <c r="AH100" s="327"/>
      <c r="AI100" s="327"/>
      <c r="AJ100" s="327"/>
      <c r="AK100" s="327"/>
      <c r="AL100" s="327"/>
      <c r="AM100" s="327"/>
      <c r="AN100" s="327"/>
      <c r="AO100" s="328"/>
      <c r="AP100" s="271"/>
      <c r="AQ100" s="276"/>
      <c r="AR100" s="276"/>
      <c r="AS100" s="272"/>
      <c r="AT100" s="202"/>
      <c r="AU100" s="207"/>
      <c r="AV100" s="203"/>
      <c r="AW100" s="190"/>
      <c r="AX100" s="191"/>
      <c r="AY100" s="190"/>
      <c r="AZ100" s="191"/>
      <c r="BA100" s="202"/>
      <c r="BB100" s="203"/>
      <c r="BC100" s="271"/>
      <c r="BD100" s="272"/>
      <c r="BE100" s="202"/>
      <c r="BF100" s="203"/>
      <c r="BG100" s="202"/>
      <c r="BH100" s="207"/>
      <c r="BI100" s="203"/>
      <c r="BJ100" s="257"/>
      <c r="BK100" s="258"/>
      <c r="BL100" s="259"/>
      <c r="BM100" s="1"/>
      <c r="BN100" s="2"/>
    </row>
    <row r="101" spans="2:66" ht="15" customHeight="1" thickBot="1">
      <c r="B101" s="215"/>
      <c r="C101" s="216"/>
      <c r="D101" s="216"/>
      <c r="E101" s="216"/>
      <c r="F101" s="216"/>
      <c r="G101" s="216"/>
      <c r="H101" s="216"/>
      <c r="I101" s="216"/>
      <c r="J101" s="216"/>
      <c r="K101" s="216"/>
      <c r="L101" s="217"/>
      <c r="M101" s="198"/>
      <c r="N101" s="221"/>
      <c r="O101" s="221"/>
      <c r="P101" s="199"/>
      <c r="Q101" s="198"/>
      <c r="R101" s="221"/>
      <c r="S101" s="221"/>
      <c r="T101" s="199"/>
      <c r="U101" s="198"/>
      <c r="V101" s="221"/>
      <c r="W101" s="221"/>
      <c r="X101" s="199"/>
      <c r="Y101" s="198"/>
      <c r="Z101" s="221"/>
      <c r="AA101" s="221"/>
      <c r="AB101" s="199"/>
      <c r="AC101" s="302"/>
      <c r="AD101" s="303"/>
      <c r="AE101" s="303"/>
      <c r="AF101" s="304"/>
      <c r="AG101" s="329"/>
      <c r="AH101" s="330"/>
      <c r="AI101" s="330"/>
      <c r="AJ101" s="330"/>
      <c r="AK101" s="330"/>
      <c r="AL101" s="330"/>
      <c r="AM101" s="330"/>
      <c r="AN101" s="330"/>
      <c r="AO101" s="331"/>
      <c r="AP101" s="273"/>
      <c r="AQ101" s="277"/>
      <c r="AR101" s="277"/>
      <c r="AS101" s="274"/>
      <c r="AT101" s="204"/>
      <c r="AU101" s="208"/>
      <c r="AV101" s="205"/>
      <c r="AW101" s="192"/>
      <c r="AX101" s="193"/>
      <c r="AY101" s="192"/>
      <c r="AZ101" s="193"/>
      <c r="BA101" s="204"/>
      <c r="BB101" s="205"/>
      <c r="BC101" s="273"/>
      <c r="BD101" s="274"/>
      <c r="BE101" s="204"/>
      <c r="BF101" s="205"/>
      <c r="BG101" s="204"/>
      <c r="BH101" s="208"/>
      <c r="BI101" s="205"/>
      <c r="BJ101" s="260"/>
      <c r="BK101" s="261"/>
      <c r="BL101" s="262"/>
      <c r="BM101" s="1"/>
      <c r="BN101" s="2"/>
    </row>
    <row r="102" spans="2:66" ht="15" customHeight="1" thickTop="1">
      <c r="B102" s="209" t="s">
        <v>244</v>
      </c>
      <c r="C102" s="210"/>
      <c r="D102" s="210"/>
      <c r="E102" s="210"/>
      <c r="F102" s="210"/>
      <c r="G102" s="210"/>
      <c r="H102" s="210"/>
      <c r="I102" s="210"/>
      <c r="J102" s="210"/>
      <c r="K102" s="210"/>
      <c r="L102" s="211"/>
      <c r="M102" s="194">
        <v>20</v>
      </c>
      <c r="N102" s="219"/>
      <c r="O102" s="219"/>
      <c r="P102" s="195"/>
      <c r="Q102" s="194">
        <v>20</v>
      </c>
      <c r="R102" s="219"/>
      <c r="S102" s="219"/>
      <c r="T102" s="195"/>
      <c r="U102" s="194">
        <v>20</v>
      </c>
      <c r="V102" s="219"/>
      <c r="W102" s="219"/>
      <c r="X102" s="195"/>
      <c r="Y102" s="194">
        <v>20</v>
      </c>
      <c r="Z102" s="219"/>
      <c r="AA102" s="219"/>
      <c r="AB102" s="195"/>
      <c r="AC102" s="296" t="s">
        <v>171</v>
      </c>
      <c r="AD102" s="297"/>
      <c r="AE102" s="297"/>
      <c r="AF102" s="298"/>
      <c r="AG102" s="323" t="s">
        <v>243</v>
      </c>
      <c r="AH102" s="324"/>
      <c r="AI102" s="324"/>
      <c r="AJ102" s="324"/>
      <c r="AK102" s="324"/>
      <c r="AL102" s="324"/>
      <c r="AM102" s="324"/>
      <c r="AN102" s="324"/>
      <c r="AO102" s="325"/>
      <c r="AP102" s="269" t="s">
        <v>52</v>
      </c>
      <c r="AQ102" s="275"/>
      <c r="AR102" s="275"/>
      <c r="AS102" s="270"/>
      <c r="AT102" s="200">
        <f>'10.02'!AT102+AY102</f>
        <v>24</v>
      </c>
      <c r="AU102" s="206"/>
      <c r="AV102" s="201"/>
      <c r="AW102" s="188">
        <f>'10.02'!BG102</f>
        <v>19</v>
      </c>
      <c r="AX102" s="189"/>
      <c r="AY102" s="188"/>
      <c r="AZ102" s="189"/>
      <c r="BA102" s="200"/>
      <c r="BB102" s="201"/>
      <c r="BC102" s="269">
        <f>'10.02'!BC102+BA102</f>
        <v>0</v>
      </c>
      <c r="BD102" s="270"/>
      <c r="BE102" s="200">
        <f>'10.02'!BE102+BA102</f>
        <v>5</v>
      </c>
      <c r="BF102" s="201"/>
      <c r="BG102" s="200">
        <f>AT102-BE102</f>
        <v>19</v>
      </c>
      <c r="BH102" s="206"/>
      <c r="BI102" s="201"/>
      <c r="BJ102" s="254">
        <f>((LEFT(AP102,FIND(" ",AP102)-1)*BC102)/$S$279)</f>
        <v>0</v>
      </c>
      <c r="BK102" s="255"/>
      <c r="BL102" s="256"/>
      <c r="BM102" s="1"/>
      <c r="BN102" s="2"/>
    </row>
    <row r="103" spans="2:66" ht="15" customHeight="1">
      <c r="B103" s="212"/>
      <c r="C103" s="213"/>
      <c r="D103" s="213"/>
      <c r="E103" s="213"/>
      <c r="F103" s="213"/>
      <c r="G103" s="213"/>
      <c r="H103" s="213"/>
      <c r="I103" s="213"/>
      <c r="J103" s="213"/>
      <c r="K103" s="213"/>
      <c r="L103" s="214"/>
      <c r="M103" s="196"/>
      <c r="N103" s="220"/>
      <c r="O103" s="220"/>
      <c r="P103" s="197"/>
      <c r="Q103" s="196"/>
      <c r="R103" s="220"/>
      <c r="S103" s="220"/>
      <c r="T103" s="197"/>
      <c r="U103" s="196"/>
      <c r="V103" s="220"/>
      <c r="W103" s="220"/>
      <c r="X103" s="197"/>
      <c r="Y103" s="196"/>
      <c r="Z103" s="220"/>
      <c r="AA103" s="220"/>
      <c r="AB103" s="197"/>
      <c r="AC103" s="299"/>
      <c r="AD103" s="300"/>
      <c r="AE103" s="300"/>
      <c r="AF103" s="301"/>
      <c r="AG103" s="326"/>
      <c r="AH103" s="327"/>
      <c r="AI103" s="327"/>
      <c r="AJ103" s="327"/>
      <c r="AK103" s="327"/>
      <c r="AL103" s="327"/>
      <c r="AM103" s="327"/>
      <c r="AN103" s="327"/>
      <c r="AO103" s="328"/>
      <c r="AP103" s="271"/>
      <c r="AQ103" s="276"/>
      <c r="AR103" s="276"/>
      <c r="AS103" s="272"/>
      <c r="AT103" s="202"/>
      <c r="AU103" s="207"/>
      <c r="AV103" s="203"/>
      <c r="AW103" s="190"/>
      <c r="AX103" s="191"/>
      <c r="AY103" s="190"/>
      <c r="AZ103" s="191"/>
      <c r="BA103" s="202"/>
      <c r="BB103" s="203"/>
      <c r="BC103" s="271"/>
      <c r="BD103" s="272"/>
      <c r="BE103" s="202"/>
      <c r="BF103" s="203"/>
      <c r="BG103" s="202"/>
      <c r="BH103" s="207"/>
      <c r="BI103" s="203"/>
      <c r="BJ103" s="257"/>
      <c r="BK103" s="258"/>
      <c r="BL103" s="259"/>
      <c r="BM103" s="1"/>
      <c r="BN103" s="2"/>
    </row>
    <row r="104" spans="2:66" ht="15" customHeight="1" thickBot="1">
      <c r="B104" s="215"/>
      <c r="C104" s="216"/>
      <c r="D104" s="216"/>
      <c r="E104" s="216"/>
      <c r="F104" s="216"/>
      <c r="G104" s="216"/>
      <c r="H104" s="216"/>
      <c r="I104" s="216"/>
      <c r="J104" s="216"/>
      <c r="K104" s="216"/>
      <c r="L104" s="217"/>
      <c r="M104" s="198"/>
      <c r="N104" s="221"/>
      <c r="O104" s="221"/>
      <c r="P104" s="199"/>
      <c r="Q104" s="198"/>
      <c r="R104" s="221"/>
      <c r="S104" s="221"/>
      <c r="T104" s="199"/>
      <c r="U104" s="198"/>
      <c r="V104" s="221"/>
      <c r="W104" s="221"/>
      <c r="X104" s="199"/>
      <c r="Y104" s="198"/>
      <c r="Z104" s="221"/>
      <c r="AA104" s="221"/>
      <c r="AB104" s="199"/>
      <c r="AC104" s="302"/>
      <c r="AD104" s="303"/>
      <c r="AE104" s="303"/>
      <c r="AF104" s="304"/>
      <c r="AG104" s="329"/>
      <c r="AH104" s="330"/>
      <c r="AI104" s="330"/>
      <c r="AJ104" s="330"/>
      <c r="AK104" s="330"/>
      <c r="AL104" s="330"/>
      <c r="AM104" s="330"/>
      <c r="AN104" s="330"/>
      <c r="AO104" s="331"/>
      <c r="AP104" s="273"/>
      <c r="AQ104" s="277"/>
      <c r="AR104" s="277"/>
      <c r="AS104" s="274"/>
      <c r="AT104" s="204"/>
      <c r="AU104" s="208"/>
      <c r="AV104" s="205"/>
      <c r="AW104" s="192"/>
      <c r="AX104" s="193"/>
      <c r="AY104" s="192"/>
      <c r="AZ104" s="193"/>
      <c r="BA104" s="204"/>
      <c r="BB104" s="205"/>
      <c r="BC104" s="273"/>
      <c r="BD104" s="274"/>
      <c r="BE104" s="204"/>
      <c r="BF104" s="205"/>
      <c r="BG104" s="204"/>
      <c r="BH104" s="208"/>
      <c r="BI104" s="205"/>
      <c r="BJ104" s="260"/>
      <c r="BK104" s="261"/>
      <c r="BL104" s="262"/>
      <c r="BM104" s="1"/>
      <c r="BN104" s="2"/>
    </row>
    <row r="105" spans="2:66" ht="15" customHeight="1" thickTop="1">
      <c r="B105" s="209" t="s">
        <v>242</v>
      </c>
      <c r="C105" s="210"/>
      <c r="D105" s="210"/>
      <c r="E105" s="210"/>
      <c r="F105" s="210"/>
      <c r="G105" s="210"/>
      <c r="H105" s="210"/>
      <c r="I105" s="210"/>
      <c r="J105" s="210"/>
      <c r="K105" s="210"/>
      <c r="L105" s="211"/>
      <c r="M105" s="194" t="s">
        <v>362</v>
      </c>
      <c r="N105" s="219"/>
      <c r="O105" s="219"/>
      <c r="P105" s="195"/>
      <c r="Q105" s="194" t="s">
        <v>362</v>
      </c>
      <c r="R105" s="219"/>
      <c r="S105" s="219"/>
      <c r="T105" s="195"/>
      <c r="U105" s="194" t="s">
        <v>362</v>
      </c>
      <c r="V105" s="219"/>
      <c r="W105" s="219"/>
      <c r="X105" s="195"/>
      <c r="Y105" s="194" t="s">
        <v>362</v>
      </c>
      <c r="Z105" s="219"/>
      <c r="AA105" s="219"/>
      <c r="AB105" s="195"/>
      <c r="AC105" s="296" t="s">
        <v>341</v>
      </c>
      <c r="AD105" s="297"/>
      <c r="AE105" s="297"/>
      <c r="AF105" s="298"/>
      <c r="AG105" s="222" t="s">
        <v>241</v>
      </c>
      <c r="AH105" s="223"/>
      <c r="AI105" s="223"/>
      <c r="AJ105" s="223"/>
      <c r="AK105" s="223"/>
      <c r="AL105" s="223"/>
      <c r="AM105" s="223"/>
      <c r="AN105" s="223"/>
      <c r="AO105" s="224"/>
      <c r="AP105" s="269" t="s">
        <v>61</v>
      </c>
      <c r="AQ105" s="275"/>
      <c r="AR105" s="275"/>
      <c r="AS105" s="270"/>
      <c r="AT105" s="200">
        <f>'10.02'!AT105+AY105</f>
        <v>1</v>
      </c>
      <c r="AU105" s="206"/>
      <c r="AV105" s="201"/>
      <c r="AW105" s="188">
        <f>'10.02'!BG105</f>
        <v>1</v>
      </c>
      <c r="AX105" s="189"/>
      <c r="AY105" s="188"/>
      <c r="AZ105" s="189"/>
      <c r="BA105" s="200"/>
      <c r="BB105" s="201"/>
      <c r="BC105" s="269">
        <f>'10.02'!BC105+BA105</f>
        <v>0</v>
      </c>
      <c r="BD105" s="270"/>
      <c r="BE105" s="200">
        <f>'10.02'!BE105+BA105</f>
        <v>0</v>
      </c>
      <c r="BF105" s="201"/>
      <c r="BG105" s="200">
        <f>AT105-BE105</f>
        <v>1</v>
      </c>
      <c r="BH105" s="206"/>
      <c r="BI105" s="201"/>
      <c r="BJ105" s="254">
        <f>((LEFT(AP105,FIND(" ",AP105)-1)*BC105)/$S$279)</f>
        <v>0</v>
      </c>
      <c r="BK105" s="255"/>
      <c r="BL105" s="256"/>
      <c r="BM105" s="1"/>
      <c r="BN105" s="2"/>
    </row>
    <row r="106" spans="2:66" ht="15" customHeight="1">
      <c r="B106" s="212"/>
      <c r="C106" s="213"/>
      <c r="D106" s="213"/>
      <c r="E106" s="213"/>
      <c r="F106" s="213"/>
      <c r="G106" s="213"/>
      <c r="H106" s="213"/>
      <c r="I106" s="213"/>
      <c r="J106" s="213"/>
      <c r="K106" s="213"/>
      <c r="L106" s="214"/>
      <c r="M106" s="196"/>
      <c r="N106" s="220"/>
      <c r="O106" s="220"/>
      <c r="P106" s="197"/>
      <c r="Q106" s="196"/>
      <c r="R106" s="220"/>
      <c r="S106" s="220"/>
      <c r="T106" s="197"/>
      <c r="U106" s="196"/>
      <c r="V106" s="220"/>
      <c r="W106" s="220"/>
      <c r="X106" s="197"/>
      <c r="Y106" s="196"/>
      <c r="Z106" s="220"/>
      <c r="AA106" s="220"/>
      <c r="AB106" s="197"/>
      <c r="AC106" s="299"/>
      <c r="AD106" s="300"/>
      <c r="AE106" s="300"/>
      <c r="AF106" s="301"/>
      <c r="AG106" s="225"/>
      <c r="AH106" s="226"/>
      <c r="AI106" s="226"/>
      <c r="AJ106" s="226"/>
      <c r="AK106" s="226"/>
      <c r="AL106" s="226"/>
      <c r="AM106" s="226"/>
      <c r="AN106" s="226"/>
      <c r="AO106" s="227"/>
      <c r="AP106" s="271"/>
      <c r="AQ106" s="276"/>
      <c r="AR106" s="276"/>
      <c r="AS106" s="272"/>
      <c r="AT106" s="202"/>
      <c r="AU106" s="207"/>
      <c r="AV106" s="203"/>
      <c r="AW106" s="190"/>
      <c r="AX106" s="191"/>
      <c r="AY106" s="190"/>
      <c r="AZ106" s="191"/>
      <c r="BA106" s="202"/>
      <c r="BB106" s="203"/>
      <c r="BC106" s="271"/>
      <c r="BD106" s="272"/>
      <c r="BE106" s="202"/>
      <c r="BF106" s="203"/>
      <c r="BG106" s="202"/>
      <c r="BH106" s="207"/>
      <c r="BI106" s="203"/>
      <c r="BJ106" s="257"/>
      <c r="BK106" s="258"/>
      <c r="BL106" s="259"/>
      <c r="BM106" s="1"/>
      <c r="BN106" s="2"/>
    </row>
    <row r="107" spans="2:66" ht="15" customHeight="1" thickBot="1">
      <c r="B107" s="215"/>
      <c r="C107" s="216"/>
      <c r="D107" s="216"/>
      <c r="E107" s="216"/>
      <c r="F107" s="216"/>
      <c r="G107" s="216"/>
      <c r="H107" s="216"/>
      <c r="I107" s="216"/>
      <c r="J107" s="216"/>
      <c r="K107" s="216"/>
      <c r="L107" s="217"/>
      <c r="M107" s="198"/>
      <c r="N107" s="221"/>
      <c r="O107" s="221"/>
      <c r="P107" s="199"/>
      <c r="Q107" s="198"/>
      <c r="R107" s="221"/>
      <c r="S107" s="221"/>
      <c r="T107" s="199"/>
      <c r="U107" s="198"/>
      <c r="V107" s="221"/>
      <c r="W107" s="221"/>
      <c r="X107" s="199"/>
      <c r="Y107" s="198"/>
      <c r="Z107" s="221"/>
      <c r="AA107" s="221"/>
      <c r="AB107" s="199"/>
      <c r="AC107" s="302"/>
      <c r="AD107" s="303"/>
      <c r="AE107" s="303"/>
      <c r="AF107" s="304"/>
      <c r="AG107" s="228"/>
      <c r="AH107" s="229"/>
      <c r="AI107" s="229"/>
      <c r="AJ107" s="229"/>
      <c r="AK107" s="229"/>
      <c r="AL107" s="229"/>
      <c r="AM107" s="229"/>
      <c r="AN107" s="229"/>
      <c r="AO107" s="230"/>
      <c r="AP107" s="273"/>
      <c r="AQ107" s="277"/>
      <c r="AR107" s="277"/>
      <c r="AS107" s="274"/>
      <c r="AT107" s="204"/>
      <c r="AU107" s="208"/>
      <c r="AV107" s="205"/>
      <c r="AW107" s="192"/>
      <c r="AX107" s="193"/>
      <c r="AY107" s="192"/>
      <c r="AZ107" s="193"/>
      <c r="BA107" s="204"/>
      <c r="BB107" s="205"/>
      <c r="BC107" s="273"/>
      <c r="BD107" s="274"/>
      <c r="BE107" s="204"/>
      <c r="BF107" s="205"/>
      <c r="BG107" s="204"/>
      <c r="BH107" s="208"/>
      <c r="BI107" s="205"/>
      <c r="BJ107" s="260"/>
      <c r="BK107" s="261"/>
      <c r="BL107" s="262"/>
      <c r="BM107" s="1"/>
      <c r="BN107" s="2"/>
    </row>
    <row r="108" spans="2:66" ht="15" customHeight="1" thickTop="1">
      <c r="B108" s="209" t="s">
        <v>240</v>
      </c>
      <c r="C108" s="210"/>
      <c r="D108" s="210"/>
      <c r="E108" s="210"/>
      <c r="F108" s="210"/>
      <c r="G108" s="210"/>
      <c r="H108" s="210"/>
      <c r="I108" s="210"/>
      <c r="J108" s="210"/>
      <c r="K108" s="210"/>
      <c r="L108" s="211"/>
      <c r="M108" s="194">
        <v>9.6</v>
      </c>
      <c r="N108" s="219"/>
      <c r="O108" s="219"/>
      <c r="P108" s="195"/>
      <c r="Q108" s="194">
        <v>9.6</v>
      </c>
      <c r="R108" s="219"/>
      <c r="S108" s="219"/>
      <c r="T108" s="195"/>
      <c r="U108" s="575">
        <v>10.199999999999999</v>
      </c>
      <c r="V108" s="576"/>
      <c r="W108" s="576"/>
      <c r="X108" s="577"/>
      <c r="Y108" s="194">
        <v>9.6</v>
      </c>
      <c r="Z108" s="219"/>
      <c r="AA108" s="219"/>
      <c r="AB108" s="195"/>
      <c r="AC108" s="305" t="s">
        <v>342</v>
      </c>
      <c r="AD108" s="306"/>
      <c r="AE108" s="306"/>
      <c r="AF108" s="307"/>
      <c r="AG108" s="323" t="s">
        <v>239</v>
      </c>
      <c r="AH108" s="324"/>
      <c r="AI108" s="324"/>
      <c r="AJ108" s="324"/>
      <c r="AK108" s="324"/>
      <c r="AL108" s="324"/>
      <c r="AM108" s="324"/>
      <c r="AN108" s="324"/>
      <c r="AO108" s="325"/>
      <c r="AP108" s="269" t="s">
        <v>143</v>
      </c>
      <c r="AQ108" s="275"/>
      <c r="AR108" s="275"/>
      <c r="AS108" s="270"/>
      <c r="AT108" s="200">
        <f>'10.02'!AT108+AY108</f>
        <v>1</v>
      </c>
      <c r="AU108" s="206"/>
      <c r="AV108" s="201"/>
      <c r="AW108" s="188">
        <f>'10.02'!BG108</f>
        <v>1</v>
      </c>
      <c r="AX108" s="189"/>
      <c r="AY108" s="188"/>
      <c r="AZ108" s="189"/>
      <c r="BA108" s="200"/>
      <c r="BB108" s="201"/>
      <c r="BC108" s="269">
        <f>'10.02'!BC108+BA108</f>
        <v>0</v>
      </c>
      <c r="BD108" s="270"/>
      <c r="BE108" s="200">
        <f>'10.02'!BE108+BA108</f>
        <v>0</v>
      </c>
      <c r="BF108" s="201"/>
      <c r="BG108" s="200">
        <f>AT108-BE108</f>
        <v>1</v>
      </c>
      <c r="BH108" s="206"/>
      <c r="BI108" s="201"/>
      <c r="BJ108" s="254">
        <f>((LEFT(AP108,FIND(" ",AP108)-1)*BC108)/$S$279)</f>
        <v>0</v>
      </c>
      <c r="BK108" s="255"/>
      <c r="BL108" s="256"/>
      <c r="BM108" s="1"/>
      <c r="BN108" s="2"/>
    </row>
    <row r="109" spans="2:66" ht="15" customHeight="1">
      <c r="B109" s="212"/>
      <c r="C109" s="213"/>
      <c r="D109" s="213"/>
      <c r="E109" s="213"/>
      <c r="F109" s="213"/>
      <c r="G109" s="213"/>
      <c r="H109" s="213"/>
      <c r="I109" s="213"/>
      <c r="J109" s="213"/>
      <c r="K109" s="213"/>
      <c r="L109" s="214"/>
      <c r="M109" s="196"/>
      <c r="N109" s="220"/>
      <c r="O109" s="220"/>
      <c r="P109" s="197"/>
      <c r="Q109" s="196"/>
      <c r="R109" s="220"/>
      <c r="S109" s="220"/>
      <c r="T109" s="197"/>
      <c r="U109" s="578"/>
      <c r="V109" s="579"/>
      <c r="W109" s="579"/>
      <c r="X109" s="580"/>
      <c r="Y109" s="196"/>
      <c r="Z109" s="220"/>
      <c r="AA109" s="220"/>
      <c r="AB109" s="197"/>
      <c r="AC109" s="308"/>
      <c r="AD109" s="309"/>
      <c r="AE109" s="309"/>
      <c r="AF109" s="310"/>
      <c r="AG109" s="326"/>
      <c r="AH109" s="327"/>
      <c r="AI109" s="327"/>
      <c r="AJ109" s="327"/>
      <c r="AK109" s="327"/>
      <c r="AL109" s="327"/>
      <c r="AM109" s="327"/>
      <c r="AN109" s="327"/>
      <c r="AO109" s="328"/>
      <c r="AP109" s="271"/>
      <c r="AQ109" s="276"/>
      <c r="AR109" s="276"/>
      <c r="AS109" s="272"/>
      <c r="AT109" s="202"/>
      <c r="AU109" s="207"/>
      <c r="AV109" s="203"/>
      <c r="AW109" s="190"/>
      <c r="AX109" s="191"/>
      <c r="AY109" s="190"/>
      <c r="AZ109" s="191"/>
      <c r="BA109" s="202"/>
      <c r="BB109" s="203"/>
      <c r="BC109" s="271"/>
      <c r="BD109" s="272"/>
      <c r="BE109" s="202"/>
      <c r="BF109" s="203"/>
      <c r="BG109" s="202"/>
      <c r="BH109" s="207"/>
      <c r="BI109" s="203"/>
      <c r="BJ109" s="257"/>
      <c r="BK109" s="258"/>
      <c r="BL109" s="259"/>
      <c r="BM109" s="1"/>
      <c r="BN109" s="2"/>
    </row>
    <row r="110" spans="2:66" ht="15" customHeight="1" thickBot="1">
      <c r="B110" s="215"/>
      <c r="C110" s="216"/>
      <c r="D110" s="216"/>
      <c r="E110" s="216"/>
      <c r="F110" s="216"/>
      <c r="G110" s="216"/>
      <c r="H110" s="216"/>
      <c r="I110" s="216"/>
      <c r="J110" s="216"/>
      <c r="K110" s="216"/>
      <c r="L110" s="217"/>
      <c r="M110" s="198"/>
      <c r="N110" s="221"/>
      <c r="O110" s="221"/>
      <c r="P110" s="199"/>
      <c r="Q110" s="198"/>
      <c r="R110" s="221"/>
      <c r="S110" s="221"/>
      <c r="T110" s="199"/>
      <c r="U110" s="581"/>
      <c r="V110" s="582"/>
      <c r="W110" s="582"/>
      <c r="X110" s="583"/>
      <c r="Y110" s="198"/>
      <c r="Z110" s="221"/>
      <c r="AA110" s="221"/>
      <c r="AB110" s="199"/>
      <c r="AC110" s="311"/>
      <c r="AD110" s="312"/>
      <c r="AE110" s="312"/>
      <c r="AF110" s="313"/>
      <c r="AG110" s="329"/>
      <c r="AH110" s="330"/>
      <c r="AI110" s="330"/>
      <c r="AJ110" s="330"/>
      <c r="AK110" s="330"/>
      <c r="AL110" s="330"/>
      <c r="AM110" s="330"/>
      <c r="AN110" s="330"/>
      <c r="AO110" s="331"/>
      <c r="AP110" s="273"/>
      <c r="AQ110" s="277"/>
      <c r="AR110" s="277"/>
      <c r="AS110" s="274"/>
      <c r="AT110" s="204"/>
      <c r="AU110" s="208"/>
      <c r="AV110" s="205"/>
      <c r="AW110" s="192"/>
      <c r="AX110" s="193"/>
      <c r="AY110" s="192"/>
      <c r="AZ110" s="193"/>
      <c r="BA110" s="204"/>
      <c r="BB110" s="205"/>
      <c r="BC110" s="273"/>
      <c r="BD110" s="274"/>
      <c r="BE110" s="204"/>
      <c r="BF110" s="205"/>
      <c r="BG110" s="204"/>
      <c r="BH110" s="208"/>
      <c r="BI110" s="205"/>
      <c r="BJ110" s="260"/>
      <c r="BK110" s="261"/>
      <c r="BL110" s="262"/>
      <c r="BM110" s="1"/>
      <c r="BN110" s="2"/>
    </row>
    <row r="111" spans="2:66" ht="15" customHeight="1" thickTop="1">
      <c r="B111" s="209" t="s">
        <v>238</v>
      </c>
      <c r="C111" s="210"/>
      <c r="D111" s="210"/>
      <c r="E111" s="210"/>
      <c r="F111" s="210"/>
      <c r="G111" s="210"/>
      <c r="H111" s="210"/>
      <c r="I111" s="210"/>
      <c r="J111" s="210"/>
      <c r="K111" s="210"/>
      <c r="L111" s="211"/>
      <c r="M111" s="194">
        <v>0.8</v>
      </c>
      <c r="N111" s="219"/>
      <c r="O111" s="219"/>
      <c r="P111" s="195"/>
      <c r="Q111" s="194">
        <v>0.8</v>
      </c>
      <c r="R111" s="219"/>
      <c r="S111" s="219"/>
      <c r="T111" s="195"/>
      <c r="U111" s="575">
        <v>1.2</v>
      </c>
      <c r="V111" s="576"/>
      <c r="W111" s="576"/>
      <c r="X111" s="577"/>
      <c r="Y111" s="194">
        <v>0.8</v>
      </c>
      <c r="Z111" s="219"/>
      <c r="AA111" s="219"/>
      <c r="AB111" s="195"/>
      <c r="AC111" s="305" t="s">
        <v>343</v>
      </c>
      <c r="AD111" s="306"/>
      <c r="AE111" s="306"/>
      <c r="AF111" s="307"/>
      <c r="AG111" s="323" t="s">
        <v>208</v>
      </c>
      <c r="AH111" s="324"/>
      <c r="AI111" s="324"/>
      <c r="AJ111" s="324"/>
      <c r="AK111" s="324"/>
      <c r="AL111" s="324"/>
      <c r="AM111" s="324"/>
      <c r="AN111" s="324"/>
      <c r="AO111" s="325"/>
      <c r="AP111" s="269" t="s">
        <v>237</v>
      </c>
      <c r="AQ111" s="275"/>
      <c r="AR111" s="275"/>
      <c r="AS111" s="270"/>
      <c r="AT111" s="200">
        <f>'10.02'!AT111+AY111</f>
        <v>4</v>
      </c>
      <c r="AU111" s="206"/>
      <c r="AV111" s="201"/>
      <c r="AW111" s="188">
        <f>'10.02'!BG111</f>
        <v>4</v>
      </c>
      <c r="AX111" s="189"/>
      <c r="AY111" s="188"/>
      <c r="AZ111" s="189"/>
      <c r="BA111" s="200"/>
      <c r="BB111" s="201"/>
      <c r="BC111" s="269">
        <f>'10.02'!BC111+BA111</f>
        <v>0</v>
      </c>
      <c r="BD111" s="270"/>
      <c r="BE111" s="200">
        <f>'10.02'!BE111+BA111</f>
        <v>0</v>
      </c>
      <c r="BF111" s="201"/>
      <c r="BG111" s="200">
        <f>AT111-BE111</f>
        <v>4</v>
      </c>
      <c r="BH111" s="206"/>
      <c r="BI111" s="201"/>
      <c r="BJ111" s="254">
        <f>((LEFT(AP111,FIND(" ",AP111)-1)*BC111)/$S$279)</f>
        <v>0</v>
      </c>
      <c r="BK111" s="255"/>
      <c r="BL111" s="256"/>
      <c r="BM111" s="1"/>
      <c r="BN111" s="2"/>
    </row>
    <row r="112" spans="2:66" ht="15" customHeight="1">
      <c r="B112" s="212"/>
      <c r="C112" s="213"/>
      <c r="D112" s="213"/>
      <c r="E112" s="213"/>
      <c r="F112" s="213"/>
      <c r="G112" s="213"/>
      <c r="H112" s="213"/>
      <c r="I112" s="213"/>
      <c r="J112" s="213"/>
      <c r="K112" s="213"/>
      <c r="L112" s="214"/>
      <c r="M112" s="196"/>
      <c r="N112" s="220"/>
      <c r="O112" s="220"/>
      <c r="P112" s="197"/>
      <c r="Q112" s="196"/>
      <c r="R112" s="220"/>
      <c r="S112" s="220"/>
      <c r="T112" s="197"/>
      <c r="U112" s="578"/>
      <c r="V112" s="579"/>
      <c r="W112" s="579"/>
      <c r="X112" s="580"/>
      <c r="Y112" s="196"/>
      <c r="Z112" s="220"/>
      <c r="AA112" s="220"/>
      <c r="AB112" s="197"/>
      <c r="AC112" s="308"/>
      <c r="AD112" s="309"/>
      <c r="AE112" s="309"/>
      <c r="AF112" s="310"/>
      <c r="AG112" s="326"/>
      <c r="AH112" s="327"/>
      <c r="AI112" s="327"/>
      <c r="AJ112" s="327"/>
      <c r="AK112" s="327"/>
      <c r="AL112" s="327"/>
      <c r="AM112" s="327"/>
      <c r="AN112" s="327"/>
      <c r="AO112" s="328"/>
      <c r="AP112" s="271"/>
      <c r="AQ112" s="276"/>
      <c r="AR112" s="276"/>
      <c r="AS112" s="272"/>
      <c r="AT112" s="202"/>
      <c r="AU112" s="207"/>
      <c r="AV112" s="203"/>
      <c r="AW112" s="190"/>
      <c r="AX112" s="191"/>
      <c r="AY112" s="190"/>
      <c r="AZ112" s="191"/>
      <c r="BA112" s="202"/>
      <c r="BB112" s="203"/>
      <c r="BC112" s="271"/>
      <c r="BD112" s="272"/>
      <c r="BE112" s="202"/>
      <c r="BF112" s="203"/>
      <c r="BG112" s="202"/>
      <c r="BH112" s="207"/>
      <c r="BI112" s="203"/>
      <c r="BJ112" s="257"/>
      <c r="BK112" s="258"/>
      <c r="BL112" s="259"/>
      <c r="BM112" s="1"/>
      <c r="BN112" s="2"/>
    </row>
    <row r="113" spans="2:66" ht="15" customHeight="1" thickBot="1">
      <c r="B113" s="215"/>
      <c r="C113" s="216"/>
      <c r="D113" s="216"/>
      <c r="E113" s="216"/>
      <c r="F113" s="216"/>
      <c r="G113" s="216"/>
      <c r="H113" s="216"/>
      <c r="I113" s="216"/>
      <c r="J113" s="216"/>
      <c r="K113" s="216"/>
      <c r="L113" s="217"/>
      <c r="M113" s="198"/>
      <c r="N113" s="221"/>
      <c r="O113" s="221"/>
      <c r="P113" s="199"/>
      <c r="Q113" s="198"/>
      <c r="R113" s="221"/>
      <c r="S113" s="221"/>
      <c r="T113" s="199"/>
      <c r="U113" s="581"/>
      <c r="V113" s="582"/>
      <c r="W113" s="582"/>
      <c r="X113" s="583"/>
      <c r="Y113" s="198"/>
      <c r="Z113" s="221"/>
      <c r="AA113" s="221"/>
      <c r="AB113" s="199"/>
      <c r="AC113" s="311"/>
      <c r="AD113" s="312"/>
      <c r="AE113" s="312"/>
      <c r="AF113" s="313"/>
      <c r="AG113" s="329"/>
      <c r="AH113" s="330"/>
      <c r="AI113" s="330"/>
      <c r="AJ113" s="330"/>
      <c r="AK113" s="330"/>
      <c r="AL113" s="330"/>
      <c r="AM113" s="330"/>
      <c r="AN113" s="330"/>
      <c r="AO113" s="331"/>
      <c r="AP113" s="273"/>
      <c r="AQ113" s="277"/>
      <c r="AR113" s="277"/>
      <c r="AS113" s="274"/>
      <c r="AT113" s="204"/>
      <c r="AU113" s="208"/>
      <c r="AV113" s="205"/>
      <c r="AW113" s="192"/>
      <c r="AX113" s="193"/>
      <c r="AY113" s="192"/>
      <c r="AZ113" s="193"/>
      <c r="BA113" s="204"/>
      <c r="BB113" s="205"/>
      <c r="BC113" s="273"/>
      <c r="BD113" s="274"/>
      <c r="BE113" s="204"/>
      <c r="BF113" s="205"/>
      <c r="BG113" s="204"/>
      <c r="BH113" s="208"/>
      <c r="BI113" s="205"/>
      <c r="BJ113" s="260"/>
      <c r="BK113" s="261"/>
      <c r="BL113" s="262"/>
      <c r="BM113" s="1"/>
      <c r="BN113" s="2"/>
    </row>
    <row r="114" spans="2:66" ht="15" customHeight="1" thickTop="1" thickBot="1">
      <c r="B114" s="209" t="s">
        <v>236</v>
      </c>
      <c r="C114" s="210"/>
      <c r="D114" s="210"/>
      <c r="E114" s="210"/>
      <c r="F114" s="210"/>
      <c r="G114" s="210"/>
      <c r="H114" s="210"/>
      <c r="I114" s="210"/>
      <c r="J114" s="210"/>
      <c r="K114" s="210"/>
      <c r="L114" s="211"/>
      <c r="M114" s="194" t="s">
        <v>129</v>
      </c>
      <c r="N114" s="219"/>
      <c r="O114" s="219"/>
      <c r="P114" s="195"/>
      <c r="Q114" s="194" t="s">
        <v>129</v>
      </c>
      <c r="R114" s="219"/>
      <c r="S114" s="219"/>
      <c r="T114" s="195"/>
      <c r="U114" s="194" t="s">
        <v>129</v>
      </c>
      <c r="V114" s="219"/>
      <c r="W114" s="219"/>
      <c r="X114" s="195"/>
      <c r="Y114" s="194" t="s">
        <v>129</v>
      </c>
      <c r="Z114" s="219"/>
      <c r="AA114" s="219"/>
      <c r="AB114" s="195"/>
      <c r="AC114" s="305" t="s">
        <v>129</v>
      </c>
      <c r="AD114" s="306"/>
      <c r="AE114" s="306"/>
      <c r="AF114" s="307"/>
      <c r="AG114" s="323" t="s">
        <v>235</v>
      </c>
      <c r="AH114" s="324"/>
      <c r="AI114" s="324"/>
      <c r="AJ114" s="324"/>
      <c r="AK114" s="324"/>
      <c r="AL114" s="324"/>
      <c r="AM114" s="324"/>
      <c r="AN114" s="324"/>
      <c r="AO114" s="325"/>
      <c r="AP114" s="186" t="s">
        <v>165</v>
      </c>
      <c r="AQ114" s="186"/>
      <c r="AR114" s="186"/>
      <c r="AS114" s="186"/>
      <c r="AT114" s="200">
        <f>'10.02'!AT114+AY114</f>
        <v>40</v>
      </c>
      <c r="AU114" s="206"/>
      <c r="AV114" s="201"/>
      <c r="AW114" s="188">
        <f>'10.02'!BG114</f>
        <v>40</v>
      </c>
      <c r="AX114" s="189"/>
      <c r="AY114" s="188"/>
      <c r="AZ114" s="189"/>
      <c r="BA114" s="200"/>
      <c r="BB114" s="201"/>
      <c r="BC114" s="269">
        <f>'10.02'!BC114+BA114</f>
        <v>0</v>
      </c>
      <c r="BD114" s="270"/>
      <c r="BE114" s="200">
        <f>'10.02'!BE114+BA114</f>
        <v>0</v>
      </c>
      <c r="BF114" s="201"/>
      <c r="BG114" s="200">
        <f>AT114-BE114</f>
        <v>40</v>
      </c>
      <c r="BH114" s="206"/>
      <c r="BI114" s="201"/>
      <c r="BJ114" s="254">
        <f>((LEFT(AP114,FIND(" ",AP114)-1)*BC114)/$S$279)</f>
        <v>0</v>
      </c>
      <c r="BK114" s="255"/>
      <c r="BL114" s="256"/>
      <c r="BM114" s="1"/>
      <c r="BN114" s="2"/>
    </row>
    <row r="115" spans="2:66" ht="15" customHeight="1" thickTop="1" thickBot="1">
      <c r="B115" s="212"/>
      <c r="C115" s="213"/>
      <c r="D115" s="213"/>
      <c r="E115" s="213"/>
      <c r="F115" s="213"/>
      <c r="G115" s="213"/>
      <c r="H115" s="213"/>
      <c r="I115" s="213"/>
      <c r="J115" s="213"/>
      <c r="K115" s="213"/>
      <c r="L115" s="214"/>
      <c r="M115" s="196"/>
      <c r="N115" s="220"/>
      <c r="O115" s="220"/>
      <c r="P115" s="197"/>
      <c r="Q115" s="196"/>
      <c r="R115" s="220"/>
      <c r="S115" s="220"/>
      <c r="T115" s="197"/>
      <c r="U115" s="196"/>
      <c r="V115" s="220"/>
      <c r="W115" s="220"/>
      <c r="X115" s="197"/>
      <c r="Y115" s="196"/>
      <c r="Z115" s="220"/>
      <c r="AA115" s="220"/>
      <c r="AB115" s="197"/>
      <c r="AC115" s="308"/>
      <c r="AD115" s="309"/>
      <c r="AE115" s="309"/>
      <c r="AF115" s="310"/>
      <c r="AG115" s="326"/>
      <c r="AH115" s="327"/>
      <c r="AI115" s="327"/>
      <c r="AJ115" s="327"/>
      <c r="AK115" s="327"/>
      <c r="AL115" s="327"/>
      <c r="AM115" s="327"/>
      <c r="AN115" s="327"/>
      <c r="AO115" s="328"/>
      <c r="AP115" s="186"/>
      <c r="AQ115" s="186"/>
      <c r="AR115" s="186"/>
      <c r="AS115" s="186"/>
      <c r="AT115" s="202"/>
      <c r="AU115" s="207"/>
      <c r="AV115" s="203"/>
      <c r="AW115" s="190"/>
      <c r="AX115" s="191"/>
      <c r="AY115" s="190"/>
      <c r="AZ115" s="191"/>
      <c r="BA115" s="202"/>
      <c r="BB115" s="203"/>
      <c r="BC115" s="271"/>
      <c r="BD115" s="272"/>
      <c r="BE115" s="202"/>
      <c r="BF115" s="203"/>
      <c r="BG115" s="202"/>
      <c r="BH115" s="207"/>
      <c r="BI115" s="203"/>
      <c r="BJ115" s="257"/>
      <c r="BK115" s="258"/>
      <c r="BL115" s="259"/>
      <c r="BM115" s="1"/>
      <c r="BN115" s="2"/>
    </row>
    <row r="116" spans="2:66" ht="15" customHeight="1" thickTop="1" thickBot="1">
      <c r="B116" s="215"/>
      <c r="C116" s="216"/>
      <c r="D116" s="216"/>
      <c r="E116" s="216"/>
      <c r="F116" s="216"/>
      <c r="G116" s="216"/>
      <c r="H116" s="216"/>
      <c r="I116" s="216"/>
      <c r="J116" s="216"/>
      <c r="K116" s="216"/>
      <c r="L116" s="217"/>
      <c r="M116" s="198"/>
      <c r="N116" s="221"/>
      <c r="O116" s="221"/>
      <c r="P116" s="199"/>
      <c r="Q116" s="198"/>
      <c r="R116" s="221"/>
      <c r="S116" s="221"/>
      <c r="T116" s="199"/>
      <c r="U116" s="198"/>
      <c r="V116" s="221"/>
      <c r="W116" s="221"/>
      <c r="X116" s="199"/>
      <c r="Y116" s="198"/>
      <c r="Z116" s="221"/>
      <c r="AA116" s="221"/>
      <c r="AB116" s="199"/>
      <c r="AC116" s="311"/>
      <c r="AD116" s="312"/>
      <c r="AE116" s="312"/>
      <c r="AF116" s="313"/>
      <c r="AG116" s="329"/>
      <c r="AH116" s="330"/>
      <c r="AI116" s="330"/>
      <c r="AJ116" s="330"/>
      <c r="AK116" s="330"/>
      <c r="AL116" s="330"/>
      <c r="AM116" s="330"/>
      <c r="AN116" s="330"/>
      <c r="AO116" s="331"/>
      <c r="AP116" s="186"/>
      <c r="AQ116" s="186"/>
      <c r="AR116" s="186"/>
      <c r="AS116" s="186"/>
      <c r="AT116" s="204"/>
      <c r="AU116" s="208"/>
      <c r="AV116" s="205"/>
      <c r="AW116" s="192"/>
      <c r="AX116" s="193"/>
      <c r="AY116" s="192"/>
      <c r="AZ116" s="193"/>
      <c r="BA116" s="204"/>
      <c r="BB116" s="205"/>
      <c r="BC116" s="273"/>
      <c r="BD116" s="274"/>
      <c r="BE116" s="204"/>
      <c r="BF116" s="205"/>
      <c r="BG116" s="204"/>
      <c r="BH116" s="208"/>
      <c r="BI116" s="205"/>
      <c r="BJ116" s="260"/>
      <c r="BK116" s="261"/>
      <c r="BL116" s="262"/>
      <c r="BM116" s="1"/>
      <c r="BN116" s="2"/>
    </row>
    <row r="117" spans="2:66" ht="15" customHeight="1" thickTop="1">
      <c r="B117" s="209" t="s">
        <v>234</v>
      </c>
      <c r="C117" s="210"/>
      <c r="D117" s="210"/>
      <c r="E117" s="210"/>
      <c r="F117" s="210"/>
      <c r="G117" s="210"/>
      <c r="H117" s="210"/>
      <c r="I117" s="210"/>
      <c r="J117" s="210"/>
      <c r="K117" s="210"/>
      <c r="L117" s="211"/>
      <c r="M117" s="575" t="s">
        <v>129</v>
      </c>
      <c r="N117" s="576"/>
      <c r="O117" s="576"/>
      <c r="P117" s="577"/>
      <c r="Q117" s="575" t="s">
        <v>129</v>
      </c>
      <c r="R117" s="576"/>
      <c r="S117" s="576"/>
      <c r="T117" s="577"/>
      <c r="U117" s="575" t="s">
        <v>129</v>
      </c>
      <c r="V117" s="576"/>
      <c r="W117" s="576"/>
      <c r="X117" s="577"/>
      <c r="Y117" s="575" t="s">
        <v>129</v>
      </c>
      <c r="Z117" s="576"/>
      <c r="AA117" s="576"/>
      <c r="AB117" s="577"/>
      <c r="AC117" s="305" t="s">
        <v>346</v>
      </c>
      <c r="AD117" s="306"/>
      <c r="AE117" s="306"/>
      <c r="AF117" s="307"/>
      <c r="AG117" s="323" t="s">
        <v>233</v>
      </c>
      <c r="AH117" s="324"/>
      <c r="AI117" s="324"/>
      <c r="AJ117" s="324"/>
      <c r="AK117" s="324"/>
      <c r="AL117" s="324"/>
      <c r="AM117" s="324"/>
      <c r="AN117" s="324"/>
      <c r="AO117" s="325"/>
      <c r="AP117" s="269" t="s">
        <v>52</v>
      </c>
      <c r="AQ117" s="275"/>
      <c r="AR117" s="275"/>
      <c r="AS117" s="270"/>
      <c r="AT117" s="200">
        <f>'10.02'!AT117+AY117</f>
        <v>40</v>
      </c>
      <c r="AU117" s="206"/>
      <c r="AV117" s="201"/>
      <c r="AW117" s="188">
        <f>'10.02'!BG117</f>
        <v>40</v>
      </c>
      <c r="AX117" s="189"/>
      <c r="AY117" s="188"/>
      <c r="AZ117" s="189"/>
      <c r="BA117" s="200"/>
      <c r="BB117" s="201"/>
      <c r="BC117" s="269">
        <f>'10.02'!BC117+BA117</f>
        <v>0</v>
      </c>
      <c r="BD117" s="270"/>
      <c r="BE117" s="200">
        <f>'10.02'!BE117+BA117</f>
        <v>0</v>
      </c>
      <c r="BF117" s="201"/>
      <c r="BG117" s="200">
        <f>AT117-BE117</f>
        <v>40</v>
      </c>
      <c r="BH117" s="206"/>
      <c r="BI117" s="201"/>
      <c r="BJ117" s="254">
        <f>((LEFT(AP117,FIND(" ",AP117)-1)*BC117)/$S$279)</f>
        <v>0</v>
      </c>
      <c r="BK117" s="255"/>
      <c r="BL117" s="256"/>
      <c r="BM117" s="1"/>
      <c r="BN117" s="2"/>
    </row>
    <row r="118" spans="2:66" ht="15" customHeight="1">
      <c r="B118" s="212"/>
      <c r="C118" s="213"/>
      <c r="D118" s="213"/>
      <c r="E118" s="213"/>
      <c r="F118" s="213"/>
      <c r="G118" s="213"/>
      <c r="H118" s="213"/>
      <c r="I118" s="213"/>
      <c r="J118" s="213"/>
      <c r="K118" s="213"/>
      <c r="L118" s="214"/>
      <c r="M118" s="578"/>
      <c r="N118" s="579"/>
      <c r="O118" s="579"/>
      <c r="P118" s="580"/>
      <c r="Q118" s="578"/>
      <c r="R118" s="579"/>
      <c r="S118" s="579"/>
      <c r="T118" s="580"/>
      <c r="U118" s="578"/>
      <c r="V118" s="579"/>
      <c r="W118" s="579"/>
      <c r="X118" s="580"/>
      <c r="Y118" s="578"/>
      <c r="Z118" s="579"/>
      <c r="AA118" s="579"/>
      <c r="AB118" s="580"/>
      <c r="AC118" s="308"/>
      <c r="AD118" s="309"/>
      <c r="AE118" s="309"/>
      <c r="AF118" s="310"/>
      <c r="AG118" s="326"/>
      <c r="AH118" s="327"/>
      <c r="AI118" s="327"/>
      <c r="AJ118" s="327"/>
      <c r="AK118" s="327"/>
      <c r="AL118" s="327"/>
      <c r="AM118" s="327"/>
      <c r="AN118" s="327"/>
      <c r="AO118" s="328"/>
      <c r="AP118" s="271"/>
      <c r="AQ118" s="276"/>
      <c r="AR118" s="276"/>
      <c r="AS118" s="272"/>
      <c r="AT118" s="202"/>
      <c r="AU118" s="207"/>
      <c r="AV118" s="203"/>
      <c r="AW118" s="190"/>
      <c r="AX118" s="191"/>
      <c r="AY118" s="190"/>
      <c r="AZ118" s="191"/>
      <c r="BA118" s="202"/>
      <c r="BB118" s="203"/>
      <c r="BC118" s="271"/>
      <c r="BD118" s="272"/>
      <c r="BE118" s="202"/>
      <c r="BF118" s="203"/>
      <c r="BG118" s="202"/>
      <c r="BH118" s="207"/>
      <c r="BI118" s="203"/>
      <c r="BJ118" s="257"/>
      <c r="BK118" s="258"/>
      <c r="BL118" s="259"/>
      <c r="BM118" s="1"/>
      <c r="BN118" s="2"/>
    </row>
    <row r="119" spans="2:66" ht="15" customHeight="1" thickBot="1">
      <c r="B119" s="215"/>
      <c r="C119" s="216"/>
      <c r="D119" s="216"/>
      <c r="E119" s="216"/>
      <c r="F119" s="216"/>
      <c r="G119" s="216"/>
      <c r="H119" s="216"/>
      <c r="I119" s="216"/>
      <c r="J119" s="216"/>
      <c r="K119" s="216"/>
      <c r="L119" s="217"/>
      <c r="M119" s="581"/>
      <c r="N119" s="582"/>
      <c r="O119" s="582"/>
      <c r="P119" s="583"/>
      <c r="Q119" s="581"/>
      <c r="R119" s="582"/>
      <c r="S119" s="582"/>
      <c r="T119" s="583"/>
      <c r="U119" s="581"/>
      <c r="V119" s="582"/>
      <c r="W119" s="582"/>
      <c r="X119" s="583"/>
      <c r="Y119" s="581"/>
      <c r="Z119" s="582"/>
      <c r="AA119" s="582"/>
      <c r="AB119" s="583"/>
      <c r="AC119" s="311"/>
      <c r="AD119" s="312"/>
      <c r="AE119" s="312"/>
      <c r="AF119" s="313"/>
      <c r="AG119" s="329"/>
      <c r="AH119" s="330"/>
      <c r="AI119" s="330"/>
      <c r="AJ119" s="330"/>
      <c r="AK119" s="330"/>
      <c r="AL119" s="330"/>
      <c r="AM119" s="330"/>
      <c r="AN119" s="330"/>
      <c r="AO119" s="331"/>
      <c r="AP119" s="273"/>
      <c r="AQ119" s="277"/>
      <c r="AR119" s="277"/>
      <c r="AS119" s="274"/>
      <c r="AT119" s="204"/>
      <c r="AU119" s="208"/>
      <c r="AV119" s="205"/>
      <c r="AW119" s="192"/>
      <c r="AX119" s="193"/>
      <c r="AY119" s="192"/>
      <c r="AZ119" s="193"/>
      <c r="BA119" s="204"/>
      <c r="BB119" s="205"/>
      <c r="BC119" s="273"/>
      <c r="BD119" s="274"/>
      <c r="BE119" s="204"/>
      <c r="BF119" s="205"/>
      <c r="BG119" s="204"/>
      <c r="BH119" s="208"/>
      <c r="BI119" s="205"/>
      <c r="BJ119" s="260"/>
      <c r="BK119" s="261"/>
      <c r="BL119" s="262"/>
      <c r="BM119" s="1"/>
      <c r="BN119" s="2"/>
    </row>
    <row r="120" spans="2:66" ht="15" customHeight="1" thickTop="1">
      <c r="B120" s="209" t="s">
        <v>232</v>
      </c>
      <c r="C120" s="210"/>
      <c r="D120" s="210"/>
      <c r="E120" s="210"/>
      <c r="F120" s="210"/>
      <c r="G120" s="210"/>
      <c r="H120" s="210"/>
      <c r="I120" s="210"/>
      <c r="J120" s="210"/>
      <c r="K120" s="210"/>
      <c r="L120" s="211"/>
      <c r="M120" s="194" t="s">
        <v>129</v>
      </c>
      <c r="N120" s="219"/>
      <c r="O120" s="219"/>
      <c r="P120" s="195"/>
      <c r="Q120" s="194" t="s">
        <v>129</v>
      </c>
      <c r="R120" s="219"/>
      <c r="S120" s="219"/>
      <c r="T120" s="195"/>
      <c r="U120" s="194" t="s">
        <v>129</v>
      </c>
      <c r="V120" s="219"/>
      <c r="W120" s="219"/>
      <c r="X120" s="195"/>
      <c r="Y120" s="194" t="s">
        <v>129</v>
      </c>
      <c r="Z120" s="219"/>
      <c r="AA120" s="219"/>
      <c r="AB120" s="195"/>
      <c r="AC120" s="188" t="s">
        <v>129</v>
      </c>
      <c r="AD120" s="241"/>
      <c r="AE120" s="241"/>
      <c r="AF120" s="189"/>
      <c r="AG120" s="222" t="s">
        <v>231</v>
      </c>
      <c r="AH120" s="223"/>
      <c r="AI120" s="223"/>
      <c r="AJ120" s="223"/>
      <c r="AK120" s="223"/>
      <c r="AL120" s="223"/>
      <c r="AM120" s="223"/>
      <c r="AN120" s="223"/>
      <c r="AO120" s="224"/>
      <c r="AP120" s="269" t="s">
        <v>142</v>
      </c>
      <c r="AQ120" s="275"/>
      <c r="AR120" s="275"/>
      <c r="AS120" s="270"/>
      <c r="AT120" s="200">
        <f>'10.02'!AT120+AY120</f>
        <v>0</v>
      </c>
      <c r="AU120" s="206"/>
      <c r="AV120" s="201"/>
      <c r="AW120" s="188">
        <f>'10.02'!BG120</f>
        <v>0</v>
      </c>
      <c r="AX120" s="189"/>
      <c r="AY120" s="188"/>
      <c r="AZ120" s="189"/>
      <c r="BA120" s="200"/>
      <c r="BB120" s="201"/>
      <c r="BC120" s="269">
        <f>'10.02'!BC120+BA120</f>
        <v>0</v>
      </c>
      <c r="BD120" s="270"/>
      <c r="BE120" s="200">
        <f>'10.02'!BE120+BA120</f>
        <v>0</v>
      </c>
      <c r="BF120" s="201"/>
      <c r="BG120" s="200">
        <f>AT120-BE120</f>
        <v>0</v>
      </c>
      <c r="BH120" s="206"/>
      <c r="BI120" s="201"/>
      <c r="BJ120" s="254">
        <f>((LEFT(AP120,FIND(" ",AP120)-1)*BC120)/$S$279)</f>
        <v>0</v>
      </c>
      <c r="BK120" s="255"/>
      <c r="BL120" s="256"/>
      <c r="BM120" s="1"/>
      <c r="BN120" s="2"/>
    </row>
    <row r="121" spans="2:66" ht="15" customHeight="1">
      <c r="B121" s="212"/>
      <c r="C121" s="213"/>
      <c r="D121" s="213"/>
      <c r="E121" s="213"/>
      <c r="F121" s="213"/>
      <c r="G121" s="213"/>
      <c r="H121" s="213"/>
      <c r="I121" s="213"/>
      <c r="J121" s="213"/>
      <c r="K121" s="213"/>
      <c r="L121" s="214"/>
      <c r="M121" s="196"/>
      <c r="N121" s="220"/>
      <c r="O121" s="220"/>
      <c r="P121" s="197"/>
      <c r="Q121" s="196"/>
      <c r="R121" s="220"/>
      <c r="S121" s="220"/>
      <c r="T121" s="197"/>
      <c r="U121" s="196"/>
      <c r="V121" s="220"/>
      <c r="W121" s="220"/>
      <c r="X121" s="197"/>
      <c r="Y121" s="196"/>
      <c r="Z121" s="220"/>
      <c r="AA121" s="220"/>
      <c r="AB121" s="197"/>
      <c r="AC121" s="190"/>
      <c r="AD121" s="242"/>
      <c r="AE121" s="242"/>
      <c r="AF121" s="191"/>
      <c r="AG121" s="225"/>
      <c r="AH121" s="226"/>
      <c r="AI121" s="226"/>
      <c r="AJ121" s="226"/>
      <c r="AK121" s="226"/>
      <c r="AL121" s="226"/>
      <c r="AM121" s="226"/>
      <c r="AN121" s="226"/>
      <c r="AO121" s="227"/>
      <c r="AP121" s="271"/>
      <c r="AQ121" s="276"/>
      <c r="AR121" s="276"/>
      <c r="AS121" s="272"/>
      <c r="AT121" s="202"/>
      <c r="AU121" s="207"/>
      <c r="AV121" s="203"/>
      <c r="AW121" s="190"/>
      <c r="AX121" s="191"/>
      <c r="AY121" s="190"/>
      <c r="AZ121" s="191"/>
      <c r="BA121" s="202"/>
      <c r="BB121" s="203"/>
      <c r="BC121" s="271"/>
      <c r="BD121" s="272"/>
      <c r="BE121" s="202"/>
      <c r="BF121" s="203"/>
      <c r="BG121" s="202"/>
      <c r="BH121" s="207"/>
      <c r="BI121" s="203"/>
      <c r="BJ121" s="257"/>
      <c r="BK121" s="258"/>
      <c r="BL121" s="259"/>
      <c r="BM121" s="1"/>
      <c r="BN121" s="2"/>
    </row>
    <row r="122" spans="2:66" ht="15" customHeight="1" thickBot="1">
      <c r="B122" s="215"/>
      <c r="C122" s="216"/>
      <c r="D122" s="216"/>
      <c r="E122" s="216"/>
      <c r="F122" s="216"/>
      <c r="G122" s="216"/>
      <c r="H122" s="216"/>
      <c r="I122" s="216"/>
      <c r="J122" s="216"/>
      <c r="K122" s="216"/>
      <c r="L122" s="217"/>
      <c r="M122" s="198"/>
      <c r="N122" s="221"/>
      <c r="O122" s="221"/>
      <c r="P122" s="199"/>
      <c r="Q122" s="198"/>
      <c r="R122" s="221"/>
      <c r="S122" s="221"/>
      <c r="T122" s="199"/>
      <c r="U122" s="198"/>
      <c r="V122" s="221"/>
      <c r="W122" s="221"/>
      <c r="X122" s="199"/>
      <c r="Y122" s="198"/>
      <c r="Z122" s="221"/>
      <c r="AA122" s="221"/>
      <c r="AB122" s="199"/>
      <c r="AC122" s="192"/>
      <c r="AD122" s="243"/>
      <c r="AE122" s="243"/>
      <c r="AF122" s="193"/>
      <c r="AG122" s="228"/>
      <c r="AH122" s="229"/>
      <c r="AI122" s="229"/>
      <c r="AJ122" s="229"/>
      <c r="AK122" s="229"/>
      <c r="AL122" s="229"/>
      <c r="AM122" s="229"/>
      <c r="AN122" s="229"/>
      <c r="AO122" s="230"/>
      <c r="AP122" s="273"/>
      <c r="AQ122" s="277"/>
      <c r="AR122" s="277"/>
      <c r="AS122" s="274"/>
      <c r="AT122" s="204"/>
      <c r="AU122" s="208"/>
      <c r="AV122" s="205"/>
      <c r="AW122" s="192"/>
      <c r="AX122" s="193"/>
      <c r="AY122" s="192"/>
      <c r="AZ122" s="193"/>
      <c r="BA122" s="204"/>
      <c r="BB122" s="205"/>
      <c r="BC122" s="273"/>
      <c r="BD122" s="274"/>
      <c r="BE122" s="204"/>
      <c r="BF122" s="205"/>
      <c r="BG122" s="204"/>
      <c r="BH122" s="208"/>
      <c r="BI122" s="205"/>
      <c r="BJ122" s="260"/>
      <c r="BK122" s="261"/>
      <c r="BL122" s="262"/>
      <c r="BM122" s="1"/>
      <c r="BN122" s="2"/>
    </row>
    <row r="123" spans="2:66" ht="15" customHeight="1" thickTop="1">
      <c r="B123" s="314" t="s">
        <v>230</v>
      </c>
      <c r="C123" s="315"/>
      <c r="D123" s="315"/>
      <c r="E123" s="315"/>
      <c r="F123" s="315"/>
      <c r="G123" s="315"/>
      <c r="H123" s="315"/>
      <c r="I123" s="315"/>
      <c r="J123" s="315"/>
      <c r="K123" s="315"/>
      <c r="L123" s="316"/>
      <c r="M123" s="194">
        <v>78.400000000000006</v>
      </c>
      <c r="N123" s="219"/>
      <c r="O123" s="219"/>
      <c r="P123" s="195"/>
      <c r="Q123" s="194">
        <v>78.400000000000006</v>
      </c>
      <c r="R123" s="219"/>
      <c r="S123" s="219"/>
      <c r="T123" s="195"/>
      <c r="U123" s="194">
        <v>78.400000000000006</v>
      </c>
      <c r="V123" s="219"/>
      <c r="W123" s="219"/>
      <c r="X123" s="195"/>
      <c r="Y123" s="194">
        <v>78.400000000000006</v>
      </c>
      <c r="Z123" s="219"/>
      <c r="AA123" s="219"/>
      <c r="AB123" s="195"/>
      <c r="AC123" s="305" t="s">
        <v>344</v>
      </c>
      <c r="AD123" s="306"/>
      <c r="AE123" s="306"/>
      <c r="AF123" s="307"/>
      <c r="AG123" s="323" t="s">
        <v>130</v>
      </c>
      <c r="AH123" s="324"/>
      <c r="AI123" s="324"/>
      <c r="AJ123" s="324"/>
      <c r="AK123" s="324"/>
      <c r="AL123" s="324"/>
      <c r="AM123" s="324"/>
      <c r="AN123" s="324"/>
      <c r="AO123" s="325"/>
      <c r="AP123" s="269" t="s">
        <v>128</v>
      </c>
      <c r="AQ123" s="275"/>
      <c r="AR123" s="275"/>
      <c r="AS123" s="270"/>
      <c r="AT123" s="200">
        <f>'10.02'!AT123+AY123</f>
        <v>0</v>
      </c>
      <c r="AU123" s="206"/>
      <c r="AV123" s="201"/>
      <c r="AW123" s="188">
        <f>'10.02'!BG123</f>
        <v>0</v>
      </c>
      <c r="AX123" s="189"/>
      <c r="AY123" s="188"/>
      <c r="AZ123" s="189"/>
      <c r="BA123" s="200"/>
      <c r="BB123" s="201"/>
      <c r="BC123" s="269">
        <f>'10.02'!BC123+BA123</f>
        <v>0</v>
      </c>
      <c r="BD123" s="270"/>
      <c r="BE123" s="200">
        <f>'10.02'!BE123+BA123</f>
        <v>0</v>
      </c>
      <c r="BF123" s="201"/>
      <c r="BG123" s="200">
        <f>AT123-BE123</f>
        <v>0</v>
      </c>
      <c r="BH123" s="206"/>
      <c r="BI123" s="201"/>
      <c r="BJ123" s="254">
        <f>((LEFT(AP123,FIND(" ",AP123)-1)*BC123)/$S$279)</f>
        <v>0</v>
      </c>
      <c r="BK123" s="255"/>
      <c r="BL123" s="256"/>
      <c r="BM123" s="1"/>
      <c r="BN123" s="2"/>
    </row>
    <row r="124" spans="2:66" ht="15" customHeight="1">
      <c r="B124" s="317"/>
      <c r="C124" s="318"/>
      <c r="D124" s="318"/>
      <c r="E124" s="318"/>
      <c r="F124" s="318"/>
      <c r="G124" s="318"/>
      <c r="H124" s="318"/>
      <c r="I124" s="318"/>
      <c r="J124" s="318"/>
      <c r="K124" s="318"/>
      <c r="L124" s="319"/>
      <c r="M124" s="196"/>
      <c r="N124" s="220"/>
      <c r="O124" s="220"/>
      <c r="P124" s="197"/>
      <c r="Q124" s="196"/>
      <c r="R124" s="220"/>
      <c r="S124" s="220"/>
      <c r="T124" s="197"/>
      <c r="U124" s="196"/>
      <c r="V124" s="220"/>
      <c r="W124" s="220"/>
      <c r="X124" s="197"/>
      <c r="Y124" s="196"/>
      <c r="Z124" s="220"/>
      <c r="AA124" s="220"/>
      <c r="AB124" s="197"/>
      <c r="AC124" s="308"/>
      <c r="AD124" s="309"/>
      <c r="AE124" s="309"/>
      <c r="AF124" s="310"/>
      <c r="AG124" s="326"/>
      <c r="AH124" s="327"/>
      <c r="AI124" s="327"/>
      <c r="AJ124" s="327"/>
      <c r="AK124" s="327"/>
      <c r="AL124" s="327"/>
      <c r="AM124" s="327"/>
      <c r="AN124" s="327"/>
      <c r="AO124" s="328"/>
      <c r="AP124" s="271"/>
      <c r="AQ124" s="276"/>
      <c r="AR124" s="276"/>
      <c r="AS124" s="272"/>
      <c r="AT124" s="202"/>
      <c r="AU124" s="207"/>
      <c r="AV124" s="203"/>
      <c r="AW124" s="190"/>
      <c r="AX124" s="191"/>
      <c r="AY124" s="190"/>
      <c r="AZ124" s="191"/>
      <c r="BA124" s="202"/>
      <c r="BB124" s="203"/>
      <c r="BC124" s="271"/>
      <c r="BD124" s="272"/>
      <c r="BE124" s="202"/>
      <c r="BF124" s="203"/>
      <c r="BG124" s="202"/>
      <c r="BH124" s="207"/>
      <c r="BI124" s="203"/>
      <c r="BJ124" s="257"/>
      <c r="BK124" s="258"/>
      <c r="BL124" s="259"/>
      <c r="BM124" s="1"/>
      <c r="BN124" s="2"/>
    </row>
    <row r="125" spans="2:66" ht="15" customHeight="1" thickBot="1">
      <c r="B125" s="320"/>
      <c r="C125" s="321"/>
      <c r="D125" s="321"/>
      <c r="E125" s="321"/>
      <c r="F125" s="321"/>
      <c r="G125" s="321"/>
      <c r="H125" s="321"/>
      <c r="I125" s="321"/>
      <c r="J125" s="321"/>
      <c r="K125" s="321"/>
      <c r="L125" s="322"/>
      <c r="M125" s="198"/>
      <c r="N125" s="221"/>
      <c r="O125" s="221"/>
      <c r="P125" s="199"/>
      <c r="Q125" s="198"/>
      <c r="R125" s="221"/>
      <c r="S125" s="221"/>
      <c r="T125" s="199"/>
      <c r="U125" s="198"/>
      <c r="V125" s="221"/>
      <c r="W125" s="221"/>
      <c r="X125" s="199"/>
      <c r="Y125" s="198"/>
      <c r="Z125" s="221"/>
      <c r="AA125" s="221"/>
      <c r="AB125" s="199"/>
      <c r="AC125" s="311"/>
      <c r="AD125" s="312"/>
      <c r="AE125" s="312"/>
      <c r="AF125" s="313"/>
      <c r="AG125" s="329"/>
      <c r="AH125" s="330"/>
      <c r="AI125" s="330"/>
      <c r="AJ125" s="330"/>
      <c r="AK125" s="330"/>
      <c r="AL125" s="330"/>
      <c r="AM125" s="330"/>
      <c r="AN125" s="330"/>
      <c r="AO125" s="331"/>
      <c r="AP125" s="273"/>
      <c r="AQ125" s="277"/>
      <c r="AR125" s="277"/>
      <c r="AS125" s="274"/>
      <c r="AT125" s="204"/>
      <c r="AU125" s="208"/>
      <c r="AV125" s="205"/>
      <c r="AW125" s="192"/>
      <c r="AX125" s="193"/>
      <c r="AY125" s="192"/>
      <c r="AZ125" s="193"/>
      <c r="BA125" s="204"/>
      <c r="BB125" s="205"/>
      <c r="BC125" s="273"/>
      <c r="BD125" s="274"/>
      <c r="BE125" s="204"/>
      <c r="BF125" s="205"/>
      <c r="BG125" s="204"/>
      <c r="BH125" s="208"/>
      <c r="BI125" s="205"/>
      <c r="BJ125" s="260"/>
      <c r="BK125" s="261"/>
      <c r="BL125" s="262"/>
      <c r="BM125" s="1"/>
      <c r="BN125" s="2"/>
    </row>
    <row r="126" spans="2:66" ht="15" customHeight="1" thickTop="1">
      <c r="B126" s="314" t="s">
        <v>62</v>
      </c>
      <c r="C126" s="315"/>
      <c r="D126" s="315"/>
      <c r="E126" s="315"/>
      <c r="F126" s="315"/>
      <c r="G126" s="315"/>
      <c r="H126" s="315"/>
      <c r="I126" s="315"/>
      <c r="J126" s="315"/>
      <c r="K126" s="315"/>
      <c r="L126" s="316"/>
      <c r="M126" s="194">
        <v>9.5</v>
      </c>
      <c r="N126" s="219"/>
      <c r="O126" s="219"/>
      <c r="P126" s="195"/>
      <c r="Q126" s="194">
        <v>9.5</v>
      </c>
      <c r="R126" s="219"/>
      <c r="S126" s="219"/>
      <c r="T126" s="195"/>
      <c r="U126" s="194">
        <v>9.5</v>
      </c>
      <c r="V126" s="219"/>
      <c r="W126" s="219"/>
      <c r="X126" s="195"/>
      <c r="Y126" s="194">
        <v>9.5</v>
      </c>
      <c r="Z126" s="219"/>
      <c r="AA126" s="219"/>
      <c r="AB126" s="195"/>
      <c r="AC126" s="305" t="s">
        <v>312</v>
      </c>
      <c r="AD126" s="306"/>
      <c r="AE126" s="306"/>
      <c r="AF126" s="307"/>
      <c r="AG126" s="323" t="s">
        <v>229</v>
      </c>
      <c r="AH126" s="324"/>
      <c r="AI126" s="324"/>
      <c r="AJ126" s="324"/>
      <c r="AK126" s="324"/>
      <c r="AL126" s="324"/>
      <c r="AM126" s="324"/>
      <c r="AN126" s="324"/>
      <c r="AO126" s="325"/>
      <c r="AP126" s="269" t="s">
        <v>52</v>
      </c>
      <c r="AQ126" s="275"/>
      <c r="AR126" s="275"/>
      <c r="AS126" s="270"/>
      <c r="AT126" s="200">
        <f>'10.02'!AT126+AY126</f>
        <v>38</v>
      </c>
      <c r="AU126" s="206"/>
      <c r="AV126" s="201"/>
      <c r="AW126" s="188">
        <f>'10.02'!BG126</f>
        <v>38</v>
      </c>
      <c r="AX126" s="189"/>
      <c r="AY126" s="188"/>
      <c r="AZ126" s="189"/>
      <c r="BA126" s="200"/>
      <c r="BB126" s="201"/>
      <c r="BC126" s="269">
        <f>'10.02'!BC126+BA126</f>
        <v>0</v>
      </c>
      <c r="BD126" s="270"/>
      <c r="BE126" s="200">
        <f>'10.02'!BE126+BA126</f>
        <v>0</v>
      </c>
      <c r="BF126" s="201"/>
      <c r="BG126" s="200">
        <f>AT126-BE126</f>
        <v>38</v>
      </c>
      <c r="BH126" s="206"/>
      <c r="BI126" s="201"/>
      <c r="BJ126" s="254">
        <f>((LEFT(AP126,FIND(" ",AP126)-1)*BC126)/$S$279)</f>
        <v>0</v>
      </c>
      <c r="BK126" s="255"/>
      <c r="BL126" s="256"/>
      <c r="BM126" s="1"/>
      <c r="BN126" s="2"/>
    </row>
    <row r="127" spans="2:66" ht="15" customHeight="1">
      <c r="B127" s="317"/>
      <c r="C127" s="318"/>
      <c r="D127" s="318"/>
      <c r="E127" s="318"/>
      <c r="F127" s="318"/>
      <c r="G127" s="318"/>
      <c r="H127" s="318"/>
      <c r="I127" s="318"/>
      <c r="J127" s="318"/>
      <c r="K127" s="318"/>
      <c r="L127" s="319"/>
      <c r="M127" s="196"/>
      <c r="N127" s="220"/>
      <c r="O127" s="220"/>
      <c r="P127" s="197"/>
      <c r="Q127" s="196"/>
      <c r="R127" s="220"/>
      <c r="S127" s="220"/>
      <c r="T127" s="197"/>
      <c r="U127" s="196"/>
      <c r="V127" s="220"/>
      <c r="W127" s="220"/>
      <c r="X127" s="197"/>
      <c r="Y127" s="196"/>
      <c r="Z127" s="220"/>
      <c r="AA127" s="220"/>
      <c r="AB127" s="197"/>
      <c r="AC127" s="308"/>
      <c r="AD127" s="309"/>
      <c r="AE127" s="309"/>
      <c r="AF127" s="310"/>
      <c r="AG127" s="326"/>
      <c r="AH127" s="327"/>
      <c r="AI127" s="327"/>
      <c r="AJ127" s="327"/>
      <c r="AK127" s="327"/>
      <c r="AL127" s="327"/>
      <c r="AM127" s="327"/>
      <c r="AN127" s="327"/>
      <c r="AO127" s="328"/>
      <c r="AP127" s="271"/>
      <c r="AQ127" s="276"/>
      <c r="AR127" s="276"/>
      <c r="AS127" s="272"/>
      <c r="AT127" s="202"/>
      <c r="AU127" s="207"/>
      <c r="AV127" s="203"/>
      <c r="AW127" s="190"/>
      <c r="AX127" s="191"/>
      <c r="AY127" s="190"/>
      <c r="AZ127" s="191"/>
      <c r="BA127" s="202"/>
      <c r="BB127" s="203"/>
      <c r="BC127" s="271"/>
      <c r="BD127" s="272"/>
      <c r="BE127" s="202"/>
      <c r="BF127" s="203"/>
      <c r="BG127" s="202"/>
      <c r="BH127" s="207"/>
      <c r="BI127" s="203"/>
      <c r="BJ127" s="257"/>
      <c r="BK127" s="258"/>
      <c r="BL127" s="259"/>
      <c r="BM127" s="1"/>
      <c r="BN127" s="2"/>
    </row>
    <row r="128" spans="2:66" ht="15" customHeight="1" thickBot="1">
      <c r="B128" s="320"/>
      <c r="C128" s="321"/>
      <c r="D128" s="321"/>
      <c r="E128" s="321"/>
      <c r="F128" s="321"/>
      <c r="G128" s="321"/>
      <c r="H128" s="321"/>
      <c r="I128" s="321"/>
      <c r="J128" s="321"/>
      <c r="K128" s="321"/>
      <c r="L128" s="322"/>
      <c r="M128" s="198"/>
      <c r="N128" s="221"/>
      <c r="O128" s="221"/>
      <c r="P128" s="199"/>
      <c r="Q128" s="198"/>
      <c r="R128" s="221"/>
      <c r="S128" s="221"/>
      <c r="T128" s="199"/>
      <c r="U128" s="198"/>
      <c r="V128" s="221"/>
      <c r="W128" s="221"/>
      <c r="X128" s="199"/>
      <c r="Y128" s="198"/>
      <c r="Z128" s="221"/>
      <c r="AA128" s="221"/>
      <c r="AB128" s="199"/>
      <c r="AC128" s="311"/>
      <c r="AD128" s="312"/>
      <c r="AE128" s="312"/>
      <c r="AF128" s="313"/>
      <c r="AG128" s="329"/>
      <c r="AH128" s="330"/>
      <c r="AI128" s="330"/>
      <c r="AJ128" s="330"/>
      <c r="AK128" s="330"/>
      <c r="AL128" s="330"/>
      <c r="AM128" s="330"/>
      <c r="AN128" s="330"/>
      <c r="AO128" s="331"/>
      <c r="AP128" s="273"/>
      <c r="AQ128" s="277"/>
      <c r="AR128" s="277"/>
      <c r="AS128" s="274"/>
      <c r="AT128" s="204"/>
      <c r="AU128" s="208"/>
      <c r="AV128" s="205"/>
      <c r="AW128" s="192"/>
      <c r="AX128" s="193"/>
      <c r="AY128" s="192"/>
      <c r="AZ128" s="193"/>
      <c r="BA128" s="204"/>
      <c r="BB128" s="205"/>
      <c r="BC128" s="273"/>
      <c r="BD128" s="274"/>
      <c r="BE128" s="204"/>
      <c r="BF128" s="205"/>
      <c r="BG128" s="204"/>
      <c r="BH128" s="208"/>
      <c r="BI128" s="205"/>
      <c r="BJ128" s="260"/>
      <c r="BK128" s="261"/>
      <c r="BL128" s="262"/>
      <c r="BM128" s="1"/>
      <c r="BN128" s="2"/>
    </row>
    <row r="129" spans="2:66" ht="15" customHeight="1" thickTop="1">
      <c r="B129" s="209" t="s">
        <v>228</v>
      </c>
      <c r="C129" s="210"/>
      <c r="D129" s="210"/>
      <c r="E129" s="210"/>
      <c r="F129" s="210"/>
      <c r="G129" s="210"/>
      <c r="H129" s="210"/>
      <c r="I129" s="210"/>
      <c r="J129" s="210"/>
      <c r="K129" s="210"/>
      <c r="L129" s="211"/>
      <c r="M129" s="194" t="s">
        <v>129</v>
      </c>
      <c r="N129" s="219"/>
      <c r="O129" s="219"/>
      <c r="P129" s="195"/>
      <c r="Q129" s="194" t="s">
        <v>129</v>
      </c>
      <c r="R129" s="219"/>
      <c r="S129" s="219"/>
      <c r="T129" s="195"/>
      <c r="U129" s="194" t="s">
        <v>129</v>
      </c>
      <c r="V129" s="219"/>
      <c r="W129" s="219"/>
      <c r="X129" s="195"/>
      <c r="Y129" s="194" t="s">
        <v>129</v>
      </c>
      <c r="Z129" s="219"/>
      <c r="AA129" s="219"/>
      <c r="AB129" s="195"/>
      <c r="AC129" s="278" t="s">
        <v>129</v>
      </c>
      <c r="AD129" s="279"/>
      <c r="AE129" s="279"/>
      <c r="AF129" s="280"/>
      <c r="AG129" s="323" t="s">
        <v>227</v>
      </c>
      <c r="AH129" s="324"/>
      <c r="AI129" s="324"/>
      <c r="AJ129" s="324"/>
      <c r="AK129" s="324"/>
      <c r="AL129" s="324"/>
      <c r="AM129" s="324"/>
      <c r="AN129" s="324"/>
      <c r="AO129" s="325"/>
      <c r="AP129" s="269" t="s">
        <v>52</v>
      </c>
      <c r="AQ129" s="275"/>
      <c r="AR129" s="275"/>
      <c r="AS129" s="270"/>
      <c r="AT129" s="200">
        <f>'10.02'!AT129+AY129</f>
        <v>11</v>
      </c>
      <c r="AU129" s="206"/>
      <c r="AV129" s="201"/>
      <c r="AW129" s="188">
        <f>'10.02'!BG129</f>
        <v>11</v>
      </c>
      <c r="AX129" s="189"/>
      <c r="AY129" s="188"/>
      <c r="AZ129" s="189"/>
      <c r="BA129" s="200"/>
      <c r="BB129" s="201"/>
      <c r="BC129" s="269">
        <f>'10.02'!BC129+BA129</f>
        <v>0</v>
      </c>
      <c r="BD129" s="270"/>
      <c r="BE129" s="200">
        <f>'10.02'!BE129+BA129</f>
        <v>0</v>
      </c>
      <c r="BF129" s="201"/>
      <c r="BG129" s="200">
        <f>AT129-BE129</f>
        <v>11</v>
      </c>
      <c r="BH129" s="206"/>
      <c r="BI129" s="201"/>
      <c r="BJ129" s="254">
        <f>((LEFT(AP129,FIND(" ",AP129)-1)*BC129)/$S$279)</f>
        <v>0</v>
      </c>
      <c r="BK129" s="255"/>
      <c r="BL129" s="256"/>
      <c r="BM129" s="1"/>
      <c r="BN129" s="2"/>
    </row>
    <row r="130" spans="2:66" ht="15" customHeight="1">
      <c r="B130" s="212"/>
      <c r="C130" s="213"/>
      <c r="D130" s="213"/>
      <c r="E130" s="213"/>
      <c r="F130" s="213"/>
      <c r="G130" s="213"/>
      <c r="H130" s="213"/>
      <c r="I130" s="213"/>
      <c r="J130" s="213"/>
      <c r="K130" s="213"/>
      <c r="L130" s="214"/>
      <c r="M130" s="196"/>
      <c r="N130" s="220"/>
      <c r="O130" s="220"/>
      <c r="P130" s="197"/>
      <c r="Q130" s="196"/>
      <c r="R130" s="220"/>
      <c r="S130" s="220"/>
      <c r="T130" s="197"/>
      <c r="U130" s="196"/>
      <c r="V130" s="220"/>
      <c r="W130" s="220"/>
      <c r="X130" s="197"/>
      <c r="Y130" s="196"/>
      <c r="Z130" s="220"/>
      <c r="AA130" s="220"/>
      <c r="AB130" s="197"/>
      <c r="AC130" s="281"/>
      <c r="AD130" s="282"/>
      <c r="AE130" s="282"/>
      <c r="AF130" s="283"/>
      <c r="AG130" s="326"/>
      <c r="AH130" s="327"/>
      <c r="AI130" s="327"/>
      <c r="AJ130" s="327"/>
      <c r="AK130" s="327"/>
      <c r="AL130" s="327"/>
      <c r="AM130" s="327"/>
      <c r="AN130" s="327"/>
      <c r="AO130" s="328"/>
      <c r="AP130" s="271"/>
      <c r="AQ130" s="276"/>
      <c r="AR130" s="276"/>
      <c r="AS130" s="272"/>
      <c r="AT130" s="202"/>
      <c r="AU130" s="207"/>
      <c r="AV130" s="203"/>
      <c r="AW130" s="190"/>
      <c r="AX130" s="191"/>
      <c r="AY130" s="190"/>
      <c r="AZ130" s="191"/>
      <c r="BA130" s="202"/>
      <c r="BB130" s="203"/>
      <c r="BC130" s="271"/>
      <c r="BD130" s="272"/>
      <c r="BE130" s="202"/>
      <c r="BF130" s="203"/>
      <c r="BG130" s="202"/>
      <c r="BH130" s="207"/>
      <c r="BI130" s="203"/>
      <c r="BJ130" s="257"/>
      <c r="BK130" s="258"/>
      <c r="BL130" s="259"/>
      <c r="BM130" s="1"/>
      <c r="BN130" s="2"/>
    </row>
    <row r="131" spans="2:66" ht="15" customHeight="1" thickBot="1">
      <c r="B131" s="215"/>
      <c r="C131" s="216"/>
      <c r="D131" s="216"/>
      <c r="E131" s="216"/>
      <c r="F131" s="216"/>
      <c r="G131" s="216"/>
      <c r="H131" s="216"/>
      <c r="I131" s="216"/>
      <c r="J131" s="216"/>
      <c r="K131" s="216"/>
      <c r="L131" s="217"/>
      <c r="M131" s="198"/>
      <c r="N131" s="221"/>
      <c r="O131" s="221"/>
      <c r="P131" s="199"/>
      <c r="Q131" s="198"/>
      <c r="R131" s="221"/>
      <c r="S131" s="221"/>
      <c r="T131" s="199"/>
      <c r="U131" s="198"/>
      <c r="V131" s="221"/>
      <c r="W131" s="221"/>
      <c r="X131" s="199"/>
      <c r="Y131" s="198"/>
      <c r="Z131" s="221"/>
      <c r="AA131" s="221"/>
      <c r="AB131" s="199"/>
      <c r="AC131" s="284"/>
      <c r="AD131" s="285"/>
      <c r="AE131" s="285"/>
      <c r="AF131" s="286"/>
      <c r="AG131" s="329"/>
      <c r="AH131" s="330"/>
      <c r="AI131" s="330"/>
      <c r="AJ131" s="330"/>
      <c r="AK131" s="330"/>
      <c r="AL131" s="330"/>
      <c r="AM131" s="330"/>
      <c r="AN131" s="330"/>
      <c r="AO131" s="331"/>
      <c r="AP131" s="273"/>
      <c r="AQ131" s="277"/>
      <c r="AR131" s="277"/>
      <c r="AS131" s="274"/>
      <c r="AT131" s="204"/>
      <c r="AU131" s="208"/>
      <c r="AV131" s="205"/>
      <c r="AW131" s="192"/>
      <c r="AX131" s="193"/>
      <c r="AY131" s="192"/>
      <c r="AZ131" s="193"/>
      <c r="BA131" s="204"/>
      <c r="BB131" s="205"/>
      <c r="BC131" s="273"/>
      <c r="BD131" s="274"/>
      <c r="BE131" s="204"/>
      <c r="BF131" s="205"/>
      <c r="BG131" s="204"/>
      <c r="BH131" s="208"/>
      <c r="BI131" s="205"/>
      <c r="BJ131" s="260"/>
      <c r="BK131" s="261"/>
      <c r="BL131" s="262"/>
      <c r="BM131" s="1"/>
      <c r="BN131" s="2"/>
    </row>
    <row r="132" spans="2:66" ht="15" customHeight="1" thickTop="1">
      <c r="B132" s="209" t="s">
        <v>226</v>
      </c>
      <c r="C132" s="210"/>
      <c r="D132" s="210"/>
      <c r="E132" s="210"/>
      <c r="F132" s="210"/>
      <c r="G132" s="210"/>
      <c r="H132" s="210"/>
      <c r="I132" s="210"/>
      <c r="J132" s="210"/>
      <c r="K132" s="210"/>
      <c r="L132" s="211"/>
      <c r="M132" s="194" t="s">
        <v>129</v>
      </c>
      <c r="N132" s="219"/>
      <c r="O132" s="219"/>
      <c r="P132" s="195"/>
      <c r="Q132" s="194" t="s">
        <v>129</v>
      </c>
      <c r="R132" s="219"/>
      <c r="S132" s="219"/>
      <c r="T132" s="195"/>
      <c r="U132" s="194" t="s">
        <v>129</v>
      </c>
      <c r="V132" s="219"/>
      <c r="W132" s="219"/>
      <c r="X132" s="195"/>
      <c r="Y132" s="194" t="s">
        <v>129</v>
      </c>
      <c r="Z132" s="219"/>
      <c r="AA132" s="219"/>
      <c r="AB132" s="195"/>
      <c r="AC132" s="188" t="s">
        <v>129</v>
      </c>
      <c r="AD132" s="241"/>
      <c r="AE132" s="241"/>
      <c r="AF132" s="189"/>
      <c r="AG132" s="222" t="s">
        <v>225</v>
      </c>
      <c r="AH132" s="223"/>
      <c r="AI132" s="223"/>
      <c r="AJ132" s="223"/>
      <c r="AK132" s="223"/>
      <c r="AL132" s="223"/>
      <c r="AM132" s="223"/>
      <c r="AN132" s="223"/>
      <c r="AO132" s="224"/>
      <c r="AP132" s="269" t="s">
        <v>141</v>
      </c>
      <c r="AQ132" s="275"/>
      <c r="AR132" s="275"/>
      <c r="AS132" s="270"/>
      <c r="AT132" s="200">
        <f>'10.02'!AT132+AY132</f>
        <v>2</v>
      </c>
      <c r="AU132" s="206"/>
      <c r="AV132" s="201"/>
      <c r="AW132" s="188">
        <f>'10.02'!BG132</f>
        <v>2</v>
      </c>
      <c r="AX132" s="189"/>
      <c r="AY132" s="188"/>
      <c r="AZ132" s="189"/>
      <c r="BA132" s="200"/>
      <c r="BB132" s="201"/>
      <c r="BC132" s="269">
        <f>'10.02'!BC132+BA132</f>
        <v>0</v>
      </c>
      <c r="BD132" s="270"/>
      <c r="BE132" s="200">
        <f>'10.02'!BE132+BA132</f>
        <v>0</v>
      </c>
      <c r="BF132" s="201"/>
      <c r="BG132" s="200">
        <f>AT132-BE132</f>
        <v>2</v>
      </c>
      <c r="BH132" s="206"/>
      <c r="BI132" s="201"/>
      <c r="BJ132" s="254">
        <f>((LEFT(AP132,FIND(" ",AP132)-1)*BC132)/$S$279)</f>
        <v>0</v>
      </c>
      <c r="BK132" s="255"/>
      <c r="BL132" s="256"/>
      <c r="BM132" s="1"/>
      <c r="BN132" s="2"/>
    </row>
    <row r="133" spans="2:66" ht="15" customHeight="1">
      <c r="B133" s="212"/>
      <c r="C133" s="213"/>
      <c r="D133" s="213"/>
      <c r="E133" s="213"/>
      <c r="F133" s="213"/>
      <c r="G133" s="213"/>
      <c r="H133" s="213"/>
      <c r="I133" s="213"/>
      <c r="J133" s="213"/>
      <c r="K133" s="213"/>
      <c r="L133" s="214"/>
      <c r="M133" s="196"/>
      <c r="N133" s="220"/>
      <c r="O133" s="220"/>
      <c r="P133" s="197"/>
      <c r="Q133" s="196"/>
      <c r="R133" s="220"/>
      <c r="S133" s="220"/>
      <c r="T133" s="197"/>
      <c r="U133" s="196"/>
      <c r="V133" s="220"/>
      <c r="W133" s="220"/>
      <c r="X133" s="197"/>
      <c r="Y133" s="196"/>
      <c r="Z133" s="220"/>
      <c r="AA133" s="220"/>
      <c r="AB133" s="197"/>
      <c r="AC133" s="190"/>
      <c r="AD133" s="242"/>
      <c r="AE133" s="242"/>
      <c r="AF133" s="191"/>
      <c r="AG133" s="225"/>
      <c r="AH133" s="226"/>
      <c r="AI133" s="226"/>
      <c r="AJ133" s="226"/>
      <c r="AK133" s="226"/>
      <c r="AL133" s="226"/>
      <c r="AM133" s="226"/>
      <c r="AN133" s="226"/>
      <c r="AO133" s="227"/>
      <c r="AP133" s="271"/>
      <c r="AQ133" s="276"/>
      <c r="AR133" s="276"/>
      <c r="AS133" s="272"/>
      <c r="AT133" s="202"/>
      <c r="AU133" s="207"/>
      <c r="AV133" s="203"/>
      <c r="AW133" s="190"/>
      <c r="AX133" s="191"/>
      <c r="AY133" s="190"/>
      <c r="AZ133" s="191"/>
      <c r="BA133" s="202"/>
      <c r="BB133" s="203"/>
      <c r="BC133" s="271"/>
      <c r="BD133" s="272"/>
      <c r="BE133" s="202"/>
      <c r="BF133" s="203"/>
      <c r="BG133" s="202"/>
      <c r="BH133" s="207"/>
      <c r="BI133" s="203"/>
      <c r="BJ133" s="257"/>
      <c r="BK133" s="258"/>
      <c r="BL133" s="259"/>
      <c r="BM133" s="1"/>
      <c r="BN133" s="2"/>
    </row>
    <row r="134" spans="2:66" ht="15" customHeight="1" thickBot="1">
      <c r="B134" s="215"/>
      <c r="C134" s="216"/>
      <c r="D134" s="216"/>
      <c r="E134" s="216"/>
      <c r="F134" s="216"/>
      <c r="G134" s="216"/>
      <c r="H134" s="216"/>
      <c r="I134" s="216"/>
      <c r="J134" s="216"/>
      <c r="K134" s="216"/>
      <c r="L134" s="217"/>
      <c r="M134" s="198"/>
      <c r="N134" s="221"/>
      <c r="O134" s="221"/>
      <c r="P134" s="199"/>
      <c r="Q134" s="198"/>
      <c r="R134" s="221"/>
      <c r="S134" s="221"/>
      <c r="T134" s="199"/>
      <c r="U134" s="198"/>
      <c r="V134" s="221"/>
      <c r="W134" s="221"/>
      <c r="X134" s="199"/>
      <c r="Y134" s="198"/>
      <c r="Z134" s="221"/>
      <c r="AA134" s="221"/>
      <c r="AB134" s="199"/>
      <c r="AC134" s="192"/>
      <c r="AD134" s="243"/>
      <c r="AE134" s="243"/>
      <c r="AF134" s="193"/>
      <c r="AG134" s="228"/>
      <c r="AH134" s="229"/>
      <c r="AI134" s="229"/>
      <c r="AJ134" s="229"/>
      <c r="AK134" s="229"/>
      <c r="AL134" s="229"/>
      <c r="AM134" s="229"/>
      <c r="AN134" s="229"/>
      <c r="AO134" s="230"/>
      <c r="AP134" s="273"/>
      <c r="AQ134" s="277"/>
      <c r="AR134" s="277"/>
      <c r="AS134" s="274"/>
      <c r="AT134" s="204"/>
      <c r="AU134" s="208"/>
      <c r="AV134" s="205"/>
      <c r="AW134" s="192"/>
      <c r="AX134" s="193"/>
      <c r="AY134" s="192"/>
      <c r="AZ134" s="193"/>
      <c r="BA134" s="204"/>
      <c r="BB134" s="205"/>
      <c r="BC134" s="273"/>
      <c r="BD134" s="274"/>
      <c r="BE134" s="204"/>
      <c r="BF134" s="205"/>
      <c r="BG134" s="204"/>
      <c r="BH134" s="208"/>
      <c r="BI134" s="205"/>
      <c r="BJ134" s="260"/>
      <c r="BK134" s="261"/>
      <c r="BL134" s="262"/>
      <c r="BM134" s="1"/>
      <c r="BN134" s="2"/>
    </row>
    <row r="135" spans="2:66" ht="15" customHeight="1" thickTop="1">
      <c r="B135" s="314" t="s">
        <v>224</v>
      </c>
      <c r="C135" s="315"/>
      <c r="D135" s="315"/>
      <c r="E135" s="315"/>
      <c r="F135" s="315"/>
      <c r="G135" s="315"/>
      <c r="H135" s="315"/>
      <c r="I135" s="315"/>
      <c r="J135" s="315"/>
      <c r="K135" s="315"/>
      <c r="L135" s="316"/>
      <c r="M135" s="194">
        <v>400</v>
      </c>
      <c r="N135" s="219"/>
      <c r="O135" s="219"/>
      <c r="P135" s="195"/>
      <c r="Q135" s="194">
        <v>400</v>
      </c>
      <c r="R135" s="219"/>
      <c r="S135" s="219"/>
      <c r="T135" s="195"/>
      <c r="U135" s="194">
        <v>400</v>
      </c>
      <c r="V135" s="219"/>
      <c r="W135" s="219"/>
      <c r="X135" s="195"/>
      <c r="Y135" s="194">
        <v>400</v>
      </c>
      <c r="Z135" s="219"/>
      <c r="AA135" s="219"/>
      <c r="AB135" s="195"/>
      <c r="AC135" s="188" t="s">
        <v>129</v>
      </c>
      <c r="AD135" s="241"/>
      <c r="AE135" s="241"/>
      <c r="AF135" s="189"/>
      <c r="AG135" s="323" t="s">
        <v>140</v>
      </c>
      <c r="AH135" s="324"/>
      <c r="AI135" s="324"/>
      <c r="AJ135" s="324"/>
      <c r="AK135" s="324"/>
      <c r="AL135" s="324"/>
      <c r="AM135" s="324"/>
      <c r="AN135" s="324"/>
      <c r="AO135" s="325"/>
      <c r="AP135" s="269" t="s">
        <v>159</v>
      </c>
      <c r="AQ135" s="275"/>
      <c r="AR135" s="275"/>
      <c r="AS135" s="270"/>
      <c r="AT135" s="200">
        <f>'10.02'!AT135+AY135</f>
        <v>12</v>
      </c>
      <c r="AU135" s="206"/>
      <c r="AV135" s="201"/>
      <c r="AW135" s="188">
        <f>'10.02'!BG135</f>
        <v>12</v>
      </c>
      <c r="AX135" s="189"/>
      <c r="AY135" s="188"/>
      <c r="AZ135" s="189"/>
      <c r="BA135" s="200"/>
      <c r="BB135" s="201"/>
      <c r="BC135" s="269">
        <f>'10.02'!BC135+BA135</f>
        <v>0</v>
      </c>
      <c r="BD135" s="270"/>
      <c r="BE135" s="200">
        <f>'10.02'!BE135+BA135</f>
        <v>0</v>
      </c>
      <c r="BF135" s="201"/>
      <c r="BG135" s="200">
        <f>AT135-BE135</f>
        <v>12</v>
      </c>
      <c r="BH135" s="206"/>
      <c r="BI135" s="201"/>
      <c r="BJ135" s="254">
        <f>((LEFT(AP135,FIND(" ",AP135)-1)*BC135)/$S$279)</f>
        <v>0</v>
      </c>
      <c r="BK135" s="255"/>
      <c r="BL135" s="256"/>
      <c r="BM135" s="1"/>
      <c r="BN135" s="2"/>
    </row>
    <row r="136" spans="2:66" ht="15" customHeight="1">
      <c r="B136" s="317"/>
      <c r="C136" s="318"/>
      <c r="D136" s="318"/>
      <c r="E136" s="318"/>
      <c r="F136" s="318"/>
      <c r="G136" s="318"/>
      <c r="H136" s="318"/>
      <c r="I136" s="318"/>
      <c r="J136" s="318"/>
      <c r="K136" s="318"/>
      <c r="L136" s="319"/>
      <c r="M136" s="196"/>
      <c r="N136" s="220"/>
      <c r="O136" s="220"/>
      <c r="P136" s="197"/>
      <c r="Q136" s="196"/>
      <c r="R136" s="220"/>
      <c r="S136" s="220"/>
      <c r="T136" s="197"/>
      <c r="U136" s="196"/>
      <c r="V136" s="220"/>
      <c r="W136" s="220"/>
      <c r="X136" s="197"/>
      <c r="Y136" s="196"/>
      <c r="Z136" s="220"/>
      <c r="AA136" s="220"/>
      <c r="AB136" s="197"/>
      <c r="AC136" s="190"/>
      <c r="AD136" s="242"/>
      <c r="AE136" s="242"/>
      <c r="AF136" s="191"/>
      <c r="AG136" s="326"/>
      <c r="AH136" s="327"/>
      <c r="AI136" s="327"/>
      <c r="AJ136" s="327"/>
      <c r="AK136" s="327"/>
      <c r="AL136" s="327"/>
      <c r="AM136" s="327"/>
      <c r="AN136" s="327"/>
      <c r="AO136" s="328"/>
      <c r="AP136" s="271"/>
      <c r="AQ136" s="276"/>
      <c r="AR136" s="276"/>
      <c r="AS136" s="272"/>
      <c r="AT136" s="202"/>
      <c r="AU136" s="207"/>
      <c r="AV136" s="203"/>
      <c r="AW136" s="190"/>
      <c r="AX136" s="191"/>
      <c r="AY136" s="190"/>
      <c r="AZ136" s="191"/>
      <c r="BA136" s="202"/>
      <c r="BB136" s="203"/>
      <c r="BC136" s="271"/>
      <c r="BD136" s="272"/>
      <c r="BE136" s="202"/>
      <c r="BF136" s="203"/>
      <c r="BG136" s="202"/>
      <c r="BH136" s="207"/>
      <c r="BI136" s="203"/>
      <c r="BJ136" s="257"/>
      <c r="BK136" s="258"/>
      <c r="BL136" s="259"/>
      <c r="BM136" s="1"/>
      <c r="BN136" s="2"/>
    </row>
    <row r="137" spans="2:66" ht="15" customHeight="1" thickBot="1">
      <c r="B137" s="320"/>
      <c r="C137" s="321"/>
      <c r="D137" s="321"/>
      <c r="E137" s="321"/>
      <c r="F137" s="321"/>
      <c r="G137" s="321"/>
      <c r="H137" s="321"/>
      <c r="I137" s="321"/>
      <c r="J137" s="321"/>
      <c r="K137" s="321"/>
      <c r="L137" s="322"/>
      <c r="M137" s="198"/>
      <c r="N137" s="221"/>
      <c r="O137" s="221"/>
      <c r="P137" s="199"/>
      <c r="Q137" s="198"/>
      <c r="R137" s="221"/>
      <c r="S137" s="221"/>
      <c r="T137" s="199"/>
      <c r="U137" s="198"/>
      <c r="V137" s="221"/>
      <c r="W137" s="221"/>
      <c r="X137" s="199"/>
      <c r="Y137" s="198"/>
      <c r="Z137" s="221"/>
      <c r="AA137" s="221"/>
      <c r="AB137" s="199"/>
      <c r="AC137" s="192"/>
      <c r="AD137" s="243"/>
      <c r="AE137" s="243"/>
      <c r="AF137" s="193"/>
      <c r="AG137" s="329"/>
      <c r="AH137" s="330"/>
      <c r="AI137" s="330"/>
      <c r="AJ137" s="330"/>
      <c r="AK137" s="330"/>
      <c r="AL137" s="330"/>
      <c r="AM137" s="330"/>
      <c r="AN137" s="330"/>
      <c r="AO137" s="331"/>
      <c r="AP137" s="273"/>
      <c r="AQ137" s="277"/>
      <c r="AR137" s="277"/>
      <c r="AS137" s="274"/>
      <c r="AT137" s="204"/>
      <c r="AU137" s="208"/>
      <c r="AV137" s="205"/>
      <c r="AW137" s="192"/>
      <c r="AX137" s="193"/>
      <c r="AY137" s="192"/>
      <c r="AZ137" s="193"/>
      <c r="BA137" s="204"/>
      <c r="BB137" s="205"/>
      <c r="BC137" s="273"/>
      <c r="BD137" s="274"/>
      <c r="BE137" s="204"/>
      <c r="BF137" s="205"/>
      <c r="BG137" s="204"/>
      <c r="BH137" s="208"/>
      <c r="BI137" s="205"/>
      <c r="BJ137" s="260"/>
      <c r="BK137" s="261"/>
      <c r="BL137" s="262"/>
      <c r="BM137" s="1"/>
      <c r="BN137" s="2"/>
    </row>
    <row r="138" spans="2:66" ht="15" customHeight="1" thickTop="1">
      <c r="B138" s="209" t="s">
        <v>223</v>
      </c>
      <c r="C138" s="210"/>
      <c r="D138" s="210"/>
      <c r="E138" s="210"/>
      <c r="F138" s="210"/>
      <c r="G138" s="210"/>
      <c r="H138" s="210"/>
      <c r="I138" s="210"/>
      <c r="J138" s="210"/>
      <c r="K138" s="210"/>
      <c r="L138" s="211"/>
      <c r="M138" s="194">
        <v>40</v>
      </c>
      <c r="N138" s="219"/>
      <c r="O138" s="219"/>
      <c r="P138" s="195"/>
      <c r="Q138" s="194">
        <v>40</v>
      </c>
      <c r="R138" s="219"/>
      <c r="S138" s="219"/>
      <c r="T138" s="195"/>
      <c r="U138" s="194">
        <v>40</v>
      </c>
      <c r="V138" s="219"/>
      <c r="W138" s="219"/>
      <c r="X138" s="195"/>
      <c r="Y138" s="194">
        <v>40</v>
      </c>
      <c r="Z138" s="219"/>
      <c r="AA138" s="219"/>
      <c r="AB138" s="195"/>
      <c r="AC138" s="296" t="s">
        <v>311</v>
      </c>
      <c r="AD138" s="297"/>
      <c r="AE138" s="297"/>
      <c r="AF138" s="298"/>
      <c r="AG138" s="222" t="s">
        <v>134</v>
      </c>
      <c r="AH138" s="223"/>
      <c r="AI138" s="223"/>
      <c r="AJ138" s="223"/>
      <c r="AK138" s="223"/>
      <c r="AL138" s="223"/>
      <c r="AM138" s="223"/>
      <c r="AN138" s="223"/>
      <c r="AO138" s="224"/>
      <c r="AP138" s="269" t="s">
        <v>52</v>
      </c>
      <c r="AQ138" s="275"/>
      <c r="AR138" s="275"/>
      <c r="AS138" s="270"/>
      <c r="AT138" s="200">
        <f>'10.02'!AT138+AY138</f>
        <v>11</v>
      </c>
      <c r="AU138" s="206"/>
      <c r="AV138" s="201"/>
      <c r="AW138" s="188">
        <f>'10.02'!BG138</f>
        <v>11</v>
      </c>
      <c r="AX138" s="189"/>
      <c r="AY138" s="188"/>
      <c r="AZ138" s="189"/>
      <c r="BA138" s="546"/>
      <c r="BB138" s="547"/>
      <c r="BC138" s="269">
        <f>'10.02'!BC138+BA138</f>
        <v>0</v>
      </c>
      <c r="BD138" s="270"/>
      <c r="BE138" s="200">
        <f>'10.02'!BE138+BA138</f>
        <v>0</v>
      </c>
      <c r="BF138" s="201"/>
      <c r="BG138" s="200">
        <f>AT138-BE138</f>
        <v>11</v>
      </c>
      <c r="BH138" s="206"/>
      <c r="BI138" s="201"/>
      <c r="BJ138" s="254">
        <f>((LEFT(AP138,FIND(" ",AP138)-1)*BC138)/$S$279)</f>
        <v>0</v>
      </c>
      <c r="BK138" s="255"/>
      <c r="BL138" s="256"/>
      <c r="BM138" s="1"/>
      <c r="BN138" s="2"/>
    </row>
    <row r="139" spans="2:66" ht="15" customHeight="1">
      <c r="B139" s="212"/>
      <c r="C139" s="213"/>
      <c r="D139" s="213"/>
      <c r="E139" s="213"/>
      <c r="F139" s="213"/>
      <c r="G139" s="213"/>
      <c r="H139" s="213"/>
      <c r="I139" s="213"/>
      <c r="J139" s="213"/>
      <c r="K139" s="213"/>
      <c r="L139" s="214"/>
      <c r="M139" s="196"/>
      <c r="N139" s="220"/>
      <c r="O139" s="220"/>
      <c r="P139" s="197"/>
      <c r="Q139" s="196"/>
      <c r="R139" s="220"/>
      <c r="S139" s="220"/>
      <c r="T139" s="197"/>
      <c r="U139" s="196"/>
      <c r="V139" s="220"/>
      <c r="W139" s="220"/>
      <c r="X139" s="197"/>
      <c r="Y139" s="196"/>
      <c r="Z139" s="220"/>
      <c r="AA139" s="220"/>
      <c r="AB139" s="197"/>
      <c r="AC139" s="299"/>
      <c r="AD139" s="300"/>
      <c r="AE139" s="300"/>
      <c r="AF139" s="301"/>
      <c r="AG139" s="225"/>
      <c r="AH139" s="226"/>
      <c r="AI139" s="226"/>
      <c r="AJ139" s="226"/>
      <c r="AK139" s="226"/>
      <c r="AL139" s="226"/>
      <c r="AM139" s="226"/>
      <c r="AN139" s="226"/>
      <c r="AO139" s="227"/>
      <c r="AP139" s="271"/>
      <c r="AQ139" s="276"/>
      <c r="AR139" s="276"/>
      <c r="AS139" s="272"/>
      <c r="AT139" s="202"/>
      <c r="AU139" s="207"/>
      <c r="AV139" s="203"/>
      <c r="AW139" s="190"/>
      <c r="AX139" s="191"/>
      <c r="AY139" s="190"/>
      <c r="AZ139" s="191"/>
      <c r="BA139" s="548"/>
      <c r="BB139" s="549"/>
      <c r="BC139" s="271"/>
      <c r="BD139" s="272"/>
      <c r="BE139" s="202"/>
      <c r="BF139" s="203"/>
      <c r="BG139" s="202"/>
      <c r="BH139" s="207"/>
      <c r="BI139" s="203"/>
      <c r="BJ139" s="257"/>
      <c r="BK139" s="258"/>
      <c r="BL139" s="259"/>
      <c r="BM139" s="1"/>
      <c r="BN139" s="2"/>
    </row>
    <row r="140" spans="2:66" ht="15" customHeight="1" thickBot="1">
      <c r="B140" s="215"/>
      <c r="C140" s="216"/>
      <c r="D140" s="216"/>
      <c r="E140" s="216"/>
      <c r="F140" s="216"/>
      <c r="G140" s="216"/>
      <c r="H140" s="216"/>
      <c r="I140" s="216"/>
      <c r="J140" s="216"/>
      <c r="K140" s="216"/>
      <c r="L140" s="217"/>
      <c r="M140" s="198"/>
      <c r="N140" s="221"/>
      <c r="O140" s="221"/>
      <c r="P140" s="199"/>
      <c r="Q140" s="198"/>
      <c r="R140" s="221"/>
      <c r="S140" s="221"/>
      <c r="T140" s="199"/>
      <c r="U140" s="198"/>
      <c r="V140" s="221"/>
      <c r="W140" s="221"/>
      <c r="X140" s="199"/>
      <c r="Y140" s="198"/>
      <c r="Z140" s="221"/>
      <c r="AA140" s="221"/>
      <c r="AB140" s="199"/>
      <c r="AC140" s="302"/>
      <c r="AD140" s="303"/>
      <c r="AE140" s="303"/>
      <c r="AF140" s="304"/>
      <c r="AG140" s="228"/>
      <c r="AH140" s="229"/>
      <c r="AI140" s="229"/>
      <c r="AJ140" s="229"/>
      <c r="AK140" s="229"/>
      <c r="AL140" s="229"/>
      <c r="AM140" s="229"/>
      <c r="AN140" s="229"/>
      <c r="AO140" s="230"/>
      <c r="AP140" s="273"/>
      <c r="AQ140" s="277"/>
      <c r="AR140" s="277"/>
      <c r="AS140" s="274"/>
      <c r="AT140" s="204"/>
      <c r="AU140" s="208"/>
      <c r="AV140" s="205"/>
      <c r="AW140" s="192"/>
      <c r="AX140" s="193"/>
      <c r="AY140" s="192"/>
      <c r="AZ140" s="193"/>
      <c r="BA140" s="550"/>
      <c r="BB140" s="551"/>
      <c r="BC140" s="273"/>
      <c r="BD140" s="274"/>
      <c r="BE140" s="204"/>
      <c r="BF140" s="205"/>
      <c r="BG140" s="204"/>
      <c r="BH140" s="208"/>
      <c r="BI140" s="205"/>
      <c r="BJ140" s="260"/>
      <c r="BK140" s="261"/>
      <c r="BL140" s="262"/>
      <c r="BM140" s="1"/>
      <c r="BN140" s="2"/>
    </row>
    <row r="141" spans="2:66" ht="15" customHeight="1" thickTop="1">
      <c r="B141" s="209" t="s">
        <v>222</v>
      </c>
      <c r="C141" s="210"/>
      <c r="D141" s="210"/>
      <c r="E141" s="210"/>
      <c r="F141" s="210"/>
      <c r="G141" s="210"/>
      <c r="H141" s="210"/>
      <c r="I141" s="210"/>
      <c r="J141" s="210"/>
      <c r="K141" s="210"/>
      <c r="L141" s="211"/>
      <c r="M141" s="575" t="s">
        <v>129</v>
      </c>
      <c r="N141" s="576"/>
      <c r="O141" s="576"/>
      <c r="P141" s="577"/>
      <c r="Q141" s="575" t="s">
        <v>129</v>
      </c>
      <c r="R141" s="576"/>
      <c r="S141" s="576"/>
      <c r="T141" s="577"/>
      <c r="U141" s="575" t="s">
        <v>129</v>
      </c>
      <c r="V141" s="576"/>
      <c r="W141" s="576"/>
      <c r="X141" s="577"/>
      <c r="Y141" s="575" t="s">
        <v>129</v>
      </c>
      <c r="Z141" s="576"/>
      <c r="AA141" s="576"/>
      <c r="AB141" s="577"/>
      <c r="AC141" s="305" t="s">
        <v>344</v>
      </c>
      <c r="AD141" s="306"/>
      <c r="AE141" s="306"/>
      <c r="AF141" s="307"/>
      <c r="AG141" s="323" t="s">
        <v>221</v>
      </c>
      <c r="AH141" s="324"/>
      <c r="AI141" s="324"/>
      <c r="AJ141" s="324"/>
      <c r="AK141" s="324"/>
      <c r="AL141" s="324"/>
      <c r="AM141" s="324"/>
      <c r="AN141" s="324"/>
      <c r="AO141" s="325"/>
      <c r="AP141" s="269" t="s">
        <v>52</v>
      </c>
      <c r="AQ141" s="275"/>
      <c r="AR141" s="275"/>
      <c r="AS141" s="270"/>
      <c r="AT141" s="200">
        <f>'10.02'!AT141+AY141</f>
        <v>20</v>
      </c>
      <c r="AU141" s="206"/>
      <c r="AV141" s="201"/>
      <c r="AW141" s="188">
        <f>'10.02'!BG141</f>
        <v>20</v>
      </c>
      <c r="AX141" s="189"/>
      <c r="AY141" s="188"/>
      <c r="AZ141" s="189"/>
      <c r="BA141" s="200"/>
      <c r="BB141" s="201"/>
      <c r="BC141" s="269">
        <f>'10.02'!BC141+BA141</f>
        <v>0</v>
      </c>
      <c r="BD141" s="270"/>
      <c r="BE141" s="200">
        <f>'10.02'!BE141+BA141</f>
        <v>0</v>
      </c>
      <c r="BF141" s="201"/>
      <c r="BG141" s="200">
        <f>AT141-BE141</f>
        <v>20</v>
      </c>
      <c r="BH141" s="206"/>
      <c r="BI141" s="201"/>
      <c r="BJ141" s="254">
        <f>((LEFT(AP141,FIND(" ",AP141)-1)*BC141)/$S$279)</f>
        <v>0</v>
      </c>
      <c r="BK141" s="255"/>
      <c r="BL141" s="256"/>
      <c r="BM141" s="1"/>
      <c r="BN141" s="2"/>
    </row>
    <row r="142" spans="2:66" ht="15" customHeight="1">
      <c r="B142" s="212"/>
      <c r="C142" s="213"/>
      <c r="D142" s="213"/>
      <c r="E142" s="213"/>
      <c r="F142" s="213"/>
      <c r="G142" s="213"/>
      <c r="H142" s="213"/>
      <c r="I142" s="213"/>
      <c r="J142" s="213"/>
      <c r="K142" s="213"/>
      <c r="L142" s="214"/>
      <c r="M142" s="578"/>
      <c r="N142" s="579"/>
      <c r="O142" s="579"/>
      <c r="P142" s="580"/>
      <c r="Q142" s="578"/>
      <c r="R142" s="579"/>
      <c r="S142" s="579"/>
      <c r="T142" s="580"/>
      <c r="U142" s="578"/>
      <c r="V142" s="579"/>
      <c r="W142" s="579"/>
      <c r="X142" s="580"/>
      <c r="Y142" s="578"/>
      <c r="Z142" s="579"/>
      <c r="AA142" s="579"/>
      <c r="AB142" s="580"/>
      <c r="AC142" s="308"/>
      <c r="AD142" s="309"/>
      <c r="AE142" s="309"/>
      <c r="AF142" s="310"/>
      <c r="AG142" s="326"/>
      <c r="AH142" s="327"/>
      <c r="AI142" s="327"/>
      <c r="AJ142" s="327"/>
      <c r="AK142" s="327"/>
      <c r="AL142" s="327"/>
      <c r="AM142" s="327"/>
      <c r="AN142" s="327"/>
      <c r="AO142" s="328"/>
      <c r="AP142" s="271"/>
      <c r="AQ142" s="276"/>
      <c r="AR142" s="276"/>
      <c r="AS142" s="272"/>
      <c r="AT142" s="202"/>
      <c r="AU142" s="207"/>
      <c r="AV142" s="203"/>
      <c r="AW142" s="190"/>
      <c r="AX142" s="191"/>
      <c r="AY142" s="190"/>
      <c r="AZ142" s="191"/>
      <c r="BA142" s="202"/>
      <c r="BB142" s="203"/>
      <c r="BC142" s="271"/>
      <c r="BD142" s="272"/>
      <c r="BE142" s="202"/>
      <c r="BF142" s="203"/>
      <c r="BG142" s="202"/>
      <c r="BH142" s="207"/>
      <c r="BI142" s="203"/>
      <c r="BJ142" s="257"/>
      <c r="BK142" s="258"/>
      <c r="BL142" s="259"/>
      <c r="BM142" s="1"/>
      <c r="BN142" s="2"/>
    </row>
    <row r="143" spans="2:66" ht="15" customHeight="1" thickBot="1">
      <c r="B143" s="215"/>
      <c r="C143" s="216"/>
      <c r="D143" s="216"/>
      <c r="E143" s="216"/>
      <c r="F143" s="216"/>
      <c r="G143" s="216"/>
      <c r="H143" s="216"/>
      <c r="I143" s="216"/>
      <c r="J143" s="216"/>
      <c r="K143" s="216"/>
      <c r="L143" s="217"/>
      <c r="M143" s="581"/>
      <c r="N143" s="582"/>
      <c r="O143" s="582"/>
      <c r="P143" s="583"/>
      <c r="Q143" s="581"/>
      <c r="R143" s="582"/>
      <c r="S143" s="582"/>
      <c r="T143" s="583"/>
      <c r="U143" s="581"/>
      <c r="V143" s="582"/>
      <c r="W143" s="582"/>
      <c r="X143" s="583"/>
      <c r="Y143" s="581"/>
      <c r="Z143" s="582"/>
      <c r="AA143" s="582"/>
      <c r="AB143" s="583"/>
      <c r="AC143" s="311"/>
      <c r="AD143" s="312"/>
      <c r="AE143" s="312"/>
      <c r="AF143" s="313"/>
      <c r="AG143" s="329"/>
      <c r="AH143" s="330"/>
      <c r="AI143" s="330"/>
      <c r="AJ143" s="330"/>
      <c r="AK143" s="330"/>
      <c r="AL143" s="330"/>
      <c r="AM143" s="330"/>
      <c r="AN143" s="330"/>
      <c r="AO143" s="331"/>
      <c r="AP143" s="273"/>
      <c r="AQ143" s="277"/>
      <c r="AR143" s="277"/>
      <c r="AS143" s="274"/>
      <c r="AT143" s="204"/>
      <c r="AU143" s="208"/>
      <c r="AV143" s="205"/>
      <c r="AW143" s="192"/>
      <c r="AX143" s="193"/>
      <c r="AY143" s="192"/>
      <c r="AZ143" s="193"/>
      <c r="BA143" s="204"/>
      <c r="BB143" s="205"/>
      <c r="BC143" s="273"/>
      <c r="BD143" s="274"/>
      <c r="BE143" s="204"/>
      <c r="BF143" s="205"/>
      <c r="BG143" s="204"/>
      <c r="BH143" s="208"/>
      <c r="BI143" s="205"/>
      <c r="BJ143" s="260"/>
      <c r="BK143" s="261"/>
      <c r="BL143" s="262"/>
      <c r="BM143" s="1"/>
      <c r="BN143" s="2"/>
    </row>
    <row r="144" spans="2:66" ht="15" customHeight="1" thickTop="1">
      <c r="B144" s="314" t="s">
        <v>220</v>
      </c>
      <c r="C144" s="315"/>
      <c r="D144" s="315"/>
      <c r="E144" s="315"/>
      <c r="F144" s="315"/>
      <c r="G144" s="315"/>
      <c r="H144" s="315"/>
      <c r="I144" s="315"/>
      <c r="J144" s="315"/>
      <c r="K144" s="315"/>
      <c r="L144" s="316"/>
      <c r="M144" s="575">
        <v>2.5</v>
      </c>
      <c r="N144" s="576"/>
      <c r="O144" s="576"/>
      <c r="P144" s="577"/>
      <c r="Q144" s="575">
        <v>2.5</v>
      </c>
      <c r="R144" s="576"/>
      <c r="S144" s="576"/>
      <c r="T144" s="577"/>
      <c r="U144" s="575">
        <v>2.5</v>
      </c>
      <c r="V144" s="576"/>
      <c r="W144" s="576"/>
      <c r="X144" s="577"/>
      <c r="Y144" s="575">
        <v>2.5</v>
      </c>
      <c r="Z144" s="576"/>
      <c r="AA144" s="576"/>
      <c r="AB144" s="577"/>
      <c r="AC144" s="305" t="s">
        <v>345</v>
      </c>
      <c r="AD144" s="306"/>
      <c r="AE144" s="306"/>
      <c r="AF144" s="307"/>
      <c r="AG144" s="222" t="s">
        <v>135</v>
      </c>
      <c r="AH144" s="223"/>
      <c r="AI144" s="223"/>
      <c r="AJ144" s="223"/>
      <c r="AK144" s="223"/>
      <c r="AL144" s="223"/>
      <c r="AM144" s="223"/>
      <c r="AN144" s="223"/>
      <c r="AO144" s="224"/>
      <c r="AP144" s="269" t="s">
        <v>61</v>
      </c>
      <c r="AQ144" s="275"/>
      <c r="AR144" s="275"/>
      <c r="AS144" s="270"/>
      <c r="AT144" s="200">
        <f>'10.02'!AT144+AY144</f>
        <v>6</v>
      </c>
      <c r="AU144" s="206"/>
      <c r="AV144" s="201"/>
      <c r="AW144" s="188">
        <f>'10.02'!BG144</f>
        <v>6</v>
      </c>
      <c r="AX144" s="189"/>
      <c r="AY144" s="188"/>
      <c r="AZ144" s="189"/>
      <c r="BA144" s="200"/>
      <c r="BB144" s="201"/>
      <c r="BC144" s="269">
        <f>'10.02'!BC144+BA144</f>
        <v>0</v>
      </c>
      <c r="BD144" s="270"/>
      <c r="BE144" s="200">
        <f>'10.02'!BE144+BA144</f>
        <v>0</v>
      </c>
      <c r="BF144" s="201"/>
      <c r="BG144" s="200">
        <f>AT144-BE144</f>
        <v>6</v>
      </c>
      <c r="BH144" s="206"/>
      <c r="BI144" s="201"/>
      <c r="BJ144" s="254">
        <f>((LEFT(AP144,FIND(" ",AP144)-1)*BC144)/$S$279)</f>
        <v>0</v>
      </c>
      <c r="BK144" s="255"/>
      <c r="BL144" s="256"/>
      <c r="BM144" s="1"/>
      <c r="BN144" s="2"/>
    </row>
    <row r="145" spans="2:66" ht="15" customHeight="1">
      <c r="B145" s="317"/>
      <c r="C145" s="318"/>
      <c r="D145" s="318"/>
      <c r="E145" s="318"/>
      <c r="F145" s="318"/>
      <c r="G145" s="318"/>
      <c r="H145" s="318"/>
      <c r="I145" s="318"/>
      <c r="J145" s="318"/>
      <c r="K145" s="318"/>
      <c r="L145" s="319"/>
      <c r="M145" s="578"/>
      <c r="N145" s="579"/>
      <c r="O145" s="579"/>
      <c r="P145" s="580"/>
      <c r="Q145" s="578"/>
      <c r="R145" s="579"/>
      <c r="S145" s="579"/>
      <c r="T145" s="580"/>
      <c r="U145" s="578"/>
      <c r="V145" s="579"/>
      <c r="W145" s="579"/>
      <c r="X145" s="580"/>
      <c r="Y145" s="578"/>
      <c r="Z145" s="579"/>
      <c r="AA145" s="579"/>
      <c r="AB145" s="580"/>
      <c r="AC145" s="308"/>
      <c r="AD145" s="309"/>
      <c r="AE145" s="309"/>
      <c r="AF145" s="310"/>
      <c r="AG145" s="225"/>
      <c r="AH145" s="226"/>
      <c r="AI145" s="226"/>
      <c r="AJ145" s="226"/>
      <c r="AK145" s="226"/>
      <c r="AL145" s="226"/>
      <c r="AM145" s="226"/>
      <c r="AN145" s="226"/>
      <c r="AO145" s="227"/>
      <c r="AP145" s="271"/>
      <c r="AQ145" s="276"/>
      <c r="AR145" s="276"/>
      <c r="AS145" s="272"/>
      <c r="AT145" s="202"/>
      <c r="AU145" s="207"/>
      <c r="AV145" s="203"/>
      <c r="AW145" s="190"/>
      <c r="AX145" s="191"/>
      <c r="AY145" s="190"/>
      <c r="AZ145" s="191"/>
      <c r="BA145" s="202"/>
      <c r="BB145" s="203"/>
      <c r="BC145" s="271"/>
      <c r="BD145" s="272"/>
      <c r="BE145" s="202"/>
      <c r="BF145" s="203"/>
      <c r="BG145" s="202"/>
      <c r="BH145" s="207"/>
      <c r="BI145" s="203"/>
      <c r="BJ145" s="257"/>
      <c r="BK145" s="258"/>
      <c r="BL145" s="259"/>
      <c r="BM145" s="1"/>
      <c r="BN145" s="2"/>
    </row>
    <row r="146" spans="2:66" ht="15" customHeight="1" thickBot="1">
      <c r="B146" s="320"/>
      <c r="C146" s="321"/>
      <c r="D146" s="321"/>
      <c r="E146" s="321"/>
      <c r="F146" s="321"/>
      <c r="G146" s="321"/>
      <c r="H146" s="321"/>
      <c r="I146" s="321"/>
      <c r="J146" s="321"/>
      <c r="K146" s="321"/>
      <c r="L146" s="322"/>
      <c r="M146" s="581"/>
      <c r="N146" s="582"/>
      <c r="O146" s="582"/>
      <c r="P146" s="583"/>
      <c r="Q146" s="581"/>
      <c r="R146" s="582"/>
      <c r="S146" s="582"/>
      <c r="T146" s="583"/>
      <c r="U146" s="581"/>
      <c r="V146" s="582"/>
      <c r="W146" s="582"/>
      <c r="X146" s="583"/>
      <c r="Y146" s="581"/>
      <c r="Z146" s="582"/>
      <c r="AA146" s="582"/>
      <c r="AB146" s="583"/>
      <c r="AC146" s="311"/>
      <c r="AD146" s="312"/>
      <c r="AE146" s="312"/>
      <c r="AF146" s="313"/>
      <c r="AG146" s="228"/>
      <c r="AH146" s="229"/>
      <c r="AI146" s="229"/>
      <c r="AJ146" s="229"/>
      <c r="AK146" s="229"/>
      <c r="AL146" s="229"/>
      <c r="AM146" s="229"/>
      <c r="AN146" s="229"/>
      <c r="AO146" s="230"/>
      <c r="AP146" s="273"/>
      <c r="AQ146" s="277"/>
      <c r="AR146" s="277"/>
      <c r="AS146" s="274"/>
      <c r="AT146" s="204"/>
      <c r="AU146" s="208"/>
      <c r="AV146" s="205"/>
      <c r="AW146" s="192"/>
      <c r="AX146" s="193"/>
      <c r="AY146" s="192"/>
      <c r="AZ146" s="193"/>
      <c r="BA146" s="204"/>
      <c r="BB146" s="205"/>
      <c r="BC146" s="273"/>
      <c r="BD146" s="274"/>
      <c r="BE146" s="204"/>
      <c r="BF146" s="205"/>
      <c r="BG146" s="204"/>
      <c r="BH146" s="208"/>
      <c r="BI146" s="205"/>
      <c r="BJ146" s="260"/>
      <c r="BK146" s="261"/>
      <c r="BL146" s="262"/>
      <c r="BM146" s="1"/>
      <c r="BN146" s="2"/>
    </row>
    <row r="147" spans="2:66" ht="15" customHeight="1" thickTop="1">
      <c r="B147" s="209" t="s">
        <v>219</v>
      </c>
      <c r="C147" s="210"/>
      <c r="D147" s="210"/>
      <c r="E147" s="210"/>
      <c r="F147" s="210"/>
      <c r="G147" s="210"/>
      <c r="H147" s="210"/>
      <c r="I147" s="210"/>
      <c r="J147" s="210"/>
      <c r="K147" s="210"/>
      <c r="L147" s="211"/>
      <c r="M147" s="194" t="s">
        <v>129</v>
      </c>
      <c r="N147" s="219"/>
      <c r="O147" s="219"/>
      <c r="P147" s="195"/>
      <c r="Q147" s="194" t="s">
        <v>129</v>
      </c>
      <c r="R147" s="219"/>
      <c r="S147" s="219"/>
      <c r="T147" s="195"/>
      <c r="U147" s="194" t="s">
        <v>129</v>
      </c>
      <c r="V147" s="219"/>
      <c r="W147" s="219"/>
      <c r="X147" s="195"/>
      <c r="Y147" s="194" t="s">
        <v>129</v>
      </c>
      <c r="Z147" s="219"/>
      <c r="AA147" s="219"/>
      <c r="AB147" s="195"/>
      <c r="AC147" s="305" t="s">
        <v>129</v>
      </c>
      <c r="AD147" s="306"/>
      <c r="AE147" s="306"/>
      <c r="AF147" s="307"/>
      <c r="AG147" s="222" t="s">
        <v>218</v>
      </c>
      <c r="AH147" s="223"/>
      <c r="AI147" s="223"/>
      <c r="AJ147" s="223"/>
      <c r="AK147" s="223"/>
      <c r="AL147" s="223"/>
      <c r="AM147" s="223"/>
      <c r="AN147" s="223"/>
      <c r="AO147" s="224"/>
      <c r="AP147" s="269" t="s">
        <v>217</v>
      </c>
      <c r="AQ147" s="275"/>
      <c r="AR147" s="275"/>
      <c r="AS147" s="270"/>
      <c r="AT147" s="200">
        <f>'10.02'!AT147+AY147</f>
        <v>2</v>
      </c>
      <c r="AU147" s="206"/>
      <c r="AV147" s="201"/>
      <c r="AW147" s="188">
        <f>'10.02'!BG147</f>
        <v>2</v>
      </c>
      <c r="AX147" s="189"/>
      <c r="AY147" s="188"/>
      <c r="AZ147" s="189"/>
      <c r="BA147" s="200"/>
      <c r="BB147" s="201"/>
      <c r="BC147" s="269">
        <f>'10.02'!BC147+BA147</f>
        <v>0</v>
      </c>
      <c r="BD147" s="270"/>
      <c r="BE147" s="200">
        <f>'10.02'!BE147+BA147</f>
        <v>0</v>
      </c>
      <c r="BF147" s="201"/>
      <c r="BG147" s="200">
        <f>AT147-BE147</f>
        <v>2</v>
      </c>
      <c r="BH147" s="206"/>
      <c r="BI147" s="201"/>
      <c r="BJ147" s="254">
        <f>((LEFT(AP147,FIND(" ",AP147)-1)*BC147)/$S$279)</f>
        <v>0</v>
      </c>
      <c r="BK147" s="255"/>
      <c r="BL147" s="256"/>
      <c r="BM147" s="1"/>
      <c r="BN147" s="2"/>
    </row>
    <row r="148" spans="2:66" ht="15" customHeight="1">
      <c r="B148" s="212"/>
      <c r="C148" s="213"/>
      <c r="D148" s="213"/>
      <c r="E148" s="213"/>
      <c r="F148" s="213"/>
      <c r="G148" s="213"/>
      <c r="H148" s="213"/>
      <c r="I148" s="213"/>
      <c r="J148" s="213"/>
      <c r="K148" s="213"/>
      <c r="L148" s="214"/>
      <c r="M148" s="196"/>
      <c r="N148" s="220"/>
      <c r="O148" s="220"/>
      <c r="P148" s="197"/>
      <c r="Q148" s="196"/>
      <c r="R148" s="220"/>
      <c r="S148" s="220"/>
      <c r="T148" s="197"/>
      <c r="U148" s="196"/>
      <c r="V148" s="220"/>
      <c r="W148" s="220"/>
      <c r="X148" s="197"/>
      <c r="Y148" s="196"/>
      <c r="Z148" s="220"/>
      <c r="AA148" s="220"/>
      <c r="AB148" s="197"/>
      <c r="AC148" s="308"/>
      <c r="AD148" s="309"/>
      <c r="AE148" s="309"/>
      <c r="AF148" s="310"/>
      <c r="AG148" s="225"/>
      <c r="AH148" s="226"/>
      <c r="AI148" s="226"/>
      <c r="AJ148" s="226"/>
      <c r="AK148" s="226"/>
      <c r="AL148" s="226"/>
      <c r="AM148" s="226"/>
      <c r="AN148" s="226"/>
      <c r="AO148" s="227"/>
      <c r="AP148" s="271"/>
      <c r="AQ148" s="276"/>
      <c r="AR148" s="276"/>
      <c r="AS148" s="272"/>
      <c r="AT148" s="202"/>
      <c r="AU148" s="207"/>
      <c r="AV148" s="203"/>
      <c r="AW148" s="190"/>
      <c r="AX148" s="191"/>
      <c r="AY148" s="190"/>
      <c r="AZ148" s="191"/>
      <c r="BA148" s="202"/>
      <c r="BB148" s="203"/>
      <c r="BC148" s="271"/>
      <c r="BD148" s="272"/>
      <c r="BE148" s="202"/>
      <c r="BF148" s="203"/>
      <c r="BG148" s="202"/>
      <c r="BH148" s="207"/>
      <c r="BI148" s="203"/>
      <c r="BJ148" s="257"/>
      <c r="BK148" s="258"/>
      <c r="BL148" s="259"/>
      <c r="BM148" s="1"/>
      <c r="BN148" s="2"/>
    </row>
    <row r="149" spans="2:66" ht="15" customHeight="1" thickBot="1">
      <c r="B149" s="215"/>
      <c r="C149" s="216"/>
      <c r="D149" s="216"/>
      <c r="E149" s="216"/>
      <c r="F149" s="216"/>
      <c r="G149" s="216"/>
      <c r="H149" s="216"/>
      <c r="I149" s="216"/>
      <c r="J149" s="216"/>
      <c r="K149" s="216"/>
      <c r="L149" s="217"/>
      <c r="M149" s="198"/>
      <c r="N149" s="221"/>
      <c r="O149" s="221"/>
      <c r="P149" s="199"/>
      <c r="Q149" s="198"/>
      <c r="R149" s="221"/>
      <c r="S149" s="221"/>
      <c r="T149" s="199"/>
      <c r="U149" s="198"/>
      <c r="V149" s="221"/>
      <c r="W149" s="221"/>
      <c r="X149" s="199"/>
      <c r="Y149" s="198"/>
      <c r="Z149" s="221"/>
      <c r="AA149" s="221"/>
      <c r="AB149" s="199"/>
      <c r="AC149" s="311"/>
      <c r="AD149" s="312"/>
      <c r="AE149" s="312"/>
      <c r="AF149" s="313"/>
      <c r="AG149" s="228"/>
      <c r="AH149" s="229"/>
      <c r="AI149" s="229"/>
      <c r="AJ149" s="229"/>
      <c r="AK149" s="229"/>
      <c r="AL149" s="229"/>
      <c r="AM149" s="229"/>
      <c r="AN149" s="229"/>
      <c r="AO149" s="230"/>
      <c r="AP149" s="273"/>
      <c r="AQ149" s="277"/>
      <c r="AR149" s="277"/>
      <c r="AS149" s="274"/>
      <c r="AT149" s="204"/>
      <c r="AU149" s="208"/>
      <c r="AV149" s="205"/>
      <c r="AW149" s="192"/>
      <c r="AX149" s="193"/>
      <c r="AY149" s="192"/>
      <c r="AZ149" s="193"/>
      <c r="BA149" s="204"/>
      <c r="BB149" s="205"/>
      <c r="BC149" s="273"/>
      <c r="BD149" s="274"/>
      <c r="BE149" s="204"/>
      <c r="BF149" s="205"/>
      <c r="BG149" s="204"/>
      <c r="BH149" s="208"/>
      <c r="BI149" s="205"/>
      <c r="BJ149" s="260"/>
      <c r="BK149" s="261"/>
      <c r="BL149" s="262"/>
      <c r="BM149" s="1"/>
      <c r="BN149" s="2"/>
    </row>
    <row r="150" spans="2:66" ht="15" customHeight="1" thickTop="1">
      <c r="B150" s="209" t="s">
        <v>298</v>
      </c>
      <c r="C150" s="210"/>
      <c r="D150" s="210"/>
      <c r="E150" s="210"/>
      <c r="F150" s="210"/>
      <c r="G150" s="210"/>
      <c r="H150" s="210"/>
      <c r="I150" s="210"/>
      <c r="J150" s="210"/>
      <c r="K150" s="210"/>
      <c r="L150" s="211"/>
      <c r="M150" s="599" t="s">
        <v>129</v>
      </c>
      <c r="N150" s="600"/>
      <c r="O150" s="600"/>
      <c r="P150" s="601"/>
      <c r="Q150" s="599" t="s">
        <v>129</v>
      </c>
      <c r="R150" s="600"/>
      <c r="S150" s="600"/>
      <c r="T150" s="601"/>
      <c r="U150" s="599" t="s">
        <v>129</v>
      </c>
      <c r="V150" s="600"/>
      <c r="W150" s="600"/>
      <c r="X150" s="601"/>
      <c r="Y150" s="599" t="s">
        <v>129</v>
      </c>
      <c r="Z150" s="600"/>
      <c r="AA150" s="600"/>
      <c r="AB150" s="601"/>
      <c r="AC150" s="296" t="s">
        <v>129</v>
      </c>
      <c r="AD150" s="297"/>
      <c r="AE150" s="297"/>
      <c r="AF150" s="298"/>
      <c r="AG150" s="222" t="s">
        <v>216</v>
      </c>
      <c r="AH150" s="223"/>
      <c r="AI150" s="223"/>
      <c r="AJ150" s="223"/>
      <c r="AK150" s="223"/>
      <c r="AL150" s="223"/>
      <c r="AM150" s="223"/>
      <c r="AN150" s="223"/>
      <c r="AO150" s="224"/>
      <c r="AP150" s="269" t="s">
        <v>159</v>
      </c>
      <c r="AQ150" s="275"/>
      <c r="AR150" s="275"/>
      <c r="AS150" s="270"/>
      <c r="AT150" s="200">
        <f>'10.02'!AT150+AY150</f>
        <v>7</v>
      </c>
      <c r="AU150" s="206"/>
      <c r="AV150" s="201"/>
      <c r="AW150" s="188">
        <f>'10.02'!BG150</f>
        <v>7</v>
      </c>
      <c r="AX150" s="189"/>
      <c r="AY150" s="188"/>
      <c r="AZ150" s="189"/>
      <c r="BA150" s="200"/>
      <c r="BB150" s="201"/>
      <c r="BC150" s="269">
        <f>'10.02'!BC150+BA150</f>
        <v>0</v>
      </c>
      <c r="BD150" s="270"/>
      <c r="BE150" s="200">
        <f>'10.02'!BE150+BA150</f>
        <v>0</v>
      </c>
      <c r="BF150" s="201"/>
      <c r="BG150" s="200">
        <f>AT150-BE150</f>
        <v>7</v>
      </c>
      <c r="BH150" s="206"/>
      <c r="BI150" s="201"/>
      <c r="BJ150" s="254">
        <f>((LEFT(AP150,FIND(" ",AP150)-1)*BC150)/$S$279)</f>
        <v>0</v>
      </c>
      <c r="BK150" s="255"/>
      <c r="BL150" s="256"/>
      <c r="BM150" s="1"/>
      <c r="BN150" s="2"/>
    </row>
    <row r="151" spans="2:66" ht="15" customHeight="1">
      <c r="B151" s="212"/>
      <c r="C151" s="213"/>
      <c r="D151" s="213"/>
      <c r="E151" s="213"/>
      <c r="F151" s="213"/>
      <c r="G151" s="213"/>
      <c r="H151" s="213"/>
      <c r="I151" s="213"/>
      <c r="J151" s="213"/>
      <c r="K151" s="213"/>
      <c r="L151" s="214"/>
      <c r="M151" s="602"/>
      <c r="N151" s="603"/>
      <c r="O151" s="603"/>
      <c r="P151" s="604"/>
      <c r="Q151" s="602"/>
      <c r="R151" s="603"/>
      <c r="S151" s="603"/>
      <c r="T151" s="604"/>
      <c r="U151" s="602"/>
      <c r="V151" s="603"/>
      <c r="W151" s="603"/>
      <c r="X151" s="604"/>
      <c r="Y151" s="602"/>
      <c r="Z151" s="603"/>
      <c r="AA151" s="603"/>
      <c r="AB151" s="604"/>
      <c r="AC151" s="299"/>
      <c r="AD151" s="300"/>
      <c r="AE151" s="300"/>
      <c r="AF151" s="301"/>
      <c r="AG151" s="225"/>
      <c r="AH151" s="226"/>
      <c r="AI151" s="226"/>
      <c r="AJ151" s="226"/>
      <c r="AK151" s="226"/>
      <c r="AL151" s="226"/>
      <c r="AM151" s="226"/>
      <c r="AN151" s="226"/>
      <c r="AO151" s="227"/>
      <c r="AP151" s="271"/>
      <c r="AQ151" s="276"/>
      <c r="AR151" s="276"/>
      <c r="AS151" s="272"/>
      <c r="AT151" s="202"/>
      <c r="AU151" s="207"/>
      <c r="AV151" s="203"/>
      <c r="AW151" s="190"/>
      <c r="AX151" s="191"/>
      <c r="AY151" s="190"/>
      <c r="AZ151" s="191"/>
      <c r="BA151" s="202"/>
      <c r="BB151" s="203"/>
      <c r="BC151" s="271"/>
      <c r="BD151" s="272"/>
      <c r="BE151" s="202"/>
      <c r="BF151" s="203"/>
      <c r="BG151" s="202"/>
      <c r="BH151" s="207"/>
      <c r="BI151" s="203"/>
      <c r="BJ151" s="257"/>
      <c r="BK151" s="258"/>
      <c r="BL151" s="259"/>
      <c r="BM151" s="1"/>
      <c r="BN151" s="2"/>
    </row>
    <row r="152" spans="2:66" ht="15" customHeight="1" thickBot="1">
      <c r="B152" s="215"/>
      <c r="C152" s="216"/>
      <c r="D152" s="216"/>
      <c r="E152" s="216"/>
      <c r="F152" s="216"/>
      <c r="G152" s="216"/>
      <c r="H152" s="216"/>
      <c r="I152" s="216"/>
      <c r="J152" s="216"/>
      <c r="K152" s="216"/>
      <c r="L152" s="217"/>
      <c r="M152" s="605"/>
      <c r="N152" s="606"/>
      <c r="O152" s="606"/>
      <c r="P152" s="607"/>
      <c r="Q152" s="605"/>
      <c r="R152" s="606"/>
      <c r="S152" s="606"/>
      <c r="T152" s="607"/>
      <c r="U152" s="605"/>
      <c r="V152" s="606"/>
      <c r="W152" s="606"/>
      <c r="X152" s="607"/>
      <c r="Y152" s="605"/>
      <c r="Z152" s="606"/>
      <c r="AA152" s="606"/>
      <c r="AB152" s="607"/>
      <c r="AC152" s="302"/>
      <c r="AD152" s="303"/>
      <c r="AE152" s="303"/>
      <c r="AF152" s="304"/>
      <c r="AG152" s="228"/>
      <c r="AH152" s="229"/>
      <c r="AI152" s="229"/>
      <c r="AJ152" s="229"/>
      <c r="AK152" s="229"/>
      <c r="AL152" s="229"/>
      <c r="AM152" s="229"/>
      <c r="AN152" s="229"/>
      <c r="AO152" s="230"/>
      <c r="AP152" s="273"/>
      <c r="AQ152" s="277"/>
      <c r="AR152" s="277"/>
      <c r="AS152" s="274"/>
      <c r="AT152" s="204"/>
      <c r="AU152" s="208"/>
      <c r="AV152" s="205"/>
      <c r="AW152" s="192"/>
      <c r="AX152" s="193"/>
      <c r="AY152" s="192"/>
      <c r="AZ152" s="193"/>
      <c r="BA152" s="204"/>
      <c r="BB152" s="205"/>
      <c r="BC152" s="273"/>
      <c r="BD152" s="274"/>
      <c r="BE152" s="204"/>
      <c r="BF152" s="205"/>
      <c r="BG152" s="204"/>
      <c r="BH152" s="208"/>
      <c r="BI152" s="205"/>
      <c r="BJ152" s="260"/>
      <c r="BK152" s="261"/>
      <c r="BL152" s="262"/>
      <c r="BM152" s="1"/>
      <c r="BN152" s="2"/>
    </row>
    <row r="153" spans="2:66" ht="15" customHeight="1" thickTop="1">
      <c r="B153" s="209"/>
      <c r="C153" s="210"/>
      <c r="D153" s="210"/>
      <c r="E153" s="210"/>
      <c r="F153" s="210"/>
      <c r="G153" s="210"/>
      <c r="H153" s="210"/>
      <c r="I153" s="210"/>
      <c r="J153" s="210"/>
      <c r="K153" s="210"/>
      <c r="L153" s="211"/>
      <c r="M153" s="188"/>
      <c r="N153" s="241"/>
      <c r="O153" s="241"/>
      <c r="P153" s="189"/>
      <c r="Q153" s="188"/>
      <c r="R153" s="241"/>
      <c r="S153" s="241"/>
      <c r="T153" s="189"/>
      <c r="U153" s="188"/>
      <c r="V153" s="241"/>
      <c r="W153" s="241"/>
      <c r="X153" s="189"/>
      <c r="Y153" s="188"/>
      <c r="Z153" s="241"/>
      <c r="AA153" s="241"/>
      <c r="AB153" s="189"/>
      <c r="AC153" s="278"/>
      <c r="AD153" s="279"/>
      <c r="AE153" s="279"/>
      <c r="AF153" s="280"/>
      <c r="AG153" s="222"/>
      <c r="AH153" s="223"/>
      <c r="AI153" s="223"/>
      <c r="AJ153" s="223"/>
      <c r="AK153" s="223"/>
      <c r="AL153" s="223"/>
      <c r="AM153" s="223"/>
      <c r="AN153" s="223"/>
      <c r="AO153" s="224"/>
      <c r="AP153" s="269"/>
      <c r="AQ153" s="275"/>
      <c r="AR153" s="275"/>
      <c r="AS153" s="270"/>
      <c r="AT153" s="200">
        <f>'10.02'!AT153+AY153</f>
        <v>0</v>
      </c>
      <c r="AU153" s="206"/>
      <c r="AV153" s="201"/>
      <c r="AW153" s="188">
        <f>'10.02'!BG153</f>
        <v>0</v>
      </c>
      <c r="AX153" s="189"/>
      <c r="AY153" s="188"/>
      <c r="AZ153" s="189"/>
      <c r="BA153" s="200"/>
      <c r="BB153" s="201"/>
      <c r="BC153" s="269">
        <f>'10.02'!BC153+BA153</f>
        <v>0</v>
      </c>
      <c r="BD153" s="270"/>
      <c r="BE153" s="200">
        <f>'10.02'!BE153+BA153</f>
        <v>0</v>
      </c>
      <c r="BF153" s="201"/>
      <c r="BG153" s="200">
        <f>AT153-BE153</f>
        <v>0</v>
      </c>
      <c r="BH153" s="206"/>
      <c r="BI153" s="201"/>
      <c r="BJ153" s="254"/>
      <c r="BK153" s="255"/>
      <c r="BL153" s="256"/>
      <c r="BM153" s="1"/>
      <c r="BN153" s="2"/>
    </row>
    <row r="154" spans="2:66" ht="15" customHeight="1">
      <c r="B154" s="212"/>
      <c r="C154" s="213"/>
      <c r="D154" s="213"/>
      <c r="E154" s="213"/>
      <c r="F154" s="213"/>
      <c r="G154" s="213"/>
      <c r="H154" s="213"/>
      <c r="I154" s="213"/>
      <c r="J154" s="213"/>
      <c r="K154" s="213"/>
      <c r="L154" s="214"/>
      <c r="M154" s="190"/>
      <c r="N154" s="242"/>
      <c r="O154" s="242"/>
      <c r="P154" s="191"/>
      <c r="Q154" s="190"/>
      <c r="R154" s="242"/>
      <c r="S154" s="242"/>
      <c r="T154" s="191"/>
      <c r="U154" s="190"/>
      <c r="V154" s="242"/>
      <c r="W154" s="242"/>
      <c r="X154" s="191"/>
      <c r="Y154" s="190"/>
      <c r="Z154" s="242"/>
      <c r="AA154" s="242"/>
      <c r="AB154" s="191"/>
      <c r="AC154" s="281"/>
      <c r="AD154" s="282"/>
      <c r="AE154" s="282"/>
      <c r="AF154" s="283"/>
      <c r="AG154" s="225"/>
      <c r="AH154" s="226"/>
      <c r="AI154" s="226"/>
      <c r="AJ154" s="226"/>
      <c r="AK154" s="226"/>
      <c r="AL154" s="226"/>
      <c r="AM154" s="226"/>
      <c r="AN154" s="226"/>
      <c r="AO154" s="227"/>
      <c r="AP154" s="271"/>
      <c r="AQ154" s="276"/>
      <c r="AR154" s="276"/>
      <c r="AS154" s="272"/>
      <c r="AT154" s="202"/>
      <c r="AU154" s="207"/>
      <c r="AV154" s="203"/>
      <c r="AW154" s="190"/>
      <c r="AX154" s="191"/>
      <c r="AY154" s="190"/>
      <c r="AZ154" s="191"/>
      <c r="BA154" s="202"/>
      <c r="BB154" s="203"/>
      <c r="BC154" s="271"/>
      <c r="BD154" s="272"/>
      <c r="BE154" s="202"/>
      <c r="BF154" s="203"/>
      <c r="BG154" s="202"/>
      <c r="BH154" s="207"/>
      <c r="BI154" s="203"/>
      <c r="BJ154" s="257"/>
      <c r="BK154" s="258"/>
      <c r="BL154" s="259"/>
      <c r="BM154" s="1"/>
      <c r="BN154" s="2"/>
    </row>
    <row r="155" spans="2:66" ht="15" customHeight="1" thickBot="1">
      <c r="B155" s="215"/>
      <c r="C155" s="216"/>
      <c r="D155" s="216"/>
      <c r="E155" s="216"/>
      <c r="F155" s="216"/>
      <c r="G155" s="216"/>
      <c r="H155" s="216"/>
      <c r="I155" s="216"/>
      <c r="J155" s="216"/>
      <c r="K155" s="216"/>
      <c r="L155" s="217"/>
      <c r="M155" s="192"/>
      <c r="N155" s="243"/>
      <c r="O155" s="243"/>
      <c r="P155" s="193"/>
      <c r="Q155" s="192"/>
      <c r="R155" s="243"/>
      <c r="S155" s="243"/>
      <c r="T155" s="193"/>
      <c r="U155" s="192"/>
      <c r="V155" s="243"/>
      <c r="W155" s="243"/>
      <c r="X155" s="193"/>
      <c r="Y155" s="192"/>
      <c r="Z155" s="243"/>
      <c r="AA155" s="243"/>
      <c r="AB155" s="193"/>
      <c r="AC155" s="284"/>
      <c r="AD155" s="285"/>
      <c r="AE155" s="285"/>
      <c r="AF155" s="286"/>
      <c r="AG155" s="228"/>
      <c r="AH155" s="229"/>
      <c r="AI155" s="229"/>
      <c r="AJ155" s="229"/>
      <c r="AK155" s="229"/>
      <c r="AL155" s="229"/>
      <c r="AM155" s="229"/>
      <c r="AN155" s="229"/>
      <c r="AO155" s="230"/>
      <c r="AP155" s="273"/>
      <c r="AQ155" s="277"/>
      <c r="AR155" s="277"/>
      <c r="AS155" s="274"/>
      <c r="AT155" s="204"/>
      <c r="AU155" s="208"/>
      <c r="AV155" s="205"/>
      <c r="AW155" s="192"/>
      <c r="AX155" s="193"/>
      <c r="AY155" s="192"/>
      <c r="AZ155" s="193"/>
      <c r="BA155" s="204"/>
      <c r="BB155" s="205"/>
      <c r="BC155" s="273"/>
      <c r="BD155" s="274"/>
      <c r="BE155" s="204"/>
      <c r="BF155" s="205"/>
      <c r="BG155" s="204"/>
      <c r="BH155" s="208"/>
      <c r="BI155" s="205"/>
      <c r="BJ155" s="260"/>
      <c r="BK155" s="261"/>
      <c r="BL155" s="262"/>
      <c r="BM155" s="1"/>
      <c r="BN155" s="2"/>
    </row>
    <row r="156" spans="2:66" ht="15" customHeight="1" thickTop="1">
      <c r="B156" s="209"/>
      <c r="C156" s="210"/>
      <c r="D156" s="210"/>
      <c r="E156" s="210"/>
      <c r="F156" s="210"/>
      <c r="G156" s="210"/>
      <c r="H156" s="210"/>
      <c r="I156" s="210"/>
      <c r="J156" s="210"/>
      <c r="K156" s="210"/>
      <c r="L156" s="211"/>
      <c r="M156" s="194"/>
      <c r="N156" s="219"/>
      <c r="O156" s="219"/>
      <c r="P156" s="195"/>
      <c r="Q156" s="194"/>
      <c r="R156" s="219"/>
      <c r="S156" s="219"/>
      <c r="T156" s="195"/>
      <c r="U156" s="194"/>
      <c r="V156" s="219"/>
      <c r="W156" s="219"/>
      <c r="X156" s="195"/>
      <c r="Y156" s="194"/>
      <c r="Z156" s="219"/>
      <c r="AA156" s="219"/>
      <c r="AB156" s="195"/>
      <c r="AC156" s="188"/>
      <c r="AD156" s="241"/>
      <c r="AE156" s="241"/>
      <c r="AF156" s="189"/>
      <c r="AG156" s="222" t="s">
        <v>215</v>
      </c>
      <c r="AH156" s="223"/>
      <c r="AI156" s="223"/>
      <c r="AJ156" s="223"/>
      <c r="AK156" s="223"/>
      <c r="AL156" s="223"/>
      <c r="AM156" s="223"/>
      <c r="AN156" s="223"/>
      <c r="AO156" s="224"/>
      <c r="AP156" s="269" t="s">
        <v>61</v>
      </c>
      <c r="AQ156" s="275"/>
      <c r="AR156" s="275"/>
      <c r="AS156" s="270"/>
      <c r="AT156" s="200">
        <f>'10.02'!AT156+AY156</f>
        <v>37</v>
      </c>
      <c r="AU156" s="206"/>
      <c r="AV156" s="201"/>
      <c r="AW156" s="188">
        <f>'10.02'!BG156</f>
        <v>37</v>
      </c>
      <c r="AX156" s="189"/>
      <c r="AY156" s="188"/>
      <c r="AZ156" s="189"/>
      <c r="BA156" s="200"/>
      <c r="BB156" s="201"/>
      <c r="BC156" s="269">
        <f>'10.02'!BC156+BA156</f>
        <v>0</v>
      </c>
      <c r="BD156" s="270"/>
      <c r="BE156" s="200">
        <f>'10.02'!BE156+BA156</f>
        <v>0</v>
      </c>
      <c r="BF156" s="201"/>
      <c r="BG156" s="200">
        <f>AT156-BE156</f>
        <v>37</v>
      </c>
      <c r="BH156" s="206"/>
      <c r="BI156" s="201"/>
      <c r="BJ156" s="254">
        <f>((LEFT(AP156,FIND(" ",AP156)-1)*BC156)/$S$279)</f>
        <v>0</v>
      </c>
      <c r="BK156" s="255"/>
      <c r="BL156" s="256"/>
      <c r="BM156" s="1"/>
      <c r="BN156" s="2"/>
    </row>
    <row r="157" spans="2:66" ht="15" customHeight="1">
      <c r="B157" s="212"/>
      <c r="C157" s="213"/>
      <c r="D157" s="213"/>
      <c r="E157" s="213"/>
      <c r="F157" s="213"/>
      <c r="G157" s="213"/>
      <c r="H157" s="213"/>
      <c r="I157" s="213"/>
      <c r="J157" s="213"/>
      <c r="K157" s="213"/>
      <c r="L157" s="214"/>
      <c r="M157" s="196"/>
      <c r="N157" s="220"/>
      <c r="O157" s="220"/>
      <c r="P157" s="197"/>
      <c r="Q157" s="196"/>
      <c r="R157" s="220"/>
      <c r="S157" s="220"/>
      <c r="T157" s="197"/>
      <c r="U157" s="196"/>
      <c r="V157" s="220"/>
      <c r="W157" s="220"/>
      <c r="X157" s="197"/>
      <c r="Y157" s="196"/>
      <c r="Z157" s="220"/>
      <c r="AA157" s="220"/>
      <c r="AB157" s="197"/>
      <c r="AC157" s="190"/>
      <c r="AD157" s="242"/>
      <c r="AE157" s="242"/>
      <c r="AF157" s="191"/>
      <c r="AG157" s="225"/>
      <c r="AH157" s="226"/>
      <c r="AI157" s="226"/>
      <c r="AJ157" s="226"/>
      <c r="AK157" s="226"/>
      <c r="AL157" s="226"/>
      <c r="AM157" s="226"/>
      <c r="AN157" s="226"/>
      <c r="AO157" s="227"/>
      <c r="AP157" s="271"/>
      <c r="AQ157" s="276"/>
      <c r="AR157" s="276"/>
      <c r="AS157" s="272"/>
      <c r="AT157" s="202"/>
      <c r="AU157" s="207"/>
      <c r="AV157" s="203"/>
      <c r="AW157" s="190"/>
      <c r="AX157" s="191"/>
      <c r="AY157" s="190"/>
      <c r="AZ157" s="191"/>
      <c r="BA157" s="202"/>
      <c r="BB157" s="203"/>
      <c r="BC157" s="271"/>
      <c r="BD157" s="272"/>
      <c r="BE157" s="202"/>
      <c r="BF157" s="203"/>
      <c r="BG157" s="202"/>
      <c r="BH157" s="207"/>
      <c r="BI157" s="203"/>
      <c r="BJ157" s="257"/>
      <c r="BK157" s="258"/>
      <c r="BL157" s="259"/>
      <c r="BM157" s="1"/>
      <c r="BN157" s="2"/>
    </row>
    <row r="158" spans="2:66" ht="15" customHeight="1" thickBot="1">
      <c r="B158" s="215"/>
      <c r="C158" s="216"/>
      <c r="D158" s="216"/>
      <c r="E158" s="216"/>
      <c r="F158" s="216"/>
      <c r="G158" s="216"/>
      <c r="H158" s="216"/>
      <c r="I158" s="216"/>
      <c r="J158" s="216"/>
      <c r="K158" s="216"/>
      <c r="L158" s="217"/>
      <c r="M158" s="198"/>
      <c r="N158" s="221"/>
      <c r="O158" s="221"/>
      <c r="P158" s="199"/>
      <c r="Q158" s="198"/>
      <c r="R158" s="221"/>
      <c r="S158" s="221"/>
      <c r="T158" s="199"/>
      <c r="U158" s="198"/>
      <c r="V158" s="221"/>
      <c r="W158" s="221"/>
      <c r="X158" s="199"/>
      <c r="Y158" s="198"/>
      <c r="Z158" s="221"/>
      <c r="AA158" s="221"/>
      <c r="AB158" s="199"/>
      <c r="AC158" s="192"/>
      <c r="AD158" s="243"/>
      <c r="AE158" s="243"/>
      <c r="AF158" s="193"/>
      <c r="AG158" s="228"/>
      <c r="AH158" s="229"/>
      <c r="AI158" s="229"/>
      <c r="AJ158" s="229"/>
      <c r="AK158" s="229"/>
      <c r="AL158" s="229"/>
      <c r="AM158" s="229"/>
      <c r="AN158" s="229"/>
      <c r="AO158" s="230"/>
      <c r="AP158" s="273"/>
      <c r="AQ158" s="277"/>
      <c r="AR158" s="277"/>
      <c r="AS158" s="274"/>
      <c r="AT158" s="204"/>
      <c r="AU158" s="208"/>
      <c r="AV158" s="205"/>
      <c r="AW158" s="192"/>
      <c r="AX158" s="193"/>
      <c r="AY158" s="192"/>
      <c r="AZ158" s="193"/>
      <c r="BA158" s="204"/>
      <c r="BB158" s="205"/>
      <c r="BC158" s="273"/>
      <c r="BD158" s="274"/>
      <c r="BE158" s="204"/>
      <c r="BF158" s="205"/>
      <c r="BG158" s="204"/>
      <c r="BH158" s="208"/>
      <c r="BI158" s="205"/>
      <c r="BJ158" s="260"/>
      <c r="BK158" s="261"/>
      <c r="BL158" s="262"/>
      <c r="BM158" s="1"/>
      <c r="BN158" s="2"/>
    </row>
    <row r="159" spans="2:66" ht="15" customHeight="1" thickTop="1" thickBot="1">
      <c r="B159" s="209"/>
      <c r="C159" s="210"/>
      <c r="D159" s="210"/>
      <c r="E159" s="210"/>
      <c r="F159" s="210"/>
      <c r="G159" s="210"/>
      <c r="H159" s="210"/>
      <c r="I159" s="210"/>
      <c r="J159" s="210"/>
      <c r="K159" s="210"/>
      <c r="L159" s="211"/>
      <c r="M159" s="218"/>
      <c r="N159" s="218"/>
      <c r="O159" s="218"/>
      <c r="P159" s="218"/>
      <c r="Q159" s="218"/>
      <c r="R159" s="218"/>
      <c r="S159" s="218"/>
      <c r="T159" s="218"/>
      <c r="U159" s="218"/>
      <c r="V159" s="218"/>
      <c r="W159" s="218"/>
      <c r="X159" s="218"/>
      <c r="Y159" s="218"/>
      <c r="Z159" s="218"/>
      <c r="AA159" s="218"/>
      <c r="AB159" s="218"/>
      <c r="AC159" s="182"/>
      <c r="AD159" s="182"/>
      <c r="AE159" s="182"/>
      <c r="AF159" s="182"/>
      <c r="AG159" s="222" t="s">
        <v>301</v>
      </c>
      <c r="AH159" s="223"/>
      <c r="AI159" s="223"/>
      <c r="AJ159" s="223"/>
      <c r="AK159" s="223"/>
      <c r="AL159" s="223"/>
      <c r="AM159" s="223"/>
      <c r="AN159" s="223"/>
      <c r="AO159" s="224"/>
      <c r="AP159" s="269" t="s">
        <v>52</v>
      </c>
      <c r="AQ159" s="275"/>
      <c r="AR159" s="275"/>
      <c r="AS159" s="270"/>
      <c r="AT159" s="200">
        <f>'10.02'!AT159+AY159</f>
        <v>10</v>
      </c>
      <c r="AU159" s="206"/>
      <c r="AV159" s="201"/>
      <c r="AW159" s="188">
        <f>'10.02'!BG159</f>
        <v>10</v>
      </c>
      <c r="AX159" s="189"/>
      <c r="AY159" s="188"/>
      <c r="AZ159" s="189"/>
      <c r="BA159" s="200"/>
      <c r="BB159" s="201"/>
      <c r="BC159" s="269">
        <f>'10.02'!BC159+BA159</f>
        <v>0</v>
      </c>
      <c r="BD159" s="270"/>
      <c r="BE159" s="200">
        <f>'10.02'!BE159+BA159</f>
        <v>0</v>
      </c>
      <c r="BF159" s="201"/>
      <c r="BG159" s="200">
        <f>AT159-BE159</f>
        <v>10</v>
      </c>
      <c r="BH159" s="206"/>
      <c r="BI159" s="201"/>
      <c r="BJ159" s="254">
        <f>((LEFT(AP159,FIND(" ",AP159)-1)*BC159)/$S$279)</f>
        <v>0</v>
      </c>
      <c r="BK159" s="255"/>
      <c r="BL159" s="256"/>
      <c r="BM159" s="1"/>
      <c r="BN159" s="2"/>
    </row>
    <row r="160" spans="2:66" ht="15" customHeight="1" thickTop="1" thickBot="1">
      <c r="B160" s="212"/>
      <c r="C160" s="213"/>
      <c r="D160" s="213"/>
      <c r="E160" s="213"/>
      <c r="F160" s="213"/>
      <c r="G160" s="213"/>
      <c r="H160" s="213"/>
      <c r="I160" s="213"/>
      <c r="J160" s="213"/>
      <c r="K160" s="213"/>
      <c r="L160" s="214"/>
      <c r="M160" s="218"/>
      <c r="N160" s="218"/>
      <c r="O160" s="218"/>
      <c r="P160" s="218"/>
      <c r="Q160" s="218"/>
      <c r="R160" s="218"/>
      <c r="S160" s="218"/>
      <c r="T160" s="218"/>
      <c r="U160" s="218"/>
      <c r="V160" s="218"/>
      <c r="W160" s="218"/>
      <c r="X160" s="218"/>
      <c r="Y160" s="218"/>
      <c r="Z160" s="218"/>
      <c r="AA160" s="218"/>
      <c r="AB160" s="218"/>
      <c r="AC160" s="182"/>
      <c r="AD160" s="182"/>
      <c r="AE160" s="182"/>
      <c r="AF160" s="182"/>
      <c r="AG160" s="225"/>
      <c r="AH160" s="226"/>
      <c r="AI160" s="226"/>
      <c r="AJ160" s="226"/>
      <c r="AK160" s="226"/>
      <c r="AL160" s="226"/>
      <c r="AM160" s="226"/>
      <c r="AN160" s="226"/>
      <c r="AO160" s="227"/>
      <c r="AP160" s="271"/>
      <c r="AQ160" s="276"/>
      <c r="AR160" s="276"/>
      <c r="AS160" s="272"/>
      <c r="AT160" s="202"/>
      <c r="AU160" s="207"/>
      <c r="AV160" s="203"/>
      <c r="AW160" s="190"/>
      <c r="AX160" s="191"/>
      <c r="AY160" s="190"/>
      <c r="AZ160" s="191"/>
      <c r="BA160" s="202"/>
      <c r="BB160" s="203"/>
      <c r="BC160" s="271"/>
      <c r="BD160" s="272"/>
      <c r="BE160" s="202"/>
      <c r="BF160" s="203"/>
      <c r="BG160" s="202"/>
      <c r="BH160" s="207"/>
      <c r="BI160" s="203"/>
      <c r="BJ160" s="257"/>
      <c r="BK160" s="258"/>
      <c r="BL160" s="259"/>
      <c r="BM160" s="1"/>
      <c r="BN160" s="2"/>
    </row>
    <row r="161" spans="2:67" ht="15" customHeight="1" thickTop="1" thickBot="1">
      <c r="B161" s="215"/>
      <c r="C161" s="216"/>
      <c r="D161" s="216"/>
      <c r="E161" s="216"/>
      <c r="F161" s="216"/>
      <c r="G161" s="216"/>
      <c r="H161" s="216"/>
      <c r="I161" s="216"/>
      <c r="J161" s="216"/>
      <c r="K161" s="216"/>
      <c r="L161" s="217"/>
      <c r="M161" s="218"/>
      <c r="N161" s="218"/>
      <c r="O161" s="218"/>
      <c r="P161" s="218"/>
      <c r="Q161" s="218"/>
      <c r="R161" s="218"/>
      <c r="S161" s="218"/>
      <c r="T161" s="218"/>
      <c r="U161" s="218"/>
      <c r="V161" s="218"/>
      <c r="W161" s="218"/>
      <c r="X161" s="218"/>
      <c r="Y161" s="218"/>
      <c r="Z161" s="218"/>
      <c r="AA161" s="218"/>
      <c r="AB161" s="218"/>
      <c r="AC161" s="182"/>
      <c r="AD161" s="182"/>
      <c r="AE161" s="182"/>
      <c r="AF161" s="182"/>
      <c r="AG161" s="228"/>
      <c r="AH161" s="229"/>
      <c r="AI161" s="229"/>
      <c r="AJ161" s="229"/>
      <c r="AK161" s="229"/>
      <c r="AL161" s="229"/>
      <c r="AM161" s="229"/>
      <c r="AN161" s="229"/>
      <c r="AO161" s="230"/>
      <c r="AP161" s="273"/>
      <c r="AQ161" s="277"/>
      <c r="AR161" s="277"/>
      <c r="AS161" s="274"/>
      <c r="AT161" s="204"/>
      <c r="AU161" s="208"/>
      <c r="AV161" s="205"/>
      <c r="AW161" s="192"/>
      <c r="AX161" s="193"/>
      <c r="AY161" s="192"/>
      <c r="AZ161" s="193"/>
      <c r="BA161" s="204"/>
      <c r="BB161" s="205"/>
      <c r="BC161" s="273"/>
      <c r="BD161" s="274"/>
      <c r="BE161" s="204"/>
      <c r="BF161" s="205"/>
      <c r="BG161" s="204"/>
      <c r="BH161" s="208"/>
      <c r="BI161" s="205"/>
      <c r="BJ161" s="260"/>
      <c r="BK161" s="261"/>
      <c r="BL161" s="262"/>
      <c r="BM161" s="1"/>
      <c r="BN161" s="2"/>
    </row>
    <row r="162" spans="2:67" ht="15" customHeight="1" thickTop="1" thickBot="1">
      <c r="B162" s="209"/>
      <c r="C162" s="210"/>
      <c r="D162" s="210"/>
      <c r="E162" s="210"/>
      <c r="F162" s="210"/>
      <c r="G162" s="210"/>
      <c r="H162" s="210"/>
      <c r="I162" s="210"/>
      <c r="J162" s="210"/>
      <c r="K162" s="210"/>
      <c r="L162" s="211"/>
      <c r="M162" s="218"/>
      <c r="N162" s="218"/>
      <c r="O162" s="218"/>
      <c r="P162" s="218"/>
      <c r="Q162" s="218"/>
      <c r="R162" s="218"/>
      <c r="S162" s="218"/>
      <c r="T162" s="218"/>
      <c r="U162" s="218"/>
      <c r="V162" s="218"/>
      <c r="W162" s="218"/>
      <c r="X162" s="218"/>
      <c r="Y162" s="218"/>
      <c r="Z162" s="218"/>
      <c r="AA162" s="218"/>
      <c r="AB162" s="218"/>
      <c r="AC162" s="182"/>
      <c r="AD162" s="182"/>
      <c r="AE162" s="182"/>
      <c r="AF162" s="182"/>
      <c r="AG162" s="222" t="s">
        <v>164</v>
      </c>
      <c r="AH162" s="223"/>
      <c r="AI162" s="223"/>
      <c r="AJ162" s="223"/>
      <c r="AK162" s="223"/>
      <c r="AL162" s="223"/>
      <c r="AM162" s="223"/>
      <c r="AN162" s="223"/>
      <c r="AO162" s="224"/>
      <c r="AP162" s="269" t="s">
        <v>52</v>
      </c>
      <c r="AQ162" s="275"/>
      <c r="AR162" s="275"/>
      <c r="AS162" s="270"/>
      <c r="AT162" s="200">
        <f>'10.02'!AT162+AY162</f>
        <v>0</v>
      </c>
      <c r="AU162" s="206"/>
      <c r="AV162" s="201"/>
      <c r="AW162" s="188">
        <f>'10.02'!BG162</f>
        <v>0</v>
      </c>
      <c r="AX162" s="189"/>
      <c r="AY162" s="188"/>
      <c r="AZ162" s="189"/>
      <c r="BA162" s="200"/>
      <c r="BB162" s="201"/>
      <c r="BC162" s="269">
        <f>'10.02'!BC162+BA162</f>
        <v>0</v>
      </c>
      <c r="BD162" s="270"/>
      <c r="BE162" s="200">
        <f>'10.02'!BE162+BA162</f>
        <v>0</v>
      </c>
      <c r="BF162" s="201"/>
      <c r="BG162" s="200">
        <f>AT162-BE162</f>
        <v>0</v>
      </c>
      <c r="BH162" s="206"/>
      <c r="BI162" s="201"/>
      <c r="BJ162" s="254">
        <f>((LEFT(AP162,FIND(" ",AP162)-1)*BC162)/$S$279)</f>
        <v>0</v>
      </c>
      <c r="BK162" s="255"/>
      <c r="BL162" s="256"/>
      <c r="BM162" s="1"/>
      <c r="BN162" s="2"/>
    </row>
    <row r="163" spans="2:67" ht="15" customHeight="1" thickTop="1" thickBot="1">
      <c r="B163" s="212"/>
      <c r="C163" s="213"/>
      <c r="D163" s="213"/>
      <c r="E163" s="213"/>
      <c r="F163" s="213"/>
      <c r="G163" s="213"/>
      <c r="H163" s="213"/>
      <c r="I163" s="213"/>
      <c r="J163" s="213"/>
      <c r="K163" s="213"/>
      <c r="L163" s="214"/>
      <c r="M163" s="218"/>
      <c r="N163" s="218"/>
      <c r="O163" s="218"/>
      <c r="P163" s="218"/>
      <c r="Q163" s="218"/>
      <c r="R163" s="218"/>
      <c r="S163" s="218"/>
      <c r="T163" s="218"/>
      <c r="U163" s="218"/>
      <c r="V163" s="218"/>
      <c r="W163" s="218"/>
      <c r="X163" s="218"/>
      <c r="Y163" s="218"/>
      <c r="Z163" s="218"/>
      <c r="AA163" s="218"/>
      <c r="AB163" s="218"/>
      <c r="AC163" s="182"/>
      <c r="AD163" s="182"/>
      <c r="AE163" s="182"/>
      <c r="AF163" s="182"/>
      <c r="AG163" s="225"/>
      <c r="AH163" s="226"/>
      <c r="AI163" s="226"/>
      <c r="AJ163" s="226"/>
      <c r="AK163" s="226"/>
      <c r="AL163" s="226"/>
      <c r="AM163" s="226"/>
      <c r="AN163" s="226"/>
      <c r="AO163" s="227"/>
      <c r="AP163" s="271"/>
      <c r="AQ163" s="276"/>
      <c r="AR163" s="276"/>
      <c r="AS163" s="272"/>
      <c r="AT163" s="202"/>
      <c r="AU163" s="207"/>
      <c r="AV163" s="203"/>
      <c r="AW163" s="190"/>
      <c r="AX163" s="191"/>
      <c r="AY163" s="190"/>
      <c r="AZ163" s="191"/>
      <c r="BA163" s="202"/>
      <c r="BB163" s="203"/>
      <c r="BC163" s="271"/>
      <c r="BD163" s="272"/>
      <c r="BE163" s="202"/>
      <c r="BF163" s="203"/>
      <c r="BG163" s="202"/>
      <c r="BH163" s="207"/>
      <c r="BI163" s="203"/>
      <c r="BJ163" s="257"/>
      <c r="BK163" s="258"/>
      <c r="BL163" s="259"/>
      <c r="BM163" s="1"/>
      <c r="BN163" s="2"/>
    </row>
    <row r="164" spans="2:67" ht="15" customHeight="1" thickTop="1" thickBot="1">
      <c r="B164" s="215"/>
      <c r="C164" s="216"/>
      <c r="D164" s="216"/>
      <c r="E164" s="216"/>
      <c r="F164" s="216"/>
      <c r="G164" s="216"/>
      <c r="H164" s="216"/>
      <c r="I164" s="216"/>
      <c r="J164" s="216"/>
      <c r="K164" s="216"/>
      <c r="L164" s="217"/>
      <c r="M164" s="218"/>
      <c r="N164" s="218"/>
      <c r="O164" s="218"/>
      <c r="P164" s="218"/>
      <c r="Q164" s="218"/>
      <c r="R164" s="218"/>
      <c r="S164" s="218"/>
      <c r="T164" s="218"/>
      <c r="U164" s="218"/>
      <c r="V164" s="218"/>
      <c r="W164" s="218"/>
      <c r="X164" s="218"/>
      <c r="Y164" s="218"/>
      <c r="Z164" s="218"/>
      <c r="AA164" s="218"/>
      <c r="AB164" s="218"/>
      <c r="AC164" s="182"/>
      <c r="AD164" s="182"/>
      <c r="AE164" s="182"/>
      <c r="AF164" s="182"/>
      <c r="AG164" s="228"/>
      <c r="AH164" s="229"/>
      <c r="AI164" s="229"/>
      <c r="AJ164" s="229"/>
      <c r="AK164" s="229"/>
      <c r="AL164" s="229"/>
      <c r="AM164" s="229"/>
      <c r="AN164" s="229"/>
      <c r="AO164" s="230"/>
      <c r="AP164" s="273"/>
      <c r="AQ164" s="277"/>
      <c r="AR164" s="277"/>
      <c r="AS164" s="274"/>
      <c r="AT164" s="204"/>
      <c r="AU164" s="208"/>
      <c r="AV164" s="205"/>
      <c r="AW164" s="192"/>
      <c r="AX164" s="193"/>
      <c r="AY164" s="192"/>
      <c r="AZ164" s="193"/>
      <c r="BA164" s="204"/>
      <c r="BB164" s="205"/>
      <c r="BC164" s="273"/>
      <c r="BD164" s="274"/>
      <c r="BE164" s="204"/>
      <c r="BF164" s="205"/>
      <c r="BG164" s="204"/>
      <c r="BH164" s="208"/>
      <c r="BI164" s="205"/>
      <c r="BJ164" s="260"/>
      <c r="BK164" s="261"/>
      <c r="BL164" s="262"/>
      <c r="BM164" s="1"/>
      <c r="BN164" s="2"/>
    </row>
    <row r="165" spans="2:67" ht="15" customHeight="1" thickTop="1" thickBot="1">
      <c r="B165" s="209"/>
      <c r="C165" s="210"/>
      <c r="D165" s="210"/>
      <c r="E165" s="210"/>
      <c r="F165" s="210"/>
      <c r="G165" s="210"/>
      <c r="H165" s="210"/>
      <c r="I165" s="210"/>
      <c r="J165" s="210"/>
      <c r="K165" s="210"/>
      <c r="L165" s="211"/>
      <c r="M165" s="218"/>
      <c r="N165" s="218"/>
      <c r="O165" s="218"/>
      <c r="P165" s="218"/>
      <c r="Q165" s="218"/>
      <c r="R165" s="218"/>
      <c r="S165" s="218"/>
      <c r="T165" s="218"/>
      <c r="U165" s="218"/>
      <c r="V165" s="218"/>
      <c r="W165" s="218"/>
      <c r="X165" s="218"/>
      <c r="Y165" s="218"/>
      <c r="Z165" s="218"/>
      <c r="AA165" s="218"/>
      <c r="AB165" s="218"/>
      <c r="AC165" s="182"/>
      <c r="AD165" s="182"/>
      <c r="AE165" s="182"/>
      <c r="AF165" s="182"/>
      <c r="AG165" s="265" t="s">
        <v>63</v>
      </c>
      <c r="AH165" s="265"/>
      <c r="AI165" s="265"/>
      <c r="AJ165" s="265"/>
      <c r="AK165" s="265"/>
      <c r="AL165" s="265"/>
      <c r="AM165" s="265"/>
      <c r="AN165" s="265"/>
      <c r="AO165" s="265"/>
      <c r="AP165" s="265"/>
      <c r="AQ165" s="265"/>
      <c r="AR165" s="265"/>
      <c r="AS165" s="265"/>
      <c r="AT165" s="265"/>
      <c r="AU165" s="265"/>
      <c r="AV165" s="265"/>
      <c r="AW165" s="265"/>
      <c r="AX165" s="265"/>
      <c r="AY165" s="265"/>
      <c r="AZ165" s="265"/>
      <c r="BA165" s="265"/>
      <c r="BB165" s="265"/>
      <c r="BC165" s="265"/>
      <c r="BD165" s="265"/>
      <c r="BE165" s="265"/>
      <c r="BF165" s="265"/>
      <c r="BG165" s="265"/>
      <c r="BH165" s="265"/>
      <c r="BI165" s="266"/>
      <c r="BJ165" s="254">
        <f>SUM(BG66:BI164)</f>
        <v>557</v>
      </c>
      <c r="BK165" s="255"/>
      <c r="BL165" s="256"/>
      <c r="BM165" s="263" t="s">
        <v>263</v>
      </c>
      <c r="BN165" s="264"/>
      <c r="BO165" s="264"/>
    </row>
    <row r="166" spans="2:67" ht="15" customHeight="1" thickTop="1" thickBot="1">
      <c r="B166" s="212"/>
      <c r="C166" s="213"/>
      <c r="D166" s="213"/>
      <c r="E166" s="213"/>
      <c r="F166" s="213"/>
      <c r="G166" s="213"/>
      <c r="H166" s="213"/>
      <c r="I166" s="213"/>
      <c r="J166" s="213"/>
      <c r="K166" s="213"/>
      <c r="L166" s="214"/>
      <c r="M166" s="218"/>
      <c r="N166" s="218"/>
      <c r="O166" s="218"/>
      <c r="P166" s="218"/>
      <c r="Q166" s="218"/>
      <c r="R166" s="218"/>
      <c r="S166" s="218"/>
      <c r="T166" s="218"/>
      <c r="U166" s="218"/>
      <c r="V166" s="218"/>
      <c r="W166" s="218"/>
      <c r="X166" s="218"/>
      <c r="Y166" s="218"/>
      <c r="Z166" s="218"/>
      <c r="AA166" s="218"/>
      <c r="AB166" s="218"/>
      <c r="AC166" s="182"/>
      <c r="AD166" s="182"/>
      <c r="AE166" s="182"/>
      <c r="AF166" s="182"/>
      <c r="AG166" s="267"/>
      <c r="AH166" s="267"/>
      <c r="AI166" s="267"/>
      <c r="AJ166" s="267"/>
      <c r="AK166" s="267"/>
      <c r="AL166" s="267"/>
      <c r="AM166" s="267"/>
      <c r="AN166" s="267"/>
      <c r="AO166" s="267"/>
      <c r="AP166" s="267"/>
      <c r="AQ166" s="267"/>
      <c r="AR166" s="267"/>
      <c r="AS166" s="267"/>
      <c r="AT166" s="267"/>
      <c r="AU166" s="267"/>
      <c r="AV166" s="267"/>
      <c r="AW166" s="267"/>
      <c r="AX166" s="267"/>
      <c r="AY166" s="267"/>
      <c r="AZ166" s="267"/>
      <c r="BA166" s="267"/>
      <c r="BB166" s="267"/>
      <c r="BC166" s="267"/>
      <c r="BD166" s="267"/>
      <c r="BE166" s="267"/>
      <c r="BF166" s="267"/>
      <c r="BG166" s="267"/>
      <c r="BH166" s="267"/>
      <c r="BI166" s="268"/>
      <c r="BJ166" s="257"/>
      <c r="BK166" s="258"/>
      <c r="BL166" s="259"/>
      <c r="BM166" s="263"/>
      <c r="BN166" s="264"/>
      <c r="BO166" s="264"/>
    </row>
    <row r="167" spans="2:67" ht="15" customHeight="1" thickTop="1" thickBot="1">
      <c r="B167" s="215"/>
      <c r="C167" s="216"/>
      <c r="D167" s="216"/>
      <c r="E167" s="216"/>
      <c r="F167" s="216"/>
      <c r="G167" s="216"/>
      <c r="H167" s="216"/>
      <c r="I167" s="216"/>
      <c r="J167" s="216"/>
      <c r="K167" s="216"/>
      <c r="L167" s="217"/>
      <c r="M167" s="218"/>
      <c r="N167" s="218"/>
      <c r="O167" s="218"/>
      <c r="P167" s="218"/>
      <c r="Q167" s="218"/>
      <c r="R167" s="218"/>
      <c r="S167" s="218"/>
      <c r="T167" s="218"/>
      <c r="U167" s="218"/>
      <c r="V167" s="218"/>
      <c r="W167" s="218"/>
      <c r="X167" s="218"/>
      <c r="Y167" s="218"/>
      <c r="Z167" s="218"/>
      <c r="AA167" s="218"/>
      <c r="AB167" s="218"/>
      <c r="AC167" s="182"/>
      <c r="AD167" s="182"/>
      <c r="AE167" s="182"/>
      <c r="AF167" s="182"/>
      <c r="AG167" s="267"/>
      <c r="AH167" s="267"/>
      <c r="AI167" s="267"/>
      <c r="AJ167" s="267"/>
      <c r="AK167" s="267"/>
      <c r="AL167" s="267"/>
      <c r="AM167" s="267"/>
      <c r="AN167" s="267"/>
      <c r="AO167" s="267"/>
      <c r="AP167" s="267"/>
      <c r="AQ167" s="267"/>
      <c r="AR167" s="267"/>
      <c r="AS167" s="267"/>
      <c r="AT167" s="267"/>
      <c r="AU167" s="267"/>
      <c r="AV167" s="267"/>
      <c r="AW167" s="267"/>
      <c r="AX167" s="267"/>
      <c r="AY167" s="267"/>
      <c r="AZ167" s="267"/>
      <c r="BA167" s="267"/>
      <c r="BB167" s="267"/>
      <c r="BC167" s="267"/>
      <c r="BD167" s="267"/>
      <c r="BE167" s="267"/>
      <c r="BF167" s="267"/>
      <c r="BG167" s="267"/>
      <c r="BH167" s="267"/>
      <c r="BI167" s="268"/>
      <c r="BJ167" s="260"/>
      <c r="BK167" s="261"/>
      <c r="BL167" s="262"/>
      <c r="BM167" s="263"/>
      <c r="BN167" s="264"/>
      <c r="BO167" s="264"/>
    </row>
    <row r="168" spans="2:67" ht="15" customHeight="1" thickTop="1" thickBot="1">
      <c r="B168" s="209"/>
      <c r="C168" s="210"/>
      <c r="D168" s="210"/>
      <c r="E168" s="210"/>
      <c r="F168" s="210"/>
      <c r="G168" s="210"/>
      <c r="H168" s="210"/>
      <c r="I168" s="210"/>
      <c r="J168" s="210"/>
      <c r="K168" s="210"/>
      <c r="L168" s="211"/>
      <c r="M168" s="218"/>
      <c r="N168" s="218"/>
      <c r="O168" s="218"/>
      <c r="P168" s="218"/>
      <c r="Q168" s="218"/>
      <c r="R168" s="218"/>
      <c r="S168" s="218"/>
      <c r="T168" s="218"/>
      <c r="U168" s="218"/>
      <c r="V168" s="218"/>
      <c r="W168" s="218"/>
      <c r="X168" s="218"/>
      <c r="Y168" s="218"/>
      <c r="Z168" s="218"/>
      <c r="AA168" s="218"/>
      <c r="AB168" s="218"/>
      <c r="AC168" s="182"/>
      <c r="AD168" s="182"/>
      <c r="AE168" s="182"/>
      <c r="AF168" s="182"/>
      <c r="AG168" s="246" t="s">
        <v>40</v>
      </c>
      <c r="AH168" s="246"/>
      <c r="AI168" s="246"/>
      <c r="AJ168" s="246"/>
      <c r="AK168" s="246"/>
      <c r="AL168" s="246"/>
      <c r="AM168" s="246"/>
      <c r="AN168" s="246"/>
      <c r="AO168" s="246"/>
      <c r="AP168" s="246" t="s">
        <v>41</v>
      </c>
      <c r="AQ168" s="246"/>
      <c r="AR168" s="246"/>
      <c r="AS168" s="246"/>
      <c r="AT168" s="247" t="s">
        <v>42</v>
      </c>
      <c r="AU168" s="247"/>
      <c r="AV168" s="247"/>
      <c r="AW168" s="246" t="s">
        <v>43</v>
      </c>
      <c r="AX168" s="246"/>
      <c r="AY168" s="246"/>
      <c r="AZ168" s="246"/>
      <c r="BA168" s="246"/>
      <c r="BB168" s="246"/>
      <c r="BC168" s="248" t="s">
        <v>44</v>
      </c>
      <c r="BD168" s="249"/>
      <c r="BE168" s="248" t="s">
        <v>45</v>
      </c>
      <c r="BF168" s="249"/>
      <c r="BG168" s="246" t="s">
        <v>46</v>
      </c>
      <c r="BH168" s="246"/>
      <c r="BI168" s="246"/>
      <c r="BJ168" s="254">
        <f>SUM(BG174:BI209)</f>
        <v>11</v>
      </c>
      <c r="BK168" s="255"/>
      <c r="BL168" s="256"/>
      <c r="BM168" s="263" t="s">
        <v>264</v>
      </c>
      <c r="BN168" s="264"/>
      <c r="BO168" s="264"/>
    </row>
    <row r="169" spans="2:67" ht="15" customHeight="1" thickTop="1" thickBot="1">
      <c r="B169" s="212"/>
      <c r="C169" s="213"/>
      <c r="D169" s="213"/>
      <c r="E169" s="213"/>
      <c r="F169" s="213"/>
      <c r="G169" s="213"/>
      <c r="H169" s="213"/>
      <c r="I169" s="213"/>
      <c r="J169" s="213"/>
      <c r="K169" s="213"/>
      <c r="L169" s="214"/>
      <c r="M169" s="218"/>
      <c r="N169" s="218"/>
      <c r="O169" s="218"/>
      <c r="P169" s="218"/>
      <c r="Q169" s="218"/>
      <c r="R169" s="218"/>
      <c r="S169" s="218"/>
      <c r="T169" s="218"/>
      <c r="U169" s="218"/>
      <c r="V169" s="218"/>
      <c r="W169" s="218"/>
      <c r="X169" s="218"/>
      <c r="Y169" s="218"/>
      <c r="Z169" s="218"/>
      <c r="AA169" s="218"/>
      <c r="AB169" s="218"/>
      <c r="AC169" s="182"/>
      <c r="AD169" s="182"/>
      <c r="AE169" s="182"/>
      <c r="AF169" s="182"/>
      <c r="AG169" s="246"/>
      <c r="AH169" s="246"/>
      <c r="AI169" s="246"/>
      <c r="AJ169" s="246"/>
      <c r="AK169" s="246"/>
      <c r="AL169" s="246"/>
      <c r="AM169" s="246"/>
      <c r="AN169" s="246"/>
      <c r="AO169" s="246"/>
      <c r="AP169" s="246"/>
      <c r="AQ169" s="246"/>
      <c r="AR169" s="246"/>
      <c r="AS169" s="246"/>
      <c r="AT169" s="247"/>
      <c r="AU169" s="247"/>
      <c r="AV169" s="247"/>
      <c r="AW169" s="246"/>
      <c r="AX169" s="246"/>
      <c r="AY169" s="246"/>
      <c r="AZ169" s="246"/>
      <c r="BA169" s="246"/>
      <c r="BB169" s="246"/>
      <c r="BC169" s="250"/>
      <c r="BD169" s="251"/>
      <c r="BE169" s="250"/>
      <c r="BF169" s="251"/>
      <c r="BG169" s="246"/>
      <c r="BH169" s="246"/>
      <c r="BI169" s="246"/>
      <c r="BJ169" s="257"/>
      <c r="BK169" s="258"/>
      <c r="BL169" s="259"/>
      <c r="BM169" s="263"/>
      <c r="BN169" s="264"/>
      <c r="BO169" s="264"/>
    </row>
    <row r="170" spans="2:67" ht="15" customHeight="1" thickTop="1" thickBot="1">
      <c r="B170" s="215"/>
      <c r="C170" s="216"/>
      <c r="D170" s="216"/>
      <c r="E170" s="216"/>
      <c r="F170" s="216"/>
      <c r="G170" s="216"/>
      <c r="H170" s="216"/>
      <c r="I170" s="216"/>
      <c r="J170" s="216"/>
      <c r="K170" s="216"/>
      <c r="L170" s="217"/>
      <c r="M170" s="218"/>
      <c r="N170" s="218"/>
      <c r="O170" s="218"/>
      <c r="P170" s="218"/>
      <c r="Q170" s="218"/>
      <c r="R170" s="218"/>
      <c r="S170" s="218"/>
      <c r="T170" s="218"/>
      <c r="U170" s="218"/>
      <c r="V170" s="218"/>
      <c r="W170" s="218"/>
      <c r="X170" s="218"/>
      <c r="Y170" s="218"/>
      <c r="Z170" s="218"/>
      <c r="AA170" s="218"/>
      <c r="AB170" s="218"/>
      <c r="AC170" s="182"/>
      <c r="AD170" s="182"/>
      <c r="AE170" s="182"/>
      <c r="AF170" s="182"/>
      <c r="AG170" s="246"/>
      <c r="AH170" s="246"/>
      <c r="AI170" s="246"/>
      <c r="AJ170" s="246"/>
      <c r="AK170" s="246"/>
      <c r="AL170" s="246"/>
      <c r="AM170" s="246"/>
      <c r="AN170" s="246"/>
      <c r="AO170" s="246"/>
      <c r="AP170" s="246"/>
      <c r="AQ170" s="246"/>
      <c r="AR170" s="246"/>
      <c r="AS170" s="246"/>
      <c r="AT170" s="247"/>
      <c r="AU170" s="247"/>
      <c r="AV170" s="247"/>
      <c r="AW170" s="246"/>
      <c r="AX170" s="246"/>
      <c r="AY170" s="246"/>
      <c r="AZ170" s="246"/>
      <c r="BA170" s="246"/>
      <c r="BB170" s="246"/>
      <c r="BC170" s="250"/>
      <c r="BD170" s="251"/>
      <c r="BE170" s="250"/>
      <c r="BF170" s="251"/>
      <c r="BG170" s="246"/>
      <c r="BH170" s="246"/>
      <c r="BI170" s="246"/>
      <c r="BJ170" s="260"/>
      <c r="BK170" s="261"/>
      <c r="BL170" s="262"/>
      <c r="BM170" s="263"/>
      <c r="BN170" s="264"/>
      <c r="BO170" s="264"/>
    </row>
    <row r="171" spans="2:67" ht="15" customHeight="1" thickTop="1" thickBot="1">
      <c r="B171" s="209"/>
      <c r="C171" s="210"/>
      <c r="D171" s="210"/>
      <c r="E171" s="210"/>
      <c r="F171" s="210"/>
      <c r="G171" s="210"/>
      <c r="H171" s="210"/>
      <c r="I171" s="210"/>
      <c r="J171" s="210"/>
      <c r="K171" s="210"/>
      <c r="L171" s="211"/>
      <c r="M171" s="218"/>
      <c r="N171" s="218"/>
      <c r="O171" s="218"/>
      <c r="P171" s="218"/>
      <c r="Q171" s="218"/>
      <c r="R171" s="218"/>
      <c r="S171" s="218"/>
      <c r="T171" s="218"/>
      <c r="U171" s="218"/>
      <c r="V171" s="218"/>
      <c r="W171" s="218"/>
      <c r="X171" s="218"/>
      <c r="Y171" s="218"/>
      <c r="Z171" s="218"/>
      <c r="AA171" s="218"/>
      <c r="AB171" s="218"/>
      <c r="AC171" s="182"/>
      <c r="AD171" s="182"/>
      <c r="AE171" s="182"/>
      <c r="AF171" s="182"/>
      <c r="AG171" s="246"/>
      <c r="AH171" s="246"/>
      <c r="AI171" s="246"/>
      <c r="AJ171" s="246"/>
      <c r="AK171" s="246"/>
      <c r="AL171" s="246"/>
      <c r="AM171" s="246"/>
      <c r="AN171" s="246"/>
      <c r="AO171" s="246"/>
      <c r="AP171" s="246"/>
      <c r="AQ171" s="246"/>
      <c r="AR171" s="246"/>
      <c r="AS171" s="246"/>
      <c r="AT171" s="247"/>
      <c r="AU171" s="247"/>
      <c r="AV171" s="247"/>
      <c r="AW171" s="246" t="s">
        <v>48</v>
      </c>
      <c r="AX171" s="246"/>
      <c r="AY171" s="246" t="s">
        <v>49</v>
      </c>
      <c r="AZ171" s="246"/>
      <c r="BA171" s="246" t="s">
        <v>50</v>
      </c>
      <c r="BB171" s="246"/>
      <c r="BC171" s="250"/>
      <c r="BD171" s="251"/>
      <c r="BE171" s="250"/>
      <c r="BF171" s="251"/>
      <c r="BG171" s="246"/>
      <c r="BH171" s="246"/>
      <c r="BI171" s="246"/>
      <c r="BJ171" s="254">
        <f>BJ165+BJ168</f>
        <v>568</v>
      </c>
      <c r="BK171" s="255"/>
      <c r="BL171" s="256"/>
      <c r="BM171" s="263" t="s">
        <v>265</v>
      </c>
      <c r="BN171" s="264"/>
      <c r="BO171" s="264"/>
    </row>
    <row r="172" spans="2:67" ht="15" customHeight="1" thickTop="1" thickBot="1">
      <c r="B172" s="212"/>
      <c r="C172" s="213"/>
      <c r="D172" s="213"/>
      <c r="E172" s="213"/>
      <c r="F172" s="213"/>
      <c r="G172" s="213"/>
      <c r="H172" s="213"/>
      <c r="I172" s="213"/>
      <c r="J172" s="213"/>
      <c r="K172" s="213"/>
      <c r="L172" s="214"/>
      <c r="M172" s="218"/>
      <c r="N172" s="218"/>
      <c r="O172" s="218"/>
      <c r="P172" s="218"/>
      <c r="Q172" s="218"/>
      <c r="R172" s="218"/>
      <c r="S172" s="218"/>
      <c r="T172" s="218"/>
      <c r="U172" s="218"/>
      <c r="V172" s="218"/>
      <c r="W172" s="218"/>
      <c r="X172" s="218"/>
      <c r="Y172" s="218"/>
      <c r="Z172" s="218"/>
      <c r="AA172" s="218"/>
      <c r="AB172" s="218"/>
      <c r="AC172" s="182"/>
      <c r="AD172" s="182"/>
      <c r="AE172" s="182"/>
      <c r="AF172" s="182"/>
      <c r="AG172" s="246"/>
      <c r="AH172" s="246"/>
      <c r="AI172" s="246"/>
      <c r="AJ172" s="246"/>
      <c r="AK172" s="246"/>
      <c r="AL172" s="246"/>
      <c r="AM172" s="246"/>
      <c r="AN172" s="246"/>
      <c r="AO172" s="246"/>
      <c r="AP172" s="246"/>
      <c r="AQ172" s="246"/>
      <c r="AR172" s="246"/>
      <c r="AS172" s="246"/>
      <c r="AT172" s="247"/>
      <c r="AU172" s="247"/>
      <c r="AV172" s="247"/>
      <c r="AW172" s="246"/>
      <c r="AX172" s="246"/>
      <c r="AY172" s="246"/>
      <c r="AZ172" s="246"/>
      <c r="BA172" s="246"/>
      <c r="BB172" s="246"/>
      <c r="BC172" s="250"/>
      <c r="BD172" s="251"/>
      <c r="BE172" s="250"/>
      <c r="BF172" s="251"/>
      <c r="BG172" s="246"/>
      <c r="BH172" s="246"/>
      <c r="BI172" s="246"/>
      <c r="BJ172" s="257"/>
      <c r="BK172" s="258"/>
      <c r="BL172" s="259"/>
      <c r="BM172" s="263"/>
      <c r="BN172" s="264"/>
      <c r="BO172" s="264"/>
    </row>
    <row r="173" spans="2:67" ht="15" customHeight="1" thickTop="1" thickBot="1">
      <c r="B173" s="215"/>
      <c r="C173" s="216"/>
      <c r="D173" s="216"/>
      <c r="E173" s="216"/>
      <c r="F173" s="216"/>
      <c r="G173" s="216"/>
      <c r="H173" s="216"/>
      <c r="I173" s="216"/>
      <c r="J173" s="216"/>
      <c r="K173" s="216"/>
      <c r="L173" s="217"/>
      <c r="M173" s="218"/>
      <c r="N173" s="218"/>
      <c r="O173" s="218"/>
      <c r="P173" s="218"/>
      <c r="Q173" s="218"/>
      <c r="R173" s="218"/>
      <c r="S173" s="218"/>
      <c r="T173" s="218"/>
      <c r="U173" s="218"/>
      <c r="V173" s="218"/>
      <c r="W173" s="218"/>
      <c r="X173" s="218"/>
      <c r="Y173" s="218"/>
      <c r="Z173" s="218"/>
      <c r="AA173" s="218"/>
      <c r="AB173" s="218"/>
      <c r="AC173" s="182"/>
      <c r="AD173" s="182"/>
      <c r="AE173" s="182"/>
      <c r="AF173" s="182"/>
      <c r="AG173" s="246"/>
      <c r="AH173" s="246"/>
      <c r="AI173" s="246"/>
      <c r="AJ173" s="246"/>
      <c r="AK173" s="246"/>
      <c r="AL173" s="246"/>
      <c r="AM173" s="246"/>
      <c r="AN173" s="246"/>
      <c r="AO173" s="246"/>
      <c r="AP173" s="246"/>
      <c r="AQ173" s="246"/>
      <c r="AR173" s="246"/>
      <c r="AS173" s="246"/>
      <c r="AT173" s="247"/>
      <c r="AU173" s="247"/>
      <c r="AV173" s="247"/>
      <c r="AW173" s="246"/>
      <c r="AX173" s="246"/>
      <c r="AY173" s="246"/>
      <c r="AZ173" s="246"/>
      <c r="BA173" s="246"/>
      <c r="BB173" s="246"/>
      <c r="BC173" s="252"/>
      <c r="BD173" s="253"/>
      <c r="BE173" s="252"/>
      <c r="BF173" s="253"/>
      <c r="BG173" s="246"/>
      <c r="BH173" s="246"/>
      <c r="BI173" s="246"/>
      <c r="BJ173" s="260"/>
      <c r="BK173" s="261"/>
      <c r="BL173" s="262"/>
      <c r="BM173" s="263"/>
      <c r="BN173" s="264"/>
      <c r="BO173" s="264"/>
    </row>
    <row r="174" spans="2:67" ht="15.75" customHeight="1" thickTop="1" thickBot="1">
      <c r="B174" s="209"/>
      <c r="C174" s="210"/>
      <c r="D174" s="210"/>
      <c r="E174" s="210"/>
      <c r="F174" s="210"/>
      <c r="G174" s="210"/>
      <c r="H174" s="210"/>
      <c r="I174" s="210"/>
      <c r="J174" s="210"/>
      <c r="K174" s="210"/>
      <c r="L174" s="211"/>
      <c r="M174" s="218"/>
      <c r="N174" s="218"/>
      <c r="O174" s="218"/>
      <c r="P174" s="218"/>
      <c r="Q174" s="218"/>
      <c r="R174" s="218"/>
      <c r="S174" s="218"/>
      <c r="T174" s="218"/>
      <c r="U174" s="218"/>
      <c r="V174" s="218"/>
      <c r="W174" s="218"/>
      <c r="X174" s="218"/>
      <c r="Y174" s="218"/>
      <c r="Z174" s="218"/>
      <c r="AA174" s="218"/>
      <c r="AB174" s="218"/>
      <c r="AC174" s="182"/>
      <c r="AD174" s="182"/>
      <c r="AE174" s="182"/>
      <c r="AF174" s="182"/>
      <c r="AG174" s="222" t="s">
        <v>144</v>
      </c>
      <c r="AH174" s="223"/>
      <c r="AI174" s="223"/>
      <c r="AJ174" s="223"/>
      <c r="AK174" s="223"/>
      <c r="AL174" s="223"/>
      <c r="AM174" s="223"/>
      <c r="AN174" s="223"/>
      <c r="AO174" s="224"/>
      <c r="AP174" s="231" t="s">
        <v>184</v>
      </c>
      <c r="AQ174" s="231"/>
      <c r="AR174" s="231"/>
      <c r="AS174" s="231"/>
      <c r="AT174" s="200">
        <f>AY174+'10.02'!AT174:AV176</f>
        <v>2</v>
      </c>
      <c r="AU174" s="206"/>
      <c r="AV174" s="201"/>
      <c r="AW174" s="188">
        <f>'10.02'!BG174</f>
        <v>1</v>
      </c>
      <c r="AX174" s="189"/>
      <c r="AY174" s="194"/>
      <c r="AZ174" s="195"/>
      <c r="BA174" s="188"/>
      <c r="BB174" s="189"/>
      <c r="BC174" s="200">
        <f>BA174+'10.02'!BC174</f>
        <v>0</v>
      </c>
      <c r="BD174" s="201"/>
      <c r="BE174" s="200">
        <f>BA174+'10.02'!BE174</f>
        <v>1</v>
      </c>
      <c r="BF174" s="201"/>
      <c r="BG174" s="200">
        <f>AW174+AY174-BA174</f>
        <v>1</v>
      </c>
      <c r="BH174" s="206"/>
      <c r="BI174" s="201"/>
      <c r="BJ174" s="254">
        <f>IF(AG45&gt;0,(AG36/1000)^2*AG45*0.7854*1.3,0)</f>
        <v>0</v>
      </c>
      <c r="BK174" s="255"/>
      <c r="BL174" s="256"/>
      <c r="BM174" s="263" t="s">
        <v>279</v>
      </c>
      <c r="BN174" s="264"/>
      <c r="BO174" s="264"/>
    </row>
    <row r="175" spans="2:67" ht="15" customHeight="1" thickTop="1" thickBot="1">
      <c r="B175" s="212"/>
      <c r="C175" s="213"/>
      <c r="D175" s="213"/>
      <c r="E175" s="213"/>
      <c r="F175" s="213"/>
      <c r="G175" s="213"/>
      <c r="H175" s="213"/>
      <c r="I175" s="213"/>
      <c r="J175" s="213"/>
      <c r="K175" s="213"/>
      <c r="L175" s="214"/>
      <c r="M175" s="218"/>
      <c r="N175" s="218"/>
      <c r="O175" s="218"/>
      <c r="P175" s="218"/>
      <c r="Q175" s="218"/>
      <c r="R175" s="218"/>
      <c r="S175" s="218"/>
      <c r="T175" s="218"/>
      <c r="U175" s="218"/>
      <c r="V175" s="218"/>
      <c r="W175" s="218"/>
      <c r="X175" s="218"/>
      <c r="Y175" s="218"/>
      <c r="Z175" s="218"/>
      <c r="AA175" s="218"/>
      <c r="AB175" s="218"/>
      <c r="AC175" s="182"/>
      <c r="AD175" s="182"/>
      <c r="AE175" s="182"/>
      <c r="AF175" s="182"/>
      <c r="AG175" s="225"/>
      <c r="AH175" s="226"/>
      <c r="AI175" s="226"/>
      <c r="AJ175" s="226"/>
      <c r="AK175" s="226"/>
      <c r="AL175" s="226"/>
      <c r="AM175" s="226"/>
      <c r="AN175" s="226"/>
      <c r="AO175" s="227"/>
      <c r="AP175" s="231"/>
      <c r="AQ175" s="231"/>
      <c r="AR175" s="231"/>
      <c r="AS175" s="231"/>
      <c r="AT175" s="202"/>
      <c r="AU175" s="207"/>
      <c r="AV175" s="203"/>
      <c r="AW175" s="190"/>
      <c r="AX175" s="191"/>
      <c r="AY175" s="196"/>
      <c r="AZ175" s="197"/>
      <c r="BA175" s="190"/>
      <c r="BB175" s="191"/>
      <c r="BC175" s="202"/>
      <c r="BD175" s="203"/>
      <c r="BE175" s="202"/>
      <c r="BF175" s="203"/>
      <c r="BG175" s="202"/>
      <c r="BH175" s="207"/>
      <c r="BI175" s="203"/>
      <c r="BJ175" s="257"/>
      <c r="BK175" s="258"/>
      <c r="BL175" s="259"/>
      <c r="BM175" s="263"/>
      <c r="BN175" s="264"/>
      <c r="BO175" s="264"/>
    </row>
    <row r="176" spans="2:67" ht="15" customHeight="1" thickTop="1" thickBot="1">
      <c r="B176" s="215"/>
      <c r="C176" s="216"/>
      <c r="D176" s="216"/>
      <c r="E176" s="216"/>
      <c r="F176" s="216"/>
      <c r="G176" s="216"/>
      <c r="H176" s="216"/>
      <c r="I176" s="216"/>
      <c r="J176" s="216"/>
      <c r="K176" s="216"/>
      <c r="L176" s="217"/>
      <c r="M176" s="218"/>
      <c r="N176" s="218"/>
      <c r="O176" s="218"/>
      <c r="P176" s="218"/>
      <c r="Q176" s="218"/>
      <c r="R176" s="218"/>
      <c r="S176" s="218"/>
      <c r="T176" s="218"/>
      <c r="U176" s="218"/>
      <c r="V176" s="218"/>
      <c r="W176" s="218"/>
      <c r="X176" s="218"/>
      <c r="Y176" s="218"/>
      <c r="Z176" s="218"/>
      <c r="AA176" s="218"/>
      <c r="AB176" s="218"/>
      <c r="AC176" s="182"/>
      <c r="AD176" s="182"/>
      <c r="AE176" s="182"/>
      <c r="AF176" s="182"/>
      <c r="AG176" s="228"/>
      <c r="AH176" s="229"/>
      <c r="AI176" s="229"/>
      <c r="AJ176" s="229"/>
      <c r="AK176" s="229"/>
      <c r="AL176" s="229"/>
      <c r="AM176" s="229"/>
      <c r="AN176" s="229"/>
      <c r="AO176" s="230"/>
      <c r="AP176" s="231"/>
      <c r="AQ176" s="231"/>
      <c r="AR176" s="231"/>
      <c r="AS176" s="231"/>
      <c r="AT176" s="204"/>
      <c r="AU176" s="208"/>
      <c r="AV176" s="205"/>
      <c r="AW176" s="192"/>
      <c r="AX176" s="193"/>
      <c r="AY176" s="198"/>
      <c r="AZ176" s="199"/>
      <c r="BA176" s="192"/>
      <c r="BB176" s="193"/>
      <c r="BC176" s="204"/>
      <c r="BD176" s="205"/>
      <c r="BE176" s="204"/>
      <c r="BF176" s="205"/>
      <c r="BG176" s="204"/>
      <c r="BH176" s="208"/>
      <c r="BI176" s="205"/>
      <c r="BJ176" s="260"/>
      <c r="BK176" s="261"/>
      <c r="BL176" s="262"/>
      <c r="BM176" s="263"/>
      <c r="BN176" s="264"/>
      <c r="BO176" s="264"/>
    </row>
    <row r="177" spans="2:61" ht="15" customHeight="1" thickTop="1" thickBot="1">
      <c r="B177" s="209"/>
      <c r="C177" s="210"/>
      <c r="D177" s="210"/>
      <c r="E177" s="210"/>
      <c r="F177" s="210"/>
      <c r="G177" s="210"/>
      <c r="H177" s="210"/>
      <c r="I177" s="210"/>
      <c r="J177" s="210"/>
      <c r="K177" s="210"/>
      <c r="L177" s="211"/>
      <c r="M177" s="182"/>
      <c r="N177" s="182"/>
      <c r="O177" s="182"/>
      <c r="P177" s="182"/>
      <c r="Q177" s="218"/>
      <c r="R177" s="218"/>
      <c r="S177" s="218"/>
      <c r="T177" s="218"/>
      <c r="U177" s="218"/>
      <c r="V177" s="218"/>
      <c r="W177" s="218"/>
      <c r="X177" s="218"/>
      <c r="Y177" s="218"/>
      <c r="Z177" s="218"/>
      <c r="AA177" s="218"/>
      <c r="AB177" s="218"/>
      <c r="AC177" s="218"/>
      <c r="AD177" s="218"/>
      <c r="AE177" s="218"/>
      <c r="AF177" s="218"/>
      <c r="AG177" s="222" t="s">
        <v>145</v>
      </c>
      <c r="AH177" s="223"/>
      <c r="AI177" s="223"/>
      <c r="AJ177" s="223"/>
      <c r="AK177" s="223"/>
      <c r="AL177" s="223"/>
      <c r="AM177" s="223"/>
      <c r="AN177" s="223"/>
      <c r="AO177" s="224"/>
      <c r="AP177" s="231" t="s">
        <v>184</v>
      </c>
      <c r="AQ177" s="231"/>
      <c r="AR177" s="231"/>
      <c r="AS177" s="231"/>
      <c r="AT177" s="200">
        <f>AY177+'10.02'!AT177:AV179</f>
        <v>0</v>
      </c>
      <c r="AU177" s="206"/>
      <c r="AV177" s="201"/>
      <c r="AW177" s="188">
        <f>'10.02'!BG177</f>
        <v>0</v>
      </c>
      <c r="AX177" s="189"/>
      <c r="AY177" s="194"/>
      <c r="AZ177" s="195"/>
      <c r="BA177" s="188"/>
      <c r="BB177" s="189"/>
      <c r="BC177" s="200">
        <f>BA177+'10.02'!BC177</f>
        <v>0</v>
      </c>
      <c r="BD177" s="201"/>
      <c r="BE177" s="200">
        <f>BA177+'10.02'!BE177</f>
        <v>0</v>
      </c>
      <c r="BF177" s="201"/>
      <c r="BG177" s="200">
        <f>AW177+AY177-BA177</f>
        <v>0</v>
      </c>
      <c r="BH177" s="206"/>
      <c r="BI177" s="201"/>
    </row>
    <row r="178" spans="2:61" ht="15.75" customHeight="1" thickTop="1" thickBot="1">
      <c r="B178" s="212"/>
      <c r="C178" s="213"/>
      <c r="D178" s="213"/>
      <c r="E178" s="213"/>
      <c r="F178" s="213"/>
      <c r="G178" s="213"/>
      <c r="H178" s="213"/>
      <c r="I178" s="213"/>
      <c r="J178" s="213"/>
      <c r="K178" s="213"/>
      <c r="L178" s="214"/>
      <c r="M178" s="182"/>
      <c r="N178" s="182"/>
      <c r="O178" s="182"/>
      <c r="P178" s="182"/>
      <c r="Q178" s="218"/>
      <c r="R178" s="218"/>
      <c r="S178" s="218"/>
      <c r="T178" s="218"/>
      <c r="U178" s="218"/>
      <c r="V178" s="218"/>
      <c r="W178" s="218"/>
      <c r="X178" s="218"/>
      <c r="Y178" s="218"/>
      <c r="Z178" s="218"/>
      <c r="AA178" s="218"/>
      <c r="AB178" s="218"/>
      <c r="AC178" s="218"/>
      <c r="AD178" s="218"/>
      <c r="AE178" s="218"/>
      <c r="AF178" s="218"/>
      <c r="AG178" s="225"/>
      <c r="AH178" s="226"/>
      <c r="AI178" s="226"/>
      <c r="AJ178" s="226"/>
      <c r="AK178" s="226"/>
      <c r="AL178" s="226"/>
      <c r="AM178" s="226"/>
      <c r="AN178" s="226"/>
      <c r="AO178" s="227"/>
      <c r="AP178" s="231"/>
      <c r="AQ178" s="231"/>
      <c r="AR178" s="231"/>
      <c r="AS178" s="231"/>
      <c r="AT178" s="202"/>
      <c r="AU178" s="207"/>
      <c r="AV178" s="203"/>
      <c r="AW178" s="190"/>
      <c r="AX178" s="191"/>
      <c r="AY178" s="196"/>
      <c r="AZ178" s="197"/>
      <c r="BA178" s="190"/>
      <c r="BB178" s="191"/>
      <c r="BC178" s="202"/>
      <c r="BD178" s="203"/>
      <c r="BE178" s="202"/>
      <c r="BF178" s="203"/>
      <c r="BG178" s="202"/>
      <c r="BH178" s="207"/>
      <c r="BI178" s="203"/>
    </row>
    <row r="179" spans="2:61" ht="15.75" customHeight="1" thickTop="1" thickBot="1">
      <c r="B179" s="215"/>
      <c r="C179" s="216"/>
      <c r="D179" s="216"/>
      <c r="E179" s="216"/>
      <c r="F179" s="216"/>
      <c r="G179" s="216"/>
      <c r="H179" s="216"/>
      <c r="I179" s="216"/>
      <c r="J179" s="216"/>
      <c r="K179" s="216"/>
      <c r="L179" s="217"/>
      <c r="M179" s="182"/>
      <c r="N179" s="182"/>
      <c r="O179" s="182"/>
      <c r="P179" s="182"/>
      <c r="Q179" s="218"/>
      <c r="R179" s="218"/>
      <c r="S179" s="218"/>
      <c r="T179" s="218"/>
      <c r="U179" s="218"/>
      <c r="V179" s="218"/>
      <c r="W179" s="218"/>
      <c r="X179" s="218"/>
      <c r="Y179" s="218"/>
      <c r="Z179" s="218"/>
      <c r="AA179" s="218"/>
      <c r="AB179" s="218"/>
      <c r="AC179" s="218"/>
      <c r="AD179" s="218"/>
      <c r="AE179" s="218"/>
      <c r="AF179" s="218"/>
      <c r="AG179" s="228"/>
      <c r="AH179" s="229"/>
      <c r="AI179" s="229"/>
      <c r="AJ179" s="229"/>
      <c r="AK179" s="229"/>
      <c r="AL179" s="229"/>
      <c r="AM179" s="229"/>
      <c r="AN179" s="229"/>
      <c r="AO179" s="230"/>
      <c r="AP179" s="231"/>
      <c r="AQ179" s="231"/>
      <c r="AR179" s="231"/>
      <c r="AS179" s="231"/>
      <c r="AT179" s="204"/>
      <c r="AU179" s="208"/>
      <c r="AV179" s="205"/>
      <c r="AW179" s="192"/>
      <c r="AX179" s="193"/>
      <c r="AY179" s="198"/>
      <c r="AZ179" s="199"/>
      <c r="BA179" s="192"/>
      <c r="BB179" s="193"/>
      <c r="BC179" s="204"/>
      <c r="BD179" s="205"/>
      <c r="BE179" s="204"/>
      <c r="BF179" s="205"/>
      <c r="BG179" s="204"/>
      <c r="BH179" s="208"/>
      <c r="BI179" s="205"/>
    </row>
    <row r="180" spans="2:61" ht="15.75" customHeight="1" thickTop="1" thickBot="1">
      <c r="B180" s="209"/>
      <c r="C180" s="210"/>
      <c r="D180" s="210"/>
      <c r="E180" s="210"/>
      <c r="F180" s="210"/>
      <c r="G180" s="210"/>
      <c r="H180" s="210"/>
      <c r="I180" s="210"/>
      <c r="J180" s="210"/>
      <c r="K180" s="210"/>
      <c r="L180" s="211"/>
      <c r="M180" s="244"/>
      <c r="N180" s="244"/>
      <c r="O180" s="244"/>
      <c r="P180" s="244"/>
      <c r="Q180" s="245"/>
      <c r="R180" s="245"/>
      <c r="S180" s="245"/>
      <c r="T180" s="245"/>
      <c r="U180" s="245"/>
      <c r="V180" s="245"/>
      <c r="W180" s="245"/>
      <c r="X180" s="245"/>
      <c r="Y180" s="245"/>
      <c r="Z180" s="245"/>
      <c r="AA180" s="245"/>
      <c r="AB180" s="245"/>
      <c r="AC180" s="218"/>
      <c r="AD180" s="218"/>
      <c r="AE180" s="218"/>
      <c r="AF180" s="218"/>
      <c r="AG180" s="222" t="s">
        <v>147</v>
      </c>
      <c r="AH180" s="223"/>
      <c r="AI180" s="223"/>
      <c r="AJ180" s="223"/>
      <c r="AK180" s="223"/>
      <c r="AL180" s="223"/>
      <c r="AM180" s="223"/>
      <c r="AN180" s="223"/>
      <c r="AO180" s="224"/>
      <c r="AP180" s="231" t="s">
        <v>184</v>
      </c>
      <c r="AQ180" s="231"/>
      <c r="AR180" s="231"/>
      <c r="AS180" s="231"/>
      <c r="AT180" s="200">
        <f>AY180+'10.02'!AT180:AV182</f>
        <v>2</v>
      </c>
      <c r="AU180" s="206"/>
      <c r="AV180" s="201"/>
      <c r="AW180" s="188">
        <f>'10.02'!BG180</f>
        <v>0</v>
      </c>
      <c r="AX180" s="189"/>
      <c r="AY180" s="194"/>
      <c r="AZ180" s="195"/>
      <c r="BA180" s="188"/>
      <c r="BB180" s="189"/>
      <c r="BC180" s="200">
        <f>BA180+'10.02'!BC180</f>
        <v>0</v>
      </c>
      <c r="BD180" s="201"/>
      <c r="BE180" s="200">
        <f>BA180+'10.02'!BE180</f>
        <v>2</v>
      </c>
      <c r="BF180" s="201"/>
      <c r="BG180" s="200">
        <f>AW180+AY180-BA180</f>
        <v>0</v>
      </c>
      <c r="BH180" s="206"/>
      <c r="BI180" s="201"/>
    </row>
    <row r="181" spans="2:61" ht="15.75" customHeight="1" thickTop="1" thickBot="1">
      <c r="B181" s="212"/>
      <c r="C181" s="213"/>
      <c r="D181" s="213"/>
      <c r="E181" s="213"/>
      <c r="F181" s="213"/>
      <c r="G181" s="213"/>
      <c r="H181" s="213"/>
      <c r="I181" s="213"/>
      <c r="J181" s="213"/>
      <c r="K181" s="213"/>
      <c r="L181" s="214"/>
      <c r="M181" s="244"/>
      <c r="N181" s="244"/>
      <c r="O181" s="244"/>
      <c r="P181" s="244"/>
      <c r="Q181" s="245"/>
      <c r="R181" s="245"/>
      <c r="S181" s="245"/>
      <c r="T181" s="245"/>
      <c r="U181" s="245"/>
      <c r="V181" s="245"/>
      <c r="W181" s="245"/>
      <c r="X181" s="245"/>
      <c r="Y181" s="245"/>
      <c r="Z181" s="245"/>
      <c r="AA181" s="245"/>
      <c r="AB181" s="245"/>
      <c r="AC181" s="218"/>
      <c r="AD181" s="218"/>
      <c r="AE181" s="218"/>
      <c r="AF181" s="218"/>
      <c r="AG181" s="225"/>
      <c r="AH181" s="226"/>
      <c r="AI181" s="226"/>
      <c r="AJ181" s="226"/>
      <c r="AK181" s="226"/>
      <c r="AL181" s="226"/>
      <c r="AM181" s="226"/>
      <c r="AN181" s="226"/>
      <c r="AO181" s="227"/>
      <c r="AP181" s="231"/>
      <c r="AQ181" s="231"/>
      <c r="AR181" s="231"/>
      <c r="AS181" s="231"/>
      <c r="AT181" s="202"/>
      <c r="AU181" s="207"/>
      <c r="AV181" s="203"/>
      <c r="AW181" s="190"/>
      <c r="AX181" s="191"/>
      <c r="AY181" s="196"/>
      <c r="AZ181" s="197"/>
      <c r="BA181" s="190"/>
      <c r="BB181" s="191"/>
      <c r="BC181" s="202"/>
      <c r="BD181" s="203"/>
      <c r="BE181" s="202"/>
      <c r="BF181" s="203"/>
      <c r="BG181" s="202"/>
      <c r="BH181" s="207"/>
      <c r="BI181" s="203"/>
    </row>
    <row r="182" spans="2:61" ht="15.75" customHeight="1" thickTop="1" thickBot="1">
      <c r="B182" s="215"/>
      <c r="C182" s="216"/>
      <c r="D182" s="216"/>
      <c r="E182" s="216"/>
      <c r="F182" s="216"/>
      <c r="G182" s="216"/>
      <c r="H182" s="216"/>
      <c r="I182" s="216"/>
      <c r="J182" s="216"/>
      <c r="K182" s="216"/>
      <c r="L182" s="217"/>
      <c r="M182" s="244"/>
      <c r="N182" s="244"/>
      <c r="O182" s="244"/>
      <c r="P182" s="244"/>
      <c r="Q182" s="245"/>
      <c r="R182" s="245"/>
      <c r="S182" s="245"/>
      <c r="T182" s="245"/>
      <c r="U182" s="245"/>
      <c r="V182" s="245"/>
      <c r="W182" s="245"/>
      <c r="X182" s="245"/>
      <c r="Y182" s="245"/>
      <c r="Z182" s="245"/>
      <c r="AA182" s="245"/>
      <c r="AB182" s="245"/>
      <c r="AC182" s="218"/>
      <c r="AD182" s="218"/>
      <c r="AE182" s="218"/>
      <c r="AF182" s="218"/>
      <c r="AG182" s="228"/>
      <c r="AH182" s="229"/>
      <c r="AI182" s="229"/>
      <c r="AJ182" s="229"/>
      <c r="AK182" s="229"/>
      <c r="AL182" s="229"/>
      <c r="AM182" s="229"/>
      <c r="AN182" s="229"/>
      <c r="AO182" s="230"/>
      <c r="AP182" s="231"/>
      <c r="AQ182" s="231"/>
      <c r="AR182" s="231"/>
      <c r="AS182" s="231"/>
      <c r="AT182" s="204"/>
      <c r="AU182" s="208"/>
      <c r="AV182" s="205"/>
      <c r="AW182" s="192"/>
      <c r="AX182" s="193"/>
      <c r="AY182" s="198"/>
      <c r="AZ182" s="199"/>
      <c r="BA182" s="192"/>
      <c r="BB182" s="193"/>
      <c r="BC182" s="204"/>
      <c r="BD182" s="205"/>
      <c r="BE182" s="204"/>
      <c r="BF182" s="205"/>
      <c r="BG182" s="204"/>
      <c r="BH182" s="208"/>
      <c r="BI182" s="205"/>
    </row>
    <row r="183" spans="2:61" ht="15.75" customHeight="1" thickTop="1" thickBot="1">
      <c r="B183" s="209"/>
      <c r="C183" s="210"/>
      <c r="D183" s="210"/>
      <c r="E183" s="210"/>
      <c r="F183" s="210"/>
      <c r="G183" s="210"/>
      <c r="H183" s="210"/>
      <c r="I183" s="210"/>
      <c r="J183" s="210"/>
      <c r="K183" s="210"/>
      <c r="L183" s="211"/>
      <c r="M183" s="188"/>
      <c r="N183" s="241"/>
      <c r="O183" s="241"/>
      <c r="P183" s="189"/>
      <c r="Q183" s="188"/>
      <c r="R183" s="241"/>
      <c r="S183" s="241"/>
      <c r="T183" s="189"/>
      <c r="U183" s="188"/>
      <c r="V183" s="241"/>
      <c r="W183" s="241"/>
      <c r="X183" s="189"/>
      <c r="Y183" s="188"/>
      <c r="Z183" s="241"/>
      <c r="AA183" s="241"/>
      <c r="AB183" s="189"/>
      <c r="AC183" s="194"/>
      <c r="AD183" s="219"/>
      <c r="AE183" s="219"/>
      <c r="AF183" s="195"/>
      <c r="AG183" s="222" t="s">
        <v>148</v>
      </c>
      <c r="AH183" s="223"/>
      <c r="AI183" s="223"/>
      <c r="AJ183" s="223"/>
      <c r="AK183" s="223"/>
      <c r="AL183" s="223"/>
      <c r="AM183" s="223"/>
      <c r="AN183" s="223"/>
      <c r="AO183" s="224"/>
      <c r="AP183" s="231" t="s">
        <v>184</v>
      </c>
      <c r="AQ183" s="231"/>
      <c r="AR183" s="231"/>
      <c r="AS183" s="231"/>
      <c r="AT183" s="200">
        <f>AY183+'10.02'!AT183:AV185</f>
        <v>4</v>
      </c>
      <c r="AU183" s="206"/>
      <c r="AV183" s="201"/>
      <c r="AW183" s="188">
        <f>'10.02'!BG183</f>
        <v>1</v>
      </c>
      <c r="AX183" s="189"/>
      <c r="AY183" s="194"/>
      <c r="AZ183" s="195"/>
      <c r="BA183" s="188"/>
      <c r="BB183" s="189"/>
      <c r="BC183" s="200">
        <f>BA183+'10.02'!BC183</f>
        <v>3</v>
      </c>
      <c r="BD183" s="201"/>
      <c r="BE183" s="200">
        <f>BA183+'10.02'!BE183</f>
        <v>3</v>
      </c>
      <c r="BF183" s="201"/>
      <c r="BG183" s="200">
        <f>AW183+AY183-BA183</f>
        <v>1</v>
      </c>
      <c r="BH183" s="206"/>
      <c r="BI183" s="201"/>
    </row>
    <row r="184" spans="2:61" ht="15.75" customHeight="1" thickTop="1" thickBot="1">
      <c r="B184" s="212"/>
      <c r="C184" s="213"/>
      <c r="D184" s="213"/>
      <c r="E184" s="213"/>
      <c r="F184" s="213"/>
      <c r="G184" s="213"/>
      <c r="H184" s="213"/>
      <c r="I184" s="213"/>
      <c r="J184" s="213"/>
      <c r="K184" s="213"/>
      <c r="L184" s="214"/>
      <c r="M184" s="190"/>
      <c r="N184" s="242"/>
      <c r="O184" s="242"/>
      <c r="P184" s="191"/>
      <c r="Q184" s="190"/>
      <c r="R184" s="242"/>
      <c r="S184" s="242"/>
      <c r="T184" s="191"/>
      <c r="U184" s="190"/>
      <c r="V184" s="242"/>
      <c r="W184" s="242"/>
      <c r="X184" s="191"/>
      <c r="Y184" s="190"/>
      <c r="Z184" s="242"/>
      <c r="AA184" s="242"/>
      <c r="AB184" s="191"/>
      <c r="AC184" s="196"/>
      <c r="AD184" s="220"/>
      <c r="AE184" s="220"/>
      <c r="AF184" s="197"/>
      <c r="AG184" s="225"/>
      <c r="AH184" s="226"/>
      <c r="AI184" s="226"/>
      <c r="AJ184" s="226"/>
      <c r="AK184" s="226"/>
      <c r="AL184" s="226"/>
      <c r="AM184" s="226"/>
      <c r="AN184" s="226"/>
      <c r="AO184" s="227"/>
      <c r="AP184" s="231"/>
      <c r="AQ184" s="231"/>
      <c r="AR184" s="231"/>
      <c r="AS184" s="231"/>
      <c r="AT184" s="202"/>
      <c r="AU184" s="207"/>
      <c r="AV184" s="203"/>
      <c r="AW184" s="190"/>
      <c r="AX184" s="191"/>
      <c r="AY184" s="196"/>
      <c r="AZ184" s="197"/>
      <c r="BA184" s="190"/>
      <c r="BB184" s="191"/>
      <c r="BC184" s="202"/>
      <c r="BD184" s="203"/>
      <c r="BE184" s="202"/>
      <c r="BF184" s="203"/>
      <c r="BG184" s="202"/>
      <c r="BH184" s="207"/>
      <c r="BI184" s="203"/>
    </row>
    <row r="185" spans="2:61" ht="15.75" customHeight="1" thickTop="1" thickBot="1">
      <c r="B185" s="215"/>
      <c r="C185" s="216"/>
      <c r="D185" s="216"/>
      <c r="E185" s="216"/>
      <c r="F185" s="216"/>
      <c r="G185" s="216"/>
      <c r="H185" s="216"/>
      <c r="I185" s="216"/>
      <c r="J185" s="216"/>
      <c r="K185" s="216"/>
      <c r="L185" s="217"/>
      <c r="M185" s="192"/>
      <c r="N185" s="243"/>
      <c r="O185" s="243"/>
      <c r="P185" s="193"/>
      <c r="Q185" s="192"/>
      <c r="R185" s="243"/>
      <c r="S185" s="243"/>
      <c r="T185" s="193"/>
      <c r="U185" s="192"/>
      <c r="V185" s="243"/>
      <c r="W185" s="243"/>
      <c r="X185" s="193"/>
      <c r="Y185" s="192"/>
      <c r="Z185" s="243"/>
      <c r="AA185" s="243"/>
      <c r="AB185" s="193"/>
      <c r="AC185" s="198"/>
      <c r="AD185" s="221"/>
      <c r="AE185" s="221"/>
      <c r="AF185" s="199"/>
      <c r="AG185" s="228"/>
      <c r="AH185" s="229"/>
      <c r="AI185" s="229"/>
      <c r="AJ185" s="229"/>
      <c r="AK185" s="229"/>
      <c r="AL185" s="229"/>
      <c r="AM185" s="229"/>
      <c r="AN185" s="229"/>
      <c r="AO185" s="230"/>
      <c r="AP185" s="231"/>
      <c r="AQ185" s="231"/>
      <c r="AR185" s="231"/>
      <c r="AS185" s="231"/>
      <c r="AT185" s="204"/>
      <c r="AU185" s="208"/>
      <c r="AV185" s="205"/>
      <c r="AW185" s="192"/>
      <c r="AX185" s="193"/>
      <c r="AY185" s="198"/>
      <c r="AZ185" s="199"/>
      <c r="BA185" s="192"/>
      <c r="BB185" s="193"/>
      <c r="BC185" s="204"/>
      <c r="BD185" s="205"/>
      <c r="BE185" s="204"/>
      <c r="BF185" s="205"/>
      <c r="BG185" s="204"/>
      <c r="BH185" s="208"/>
      <c r="BI185" s="205"/>
    </row>
    <row r="186" spans="2:61" ht="15.75" customHeight="1" thickTop="1" thickBot="1">
      <c r="B186" s="209"/>
      <c r="C186" s="210"/>
      <c r="D186" s="210"/>
      <c r="E186" s="210"/>
      <c r="F186" s="210"/>
      <c r="G186" s="210"/>
      <c r="H186" s="210"/>
      <c r="I186" s="210"/>
      <c r="J186" s="210"/>
      <c r="K186" s="210"/>
      <c r="L186" s="211"/>
      <c r="M186" s="188"/>
      <c r="N186" s="241"/>
      <c r="O186" s="241"/>
      <c r="P186" s="189"/>
      <c r="Q186" s="188"/>
      <c r="R186" s="241"/>
      <c r="S186" s="241"/>
      <c r="T186" s="189"/>
      <c r="U186" s="188"/>
      <c r="V186" s="241"/>
      <c r="W186" s="241"/>
      <c r="X186" s="189"/>
      <c r="Y186" s="188"/>
      <c r="Z186" s="241"/>
      <c r="AA186" s="241"/>
      <c r="AB186" s="189"/>
      <c r="AC186" s="194"/>
      <c r="AD186" s="219"/>
      <c r="AE186" s="219"/>
      <c r="AF186" s="195"/>
      <c r="AG186" s="222" t="s">
        <v>149</v>
      </c>
      <c r="AH186" s="223"/>
      <c r="AI186" s="223"/>
      <c r="AJ186" s="223"/>
      <c r="AK186" s="223"/>
      <c r="AL186" s="223"/>
      <c r="AM186" s="223"/>
      <c r="AN186" s="223"/>
      <c r="AO186" s="224"/>
      <c r="AP186" s="231" t="s">
        <v>184</v>
      </c>
      <c r="AQ186" s="231"/>
      <c r="AR186" s="231"/>
      <c r="AS186" s="231"/>
      <c r="AT186" s="200">
        <f>AY186+'10.02'!AT186:AV188</f>
        <v>2</v>
      </c>
      <c r="AU186" s="206"/>
      <c r="AV186" s="201"/>
      <c r="AW186" s="188">
        <f>'10.02'!BG186</f>
        <v>2</v>
      </c>
      <c r="AX186" s="189"/>
      <c r="AY186" s="194"/>
      <c r="AZ186" s="195"/>
      <c r="BA186" s="188"/>
      <c r="BB186" s="189"/>
      <c r="BC186" s="200">
        <f>BA186+'10.02'!BC186</f>
        <v>0</v>
      </c>
      <c r="BD186" s="201"/>
      <c r="BE186" s="200">
        <f>BA186+'10.02'!BE186</f>
        <v>0</v>
      </c>
      <c r="BF186" s="201"/>
      <c r="BG186" s="200">
        <f>AW186+AY186-BA186</f>
        <v>2</v>
      </c>
      <c r="BH186" s="206"/>
      <c r="BI186" s="201"/>
    </row>
    <row r="187" spans="2:61" ht="15.75" customHeight="1" thickTop="1" thickBot="1">
      <c r="B187" s="212"/>
      <c r="C187" s="213"/>
      <c r="D187" s="213"/>
      <c r="E187" s="213"/>
      <c r="F187" s="213"/>
      <c r="G187" s="213"/>
      <c r="H187" s="213"/>
      <c r="I187" s="213"/>
      <c r="J187" s="213"/>
      <c r="K187" s="213"/>
      <c r="L187" s="214"/>
      <c r="M187" s="190"/>
      <c r="N187" s="242"/>
      <c r="O187" s="242"/>
      <c r="P187" s="191"/>
      <c r="Q187" s="190"/>
      <c r="R187" s="242"/>
      <c r="S187" s="242"/>
      <c r="T187" s="191"/>
      <c r="U187" s="190"/>
      <c r="V187" s="242"/>
      <c r="W187" s="242"/>
      <c r="X187" s="191"/>
      <c r="Y187" s="190"/>
      <c r="Z187" s="242"/>
      <c r="AA187" s="242"/>
      <c r="AB187" s="191"/>
      <c r="AC187" s="196"/>
      <c r="AD187" s="220"/>
      <c r="AE187" s="220"/>
      <c r="AF187" s="197"/>
      <c r="AG187" s="225"/>
      <c r="AH187" s="226"/>
      <c r="AI187" s="226"/>
      <c r="AJ187" s="226"/>
      <c r="AK187" s="226"/>
      <c r="AL187" s="226"/>
      <c r="AM187" s="226"/>
      <c r="AN187" s="226"/>
      <c r="AO187" s="227"/>
      <c r="AP187" s="231"/>
      <c r="AQ187" s="231"/>
      <c r="AR187" s="231"/>
      <c r="AS187" s="231"/>
      <c r="AT187" s="202"/>
      <c r="AU187" s="207"/>
      <c r="AV187" s="203"/>
      <c r="AW187" s="190"/>
      <c r="AX187" s="191"/>
      <c r="AY187" s="196"/>
      <c r="AZ187" s="197"/>
      <c r="BA187" s="190"/>
      <c r="BB187" s="191"/>
      <c r="BC187" s="202"/>
      <c r="BD187" s="203"/>
      <c r="BE187" s="202"/>
      <c r="BF187" s="203"/>
      <c r="BG187" s="202"/>
      <c r="BH187" s="207"/>
      <c r="BI187" s="203"/>
    </row>
    <row r="188" spans="2:61" ht="15.75" customHeight="1" thickTop="1" thickBot="1">
      <c r="B188" s="215"/>
      <c r="C188" s="216"/>
      <c r="D188" s="216"/>
      <c r="E188" s="216"/>
      <c r="F188" s="216"/>
      <c r="G188" s="216"/>
      <c r="H188" s="216"/>
      <c r="I188" s="216"/>
      <c r="J188" s="216"/>
      <c r="K188" s="216"/>
      <c r="L188" s="217"/>
      <c r="M188" s="192"/>
      <c r="N188" s="243"/>
      <c r="O188" s="243"/>
      <c r="P188" s="193"/>
      <c r="Q188" s="192"/>
      <c r="R188" s="243"/>
      <c r="S188" s="243"/>
      <c r="T188" s="193"/>
      <c r="U188" s="192"/>
      <c r="V188" s="243"/>
      <c r="W188" s="243"/>
      <c r="X188" s="193"/>
      <c r="Y188" s="192"/>
      <c r="Z188" s="243"/>
      <c r="AA188" s="243"/>
      <c r="AB188" s="193"/>
      <c r="AC188" s="198"/>
      <c r="AD188" s="221"/>
      <c r="AE188" s="221"/>
      <c r="AF188" s="199"/>
      <c r="AG188" s="228"/>
      <c r="AH188" s="229"/>
      <c r="AI188" s="229"/>
      <c r="AJ188" s="229"/>
      <c r="AK188" s="229"/>
      <c r="AL188" s="229"/>
      <c r="AM188" s="229"/>
      <c r="AN188" s="229"/>
      <c r="AO188" s="230"/>
      <c r="AP188" s="231"/>
      <c r="AQ188" s="231"/>
      <c r="AR188" s="231"/>
      <c r="AS188" s="231"/>
      <c r="AT188" s="204"/>
      <c r="AU188" s="208"/>
      <c r="AV188" s="205"/>
      <c r="AW188" s="192"/>
      <c r="AX188" s="193"/>
      <c r="AY188" s="198"/>
      <c r="AZ188" s="199"/>
      <c r="BA188" s="192"/>
      <c r="BB188" s="193"/>
      <c r="BC188" s="204"/>
      <c r="BD188" s="205"/>
      <c r="BE188" s="204"/>
      <c r="BF188" s="205"/>
      <c r="BG188" s="204"/>
      <c r="BH188" s="208"/>
      <c r="BI188" s="205"/>
    </row>
    <row r="189" spans="2:61" ht="15.75" customHeight="1" thickTop="1" thickBot="1">
      <c r="B189" s="209"/>
      <c r="C189" s="210"/>
      <c r="D189" s="210"/>
      <c r="E189" s="210"/>
      <c r="F189" s="210"/>
      <c r="G189" s="210"/>
      <c r="H189" s="210"/>
      <c r="I189" s="210"/>
      <c r="J189" s="210"/>
      <c r="K189" s="210"/>
      <c r="L189" s="211"/>
      <c r="M189" s="188"/>
      <c r="N189" s="241"/>
      <c r="O189" s="241"/>
      <c r="P189" s="189"/>
      <c r="Q189" s="188"/>
      <c r="R189" s="241"/>
      <c r="S189" s="241"/>
      <c r="T189" s="189"/>
      <c r="U189" s="188"/>
      <c r="V189" s="241"/>
      <c r="W189" s="241"/>
      <c r="X189" s="189"/>
      <c r="Y189" s="188"/>
      <c r="Z189" s="241"/>
      <c r="AA189" s="241"/>
      <c r="AB189" s="189"/>
      <c r="AC189" s="194"/>
      <c r="AD189" s="219"/>
      <c r="AE189" s="219"/>
      <c r="AF189" s="195"/>
      <c r="AG189" s="222" t="s">
        <v>150</v>
      </c>
      <c r="AH189" s="223"/>
      <c r="AI189" s="223"/>
      <c r="AJ189" s="223"/>
      <c r="AK189" s="223"/>
      <c r="AL189" s="223"/>
      <c r="AM189" s="223"/>
      <c r="AN189" s="223"/>
      <c r="AO189" s="224"/>
      <c r="AP189" s="231" t="s">
        <v>184</v>
      </c>
      <c r="AQ189" s="231"/>
      <c r="AR189" s="231"/>
      <c r="AS189" s="231"/>
      <c r="AT189" s="200">
        <f>AY189+'10.02'!AT189:AV191</f>
        <v>0</v>
      </c>
      <c r="AU189" s="206"/>
      <c r="AV189" s="201"/>
      <c r="AW189" s="188">
        <f>'10.02'!BG189</f>
        <v>0</v>
      </c>
      <c r="AX189" s="189"/>
      <c r="AY189" s="194"/>
      <c r="AZ189" s="195"/>
      <c r="BA189" s="188"/>
      <c r="BB189" s="189"/>
      <c r="BC189" s="200">
        <f>BA189+'10.02'!BC189</f>
        <v>0</v>
      </c>
      <c r="BD189" s="201"/>
      <c r="BE189" s="200">
        <f>BA189+'10.02'!BE189</f>
        <v>0</v>
      </c>
      <c r="BF189" s="201"/>
      <c r="BG189" s="200">
        <f>AW189+AY189-BA189</f>
        <v>0</v>
      </c>
      <c r="BH189" s="206"/>
      <c r="BI189" s="201"/>
    </row>
    <row r="190" spans="2:61" ht="15.75" customHeight="1" thickTop="1" thickBot="1">
      <c r="B190" s="212"/>
      <c r="C190" s="213"/>
      <c r="D190" s="213"/>
      <c r="E190" s="213"/>
      <c r="F190" s="213"/>
      <c r="G190" s="213"/>
      <c r="H190" s="213"/>
      <c r="I190" s="213"/>
      <c r="J190" s="213"/>
      <c r="K190" s="213"/>
      <c r="L190" s="214"/>
      <c r="M190" s="190"/>
      <c r="N190" s="242"/>
      <c r="O190" s="242"/>
      <c r="P190" s="191"/>
      <c r="Q190" s="190"/>
      <c r="R190" s="242"/>
      <c r="S190" s="242"/>
      <c r="T190" s="191"/>
      <c r="U190" s="190"/>
      <c r="V190" s="242"/>
      <c r="W190" s="242"/>
      <c r="X190" s="191"/>
      <c r="Y190" s="190"/>
      <c r="Z190" s="242"/>
      <c r="AA190" s="242"/>
      <c r="AB190" s="191"/>
      <c r="AC190" s="196"/>
      <c r="AD190" s="220"/>
      <c r="AE190" s="220"/>
      <c r="AF190" s="197"/>
      <c r="AG190" s="225"/>
      <c r="AH190" s="226"/>
      <c r="AI190" s="226"/>
      <c r="AJ190" s="226"/>
      <c r="AK190" s="226"/>
      <c r="AL190" s="226"/>
      <c r="AM190" s="226"/>
      <c r="AN190" s="226"/>
      <c r="AO190" s="227"/>
      <c r="AP190" s="231"/>
      <c r="AQ190" s="231"/>
      <c r="AR190" s="231"/>
      <c r="AS190" s="231"/>
      <c r="AT190" s="202"/>
      <c r="AU190" s="207"/>
      <c r="AV190" s="203"/>
      <c r="AW190" s="190"/>
      <c r="AX190" s="191"/>
      <c r="AY190" s="196"/>
      <c r="AZ190" s="197"/>
      <c r="BA190" s="190"/>
      <c r="BB190" s="191"/>
      <c r="BC190" s="202"/>
      <c r="BD190" s="203"/>
      <c r="BE190" s="202"/>
      <c r="BF190" s="203"/>
      <c r="BG190" s="202"/>
      <c r="BH190" s="207"/>
      <c r="BI190" s="203"/>
    </row>
    <row r="191" spans="2:61" ht="15.75" customHeight="1" thickTop="1" thickBot="1">
      <c r="B191" s="215"/>
      <c r="C191" s="216"/>
      <c r="D191" s="216"/>
      <c r="E191" s="216"/>
      <c r="F191" s="216"/>
      <c r="G191" s="216"/>
      <c r="H191" s="216"/>
      <c r="I191" s="216"/>
      <c r="J191" s="216"/>
      <c r="K191" s="216"/>
      <c r="L191" s="217"/>
      <c r="M191" s="192"/>
      <c r="N191" s="243"/>
      <c r="O191" s="243"/>
      <c r="P191" s="193"/>
      <c r="Q191" s="192"/>
      <c r="R191" s="243"/>
      <c r="S191" s="243"/>
      <c r="T191" s="193"/>
      <c r="U191" s="192"/>
      <c r="V191" s="243"/>
      <c r="W191" s="243"/>
      <c r="X191" s="193"/>
      <c r="Y191" s="192"/>
      <c r="Z191" s="243"/>
      <c r="AA191" s="243"/>
      <c r="AB191" s="193"/>
      <c r="AC191" s="198"/>
      <c r="AD191" s="221"/>
      <c r="AE191" s="221"/>
      <c r="AF191" s="199"/>
      <c r="AG191" s="228"/>
      <c r="AH191" s="229"/>
      <c r="AI191" s="229"/>
      <c r="AJ191" s="229"/>
      <c r="AK191" s="229"/>
      <c r="AL191" s="229"/>
      <c r="AM191" s="229"/>
      <c r="AN191" s="229"/>
      <c r="AO191" s="230"/>
      <c r="AP191" s="231"/>
      <c r="AQ191" s="231"/>
      <c r="AR191" s="231"/>
      <c r="AS191" s="231"/>
      <c r="AT191" s="204"/>
      <c r="AU191" s="208"/>
      <c r="AV191" s="205"/>
      <c r="AW191" s="192"/>
      <c r="AX191" s="193"/>
      <c r="AY191" s="198"/>
      <c r="AZ191" s="199"/>
      <c r="BA191" s="192"/>
      <c r="BB191" s="193"/>
      <c r="BC191" s="204"/>
      <c r="BD191" s="205"/>
      <c r="BE191" s="204"/>
      <c r="BF191" s="205"/>
      <c r="BG191" s="204"/>
      <c r="BH191" s="208"/>
      <c r="BI191" s="205"/>
    </row>
    <row r="192" spans="2:61" ht="15.75" customHeight="1" thickTop="1" thickBot="1">
      <c r="B192" s="209"/>
      <c r="C192" s="210"/>
      <c r="D192" s="210"/>
      <c r="E192" s="210"/>
      <c r="F192" s="210"/>
      <c r="G192" s="210"/>
      <c r="H192" s="210"/>
      <c r="I192" s="210"/>
      <c r="J192" s="210"/>
      <c r="K192" s="210"/>
      <c r="L192" s="211"/>
      <c r="M192" s="188"/>
      <c r="N192" s="241"/>
      <c r="O192" s="241"/>
      <c r="P192" s="189"/>
      <c r="Q192" s="182"/>
      <c r="R192" s="182"/>
      <c r="S192" s="182"/>
      <c r="T192" s="182"/>
      <c r="U192" s="182"/>
      <c r="V192" s="182"/>
      <c r="W192" s="182"/>
      <c r="X192" s="182"/>
      <c r="Y192" s="182"/>
      <c r="Z192" s="182"/>
      <c r="AA192" s="182"/>
      <c r="AB192" s="182"/>
      <c r="AC192" s="218"/>
      <c r="AD192" s="218"/>
      <c r="AE192" s="218"/>
      <c r="AF192" s="218"/>
      <c r="AG192" s="222" t="s">
        <v>151</v>
      </c>
      <c r="AH192" s="223"/>
      <c r="AI192" s="223"/>
      <c r="AJ192" s="223"/>
      <c r="AK192" s="223"/>
      <c r="AL192" s="223"/>
      <c r="AM192" s="223"/>
      <c r="AN192" s="223"/>
      <c r="AO192" s="224"/>
      <c r="AP192" s="231" t="s">
        <v>184</v>
      </c>
      <c r="AQ192" s="231"/>
      <c r="AR192" s="231"/>
      <c r="AS192" s="231"/>
      <c r="AT192" s="200">
        <f>AY192+'10.02'!AT192:AV194</f>
        <v>0</v>
      </c>
      <c r="AU192" s="206"/>
      <c r="AV192" s="201"/>
      <c r="AW192" s="188">
        <f>'10.02'!BG192</f>
        <v>0</v>
      </c>
      <c r="AX192" s="189"/>
      <c r="AY192" s="194"/>
      <c r="AZ192" s="195"/>
      <c r="BA192" s="188"/>
      <c r="BB192" s="189"/>
      <c r="BC192" s="200">
        <f>BA192+'10.02'!BC192*0</f>
        <v>0</v>
      </c>
      <c r="BD192" s="201"/>
      <c r="BE192" s="200">
        <f>BA192+'10.02'!BE192</f>
        <v>0</v>
      </c>
      <c r="BF192" s="201"/>
      <c r="BG192" s="200">
        <f>AW192+AY192-BA192</f>
        <v>0</v>
      </c>
      <c r="BH192" s="206"/>
      <c r="BI192" s="201"/>
    </row>
    <row r="193" spans="2:61" ht="15.75" customHeight="1" thickTop="1" thickBot="1">
      <c r="B193" s="212"/>
      <c r="C193" s="213"/>
      <c r="D193" s="213"/>
      <c r="E193" s="213"/>
      <c r="F193" s="213"/>
      <c r="G193" s="213"/>
      <c r="H193" s="213"/>
      <c r="I193" s="213"/>
      <c r="J193" s="213"/>
      <c r="K193" s="213"/>
      <c r="L193" s="214"/>
      <c r="M193" s="190"/>
      <c r="N193" s="242"/>
      <c r="O193" s="242"/>
      <c r="P193" s="191"/>
      <c r="Q193" s="182"/>
      <c r="R193" s="182"/>
      <c r="S193" s="182"/>
      <c r="T193" s="182"/>
      <c r="U193" s="182"/>
      <c r="V193" s="182"/>
      <c r="W193" s="182"/>
      <c r="X193" s="182"/>
      <c r="Y193" s="182"/>
      <c r="Z193" s="182"/>
      <c r="AA193" s="182"/>
      <c r="AB193" s="182"/>
      <c r="AC193" s="218"/>
      <c r="AD193" s="218"/>
      <c r="AE193" s="218"/>
      <c r="AF193" s="218"/>
      <c r="AG193" s="225"/>
      <c r="AH193" s="226"/>
      <c r="AI193" s="226"/>
      <c r="AJ193" s="226"/>
      <c r="AK193" s="226"/>
      <c r="AL193" s="226"/>
      <c r="AM193" s="226"/>
      <c r="AN193" s="226"/>
      <c r="AO193" s="227"/>
      <c r="AP193" s="231"/>
      <c r="AQ193" s="231"/>
      <c r="AR193" s="231"/>
      <c r="AS193" s="231"/>
      <c r="AT193" s="202"/>
      <c r="AU193" s="207"/>
      <c r="AV193" s="203"/>
      <c r="AW193" s="190"/>
      <c r="AX193" s="191"/>
      <c r="AY193" s="196"/>
      <c r="AZ193" s="197"/>
      <c r="BA193" s="190"/>
      <c r="BB193" s="191"/>
      <c r="BC193" s="202"/>
      <c r="BD193" s="203"/>
      <c r="BE193" s="202"/>
      <c r="BF193" s="203"/>
      <c r="BG193" s="202"/>
      <c r="BH193" s="207"/>
      <c r="BI193" s="203"/>
    </row>
    <row r="194" spans="2:61" ht="15.75" customHeight="1" thickTop="1" thickBot="1">
      <c r="B194" s="215"/>
      <c r="C194" s="216"/>
      <c r="D194" s="216"/>
      <c r="E194" s="216"/>
      <c r="F194" s="216"/>
      <c r="G194" s="216"/>
      <c r="H194" s="216"/>
      <c r="I194" s="216"/>
      <c r="J194" s="216"/>
      <c r="K194" s="216"/>
      <c r="L194" s="217"/>
      <c r="M194" s="192"/>
      <c r="N194" s="243"/>
      <c r="O194" s="243"/>
      <c r="P194" s="193"/>
      <c r="Q194" s="182"/>
      <c r="R194" s="182"/>
      <c r="S194" s="182"/>
      <c r="T194" s="182"/>
      <c r="U194" s="182"/>
      <c r="V194" s="182"/>
      <c r="W194" s="182"/>
      <c r="X194" s="182"/>
      <c r="Y194" s="182"/>
      <c r="Z194" s="182"/>
      <c r="AA194" s="182"/>
      <c r="AB194" s="182"/>
      <c r="AC194" s="218"/>
      <c r="AD194" s="218"/>
      <c r="AE194" s="218"/>
      <c r="AF194" s="218"/>
      <c r="AG194" s="228"/>
      <c r="AH194" s="229"/>
      <c r="AI194" s="229"/>
      <c r="AJ194" s="229"/>
      <c r="AK194" s="229"/>
      <c r="AL194" s="229"/>
      <c r="AM194" s="229"/>
      <c r="AN194" s="229"/>
      <c r="AO194" s="230"/>
      <c r="AP194" s="231"/>
      <c r="AQ194" s="231"/>
      <c r="AR194" s="231"/>
      <c r="AS194" s="231"/>
      <c r="AT194" s="204"/>
      <c r="AU194" s="208"/>
      <c r="AV194" s="205"/>
      <c r="AW194" s="192"/>
      <c r="AX194" s="193"/>
      <c r="AY194" s="198"/>
      <c r="AZ194" s="199"/>
      <c r="BA194" s="192"/>
      <c r="BB194" s="193"/>
      <c r="BC194" s="204"/>
      <c r="BD194" s="205"/>
      <c r="BE194" s="204"/>
      <c r="BF194" s="205"/>
      <c r="BG194" s="204"/>
      <c r="BH194" s="208"/>
      <c r="BI194" s="205"/>
    </row>
    <row r="195" spans="2:61" ht="15.75" customHeight="1" thickTop="1" thickBot="1">
      <c r="B195" s="209"/>
      <c r="C195" s="210"/>
      <c r="D195" s="210"/>
      <c r="E195" s="210"/>
      <c r="F195" s="210"/>
      <c r="G195" s="210"/>
      <c r="H195" s="210"/>
      <c r="I195" s="210"/>
      <c r="J195" s="210"/>
      <c r="K195" s="210"/>
      <c r="L195" s="211"/>
      <c r="M195" s="194"/>
      <c r="N195" s="219"/>
      <c r="O195" s="219"/>
      <c r="P195" s="195"/>
      <c r="Q195" s="218"/>
      <c r="R195" s="218"/>
      <c r="S195" s="218"/>
      <c r="T195" s="218"/>
      <c r="U195" s="218"/>
      <c r="V195" s="218"/>
      <c r="W195" s="218"/>
      <c r="X195" s="218"/>
      <c r="Y195" s="218"/>
      <c r="Z195" s="218"/>
      <c r="AA195" s="218"/>
      <c r="AB195" s="218"/>
      <c r="AC195" s="218"/>
      <c r="AD195" s="218"/>
      <c r="AE195" s="218"/>
      <c r="AF195" s="218"/>
      <c r="AG195" s="222" t="s">
        <v>152</v>
      </c>
      <c r="AH195" s="223"/>
      <c r="AI195" s="223"/>
      <c r="AJ195" s="223"/>
      <c r="AK195" s="223"/>
      <c r="AL195" s="223"/>
      <c r="AM195" s="223"/>
      <c r="AN195" s="223"/>
      <c r="AO195" s="224"/>
      <c r="AP195" s="231" t="s">
        <v>184</v>
      </c>
      <c r="AQ195" s="231"/>
      <c r="AR195" s="231"/>
      <c r="AS195" s="231"/>
      <c r="AT195" s="200">
        <f>AY195+'10.02'!AT195:AV197</f>
        <v>3</v>
      </c>
      <c r="AU195" s="206"/>
      <c r="AV195" s="201"/>
      <c r="AW195" s="188">
        <f>'10.02'!BG195</f>
        <v>3</v>
      </c>
      <c r="AX195" s="189"/>
      <c r="AY195" s="194"/>
      <c r="AZ195" s="195"/>
      <c r="BA195" s="188"/>
      <c r="BB195" s="189"/>
      <c r="BC195" s="200">
        <f>BA195+'10.02'!BC195*0</f>
        <v>0</v>
      </c>
      <c r="BD195" s="201"/>
      <c r="BE195" s="200">
        <f>BA195+'10.02'!BE195</f>
        <v>0</v>
      </c>
      <c r="BF195" s="201"/>
      <c r="BG195" s="200">
        <f>AW195+AY195-BA195</f>
        <v>3</v>
      </c>
      <c r="BH195" s="206"/>
      <c r="BI195" s="201"/>
    </row>
    <row r="196" spans="2:61" ht="15.75" customHeight="1" thickTop="1" thickBot="1">
      <c r="B196" s="212"/>
      <c r="C196" s="213"/>
      <c r="D196" s="213"/>
      <c r="E196" s="213"/>
      <c r="F196" s="213"/>
      <c r="G196" s="213"/>
      <c r="H196" s="213"/>
      <c r="I196" s="213"/>
      <c r="J196" s="213"/>
      <c r="K196" s="213"/>
      <c r="L196" s="214"/>
      <c r="M196" s="196"/>
      <c r="N196" s="220"/>
      <c r="O196" s="220"/>
      <c r="P196" s="197"/>
      <c r="Q196" s="218"/>
      <c r="R196" s="218"/>
      <c r="S196" s="218"/>
      <c r="T196" s="218"/>
      <c r="U196" s="218"/>
      <c r="V196" s="218"/>
      <c r="W196" s="218"/>
      <c r="X196" s="218"/>
      <c r="Y196" s="218"/>
      <c r="Z196" s="218"/>
      <c r="AA196" s="218"/>
      <c r="AB196" s="218"/>
      <c r="AC196" s="218"/>
      <c r="AD196" s="218"/>
      <c r="AE196" s="218"/>
      <c r="AF196" s="218"/>
      <c r="AG196" s="225"/>
      <c r="AH196" s="226"/>
      <c r="AI196" s="226"/>
      <c r="AJ196" s="226"/>
      <c r="AK196" s="226"/>
      <c r="AL196" s="226"/>
      <c r="AM196" s="226"/>
      <c r="AN196" s="226"/>
      <c r="AO196" s="227"/>
      <c r="AP196" s="231"/>
      <c r="AQ196" s="231"/>
      <c r="AR196" s="231"/>
      <c r="AS196" s="231"/>
      <c r="AT196" s="202"/>
      <c r="AU196" s="207"/>
      <c r="AV196" s="203"/>
      <c r="AW196" s="190"/>
      <c r="AX196" s="191"/>
      <c r="AY196" s="196"/>
      <c r="AZ196" s="197"/>
      <c r="BA196" s="190"/>
      <c r="BB196" s="191"/>
      <c r="BC196" s="202"/>
      <c r="BD196" s="203"/>
      <c r="BE196" s="202"/>
      <c r="BF196" s="203"/>
      <c r="BG196" s="202"/>
      <c r="BH196" s="207"/>
      <c r="BI196" s="203"/>
    </row>
    <row r="197" spans="2:61" ht="15.75" customHeight="1" thickTop="1" thickBot="1">
      <c r="B197" s="215"/>
      <c r="C197" s="216"/>
      <c r="D197" s="216"/>
      <c r="E197" s="216"/>
      <c r="F197" s="216"/>
      <c r="G197" s="216"/>
      <c r="H197" s="216"/>
      <c r="I197" s="216"/>
      <c r="J197" s="216"/>
      <c r="K197" s="216"/>
      <c r="L197" s="217"/>
      <c r="M197" s="198"/>
      <c r="N197" s="221"/>
      <c r="O197" s="221"/>
      <c r="P197" s="199"/>
      <c r="Q197" s="218"/>
      <c r="R197" s="218"/>
      <c r="S197" s="218"/>
      <c r="T197" s="218"/>
      <c r="U197" s="218"/>
      <c r="V197" s="218"/>
      <c r="W197" s="218"/>
      <c r="X197" s="218"/>
      <c r="Y197" s="218"/>
      <c r="Z197" s="218"/>
      <c r="AA197" s="218"/>
      <c r="AB197" s="218"/>
      <c r="AC197" s="218"/>
      <c r="AD197" s="218"/>
      <c r="AE197" s="218"/>
      <c r="AF197" s="218"/>
      <c r="AG197" s="228"/>
      <c r="AH197" s="229"/>
      <c r="AI197" s="229"/>
      <c r="AJ197" s="229"/>
      <c r="AK197" s="229"/>
      <c r="AL197" s="229"/>
      <c r="AM197" s="229"/>
      <c r="AN197" s="229"/>
      <c r="AO197" s="230"/>
      <c r="AP197" s="231"/>
      <c r="AQ197" s="231"/>
      <c r="AR197" s="231"/>
      <c r="AS197" s="231"/>
      <c r="AT197" s="204"/>
      <c r="AU197" s="208"/>
      <c r="AV197" s="205"/>
      <c r="AW197" s="192"/>
      <c r="AX197" s="193"/>
      <c r="AY197" s="198"/>
      <c r="AZ197" s="199"/>
      <c r="BA197" s="192"/>
      <c r="BB197" s="193"/>
      <c r="BC197" s="204"/>
      <c r="BD197" s="205"/>
      <c r="BE197" s="204"/>
      <c r="BF197" s="205"/>
      <c r="BG197" s="204"/>
      <c r="BH197" s="208"/>
      <c r="BI197" s="205"/>
    </row>
    <row r="198" spans="2:61" ht="15.75" customHeight="1" thickTop="1" thickBot="1">
      <c r="B198" s="209"/>
      <c r="C198" s="210"/>
      <c r="D198" s="210"/>
      <c r="E198" s="210"/>
      <c r="F198" s="210"/>
      <c r="G198" s="210"/>
      <c r="H198" s="210"/>
      <c r="I198" s="210"/>
      <c r="J198" s="210"/>
      <c r="K198" s="210"/>
      <c r="L198" s="211"/>
      <c r="M198" s="218"/>
      <c r="N198" s="218"/>
      <c r="O198" s="218"/>
      <c r="P198" s="218"/>
      <c r="Q198" s="218"/>
      <c r="R198" s="218"/>
      <c r="S198" s="218"/>
      <c r="T198" s="218"/>
      <c r="U198" s="232"/>
      <c r="V198" s="233"/>
      <c r="W198" s="233"/>
      <c r="X198" s="234"/>
      <c r="Y198" s="232"/>
      <c r="Z198" s="233"/>
      <c r="AA198" s="233"/>
      <c r="AB198" s="234"/>
      <c r="AC198" s="218"/>
      <c r="AD198" s="218"/>
      <c r="AE198" s="218"/>
      <c r="AF198" s="218"/>
      <c r="AG198" s="222" t="s">
        <v>153</v>
      </c>
      <c r="AH198" s="223"/>
      <c r="AI198" s="223"/>
      <c r="AJ198" s="223"/>
      <c r="AK198" s="223"/>
      <c r="AL198" s="223"/>
      <c r="AM198" s="223"/>
      <c r="AN198" s="223"/>
      <c r="AO198" s="224"/>
      <c r="AP198" s="231" t="s">
        <v>184</v>
      </c>
      <c r="AQ198" s="231"/>
      <c r="AR198" s="231"/>
      <c r="AS198" s="231"/>
      <c r="AT198" s="200">
        <f>AY198+'10.02'!AT198:AV200</f>
        <v>4</v>
      </c>
      <c r="AU198" s="206"/>
      <c r="AV198" s="201"/>
      <c r="AW198" s="188">
        <f>'10.02'!BG198</f>
        <v>4</v>
      </c>
      <c r="AX198" s="189"/>
      <c r="AY198" s="194"/>
      <c r="AZ198" s="195"/>
      <c r="BA198" s="188"/>
      <c r="BB198" s="189"/>
      <c r="BC198" s="200">
        <f>BA198+'10.02'!BC198</f>
        <v>0</v>
      </c>
      <c r="BD198" s="201"/>
      <c r="BE198" s="200">
        <f>BA198+'10.02'!BE198</f>
        <v>0</v>
      </c>
      <c r="BF198" s="201"/>
      <c r="BG198" s="200">
        <f>AW198+AY198-BA198</f>
        <v>4</v>
      </c>
      <c r="BH198" s="206"/>
      <c r="BI198" s="201"/>
    </row>
    <row r="199" spans="2:61" ht="15.75" customHeight="1" thickTop="1" thickBot="1">
      <c r="B199" s="212"/>
      <c r="C199" s="213"/>
      <c r="D199" s="213"/>
      <c r="E199" s="213"/>
      <c r="F199" s="213"/>
      <c r="G199" s="213"/>
      <c r="H199" s="213"/>
      <c r="I199" s="213"/>
      <c r="J199" s="213"/>
      <c r="K199" s="213"/>
      <c r="L199" s="214"/>
      <c r="M199" s="218"/>
      <c r="N199" s="218"/>
      <c r="O199" s="218"/>
      <c r="P199" s="218"/>
      <c r="Q199" s="218"/>
      <c r="R199" s="218"/>
      <c r="S199" s="218"/>
      <c r="T199" s="218"/>
      <c r="U199" s="235"/>
      <c r="V199" s="236"/>
      <c r="W199" s="236"/>
      <c r="X199" s="237"/>
      <c r="Y199" s="235"/>
      <c r="Z199" s="236"/>
      <c r="AA199" s="236"/>
      <c r="AB199" s="237"/>
      <c r="AC199" s="218"/>
      <c r="AD199" s="218"/>
      <c r="AE199" s="218"/>
      <c r="AF199" s="218"/>
      <c r="AG199" s="225"/>
      <c r="AH199" s="226"/>
      <c r="AI199" s="226"/>
      <c r="AJ199" s="226"/>
      <c r="AK199" s="226"/>
      <c r="AL199" s="226"/>
      <c r="AM199" s="226"/>
      <c r="AN199" s="226"/>
      <c r="AO199" s="227"/>
      <c r="AP199" s="231"/>
      <c r="AQ199" s="231"/>
      <c r="AR199" s="231"/>
      <c r="AS199" s="231"/>
      <c r="AT199" s="202"/>
      <c r="AU199" s="207"/>
      <c r="AV199" s="203"/>
      <c r="AW199" s="190"/>
      <c r="AX199" s="191"/>
      <c r="AY199" s="196"/>
      <c r="AZ199" s="197"/>
      <c r="BA199" s="190"/>
      <c r="BB199" s="191"/>
      <c r="BC199" s="202"/>
      <c r="BD199" s="203"/>
      <c r="BE199" s="202"/>
      <c r="BF199" s="203"/>
      <c r="BG199" s="202"/>
      <c r="BH199" s="207"/>
      <c r="BI199" s="203"/>
    </row>
    <row r="200" spans="2:61" ht="15.75" customHeight="1" thickTop="1" thickBot="1">
      <c r="B200" s="215"/>
      <c r="C200" s="216"/>
      <c r="D200" s="216"/>
      <c r="E200" s="216"/>
      <c r="F200" s="216"/>
      <c r="G200" s="216"/>
      <c r="H200" s="216"/>
      <c r="I200" s="216"/>
      <c r="J200" s="216"/>
      <c r="K200" s="216"/>
      <c r="L200" s="217"/>
      <c r="M200" s="218"/>
      <c r="N200" s="218"/>
      <c r="O200" s="218"/>
      <c r="P200" s="218"/>
      <c r="Q200" s="218"/>
      <c r="R200" s="218"/>
      <c r="S200" s="218"/>
      <c r="T200" s="218"/>
      <c r="U200" s="238"/>
      <c r="V200" s="239"/>
      <c r="W200" s="239"/>
      <c r="X200" s="240"/>
      <c r="Y200" s="238"/>
      <c r="Z200" s="239"/>
      <c r="AA200" s="239"/>
      <c r="AB200" s="240"/>
      <c r="AC200" s="218"/>
      <c r="AD200" s="218"/>
      <c r="AE200" s="218"/>
      <c r="AF200" s="218"/>
      <c r="AG200" s="228"/>
      <c r="AH200" s="229"/>
      <c r="AI200" s="229"/>
      <c r="AJ200" s="229"/>
      <c r="AK200" s="229"/>
      <c r="AL200" s="229"/>
      <c r="AM200" s="229"/>
      <c r="AN200" s="229"/>
      <c r="AO200" s="230"/>
      <c r="AP200" s="231"/>
      <c r="AQ200" s="231"/>
      <c r="AR200" s="231"/>
      <c r="AS200" s="231"/>
      <c r="AT200" s="204"/>
      <c r="AU200" s="208"/>
      <c r="AV200" s="205"/>
      <c r="AW200" s="192"/>
      <c r="AX200" s="193"/>
      <c r="AY200" s="198"/>
      <c r="AZ200" s="199"/>
      <c r="BA200" s="192"/>
      <c r="BB200" s="193"/>
      <c r="BC200" s="204"/>
      <c r="BD200" s="205"/>
      <c r="BE200" s="204"/>
      <c r="BF200" s="205"/>
      <c r="BG200" s="204"/>
      <c r="BH200" s="208"/>
      <c r="BI200" s="205"/>
    </row>
    <row r="201" spans="2:61" ht="15.75" customHeight="1" thickTop="1" thickBot="1">
      <c r="B201" s="209"/>
      <c r="C201" s="210"/>
      <c r="D201" s="210"/>
      <c r="E201" s="210"/>
      <c r="F201" s="210"/>
      <c r="G201" s="210"/>
      <c r="H201" s="210"/>
      <c r="I201" s="210"/>
      <c r="J201" s="210"/>
      <c r="K201" s="210"/>
      <c r="L201" s="211"/>
      <c r="M201" s="182"/>
      <c r="N201" s="182"/>
      <c r="O201" s="182"/>
      <c r="P201" s="182"/>
      <c r="Q201" s="218"/>
      <c r="R201" s="218"/>
      <c r="S201" s="218"/>
      <c r="T201" s="218"/>
      <c r="U201" s="194"/>
      <c r="V201" s="219"/>
      <c r="W201" s="219"/>
      <c r="X201" s="195"/>
      <c r="Y201" s="182"/>
      <c r="Z201" s="182"/>
      <c r="AA201" s="182"/>
      <c r="AB201" s="182"/>
      <c r="AC201" s="218"/>
      <c r="AD201" s="218"/>
      <c r="AE201" s="218"/>
      <c r="AF201" s="218"/>
      <c r="AG201" s="222" t="s">
        <v>154</v>
      </c>
      <c r="AH201" s="223"/>
      <c r="AI201" s="223"/>
      <c r="AJ201" s="223"/>
      <c r="AK201" s="223"/>
      <c r="AL201" s="223"/>
      <c r="AM201" s="223"/>
      <c r="AN201" s="223"/>
      <c r="AO201" s="224"/>
      <c r="AP201" s="231" t="s">
        <v>184</v>
      </c>
      <c r="AQ201" s="231"/>
      <c r="AR201" s="231"/>
      <c r="AS201" s="231"/>
      <c r="AT201" s="200">
        <f>AY201+'10.02'!AT201:AV203</f>
        <v>0</v>
      </c>
      <c r="AU201" s="206"/>
      <c r="AV201" s="201"/>
      <c r="AW201" s="188">
        <f>'10.02'!BG201</f>
        <v>0</v>
      </c>
      <c r="AX201" s="189"/>
      <c r="AY201" s="194"/>
      <c r="AZ201" s="195"/>
      <c r="BA201" s="188"/>
      <c r="BB201" s="189"/>
      <c r="BC201" s="200">
        <f>BA201+'10.02'!BC201</f>
        <v>0</v>
      </c>
      <c r="BD201" s="201"/>
      <c r="BE201" s="200">
        <f>BA201+'10.02'!BE201</f>
        <v>0</v>
      </c>
      <c r="BF201" s="201"/>
      <c r="BG201" s="200">
        <f>AW201+AY201-BA201</f>
        <v>0</v>
      </c>
      <c r="BH201" s="206"/>
      <c r="BI201" s="201"/>
    </row>
    <row r="202" spans="2:61" ht="15.75" customHeight="1" thickTop="1" thickBot="1">
      <c r="B202" s="212"/>
      <c r="C202" s="213"/>
      <c r="D202" s="213"/>
      <c r="E202" s="213"/>
      <c r="F202" s="213"/>
      <c r="G202" s="213"/>
      <c r="H202" s="213"/>
      <c r="I202" s="213"/>
      <c r="J202" s="213"/>
      <c r="K202" s="213"/>
      <c r="L202" s="214"/>
      <c r="M202" s="182"/>
      <c r="N202" s="182"/>
      <c r="O202" s="182"/>
      <c r="P202" s="182"/>
      <c r="Q202" s="218"/>
      <c r="R202" s="218"/>
      <c r="S202" s="218"/>
      <c r="T202" s="218"/>
      <c r="U202" s="196"/>
      <c r="V202" s="220"/>
      <c r="W202" s="220"/>
      <c r="X202" s="197"/>
      <c r="Y202" s="182"/>
      <c r="Z202" s="182"/>
      <c r="AA202" s="182"/>
      <c r="AB202" s="182"/>
      <c r="AC202" s="218"/>
      <c r="AD202" s="218"/>
      <c r="AE202" s="218"/>
      <c r="AF202" s="218"/>
      <c r="AG202" s="225"/>
      <c r="AH202" s="226"/>
      <c r="AI202" s="226"/>
      <c r="AJ202" s="226"/>
      <c r="AK202" s="226"/>
      <c r="AL202" s="226"/>
      <c r="AM202" s="226"/>
      <c r="AN202" s="226"/>
      <c r="AO202" s="227"/>
      <c r="AP202" s="231"/>
      <c r="AQ202" s="231"/>
      <c r="AR202" s="231"/>
      <c r="AS202" s="231"/>
      <c r="AT202" s="202"/>
      <c r="AU202" s="207"/>
      <c r="AV202" s="203"/>
      <c r="AW202" s="190"/>
      <c r="AX202" s="191"/>
      <c r="AY202" s="196"/>
      <c r="AZ202" s="197"/>
      <c r="BA202" s="190"/>
      <c r="BB202" s="191"/>
      <c r="BC202" s="202"/>
      <c r="BD202" s="203"/>
      <c r="BE202" s="202"/>
      <c r="BF202" s="203"/>
      <c r="BG202" s="202"/>
      <c r="BH202" s="207"/>
      <c r="BI202" s="203"/>
    </row>
    <row r="203" spans="2:61" ht="15.75" customHeight="1" thickTop="1" thickBot="1">
      <c r="B203" s="215"/>
      <c r="C203" s="216"/>
      <c r="D203" s="216"/>
      <c r="E203" s="216"/>
      <c r="F203" s="216"/>
      <c r="G203" s="216"/>
      <c r="H203" s="216"/>
      <c r="I203" s="216"/>
      <c r="J203" s="216"/>
      <c r="K203" s="216"/>
      <c r="L203" s="217"/>
      <c r="M203" s="182"/>
      <c r="N203" s="182"/>
      <c r="O203" s="182"/>
      <c r="P203" s="182"/>
      <c r="Q203" s="218"/>
      <c r="R203" s="218"/>
      <c r="S203" s="218"/>
      <c r="T203" s="218"/>
      <c r="U203" s="198"/>
      <c r="V203" s="221"/>
      <c r="W203" s="221"/>
      <c r="X203" s="199"/>
      <c r="Y203" s="182"/>
      <c r="Z203" s="182"/>
      <c r="AA203" s="182"/>
      <c r="AB203" s="182"/>
      <c r="AC203" s="218"/>
      <c r="AD203" s="218"/>
      <c r="AE203" s="218"/>
      <c r="AF203" s="218"/>
      <c r="AG203" s="228"/>
      <c r="AH203" s="229"/>
      <c r="AI203" s="229"/>
      <c r="AJ203" s="229"/>
      <c r="AK203" s="229"/>
      <c r="AL203" s="229"/>
      <c r="AM203" s="229"/>
      <c r="AN203" s="229"/>
      <c r="AO203" s="230"/>
      <c r="AP203" s="231"/>
      <c r="AQ203" s="231"/>
      <c r="AR203" s="231"/>
      <c r="AS203" s="231"/>
      <c r="AT203" s="204"/>
      <c r="AU203" s="208"/>
      <c r="AV203" s="205"/>
      <c r="AW203" s="192"/>
      <c r="AX203" s="193"/>
      <c r="AY203" s="198"/>
      <c r="AZ203" s="199"/>
      <c r="BA203" s="192"/>
      <c r="BB203" s="193"/>
      <c r="BC203" s="204"/>
      <c r="BD203" s="205"/>
      <c r="BE203" s="204"/>
      <c r="BF203" s="205"/>
      <c r="BG203" s="204"/>
      <c r="BH203" s="208"/>
      <c r="BI203" s="205"/>
    </row>
    <row r="204" spans="2:61" ht="15.75" customHeight="1" thickTop="1" thickBot="1">
      <c r="B204" s="209"/>
      <c r="C204" s="210"/>
      <c r="D204" s="210"/>
      <c r="E204" s="210"/>
      <c r="F204" s="210"/>
      <c r="G204" s="210"/>
      <c r="H204" s="210"/>
      <c r="I204" s="210"/>
      <c r="J204" s="210"/>
      <c r="K204" s="210"/>
      <c r="L204" s="211"/>
      <c r="M204" s="218"/>
      <c r="N204" s="218"/>
      <c r="O204" s="218"/>
      <c r="P204" s="218"/>
      <c r="Q204" s="218"/>
      <c r="R204" s="218"/>
      <c r="S204" s="218"/>
      <c r="T204" s="218"/>
      <c r="U204" s="194"/>
      <c r="V204" s="219"/>
      <c r="W204" s="219"/>
      <c r="X204" s="195"/>
      <c r="Y204" s="218"/>
      <c r="Z204" s="218"/>
      <c r="AA204" s="218"/>
      <c r="AB204" s="218"/>
      <c r="AC204" s="218"/>
      <c r="AD204" s="218"/>
      <c r="AE204" s="218"/>
      <c r="AF204" s="218"/>
      <c r="AG204" s="222" t="s">
        <v>146</v>
      </c>
      <c r="AH204" s="223"/>
      <c r="AI204" s="223"/>
      <c r="AJ204" s="223"/>
      <c r="AK204" s="223"/>
      <c r="AL204" s="223"/>
      <c r="AM204" s="223"/>
      <c r="AN204" s="223"/>
      <c r="AO204" s="224"/>
      <c r="AP204" s="231" t="s">
        <v>184</v>
      </c>
      <c r="AQ204" s="231"/>
      <c r="AR204" s="231"/>
      <c r="AS204" s="231"/>
      <c r="AT204" s="200">
        <f>AY204+'10.02'!AT204:AV206</f>
        <v>0</v>
      </c>
      <c r="AU204" s="206"/>
      <c r="AV204" s="201"/>
      <c r="AW204" s="188">
        <f>'10.02'!BG204</f>
        <v>0</v>
      </c>
      <c r="AX204" s="189"/>
      <c r="AY204" s="194"/>
      <c r="AZ204" s="195"/>
      <c r="BA204" s="188"/>
      <c r="BB204" s="189"/>
      <c r="BC204" s="200">
        <f>BA204+'10.02'!BC204</f>
        <v>0</v>
      </c>
      <c r="BD204" s="201"/>
      <c r="BE204" s="200">
        <f>BA204+'10.02'!BE204</f>
        <v>0</v>
      </c>
      <c r="BF204" s="201"/>
      <c r="BG204" s="200">
        <f>AW204+AY204-BA204</f>
        <v>0</v>
      </c>
      <c r="BH204" s="206"/>
      <c r="BI204" s="201"/>
    </row>
    <row r="205" spans="2:61" ht="15.75" customHeight="1" thickTop="1" thickBot="1">
      <c r="B205" s="212"/>
      <c r="C205" s="213"/>
      <c r="D205" s="213"/>
      <c r="E205" s="213"/>
      <c r="F205" s="213"/>
      <c r="G205" s="213"/>
      <c r="H205" s="213"/>
      <c r="I205" s="213"/>
      <c r="J205" s="213"/>
      <c r="K205" s="213"/>
      <c r="L205" s="214"/>
      <c r="M205" s="218"/>
      <c r="N205" s="218"/>
      <c r="O205" s="218"/>
      <c r="P205" s="218"/>
      <c r="Q205" s="218"/>
      <c r="R205" s="218"/>
      <c r="S205" s="218"/>
      <c r="T205" s="218"/>
      <c r="U205" s="196"/>
      <c r="V205" s="220"/>
      <c r="W205" s="220"/>
      <c r="X205" s="197"/>
      <c r="Y205" s="218"/>
      <c r="Z205" s="218"/>
      <c r="AA205" s="218"/>
      <c r="AB205" s="218"/>
      <c r="AC205" s="218"/>
      <c r="AD205" s="218"/>
      <c r="AE205" s="218"/>
      <c r="AF205" s="218"/>
      <c r="AG205" s="225"/>
      <c r="AH205" s="226"/>
      <c r="AI205" s="226"/>
      <c r="AJ205" s="226"/>
      <c r="AK205" s="226"/>
      <c r="AL205" s="226"/>
      <c r="AM205" s="226"/>
      <c r="AN205" s="226"/>
      <c r="AO205" s="227"/>
      <c r="AP205" s="231"/>
      <c r="AQ205" s="231"/>
      <c r="AR205" s="231"/>
      <c r="AS205" s="231"/>
      <c r="AT205" s="202"/>
      <c r="AU205" s="207"/>
      <c r="AV205" s="203"/>
      <c r="AW205" s="190"/>
      <c r="AX205" s="191"/>
      <c r="AY205" s="196"/>
      <c r="AZ205" s="197"/>
      <c r="BA205" s="190"/>
      <c r="BB205" s="191"/>
      <c r="BC205" s="202"/>
      <c r="BD205" s="203"/>
      <c r="BE205" s="202"/>
      <c r="BF205" s="203"/>
      <c r="BG205" s="202"/>
      <c r="BH205" s="207"/>
      <c r="BI205" s="203"/>
    </row>
    <row r="206" spans="2:61" ht="15.75" customHeight="1" thickTop="1" thickBot="1">
      <c r="B206" s="215"/>
      <c r="C206" s="216"/>
      <c r="D206" s="216"/>
      <c r="E206" s="216"/>
      <c r="F206" s="216"/>
      <c r="G206" s="216"/>
      <c r="H206" s="216"/>
      <c r="I206" s="216"/>
      <c r="J206" s="216"/>
      <c r="K206" s="216"/>
      <c r="L206" s="217"/>
      <c r="M206" s="218"/>
      <c r="N206" s="218"/>
      <c r="O206" s="218"/>
      <c r="P206" s="218"/>
      <c r="Q206" s="218"/>
      <c r="R206" s="218"/>
      <c r="S206" s="218"/>
      <c r="T206" s="218"/>
      <c r="U206" s="198"/>
      <c r="V206" s="221"/>
      <c r="W206" s="221"/>
      <c r="X206" s="199"/>
      <c r="Y206" s="218"/>
      <c r="Z206" s="218"/>
      <c r="AA206" s="218"/>
      <c r="AB206" s="218"/>
      <c r="AC206" s="218"/>
      <c r="AD206" s="218"/>
      <c r="AE206" s="218"/>
      <c r="AF206" s="218"/>
      <c r="AG206" s="228"/>
      <c r="AH206" s="229"/>
      <c r="AI206" s="229"/>
      <c r="AJ206" s="229"/>
      <c r="AK206" s="229"/>
      <c r="AL206" s="229"/>
      <c r="AM206" s="229"/>
      <c r="AN206" s="229"/>
      <c r="AO206" s="230"/>
      <c r="AP206" s="231"/>
      <c r="AQ206" s="231"/>
      <c r="AR206" s="231"/>
      <c r="AS206" s="231"/>
      <c r="AT206" s="204"/>
      <c r="AU206" s="208"/>
      <c r="AV206" s="205"/>
      <c r="AW206" s="192"/>
      <c r="AX206" s="193"/>
      <c r="AY206" s="198"/>
      <c r="AZ206" s="199"/>
      <c r="BA206" s="192"/>
      <c r="BB206" s="193"/>
      <c r="BC206" s="204"/>
      <c r="BD206" s="205"/>
      <c r="BE206" s="204"/>
      <c r="BF206" s="205"/>
      <c r="BG206" s="204"/>
      <c r="BH206" s="208"/>
      <c r="BI206" s="205"/>
    </row>
    <row r="207" spans="2:61" ht="15.75" customHeight="1" thickTop="1" thickBot="1">
      <c r="B207" s="209"/>
      <c r="C207" s="210"/>
      <c r="D207" s="210"/>
      <c r="E207" s="210"/>
      <c r="F207" s="210"/>
      <c r="G207" s="210"/>
      <c r="H207" s="210"/>
      <c r="I207" s="210"/>
      <c r="J207" s="210"/>
      <c r="K207" s="210"/>
      <c r="L207" s="211"/>
      <c r="M207" s="218"/>
      <c r="N207" s="218"/>
      <c r="O207" s="218"/>
      <c r="P207" s="218"/>
      <c r="Q207" s="218"/>
      <c r="R207" s="218"/>
      <c r="S207" s="218"/>
      <c r="T207" s="218"/>
      <c r="U207" s="194"/>
      <c r="V207" s="219"/>
      <c r="W207" s="219"/>
      <c r="X207" s="195"/>
      <c r="Y207" s="218"/>
      <c r="Z207" s="218"/>
      <c r="AA207" s="218"/>
      <c r="AB207" s="218"/>
      <c r="AC207" s="218"/>
      <c r="AD207" s="218"/>
      <c r="AE207" s="218"/>
      <c r="AF207" s="218"/>
      <c r="AG207" s="222" t="s">
        <v>155</v>
      </c>
      <c r="AH207" s="223"/>
      <c r="AI207" s="223"/>
      <c r="AJ207" s="223"/>
      <c r="AK207" s="223"/>
      <c r="AL207" s="223"/>
      <c r="AM207" s="223"/>
      <c r="AN207" s="223"/>
      <c r="AO207" s="224"/>
      <c r="AP207" s="231"/>
      <c r="AQ207" s="231"/>
      <c r="AR207" s="231"/>
      <c r="AS207" s="231"/>
      <c r="AT207" s="200">
        <f>AY207+'10.02'!AT207:AV209</f>
        <v>0</v>
      </c>
      <c r="AU207" s="206"/>
      <c r="AV207" s="201"/>
      <c r="AW207" s="188">
        <f>'10.02'!BG207</f>
        <v>0</v>
      </c>
      <c r="AX207" s="189"/>
      <c r="AY207" s="194"/>
      <c r="AZ207" s="195"/>
      <c r="BA207" s="188"/>
      <c r="BB207" s="189"/>
      <c r="BC207" s="200">
        <f>BA207+'10.02'!BC207</f>
        <v>0</v>
      </c>
      <c r="BD207" s="201"/>
      <c r="BE207" s="200">
        <f>BA207+'10.02'!BE207</f>
        <v>0</v>
      </c>
      <c r="BF207" s="201"/>
      <c r="BG207" s="200">
        <f>AW207+AY207-BA207</f>
        <v>0</v>
      </c>
      <c r="BH207" s="206"/>
      <c r="BI207" s="201"/>
    </row>
    <row r="208" spans="2:61" ht="15.75" customHeight="1" thickTop="1" thickBot="1">
      <c r="B208" s="212"/>
      <c r="C208" s="213"/>
      <c r="D208" s="213"/>
      <c r="E208" s="213"/>
      <c r="F208" s="213"/>
      <c r="G208" s="213"/>
      <c r="H208" s="213"/>
      <c r="I208" s="213"/>
      <c r="J208" s="213"/>
      <c r="K208" s="213"/>
      <c r="L208" s="214"/>
      <c r="M208" s="218"/>
      <c r="N208" s="218"/>
      <c r="O208" s="218"/>
      <c r="P208" s="218"/>
      <c r="Q208" s="218"/>
      <c r="R208" s="218"/>
      <c r="S208" s="218"/>
      <c r="T208" s="218"/>
      <c r="U208" s="196"/>
      <c r="V208" s="220"/>
      <c r="W208" s="220"/>
      <c r="X208" s="197"/>
      <c r="Y208" s="218"/>
      <c r="Z208" s="218"/>
      <c r="AA208" s="218"/>
      <c r="AB208" s="218"/>
      <c r="AC208" s="218"/>
      <c r="AD208" s="218"/>
      <c r="AE208" s="218"/>
      <c r="AF208" s="218"/>
      <c r="AG208" s="225"/>
      <c r="AH208" s="226"/>
      <c r="AI208" s="226"/>
      <c r="AJ208" s="226"/>
      <c r="AK208" s="226"/>
      <c r="AL208" s="226"/>
      <c r="AM208" s="226"/>
      <c r="AN208" s="226"/>
      <c r="AO208" s="227"/>
      <c r="AP208" s="231"/>
      <c r="AQ208" s="231"/>
      <c r="AR208" s="231"/>
      <c r="AS208" s="231"/>
      <c r="AT208" s="202"/>
      <c r="AU208" s="207"/>
      <c r="AV208" s="203"/>
      <c r="AW208" s="190"/>
      <c r="AX208" s="191"/>
      <c r="AY208" s="196"/>
      <c r="AZ208" s="197"/>
      <c r="BA208" s="190"/>
      <c r="BB208" s="191"/>
      <c r="BC208" s="202"/>
      <c r="BD208" s="203"/>
      <c r="BE208" s="202"/>
      <c r="BF208" s="203"/>
      <c r="BG208" s="202"/>
      <c r="BH208" s="207"/>
      <c r="BI208" s="203"/>
    </row>
    <row r="209" spans="2:61" ht="15.75" customHeight="1" thickTop="1" thickBot="1">
      <c r="B209" s="215"/>
      <c r="C209" s="216"/>
      <c r="D209" s="216"/>
      <c r="E209" s="216"/>
      <c r="F209" s="216"/>
      <c r="G209" s="216"/>
      <c r="H209" s="216"/>
      <c r="I209" s="216"/>
      <c r="J209" s="216"/>
      <c r="K209" s="216"/>
      <c r="L209" s="217"/>
      <c r="M209" s="218"/>
      <c r="N209" s="218"/>
      <c r="O209" s="218"/>
      <c r="P209" s="218"/>
      <c r="Q209" s="218"/>
      <c r="R209" s="218"/>
      <c r="S209" s="218"/>
      <c r="T209" s="218"/>
      <c r="U209" s="198"/>
      <c r="V209" s="221"/>
      <c r="W209" s="221"/>
      <c r="X209" s="199"/>
      <c r="Y209" s="218"/>
      <c r="Z209" s="218"/>
      <c r="AA209" s="218"/>
      <c r="AB209" s="218"/>
      <c r="AC209" s="218"/>
      <c r="AD209" s="218"/>
      <c r="AE209" s="218"/>
      <c r="AF209" s="218"/>
      <c r="AG209" s="228"/>
      <c r="AH209" s="229"/>
      <c r="AI209" s="229"/>
      <c r="AJ209" s="229"/>
      <c r="AK209" s="229"/>
      <c r="AL209" s="229"/>
      <c r="AM209" s="229"/>
      <c r="AN209" s="229"/>
      <c r="AO209" s="230"/>
      <c r="AP209" s="231"/>
      <c r="AQ209" s="231"/>
      <c r="AR209" s="231"/>
      <c r="AS209" s="231"/>
      <c r="AT209" s="204"/>
      <c r="AU209" s="208"/>
      <c r="AV209" s="205"/>
      <c r="AW209" s="192"/>
      <c r="AX209" s="193"/>
      <c r="AY209" s="198"/>
      <c r="AZ209" s="199"/>
      <c r="BA209" s="192"/>
      <c r="BB209" s="193"/>
      <c r="BC209" s="204"/>
      <c r="BD209" s="205"/>
      <c r="BE209" s="204"/>
      <c r="BF209" s="205"/>
      <c r="BG209" s="204"/>
      <c r="BH209" s="208"/>
      <c r="BI209" s="205"/>
    </row>
    <row r="210" spans="2:61" ht="16.5" customHeight="1" thickTop="1" thickBot="1">
      <c r="B210" s="183" t="s">
        <v>64</v>
      </c>
      <c r="C210" s="183"/>
      <c r="D210" s="183"/>
      <c r="E210" s="183"/>
      <c r="F210" s="183"/>
      <c r="G210" s="183"/>
      <c r="H210" s="183"/>
      <c r="I210" s="183"/>
      <c r="J210" s="183"/>
      <c r="K210" s="183"/>
      <c r="L210" s="183"/>
      <c r="M210" s="183"/>
      <c r="N210" s="183"/>
      <c r="O210" s="183"/>
      <c r="P210" s="183"/>
      <c r="Q210" s="183"/>
      <c r="R210" s="183"/>
      <c r="S210" s="183"/>
      <c r="T210" s="183"/>
      <c r="U210" s="183"/>
      <c r="V210" s="183"/>
      <c r="W210" s="183"/>
      <c r="X210" s="183"/>
      <c r="Y210" s="183"/>
      <c r="Z210" s="183"/>
      <c r="AA210" s="183"/>
      <c r="AB210" s="183"/>
      <c r="AC210" s="183"/>
      <c r="AD210" s="183"/>
      <c r="AE210" s="183"/>
      <c r="AF210" s="183"/>
      <c r="AG210" s="183"/>
      <c r="AH210" s="183"/>
      <c r="AI210" s="183"/>
      <c r="AJ210" s="183"/>
      <c r="AK210" s="183"/>
      <c r="AL210" s="183"/>
      <c r="AM210" s="183"/>
      <c r="AN210" s="183"/>
      <c r="AO210" s="183"/>
      <c r="AP210" s="183"/>
      <c r="AQ210" s="183"/>
      <c r="AR210" s="183"/>
      <c r="AS210" s="183"/>
      <c r="AT210" s="183"/>
      <c r="AU210" s="183"/>
      <c r="AV210" s="183"/>
      <c r="AW210" s="183"/>
      <c r="AX210" s="183"/>
      <c r="AY210" s="183"/>
      <c r="AZ210" s="183"/>
      <c r="BA210" s="183"/>
      <c r="BB210" s="183"/>
      <c r="BC210" s="183"/>
      <c r="BD210" s="183"/>
      <c r="BE210" s="183"/>
      <c r="BF210" s="183"/>
      <c r="BG210" s="183"/>
      <c r="BH210" s="183"/>
      <c r="BI210" s="183"/>
    </row>
    <row r="211" spans="2:61" ht="16.5" customHeight="1" thickTop="1" thickBot="1">
      <c r="B211" s="183"/>
      <c r="C211" s="183"/>
      <c r="D211" s="183"/>
      <c r="E211" s="183"/>
      <c r="F211" s="183"/>
      <c r="G211" s="183"/>
      <c r="H211" s="183"/>
      <c r="I211" s="183"/>
      <c r="J211" s="183"/>
      <c r="K211" s="183"/>
      <c r="L211" s="183"/>
      <c r="M211" s="183"/>
      <c r="N211" s="183"/>
      <c r="O211" s="183"/>
      <c r="P211" s="183"/>
      <c r="Q211" s="183"/>
      <c r="R211" s="183"/>
      <c r="S211" s="183"/>
      <c r="T211" s="183"/>
      <c r="U211" s="183"/>
      <c r="V211" s="183"/>
      <c r="W211" s="183"/>
      <c r="X211" s="183"/>
      <c r="Y211" s="183"/>
      <c r="Z211" s="183"/>
      <c r="AA211" s="183"/>
      <c r="AB211" s="183"/>
      <c r="AC211" s="183"/>
      <c r="AD211" s="183"/>
      <c r="AE211" s="183"/>
      <c r="AF211" s="183"/>
      <c r="AG211" s="183"/>
      <c r="AH211" s="183"/>
      <c r="AI211" s="183"/>
      <c r="AJ211" s="183"/>
      <c r="AK211" s="183"/>
      <c r="AL211" s="183"/>
      <c r="AM211" s="183"/>
      <c r="AN211" s="183"/>
      <c r="AO211" s="183"/>
      <c r="AP211" s="183"/>
      <c r="AQ211" s="183"/>
      <c r="AR211" s="183"/>
      <c r="AS211" s="183"/>
      <c r="AT211" s="183"/>
      <c r="AU211" s="183"/>
      <c r="AV211" s="183"/>
      <c r="AW211" s="183"/>
      <c r="AX211" s="183"/>
      <c r="AY211" s="183"/>
      <c r="AZ211" s="183"/>
      <c r="BA211" s="183"/>
      <c r="BB211" s="183"/>
      <c r="BC211" s="183"/>
      <c r="BD211" s="183"/>
      <c r="BE211" s="183"/>
      <c r="BF211" s="183"/>
      <c r="BG211" s="183"/>
      <c r="BH211" s="183"/>
      <c r="BI211" s="183"/>
    </row>
    <row r="212" spans="2:61" ht="16.5" customHeight="1" thickTop="1" thickBot="1">
      <c r="B212" s="183"/>
      <c r="C212" s="183"/>
      <c r="D212" s="183"/>
      <c r="E212" s="183"/>
      <c r="F212" s="183"/>
      <c r="G212" s="183"/>
      <c r="H212" s="183"/>
      <c r="I212" s="183"/>
      <c r="J212" s="183"/>
      <c r="K212" s="183"/>
      <c r="L212" s="183"/>
      <c r="M212" s="183"/>
      <c r="N212" s="183"/>
      <c r="O212" s="183"/>
      <c r="P212" s="183"/>
      <c r="Q212" s="183"/>
      <c r="R212" s="183"/>
      <c r="S212" s="183"/>
      <c r="T212" s="183"/>
      <c r="U212" s="183"/>
      <c r="V212" s="183"/>
      <c r="W212" s="183"/>
      <c r="X212" s="183"/>
      <c r="Y212" s="183"/>
      <c r="Z212" s="183"/>
      <c r="AA212" s="183"/>
      <c r="AB212" s="183"/>
      <c r="AC212" s="183"/>
      <c r="AD212" s="183"/>
      <c r="AE212" s="183"/>
      <c r="AF212" s="183"/>
      <c r="AG212" s="183"/>
      <c r="AH212" s="183"/>
      <c r="AI212" s="183"/>
      <c r="AJ212" s="183"/>
      <c r="AK212" s="183"/>
      <c r="AL212" s="183"/>
      <c r="AM212" s="183"/>
      <c r="AN212" s="183"/>
      <c r="AO212" s="183"/>
      <c r="AP212" s="183"/>
      <c r="AQ212" s="183"/>
      <c r="AR212" s="183"/>
      <c r="AS212" s="183"/>
      <c r="AT212" s="183"/>
      <c r="AU212" s="183"/>
      <c r="AV212" s="183"/>
      <c r="AW212" s="183"/>
      <c r="AX212" s="183"/>
      <c r="AY212" s="183"/>
      <c r="AZ212" s="183"/>
      <c r="BA212" s="183"/>
      <c r="BB212" s="183"/>
      <c r="BC212" s="183"/>
      <c r="BD212" s="183"/>
      <c r="BE212" s="183"/>
      <c r="BF212" s="183"/>
      <c r="BG212" s="183"/>
      <c r="BH212" s="183"/>
      <c r="BI212" s="183"/>
    </row>
    <row r="213" spans="2:61" ht="16.5" customHeight="1" thickTop="1" thickBot="1">
      <c r="B213" s="183"/>
      <c r="C213" s="183"/>
      <c r="D213" s="183"/>
      <c r="E213" s="183"/>
      <c r="F213" s="183"/>
      <c r="G213" s="183"/>
      <c r="H213" s="183"/>
      <c r="I213" s="183"/>
      <c r="J213" s="183"/>
      <c r="K213" s="183"/>
      <c r="L213" s="183"/>
      <c r="M213" s="183"/>
      <c r="N213" s="183"/>
      <c r="O213" s="183"/>
      <c r="P213" s="183"/>
      <c r="Q213" s="183"/>
      <c r="R213" s="183"/>
      <c r="S213" s="183"/>
      <c r="T213" s="183"/>
      <c r="U213" s="183"/>
      <c r="V213" s="183"/>
      <c r="W213" s="183"/>
      <c r="X213" s="183"/>
      <c r="Y213" s="183"/>
      <c r="Z213" s="183"/>
      <c r="AA213" s="183"/>
      <c r="AB213" s="183"/>
      <c r="AC213" s="183"/>
      <c r="AD213" s="183"/>
      <c r="AE213" s="183"/>
      <c r="AF213" s="183"/>
      <c r="AG213" s="183"/>
      <c r="AH213" s="183"/>
      <c r="AI213" s="183"/>
      <c r="AJ213" s="183"/>
      <c r="AK213" s="183"/>
      <c r="AL213" s="183"/>
      <c r="AM213" s="183"/>
      <c r="AN213" s="183"/>
      <c r="AO213" s="183"/>
      <c r="AP213" s="183"/>
      <c r="AQ213" s="183"/>
      <c r="AR213" s="183"/>
      <c r="AS213" s="183"/>
      <c r="AT213" s="183"/>
      <c r="AU213" s="183"/>
      <c r="AV213" s="183"/>
      <c r="AW213" s="183"/>
      <c r="AX213" s="183"/>
      <c r="AY213" s="183"/>
      <c r="AZ213" s="183"/>
      <c r="BA213" s="183"/>
      <c r="BB213" s="183"/>
      <c r="BC213" s="183"/>
      <c r="BD213" s="183"/>
      <c r="BE213" s="183"/>
      <c r="BF213" s="183"/>
      <c r="BG213" s="183"/>
      <c r="BH213" s="183"/>
      <c r="BI213" s="183"/>
    </row>
    <row r="214" spans="2:61" ht="16.5" customHeight="1" thickTop="1" thickBot="1">
      <c r="B214" s="146"/>
      <c r="C214" s="146"/>
      <c r="D214" s="146"/>
      <c r="E214" s="146"/>
      <c r="F214" s="146"/>
      <c r="G214" s="146"/>
      <c r="H214" s="146"/>
      <c r="I214" s="146"/>
      <c r="J214" s="146"/>
      <c r="K214" s="146"/>
      <c r="L214" s="146"/>
      <c r="M214" s="146"/>
      <c r="N214" s="146"/>
      <c r="O214" s="146"/>
      <c r="P214" s="146"/>
      <c r="Q214" s="146"/>
      <c r="R214" s="146"/>
      <c r="S214" s="146"/>
      <c r="T214" s="146"/>
      <c r="U214" s="146"/>
      <c r="V214" s="146"/>
      <c r="W214" s="146"/>
      <c r="X214" s="146"/>
      <c r="Y214" s="146"/>
      <c r="Z214" s="146"/>
      <c r="AA214" s="146"/>
      <c r="AB214" s="146"/>
      <c r="AC214" s="146"/>
      <c r="AD214" s="146"/>
      <c r="AE214" s="146"/>
      <c r="AF214" s="146"/>
      <c r="AG214" s="146"/>
      <c r="AH214" s="146"/>
      <c r="AI214" s="146"/>
      <c r="AJ214" s="146"/>
      <c r="AK214" s="146"/>
      <c r="AL214" s="146"/>
      <c r="AM214" s="146"/>
      <c r="AN214" s="146"/>
      <c r="AO214" s="146"/>
      <c r="AP214" s="146"/>
      <c r="AQ214" s="146"/>
      <c r="AR214" s="146"/>
      <c r="AS214" s="146"/>
      <c r="AT214" s="146"/>
      <c r="AU214" s="146"/>
      <c r="AV214" s="146"/>
      <c r="AW214" s="146"/>
      <c r="AX214" s="146"/>
      <c r="AY214" s="146"/>
      <c r="AZ214" s="146"/>
      <c r="BA214" s="146"/>
      <c r="BB214" s="146"/>
      <c r="BC214" s="146"/>
      <c r="BD214" s="146"/>
      <c r="BE214" s="146"/>
      <c r="BF214" s="146"/>
      <c r="BG214" s="146"/>
      <c r="BH214" s="146"/>
      <c r="BI214" s="146"/>
    </row>
    <row r="215" spans="2:61" ht="16.5" customHeight="1" thickTop="1" thickBot="1">
      <c r="B215" s="146"/>
      <c r="C215" s="146"/>
      <c r="D215" s="146"/>
      <c r="E215" s="146"/>
      <c r="F215" s="146"/>
      <c r="G215" s="146"/>
      <c r="H215" s="146"/>
      <c r="I215" s="146"/>
      <c r="J215" s="146"/>
      <c r="K215" s="146"/>
      <c r="L215" s="146"/>
      <c r="M215" s="146"/>
      <c r="N215" s="146"/>
      <c r="O215" s="146"/>
      <c r="P215" s="146"/>
      <c r="Q215" s="146"/>
      <c r="R215" s="146"/>
      <c r="S215" s="146"/>
      <c r="T215" s="146"/>
      <c r="U215" s="146"/>
      <c r="V215" s="146"/>
      <c r="W215" s="146"/>
      <c r="X215" s="146"/>
      <c r="Y215" s="146"/>
      <c r="Z215" s="146"/>
      <c r="AA215" s="146"/>
      <c r="AB215" s="146"/>
      <c r="AC215" s="146"/>
      <c r="AD215" s="146"/>
      <c r="AE215" s="146"/>
      <c r="AF215" s="146"/>
      <c r="AG215" s="146"/>
      <c r="AH215" s="146"/>
      <c r="AI215" s="146"/>
      <c r="AJ215" s="146"/>
      <c r="AK215" s="146"/>
      <c r="AL215" s="146"/>
      <c r="AM215" s="146"/>
      <c r="AN215" s="146"/>
      <c r="AO215" s="146"/>
      <c r="AP215" s="146"/>
      <c r="AQ215" s="146"/>
      <c r="AR215" s="146"/>
      <c r="AS215" s="146"/>
      <c r="AT215" s="146"/>
      <c r="AU215" s="146"/>
      <c r="AV215" s="146"/>
      <c r="AW215" s="146"/>
      <c r="AX215" s="146"/>
      <c r="AY215" s="146"/>
      <c r="AZ215" s="146"/>
      <c r="BA215" s="146"/>
      <c r="BB215" s="146"/>
      <c r="BC215" s="146"/>
      <c r="BD215" s="146"/>
      <c r="BE215" s="146"/>
      <c r="BF215" s="146"/>
      <c r="BG215" s="146"/>
      <c r="BH215" s="146"/>
      <c r="BI215" s="146"/>
    </row>
    <row r="216" spans="2:61" ht="15" customHeight="1" thickTop="1" thickBot="1">
      <c r="B216" s="186" t="s">
        <v>65</v>
      </c>
      <c r="C216" s="186"/>
      <c r="D216" s="186"/>
      <c r="E216" s="186"/>
      <c r="F216" s="186"/>
      <c r="G216" s="186"/>
      <c r="H216" s="186" t="s">
        <v>66</v>
      </c>
      <c r="I216" s="186"/>
      <c r="J216" s="186"/>
      <c r="K216" s="186"/>
      <c r="L216" s="186"/>
      <c r="M216" s="186"/>
      <c r="N216" s="186" t="s">
        <v>67</v>
      </c>
      <c r="O216" s="186"/>
      <c r="P216" s="186"/>
      <c r="Q216" s="186"/>
      <c r="R216" s="186"/>
      <c r="S216" s="186"/>
      <c r="T216" s="186" t="s">
        <v>68</v>
      </c>
      <c r="U216" s="186"/>
      <c r="V216" s="186"/>
      <c r="W216" s="186"/>
      <c r="X216" s="186"/>
      <c r="Y216" s="186"/>
      <c r="Z216" s="186"/>
      <c r="AA216" s="186"/>
      <c r="AB216" s="186"/>
      <c r="AC216" s="186"/>
      <c r="AD216" s="186"/>
      <c r="AE216" s="186"/>
      <c r="AF216" s="186"/>
      <c r="AG216" s="186" t="s">
        <v>69</v>
      </c>
      <c r="AH216" s="186"/>
      <c r="AI216" s="186"/>
      <c r="AJ216" s="186"/>
      <c r="AK216" s="186"/>
      <c r="AL216" s="186"/>
      <c r="AM216" s="186"/>
      <c r="AN216" s="186"/>
      <c r="AO216" s="186"/>
      <c r="AP216" s="186" t="s">
        <v>70</v>
      </c>
      <c r="AQ216" s="186"/>
      <c r="AR216" s="186"/>
      <c r="AS216" s="186"/>
      <c r="AT216" s="186"/>
      <c r="AU216" s="186"/>
      <c r="AV216" s="186"/>
      <c r="AW216" s="186"/>
      <c r="AX216" s="186"/>
      <c r="AY216" s="186"/>
      <c r="AZ216" s="187" t="s">
        <v>71</v>
      </c>
      <c r="BA216" s="187"/>
      <c r="BB216" s="187"/>
      <c r="BC216" s="187"/>
      <c r="BD216" s="187"/>
      <c r="BE216" s="187"/>
      <c r="BF216" s="187"/>
      <c r="BG216" s="187"/>
      <c r="BH216" s="187"/>
      <c r="BI216" s="187"/>
    </row>
    <row r="217" spans="2:61" ht="15" customHeight="1" thickTop="1" thickBot="1">
      <c r="B217" s="186"/>
      <c r="C217" s="186"/>
      <c r="D217" s="186"/>
      <c r="E217" s="186"/>
      <c r="F217" s="186"/>
      <c r="G217" s="186"/>
      <c r="H217" s="186"/>
      <c r="I217" s="186"/>
      <c r="J217" s="186"/>
      <c r="K217" s="186"/>
      <c r="L217" s="186"/>
      <c r="M217" s="186"/>
      <c r="N217" s="186"/>
      <c r="O217" s="186"/>
      <c r="P217" s="186"/>
      <c r="Q217" s="186"/>
      <c r="R217" s="186"/>
      <c r="S217" s="186"/>
      <c r="T217" s="186"/>
      <c r="U217" s="186"/>
      <c r="V217" s="186"/>
      <c r="W217" s="186"/>
      <c r="X217" s="186"/>
      <c r="Y217" s="186"/>
      <c r="Z217" s="186"/>
      <c r="AA217" s="186"/>
      <c r="AB217" s="186"/>
      <c r="AC217" s="186"/>
      <c r="AD217" s="186"/>
      <c r="AE217" s="186"/>
      <c r="AF217" s="186"/>
      <c r="AG217" s="186"/>
      <c r="AH217" s="186"/>
      <c r="AI217" s="186"/>
      <c r="AJ217" s="186"/>
      <c r="AK217" s="186"/>
      <c r="AL217" s="186"/>
      <c r="AM217" s="186"/>
      <c r="AN217" s="186"/>
      <c r="AO217" s="186"/>
      <c r="AP217" s="186"/>
      <c r="AQ217" s="186"/>
      <c r="AR217" s="186"/>
      <c r="AS217" s="186"/>
      <c r="AT217" s="186"/>
      <c r="AU217" s="186"/>
      <c r="AV217" s="186"/>
      <c r="AW217" s="186"/>
      <c r="AX217" s="186"/>
      <c r="AY217" s="186"/>
      <c r="AZ217" s="187"/>
      <c r="BA217" s="187"/>
      <c r="BB217" s="187"/>
      <c r="BC217" s="187"/>
      <c r="BD217" s="187"/>
      <c r="BE217" s="187"/>
      <c r="BF217" s="187"/>
      <c r="BG217" s="187"/>
      <c r="BH217" s="187"/>
      <c r="BI217" s="187"/>
    </row>
    <row r="218" spans="2:61" ht="15" customHeight="1" thickTop="1" thickBot="1">
      <c r="B218" s="186"/>
      <c r="C218" s="186"/>
      <c r="D218" s="186"/>
      <c r="E218" s="186"/>
      <c r="F218" s="186"/>
      <c r="G218" s="186"/>
      <c r="H218" s="186"/>
      <c r="I218" s="186"/>
      <c r="J218" s="186"/>
      <c r="K218" s="186"/>
      <c r="L218" s="186"/>
      <c r="M218" s="186"/>
      <c r="N218" s="186"/>
      <c r="O218" s="186"/>
      <c r="P218" s="186"/>
      <c r="Q218" s="186"/>
      <c r="R218" s="186"/>
      <c r="S218" s="186"/>
      <c r="T218" s="186"/>
      <c r="U218" s="186"/>
      <c r="V218" s="186"/>
      <c r="W218" s="186"/>
      <c r="X218" s="186"/>
      <c r="Y218" s="186"/>
      <c r="Z218" s="186"/>
      <c r="AA218" s="186"/>
      <c r="AB218" s="186"/>
      <c r="AC218" s="186"/>
      <c r="AD218" s="186"/>
      <c r="AE218" s="186"/>
      <c r="AF218" s="186"/>
      <c r="AG218" s="186"/>
      <c r="AH218" s="186"/>
      <c r="AI218" s="186"/>
      <c r="AJ218" s="186"/>
      <c r="AK218" s="186"/>
      <c r="AL218" s="186"/>
      <c r="AM218" s="186"/>
      <c r="AN218" s="186"/>
      <c r="AO218" s="186"/>
      <c r="AP218" s="186"/>
      <c r="AQ218" s="186"/>
      <c r="AR218" s="186"/>
      <c r="AS218" s="186"/>
      <c r="AT218" s="186"/>
      <c r="AU218" s="186"/>
      <c r="AV218" s="186"/>
      <c r="AW218" s="186"/>
      <c r="AX218" s="186"/>
      <c r="AY218" s="186"/>
      <c r="AZ218" s="187"/>
      <c r="BA218" s="187"/>
      <c r="BB218" s="187"/>
      <c r="BC218" s="187"/>
      <c r="BD218" s="187"/>
      <c r="BE218" s="187"/>
      <c r="BF218" s="187"/>
      <c r="BG218" s="187"/>
      <c r="BH218" s="187"/>
      <c r="BI218" s="187"/>
    </row>
    <row r="219" spans="2:61" ht="16.5" customHeight="1" thickTop="1" thickBot="1">
      <c r="B219" s="182">
        <v>2</v>
      </c>
      <c r="C219" s="182"/>
      <c r="D219" s="182"/>
      <c r="E219" s="182"/>
      <c r="F219" s="182"/>
      <c r="G219" s="182"/>
      <c r="H219" s="185">
        <v>17.899999999999999</v>
      </c>
      <c r="I219" s="185"/>
      <c r="J219" s="185"/>
      <c r="K219" s="185"/>
      <c r="L219" s="185"/>
      <c r="M219" s="185"/>
      <c r="N219" s="182">
        <v>27</v>
      </c>
      <c r="O219" s="182"/>
      <c r="P219" s="182"/>
      <c r="Q219" s="182"/>
      <c r="R219" s="182"/>
      <c r="S219" s="182"/>
      <c r="T219" s="182">
        <v>63.5</v>
      </c>
      <c r="U219" s="182"/>
      <c r="V219" s="182"/>
      <c r="W219" s="182"/>
      <c r="X219" s="182"/>
      <c r="Y219" s="182"/>
      <c r="Z219" s="182"/>
      <c r="AA219" s="182"/>
      <c r="AB219" s="182"/>
      <c r="AC219" s="182"/>
      <c r="AD219" s="182"/>
      <c r="AE219" s="182"/>
      <c r="AF219" s="182"/>
      <c r="AG219" s="182">
        <v>130</v>
      </c>
      <c r="AH219" s="182"/>
      <c r="AI219" s="182"/>
      <c r="AJ219" s="182"/>
      <c r="AK219" s="182"/>
      <c r="AL219" s="182"/>
      <c r="AM219" s="182"/>
      <c r="AN219" s="182"/>
      <c r="AO219" s="182"/>
      <c r="AP219" s="186" t="s">
        <v>278</v>
      </c>
      <c r="AQ219" s="186"/>
      <c r="AR219" s="186"/>
      <c r="AS219" s="186"/>
      <c r="AT219" s="186"/>
      <c r="AU219" s="186"/>
      <c r="AV219" s="186"/>
      <c r="AW219" s="186"/>
      <c r="AX219" s="186"/>
      <c r="AY219" s="186"/>
      <c r="AZ219" s="182" t="s">
        <v>129</v>
      </c>
      <c r="BA219" s="182"/>
      <c r="BB219" s="182"/>
      <c r="BC219" s="182"/>
      <c r="BD219" s="182"/>
      <c r="BE219" s="182"/>
      <c r="BF219" s="182"/>
      <c r="BG219" s="182"/>
      <c r="BH219" s="182"/>
      <c r="BI219" s="182"/>
    </row>
    <row r="220" spans="2:61" ht="16.5" customHeight="1" thickTop="1" thickBot="1">
      <c r="B220" s="182"/>
      <c r="C220" s="182"/>
      <c r="D220" s="182"/>
      <c r="E220" s="182"/>
      <c r="F220" s="182"/>
      <c r="G220" s="182"/>
      <c r="H220" s="185"/>
      <c r="I220" s="185"/>
      <c r="J220" s="185"/>
      <c r="K220" s="185"/>
      <c r="L220" s="185"/>
      <c r="M220" s="185"/>
      <c r="N220" s="182"/>
      <c r="O220" s="182"/>
      <c r="P220" s="182"/>
      <c r="Q220" s="182"/>
      <c r="R220" s="182"/>
      <c r="S220" s="182"/>
      <c r="T220" s="182"/>
      <c r="U220" s="182"/>
      <c r="V220" s="182"/>
      <c r="W220" s="182"/>
      <c r="X220" s="182"/>
      <c r="Y220" s="182"/>
      <c r="Z220" s="182"/>
      <c r="AA220" s="182"/>
      <c r="AB220" s="182"/>
      <c r="AC220" s="182"/>
      <c r="AD220" s="182"/>
      <c r="AE220" s="182"/>
      <c r="AF220" s="182"/>
      <c r="AG220" s="182"/>
      <c r="AH220" s="182"/>
      <c r="AI220" s="182"/>
      <c r="AJ220" s="182"/>
      <c r="AK220" s="182"/>
      <c r="AL220" s="182"/>
      <c r="AM220" s="182"/>
      <c r="AN220" s="182"/>
      <c r="AO220" s="182"/>
      <c r="AP220" s="186"/>
      <c r="AQ220" s="186"/>
      <c r="AR220" s="186"/>
      <c r="AS220" s="186"/>
      <c r="AT220" s="186"/>
      <c r="AU220" s="186"/>
      <c r="AV220" s="186"/>
      <c r="AW220" s="186"/>
      <c r="AX220" s="186"/>
      <c r="AY220" s="186"/>
      <c r="AZ220" s="182"/>
      <c r="BA220" s="182"/>
      <c r="BB220" s="182"/>
      <c r="BC220" s="182"/>
      <c r="BD220" s="182"/>
      <c r="BE220" s="182"/>
      <c r="BF220" s="182"/>
      <c r="BG220" s="182"/>
      <c r="BH220" s="182"/>
      <c r="BI220" s="182"/>
    </row>
    <row r="221" spans="2:61" ht="16.5" customHeight="1" thickTop="1" thickBot="1">
      <c r="B221" s="182"/>
      <c r="C221" s="182"/>
      <c r="D221" s="182"/>
      <c r="E221" s="182"/>
      <c r="F221" s="182"/>
      <c r="G221" s="182"/>
      <c r="H221" s="185"/>
      <c r="I221" s="185"/>
      <c r="J221" s="185"/>
      <c r="K221" s="185"/>
      <c r="L221" s="185"/>
      <c r="M221" s="185"/>
      <c r="N221" s="182"/>
      <c r="O221" s="182"/>
      <c r="P221" s="182"/>
      <c r="Q221" s="182"/>
      <c r="R221" s="182"/>
      <c r="S221" s="182"/>
      <c r="T221" s="182"/>
      <c r="U221" s="182"/>
      <c r="V221" s="182"/>
      <c r="W221" s="182"/>
      <c r="X221" s="182"/>
      <c r="Y221" s="182"/>
      <c r="Z221" s="182"/>
      <c r="AA221" s="182"/>
      <c r="AB221" s="182"/>
      <c r="AC221" s="182"/>
      <c r="AD221" s="182"/>
      <c r="AE221" s="182"/>
      <c r="AF221" s="182"/>
      <c r="AG221" s="182"/>
      <c r="AH221" s="182"/>
      <c r="AI221" s="182"/>
      <c r="AJ221" s="182"/>
      <c r="AK221" s="182"/>
      <c r="AL221" s="182"/>
      <c r="AM221" s="182"/>
      <c r="AN221" s="182"/>
      <c r="AO221" s="182"/>
      <c r="AP221" s="186"/>
      <c r="AQ221" s="186"/>
      <c r="AR221" s="186"/>
      <c r="AS221" s="186"/>
      <c r="AT221" s="186"/>
      <c r="AU221" s="186"/>
      <c r="AV221" s="186"/>
      <c r="AW221" s="186"/>
      <c r="AX221" s="186"/>
      <c r="AY221" s="186"/>
      <c r="AZ221" s="182"/>
      <c r="BA221" s="182"/>
      <c r="BB221" s="182"/>
      <c r="BC221" s="182"/>
      <c r="BD221" s="182"/>
      <c r="BE221" s="182"/>
      <c r="BF221" s="182"/>
      <c r="BG221" s="182"/>
      <c r="BH221" s="182"/>
      <c r="BI221" s="182"/>
    </row>
    <row r="222" spans="2:61" ht="15.75" customHeight="1" thickTop="1" thickBot="1">
      <c r="B222" s="183" t="s">
        <v>72</v>
      </c>
      <c r="C222" s="183"/>
      <c r="D222" s="183"/>
      <c r="E222" s="183"/>
      <c r="F222" s="183"/>
      <c r="G222" s="183"/>
      <c r="H222" s="183"/>
      <c r="I222" s="183"/>
      <c r="J222" s="183"/>
      <c r="K222" s="183"/>
      <c r="L222" s="183"/>
      <c r="M222" s="183"/>
      <c r="N222" s="183"/>
      <c r="O222" s="183"/>
      <c r="P222" s="183"/>
      <c r="Q222" s="183"/>
      <c r="R222" s="183"/>
      <c r="S222" s="183"/>
      <c r="T222" s="183"/>
      <c r="U222" s="183"/>
      <c r="V222" s="183"/>
      <c r="W222" s="183"/>
      <c r="X222" s="183"/>
      <c r="Y222" s="183"/>
      <c r="Z222" s="183"/>
      <c r="AA222" s="183"/>
      <c r="AB222" s="183"/>
      <c r="AC222" s="183"/>
      <c r="AD222" s="183"/>
      <c r="AE222" s="183"/>
      <c r="AF222" s="183"/>
      <c r="AG222" s="183"/>
      <c r="AH222" s="183"/>
      <c r="AI222" s="183"/>
      <c r="AJ222" s="183"/>
      <c r="AK222" s="183"/>
      <c r="AL222" s="183"/>
      <c r="AM222" s="183"/>
      <c r="AN222" s="183"/>
      <c r="AO222" s="183"/>
      <c r="AP222" s="183"/>
      <c r="AQ222" s="183"/>
      <c r="AR222" s="183"/>
      <c r="AS222" s="183"/>
      <c r="AT222" s="183"/>
      <c r="AU222" s="183"/>
      <c r="AV222" s="183"/>
      <c r="AW222" s="183"/>
      <c r="AX222" s="183"/>
      <c r="AY222" s="183"/>
      <c r="AZ222" s="183"/>
      <c r="BA222" s="183"/>
      <c r="BB222" s="183"/>
      <c r="BC222" s="183"/>
      <c r="BD222" s="183"/>
      <c r="BE222" s="183"/>
      <c r="BF222" s="183"/>
      <c r="BG222" s="183"/>
      <c r="BH222" s="183"/>
      <c r="BI222" s="183"/>
    </row>
    <row r="223" spans="2:61" ht="15" customHeight="1" thickTop="1" thickBot="1">
      <c r="B223" s="183"/>
      <c r="C223" s="183"/>
      <c r="D223" s="183"/>
      <c r="E223" s="183"/>
      <c r="F223" s="183"/>
      <c r="G223" s="183"/>
      <c r="H223" s="183"/>
      <c r="I223" s="183"/>
      <c r="J223" s="183"/>
      <c r="K223" s="183"/>
      <c r="L223" s="183"/>
      <c r="M223" s="183"/>
      <c r="N223" s="183"/>
      <c r="O223" s="183"/>
      <c r="P223" s="183"/>
      <c r="Q223" s="183"/>
      <c r="R223" s="183"/>
      <c r="S223" s="183"/>
      <c r="T223" s="183"/>
      <c r="U223" s="183"/>
      <c r="V223" s="183"/>
      <c r="W223" s="183"/>
      <c r="X223" s="183"/>
      <c r="Y223" s="183"/>
      <c r="Z223" s="183"/>
      <c r="AA223" s="183"/>
      <c r="AB223" s="183"/>
      <c r="AC223" s="183"/>
      <c r="AD223" s="183"/>
      <c r="AE223" s="183"/>
      <c r="AF223" s="183"/>
      <c r="AG223" s="183"/>
      <c r="AH223" s="183"/>
      <c r="AI223" s="183"/>
      <c r="AJ223" s="183"/>
      <c r="AK223" s="183"/>
      <c r="AL223" s="183"/>
      <c r="AM223" s="183"/>
      <c r="AN223" s="183"/>
      <c r="AO223" s="183"/>
      <c r="AP223" s="183"/>
      <c r="AQ223" s="183"/>
      <c r="AR223" s="183"/>
      <c r="AS223" s="183"/>
      <c r="AT223" s="183"/>
      <c r="AU223" s="183"/>
      <c r="AV223" s="183"/>
      <c r="AW223" s="183"/>
      <c r="AX223" s="183"/>
      <c r="AY223" s="183"/>
      <c r="AZ223" s="183"/>
      <c r="BA223" s="183"/>
      <c r="BB223" s="183"/>
      <c r="BC223" s="183"/>
      <c r="BD223" s="183"/>
      <c r="BE223" s="183"/>
      <c r="BF223" s="183"/>
      <c r="BG223" s="183"/>
      <c r="BH223" s="183"/>
      <c r="BI223" s="183"/>
    </row>
    <row r="224" spans="2:61" ht="15" customHeight="1" thickTop="1" thickBot="1">
      <c r="B224" s="183"/>
      <c r="C224" s="183"/>
      <c r="D224" s="183"/>
      <c r="E224" s="183"/>
      <c r="F224" s="183"/>
      <c r="G224" s="183"/>
      <c r="H224" s="183"/>
      <c r="I224" s="183"/>
      <c r="J224" s="183"/>
      <c r="K224" s="183"/>
      <c r="L224" s="183"/>
      <c r="M224" s="183"/>
      <c r="N224" s="183"/>
      <c r="O224" s="183"/>
      <c r="P224" s="183"/>
      <c r="Q224" s="183"/>
      <c r="R224" s="183"/>
      <c r="S224" s="183"/>
      <c r="T224" s="183"/>
      <c r="U224" s="183"/>
      <c r="V224" s="183"/>
      <c r="W224" s="183"/>
      <c r="X224" s="183"/>
      <c r="Y224" s="183"/>
      <c r="Z224" s="183"/>
      <c r="AA224" s="183"/>
      <c r="AB224" s="183"/>
      <c r="AC224" s="183"/>
      <c r="AD224" s="183"/>
      <c r="AE224" s="183"/>
      <c r="AF224" s="183"/>
      <c r="AG224" s="183"/>
      <c r="AH224" s="183"/>
      <c r="AI224" s="183"/>
      <c r="AJ224" s="183"/>
      <c r="AK224" s="183"/>
      <c r="AL224" s="183"/>
      <c r="AM224" s="183"/>
      <c r="AN224" s="183"/>
      <c r="AO224" s="183"/>
      <c r="AP224" s="183"/>
      <c r="AQ224" s="183"/>
      <c r="AR224" s="183"/>
      <c r="AS224" s="183"/>
      <c r="AT224" s="183"/>
      <c r="AU224" s="183"/>
      <c r="AV224" s="183"/>
      <c r="AW224" s="183"/>
      <c r="AX224" s="183"/>
      <c r="AY224" s="183"/>
      <c r="AZ224" s="183"/>
      <c r="BA224" s="183"/>
      <c r="BB224" s="183"/>
      <c r="BC224" s="183"/>
      <c r="BD224" s="183"/>
      <c r="BE224" s="183"/>
      <c r="BF224" s="183"/>
      <c r="BG224" s="183"/>
      <c r="BH224" s="183"/>
      <c r="BI224" s="183"/>
    </row>
    <row r="225" spans="1:63" ht="15.75" customHeight="1" thickTop="1" thickBot="1">
      <c r="B225" s="183"/>
      <c r="C225" s="183"/>
      <c r="D225" s="183"/>
      <c r="E225" s="183"/>
      <c r="F225" s="183"/>
      <c r="G225" s="183"/>
      <c r="H225" s="183"/>
      <c r="I225" s="183"/>
      <c r="J225" s="183"/>
      <c r="K225" s="183"/>
      <c r="L225" s="183"/>
      <c r="M225" s="183"/>
      <c r="N225" s="183"/>
      <c r="O225" s="183"/>
      <c r="P225" s="183"/>
      <c r="Q225" s="183"/>
      <c r="R225" s="183"/>
      <c r="S225" s="183"/>
      <c r="T225" s="183"/>
      <c r="U225" s="183"/>
      <c r="V225" s="183"/>
      <c r="W225" s="183"/>
      <c r="X225" s="183"/>
      <c r="Y225" s="183"/>
      <c r="Z225" s="183"/>
      <c r="AA225" s="183"/>
      <c r="AB225" s="183"/>
      <c r="AC225" s="183"/>
      <c r="AD225" s="183"/>
      <c r="AE225" s="183"/>
      <c r="AF225" s="183"/>
      <c r="AG225" s="183"/>
      <c r="AH225" s="183"/>
      <c r="AI225" s="183"/>
      <c r="AJ225" s="183"/>
      <c r="AK225" s="183"/>
      <c r="AL225" s="183"/>
      <c r="AM225" s="183"/>
      <c r="AN225" s="183"/>
      <c r="AO225" s="183"/>
      <c r="AP225" s="183"/>
      <c r="AQ225" s="183"/>
      <c r="AR225" s="183"/>
      <c r="AS225" s="183"/>
      <c r="AT225" s="183"/>
      <c r="AU225" s="183"/>
      <c r="AV225" s="183"/>
      <c r="AW225" s="183"/>
      <c r="AX225" s="183"/>
      <c r="AY225" s="183"/>
      <c r="AZ225" s="183"/>
      <c r="BA225" s="183"/>
      <c r="BB225" s="183"/>
      <c r="BC225" s="183"/>
      <c r="BD225" s="183"/>
      <c r="BE225" s="183"/>
      <c r="BF225" s="183"/>
      <c r="BG225" s="183"/>
      <c r="BH225" s="183"/>
      <c r="BI225" s="183"/>
    </row>
    <row r="226" spans="1:63" ht="15.75" customHeight="1" thickTop="1" thickBot="1">
      <c r="B226" s="146"/>
      <c r="C226" s="146"/>
      <c r="D226" s="146"/>
      <c r="E226" s="146"/>
      <c r="F226" s="146"/>
      <c r="G226" s="146"/>
      <c r="H226" s="146"/>
      <c r="I226" s="146"/>
      <c r="J226" s="146"/>
      <c r="K226" s="146"/>
      <c r="L226" s="146"/>
      <c r="M226" s="146"/>
      <c r="N226" s="146"/>
      <c r="O226" s="146"/>
      <c r="P226" s="146"/>
      <c r="Q226" s="146"/>
      <c r="R226" s="146"/>
      <c r="S226" s="146"/>
      <c r="T226" s="146"/>
      <c r="U226" s="146"/>
      <c r="V226" s="146"/>
      <c r="W226" s="146"/>
      <c r="X226" s="146"/>
      <c r="Y226" s="146"/>
      <c r="Z226" s="146"/>
      <c r="AA226" s="146"/>
      <c r="AB226" s="146"/>
      <c r="AC226" s="146"/>
      <c r="AD226" s="146"/>
      <c r="AE226" s="146"/>
      <c r="AF226" s="146"/>
      <c r="AG226" s="146"/>
      <c r="AH226" s="146"/>
      <c r="AI226" s="146"/>
      <c r="AJ226" s="146"/>
      <c r="AK226" s="146"/>
      <c r="AL226" s="146"/>
      <c r="AM226" s="146"/>
      <c r="AN226" s="146"/>
      <c r="AO226" s="146"/>
      <c r="AP226" s="146"/>
      <c r="AQ226" s="146"/>
      <c r="AR226" s="146"/>
      <c r="AS226" s="146"/>
      <c r="AT226" s="146"/>
      <c r="AU226" s="146"/>
      <c r="AV226" s="146"/>
      <c r="AW226" s="146"/>
      <c r="AX226" s="146"/>
      <c r="AY226" s="146"/>
      <c r="AZ226" s="146"/>
      <c r="BA226" s="146"/>
      <c r="BB226" s="146"/>
      <c r="BC226" s="146"/>
      <c r="BD226" s="146"/>
      <c r="BE226" s="146"/>
      <c r="BF226" s="146"/>
      <c r="BG226" s="146"/>
      <c r="BH226" s="146"/>
      <c r="BI226" s="146"/>
    </row>
    <row r="227" spans="1:63" ht="15" customHeight="1" thickTop="1" thickBot="1">
      <c r="B227" s="146"/>
      <c r="C227" s="146"/>
      <c r="D227" s="146"/>
      <c r="E227" s="146"/>
      <c r="F227" s="146"/>
      <c r="G227" s="146"/>
      <c r="H227" s="146"/>
      <c r="I227" s="146"/>
      <c r="J227" s="146"/>
      <c r="K227" s="146"/>
      <c r="L227" s="146"/>
      <c r="M227" s="146"/>
      <c r="N227" s="146"/>
      <c r="O227" s="146"/>
      <c r="P227" s="146"/>
      <c r="Q227" s="146"/>
      <c r="R227" s="146"/>
      <c r="S227" s="146"/>
      <c r="T227" s="146"/>
      <c r="U227" s="146"/>
      <c r="V227" s="146"/>
      <c r="W227" s="146"/>
      <c r="X227" s="146"/>
      <c r="Y227" s="146"/>
      <c r="Z227" s="146"/>
      <c r="AA227" s="146"/>
      <c r="AB227" s="146"/>
      <c r="AC227" s="146"/>
      <c r="AD227" s="146"/>
      <c r="AE227" s="146"/>
      <c r="AF227" s="146"/>
      <c r="AG227" s="146"/>
      <c r="AH227" s="146"/>
      <c r="AI227" s="146"/>
      <c r="AJ227" s="146"/>
      <c r="AK227" s="146"/>
      <c r="AL227" s="146"/>
      <c r="AM227" s="146"/>
      <c r="AN227" s="146"/>
      <c r="AO227" s="146"/>
      <c r="AP227" s="146"/>
      <c r="AQ227" s="146"/>
      <c r="AR227" s="146"/>
      <c r="AS227" s="146"/>
      <c r="AT227" s="146"/>
      <c r="AU227" s="146"/>
      <c r="AV227" s="146"/>
      <c r="AW227" s="146"/>
      <c r="AX227" s="146"/>
      <c r="AY227" s="146"/>
      <c r="AZ227" s="146"/>
      <c r="BA227" s="146"/>
      <c r="BB227" s="146"/>
      <c r="BC227" s="146"/>
      <c r="BD227" s="146"/>
      <c r="BE227" s="146"/>
      <c r="BF227" s="146"/>
      <c r="BG227" s="146"/>
      <c r="BH227" s="146"/>
      <c r="BI227" s="146"/>
    </row>
    <row r="228" spans="1:63" ht="15" customHeight="1" thickTop="1" thickBot="1">
      <c r="B228" s="124" t="s">
        <v>73</v>
      </c>
      <c r="C228" s="124"/>
      <c r="D228" s="124"/>
      <c r="E228" s="124"/>
      <c r="F228" s="124"/>
      <c r="G228" s="124"/>
      <c r="H228" s="184" t="s">
        <v>74</v>
      </c>
      <c r="I228" s="184"/>
      <c r="J228" s="184"/>
      <c r="K228" s="184"/>
      <c r="L228" s="184"/>
      <c r="M228" s="184"/>
      <c r="N228" s="124" t="s">
        <v>75</v>
      </c>
      <c r="O228" s="124"/>
      <c r="P228" s="124"/>
      <c r="Q228" s="124"/>
      <c r="R228" s="124"/>
      <c r="S228" s="124"/>
      <c r="T228" s="124" t="s">
        <v>76</v>
      </c>
      <c r="U228" s="124"/>
      <c r="V228" s="124"/>
      <c r="W228" s="124"/>
      <c r="X228" s="124"/>
      <c r="Y228" s="124"/>
      <c r="Z228" s="124"/>
      <c r="AA228" s="124"/>
      <c r="AB228" s="124"/>
      <c r="AC228" s="124"/>
      <c r="AD228" s="124" t="s">
        <v>77</v>
      </c>
      <c r="AE228" s="124"/>
      <c r="AF228" s="124"/>
      <c r="AG228" s="124"/>
      <c r="AH228" s="124"/>
      <c r="AI228" s="124"/>
      <c r="AJ228" s="124" t="s">
        <v>160</v>
      </c>
      <c r="AK228" s="124"/>
      <c r="AL228" s="124"/>
      <c r="AM228" s="124"/>
      <c r="AN228" s="124"/>
      <c r="AO228" s="124"/>
      <c r="AP228" s="124" t="s">
        <v>78</v>
      </c>
      <c r="AQ228" s="124"/>
      <c r="AR228" s="124"/>
      <c r="AS228" s="124"/>
      <c r="AT228" s="124"/>
      <c r="AU228" s="124"/>
      <c r="AV228" s="124" t="s">
        <v>79</v>
      </c>
      <c r="AW228" s="124"/>
      <c r="AX228" s="124"/>
      <c r="AY228" s="124"/>
      <c r="AZ228" s="124"/>
      <c r="BA228" s="124"/>
      <c r="BB228" s="125" t="s">
        <v>80</v>
      </c>
      <c r="BC228" s="125"/>
      <c r="BD228" s="125"/>
      <c r="BE228" s="125"/>
      <c r="BF228" s="125"/>
      <c r="BG228" s="125"/>
      <c r="BH228" s="125"/>
      <c r="BI228" s="125"/>
    </row>
    <row r="229" spans="1:63" ht="15" customHeight="1" thickTop="1" thickBot="1">
      <c r="B229" s="124"/>
      <c r="C229" s="124"/>
      <c r="D229" s="124"/>
      <c r="E229" s="124"/>
      <c r="F229" s="124"/>
      <c r="G229" s="124"/>
      <c r="H229" s="184"/>
      <c r="I229" s="184"/>
      <c r="J229" s="184"/>
      <c r="K229" s="184"/>
      <c r="L229" s="184"/>
      <c r="M229" s="184"/>
      <c r="N229" s="124"/>
      <c r="O229" s="124"/>
      <c r="P229" s="124"/>
      <c r="Q229" s="124"/>
      <c r="R229" s="124"/>
      <c r="S229" s="124"/>
      <c r="T229" s="124"/>
      <c r="U229" s="124"/>
      <c r="V229" s="124"/>
      <c r="W229" s="124"/>
      <c r="X229" s="124"/>
      <c r="Y229" s="124"/>
      <c r="Z229" s="124"/>
      <c r="AA229" s="124"/>
      <c r="AB229" s="124"/>
      <c r="AC229" s="124"/>
      <c r="AD229" s="124"/>
      <c r="AE229" s="124"/>
      <c r="AF229" s="124"/>
      <c r="AG229" s="124"/>
      <c r="AH229" s="124"/>
      <c r="AI229" s="124"/>
      <c r="AJ229" s="124"/>
      <c r="AK229" s="124"/>
      <c r="AL229" s="124"/>
      <c r="AM229" s="124"/>
      <c r="AN229" s="124"/>
      <c r="AO229" s="124"/>
      <c r="AP229" s="124"/>
      <c r="AQ229" s="124"/>
      <c r="AR229" s="124"/>
      <c r="AS229" s="124"/>
      <c r="AT229" s="124"/>
      <c r="AU229" s="124"/>
      <c r="AV229" s="124"/>
      <c r="AW229" s="124"/>
      <c r="AX229" s="124"/>
      <c r="AY229" s="124"/>
      <c r="AZ229" s="124"/>
      <c r="BA229" s="124"/>
      <c r="BB229" s="125"/>
      <c r="BC229" s="125"/>
      <c r="BD229" s="125"/>
      <c r="BE229" s="125"/>
      <c r="BF229" s="125"/>
      <c r="BG229" s="125"/>
      <c r="BH229" s="125"/>
      <c r="BI229" s="125"/>
    </row>
    <row r="230" spans="1:63" ht="15" customHeight="1" thickTop="1" thickBot="1">
      <c r="B230" s="124"/>
      <c r="C230" s="124"/>
      <c r="D230" s="124"/>
      <c r="E230" s="124"/>
      <c r="F230" s="124"/>
      <c r="G230" s="124"/>
      <c r="H230" s="184"/>
      <c r="I230" s="184"/>
      <c r="J230" s="184"/>
      <c r="K230" s="184"/>
      <c r="L230" s="184"/>
      <c r="M230" s="184"/>
      <c r="N230" s="124"/>
      <c r="O230" s="124"/>
      <c r="P230" s="124"/>
      <c r="Q230" s="124"/>
      <c r="R230" s="124"/>
      <c r="S230" s="124"/>
      <c r="T230" s="124"/>
      <c r="U230" s="124"/>
      <c r="V230" s="124"/>
      <c r="W230" s="124"/>
      <c r="X230" s="124"/>
      <c r="Y230" s="124"/>
      <c r="Z230" s="124"/>
      <c r="AA230" s="124"/>
      <c r="AB230" s="124"/>
      <c r="AC230" s="124"/>
      <c r="AD230" s="124"/>
      <c r="AE230" s="124"/>
      <c r="AF230" s="124"/>
      <c r="AG230" s="124"/>
      <c r="AH230" s="124"/>
      <c r="AI230" s="124"/>
      <c r="AJ230" s="124"/>
      <c r="AK230" s="124"/>
      <c r="AL230" s="124"/>
      <c r="AM230" s="124"/>
      <c r="AN230" s="124"/>
      <c r="AO230" s="124"/>
      <c r="AP230" s="124"/>
      <c r="AQ230" s="124"/>
      <c r="AR230" s="124"/>
      <c r="AS230" s="124"/>
      <c r="AT230" s="124"/>
      <c r="AU230" s="124"/>
      <c r="AV230" s="124"/>
      <c r="AW230" s="124"/>
      <c r="AX230" s="124"/>
      <c r="AY230" s="124"/>
      <c r="AZ230" s="124"/>
      <c r="BA230" s="124"/>
      <c r="BB230" s="125"/>
      <c r="BC230" s="125"/>
      <c r="BD230" s="125"/>
      <c r="BE230" s="125"/>
      <c r="BF230" s="125"/>
      <c r="BG230" s="125"/>
      <c r="BH230" s="125"/>
      <c r="BI230" s="125"/>
    </row>
    <row r="231" spans="1:63" ht="15" customHeight="1" thickTop="1" thickBot="1">
      <c r="B231" s="174" t="s">
        <v>129</v>
      </c>
      <c r="C231" s="174"/>
      <c r="D231" s="174"/>
      <c r="E231" s="174"/>
      <c r="F231" s="174"/>
      <c r="G231" s="174"/>
      <c r="H231" s="170" t="s">
        <v>129</v>
      </c>
      <c r="I231" s="170"/>
      <c r="J231" s="170"/>
      <c r="K231" s="170"/>
      <c r="L231" s="170"/>
      <c r="M231" s="170"/>
      <c r="N231" s="174" t="s">
        <v>129</v>
      </c>
      <c r="O231" s="174"/>
      <c r="P231" s="174"/>
      <c r="Q231" s="174"/>
      <c r="R231" s="174"/>
      <c r="S231" s="174"/>
      <c r="T231" s="181" t="s">
        <v>129</v>
      </c>
      <c r="U231" s="181"/>
      <c r="V231" s="181"/>
      <c r="W231" s="181"/>
      <c r="X231" s="181"/>
      <c r="Y231" s="181"/>
      <c r="Z231" s="181"/>
      <c r="AA231" s="181"/>
      <c r="AB231" s="181"/>
      <c r="AC231" s="181"/>
      <c r="AD231" s="170">
        <v>160</v>
      </c>
      <c r="AE231" s="170"/>
      <c r="AF231" s="170"/>
      <c r="AG231" s="170"/>
      <c r="AH231" s="170"/>
      <c r="AI231" s="170"/>
      <c r="AJ231" s="181" t="s">
        <v>129</v>
      </c>
      <c r="AK231" s="181"/>
      <c r="AL231" s="181"/>
      <c r="AM231" s="181"/>
      <c r="AN231" s="181"/>
      <c r="AO231" s="181"/>
      <c r="AP231" s="170" t="s">
        <v>129</v>
      </c>
      <c r="AQ231" s="170"/>
      <c r="AR231" s="170"/>
      <c r="AS231" s="170"/>
      <c r="AT231" s="170"/>
      <c r="AU231" s="170"/>
      <c r="AV231" s="170" t="s">
        <v>129</v>
      </c>
      <c r="AW231" s="170"/>
      <c r="AX231" s="170"/>
      <c r="AY231" s="170"/>
      <c r="AZ231" s="170"/>
      <c r="BA231" s="170"/>
      <c r="BB231" s="170" t="s">
        <v>129</v>
      </c>
      <c r="BC231" s="170"/>
      <c r="BD231" s="170"/>
      <c r="BE231" s="170"/>
      <c r="BF231" s="170"/>
      <c r="BG231" s="170"/>
      <c r="BH231" s="170"/>
      <c r="BI231" s="170"/>
    </row>
    <row r="232" spans="1:63" ht="15" customHeight="1" thickTop="1" thickBot="1">
      <c r="B232" s="174"/>
      <c r="C232" s="174"/>
      <c r="D232" s="174"/>
      <c r="E232" s="174"/>
      <c r="F232" s="174"/>
      <c r="G232" s="174"/>
      <c r="H232" s="170"/>
      <c r="I232" s="170"/>
      <c r="J232" s="170"/>
      <c r="K232" s="170"/>
      <c r="L232" s="170"/>
      <c r="M232" s="170"/>
      <c r="N232" s="174"/>
      <c r="O232" s="174"/>
      <c r="P232" s="174"/>
      <c r="Q232" s="174"/>
      <c r="R232" s="174"/>
      <c r="S232" s="174"/>
      <c r="T232" s="181"/>
      <c r="U232" s="181"/>
      <c r="V232" s="181"/>
      <c r="W232" s="181"/>
      <c r="X232" s="181"/>
      <c r="Y232" s="181"/>
      <c r="Z232" s="181"/>
      <c r="AA232" s="181"/>
      <c r="AB232" s="181"/>
      <c r="AC232" s="181"/>
      <c r="AD232" s="170"/>
      <c r="AE232" s="170"/>
      <c r="AF232" s="170"/>
      <c r="AG232" s="170"/>
      <c r="AH232" s="170"/>
      <c r="AI232" s="170"/>
      <c r="AJ232" s="181"/>
      <c r="AK232" s="181"/>
      <c r="AL232" s="181"/>
      <c r="AM232" s="181"/>
      <c r="AN232" s="181"/>
      <c r="AO232" s="181"/>
      <c r="AP232" s="170"/>
      <c r="AQ232" s="170"/>
      <c r="AR232" s="170"/>
      <c r="AS232" s="170"/>
      <c r="AT232" s="170"/>
      <c r="AU232" s="170"/>
      <c r="AV232" s="170"/>
      <c r="AW232" s="170"/>
      <c r="AX232" s="170"/>
      <c r="AY232" s="170"/>
      <c r="AZ232" s="170"/>
      <c r="BA232" s="170"/>
      <c r="BB232" s="170"/>
      <c r="BC232" s="170"/>
      <c r="BD232" s="170"/>
      <c r="BE232" s="170"/>
      <c r="BF232" s="170"/>
      <c r="BG232" s="170"/>
      <c r="BH232" s="170"/>
      <c r="BI232" s="170"/>
    </row>
    <row r="233" spans="1:63" ht="15.75" customHeight="1" thickTop="1" thickBot="1">
      <c r="B233" s="174"/>
      <c r="C233" s="174"/>
      <c r="D233" s="174"/>
      <c r="E233" s="174"/>
      <c r="F233" s="174"/>
      <c r="G233" s="174"/>
      <c r="H233" s="170"/>
      <c r="I233" s="170"/>
      <c r="J233" s="170"/>
      <c r="K233" s="170"/>
      <c r="L233" s="170"/>
      <c r="M233" s="170"/>
      <c r="N233" s="174"/>
      <c r="O233" s="174"/>
      <c r="P233" s="174"/>
      <c r="Q233" s="174"/>
      <c r="R233" s="174"/>
      <c r="S233" s="174"/>
      <c r="T233" s="181"/>
      <c r="U233" s="181"/>
      <c r="V233" s="181"/>
      <c r="W233" s="181"/>
      <c r="X233" s="181"/>
      <c r="Y233" s="181"/>
      <c r="Z233" s="181"/>
      <c r="AA233" s="181"/>
      <c r="AB233" s="181"/>
      <c r="AC233" s="181"/>
      <c r="AD233" s="170"/>
      <c r="AE233" s="170"/>
      <c r="AF233" s="170"/>
      <c r="AG233" s="170"/>
      <c r="AH233" s="170"/>
      <c r="AI233" s="170"/>
      <c r="AJ233" s="181"/>
      <c r="AK233" s="181"/>
      <c r="AL233" s="181"/>
      <c r="AM233" s="181"/>
      <c r="AN233" s="181"/>
      <c r="AO233" s="181"/>
      <c r="AP233" s="170"/>
      <c r="AQ233" s="170"/>
      <c r="AR233" s="170"/>
      <c r="AS233" s="170"/>
      <c r="AT233" s="170"/>
      <c r="AU233" s="170"/>
      <c r="AV233" s="170"/>
      <c r="AW233" s="170"/>
      <c r="AX233" s="170"/>
      <c r="AY233" s="170"/>
      <c r="AZ233" s="170"/>
      <c r="BA233" s="170"/>
      <c r="BB233" s="170"/>
      <c r="BC233" s="170"/>
      <c r="BD233" s="170"/>
      <c r="BE233" s="170"/>
      <c r="BF233" s="170"/>
      <c r="BG233" s="170"/>
      <c r="BH233" s="170"/>
      <c r="BI233" s="170"/>
      <c r="BJ233" s="3"/>
      <c r="BK233" s="3"/>
    </row>
    <row r="234" spans="1:63" ht="15.75" customHeight="1" thickTop="1" thickBot="1">
      <c r="A234" s="3"/>
      <c r="B234" s="179"/>
      <c r="C234" s="179"/>
      <c r="D234" s="179"/>
      <c r="E234" s="179"/>
      <c r="F234" s="179"/>
      <c r="G234" s="179"/>
      <c r="H234" s="179"/>
      <c r="I234" s="179"/>
      <c r="J234" s="179"/>
      <c r="K234" s="179"/>
      <c r="L234" s="179"/>
      <c r="M234" s="179"/>
      <c r="N234" s="179"/>
      <c r="O234" s="179"/>
      <c r="P234" s="179"/>
      <c r="Q234" s="179"/>
      <c r="R234" s="179"/>
      <c r="S234" s="179"/>
      <c r="T234" s="179"/>
      <c r="U234" s="179"/>
      <c r="V234" s="179"/>
      <c r="W234" s="179"/>
      <c r="X234" s="179"/>
      <c r="Y234" s="179"/>
      <c r="Z234" s="179"/>
      <c r="AA234" s="179"/>
      <c r="AB234" s="179"/>
      <c r="AC234" s="179"/>
      <c r="AD234" s="179"/>
      <c r="AE234" s="179"/>
      <c r="AF234" s="179"/>
      <c r="AG234" s="179"/>
      <c r="AH234" s="179"/>
      <c r="AI234" s="179"/>
      <c r="AJ234" s="179"/>
      <c r="AK234" s="179"/>
      <c r="AL234" s="179"/>
      <c r="AM234" s="179"/>
      <c r="AN234" s="179"/>
      <c r="AO234" s="179"/>
      <c r="AP234" s="179"/>
      <c r="AQ234" s="179"/>
      <c r="AR234" s="179"/>
      <c r="AS234" s="179"/>
      <c r="AT234" s="179"/>
      <c r="AU234" s="179"/>
      <c r="AV234" s="179"/>
      <c r="AW234" s="179"/>
      <c r="AX234" s="179"/>
      <c r="AY234" s="179"/>
      <c r="AZ234" s="179"/>
      <c r="BA234" s="179"/>
      <c r="BB234" s="179"/>
      <c r="BC234" s="179"/>
      <c r="BD234" s="179"/>
      <c r="BE234" s="179"/>
      <c r="BF234" s="179"/>
      <c r="BG234" s="179"/>
      <c r="BH234" s="179"/>
      <c r="BI234" s="179"/>
      <c r="BJ234" s="3"/>
      <c r="BK234" s="3"/>
    </row>
    <row r="235" spans="1:63" ht="15" customHeight="1" thickTop="1" thickBot="1">
      <c r="A235" s="3"/>
      <c r="B235" s="179"/>
      <c r="C235" s="179"/>
      <c r="D235" s="179"/>
      <c r="E235" s="179"/>
      <c r="F235" s="179"/>
      <c r="G235" s="179"/>
      <c r="H235" s="179"/>
      <c r="I235" s="179"/>
      <c r="J235" s="179"/>
      <c r="K235" s="179"/>
      <c r="L235" s="179"/>
      <c r="M235" s="179"/>
      <c r="N235" s="179"/>
      <c r="O235" s="179"/>
      <c r="P235" s="179"/>
      <c r="Q235" s="179"/>
      <c r="R235" s="179"/>
      <c r="S235" s="179"/>
      <c r="T235" s="179"/>
      <c r="U235" s="179"/>
      <c r="V235" s="179"/>
      <c r="W235" s="179"/>
      <c r="X235" s="179"/>
      <c r="Y235" s="179"/>
      <c r="Z235" s="179"/>
      <c r="AA235" s="179"/>
      <c r="AB235" s="179"/>
      <c r="AC235" s="179"/>
      <c r="AD235" s="179"/>
      <c r="AE235" s="179"/>
      <c r="AF235" s="179"/>
      <c r="AG235" s="179"/>
      <c r="AH235" s="179"/>
      <c r="AI235" s="179"/>
      <c r="AJ235" s="179"/>
      <c r="AK235" s="179"/>
      <c r="AL235" s="179"/>
      <c r="AM235" s="179"/>
      <c r="AN235" s="179"/>
      <c r="AO235" s="179"/>
      <c r="AP235" s="179"/>
      <c r="AQ235" s="179"/>
      <c r="AR235" s="179"/>
      <c r="AS235" s="179"/>
      <c r="AT235" s="179"/>
      <c r="AU235" s="179"/>
      <c r="AV235" s="179"/>
      <c r="AW235" s="179"/>
      <c r="AX235" s="179"/>
      <c r="AY235" s="179"/>
      <c r="AZ235" s="179"/>
      <c r="BA235" s="179"/>
      <c r="BB235" s="179"/>
      <c r="BC235" s="179"/>
      <c r="BD235" s="179"/>
      <c r="BE235" s="179"/>
      <c r="BF235" s="179"/>
      <c r="BG235" s="179"/>
      <c r="BH235" s="179"/>
      <c r="BI235" s="179"/>
      <c r="BJ235" s="3"/>
      <c r="BK235" s="3"/>
    </row>
    <row r="236" spans="1:63" ht="15" customHeight="1" thickTop="1" thickBot="1">
      <c r="A236" s="3"/>
      <c r="B236" s="157" t="s">
        <v>81</v>
      </c>
      <c r="C236" s="158"/>
      <c r="D236" s="158"/>
      <c r="E236" s="158"/>
      <c r="F236" s="158"/>
      <c r="G236" s="158"/>
      <c r="H236" s="158"/>
      <c r="I236" s="158"/>
      <c r="J236" s="158"/>
      <c r="K236" s="158"/>
      <c r="L236" s="158"/>
      <c r="M236" s="158"/>
      <c r="N236" s="158"/>
      <c r="O236" s="158"/>
      <c r="P236" s="158"/>
      <c r="Q236" s="158"/>
      <c r="R236" s="158"/>
      <c r="S236" s="158"/>
      <c r="T236" s="158"/>
      <c r="U236" s="158"/>
      <c r="V236" s="159"/>
      <c r="W236" s="180" t="s">
        <v>82</v>
      </c>
      <c r="X236" s="180"/>
      <c r="Y236" s="180"/>
      <c r="Z236" s="180"/>
      <c r="AA236" s="180"/>
      <c r="AB236" s="180"/>
      <c r="AC236" s="180"/>
      <c r="AD236" s="180"/>
      <c r="AE236" s="180"/>
      <c r="AF236" s="180"/>
      <c r="AG236" s="180"/>
      <c r="AH236" s="180"/>
      <c r="AI236" s="180"/>
      <c r="AJ236" s="180"/>
      <c r="AK236" s="180"/>
      <c r="AL236" s="180"/>
      <c r="AM236" s="180"/>
      <c r="AN236" s="180"/>
      <c r="AO236" s="180"/>
      <c r="AP236" s="180"/>
      <c r="AQ236" s="180"/>
      <c r="AR236" s="180" t="s">
        <v>83</v>
      </c>
      <c r="AS236" s="180"/>
      <c r="AT236" s="180"/>
      <c r="AU236" s="180"/>
      <c r="AV236" s="180"/>
      <c r="AW236" s="180"/>
      <c r="AX236" s="180"/>
      <c r="AY236" s="180"/>
      <c r="AZ236" s="180"/>
      <c r="BA236" s="180"/>
      <c r="BB236" s="180"/>
      <c r="BC236" s="180"/>
      <c r="BD236" s="180"/>
      <c r="BE236" s="180"/>
      <c r="BF236" s="180"/>
      <c r="BG236" s="180"/>
      <c r="BH236" s="180"/>
      <c r="BI236" s="180"/>
      <c r="BJ236" s="3"/>
      <c r="BK236" s="3"/>
    </row>
    <row r="237" spans="1:63" ht="15.75" customHeight="1" thickTop="1" thickBot="1">
      <c r="A237" s="3"/>
      <c r="B237" s="163"/>
      <c r="C237" s="164"/>
      <c r="D237" s="164"/>
      <c r="E237" s="164"/>
      <c r="F237" s="164"/>
      <c r="G237" s="164"/>
      <c r="H237" s="164"/>
      <c r="I237" s="164"/>
      <c r="J237" s="164"/>
      <c r="K237" s="164"/>
      <c r="L237" s="164"/>
      <c r="M237" s="164"/>
      <c r="N237" s="164"/>
      <c r="O237" s="164"/>
      <c r="P237" s="164"/>
      <c r="Q237" s="164"/>
      <c r="R237" s="164"/>
      <c r="S237" s="164"/>
      <c r="T237" s="164"/>
      <c r="U237" s="164"/>
      <c r="V237" s="165"/>
      <c r="W237" s="180"/>
      <c r="X237" s="180"/>
      <c r="Y237" s="180"/>
      <c r="Z237" s="180"/>
      <c r="AA237" s="180"/>
      <c r="AB237" s="180"/>
      <c r="AC237" s="180"/>
      <c r="AD237" s="180"/>
      <c r="AE237" s="180"/>
      <c r="AF237" s="180"/>
      <c r="AG237" s="180"/>
      <c r="AH237" s="180"/>
      <c r="AI237" s="180"/>
      <c r="AJ237" s="180"/>
      <c r="AK237" s="180"/>
      <c r="AL237" s="180"/>
      <c r="AM237" s="180"/>
      <c r="AN237" s="180"/>
      <c r="AO237" s="180"/>
      <c r="AP237" s="180"/>
      <c r="AQ237" s="180"/>
      <c r="AR237" s="180"/>
      <c r="AS237" s="180"/>
      <c r="AT237" s="180"/>
      <c r="AU237" s="180"/>
      <c r="AV237" s="180"/>
      <c r="AW237" s="180"/>
      <c r="AX237" s="180"/>
      <c r="AY237" s="180"/>
      <c r="AZ237" s="180"/>
      <c r="BA237" s="180"/>
      <c r="BB237" s="180"/>
      <c r="BC237" s="180"/>
      <c r="BD237" s="180"/>
      <c r="BE237" s="180"/>
      <c r="BF237" s="180"/>
      <c r="BG237" s="180"/>
      <c r="BH237" s="180"/>
      <c r="BI237" s="180"/>
      <c r="BJ237" s="3"/>
      <c r="BK237" s="3"/>
    </row>
    <row r="238" spans="1:63" ht="16.5" customHeight="1" thickTop="1" thickBot="1">
      <c r="A238" s="3"/>
      <c r="B238" s="146"/>
      <c r="C238" s="146"/>
      <c r="D238" s="146"/>
      <c r="E238" s="146"/>
      <c r="F238" s="146"/>
      <c r="G238" s="146"/>
      <c r="H238" s="146"/>
      <c r="I238" s="146"/>
      <c r="J238" s="146"/>
      <c r="K238" s="146"/>
      <c r="L238" s="146"/>
      <c r="M238" s="146"/>
      <c r="N238" s="146"/>
      <c r="O238" s="146"/>
      <c r="P238" s="146"/>
      <c r="Q238" s="146"/>
      <c r="R238" s="146"/>
      <c r="S238" s="146"/>
      <c r="T238" s="146"/>
      <c r="U238" s="146"/>
      <c r="V238" s="146"/>
      <c r="W238" s="146"/>
      <c r="X238" s="146"/>
      <c r="Y238" s="146"/>
      <c r="Z238" s="146"/>
      <c r="AA238" s="146"/>
      <c r="AB238" s="146"/>
      <c r="AC238" s="146"/>
      <c r="AD238" s="146"/>
      <c r="AE238" s="146"/>
      <c r="AF238" s="146"/>
      <c r="AG238" s="146"/>
      <c r="AH238" s="146"/>
      <c r="AI238" s="146"/>
      <c r="AJ238" s="146"/>
      <c r="AK238" s="146"/>
      <c r="AL238" s="146"/>
      <c r="AM238" s="146"/>
      <c r="AN238" s="146"/>
      <c r="AO238" s="146"/>
      <c r="AP238" s="146"/>
      <c r="AQ238" s="146"/>
      <c r="AR238" s="146"/>
      <c r="AS238" s="146"/>
      <c r="AT238" s="146"/>
      <c r="AU238" s="146"/>
      <c r="AV238" s="146"/>
      <c r="AW238" s="146"/>
      <c r="AX238" s="146"/>
      <c r="AY238" s="146"/>
      <c r="AZ238" s="146"/>
      <c r="BA238" s="146"/>
      <c r="BB238" s="146"/>
      <c r="BC238" s="146"/>
      <c r="BD238" s="146"/>
      <c r="BE238" s="146"/>
      <c r="BF238" s="146"/>
      <c r="BG238" s="146"/>
      <c r="BH238" s="146"/>
      <c r="BI238" s="146"/>
      <c r="BJ238" s="3"/>
      <c r="BK238" s="3"/>
    </row>
    <row r="239" spans="1:63" ht="16.5" customHeight="1" thickTop="1" thickBot="1">
      <c r="A239" s="3"/>
      <c r="B239" s="146"/>
      <c r="C239" s="146"/>
      <c r="D239" s="146"/>
      <c r="E239" s="146"/>
      <c r="F239" s="146"/>
      <c r="G239" s="146"/>
      <c r="H239" s="146"/>
      <c r="I239" s="146"/>
      <c r="J239" s="146"/>
      <c r="K239" s="146"/>
      <c r="L239" s="146"/>
      <c r="M239" s="146"/>
      <c r="N239" s="146"/>
      <c r="O239" s="146"/>
      <c r="P239" s="146"/>
      <c r="Q239" s="146"/>
      <c r="R239" s="146"/>
      <c r="S239" s="146"/>
      <c r="T239" s="146"/>
      <c r="U239" s="146"/>
      <c r="V239" s="146"/>
      <c r="W239" s="146"/>
      <c r="X239" s="146"/>
      <c r="Y239" s="146"/>
      <c r="Z239" s="146"/>
      <c r="AA239" s="146"/>
      <c r="AB239" s="146"/>
      <c r="AC239" s="146"/>
      <c r="AD239" s="146"/>
      <c r="AE239" s="146"/>
      <c r="AF239" s="146"/>
      <c r="AG239" s="146"/>
      <c r="AH239" s="146"/>
      <c r="AI239" s="146"/>
      <c r="AJ239" s="146"/>
      <c r="AK239" s="146"/>
      <c r="AL239" s="146"/>
      <c r="AM239" s="146"/>
      <c r="AN239" s="146"/>
      <c r="AO239" s="146"/>
      <c r="AP239" s="146"/>
      <c r="AQ239" s="146"/>
      <c r="AR239" s="146"/>
      <c r="AS239" s="146"/>
      <c r="AT239" s="146"/>
      <c r="AU239" s="146"/>
      <c r="AV239" s="146"/>
      <c r="AW239" s="146"/>
      <c r="AX239" s="146"/>
      <c r="AY239" s="146"/>
      <c r="AZ239" s="146"/>
      <c r="BA239" s="146"/>
      <c r="BB239" s="146"/>
      <c r="BC239" s="146"/>
      <c r="BD239" s="146"/>
      <c r="BE239" s="146"/>
      <c r="BF239" s="146"/>
      <c r="BG239" s="146"/>
      <c r="BH239" s="146"/>
      <c r="BI239" s="146"/>
      <c r="BJ239" s="3"/>
      <c r="BK239" s="3"/>
    </row>
    <row r="240" spans="1:63" ht="51.75" customHeight="1" thickTop="1" thickBot="1">
      <c r="A240" s="3"/>
      <c r="B240" s="155" t="s">
        <v>84</v>
      </c>
      <c r="C240" s="155"/>
      <c r="D240" s="155"/>
      <c r="E240" s="155"/>
      <c r="F240" s="155"/>
      <c r="G240" s="155"/>
      <c r="H240" s="155" t="s">
        <v>85</v>
      </c>
      <c r="I240" s="155"/>
      <c r="J240" s="155"/>
      <c r="K240" s="155" t="s">
        <v>86</v>
      </c>
      <c r="L240" s="155"/>
      <c r="M240" s="155"/>
      <c r="N240" s="155" t="s">
        <v>86</v>
      </c>
      <c r="O240" s="155"/>
      <c r="P240" s="155"/>
      <c r="Q240" s="155" t="s">
        <v>86</v>
      </c>
      <c r="R240" s="155"/>
      <c r="S240" s="155"/>
      <c r="T240" s="155" t="s">
        <v>86</v>
      </c>
      <c r="U240" s="155"/>
      <c r="V240" s="155"/>
      <c r="W240" s="155" t="s">
        <v>84</v>
      </c>
      <c r="X240" s="155"/>
      <c r="Y240" s="155"/>
      <c r="Z240" s="155"/>
      <c r="AA240" s="155"/>
      <c r="AB240" s="155" t="s">
        <v>85</v>
      </c>
      <c r="AC240" s="155"/>
      <c r="AD240" s="155"/>
      <c r="AE240" s="156" t="s">
        <v>87</v>
      </c>
      <c r="AF240" s="156"/>
      <c r="AG240" s="156"/>
      <c r="AH240" s="156"/>
      <c r="AI240" s="156" t="s">
        <v>88</v>
      </c>
      <c r="AJ240" s="156"/>
      <c r="AK240" s="156"/>
      <c r="AL240" s="156" t="s">
        <v>185</v>
      </c>
      <c r="AM240" s="156"/>
      <c r="AN240" s="156"/>
      <c r="AO240" s="156" t="s">
        <v>186</v>
      </c>
      <c r="AP240" s="156"/>
      <c r="AQ240" s="156"/>
      <c r="AR240" s="156" t="s">
        <v>84</v>
      </c>
      <c r="AS240" s="156"/>
      <c r="AT240" s="156"/>
      <c r="AU240" s="156"/>
      <c r="AV240" s="156"/>
      <c r="AW240" s="156" t="s">
        <v>85</v>
      </c>
      <c r="AX240" s="156"/>
      <c r="AY240" s="156"/>
      <c r="AZ240" s="156" t="s">
        <v>89</v>
      </c>
      <c r="BA240" s="156"/>
      <c r="BB240" s="156"/>
      <c r="BC240" s="175" t="s">
        <v>185</v>
      </c>
      <c r="BD240" s="176"/>
      <c r="BE240" s="176"/>
      <c r="BF240" s="177"/>
      <c r="BG240" s="156" t="s">
        <v>186</v>
      </c>
      <c r="BH240" s="156"/>
      <c r="BI240" s="156"/>
      <c r="BJ240" s="3"/>
      <c r="BK240" s="3"/>
    </row>
    <row r="241" spans="1:63" ht="15" customHeight="1" thickTop="1" thickBot="1">
      <c r="A241" s="3"/>
      <c r="B241" s="87" t="s">
        <v>126</v>
      </c>
      <c r="C241" s="88"/>
      <c r="D241" s="88"/>
      <c r="E241" s="88"/>
      <c r="F241" s="88"/>
      <c r="G241" s="89"/>
      <c r="H241" s="178">
        <f>B260+E260+Q260+Z260+W260</f>
        <v>0</v>
      </c>
      <c r="I241" s="178"/>
      <c r="J241" s="178"/>
      <c r="K241" s="87">
        <v>80</v>
      </c>
      <c r="L241" s="88"/>
      <c r="M241" s="89"/>
      <c r="N241" s="87">
        <v>80</v>
      </c>
      <c r="O241" s="88"/>
      <c r="P241" s="89"/>
      <c r="Q241" s="87">
        <v>60</v>
      </c>
      <c r="R241" s="88"/>
      <c r="S241" s="89"/>
      <c r="T241" s="87" t="s">
        <v>129</v>
      </c>
      <c r="U241" s="88"/>
      <c r="V241" s="89"/>
      <c r="W241" s="124" t="s">
        <v>90</v>
      </c>
      <c r="X241" s="124"/>
      <c r="Y241" s="124"/>
      <c r="Z241" s="124"/>
      <c r="AA241" s="124"/>
      <c r="AB241" s="173">
        <f>H241</f>
        <v>0</v>
      </c>
      <c r="AC241" s="173"/>
      <c r="AD241" s="173"/>
      <c r="AE241" s="562" t="s">
        <v>214</v>
      </c>
      <c r="AF241" s="562"/>
      <c r="AG241" s="562"/>
      <c r="AH241" s="562"/>
      <c r="AI241" s="561">
        <v>2.4</v>
      </c>
      <c r="AJ241" s="561"/>
      <c r="AK241" s="561"/>
      <c r="AL241" s="145" t="str">
        <f>CONCATENATE(MAX(M75:AB77),"/",MAX(M75:AB77)-0.01)</f>
        <v>1.13/1.12</v>
      </c>
      <c r="AM241" s="170"/>
      <c r="AN241" s="170"/>
      <c r="AO241" s="561">
        <v>1.65</v>
      </c>
      <c r="AP241" s="561"/>
      <c r="AQ241" s="561"/>
      <c r="AR241" s="124" t="s">
        <v>136</v>
      </c>
      <c r="AS241" s="124"/>
      <c r="AT241" s="124"/>
      <c r="AU241" s="124"/>
      <c r="AV241" s="124"/>
      <c r="AW241" s="169" t="s">
        <v>129</v>
      </c>
      <c r="AX241" s="124"/>
      <c r="AY241" s="124"/>
      <c r="AZ241" s="172" t="s">
        <v>129</v>
      </c>
      <c r="BA241" s="172"/>
      <c r="BB241" s="172"/>
      <c r="BC241" s="171" t="s">
        <v>129</v>
      </c>
      <c r="BD241" s="171"/>
      <c r="BE241" s="171"/>
      <c r="BF241" s="171"/>
      <c r="BG241" s="172" t="s">
        <v>129</v>
      </c>
      <c r="BH241" s="172"/>
      <c r="BI241" s="172"/>
      <c r="BJ241" s="3"/>
      <c r="BK241" s="3"/>
    </row>
    <row r="242" spans="1:63" ht="15" customHeight="1" thickTop="1" thickBot="1">
      <c r="A242" s="3"/>
      <c r="B242" s="90"/>
      <c r="C242" s="91"/>
      <c r="D242" s="91"/>
      <c r="E242" s="91"/>
      <c r="F242" s="91"/>
      <c r="G242" s="92"/>
      <c r="H242" s="178"/>
      <c r="I242" s="178"/>
      <c r="J242" s="178"/>
      <c r="K242" s="90"/>
      <c r="L242" s="91"/>
      <c r="M242" s="92"/>
      <c r="N242" s="90"/>
      <c r="O242" s="91"/>
      <c r="P242" s="92"/>
      <c r="Q242" s="90"/>
      <c r="R242" s="91"/>
      <c r="S242" s="92"/>
      <c r="T242" s="90"/>
      <c r="U242" s="91"/>
      <c r="V242" s="92"/>
      <c r="W242" s="124"/>
      <c r="X242" s="124"/>
      <c r="Y242" s="124"/>
      <c r="Z242" s="124"/>
      <c r="AA242" s="124"/>
      <c r="AB242" s="173"/>
      <c r="AC242" s="173"/>
      <c r="AD242" s="173"/>
      <c r="AE242" s="562"/>
      <c r="AF242" s="562"/>
      <c r="AG242" s="562"/>
      <c r="AH242" s="562"/>
      <c r="AI242" s="561"/>
      <c r="AJ242" s="561"/>
      <c r="AK242" s="561"/>
      <c r="AL242" s="170"/>
      <c r="AM242" s="170"/>
      <c r="AN242" s="170"/>
      <c r="AO242" s="561"/>
      <c r="AP242" s="561"/>
      <c r="AQ242" s="561"/>
      <c r="AR242" s="124"/>
      <c r="AS242" s="124"/>
      <c r="AT242" s="124"/>
      <c r="AU242" s="124"/>
      <c r="AV242" s="124"/>
      <c r="AW242" s="124"/>
      <c r="AX242" s="124"/>
      <c r="AY242" s="124"/>
      <c r="AZ242" s="172"/>
      <c r="BA242" s="172"/>
      <c r="BB242" s="172"/>
      <c r="BC242" s="171"/>
      <c r="BD242" s="171"/>
      <c r="BE242" s="171"/>
      <c r="BF242" s="171"/>
      <c r="BG242" s="172"/>
      <c r="BH242" s="172"/>
      <c r="BI242" s="172"/>
      <c r="BJ242" s="3"/>
      <c r="BK242" s="3"/>
    </row>
    <row r="243" spans="1:63" ht="15" customHeight="1" thickTop="1" thickBot="1">
      <c r="A243" s="3"/>
      <c r="B243" s="90"/>
      <c r="C243" s="91"/>
      <c r="D243" s="91"/>
      <c r="E243" s="91"/>
      <c r="F243" s="91"/>
      <c r="G243" s="92"/>
      <c r="H243" s="178"/>
      <c r="I243" s="178"/>
      <c r="J243" s="178"/>
      <c r="K243" s="90"/>
      <c r="L243" s="91"/>
      <c r="M243" s="92"/>
      <c r="N243" s="90"/>
      <c r="O243" s="91"/>
      <c r="P243" s="92"/>
      <c r="Q243" s="90"/>
      <c r="R243" s="91"/>
      <c r="S243" s="92"/>
      <c r="T243" s="90"/>
      <c r="U243" s="91"/>
      <c r="V243" s="92"/>
      <c r="W243" s="124"/>
      <c r="X243" s="124"/>
      <c r="Y243" s="124"/>
      <c r="Z243" s="124"/>
      <c r="AA243" s="124"/>
      <c r="AB243" s="173"/>
      <c r="AC243" s="173"/>
      <c r="AD243" s="173"/>
      <c r="AE243" s="562"/>
      <c r="AF243" s="562"/>
      <c r="AG243" s="562"/>
      <c r="AH243" s="562"/>
      <c r="AI243" s="561"/>
      <c r="AJ243" s="561"/>
      <c r="AK243" s="561"/>
      <c r="AL243" s="170"/>
      <c r="AM243" s="170"/>
      <c r="AN243" s="170"/>
      <c r="AO243" s="561"/>
      <c r="AP243" s="561"/>
      <c r="AQ243" s="561"/>
      <c r="AR243" s="124"/>
      <c r="AS243" s="124"/>
      <c r="AT243" s="124"/>
      <c r="AU243" s="124"/>
      <c r="AV243" s="124"/>
      <c r="AW243" s="124"/>
      <c r="AX243" s="124"/>
      <c r="AY243" s="124"/>
      <c r="AZ243" s="172"/>
      <c r="BA243" s="172"/>
      <c r="BB243" s="172"/>
      <c r="BC243" s="171"/>
      <c r="BD243" s="171"/>
      <c r="BE243" s="171"/>
      <c r="BF243" s="171"/>
      <c r="BG243" s="172"/>
      <c r="BH243" s="172"/>
      <c r="BI243" s="172"/>
      <c r="BJ243" s="3"/>
      <c r="BK243" s="3"/>
    </row>
    <row r="244" spans="1:63" ht="15" customHeight="1" thickTop="1" thickBot="1">
      <c r="A244" s="3"/>
      <c r="B244" s="93"/>
      <c r="C244" s="94"/>
      <c r="D244" s="94"/>
      <c r="E244" s="94"/>
      <c r="F244" s="94"/>
      <c r="G244" s="95"/>
      <c r="H244" s="178"/>
      <c r="I244" s="178"/>
      <c r="J244" s="178"/>
      <c r="K244" s="93"/>
      <c r="L244" s="94"/>
      <c r="M244" s="95"/>
      <c r="N244" s="93"/>
      <c r="O244" s="94"/>
      <c r="P244" s="95"/>
      <c r="Q244" s="93"/>
      <c r="R244" s="94"/>
      <c r="S244" s="95"/>
      <c r="T244" s="93"/>
      <c r="U244" s="94"/>
      <c r="V244" s="95"/>
      <c r="W244" s="124"/>
      <c r="X244" s="124"/>
      <c r="Y244" s="124"/>
      <c r="Z244" s="124"/>
      <c r="AA244" s="124"/>
      <c r="AB244" s="173"/>
      <c r="AC244" s="173"/>
      <c r="AD244" s="173"/>
      <c r="AE244" s="562"/>
      <c r="AF244" s="562"/>
      <c r="AG244" s="562"/>
      <c r="AH244" s="562"/>
      <c r="AI244" s="561"/>
      <c r="AJ244" s="561"/>
      <c r="AK244" s="561"/>
      <c r="AL244" s="170"/>
      <c r="AM244" s="170"/>
      <c r="AN244" s="170"/>
      <c r="AO244" s="561"/>
      <c r="AP244" s="561"/>
      <c r="AQ244" s="561"/>
      <c r="AR244" s="124"/>
      <c r="AS244" s="124"/>
      <c r="AT244" s="124"/>
      <c r="AU244" s="124"/>
      <c r="AV244" s="124"/>
      <c r="AW244" s="124"/>
      <c r="AX244" s="124"/>
      <c r="AY244" s="124"/>
      <c r="AZ244" s="172"/>
      <c r="BA244" s="172"/>
      <c r="BB244" s="172"/>
      <c r="BC244" s="171"/>
      <c r="BD244" s="171"/>
      <c r="BE244" s="171"/>
      <c r="BF244" s="171"/>
      <c r="BG244" s="172"/>
      <c r="BH244" s="172"/>
      <c r="BI244" s="172"/>
      <c r="BJ244" s="3"/>
      <c r="BK244" s="3"/>
    </row>
    <row r="245" spans="1:63" ht="15" customHeight="1" thickTop="1" thickBot="1">
      <c r="A245" s="3"/>
      <c r="B245" s="87" t="s">
        <v>126</v>
      </c>
      <c r="C245" s="88"/>
      <c r="D245" s="88"/>
      <c r="E245" s="88"/>
      <c r="F245" s="88"/>
      <c r="G245" s="89"/>
      <c r="H245" s="178">
        <f>H241</f>
        <v>0</v>
      </c>
      <c r="I245" s="178"/>
      <c r="J245" s="178"/>
      <c r="K245" s="87">
        <v>80</v>
      </c>
      <c r="L245" s="88"/>
      <c r="M245" s="89"/>
      <c r="N245" s="87">
        <v>60</v>
      </c>
      <c r="O245" s="88"/>
      <c r="P245" s="89"/>
      <c r="Q245" s="87">
        <v>60</v>
      </c>
      <c r="R245" s="88"/>
      <c r="S245" s="89"/>
      <c r="T245" s="87" t="s">
        <v>129</v>
      </c>
      <c r="U245" s="88"/>
      <c r="V245" s="89"/>
      <c r="W245" s="124" t="s">
        <v>91</v>
      </c>
      <c r="X245" s="124"/>
      <c r="Y245" s="124"/>
      <c r="Z245" s="124"/>
      <c r="AA245" s="124"/>
      <c r="AB245" s="173">
        <f>H241</f>
        <v>0</v>
      </c>
      <c r="AC245" s="173"/>
      <c r="AD245" s="173"/>
      <c r="AE245" s="562" t="s">
        <v>213</v>
      </c>
      <c r="AF245" s="562"/>
      <c r="AG245" s="562"/>
      <c r="AH245" s="562"/>
      <c r="AI245" s="561">
        <v>2.8</v>
      </c>
      <c r="AJ245" s="561"/>
      <c r="AK245" s="561"/>
      <c r="AL245" s="145" t="str">
        <f>AL241</f>
        <v>1.13/1.12</v>
      </c>
      <c r="AM245" s="170"/>
      <c r="AN245" s="170"/>
      <c r="AO245" s="561">
        <v>1.72</v>
      </c>
      <c r="AP245" s="561"/>
      <c r="AQ245" s="561"/>
      <c r="AR245" s="124" t="s">
        <v>136</v>
      </c>
      <c r="AS245" s="124"/>
      <c r="AT245" s="124"/>
      <c r="AU245" s="124"/>
      <c r="AV245" s="124"/>
      <c r="AW245" s="169" t="s">
        <v>129</v>
      </c>
      <c r="AX245" s="124"/>
      <c r="AY245" s="124"/>
      <c r="AZ245" s="170" t="s">
        <v>129</v>
      </c>
      <c r="BA245" s="170"/>
      <c r="BB245" s="170"/>
      <c r="BC245" s="171" t="s">
        <v>129</v>
      </c>
      <c r="BD245" s="171"/>
      <c r="BE245" s="171"/>
      <c r="BF245" s="171"/>
      <c r="BG245" s="172" t="s">
        <v>129</v>
      </c>
      <c r="BH245" s="172"/>
      <c r="BI245" s="172"/>
      <c r="BJ245" s="3"/>
      <c r="BK245" s="3"/>
    </row>
    <row r="246" spans="1:63" ht="15" customHeight="1" thickTop="1" thickBot="1">
      <c r="A246" s="3"/>
      <c r="B246" s="90"/>
      <c r="C246" s="91"/>
      <c r="D246" s="91"/>
      <c r="E246" s="91"/>
      <c r="F246" s="91"/>
      <c r="G246" s="92"/>
      <c r="H246" s="178"/>
      <c r="I246" s="178"/>
      <c r="J246" s="178"/>
      <c r="K246" s="90"/>
      <c r="L246" s="91"/>
      <c r="M246" s="92"/>
      <c r="N246" s="90"/>
      <c r="O246" s="91"/>
      <c r="P246" s="92"/>
      <c r="Q246" s="90"/>
      <c r="R246" s="91"/>
      <c r="S246" s="92"/>
      <c r="T246" s="90"/>
      <c r="U246" s="91"/>
      <c r="V246" s="92"/>
      <c r="W246" s="124"/>
      <c r="X246" s="124"/>
      <c r="Y246" s="124"/>
      <c r="Z246" s="124"/>
      <c r="AA246" s="124"/>
      <c r="AB246" s="173"/>
      <c r="AC246" s="173"/>
      <c r="AD246" s="173"/>
      <c r="AE246" s="562"/>
      <c r="AF246" s="562"/>
      <c r="AG246" s="562"/>
      <c r="AH246" s="562"/>
      <c r="AI246" s="561"/>
      <c r="AJ246" s="561"/>
      <c r="AK246" s="561"/>
      <c r="AL246" s="170"/>
      <c r="AM246" s="170"/>
      <c r="AN246" s="170"/>
      <c r="AO246" s="561"/>
      <c r="AP246" s="561"/>
      <c r="AQ246" s="561"/>
      <c r="AR246" s="124"/>
      <c r="AS246" s="124"/>
      <c r="AT246" s="124"/>
      <c r="AU246" s="124"/>
      <c r="AV246" s="124"/>
      <c r="AW246" s="124"/>
      <c r="AX246" s="124"/>
      <c r="AY246" s="124"/>
      <c r="AZ246" s="170"/>
      <c r="BA246" s="170"/>
      <c r="BB246" s="170"/>
      <c r="BC246" s="171"/>
      <c r="BD246" s="171"/>
      <c r="BE246" s="171"/>
      <c r="BF246" s="171"/>
      <c r="BG246" s="172"/>
      <c r="BH246" s="172"/>
      <c r="BI246" s="172"/>
      <c r="BJ246" s="3"/>
      <c r="BK246" s="3"/>
    </row>
    <row r="247" spans="1:63" ht="15" customHeight="1" thickTop="1" thickBot="1">
      <c r="A247" s="3"/>
      <c r="B247" s="90"/>
      <c r="C247" s="91"/>
      <c r="D247" s="91"/>
      <c r="E247" s="91"/>
      <c r="F247" s="91"/>
      <c r="G247" s="92"/>
      <c r="H247" s="178"/>
      <c r="I247" s="178"/>
      <c r="J247" s="178"/>
      <c r="K247" s="90"/>
      <c r="L247" s="91"/>
      <c r="M247" s="92"/>
      <c r="N247" s="90"/>
      <c r="O247" s="91"/>
      <c r="P247" s="92"/>
      <c r="Q247" s="90"/>
      <c r="R247" s="91"/>
      <c r="S247" s="92"/>
      <c r="T247" s="90"/>
      <c r="U247" s="91"/>
      <c r="V247" s="92"/>
      <c r="W247" s="124"/>
      <c r="X247" s="124"/>
      <c r="Y247" s="124"/>
      <c r="Z247" s="124"/>
      <c r="AA247" s="124"/>
      <c r="AB247" s="173"/>
      <c r="AC247" s="173"/>
      <c r="AD247" s="173"/>
      <c r="AE247" s="562"/>
      <c r="AF247" s="562"/>
      <c r="AG247" s="562"/>
      <c r="AH247" s="562"/>
      <c r="AI247" s="561"/>
      <c r="AJ247" s="561"/>
      <c r="AK247" s="561"/>
      <c r="AL247" s="170"/>
      <c r="AM247" s="170"/>
      <c r="AN247" s="170"/>
      <c r="AO247" s="561"/>
      <c r="AP247" s="561"/>
      <c r="AQ247" s="561"/>
      <c r="AR247" s="124"/>
      <c r="AS247" s="124"/>
      <c r="AT247" s="124"/>
      <c r="AU247" s="124"/>
      <c r="AV247" s="124"/>
      <c r="AW247" s="124"/>
      <c r="AX247" s="124"/>
      <c r="AY247" s="124"/>
      <c r="AZ247" s="170"/>
      <c r="BA247" s="170"/>
      <c r="BB247" s="170"/>
      <c r="BC247" s="171"/>
      <c r="BD247" s="171"/>
      <c r="BE247" s="171"/>
      <c r="BF247" s="171"/>
      <c r="BG247" s="172"/>
      <c r="BH247" s="172"/>
      <c r="BI247" s="172"/>
      <c r="BJ247" s="3"/>
      <c r="BK247" s="3"/>
    </row>
    <row r="248" spans="1:63" ht="15" customHeight="1" thickTop="1" thickBot="1">
      <c r="A248" s="3"/>
      <c r="B248" s="93"/>
      <c r="C248" s="94"/>
      <c r="D248" s="94"/>
      <c r="E248" s="94"/>
      <c r="F248" s="94"/>
      <c r="G248" s="95"/>
      <c r="H248" s="178"/>
      <c r="I248" s="178"/>
      <c r="J248" s="178"/>
      <c r="K248" s="93"/>
      <c r="L248" s="94"/>
      <c r="M248" s="95"/>
      <c r="N248" s="93"/>
      <c r="O248" s="94"/>
      <c r="P248" s="95"/>
      <c r="Q248" s="93"/>
      <c r="R248" s="94"/>
      <c r="S248" s="95"/>
      <c r="T248" s="93"/>
      <c r="U248" s="94"/>
      <c r="V248" s="95"/>
      <c r="W248" s="124"/>
      <c r="X248" s="124"/>
      <c r="Y248" s="124"/>
      <c r="Z248" s="124"/>
      <c r="AA248" s="124"/>
      <c r="AB248" s="173"/>
      <c r="AC248" s="173"/>
      <c r="AD248" s="173"/>
      <c r="AE248" s="562"/>
      <c r="AF248" s="562"/>
      <c r="AG248" s="562"/>
      <c r="AH248" s="562"/>
      <c r="AI248" s="561"/>
      <c r="AJ248" s="561"/>
      <c r="AK248" s="561"/>
      <c r="AL248" s="170"/>
      <c r="AM248" s="170"/>
      <c r="AN248" s="170"/>
      <c r="AO248" s="561"/>
      <c r="AP248" s="561"/>
      <c r="AQ248" s="561"/>
      <c r="AR248" s="124"/>
      <c r="AS248" s="124"/>
      <c r="AT248" s="124"/>
      <c r="AU248" s="124"/>
      <c r="AV248" s="124"/>
      <c r="AW248" s="124"/>
      <c r="AX248" s="124"/>
      <c r="AY248" s="124"/>
      <c r="AZ248" s="170"/>
      <c r="BA248" s="170"/>
      <c r="BB248" s="170"/>
      <c r="BC248" s="171"/>
      <c r="BD248" s="171"/>
      <c r="BE248" s="171"/>
      <c r="BF248" s="171"/>
      <c r="BG248" s="172"/>
      <c r="BH248" s="172"/>
      <c r="BI248" s="172"/>
      <c r="BJ248" s="3"/>
      <c r="BK248" s="3"/>
    </row>
    <row r="249" spans="1:63" ht="15" customHeight="1" thickTop="1" thickBot="1">
      <c r="A249" s="3"/>
      <c r="B249" s="87" t="s">
        <v>126</v>
      </c>
      <c r="C249" s="88"/>
      <c r="D249" s="88"/>
      <c r="E249" s="88"/>
      <c r="F249" s="88"/>
      <c r="G249" s="89"/>
      <c r="H249" s="178">
        <f>H241</f>
        <v>0</v>
      </c>
      <c r="I249" s="178"/>
      <c r="J249" s="178"/>
      <c r="K249" s="87">
        <v>80</v>
      </c>
      <c r="L249" s="88"/>
      <c r="M249" s="89"/>
      <c r="N249" s="87">
        <v>60</v>
      </c>
      <c r="O249" s="88"/>
      <c r="P249" s="89"/>
      <c r="Q249" s="87">
        <v>60</v>
      </c>
      <c r="R249" s="88"/>
      <c r="S249" s="89"/>
      <c r="T249" s="87" t="s">
        <v>129</v>
      </c>
      <c r="U249" s="88"/>
      <c r="V249" s="89"/>
      <c r="W249" s="87" t="s">
        <v>363</v>
      </c>
      <c r="X249" s="88"/>
      <c r="Y249" s="88"/>
      <c r="Z249" s="88"/>
      <c r="AA249" s="89"/>
      <c r="AB249" s="145"/>
      <c r="AC249" s="145"/>
      <c r="AD249" s="145"/>
      <c r="AE249" s="124"/>
      <c r="AF249" s="124"/>
      <c r="AG249" s="124"/>
      <c r="AH249" s="124"/>
      <c r="AI249" s="124"/>
      <c r="AJ249" s="124"/>
      <c r="AK249" s="124"/>
      <c r="AL249" s="124"/>
      <c r="AM249" s="124"/>
      <c r="AN249" s="124"/>
      <c r="AO249" s="124"/>
      <c r="AP249" s="124"/>
      <c r="AQ249" s="124"/>
      <c r="AR249" s="76"/>
      <c r="AS249" s="76"/>
      <c r="AT249" s="76"/>
      <c r="AU249" s="76"/>
      <c r="AV249" s="76"/>
      <c r="AW249" s="76"/>
      <c r="AX249" s="76"/>
      <c r="AY249" s="76"/>
      <c r="AZ249" s="76"/>
      <c r="BA249" s="76"/>
      <c r="BB249" s="76"/>
      <c r="BC249" s="114"/>
      <c r="BD249" s="78"/>
      <c r="BE249" s="78"/>
      <c r="BF249" s="79"/>
      <c r="BG249" s="76"/>
      <c r="BH249" s="76"/>
      <c r="BI249" s="76"/>
      <c r="BJ249" s="3"/>
      <c r="BK249" s="3"/>
    </row>
    <row r="250" spans="1:63" ht="15" customHeight="1" thickTop="1" thickBot="1">
      <c r="A250" s="3"/>
      <c r="B250" s="90"/>
      <c r="C250" s="91"/>
      <c r="D250" s="91"/>
      <c r="E250" s="91"/>
      <c r="F250" s="91"/>
      <c r="G250" s="92"/>
      <c r="H250" s="178"/>
      <c r="I250" s="178"/>
      <c r="J250" s="178"/>
      <c r="K250" s="90"/>
      <c r="L250" s="91"/>
      <c r="M250" s="92"/>
      <c r="N250" s="90"/>
      <c r="O250" s="91"/>
      <c r="P250" s="92"/>
      <c r="Q250" s="90"/>
      <c r="R250" s="91"/>
      <c r="S250" s="92"/>
      <c r="T250" s="90"/>
      <c r="U250" s="91"/>
      <c r="V250" s="92"/>
      <c r="W250" s="90"/>
      <c r="X250" s="91"/>
      <c r="Y250" s="91"/>
      <c r="Z250" s="91"/>
      <c r="AA250" s="92"/>
      <c r="AB250" s="145"/>
      <c r="AC250" s="145"/>
      <c r="AD250" s="145"/>
      <c r="AE250" s="124"/>
      <c r="AF250" s="124"/>
      <c r="AG250" s="124"/>
      <c r="AH250" s="124"/>
      <c r="AI250" s="124"/>
      <c r="AJ250" s="124"/>
      <c r="AK250" s="124"/>
      <c r="AL250" s="124"/>
      <c r="AM250" s="124"/>
      <c r="AN250" s="124"/>
      <c r="AO250" s="124"/>
      <c r="AP250" s="124"/>
      <c r="AQ250" s="124"/>
      <c r="AR250" s="76"/>
      <c r="AS250" s="76"/>
      <c r="AT250" s="76"/>
      <c r="AU250" s="76"/>
      <c r="AV250" s="76"/>
      <c r="AW250" s="76"/>
      <c r="AX250" s="76"/>
      <c r="AY250" s="76"/>
      <c r="AZ250" s="76"/>
      <c r="BA250" s="76"/>
      <c r="BB250" s="76"/>
      <c r="BC250" s="80"/>
      <c r="BD250" s="81"/>
      <c r="BE250" s="81"/>
      <c r="BF250" s="82"/>
      <c r="BG250" s="76"/>
      <c r="BH250" s="76"/>
      <c r="BI250" s="76"/>
      <c r="BJ250" s="3"/>
      <c r="BK250" s="3"/>
    </row>
    <row r="251" spans="1:63" ht="15" customHeight="1" thickTop="1" thickBot="1">
      <c r="A251" s="3"/>
      <c r="B251" s="90"/>
      <c r="C251" s="91"/>
      <c r="D251" s="91"/>
      <c r="E251" s="91"/>
      <c r="F251" s="91"/>
      <c r="G251" s="92"/>
      <c r="H251" s="178"/>
      <c r="I251" s="178"/>
      <c r="J251" s="178"/>
      <c r="K251" s="90"/>
      <c r="L251" s="91"/>
      <c r="M251" s="92"/>
      <c r="N251" s="90"/>
      <c r="O251" s="91"/>
      <c r="P251" s="92"/>
      <c r="Q251" s="90"/>
      <c r="R251" s="91"/>
      <c r="S251" s="92"/>
      <c r="T251" s="90"/>
      <c r="U251" s="91"/>
      <c r="V251" s="92"/>
      <c r="W251" s="90"/>
      <c r="X251" s="91"/>
      <c r="Y251" s="91"/>
      <c r="Z251" s="91"/>
      <c r="AA251" s="92"/>
      <c r="AB251" s="145"/>
      <c r="AC251" s="145"/>
      <c r="AD251" s="145"/>
      <c r="AE251" s="124"/>
      <c r="AF251" s="124"/>
      <c r="AG251" s="124"/>
      <c r="AH251" s="124"/>
      <c r="AI251" s="124"/>
      <c r="AJ251" s="124"/>
      <c r="AK251" s="124"/>
      <c r="AL251" s="124"/>
      <c r="AM251" s="124"/>
      <c r="AN251" s="124"/>
      <c r="AO251" s="124"/>
      <c r="AP251" s="124"/>
      <c r="AQ251" s="124"/>
      <c r="AR251" s="76"/>
      <c r="AS251" s="76"/>
      <c r="AT251" s="76"/>
      <c r="AU251" s="76"/>
      <c r="AV251" s="76"/>
      <c r="AW251" s="76"/>
      <c r="AX251" s="76"/>
      <c r="AY251" s="76"/>
      <c r="AZ251" s="76"/>
      <c r="BA251" s="76"/>
      <c r="BB251" s="76"/>
      <c r="BC251" s="80"/>
      <c r="BD251" s="81"/>
      <c r="BE251" s="81"/>
      <c r="BF251" s="82"/>
      <c r="BG251" s="76"/>
      <c r="BH251" s="76"/>
      <c r="BI251" s="76"/>
      <c r="BJ251" s="3"/>
      <c r="BK251" s="3"/>
    </row>
    <row r="252" spans="1:63" ht="15" customHeight="1" thickTop="1" thickBot="1">
      <c r="A252" s="3"/>
      <c r="B252" s="93"/>
      <c r="C252" s="94"/>
      <c r="D252" s="94"/>
      <c r="E252" s="94"/>
      <c r="F252" s="94"/>
      <c r="G252" s="95"/>
      <c r="H252" s="178"/>
      <c r="I252" s="178"/>
      <c r="J252" s="178"/>
      <c r="K252" s="93"/>
      <c r="L252" s="94"/>
      <c r="M252" s="95"/>
      <c r="N252" s="93"/>
      <c r="O252" s="94"/>
      <c r="P252" s="95"/>
      <c r="Q252" s="93"/>
      <c r="R252" s="94"/>
      <c r="S252" s="95"/>
      <c r="T252" s="93"/>
      <c r="U252" s="94"/>
      <c r="V252" s="95"/>
      <c r="W252" s="93"/>
      <c r="X252" s="94"/>
      <c r="Y252" s="94"/>
      <c r="Z252" s="94"/>
      <c r="AA252" s="95"/>
      <c r="AB252" s="145"/>
      <c r="AC252" s="145"/>
      <c r="AD252" s="145"/>
      <c r="AE252" s="124"/>
      <c r="AF252" s="124"/>
      <c r="AG252" s="124"/>
      <c r="AH252" s="124"/>
      <c r="AI252" s="124"/>
      <c r="AJ252" s="124"/>
      <c r="AK252" s="124"/>
      <c r="AL252" s="124"/>
      <c r="AM252" s="124"/>
      <c r="AN252" s="124"/>
      <c r="AO252" s="124"/>
      <c r="AP252" s="124"/>
      <c r="AQ252" s="124"/>
      <c r="AR252" s="76"/>
      <c r="AS252" s="76"/>
      <c r="AT252" s="76"/>
      <c r="AU252" s="76"/>
      <c r="AV252" s="76"/>
      <c r="AW252" s="76"/>
      <c r="AX252" s="76"/>
      <c r="AY252" s="76"/>
      <c r="AZ252" s="76"/>
      <c r="BA252" s="76"/>
      <c r="BB252" s="76"/>
      <c r="BC252" s="83"/>
      <c r="BD252" s="84"/>
      <c r="BE252" s="84"/>
      <c r="BF252" s="85"/>
      <c r="BG252" s="76"/>
      <c r="BH252" s="76"/>
      <c r="BI252" s="76"/>
      <c r="BJ252" s="3"/>
      <c r="BK252" s="3"/>
    </row>
    <row r="253" spans="1:63" ht="15" customHeight="1" thickTop="1">
      <c r="A253" s="3"/>
      <c r="B253" s="157"/>
      <c r="C253" s="158"/>
      <c r="D253" s="158"/>
      <c r="E253" s="158"/>
      <c r="F253" s="158"/>
      <c r="G253" s="158"/>
      <c r="H253" s="158"/>
      <c r="I253" s="158"/>
      <c r="J253" s="158"/>
      <c r="K253" s="158"/>
      <c r="L253" s="158"/>
      <c r="M253" s="158"/>
      <c r="N253" s="158"/>
      <c r="O253" s="158"/>
      <c r="P253" s="158"/>
      <c r="Q253" s="158"/>
      <c r="R253" s="158"/>
      <c r="S253" s="158"/>
      <c r="T253" s="158"/>
      <c r="U253" s="158"/>
      <c r="V253" s="158"/>
      <c r="W253" s="158"/>
      <c r="X253" s="158"/>
      <c r="Y253" s="158"/>
      <c r="Z253" s="158"/>
      <c r="AA253" s="158"/>
      <c r="AB253" s="158"/>
      <c r="AC253" s="158"/>
      <c r="AD253" s="158"/>
      <c r="AE253" s="158"/>
      <c r="AF253" s="158"/>
      <c r="AG253" s="158"/>
      <c r="AH253" s="158"/>
      <c r="AI253" s="158"/>
      <c r="AJ253" s="158"/>
      <c r="AK253" s="158"/>
      <c r="AL253" s="158"/>
      <c r="AM253" s="158"/>
      <c r="AN253" s="158"/>
      <c r="AO253" s="158"/>
      <c r="AP253" s="158"/>
      <c r="AQ253" s="158"/>
      <c r="AR253" s="158"/>
      <c r="AS253" s="158"/>
      <c r="AT253" s="158"/>
      <c r="AU253" s="158"/>
      <c r="AV253" s="158"/>
      <c r="AW253" s="158"/>
      <c r="AX253" s="158"/>
      <c r="AY253" s="158"/>
      <c r="AZ253" s="158"/>
      <c r="BA253" s="158"/>
      <c r="BB253" s="158"/>
      <c r="BC253" s="158"/>
      <c r="BD253" s="158"/>
      <c r="BE253" s="158"/>
      <c r="BF253" s="158"/>
      <c r="BG253" s="158"/>
      <c r="BH253" s="158"/>
      <c r="BI253" s="159"/>
      <c r="BJ253" s="3"/>
      <c r="BK253" s="3"/>
    </row>
    <row r="254" spans="1:63" ht="15" customHeight="1">
      <c r="A254" s="3"/>
      <c r="B254" s="160"/>
      <c r="C254" s="161"/>
      <c r="D254" s="161"/>
      <c r="E254" s="161"/>
      <c r="F254" s="161"/>
      <c r="G254" s="161"/>
      <c r="H254" s="161"/>
      <c r="I254" s="161"/>
      <c r="J254" s="161"/>
      <c r="K254" s="161"/>
      <c r="L254" s="161"/>
      <c r="M254" s="161"/>
      <c r="N254" s="161"/>
      <c r="O254" s="161"/>
      <c r="P254" s="161"/>
      <c r="Q254" s="161"/>
      <c r="R254" s="161"/>
      <c r="S254" s="161"/>
      <c r="T254" s="161"/>
      <c r="U254" s="161"/>
      <c r="V254" s="161"/>
      <c r="W254" s="161"/>
      <c r="X254" s="161"/>
      <c r="Y254" s="161"/>
      <c r="Z254" s="161"/>
      <c r="AA254" s="161"/>
      <c r="AB254" s="161"/>
      <c r="AC254" s="161"/>
      <c r="AD254" s="161"/>
      <c r="AE254" s="161"/>
      <c r="AF254" s="161"/>
      <c r="AG254" s="161"/>
      <c r="AH254" s="161"/>
      <c r="AI254" s="161"/>
      <c r="AJ254" s="161"/>
      <c r="AK254" s="161"/>
      <c r="AL254" s="161"/>
      <c r="AM254" s="161"/>
      <c r="AN254" s="161"/>
      <c r="AO254" s="161"/>
      <c r="AP254" s="161"/>
      <c r="AQ254" s="161"/>
      <c r="AR254" s="161"/>
      <c r="AS254" s="161"/>
      <c r="AT254" s="161"/>
      <c r="AU254" s="161"/>
      <c r="AV254" s="161"/>
      <c r="AW254" s="161"/>
      <c r="AX254" s="161"/>
      <c r="AY254" s="161"/>
      <c r="AZ254" s="161"/>
      <c r="BA254" s="161"/>
      <c r="BB254" s="161"/>
      <c r="BC254" s="161"/>
      <c r="BD254" s="161"/>
      <c r="BE254" s="161"/>
      <c r="BF254" s="161"/>
      <c r="BG254" s="161"/>
      <c r="BH254" s="161"/>
      <c r="BI254" s="162"/>
      <c r="BJ254" s="3"/>
      <c r="BK254" s="3"/>
    </row>
    <row r="255" spans="1:63" ht="15" customHeight="1">
      <c r="A255" s="3"/>
      <c r="B255" s="160"/>
      <c r="C255" s="161"/>
      <c r="D255" s="161"/>
      <c r="E255" s="161"/>
      <c r="F255" s="161"/>
      <c r="G255" s="161"/>
      <c r="H255" s="161"/>
      <c r="I255" s="161"/>
      <c r="J255" s="161"/>
      <c r="K255" s="161"/>
      <c r="L255" s="161"/>
      <c r="M255" s="161"/>
      <c r="N255" s="161"/>
      <c r="O255" s="161"/>
      <c r="P255" s="161"/>
      <c r="Q255" s="161"/>
      <c r="R255" s="161"/>
      <c r="S255" s="161"/>
      <c r="T255" s="161"/>
      <c r="U255" s="161"/>
      <c r="V255" s="161"/>
      <c r="W255" s="161"/>
      <c r="X255" s="161"/>
      <c r="Y255" s="161"/>
      <c r="Z255" s="161"/>
      <c r="AA255" s="161"/>
      <c r="AB255" s="161"/>
      <c r="AC255" s="161"/>
      <c r="AD255" s="161"/>
      <c r="AE255" s="161"/>
      <c r="AF255" s="161"/>
      <c r="AG255" s="161"/>
      <c r="AH255" s="161"/>
      <c r="AI255" s="161"/>
      <c r="AJ255" s="161"/>
      <c r="AK255" s="161"/>
      <c r="AL255" s="161"/>
      <c r="AM255" s="161"/>
      <c r="AN255" s="161"/>
      <c r="AO255" s="161"/>
      <c r="AP255" s="161"/>
      <c r="AQ255" s="161"/>
      <c r="AR255" s="161"/>
      <c r="AS255" s="161"/>
      <c r="AT255" s="161"/>
      <c r="AU255" s="161"/>
      <c r="AV255" s="161"/>
      <c r="AW255" s="161"/>
      <c r="AX255" s="161"/>
      <c r="AY255" s="161"/>
      <c r="AZ255" s="161"/>
      <c r="BA255" s="161"/>
      <c r="BB255" s="161"/>
      <c r="BC255" s="161"/>
      <c r="BD255" s="161"/>
      <c r="BE255" s="161"/>
      <c r="BF255" s="161"/>
      <c r="BG255" s="161"/>
      <c r="BH255" s="161"/>
      <c r="BI255" s="162"/>
      <c r="BJ255" s="3"/>
      <c r="BK255" s="3"/>
    </row>
    <row r="256" spans="1:63" ht="15.75" customHeight="1" thickBot="1">
      <c r="A256" s="3"/>
      <c r="B256" s="163"/>
      <c r="C256" s="164"/>
      <c r="D256" s="164"/>
      <c r="E256" s="164"/>
      <c r="F256" s="164"/>
      <c r="G256" s="164"/>
      <c r="H256" s="164"/>
      <c r="I256" s="164"/>
      <c r="J256" s="164"/>
      <c r="K256" s="164"/>
      <c r="L256" s="164"/>
      <c r="M256" s="164"/>
      <c r="N256" s="164"/>
      <c r="O256" s="164"/>
      <c r="P256" s="164"/>
      <c r="Q256" s="164"/>
      <c r="R256" s="164"/>
      <c r="S256" s="164"/>
      <c r="T256" s="164"/>
      <c r="U256" s="164"/>
      <c r="V256" s="164"/>
      <c r="W256" s="164"/>
      <c r="X256" s="164"/>
      <c r="Y256" s="164"/>
      <c r="Z256" s="164"/>
      <c r="AA256" s="164"/>
      <c r="AB256" s="164"/>
      <c r="AC256" s="164"/>
      <c r="AD256" s="164"/>
      <c r="AE256" s="164"/>
      <c r="AF256" s="164"/>
      <c r="AG256" s="164"/>
      <c r="AH256" s="164"/>
      <c r="AI256" s="164"/>
      <c r="AJ256" s="164"/>
      <c r="AK256" s="164"/>
      <c r="AL256" s="164"/>
      <c r="AM256" s="164"/>
      <c r="AN256" s="164"/>
      <c r="AO256" s="164"/>
      <c r="AP256" s="164"/>
      <c r="AQ256" s="164"/>
      <c r="AR256" s="164"/>
      <c r="AS256" s="164"/>
      <c r="AT256" s="164"/>
      <c r="AU256" s="164"/>
      <c r="AV256" s="164"/>
      <c r="AW256" s="164"/>
      <c r="AX256" s="164"/>
      <c r="AY256" s="164"/>
      <c r="AZ256" s="164"/>
      <c r="BA256" s="164"/>
      <c r="BB256" s="164"/>
      <c r="BC256" s="164"/>
      <c r="BD256" s="164"/>
      <c r="BE256" s="164"/>
      <c r="BF256" s="164"/>
      <c r="BG256" s="164"/>
      <c r="BH256" s="164"/>
      <c r="BI256" s="165"/>
      <c r="BJ256" s="3"/>
      <c r="BK256" s="3"/>
    </row>
    <row r="257" spans="1:65" ht="16.5" customHeight="1" thickTop="1" thickBot="1">
      <c r="A257" s="3"/>
      <c r="B257" s="146"/>
      <c r="C257" s="146"/>
      <c r="D257" s="146"/>
      <c r="E257" s="146"/>
      <c r="F257" s="146"/>
      <c r="G257" s="146"/>
      <c r="H257" s="146"/>
      <c r="I257" s="146"/>
      <c r="J257" s="146"/>
      <c r="K257" s="146"/>
      <c r="L257" s="146"/>
      <c r="M257" s="146"/>
      <c r="N257" s="146"/>
      <c r="O257" s="146"/>
      <c r="P257" s="146"/>
      <c r="Q257" s="146"/>
      <c r="R257" s="146"/>
      <c r="S257" s="146"/>
      <c r="T257" s="146"/>
      <c r="U257" s="146"/>
      <c r="V257" s="146"/>
      <c r="W257" s="146"/>
      <c r="X257" s="146"/>
      <c r="Y257" s="146"/>
      <c r="Z257" s="146"/>
      <c r="AA257" s="146"/>
      <c r="AB257" s="146"/>
      <c r="AC257" s="146"/>
      <c r="AD257" s="146"/>
      <c r="AE257" s="146"/>
      <c r="AF257" s="146"/>
      <c r="AG257" s="146"/>
      <c r="AH257" s="146"/>
      <c r="AI257" s="146"/>
      <c r="AJ257" s="146"/>
      <c r="AK257" s="146"/>
      <c r="AL257" s="146"/>
      <c r="AM257" s="146"/>
      <c r="AN257" s="146"/>
      <c r="AO257" s="146"/>
      <c r="AP257" s="146"/>
      <c r="AQ257" s="146"/>
      <c r="AR257" s="146"/>
      <c r="AS257" s="146"/>
      <c r="AT257" s="146"/>
      <c r="AU257" s="146"/>
      <c r="AV257" s="146"/>
      <c r="AW257" s="146"/>
      <c r="AX257" s="146"/>
      <c r="AY257" s="146"/>
      <c r="AZ257" s="146"/>
      <c r="BA257" s="146"/>
      <c r="BB257" s="146"/>
      <c r="BC257" s="146"/>
      <c r="BD257" s="146"/>
      <c r="BE257" s="146"/>
      <c r="BF257" s="146"/>
      <c r="BG257" s="146"/>
      <c r="BH257" s="146"/>
      <c r="BI257" s="146"/>
      <c r="BJ257" s="3"/>
      <c r="BK257" s="3"/>
    </row>
    <row r="258" spans="1:65" ht="16.5" customHeight="1" thickTop="1" thickBot="1">
      <c r="A258" s="3"/>
      <c r="B258" s="146"/>
      <c r="C258" s="146"/>
      <c r="D258" s="146"/>
      <c r="E258" s="146"/>
      <c r="F258" s="146"/>
      <c r="G258" s="146"/>
      <c r="H258" s="146"/>
      <c r="I258" s="146"/>
      <c r="J258" s="146"/>
      <c r="K258" s="146"/>
      <c r="L258" s="146"/>
      <c r="M258" s="146"/>
      <c r="N258" s="146"/>
      <c r="O258" s="146"/>
      <c r="P258" s="146"/>
      <c r="Q258" s="146"/>
      <c r="R258" s="146"/>
      <c r="S258" s="146"/>
      <c r="T258" s="146"/>
      <c r="U258" s="146"/>
      <c r="V258" s="146"/>
      <c r="W258" s="146"/>
      <c r="X258" s="146"/>
      <c r="Y258" s="146"/>
      <c r="Z258" s="146"/>
      <c r="AA258" s="146"/>
      <c r="AB258" s="146"/>
      <c r="AC258" s="146"/>
      <c r="AD258" s="146"/>
      <c r="AE258" s="146"/>
      <c r="AF258" s="146"/>
      <c r="AG258" s="146"/>
      <c r="AH258" s="146"/>
      <c r="AI258" s="146"/>
      <c r="AJ258" s="146"/>
      <c r="AK258" s="146"/>
      <c r="AL258" s="146"/>
      <c r="AM258" s="146"/>
      <c r="AN258" s="146"/>
      <c r="AO258" s="146"/>
      <c r="AP258" s="146"/>
      <c r="AQ258" s="146"/>
      <c r="AR258" s="146"/>
      <c r="AS258" s="146"/>
      <c r="AT258" s="146"/>
      <c r="AU258" s="146"/>
      <c r="AV258" s="146"/>
      <c r="AW258" s="146"/>
      <c r="AX258" s="146"/>
      <c r="AY258" s="146"/>
      <c r="AZ258" s="146"/>
      <c r="BA258" s="146"/>
      <c r="BB258" s="146"/>
      <c r="BC258" s="146"/>
      <c r="BD258" s="146"/>
      <c r="BE258" s="146"/>
      <c r="BF258" s="146"/>
      <c r="BG258" s="146"/>
      <c r="BH258" s="146"/>
      <c r="BI258" s="146"/>
      <c r="BJ258" s="3"/>
      <c r="BK258" s="3"/>
    </row>
    <row r="259" spans="1:65" ht="51.75" customHeight="1" thickTop="1" thickBot="1">
      <c r="A259" s="3"/>
      <c r="B259" s="166" t="s">
        <v>188</v>
      </c>
      <c r="C259" s="167"/>
      <c r="D259" s="168"/>
      <c r="E259" s="166" t="s">
        <v>189</v>
      </c>
      <c r="F259" s="167"/>
      <c r="G259" s="168"/>
      <c r="H259" s="155" t="s">
        <v>194</v>
      </c>
      <c r="I259" s="155"/>
      <c r="J259" s="155"/>
      <c r="K259" s="166" t="s">
        <v>190</v>
      </c>
      <c r="L259" s="167"/>
      <c r="M259" s="168"/>
      <c r="N259" s="166" t="s">
        <v>294</v>
      </c>
      <c r="O259" s="167"/>
      <c r="P259" s="168"/>
      <c r="Q259" s="155" t="s">
        <v>92</v>
      </c>
      <c r="R259" s="155"/>
      <c r="S259" s="155"/>
      <c r="T259" s="155" t="s">
        <v>93</v>
      </c>
      <c r="U259" s="155"/>
      <c r="V259" s="155"/>
      <c r="W259" s="155" t="s">
        <v>161</v>
      </c>
      <c r="X259" s="155"/>
      <c r="Y259" s="155"/>
      <c r="Z259" s="155" t="s">
        <v>192</v>
      </c>
      <c r="AA259" s="155"/>
      <c r="AB259" s="155"/>
      <c r="AC259" s="155" t="s">
        <v>64</v>
      </c>
      <c r="AD259" s="155"/>
      <c r="AE259" s="155"/>
      <c r="AF259" s="155" t="s">
        <v>157</v>
      </c>
      <c r="AG259" s="155"/>
      <c r="AH259" s="155"/>
      <c r="AI259" s="155" t="s">
        <v>193</v>
      </c>
      <c r="AJ259" s="155"/>
      <c r="AK259" s="155"/>
      <c r="AL259" s="155" t="s">
        <v>156</v>
      </c>
      <c r="AM259" s="155"/>
      <c r="AN259" s="155"/>
      <c r="AO259" s="155" t="s">
        <v>167</v>
      </c>
      <c r="AP259" s="155"/>
      <c r="AQ259" s="155"/>
      <c r="AR259" s="155" t="s">
        <v>132</v>
      </c>
      <c r="AS259" s="155"/>
      <c r="AT259" s="155"/>
      <c r="AU259" s="155" t="s">
        <v>195</v>
      </c>
      <c r="AV259" s="155"/>
      <c r="AW259" s="155"/>
      <c r="AX259" s="155" t="s">
        <v>125</v>
      </c>
      <c r="AY259" s="155"/>
      <c r="AZ259" s="155"/>
      <c r="BA259" s="155" t="s">
        <v>161</v>
      </c>
      <c r="BB259" s="155"/>
      <c r="BC259" s="155"/>
      <c r="BD259" s="155" t="s">
        <v>196</v>
      </c>
      <c r="BE259" s="155"/>
      <c r="BF259" s="155"/>
      <c r="BG259" s="156" t="s">
        <v>197</v>
      </c>
      <c r="BH259" s="156"/>
      <c r="BI259" s="156"/>
      <c r="BJ259" s="3"/>
      <c r="BK259" s="3"/>
    </row>
    <row r="260" spans="1:65" ht="15" customHeight="1" thickTop="1" thickBot="1">
      <c r="A260" s="4"/>
      <c r="B260" s="145"/>
      <c r="C260" s="145"/>
      <c r="D260" s="145"/>
      <c r="E260" s="145"/>
      <c r="F260" s="145"/>
      <c r="G260" s="145"/>
      <c r="H260" s="145"/>
      <c r="I260" s="145"/>
      <c r="J260" s="145"/>
      <c r="K260" s="145">
        <v>6.75</v>
      </c>
      <c r="L260" s="145"/>
      <c r="M260" s="145"/>
      <c r="N260" s="145"/>
      <c r="O260" s="145"/>
      <c r="P260" s="145"/>
      <c r="Q260" s="145"/>
      <c r="R260" s="145"/>
      <c r="S260" s="145"/>
      <c r="T260" s="145">
        <v>8.25</v>
      </c>
      <c r="U260" s="145"/>
      <c r="V260" s="145"/>
      <c r="W260" s="145"/>
      <c r="X260" s="145"/>
      <c r="Y260" s="145"/>
      <c r="Z260" s="145"/>
      <c r="AA260" s="145"/>
      <c r="AB260" s="145"/>
      <c r="AC260" s="145">
        <v>6</v>
      </c>
      <c r="AD260" s="145"/>
      <c r="AE260" s="145"/>
      <c r="AF260" s="145"/>
      <c r="AG260" s="145"/>
      <c r="AH260" s="145"/>
      <c r="AI260" s="145">
        <v>3</v>
      </c>
      <c r="AJ260" s="145"/>
      <c r="AK260" s="145"/>
      <c r="AL260" s="145"/>
      <c r="AM260" s="145"/>
      <c r="AN260" s="145"/>
      <c r="AO260" s="145"/>
      <c r="AP260" s="145"/>
      <c r="AQ260" s="145"/>
      <c r="AR260" s="145"/>
      <c r="AS260" s="145"/>
      <c r="AT260" s="145"/>
      <c r="AU260" s="145"/>
      <c r="AV260" s="145"/>
      <c r="AW260" s="145"/>
      <c r="AX260" s="145"/>
      <c r="AY260" s="145"/>
      <c r="AZ260" s="145"/>
      <c r="BA260" s="86"/>
      <c r="BB260" s="147"/>
      <c r="BC260" s="148"/>
      <c r="BD260" s="145"/>
      <c r="BE260" s="145"/>
      <c r="BF260" s="145"/>
      <c r="BG260" s="145">
        <f>SUM(B260:BF263)</f>
        <v>24</v>
      </c>
      <c r="BH260" s="145"/>
      <c r="BI260" s="145"/>
      <c r="BJ260" s="3"/>
      <c r="BK260" s="3"/>
    </row>
    <row r="261" spans="1:65" ht="15" customHeight="1" thickTop="1" thickBot="1">
      <c r="A261" s="4"/>
      <c r="B261" s="145"/>
      <c r="C261" s="145"/>
      <c r="D261" s="145"/>
      <c r="E261" s="145"/>
      <c r="F261" s="145"/>
      <c r="G261" s="145"/>
      <c r="H261" s="145"/>
      <c r="I261" s="145"/>
      <c r="J261" s="145"/>
      <c r="K261" s="145"/>
      <c r="L261" s="145"/>
      <c r="M261" s="145"/>
      <c r="N261" s="145"/>
      <c r="O261" s="145"/>
      <c r="P261" s="145"/>
      <c r="Q261" s="145"/>
      <c r="R261" s="145"/>
      <c r="S261" s="145"/>
      <c r="T261" s="145"/>
      <c r="U261" s="145"/>
      <c r="V261" s="145"/>
      <c r="W261" s="145"/>
      <c r="X261" s="145"/>
      <c r="Y261" s="145"/>
      <c r="Z261" s="145"/>
      <c r="AA261" s="145"/>
      <c r="AB261" s="145"/>
      <c r="AC261" s="145"/>
      <c r="AD261" s="145"/>
      <c r="AE261" s="145"/>
      <c r="AF261" s="145"/>
      <c r="AG261" s="145"/>
      <c r="AH261" s="145"/>
      <c r="AI261" s="145"/>
      <c r="AJ261" s="145"/>
      <c r="AK261" s="145"/>
      <c r="AL261" s="145"/>
      <c r="AM261" s="145"/>
      <c r="AN261" s="145"/>
      <c r="AO261" s="145"/>
      <c r="AP261" s="145"/>
      <c r="AQ261" s="145"/>
      <c r="AR261" s="145"/>
      <c r="AS261" s="145"/>
      <c r="AT261" s="145"/>
      <c r="AU261" s="145"/>
      <c r="AV261" s="145"/>
      <c r="AW261" s="145"/>
      <c r="AX261" s="145"/>
      <c r="AY261" s="145"/>
      <c r="AZ261" s="145"/>
      <c r="BA261" s="149"/>
      <c r="BB261" s="150"/>
      <c r="BC261" s="151"/>
      <c r="BD261" s="145"/>
      <c r="BE261" s="145"/>
      <c r="BF261" s="145"/>
      <c r="BG261" s="145"/>
      <c r="BH261" s="145"/>
      <c r="BI261" s="145"/>
      <c r="BJ261" s="3"/>
      <c r="BK261" s="3"/>
    </row>
    <row r="262" spans="1:65" ht="15" customHeight="1" thickTop="1" thickBot="1">
      <c r="A262" s="4"/>
      <c r="B262" s="145"/>
      <c r="C262" s="145"/>
      <c r="D262" s="145"/>
      <c r="E262" s="145"/>
      <c r="F262" s="145"/>
      <c r="G262" s="145"/>
      <c r="H262" s="145"/>
      <c r="I262" s="145"/>
      <c r="J262" s="145"/>
      <c r="K262" s="145"/>
      <c r="L262" s="145"/>
      <c r="M262" s="145"/>
      <c r="N262" s="145"/>
      <c r="O262" s="145"/>
      <c r="P262" s="145"/>
      <c r="Q262" s="145"/>
      <c r="R262" s="145"/>
      <c r="S262" s="145"/>
      <c r="T262" s="145"/>
      <c r="U262" s="145"/>
      <c r="V262" s="145"/>
      <c r="W262" s="145"/>
      <c r="X262" s="145"/>
      <c r="Y262" s="145"/>
      <c r="Z262" s="145"/>
      <c r="AA262" s="145"/>
      <c r="AB262" s="145"/>
      <c r="AC262" s="145"/>
      <c r="AD262" s="145"/>
      <c r="AE262" s="145"/>
      <c r="AF262" s="145"/>
      <c r="AG262" s="145"/>
      <c r="AH262" s="145"/>
      <c r="AI262" s="145"/>
      <c r="AJ262" s="145"/>
      <c r="AK262" s="145"/>
      <c r="AL262" s="145"/>
      <c r="AM262" s="145"/>
      <c r="AN262" s="145"/>
      <c r="AO262" s="145"/>
      <c r="AP262" s="145"/>
      <c r="AQ262" s="145"/>
      <c r="AR262" s="145"/>
      <c r="AS262" s="145"/>
      <c r="AT262" s="145"/>
      <c r="AU262" s="145"/>
      <c r="AV262" s="145"/>
      <c r="AW262" s="145"/>
      <c r="AX262" s="145"/>
      <c r="AY262" s="145"/>
      <c r="AZ262" s="145"/>
      <c r="BA262" s="149"/>
      <c r="BB262" s="150"/>
      <c r="BC262" s="151"/>
      <c r="BD262" s="145"/>
      <c r="BE262" s="145"/>
      <c r="BF262" s="145"/>
      <c r="BG262" s="145"/>
      <c r="BH262" s="145"/>
      <c r="BI262" s="145"/>
      <c r="BJ262" s="3"/>
      <c r="BK262" s="3"/>
    </row>
    <row r="263" spans="1:65" ht="15" customHeight="1" thickTop="1" thickBot="1">
      <c r="A263" s="4"/>
      <c r="B263" s="145"/>
      <c r="C263" s="145"/>
      <c r="D263" s="145"/>
      <c r="E263" s="145"/>
      <c r="F263" s="145"/>
      <c r="G263" s="145"/>
      <c r="H263" s="145"/>
      <c r="I263" s="145"/>
      <c r="J263" s="145"/>
      <c r="K263" s="145"/>
      <c r="L263" s="145"/>
      <c r="M263" s="145"/>
      <c r="N263" s="145"/>
      <c r="O263" s="145"/>
      <c r="P263" s="145"/>
      <c r="Q263" s="145"/>
      <c r="R263" s="145"/>
      <c r="S263" s="145"/>
      <c r="T263" s="145"/>
      <c r="U263" s="145"/>
      <c r="V263" s="145"/>
      <c r="W263" s="145"/>
      <c r="X263" s="145"/>
      <c r="Y263" s="145"/>
      <c r="Z263" s="145"/>
      <c r="AA263" s="145"/>
      <c r="AB263" s="145"/>
      <c r="AC263" s="145"/>
      <c r="AD263" s="145"/>
      <c r="AE263" s="145"/>
      <c r="AF263" s="145"/>
      <c r="AG263" s="145"/>
      <c r="AH263" s="145"/>
      <c r="AI263" s="145"/>
      <c r="AJ263" s="145"/>
      <c r="AK263" s="145"/>
      <c r="AL263" s="145"/>
      <c r="AM263" s="145"/>
      <c r="AN263" s="145"/>
      <c r="AO263" s="145"/>
      <c r="AP263" s="145"/>
      <c r="AQ263" s="145"/>
      <c r="AR263" s="145"/>
      <c r="AS263" s="145"/>
      <c r="AT263" s="145"/>
      <c r="AU263" s="145"/>
      <c r="AV263" s="145"/>
      <c r="AW263" s="145"/>
      <c r="AX263" s="145"/>
      <c r="AY263" s="145"/>
      <c r="AZ263" s="145"/>
      <c r="BA263" s="152"/>
      <c r="BB263" s="153"/>
      <c r="BC263" s="154"/>
      <c r="BD263" s="145"/>
      <c r="BE263" s="145"/>
      <c r="BF263" s="145"/>
      <c r="BG263" s="145"/>
      <c r="BH263" s="145"/>
      <c r="BI263" s="145"/>
      <c r="BJ263" s="3"/>
      <c r="BK263" s="3"/>
      <c r="BM263" t="s">
        <v>198</v>
      </c>
    </row>
    <row r="264" spans="1:65" ht="15.75" customHeight="1" thickTop="1" thickBot="1">
      <c r="B264" s="25"/>
      <c r="C264" s="26"/>
      <c r="D264" s="26"/>
      <c r="E264" s="26"/>
      <c r="F264" s="26"/>
      <c r="G264" s="26"/>
      <c r="H264" s="26"/>
      <c r="I264" s="26"/>
      <c r="J264" s="26"/>
      <c r="K264" s="26"/>
      <c r="L264" s="26"/>
      <c r="M264" s="26"/>
      <c r="N264" s="26"/>
      <c r="O264" s="26"/>
      <c r="P264" s="26"/>
      <c r="Q264" s="26"/>
      <c r="R264" s="26"/>
      <c r="S264" s="26"/>
      <c r="T264" s="26"/>
      <c r="U264" s="26"/>
      <c r="V264" s="26"/>
      <c r="W264" s="26"/>
      <c r="X264" s="26"/>
      <c r="Y264" s="26"/>
      <c r="Z264" s="26"/>
      <c r="AA264" s="26"/>
      <c r="AB264" s="31"/>
      <c r="AC264" s="18" t="s">
        <v>95</v>
      </c>
      <c r="AD264" s="18"/>
      <c r="AE264" s="18"/>
      <c r="AF264" s="18"/>
      <c r="AG264" s="18"/>
      <c r="AH264" s="18"/>
      <c r="AI264" s="18"/>
      <c r="AJ264" s="18"/>
      <c r="AK264" s="18"/>
      <c r="AL264" s="18"/>
      <c r="AM264" s="18"/>
      <c r="AN264" s="18"/>
      <c r="AO264" s="18"/>
      <c r="AP264" s="18"/>
      <c r="AQ264" s="18"/>
      <c r="AR264" s="18"/>
      <c r="AS264" s="18"/>
      <c r="AT264" s="18" t="s">
        <v>96</v>
      </c>
      <c r="AU264" s="18"/>
      <c r="AV264" s="18"/>
      <c r="AW264" s="18"/>
      <c r="AX264" s="18"/>
      <c r="AY264" s="18"/>
      <c r="AZ264" s="18"/>
      <c r="BA264" s="18"/>
      <c r="BB264" s="18"/>
      <c r="BC264" s="18"/>
      <c r="BD264" s="18"/>
      <c r="BE264" s="18"/>
      <c r="BF264" s="18"/>
      <c r="BG264" s="18"/>
      <c r="BH264" s="18"/>
      <c r="BI264" s="18"/>
    </row>
    <row r="265" spans="1:65" ht="15" customHeight="1" thickTop="1" thickBot="1">
      <c r="B265" s="27"/>
      <c r="C265" s="28"/>
      <c r="D265" s="28"/>
      <c r="E265" s="28"/>
      <c r="F265" s="28"/>
      <c r="G265" s="28"/>
      <c r="H265" s="28"/>
      <c r="I265" s="28"/>
      <c r="J265" s="28"/>
      <c r="K265" s="28"/>
      <c r="L265" s="28"/>
      <c r="M265" s="28"/>
      <c r="N265" s="28"/>
      <c r="O265" s="28"/>
      <c r="P265" s="28"/>
      <c r="Q265" s="28"/>
      <c r="R265" s="28"/>
      <c r="S265" s="28"/>
      <c r="T265" s="28"/>
      <c r="U265" s="28"/>
      <c r="V265" s="28"/>
      <c r="W265" s="28"/>
      <c r="X265" s="28"/>
      <c r="Y265" s="28"/>
      <c r="Z265" s="28"/>
      <c r="AA265" s="28"/>
      <c r="AB265" s="32"/>
      <c r="AC265" s="36"/>
      <c r="AD265" s="36"/>
      <c r="AE265" s="36"/>
      <c r="AF265" s="36"/>
      <c r="AG265" s="36"/>
      <c r="AH265" s="36"/>
      <c r="AI265" s="36"/>
      <c r="AJ265" s="36"/>
      <c r="AK265" s="36"/>
      <c r="AL265" s="36"/>
      <c r="AM265" s="36"/>
      <c r="AN265" s="36"/>
      <c r="AO265" s="36"/>
      <c r="AP265" s="36"/>
      <c r="AQ265" s="36"/>
      <c r="AR265" s="36"/>
      <c r="AS265" s="36"/>
      <c r="AT265" s="36"/>
      <c r="AU265" s="36"/>
      <c r="AV265" s="36"/>
      <c r="AW265" s="36"/>
      <c r="AX265" s="36"/>
      <c r="AY265" s="36"/>
      <c r="AZ265" s="36"/>
      <c r="BA265" s="36"/>
      <c r="BB265" s="36"/>
      <c r="BC265" s="36"/>
      <c r="BD265" s="36"/>
      <c r="BE265" s="36"/>
      <c r="BF265" s="36"/>
      <c r="BG265" s="36"/>
      <c r="BH265" s="36"/>
      <c r="BI265" s="36"/>
    </row>
    <row r="266" spans="1:65" ht="15" customHeight="1" thickTop="1" thickBot="1">
      <c r="B266" s="27"/>
      <c r="C266" s="28"/>
      <c r="D266" s="28"/>
      <c r="E266" s="28"/>
      <c r="F266" s="28"/>
      <c r="G266" s="28"/>
      <c r="H266" s="28"/>
      <c r="I266" s="28"/>
      <c r="J266" s="28"/>
      <c r="K266" s="28"/>
      <c r="L266" s="28"/>
      <c r="M266" s="28"/>
      <c r="N266" s="28"/>
      <c r="O266" s="28"/>
      <c r="P266" s="28"/>
      <c r="Q266" s="28"/>
      <c r="R266" s="28"/>
      <c r="S266" s="28"/>
      <c r="T266" s="28"/>
      <c r="U266" s="28"/>
      <c r="V266" s="28"/>
      <c r="W266" s="28"/>
      <c r="X266" s="28"/>
      <c r="Y266" s="28"/>
      <c r="Z266" s="28"/>
      <c r="AA266" s="28"/>
      <c r="AB266" s="32"/>
      <c r="AC266" s="36"/>
      <c r="AD266" s="36"/>
      <c r="AE266" s="36"/>
      <c r="AF266" s="36"/>
      <c r="AG266" s="36"/>
      <c r="AH266" s="36"/>
      <c r="AI266" s="36"/>
      <c r="AJ266" s="36"/>
      <c r="AK266" s="36"/>
      <c r="AL266" s="36"/>
      <c r="AM266" s="36"/>
      <c r="AN266" s="36"/>
      <c r="AO266" s="36"/>
      <c r="AP266" s="36"/>
      <c r="AQ266" s="36"/>
      <c r="AR266" s="36"/>
      <c r="AS266" s="36"/>
      <c r="AT266" s="36"/>
      <c r="AU266" s="36"/>
      <c r="AV266" s="36"/>
      <c r="AW266" s="36"/>
      <c r="AX266" s="36"/>
      <c r="AY266" s="36"/>
      <c r="AZ266" s="36"/>
      <c r="BA266" s="36"/>
      <c r="BB266" s="36"/>
      <c r="BC266" s="36"/>
      <c r="BD266" s="36"/>
      <c r="BE266" s="36"/>
      <c r="BF266" s="36"/>
      <c r="BG266" s="36"/>
      <c r="BH266" s="36"/>
      <c r="BI266" s="36"/>
    </row>
    <row r="267" spans="1:65" ht="15.75" customHeight="1" thickTop="1" thickBot="1">
      <c r="B267" s="29"/>
      <c r="C267" s="30"/>
      <c r="D267" s="30"/>
      <c r="E267" s="30"/>
      <c r="F267" s="30"/>
      <c r="G267" s="30"/>
      <c r="H267" s="30"/>
      <c r="I267" s="30"/>
      <c r="J267" s="30"/>
      <c r="K267" s="30"/>
      <c r="L267" s="30"/>
      <c r="M267" s="30"/>
      <c r="N267" s="30"/>
      <c r="O267" s="30"/>
      <c r="P267" s="30"/>
      <c r="Q267" s="30"/>
      <c r="R267" s="30"/>
      <c r="S267" s="30"/>
      <c r="T267" s="30"/>
      <c r="U267" s="30"/>
      <c r="V267" s="30"/>
      <c r="W267" s="30"/>
      <c r="X267" s="30"/>
      <c r="Y267" s="30"/>
      <c r="Z267" s="30"/>
      <c r="AA267" s="30"/>
      <c r="AB267" s="33"/>
      <c r="AC267" s="36"/>
      <c r="AD267" s="36"/>
      <c r="AE267" s="36"/>
      <c r="AF267" s="36"/>
      <c r="AG267" s="36"/>
      <c r="AH267" s="36"/>
      <c r="AI267" s="36"/>
      <c r="AJ267" s="36"/>
      <c r="AK267" s="36"/>
      <c r="AL267" s="36"/>
      <c r="AM267" s="36"/>
      <c r="AN267" s="36"/>
      <c r="AO267" s="36"/>
      <c r="AP267" s="36"/>
      <c r="AQ267" s="36"/>
      <c r="AR267" s="36"/>
      <c r="AS267" s="36"/>
      <c r="AT267" s="36"/>
      <c r="AU267" s="36"/>
      <c r="AV267" s="36"/>
      <c r="AW267" s="36"/>
      <c r="AX267" s="36"/>
      <c r="AY267" s="36"/>
      <c r="AZ267" s="36"/>
      <c r="BA267" s="36"/>
      <c r="BB267" s="36"/>
      <c r="BC267" s="36"/>
      <c r="BD267" s="36"/>
      <c r="BE267" s="36"/>
      <c r="BF267" s="36"/>
      <c r="BG267" s="36"/>
      <c r="BH267" s="36"/>
      <c r="BI267" s="36"/>
    </row>
    <row r="268" spans="1:65" ht="16.5" customHeight="1" thickTop="1" thickBot="1">
      <c r="B268" s="146"/>
      <c r="C268" s="146"/>
      <c r="D268" s="146"/>
      <c r="E268" s="146"/>
      <c r="F268" s="146"/>
      <c r="G268" s="146"/>
      <c r="H268" s="146"/>
      <c r="I268" s="146"/>
      <c r="J268" s="146"/>
      <c r="K268" s="146"/>
      <c r="L268" s="146"/>
      <c r="M268" s="146"/>
      <c r="N268" s="146"/>
      <c r="O268" s="146"/>
      <c r="P268" s="146"/>
      <c r="Q268" s="146"/>
      <c r="R268" s="146"/>
      <c r="S268" s="146"/>
      <c r="T268" s="146"/>
      <c r="U268" s="146"/>
      <c r="V268" s="146"/>
      <c r="W268" s="146"/>
      <c r="X268" s="146"/>
      <c r="Y268" s="146"/>
      <c r="Z268" s="146"/>
      <c r="AA268" s="146"/>
      <c r="AB268" s="146"/>
      <c r="AC268" s="146"/>
      <c r="AD268" s="146"/>
      <c r="AE268" s="146"/>
      <c r="AF268" s="146"/>
      <c r="AG268" s="146"/>
      <c r="AH268" s="146"/>
      <c r="AI268" s="146"/>
      <c r="AJ268" s="146"/>
      <c r="AK268" s="146"/>
      <c r="AL268" s="146"/>
      <c r="AM268" s="146"/>
      <c r="AN268" s="146"/>
      <c r="AO268" s="146"/>
      <c r="AP268" s="146"/>
      <c r="AQ268" s="146"/>
      <c r="AR268" s="146"/>
      <c r="AS268" s="146"/>
      <c r="AT268" s="146"/>
      <c r="AU268" s="146"/>
      <c r="AV268" s="146"/>
      <c r="AW268" s="146"/>
      <c r="AX268" s="146"/>
      <c r="AY268" s="146"/>
      <c r="AZ268" s="146"/>
      <c r="BA268" s="146"/>
      <c r="BB268" s="146"/>
      <c r="BC268" s="146"/>
      <c r="BD268" s="146"/>
      <c r="BE268" s="146"/>
      <c r="BF268" s="146"/>
      <c r="BG268" s="146"/>
      <c r="BH268" s="146"/>
      <c r="BI268" s="146"/>
    </row>
    <row r="269" spans="1:65" ht="16.5" customHeight="1" thickTop="1" thickBot="1">
      <c r="B269" s="146"/>
      <c r="C269" s="146"/>
      <c r="D269" s="146"/>
      <c r="E269" s="146"/>
      <c r="F269" s="146"/>
      <c r="G269" s="146"/>
      <c r="H269" s="146"/>
      <c r="I269" s="146"/>
      <c r="J269" s="146"/>
      <c r="K269" s="146"/>
      <c r="L269" s="146"/>
      <c r="M269" s="146"/>
      <c r="N269" s="146"/>
      <c r="O269" s="146"/>
      <c r="P269" s="146"/>
      <c r="Q269" s="146"/>
      <c r="R269" s="146"/>
      <c r="S269" s="146"/>
      <c r="T269" s="146"/>
      <c r="U269" s="146"/>
      <c r="V269" s="146"/>
      <c r="W269" s="146"/>
      <c r="X269" s="146"/>
      <c r="Y269" s="146"/>
      <c r="Z269" s="146"/>
      <c r="AA269" s="146"/>
      <c r="AB269" s="146"/>
      <c r="AC269" s="146"/>
      <c r="AD269" s="146"/>
      <c r="AE269" s="146"/>
      <c r="AF269" s="146"/>
      <c r="AG269" s="146"/>
      <c r="AH269" s="146"/>
      <c r="AI269" s="146"/>
      <c r="AJ269" s="146"/>
      <c r="AK269" s="146"/>
      <c r="AL269" s="146"/>
      <c r="AM269" s="146"/>
      <c r="AN269" s="146"/>
      <c r="AO269" s="146"/>
      <c r="AP269" s="146"/>
      <c r="AQ269" s="146"/>
      <c r="AR269" s="146"/>
      <c r="AS269" s="146"/>
      <c r="AT269" s="146"/>
      <c r="AU269" s="146"/>
      <c r="AV269" s="146"/>
      <c r="AW269" s="146"/>
      <c r="AX269" s="146"/>
      <c r="AY269" s="146"/>
      <c r="AZ269" s="146"/>
      <c r="BA269" s="146"/>
      <c r="BB269" s="146"/>
      <c r="BC269" s="146"/>
      <c r="BD269" s="146"/>
      <c r="BE269" s="146"/>
      <c r="BF269" s="146"/>
      <c r="BG269" s="146"/>
      <c r="BH269" s="146"/>
      <c r="BI269" s="146"/>
    </row>
    <row r="270" spans="1:65" ht="15" customHeight="1" thickTop="1" thickBot="1">
      <c r="B270" s="125" t="s">
        <v>97</v>
      </c>
      <c r="C270" s="125"/>
      <c r="D270" s="125"/>
      <c r="E270" s="125" t="s">
        <v>98</v>
      </c>
      <c r="F270" s="125"/>
      <c r="G270" s="125"/>
      <c r="H270" s="125" t="s">
        <v>99</v>
      </c>
      <c r="I270" s="125"/>
      <c r="J270" s="125"/>
      <c r="K270" s="125" t="s">
        <v>100</v>
      </c>
      <c r="L270" s="125"/>
      <c r="M270" s="125"/>
      <c r="N270" s="125"/>
      <c r="O270" s="125"/>
      <c r="P270" s="125"/>
      <c r="Q270" s="125" t="s">
        <v>101</v>
      </c>
      <c r="R270" s="125"/>
      <c r="S270" s="125"/>
      <c r="T270" s="125"/>
      <c r="U270" s="125"/>
      <c r="V270" s="125"/>
      <c r="W270" s="125"/>
      <c r="X270" s="125"/>
      <c r="Y270" s="125"/>
      <c r="Z270" s="136" t="s">
        <v>102</v>
      </c>
      <c r="AA270" s="137"/>
      <c r="AB270" s="138"/>
      <c r="AC270" s="127" t="s">
        <v>103</v>
      </c>
      <c r="AD270" s="128"/>
      <c r="AE270" s="128"/>
      <c r="AF270" s="128"/>
      <c r="AG270" s="129"/>
      <c r="AH270" s="125" t="s">
        <v>104</v>
      </c>
      <c r="AI270" s="125"/>
      <c r="AJ270" s="125"/>
      <c r="AK270" s="125" t="s">
        <v>169</v>
      </c>
      <c r="AL270" s="125"/>
      <c r="AM270" s="125"/>
      <c r="AN270" s="125" t="s">
        <v>105</v>
      </c>
      <c r="AO270" s="125"/>
      <c r="AP270" s="125"/>
      <c r="AQ270" s="125" t="s">
        <v>106</v>
      </c>
      <c r="AR270" s="125"/>
      <c r="AS270" s="125"/>
      <c r="AT270" s="126" t="s">
        <v>107</v>
      </c>
      <c r="AU270" s="126"/>
      <c r="AV270" s="126"/>
      <c r="AW270" s="125" t="s">
        <v>108</v>
      </c>
      <c r="AX270" s="125"/>
      <c r="AY270" s="125"/>
      <c r="AZ270" s="125" t="s">
        <v>199</v>
      </c>
      <c r="BA270" s="125"/>
      <c r="BB270" s="125"/>
      <c r="BC270" s="125"/>
      <c r="BD270" s="125"/>
      <c r="BE270" s="125"/>
      <c r="BF270" s="126" t="s">
        <v>200</v>
      </c>
      <c r="BG270" s="126"/>
      <c r="BH270" s="126"/>
      <c r="BI270" s="126"/>
    </row>
    <row r="271" spans="1:65" ht="15" customHeight="1" thickTop="1" thickBot="1">
      <c r="B271" s="125"/>
      <c r="C271" s="125"/>
      <c r="D271" s="125"/>
      <c r="E271" s="125"/>
      <c r="F271" s="125"/>
      <c r="G271" s="125"/>
      <c r="H271" s="125"/>
      <c r="I271" s="125"/>
      <c r="J271" s="125"/>
      <c r="K271" s="125"/>
      <c r="L271" s="125"/>
      <c r="M271" s="125"/>
      <c r="N271" s="125"/>
      <c r="O271" s="125"/>
      <c r="P271" s="125"/>
      <c r="Q271" s="125"/>
      <c r="R271" s="125"/>
      <c r="S271" s="125"/>
      <c r="T271" s="125"/>
      <c r="U271" s="125"/>
      <c r="V271" s="125"/>
      <c r="W271" s="125"/>
      <c r="X271" s="125"/>
      <c r="Y271" s="125"/>
      <c r="Z271" s="139"/>
      <c r="AA271" s="140"/>
      <c r="AB271" s="141"/>
      <c r="AC271" s="130"/>
      <c r="AD271" s="131"/>
      <c r="AE271" s="131"/>
      <c r="AF271" s="131"/>
      <c r="AG271" s="132"/>
      <c r="AH271" s="125"/>
      <c r="AI271" s="125"/>
      <c r="AJ271" s="125"/>
      <c r="AK271" s="125"/>
      <c r="AL271" s="125"/>
      <c r="AM271" s="125"/>
      <c r="AN271" s="125"/>
      <c r="AO271" s="125"/>
      <c r="AP271" s="125"/>
      <c r="AQ271" s="125"/>
      <c r="AR271" s="125"/>
      <c r="AS271" s="125"/>
      <c r="AT271" s="126"/>
      <c r="AU271" s="126"/>
      <c r="AV271" s="126"/>
      <c r="AW271" s="125"/>
      <c r="AX271" s="125"/>
      <c r="AY271" s="125"/>
      <c r="AZ271" s="125"/>
      <c r="BA271" s="125"/>
      <c r="BB271" s="125"/>
      <c r="BC271" s="125"/>
      <c r="BD271" s="125"/>
      <c r="BE271" s="125"/>
      <c r="BF271" s="126"/>
      <c r="BG271" s="126"/>
      <c r="BH271" s="126"/>
      <c r="BI271" s="126"/>
    </row>
    <row r="272" spans="1:65" ht="15" customHeight="1" thickTop="1" thickBot="1">
      <c r="B272" s="125"/>
      <c r="C272" s="125"/>
      <c r="D272" s="125"/>
      <c r="E272" s="125"/>
      <c r="F272" s="125"/>
      <c r="G272" s="125"/>
      <c r="H272" s="125"/>
      <c r="I272" s="125"/>
      <c r="J272" s="125"/>
      <c r="K272" s="125"/>
      <c r="L272" s="125"/>
      <c r="M272" s="125"/>
      <c r="N272" s="125"/>
      <c r="O272" s="125"/>
      <c r="P272" s="125"/>
      <c r="Q272" s="125"/>
      <c r="R272" s="125"/>
      <c r="S272" s="125"/>
      <c r="T272" s="125"/>
      <c r="U272" s="125"/>
      <c r="V272" s="125"/>
      <c r="W272" s="125"/>
      <c r="X272" s="125"/>
      <c r="Y272" s="125"/>
      <c r="Z272" s="139"/>
      <c r="AA272" s="140"/>
      <c r="AB272" s="141"/>
      <c r="AC272" s="130"/>
      <c r="AD272" s="131"/>
      <c r="AE272" s="131"/>
      <c r="AF272" s="131"/>
      <c r="AG272" s="132"/>
      <c r="AH272" s="125"/>
      <c r="AI272" s="125"/>
      <c r="AJ272" s="125"/>
      <c r="AK272" s="125"/>
      <c r="AL272" s="125"/>
      <c r="AM272" s="125"/>
      <c r="AN272" s="125"/>
      <c r="AO272" s="125"/>
      <c r="AP272" s="125"/>
      <c r="AQ272" s="125"/>
      <c r="AR272" s="125"/>
      <c r="AS272" s="125"/>
      <c r="AT272" s="126"/>
      <c r="AU272" s="126"/>
      <c r="AV272" s="126"/>
      <c r="AW272" s="125"/>
      <c r="AX272" s="125"/>
      <c r="AY272" s="125"/>
      <c r="AZ272" s="125"/>
      <c r="BA272" s="125"/>
      <c r="BB272" s="125"/>
      <c r="BC272" s="125"/>
      <c r="BD272" s="125"/>
      <c r="BE272" s="125"/>
      <c r="BF272" s="126"/>
      <c r="BG272" s="126"/>
      <c r="BH272" s="126"/>
      <c r="BI272" s="126"/>
    </row>
    <row r="273" spans="2:61" ht="15" customHeight="1" thickTop="1" thickBot="1">
      <c r="B273" s="125"/>
      <c r="C273" s="125"/>
      <c r="D273" s="125"/>
      <c r="E273" s="125"/>
      <c r="F273" s="125"/>
      <c r="G273" s="125"/>
      <c r="H273" s="125"/>
      <c r="I273" s="125"/>
      <c r="J273" s="125"/>
      <c r="K273" s="125"/>
      <c r="L273" s="125"/>
      <c r="M273" s="125"/>
      <c r="N273" s="125"/>
      <c r="O273" s="125"/>
      <c r="P273" s="125"/>
      <c r="Q273" s="125" t="s">
        <v>109</v>
      </c>
      <c r="R273" s="125"/>
      <c r="S273" s="125" t="s">
        <v>110</v>
      </c>
      <c r="T273" s="125"/>
      <c r="U273" s="125"/>
      <c r="V273" s="125"/>
      <c r="W273" s="125" t="s">
        <v>111</v>
      </c>
      <c r="X273" s="125"/>
      <c r="Y273" s="125"/>
      <c r="Z273" s="139"/>
      <c r="AA273" s="140"/>
      <c r="AB273" s="141"/>
      <c r="AC273" s="130"/>
      <c r="AD273" s="131"/>
      <c r="AE273" s="131"/>
      <c r="AF273" s="131"/>
      <c r="AG273" s="132"/>
      <c r="AH273" s="125"/>
      <c r="AI273" s="125"/>
      <c r="AJ273" s="125"/>
      <c r="AK273" s="125"/>
      <c r="AL273" s="125"/>
      <c r="AM273" s="125"/>
      <c r="AN273" s="125"/>
      <c r="AO273" s="125"/>
      <c r="AP273" s="125"/>
      <c r="AQ273" s="125"/>
      <c r="AR273" s="125"/>
      <c r="AS273" s="125"/>
      <c r="AT273" s="126"/>
      <c r="AU273" s="126"/>
      <c r="AV273" s="126"/>
      <c r="AW273" s="125"/>
      <c r="AX273" s="125"/>
      <c r="AY273" s="125"/>
      <c r="AZ273" s="125"/>
      <c r="BA273" s="125"/>
      <c r="BB273" s="125"/>
      <c r="BC273" s="125"/>
      <c r="BD273" s="125"/>
      <c r="BE273" s="125"/>
      <c r="BF273" s="126"/>
      <c r="BG273" s="126"/>
      <c r="BH273" s="126"/>
      <c r="BI273" s="126"/>
    </row>
    <row r="274" spans="2:61" ht="15" customHeight="1" thickTop="1" thickBot="1">
      <c r="B274" s="125"/>
      <c r="C274" s="125"/>
      <c r="D274" s="125"/>
      <c r="E274" s="125"/>
      <c r="F274" s="125"/>
      <c r="G274" s="125"/>
      <c r="H274" s="125"/>
      <c r="I274" s="125"/>
      <c r="J274" s="125"/>
      <c r="K274" s="125"/>
      <c r="L274" s="125"/>
      <c r="M274" s="125"/>
      <c r="N274" s="125"/>
      <c r="O274" s="125"/>
      <c r="P274" s="125"/>
      <c r="Q274" s="125"/>
      <c r="R274" s="125"/>
      <c r="S274" s="125"/>
      <c r="T274" s="125"/>
      <c r="U274" s="125"/>
      <c r="V274" s="125"/>
      <c r="W274" s="125"/>
      <c r="X274" s="125"/>
      <c r="Y274" s="125"/>
      <c r="Z274" s="142"/>
      <c r="AA274" s="143"/>
      <c r="AB274" s="144"/>
      <c r="AC274" s="133"/>
      <c r="AD274" s="134"/>
      <c r="AE274" s="134"/>
      <c r="AF274" s="134"/>
      <c r="AG274" s="135"/>
      <c r="AH274" s="125"/>
      <c r="AI274" s="125"/>
      <c r="AJ274" s="125"/>
      <c r="AK274" s="125"/>
      <c r="AL274" s="125"/>
      <c r="AM274" s="125"/>
      <c r="AN274" s="125"/>
      <c r="AO274" s="125"/>
      <c r="AP274" s="125"/>
      <c r="AQ274" s="125"/>
      <c r="AR274" s="125"/>
      <c r="AS274" s="125"/>
      <c r="AT274" s="126"/>
      <c r="AU274" s="126"/>
      <c r="AV274" s="126"/>
      <c r="AW274" s="125"/>
      <c r="AX274" s="125"/>
      <c r="AY274" s="125"/>
      <c r="AZ274" s="125"/>
      <c r="BA274" s="125"/>
      <c r="BB274" s="125"/>
      <c r="BC274" s="125"/>
      <c r="BD274" s="125"/>
      <c r="BE274" s="125"/>
      <c r="BF274" s="126"/>
      <c r="BG274" s="126"/>
      <c r="BH274" s="126"/>
      <c r="BI274" s="126"/>
    </row>
    <row r="275" spans="2:61" ht="15" customHeight="1" thickTop="1" thickBot="1">
      <c r="B275" s="87" t="s">
        <v>112</v>
      </c>
      <c r="C275" s="88"/>
      <c r="D275" s="89"/>
      <c r="E275" s="87" t="s">
        <v>112</v>
      </c>
      <c r="F275" s="88"/>
      <c r="G275" s="89"/>
      <c r="H275" s="87" t="s">
        <v>112</v>
      </c>
      <c r="I275" s="88"/>
      <c r="J275" s="89"/>
      <c r="K275" s="87" t="s">
        <v>113</v>
      </c>
      <c r="L275" s="88"/>
      <c r="M275" s="89"/>
      <c r="N275" s="87" t="s">
        <v>114</v>
      </c>
      <c r="O275" s="88"/>
      <c r="P275" s="89"/>
      <c r="Q275" s="87" t="s">
        <v>112</v>
      </c>
      <c r="R275" s="89"/>
      <c r="S275" s="87" t="s">
        <v>201</v>
      </c>
      <c r="T275" s="88"/>
      <c r="U275" s="88"/>
      <c r="V275" s="89"/>
      <c r="W275" s="87" t="s">
        <v>112</v>
      </c>
      <c r="X275" s="88"/>
      <c r="Y275" s="89"/>
      <c r="Z275" s="87" t="s">
        <v>112</v>
      </c>
      <c r="AA275" s="88"/>
      <c r="AB275" s="89"/>
      <c r="AC275" s="87" t="s">
        <v>43</v>
      </c>
      <c r="AD275" s="88"/>
      <c r="AE275" s="88"/>
      <c r="AF275" s="88"/>
      <c r="AG275" s="89"/>
      <c r="AH275" s="49"/>
      <c r="AI275" s="50"/>
      <c r="AJ275" s="51"/>
      <c r="AK275" s="49"/>
      <c r="AL275" s="50"/>
      <c r="AM275" s="51"/>
      <c r="AN275" s="114"/>
      <c r="AO275" s="78"/>
      <c r="AP275" s="79"/>
      <c r="AQ275" s="115">
        <f>AK275+AN275+AH275</f>
        <v>0</v>
      </c>
      <c r="AR275" s="116"/>
      <c r="AS275" s="117"/>
      <c r="AT275" s="124" t="s">
        <v>129</v>
      </c>
      <c r="AU275" s="124"/>
      <c r="AV275" s="124"/>
      <c r="AW275" s="124" t="s">
        <v>129</v>
      </c>
      <c r="AX275" s="124"/>
      <c r="AY275" s="124"/>
      <c r="AZ275" s="124" t="s">
        <v>129</v>
      </c>
      <c r="BA275" s="124"/>
      <c r="BB275" s="124"/>
      <c r="BC275" s="124"/>
      <c r="BD275" s="124"/>
      <c r="BE275" s="124"/>
      <c r="BF275" s="124" t="s">
        <v>129</v>
      </c>
      <c r="BG275" s="124"/>
      <c r="BH275" s="124"/>
      <c r="BI275" s="124"/>
    </row>
    <row r="276" spans="2:61" ht="15" customHeight="1" thickTop="1" thickBot="1">
      <c r="B276" s="90"/>
      <c r="C276" s="91"/>
      <c r="D276" s="92"/>
      <c r="E276" s="90"/>
      <c r="F276" s="91"/>
      <c r="G276" s="92"/>
      <c r="H276" s="90"/>
      <c r="I276" s="91"/>
      <c r="J276" s="92"/>
      <c r="K276" s="90"/>
      <c r="L276" s="91"/>
      <c r="M276" s="92"/>
      <c r="N276" s="90"/>
      <c r="O276" s="91"/>
      <c r="P276" s="92"/>
      <c r="Q276" s="90"/>
      <c r="R276" s="92"/>
      <c r="S276" s="90"/>
      <c r="T276" s="91"/>
      <c r="U276" s="91"/>
      <c r="V276" s="92"/>
      <c r="W276" s="90"/>
      <c r="X276" s="91"/>
      <c r="Y276" s="92"/>
      <c r="Z276" s="90"/>
      <c r="AA276" s="91"/>
      <c r="AB276" s="92"/>
      <c r="AC276" s="90"/>
      <c r="AD276" s="91"/>
      <c r="AE276" s="91"/>
      <c r="AF276" s="91"/>
      <c r="AG276" s="92"/>
      <c r="AH276" s="52"/>
      <c r="AI276" s="53"/>
      <c r="AJ276" s="54"/>
      <c r="AK276" s="52"/>
      <c r="AL276" s="53"/>
      <c r="AM276" s="54"/>
      <c r="AN276" s="80"/>
      <c r="AO276" s="81"/>
      <c r="AP276" s="82"/>
      <c r="AQ276" s="118"/>
      <c r="AR276" s="119"/>
      <c r="AS276" s="120"/>
      <c r="AT276" s="124"/>
      <c r="AU276" s="124"/>
      <c r="AV276" s="124"/>
      <c r="AW276" s="124"/>
      <c r="AX276" s="124"/>
      <c r="AY276" s="124"/>
      <c r="AZ276" s="124"/>
      <c r="BA276" s="124"/>
      <c r="BB276" s="124"/>
      <c r="BC276" s="124"/>
      <c r="BD276" s="124"/>
      <c r="BE276" s="124"/>
      <c r="BF276" s="124"/>
      <c r="BG276" s="124"/>
      <c r="BH276" s="124"/>
      <c r="BI276" s="124"/>
    </row>
    <row r="277" spans="2:61" ht="15" customHeight="1" thickTop="1" thickBot="1">
      <c r="B277" s="90"/>
      <c r="C277" s="91"/>
      <c r="D277" s="92"/>
      <c r="E277" s="90"/>
      <c r="F277" s="91"/>
      <c r="G277" s="92"/>
      <c r="H277" s="90"/>
      <c r="I277" s="91"/>
      <c r="J277" s="92"/>
      <c r="K277" s="90"/>
      <c r="L277" s="91"/>
      <c r="M277" s="92"/>
      <c r="N277" s="90"/>
      <c r="O277" s="91"/>
      <c r="P277" s="92"/>
      <c r="Q277" s="90"/>
      <c r="R277" s="92"/>
      <c r="S277" s="90"/>
      <c r="T277" s="91"/>
      <c r="U277" s="91"/>
      <c r="V277" s="92"/>
      <c r="W277" s="90"/>
      <c r="X277" s="91"/>
      <c r="Y277" s="92"/>
      <c r="Z277" s="90"/>
      <c r="AA277" s="91"/>
      <c r="AB277" s="92"/>
      <c r="AC277" s="90"/>
      <c r="AD277" s="91"/>
      <c r="AE277" s="91"/>
      <c r="AF277" s="91"/>
      <c r="AG277" s="92"/>
      <c r="AH277" s="52"/>
      <c r="AI277" s="53"/>
      <c r="AJ277" s="54"/>
      <c r="AK277" s="52"/>
      <c r="AL277" s="53"/>
      <c r="AM277" s="54"/>
      <c r="AN277" s="80"/>
      <c r="AO277" s="81"/>
      <c r="AP277" s="82"/>
      <c r="AQ277" s="118"/>
      <c r="AR277" s="119"/>
      <c r="AS277" s="120"/>
      <c r="AT277" s="124"/>
      <c r="AU277" s="124"/>
      <c r="AV277" s="124"/>
      <c r="AW277" s="124"/>
      <c r="AX277" s="124"/>
      <c r="AY277" s="124"/>
      <c r="AZ277" s="124"/>
      <c r="BA277" s="124"/>
      <c r="BB277" s="124"/>
      <c r="BC277" s="124"/>
      <c r="BD277" s="124"/>
      <c r="BE277" s="124"/>
      <c r="BF277" s="124"/>
      <c r="BG277" s="124"/>
      <c r="BH277" s="124"/>
      <c r="BI277" s="124"/>
    </row>
    <row r="278" spans="2:61" ht="15" customHeight="1" thickTop="1" thickBot="1">
      <c r="B278" s="93"/>
      <c r="C278" s="94"/>
      <c r="D278" s="95"/>
      <c r="E278" s="93"/>
      <c r="F278" s="94"/>
      <c r="G278" s="95"/>
      <c r="H278" s="93"/>
      <c r="I278" s="94"/>
      <c r="J278" s="95"/>
      <c r="K278" s="93"/>
      <c r="L278" s="94"/>
      <c r="M278" s="95"/>
      <c r="N278" s="93"/>
      <c r="O278" s="94"/>
      <c r="P278" s="95"/>
      <c r="Q278" s="93"/>
      <c r="R278" s="95"/>
      <c r="S278" s="93"/>
      <c r="T278" s="94"/>
      <c r="U278" s="94"/>
      <c r="V278" s="95"/>
      <c r="W278" s="93"/>
      <c r="X278" s="94"/>
      <c r="Y278" s="95"/>
      <c r="Z278" s="93"/>
      <c r="AA278" s="94"/>
      <c r="AB278" s="95"/>
      <c r="AC278" s="93"/>
      <c r="AD278" s="94"/>
      <c r="AE278" s="94"/>
      <c r="AF278" s="94"/>
      <c r="AG278" s="95"/>
      <c r="AH278" s="55"/>
      <c r="AI278" s="56"/>
      <c r="AJ278" s="57"/>
      <c r="AK278" s="55"/>
      <c r="AL278" s="56"/>
      <c r="AM278" s="57"/>
      <c r="AN278" s="83"/>
      <c r="AO278" s="84"/>
      <c r="AP278" s="85"/>
      <c r="AQ278" s="121"/>
      <c r="AR278" s="122"/>
      <c r="AS278" s="123"/>
      <c r="AT278" s="124"/>
      <c r="AU278" s="124"/>
      <c r="AV278" s="124"/>
      <c r="AW278" s="124"/>
      <c r="AX278" s="124"/>
      <c r="AY278" s="124"/>
      <c r="AZ278" s="124"/>
      <c r="BA278" s="124"/>
      <c r="BB278" s="124"/>
      <c r="BC278" s="124"/>
      <c r="BD278" s="124"/>
      <c r="BE278" s="124"/>
      <c r="BF278" s="124"/>
      <c r="BG278" s="124"/>
      <c r="BH278" s="124"/>
      <c r="BI278" s="124"/>
    </row>
    <row r="279" spans="2:61" ht="15" customHeight="1" thickTop="1" thickBot="1">
      <c r="B279" s="105">
        <v>39</v>
      </c>
      <c r="C279" s="106"/>
      <c r="D279" s="107"/>
      <c r="E279" s="105">
        <v>53</v>
      </c>
      <c r="F279" s="106"/>
      <c r="G279" s="107"/>
      <c r="H279" s="105">
        <f>26+6</f>
        <v>32</v>
      </c>
      <c r="I279" s="106"/>
      <c r="J279" s="107"/>
      <c r="K279" s="49"/>
      <c r="L279" s="50"/>
      <c r="M279" s="51"/>
      <c r="N279" s="49"/>
      <c r="O279" s="50"/>
      <c r="P279" s="51"/>
      <c r="Q279" s="87"/>
      <c r="R279" s="89"/>
      <c r="S279" s="77">
        <f>Q279+'10.02'!S279</f>
        <v>70</v>
      </c>
      <c r="T279" s="78"/>
      <c r="U279" s="78"/>
      <c r="V279" s="79"/>
      <c r="W279" s="86">
        <f>Q279+'10.02'!W279</f>
        <v>70</v>
      </c>
      <c r="X279" s="50"/>
      <c r="Y279" s="51"/>
      <c r="Z279" s="49">
        <f>B279+H279</f>
        <v>71</v>
      </c>
      <c r="AA279" s="50"/>
      <c r="AB279" s="51"/>
      <c r="AC279" s="87" t="s">
        <v>202</v>
      </c>
      <c r="AD279" s="88"/>
      <c r="AE279" s="88"/>
      <c r="AF279" s="88"/>
      <c r="AG279" s="89"/>
      <c r="AH279" s="96">
        <f>AH275+'10.02'!AH279</f>
        <v>110.91</v>
      </c>
      <c r="AI279" s="97"/>
      <c r="AJ279" s="98"/>
      <c r="AK279" s="96">
        <f>AK275+'10.02'!AK279</f>
        <v>10.5</v>
      </c>
      <c r="AL279" s="97"/>
      <c r="AM279" s="98"/>
      <c r="AN279" s="58">
        <f>'10.02'!AN279+AN275</f>
        <v>0</v>
      </c>
      <c r="AO279" s="59"/>
      <c r="AP279" s="60"/>
      <c r="AQ279" s="67">
        <f>AH279+AK279+AN279</f>
        <v>121.41</v>
      </c>
      <c r="AR279" s="68"/>
      <c r="AS279" s="69"/>
      <c r="AT279" s="76"/>
      <c r="AU279" s="76"/>
      <c r="AV279" s="76"/>
      <c r="AW279" s="76"/>
      <c r="AX279" s="76"/>
      <c r="AY279" s="76"/>
      <c r="AZ279" s="76"/>
      <c r="BA279" s="76"/>
      <c r="BB279" s="76"/>
      <c r="BC279" s="76"/>
      <c r="BD279" s="76"/>
      <c r="BE279" s="76"/>
      <c r="BF279" s="76"/>
      <c r="BG279" s="76"/>
      <c r="BH279" s="76"/>
      <c r="BI279" s="76"/>
    </row>
    <row r="280" spans="2:61" ht="15" customHeight="1" thickTop="1" thickBot="1">
      <c r="B280" s="108"/>
      <c r="C280" s="109"/>
      <c r="D280" s="110"/>
      <c r="E280" s="108"/>
      <c r="F280" s="109"/>
      <c r="G280" s="110"/>
      <c r="H280" s="108"/>
      <c r="I280" s="109"/>
      <c r="J280" s="110"/>
      <c r="K280" s="52"/>
      <c r="L280" s="53"/>
      <c r="M280" s="54"/>
      <c r="N280" s="52"/>
      <c r="O280" s="53"/>
      <c r="P280" s="54"/>
      <c r="Q280" s="90"/>
      <c r="R280" s="92"/>
      <c r="S280" s="80"/>
      <c r="T280" s="81"/>
      <c r="U280" s="81"/>
      <c r="V280" s="82"/>
      <c r="W280" s="52"/>
      <c r="X280" s="53"/>
      <c r="Y280" s="54"/>
      <c r="Z280" s="52"/>
      <c r="AA280" s="53"/>
      <c r="AB280" s="54"/>
      <c r="AC280" s="90"/>
      <c r="AD280" s="91"/>
      <c r="AE280" s="91"/>
      <c r="AF280" s="91"/>
      <c r="AG280" s="92"/>
      <c r="AH280" s="99"/>
      <c r="AI280" s="100"/>
      <c r="AJ280" s="101"/>
      <c r="AK280" s="99"/>
      <c r="AL280" s="100"/>
      <c r="AM280" s="101"/>
      <c r="AN280" s="61"/>
      <c r="AO280" s="62"/>
      <c r="AP280" s="63"/>
      <c r="AQ280" s="70"/>
      <c r="AR280" s="71"/>
      <c r="AS280" s="72"/>
      <c r="AT280" s="76"/>
      <c r="AU280" s="76"/>
      <c r="AV280" s="76"/>
      <c r="AW280" s="76"/>
      <c r="AX280" s="76"/>
      <c r="AY280" s="76"/>
      <c r="AZ280" s="76"/>
      <c r="BA280" s="76"/>
      <c r="BB280" s="76"/>
      <c r="BC280" s="76"/>
      <c r="BD280" s="76"/>
      <c r="BE280" s="76"/>
      <c r="BF280" s="76"/>
      <c r="BG280" s="76"/>
      <c r="BH280" s="76"/>
      <c r="BI280" s="76"/>
    </row>
    <row r="281" spans="2:61" ht="15" customHeight="1" thickTop="1" thickBot="1">
      <c r="B281" s="108"/>
      <c r="C281" s="109"/>
      <c r="D281" s="110"/>
      <c r="E281" s="108"/>
      <c r="F281" s="109"/>
      <c r="G281" s="110"/>
      <c r="H281" s="108"/>
      <c r="I281" s="109"/>
      <c r="J281" s="110"/>
      <c r="K281" s="52"/>
      <c r="L281" s="53"/>
      <c r="M281" s="54"/>
      <c r="N281" s="52"/>
      <c r="O281" s="53"/>
      <c r="P281" s="54"/>
      <c r="Q281" s="90"/>
      <c r="R281" s="92"/>
      <c r="S281" s="80"/>
      <c r="T281" s="81"/>
      <c r="U281" s="81"/>
      <c r="V281" s="82"/>
      <c r="W281" s="52"/>
      <c r="X281" s="53"/>
      <c r="Y281" s="54"/>
      <c r="Z281" s="52"/>
      <c r="AA281" s="53"/>
      <c r="AB281" s="54"/>
      <c r="AC281" s="90"/>
      <c r="AD281" s="91"/>
      <c r="AE281" s="91"/>
      <c r="AF281" s="91"/>
      <c r="AG281" s="92"/>
      <c r="AH281" s="99"/>
      <c r="AI281" s="100"/>
      <c r="AJ281" s="101"/>
      <c r="AK281" s="99"/>
      <c r="AL281" s="100"/>
      <c r="AM281" s="101"/>
      <c r="AN281" s="61"/>
      <c r="AO281" s="62"/>
      <c r="AP281" s="63"/>
      <c r="AQ281" s="70"/>
      <c r="AR281" s="71"/>
      <c r="AS281" s="72"/>
      <c r="AT281" s="76"/>
      <c r="AU281" s="76"/>
      <c r="AV281" s="76"/>
      <c r="AW281" s="76"/>
      <c r="AX281" s="76"/>
      <c r="AY281" s="76"/>
      <c r="AZ281" s="76"/>
      <c r="BA281" s="76"/>
      <c r="BB281" s="76"/>
      <c r="BC281" s="76"/>
      <c r="BD281" s="76"/>
      <c r="BE281" s="76"/>
      <c r="BF281" s="76"/>
      <c r="BG281" s="76"/>
      <c r="BH281" s="76"/>
      <c r="BI281" s="76"/>
    </row>
    <row r="282" spans="2:61" ht="15" customHeight="1" thickTop="1" thickBot="1">
      <c r="B282" s="111"/>
      <c r="C282" s="112"/>
      <c r="D282" s="113"/>
      <c r="E282" s="111"/>
      <c r="F282" s="112"/>
      <c r="G282" s="113"/>
      <c r="H282" s="111"/>
      <c r="I282" s="112"/>
      <c r="J282" s="113"/>
      <c r="K282" s="55"/>
      <c r="L282" s="56"/>
      <c r="M282" s="57"/>
      <c r="N282" s="55"/>
      <c r="O282" s="56"/>
      <c r="P282" s="57"/>
      <c r="Q282" s="93"/>
      <c r="R282" s="95"/>
      <c r="S282" s="83"/>
      <c r="T282" s="84"/>
      <c r="U282" s="84"/>
      <c r="V282" s="85"/>
      <c r="W282" s="55"/>
      <c r="X282" s="56"/>
      <c r="Y282" s="57"/>
      <c r="Z282" s="55"/>
      <c r="AA282" s="56"/>
      <c r="AB282" s="57"/>
      <c r="AC282" s="93"/>
      <c r="AD282" s="94"/>
      <c r="AE282" s="94"/>
      <c r="AF282" s="94"/>
      <c r="AG282" s="95"/>
      <c r="AH282" s="102"/>
      <c r="AI282" s="103"/>
      <c r="AJ282" s="104"/>
      <c r="AK282" s="102"/>
      <c r="AL282" s="103"/>
      <c r="AM282" s="104"/>
      <c r="AN282" s="64"/>
      <c r="AO282" s="65"/>
      <c r="AP282" s="66"/>
      <c r="AQ282" s="73"/>
      <c r="AR282" s="74"/>
      <c r="AS282" s="75"/>
      <c r="AT282" s="76"/>
      <c r="AU282" s="76"/>
      <c r="AV282" s="76"/>
      <c r="AW282" s="76"/>
      <c r="AX282" s="76"/>
      <c r="AY282" s="76"/>
      <c r="AZ282" s="76"/>
      <c r="BA282" s="76"/>
      <c r="BB282" s="76"/>
      <c r="BC282" s="76"/>
      <c r="BD282" s="76"/>
      <c r="BE282" s="76"/>
      <c r="BF282" s="76"/>
      <c r="BG282" s="76"/>
      <c r="BH282" s="76"/>
      <c r="BI282" s="76"/>
    </row>
    <row r="283" spans="2:61" ht="15.75" customHeight="1" thickTop="1">
      <c r="B283" s="34"/>
      <c r="C283" s="34"/>
      <c r="D283" s="34"/>
      <c r="E283" s="34"/>
      <c r="F283" s="34"/>
      <c r="G283" s="34"/>
      <c r="H283" s="34"/>
      <c r="I283" s="34"/>
      <c r="J283" s="34"/>
      <c r="K283" s="34"/>
      <c r="L283" s="34"/>
      <c r="M283" s="34"/>
      <c r="N283" s="34"/>
      <c r="O283" s="34"/>
      <c r="P283" s="34"/>
      <c r="Q283" s="34"/>
      <c r="R283" s="34"/>
      <c r="S283" s="34"/>
      <c r="T283" s="34"/>
      <c r="U283" s="34"/>
      <c r="V283" s="34"/>
      <c r="W283" s="34"/>
      <c r="X283" s="34"/>
      <c r="Y283" s="34"/>
      <c r="Z283" s="34"/>
      <c r="AA283" s="34"/>
      <c r="AB283" s="34"/>
      <c r="AC283" s="34"/>
      <c r="AD283" s="34"/>
      <c r="AE283" s="34"/>
      <c r="AF283" s="34"/>
      <c r="AG283" s="34"/>
      <c r="AH283" s="34"/>
      <c r="AI283" s="34"/>
      <c r="AJ283" s="34"/>
      <c r="AK283" s="34"/>
      <c r="AL283" s="34"/>
      <c r="AM283" s="34"/>
      <c r="AN283" s="34"/>
      <c r="AO283" s="34"/>
      <c r="AP283" s="34"/>
      <c r="AQ283" s="34"/>
      <c r="AR283" s="34"/>
      <c r="AS283" s="34"/>
      <c r="AT283" s="34"/>
      <c r="AU283" s="34"/>
      <c r="AV283" s="34"/>
      <c r="AW283" s="34"/>
      <c r="AX283" s="34"/>
      <c r="AY283" s="34"/>
      <c r="AZ283" s="34"/>
      <c r="BA283" s="34"/>
      <c r="BB283" s="34"/>
      <c r="BC283" s="34"/>
      <c r="BD283" s="34"/>
      <c r="BE283" s="34"/>
      <c r="BF283" s="34"/>
      <c r="BG283" s="34"/>
      <c r="BH283" s="34"/>
      <c r="BI283" s="34"/>
    </row>
    <row r="284" spans="2:61" ht="15.75" customHeight="1" thickBot="1">
      <c r="B284" s="35"/>
      <c r="C284" s="35"/>
      <c r="D284" s="35"/>
      <c r="E284" s="35"/>
      <c r="F284" s="35"/>
      <c r="G284" s="35"/>
      <c r="H284" s="35"/>
      <c r="I284" s="35"/>
      <c r="J284" s="35"/>
      <c r="K284" s="35"/>
      <c r="L284" s="35"/>
      <c r="M284" s="35"/>
      <c r="N284" s="35"/>
      <c r="O284" s="35"/>
      <c r="P284" s="35"/>
      <c r="Q284" s="35"/>
      <c r="R284" s="35"/>
      <c r="S284" s="35"/>
      <c r="T284" s="35"/>
      <c r="U284" s="35"/>
      <c r="V284" s="35"/>
      <c r="W284" s="35"/>
      <c r="X284" s="35"/>
      <c r="Y284" s="35"/>
      <c r="Z284" s="35"/>
      <c r="AA284" s="35"/>
      <c r="AB284" s="35"/>
      <c r="AC284" s="35"/>
      <c r="AD284" s="35"/>
      <c r="AE284" s="35"/>
      <c r="AF284" s="35"/>
      <c r="AG284" s="35"/>
      <c r="AH284" s="35"/>
      <c r="AI284" s="35"/>
      <c r="AJ284" s="35"/>
      <c r="AK284" s="35"/>
      <c r="AL284" s="35"/>
      <c r="AM284" s="35"/>
      <c r="AN284" s="35"/>
      <c r="AO284" s="35"/>
      <c r="AP284" s="35"/>
      <c r="AQ284" s="35"/>
      <c r="AR284" s="35"/>
      <c r="AS284" s="35"/>
      <c r="AT284" s="35"/>
      <c r="AU284" s="35"/>
      <c r="AV284" s="35"/>
      <c r="AW284" s="35"/>
      <c r="AX284" s="35"/>
      <c r="AY284" s="35"/>
      <c r="AZ284" s="35"/>
      <c r="BA284" s="35"/>
      <c r="BB284" s="35"/>
      <c r="BC284" s="35"/>
      <c r="BD284" s="35"/>
      <c r="BE284" s="35"/>
      <c r="BF284" s="35"/>
      <c r="BG284" s="35"/>
      <c r="BH284" s="35"/>
      <c r="BI284" s="35"/>
    </row>
    <row r="285" spans="2:61" ht="15.75" customHeight="1" thickTop="1" thickBot="1">
      <c r="B285" s="36" t="s">
        <v>115</v>
      </c>
      <c r="C285" s="36"/>
      <c r="D285" s="36"/>
      <c r="E285" s="36"/>
      <c r="F285" s="36"/>
      <c r="G285" s="37" t="s">
        <v>116</v>
      </c>
      <c r="H285" s="38"/>
      <c r="I285" s="38"/>
      <c r="J285" s="38"/>
      <c r="K285" s="38"/>
      <c r="L285" s="38"/>
      <c r="M285" s="38"/>
      <c r="N285" s="38"/>
      <c r="O285" s="38"/>
      <c r="P285" s="38"/>
      <c r="Q285" s="38"/>
      <c r="R285" s="38"/>
      <c r="S285" s="38"/>
      <c r="T285" s="38"/>
      <c r="U285" s="38"/>
      <c r="V285" s="38"/>
      <c r="W285" s="38"/>
      <c r="X285" s="38"/>
      <c r="Y285" s="38"/>
      <c r="Z285" s="38"/>
      <c r="AA285" s="38"/>
      <c r="AB285" s="38"/>
      <c r="AC285" s="38"/>
      <c r="AD285" s="38"/>
      <c r="AE285" s="38"/>
      <c r="AF285" s="38"/>
      <c r="AG285" s="38"/>
      <c r="AH285" s="38"/>
      <c r="AI285" s="38"/>
      <c r="AJ285" s="38"/>
      <c r="AK285" s="38"/>
      <c r="AL285" s="38"/>
      <c r="AM285" s="38"/>
      <c r="AN285" s="38"/>
      <c r="AO285" s="38"/>
      <c r="AP285" s="38"/>
      <c r="AQ285" s="38"/>
      <c r="AR285" s="38"/>
      <c r="AS285" s="38"/>
      <c r="AT285" s="38"/>
      <c r="AU285" s="38"/>
      <c r="AV285" s="38"/>
      <c r="AW285" s="38"/>
      <c r="AX285" s="38"/>
      <c r="AY285" s="38"/>
      <c r="AZ285" s="38"/>
      <c r="BA285" s="38"/>
      <c r="BB285" s="38"/>
      <c r="BC285" s="38"/>
      <c r="BD285" s="38"/>
      <c r="BE285" s="38"/>
      <c r="BF285" s="38"/>
      <c r="BG285" s="38"/>
      <c r="BH285" s="38"/>
      <c r="BI285" s="39"/>
    </row>
    <row r="286" spans="2:61" ht="15" customHeight="1" thickTop="1" thickBot="1">
      <c r="B286" s="36"/>
      <c r="C286" s="36"/>
      <c r="D286" s="36"/>
      <c r="E286" s="36"/>
      <c r="F286" s="36"/>
      <c r="G286" s="40"/>
      <c r="H286" s="41"/>
      <c r="I286" s="41"/>
      <c r="J286" s="41"/>
      <c r="K286" s="41"/>
      <c r="L286" s="41"/>
      <c r="M286" s="41"/>
      <c r="N286" s="41"/>
      <c r="O286" s="41"/>
      <c r="P286" s="41"/>
      <c r="Q286" s="41"/>
      <c r="R286" s="41"/>
      <c r="S286" s="41"/>
      <c r="T286" s="41"/>
      <c r="U286" s="41"/>
      <c r="V286" s="41"/>
      <c r="W286" s="41"/>
      <c r="X286" s="41"/>
      <c r="Y286" s="41"/>
      <c r="Z286" s="41"/>
      <c r="AA286" s="41"/>
      <c r="AB286" s="41"/>
      <c r="AC286" s="41"/>
      <c r="AD286" s="41"/>
      <c r="AE286" s="41"/>
      <c r="AF286" s="41"/>
      <c r="AG286" s="41"/>
      <c r="AH286" s="41"/>
      <c r="AI286" s="41"/>
      <c r="AJ286" s="41"/>
      <c r="AK286" s="41"/>
      <c r="AL286" s="41"/>
      <c r="AM286" s="41"/>
      <c r="AN286" s="41"/>
      <c r="AO286" s="41"/>
      <c r="AP286" s="41"/>
      <c r="AQ286" s="41"/>
      <c r="AR286" s="41"/>
      <c r="AS286" s="41"/>
      <c r="AT286" s="41"/>
      <c r="AU286" s="41"/>
      <c r="AV286" s="41"/>
      <c r="AW286" s="41"/>
      <c r="AX286" s="41"/>
      <c r="AY286" s="41"/>
      <c r="AZ286" s="41"/>
      <c r="BA286" s="41"/>
      <c r="BB286" s="41"/>
      <c r="BC286" s="41"/>
      <c r="BD286" s="41"/>
      <c r="BE286" s="41"/>
      <c r="BF286" s="41"/>
      <c r="BG286" s="41"/>
      <c r="BH286" s="41"/>
      <c r="BI286" s="42"/>
    </row>
    <row r="287" spans="2:61" ht="15" customHeight="1" thickTop="1" thickBot="1">
      <c r="B287" s="36"/>
      <c r="C287" s="36"/>
      <c r="D287" s="36"/>
      <c r="E287" s="36"/>
      <c r="F287" s="36"/>
      <c r="G287" s="40"/>
      <c r="H287" s="41"/>
      <c r="I287" s="41"/>
      <c r="J287" s="41"/>
      <c r="K287" s="41"/>
      <c r="L287" s="41"/>
      <c r="M287" s="41"/>
      <c r="N287" s="41"/>
      <c r="O287" s="41"/>
      <c r="P287" s="41"/>
      <c r="Q287" s="41"/>
      <c r="R287" s="41"/>
      <c r="S287" s="41"/>
      <c r="T287" s="41"/>
      <c r="U287" s="41"/>
      <c r="V287" s="41"/>
      <c r="W287" s="41"/>
      <c r="X287" s="41"/>
      <c r="Y287" s="41"/>
      <c r="Z287" s="41"/>
      <c r="AA287" s="41"/>
      <c r="AB287" s="41"/>
      <c r="AC287" s="41"/>
      <c r="AD287" s="41"/>
      <c r="AE287" s="41"/>
      <c r="AF287" s="41"/>
      <c r="AG287" s="41"/>
      <c r="AH287" s="41"/>
      <c r="AI287" s="41"/>
      <c r="AJ287" s="41"/>
      <c r="AK287" s="41"/>
      <c r="AL287" s="41"/>
      <c r="AM287" s="41"/>
      <c r="AN287" s="41"/>
      <c r="AO287" s="41"/>
      <c r="AP287" s="41"/>
      <c r="AQ287" s="41"/>
      <c r="AR287" s="41"/>
      <c r="AS287" s="41"/>
      <c r="AT287" s="41"/>
      <c r="AU287" s="41"/>
      <c r="AV287" s="41"/>
      <c r="AW287" s="41"/>
      <c r="AX287" s="41"/>
      <c r="AY287" s="41"/>
      <c r="AZ287" s="41"/>
      <c r="BA287" s="41"/>
      <c r="BB287" s="41"/>
      <c r="BC287" s="41"/>
      <c r="BD287" s="41"/>
      <c r="BE287" s="41"/>
      <c r="BF287" s="41"/>
      <c r="BG287" s="41"/>
      <c r="BH287" s="41"/>
      <c r="BI287" s="42"/>
    </row>
    <row r="288" spans="2:61" ht="15.75" customHeight="1" thickTop="1" thickBot="1">
      <c r="B288" s="36"/>
      <c r="C288" s="36"/>
      <c r="D288" s="36"/>
      <c r="E288" s="36"/>
      <c r="F288" s="36"/>
      <c r="G288" s="43"/>
      <c r="H288" s="44"/>
      <c r="I288" s="44"/>
      <c r="J288" s="44"/>
      <c r="K288" s="44"/>
      <c r="L288" s="44"/>
      <c r="M288" s="44"/>
      <c r="N288" s="44"/>
      <c r="O288" s="44"/>
      <c r="P288" s="44"/>
      <c r="Q288" s="44"/>
      <c r="R288" s="44"/>
      <c r="S288" s="44"/>
      <c r="T288" s="44"/>
      <c r="U288" s="44"/>
      <c r="V288" s="44"/>
      <c r="W288" s="44"/>
      <c r="X288" s="44"/>
      <c r="Y288" s="44"/>
      <c r="Z288" s="44"/>
      <c r="AA288" s="44"/>
      <c r="AB288" s="44"/>
      <c r="AC288" s="44"/>
      <c r="AD288" s="44"/>
      <c r="AE288" s="44"/>
      <c r="AF288" s="44"/>
      <c r="AG288" s="44"/>
      <c r="AH288" s="44"/>
      <c r="AI288" s="44"/>
      <c r="AJ288" s="44"/>
      <c r="AK288" s="44"/>
      <c r="AL288" s="44"/>
      <c r="AM288" s="44"/>
      <c r="AN288" s="44"/>
      <c r="AO288" s="44"/>
      <c r="AP288" s="44"/>
      <c r="AQ288" s="44"/>
      <c r="AR288" s="44"/>
      <c r="AS288" s="44"/>
      <c r="AT288" s="44"/>
      <c r="AU288" s="44"/>
      <c r="AV288" s="44"/>
      <c r="AW288" s="44"/>
      <c r="AX288" s="44"/>
      <c r="AY288" s="44"/>
      <c r="AZ288" s="44"/>
      <c r="BA288" s="44"/>
      <c r="BB288" s="44"/>
      <c r="BC288" s="44"/>
      <c r="BD288" s="44"/>
      <c r="BE288" s="44"/>
      <c r="BF288" s="44"/>
      <c r="BG288" s="44"/>
      <c r="BH288" s="44"/>
      <c r="BI288" s="45"/>
    </row>
    <row r="289" spans="2:61" ht="84.75" customHeight="1" thickTop="1" thickBot="1">
      <c r="B289" s="36" t="s">
        <v>117</v>
      </c>
      <c r="C289" s="36"/>
      <c r="D289" s="36"/>
      <c r="E289" s="36"/>
      <c r="F289" s="36"/>
      <c r="G289" s="46" t="s">
        <v>370</v>
      </c>
      <c r="H289" s="46"/>
      <c r="I289" s="46"/>
      <c r="J289" s="46"/>
      <c r="K289" s="46"/>
      <c r="L289" s="46"/>
      <c r="M289" s="46"/>
      <c r="N289" s="46"/>
      <c r="O289" s="46"/>
      <c r="P289" s="46"/>
      <c r="Q289" s="46"/>
      <c r="R289" s="46"/>
      <c r="S289" s="46"/>
      <c r="T289" s="46"/>
      <c r="U289" s="46"/>
      <c r="V289" s="46"/>
      <c r="W289" s="46"/>
      <c r="X289" s="46"/>
      <c r="Y289" s="46"/>
      <c r="Z289" s="46"/>
      <c r="AA289" s="46"/>
      <c r="AB289" s="46"/>
      <c r="AC289" s="46"/>
      <c r="AD289" s="46"/>
      <c r="AE289" s="46"/>
      <c r="AF289" s="46"/>
      <c r="AG289" s="46"/>
      <c r="AH289" s="49" t="s">
        <v>374</v>
      </c>
      <c r="AI289" s="50"/>
      <c r="AJ289" s="50"/>
      <c r="AK289" s="50"/>
      <c r="AL289" s="50"/>
      <c r="AM289" s="50"/>
      <c r="AN289" s="50"/>
      <c r="AO289" s="50"/>
      <c r="AP289" s="50"/>
      <c r="AQ289" s="50"/>
      <c r="AR289" s="50"/>
      <c r="AS289" s="50"/>
      <c r="AT289" s="50"/>
      <c r="AU289" s="50"/>
      <c r="AV289" s="50"/>
      <c r="AW289" s="50"/>
      <c r="AX289" s="50"/>
      <c r="AY289" s="50"/>
      <c r="AZ289" s="50"/>
      <c r="BA289" s="50"/>
      <c r="BB289" s="50"/>
      <c r="BC289" s="50"/>
      <c r="BD289" s="50"/>
      <c r="BE289" s="50"/>
      <c r="BF289" s="50"/>
      <c r="BG289" s="50"/>
      <c r="BH289" s="50"/>
      <c r="BI289" s="51"/>
    </row>
    <row r="290" spans="2:61" ht="45" customHeight="1" thickTop="1" thickBot="1">
      <c r="B290" s="36"/>
      <c r="C290" s="36"/>
      <c r="D290" s="36"/>
      <c r="E290" s="36"/>
      <c r="F290" s="36"/>
      <c r="G290" s="47"/>
      <c r="H290" s="47"/>
      <c r="I290" s="47"/>
      <c r="J290" s="47"/>
      <c r="K290" s="47"/>
      <c r="L290" s="47"/>
      <c r="M290" s="47"/>
      <c r="N290" s="47"/>
      <c r="O290" s="47"/>
      <c r="P290" s="47"/>
      <c r="Q290" s="47"/>
      <c r="R290" s="47"/>
      <c r="S290" s="47"/>
      <c r="T290" s="47"/>
      <c r="U290" s="47"/>
      <c r="V290" s="47"/>
      <c r="W290" s="47"/>
      <c r="X290" s="47"/>
      <c r="Y290" s="47"/>
      <c r="Z290" s="47"/>
      <c r="AA290" s="47"/>
      <c r="AB290" s="47"/>
      <c r="AC290" s="47"/>
      <c r="AD290" s="47"/>
      <c r="AE290" s="47"/>
      <c r="AF290" s="47"/>
      <c r="AG290" s="47"/>
      <c r="AH290" s="52"/>
      <c r="AI290" s="53"/>
      <c r="AJ290" s="53"/>
      <c r="AK290" s="53"/>
      <c r="AL290" s="53"/>
      <c r="AM290" s="53"/>
      <c r="AN290" s="53"/>
      <c r="AO290" s="53"/>
      <c r="AP290" s="53"/>
      <c r="AQ290" s="53"/>
      <c r="AR290" s="53"/>
      <c r="AS290" s="53"/>
      <c r="AT290" s="53"/>
      <c r="AU290" s="53"/>
      <c r="AV290" s="53"/>
      <c r="AW290" s="53"/>
      <c r="AX290" s="53"/>
      <c r="AY290" s="53"/>
      <c r="AZ290" s="53"/>
      <c r="BA290" s="53"/>
      <c r="BB290" s="53"/>
      <c r="BC290" s="53"/>
      <c r="BD290" s="53"/>
      <c r="BE290" s="53"/>
      <c r="BF290" s="53"/>
      <c r="BG290" s="53"/>
      <c r="BH290" s="53"/>
      <c r="BI290" s="54"/>
    </row>
    <row r="291" spans="2:61" ht="45" customHeight="1" thickTop="1" thickBot="1">
      <c r="B291" s="36"/>
      <c r="C291" s="36"/>
      <c r="D291" s="36"/>
      <c r="E291" s="36"/>
      <c r="F291" s="36"/>
      <c r="G291" s="47"/>
      <c r="H291" s="47"/>
      <c r="I291" s="47"/>
      <c r="J291" s="47"/>
      <c r="K291" s="47"/>
      <c r="L291" s="47"/>
      <c r="M291" s="47"/>
      <c r="N291" s="47"/>
      <c r="O291" s="47"/>
      <c r="P291" s="47"/>
      <c r="Q291" s="47"/>
      <c r="R291" s="47"/>
      <c r="S291" s="47"/>
      <c r="T291" s="47"/>
      <c r="U291" s="47"/>
      <c r="V291" s="47"/>
      <c r="W291" s="47"/>
      <c r="X291" s="47"/>
      <c r="Y291" s="47"/>
      <c r="Z291" s="47"/>
      <c r="AA291" s="47"/>
      <c r="AB291" s="47"/>
      <c r="AC291" s="47"/>
      <c r="AD291" s="47"/>
      <c r="AE291" s="47"/>
      <c r="AF291" s="47"/>
      <c r="AG291" s="47"/>
      <c r="AH291" s="52"/>
      <c r="AI291" s="53"/>
      <c r="AJ291" s="53"/>
      <c r="AK291" s="53"/>
      <c r="AL291" s="53"/>
      <c r="AM291" s="53"/>
      <c r="AN291" s="53"/>
      <c r="AO291" s="53"/>
      <c r="AP291" s="53"/>
      <c r="AQ291" s="53"/>
      <c r="AR291" s="53"/>
      <c r="AS291" s="53"/>
      <c r="AT291" s="53"/>
      <c r="AU291" s="53"/>
      <c r="AV291" s="53"/>
      <c r="AW291" s="53"/>
      <c r="AX291" s="53"/>
      <c r="AY291" s="53"/>
      <c r="AZ291" s="53"/>
      <c r="BA291" s="53"/>
      <c r="BB291" s="53"/>
      <c r="BC291" s="53"/>
      <c r="BD291" s="53"/>
      <c r="BE291" s="53"/>
      <c r="BF291" s="53"/>
      <c r="BG291" s="53"/>
      <c r="BH291" s="53"/>
      <c r="BI291" s="54"/>
    </row>
    <row r="292" spans="2:61" ht="45" customHeight="1" thickTop="1" thickBot="1">
      <c r="B292" s="36"/>
      <c r="C292" s="36"/>
      <c r="D292" s="36"/>
      <c r="E292" s="36"/>
      <c r="F292" s="36"/>
      <c r="G292" s="48"/>
      <c r="H292" s="48"/>
      <c r="I292" s="48"/>
      <c r="J292" s="48"/>
      <c r="K292" s="48"/>
      <c r="L292" s="48"/>
      <c r="M292" s="48"/>
      <c r="N292" s="48"/>
      <c r="O292" s="48"/>
      <c r="P292" s="48"/>
      <c r="Q292" s="48"/>
      <c r="R292" s="48"/>
      <c r="S292" s="48"/>
      <c r="T292" s="48"/>
      <c r="U292" s="48"/>
      <c r="V292" s="48"/>
      <c r="W292" s="48"/>
      <c r="X292" s="48"/>
      <c r="Y292" s="48"/>
      <c r="Z292" s="48"/>
      <c r="AA292" s="48"/>
      <c r="AB292" s="48"/>
      <c r="AC292" s="48"/>
      <c r="AD292" s="48"/>
      <c r="AE292" s="48"/>
      <c r="AF292" s="48"/>
      <c r="AG292" s="48"/>
      <c r="AH292" s="55"/>
      <c r="AI292" s="56"/>
      <c r="AJ292" s="56"/>
      <c r="AK292" s="56"/>
      <c r="AL292" s="56"/>
      <c r="AM292" s="56"/>
      <c r="AN292" s="56"/>
      <c r="AO292" s="56"/>
      <c r="AP292" s="56"/>
      <c r="AQ292" s="56"/>
      <c r="AR292" s="56"/>
      <c r="AS292" s="56"/>
      <c r="AT292" s="56"/>
      <c r="AU292" s="56"/>
      <c r="AV292" s="56"/>
      <c r="AW292" s="56"/>
      <c r="AX292" s="56"/>
      <c r="AY292" s="56"/>
      <c r="AZ292" s="56"/>
      <c r="BA292" s="56"/>
      <c r="BB292" s="56"/>
      <c r="BC292" s="56"/>
      <c r="BD292" s="56"/>
      <c r="BE292" s="56"/>
      <c r="BF292" s="56"/>
      <c r="BG292" s="56"/>
      <c r="BH292" s="56"/>
      <c r="BI292" s="57"/>
    </row>
    <row r="293" spans="2:61" ht="15" customHeight="1" thickTop="1">
      <c r="B293" s="14"/>
      <c r="C293" s="14"/>
      <c r="D293" s="14"/>
      <c r="E293" s="14"/>
      <c r="F293" s="14"/>
      <c r="G293" s="14"/>
      <c r="H293" s="14"/>
      <c r="I293" s="14"/>
      <c r="J293" s="14"/>
      <c r="K293" s="14"/>
      <c r="L293" s="14"/>
      <c r="M293" s="14"/>
      <c r="N293" s="14"/>
      <c r="O293" s="14"/>
      <c r="P293" s="14"/>
      <c r="Q293" s="14"/>
      <c r="R293" s="14"/>
      <c r="S293" s="14"/>
      <c r="T293" s="14"/>
      <c r="U293" s="14"/>
      <c r="V293" s="14"/>
      <c r="W293" s="14"/>
      <c r="X293" s="14"/>
      <c r="Y293" s="14"/>
      <c r="Z293" s="14"/>
      <c r="AA293" s="14"/>
      <c r="AB293" s="14"/>
      <c r="AC293" s="14"/>
      <c r="AD293" s="14"/>
      <c r="AE293" s="14"/>
      <c r="AF293" s="14"/>
      <c r="AG293" s="14"/>
      <c r="AH293" s="14"/>
      <c r="AI293" s="14"/>
      <c r="AJ293" s="14"/>
      <c r="AK293" s="14"/>
      <c r="AL293" s="14"/>
      <c r="AM293" s="14"/>
      <c r="AN293" s="14"/>
      <c r="AO293" s="14"/>
      <c r="AP293" s="14"/>
      <c r="AQ293" s="14"/>
      <c r="AR293" s="14"/>
      <c r="AS293" s="14"/>
      <c r="AT293" s="14"/>
      <c r="AU293" s="14"/>
      <c r="AV293" s="14"/>
      <c r="AW293" s="14"/>
      <c r="AX293" s="14"/>
      <c r="AY293" s="14"/>
      <c r="AZ293" s="14"/>
      <c r="BA293" s="14"/>
      <c r="BB293" s="14"/>
      <c r="BC293" s="14"/>
      <c r="BD293" s="14"/>
      <c r="BE293" s="14"/>
      <c r="BF293" s="14"/>
      <c r="BG293" s="14"/>
      <c r="BH293" s="14"/>
      <c r="BI293" s="14"/>
    </row>
    <row r="294" spans="2:61" ht="15" customHeight="1" thickBot="1">
      <c r="B294" s="15"/>
      <c r="C294" s="15"/>
      <c r="D294" s="15"/>
      <c r="E294" s="15"/>
      <c r="F294" s="15"/>
      <c r="G294" s="15"/>
      <c r="H294" s="15"/>
      <c r="I294" s="15"/>
      <c r="J294" s="15"/>
      <c r="K294" s="15"/>
      <c r="L294" s="15"/>
      <c r="M294" s="15"/>
      <c r="N294" s="15"/>
      <c r="O294" s="15"/>
      <c r="P294" s="15"/>
      <c r="Q294" s="15"/>
      <c r="R294" s="15"/>
      <c r="S294" s="15"/>
      <c r="T294" s="15"/>
      <c r="U294" s="15"/>
      <c r="V294" s="15"/>
      <c r="W294" s="15"/>
      <c r="X294" s="15"/>
      <c r="Y294" s="15"/>
      <c r="Z294" s="15"/>
      <c r="AA294" s="15"/>
      <c r="AB294" s="15"/>
      <c r="AC294" s="15"/>
      <c r="AD294" s="15"/>
      <c r="AE294" s="15"/>
      <c r="AF294" s="15"/>
      <c r="AG294" s="15"/>
      <c r="AH294" s="15"/>
      <c r="AI294" s="15"/>
      <c r="AJ294" s="15"/>
      <c r="AK294" s="15"/>
      <c r="AL294" s="15"/>
      <c r="AM294" s="15"/>
      <c r="AN294" s="15"/>
      <c r="AO294" s="15"/>
      <c r="AP294" s="15"/>
      <c r="AQ294" s="15"/>
      <c r="AR294" s="15"/>
      <c r="AS294" s="15"/>
      <c r="AT294" s="15"/>
      <c r="AU294" s="15"/>
      <c r="AV294" s="15"/>
      <c r="AW294" s="15"/>
      <c r="AX294" s="15"/>
      <c r="AY294" s="15"/>
      <c r="AZ294" s="15"/>
      <c r="BA294" s="15"/>
      <c r="BB294" s="15"/>
      <c r="BC294" s="15"/>
      <c r="BD294" s="15"/>
      <c r="BE294" s="15"/>
      <c r="BF294" s="15"/>
      <c r="BG294" s="15"/>
      <c r="BH294" s="15"/>
      <c r="BI294" s="15"/>
    </row>
    <row r="295" spans="2:61" ht="15" customHeight="1" thickTop="1">
      <c r="B295" s="25" t="s">
        <v>118</v>
      </c>
      <c r="C295" s="26"/>
      <c r="D295" s="26"/>
      <c r="E295" s="26"/>
      <c r="F295" s="31"/>
      <c r="G295" s="25" t="s">
        <v>119</v>
      </c>
      <c r="H295" s="26"/>
      <c r="I295" s="26"/>
      <c r="J295" s="26"/>
      <c r="K295" s="31"/>
      <c r="L295" s="5"/>
      <c r="M295" s="6"/>
      <c r="N295" s="6"/>
      <c r="O295" s="6"/>
      <c r="P295" s="6"/>
      <c r="Q295" s="7"/>
      <c r="R295" s="25" t="s">
        <v>120</v>
      </c>
      <c r="S295" s="26"/>
      <c r="T295" s="26"/>
      <c r="U295" s="26"/>
      <c r="V295" s="31"/>
      <c r="W295" s="25" t="s">
        <v>119</v>
      </c>
      <c r="X295" s="26"/>
      <c r="Y295" s="26"/>
      <c r="Z295" s="26"/>
      <c r="AA295" s="31"/>
      <c r="AB295" s="5"/>
      <c r="AC295" s="6"/>
      <c r="AD295" s="6"/>
      <c r="AE295" s="6"/>
      <c r="AF295" s="6"/>
      <c r="AG295" s="7"/>
      <c r="AH295" s="25" t="s">
        <v>121</v>
      </c>
      <c r="AI295" s="26"/>
      <c r="AJ295" s="26"/>
      <c r="AK295" s="26"/>
      <c r="AL295" s="31"/>
      <c r="AM295" s="25" t="s">
        <v>119</v>
      </c>
      <c r="AN295" s="26"/>
      <c r="AO295" s="26"/>
      <c r="AP295" s="26"/>
      <c r="AQ295" s="31"/>
      <c r="AR295" s="5"/>
      <c r="AS295" s="6"/>
      <c r="AT295" s="6"/>
      <c r="AU295" s="6"/>
      <c r="AV295" s="6"/>
      <c r="AW295" s="7"/>
      <c r="AX295" s="25" t="s">
        <v>122</v>
      </c>
      <c r="AY295" s="26"/>
      <c r="AZ295" s="26"/>
      <c r="BA295" s="25" t="s">
        <v>119</v>
      </c>
      <c r="BB295" s="26"/>
      <c r="BC295" s="31"/>
      <c r="BD295" s="5"/>
      <c r="BE295" s="6"/>
      <c r="BF295" s="6"/>
      <c r="BG295" s="6"/>
      <c r="BH295" s="6"/>
      <c r="BI295" s="7"/>
    </row>
    <row r="296" spans="2:61" ht="15" customHeight="1">
      <c r="B296" s="27"/>
      <c r="C296" s="28"/>
      <c r="D296" s="28"/>
      <c r="E296" s="28"/>
      <c r="F296" s="32"/>
      <c r="G296" s="27"/>
      <c r="H296" s="28"/>
      <c r="I296" s="28"/>
      <c r="J296" s="28"/>
      <c r="K296" s="32"/>
      <c r="L296" s="8"/>
      <c r="M296" s="9"/>
      <c r="N296" s="9"/>
      <c r="O296" s="9"/>
      <c r="P296" s="9"/>
      <c r="Q296" s="10"/>
      <c r="R296" s="27"/>
      <c r="S296" s="28"/>
      <c r="T296" s="28"/>
      <c r="U296" s="28"/>
      <c r="V296" s="32"/>
      <c r="W296" s="27"/>
      <c r="X296" s="28"/>
      <c r="Y296" s="28"/>
      <c r="Z296" s="28"/>
      <c r="AA296" s="32"/>
      <c r="AB296" s="8"/>
      <c r="AC296" s="9"/>
      <c r="AD296" s="9"/>
      <c r="AE296" s="9"/>
      <c r="AF296" s="9"/>
      <c r="AG296" s="10"/>
      <c r="AH296" s="27"/>
      <c r="AI296" s="28"/>
      <c r="AJ296" s="28"/>
      <c r="AK296" s="28"/>
      <c r="AL296" s="32"/>
      <c r="AM296" s="27"/>
      <c r="AN296" s="28"/>
      <c r="AO296" s="28"/>
      <c r="AP296" s="28"/>
      <c r="AQ296" s="32"/>
      <c r="AR296" s="8"/>
      <c r="AS296" s="9"/>
      <c r="AT296" s="9"/>
      <c r="AU296" s="9"/>
      <c r="AV296" s="9"/>
      <c r="AW296" s="10"/>
      <c r="AX296" s="27"/>
      <c r="AY296" s="28"/>
      <c r="AZ296" s="28"/>
      <c r="BA296" s="27"/>
      <c r="BB296" s="28"/>
      <c r="BC296" s="32"/>
      <c r="BD296" s="8"/>
      <c r="BE296" s="9"/>
      <c r="BF296" s="9"/>
      <c r="BG296" s="9"/>
      <c r="BH296" s="9"/>
      <c r="BI296" s="10"/>
    </row>
    <row r="297" spans="2:61" ht="15" customHeight="1" thickBot="1">
      <c r="B297" s="27"/>
      <c r="C297" s="28"/>
      <c r="D297" s="28"/>
      <c r="E297" s="28"/>
      <c r="F297" s="32"/>
      <c r="G297" s="29"/>
      <c r="H297" s="30"/>
      <c r="I297" s="30"/>
      <c r="J297" s="30"/>
      <c r="K297" s="33"/>
      <c r="L297" s="11"/>
      <c r="M297" s="12"/>
      <c r="N297" s="12"/>
      <c r="O297" s="12"/>
      <c r="P297" s="12"/>
      <c r="Q297" s="13"/>
      <c r="R297" s="27"/>
      <c r="S297" s="28"/>
      <c r="T297" s="28"/>
      <c r="U297" s="28"/>
      <c r="V297" s="32"/>
      <c r="W297" s="29"/>
      <c r="X297" s="30"/>
      <c r="Y297" s="30"/>
      <c r="Z297" s="30"/>
      <c r="AA297" s="33"/>
      <c r="AB297" s="11"/>
      <c r="AC297" s="12"/>
      <c r="AD297" s="12"/>
      <c r="AE297" s="12"/>
      <c r="AF297" s="12"/>
      <c r="AG297" s="13"/>
      <c r="AH297" s="27"/>
      <c r="AI297" s="28"/>
      <c r="AJ297" s="28"/>
      <c r="AK297" s="28"/>
      <c r="AL297" s="32"/>
      <c r="AM297" s="29"/>
      <c r="AN297" s="30"/>
      <c r="AO297" s="30"/>
      <c r="AP297" s="30"/>
      <c r="AQ297" s="33"/>
      <c r="AR297" s="11"/>
      <c r="AS297" s="12"/>
      <c r="AT297" s="12"/>
      <c r="AU297" s="12"/>
      <c r="AV297" s="12"/>
      <c r="AW297" s="13"/>
      <c r="AX297" s="27"/>
      <c r="AY297" s="28"/>
      <c r="AZ297" s="28"/>
      <c r="BA297" s="29"/>
      <c r="BB297" s="30"/>
      <c r="BC297" s="33"/>
      <c r="BD297" s="11"/>
      <c r="BE297" s="12"/>
      <c r="BF297" s="12"/>
      <c r="BG297" s="12"/>
      <c r="BH297" s="12"/>
      <c r="BI297" s="13"/>
    </row>
    <row r="298" spans="2:61" ht="15" customHeight="1" thickTop="1">
      <c r="B298" s="27"/>
      <c r="C298" s="28"/>
      <c r="D298" s="28"/>
      <c r="E298" s="28"/>
      <c r="F298" s="32"/>
      <c r="G298" s="25" t="s">
        <v>17</v>
      </c>
      <c r="H298" s="26"/>
      <c r="I298" s="26"/>
      <c r="J298" s="26"/>
      <c r="K298" s="31"/>
      <c r="L298" s="5"/>
      <c r="M298" s="6"/>
      <c r="N298" s="6"/>
      <c r="O298" s="6"/>
      <c r="P298" s="6"/>
      <c r="Q298" s="7"/>
      <c r="R298" s="27"/>
      <c r="S298" s="28"/>
      <c r="T298" s="28"/>
      <c r="U298" s="28"/>
      <c r="V298" s="32"/>
      <c r="W298" s="25" t="s">
        <v>17</v>
      </c>
      <c r="X298" s="26"/>
      <c r="Y298" s="26"/>
      <c r="Z298" s="26"/>
      <c r="AA298" s="31"/>
      <c r="AB298" s="5"/>
      <c r="AC298" s="6"/>
      <c r="AD298" s="6"/>
      <c r="AE298" s="6"/>
      <c r="AF298" s="6"/>
      <c r="AG298" s="7"/>
      <c r="AH298" s="27"/>
      <c r="AI298" s="28"/>
      <c r="AJ298" s="28"/>
      <c r="AK298" s="28"/>
      <c r="AL298" s="32"/>
      <c r="AM298" s="25" t="s">
        <v>17</v>
      </c>
      <c r="AN298" s="26"/>
      <c r="AO298" s="26"/>
      <c r="AP298" s="26"/>
      <c r="AQ298" s="31"/>
      <c r="AR298" s="5"/>
      <c r="AS298" s="6"/>
      <c r="AT298" s="6"/>
      <c r="AU298" s="6"/>
      <c r="AV298" s="6"/>
      <c r="AW298" s="7"/>
      <c r="AX298" s="27"/>
      <c r="AY298" s="28"/>
      <c r="AZ298" s="28"/>
      <c r="BA298" s="25" t="s">
        <v>17</v>
      </c>
      <c r="BB298" s="26"/>
      <c r="BC298" s="31"/>
      <c r="BD298" s="5"/>
      <c r="BE298" s="6"/>
      <c r="BF298" s="6"/>
      <c r="BG298" s="6"/>
      <c r="BH298" s="6"/>
      <c r="BI298" s="7"/>
    </row>
    <row r="299" spans="2:61" ht="15" customHeight="1">
      <c r="B299" s="27"/>
      <c r="C299" s="28"/>
      <c r="D299" s="28"/>
      <c r="E299" s="28"/>
      <c r="F299" s="32"/>
      <c r="G299" s="27"/>
      <c r="H299" s="28"/>
      <c r="I299" s="28"/>
      <c r="J299" s="28"/>
      <c r="K299" s="32"/>
      <c r="L299" s="8"/>
      <c r="M299" s="9"/>
      <c r="N299" s="9"/>
      <c r="O299" s="9"/>
      <c r="P299" s="9"/>
      <c r="Q299" s="10"/>
      <c r="R299" s="27"/>
      <c r="S299" s="28"/>
      <c r="T299" s="28"/>
      <c r="U299" s="28"/>
      <c r="V299" s="32"/>
      <c r="W299" s="27"/>
      <c r="X299" s="28"/>
      <c r="Y299" s="28"/>
      <c r="Z299" s="28"/>
      <c r="AA299" s="32"/>
      <c r="AB299" s="8"/>
      <c r="AC299" s="9"/>
      <c r="AD299" s="9"/>
      <c r="AE299" s="9"/>
      <c r="AF299" s="9"/>
      <c r="AG299" s="10"/>
      <c r="AH299" s="27"/>
      <c r="AI299" s="28"/>
      <c r="AJ299" s="28"/>
      <c r="AK299" s="28"/>
      <c r="AL299" s="32"/>
      <c r="AM299" s="27"/>
      <c r="AN299" s="28"/>
      <c r="AO299" s="28"/>
      <c r="AP299" s="28"/>
      <c r="AQ299" s="32"/>
      <c r="AR299" s="8"/>
      <c r="AS299" s="9"/>
      <c r="AT299" s="9"/>
      <c r="AU299" s="9"/>
      <c r="AV299" s="9"/>
      <c r="AW299" s="10"/>
      <c r="AX299" s="27"/>
      <c r="AY299" s="28"/>
      <c r="AZ299" s="28"/>
      <c r="BA299" s="27"/>
      <c r="BB299" s="28"/>
      <c r="BC299" s="32"/>
      <c r="BD299" s="8"/>
      <c r="BE299" s="9"/>
      <c r="BF299" s="9"/>
      <c r="BG299" s="9"/>
      <c r="BH299" s="9"/>
      <c r="BI299" s="10"/>
    </row>
    <row r="300" spans="2:61" ht="15" customHeight="1" thickBot="1">
      <c r="B300" s="29"/>
      <c r="C300" s="30"/>
      <c r="D300" s="30"/>
      <c r="E300" s="30"/>
      <c r="F300" s="33"/>
      <c r="G300" s="29"/>
      <c r="H300" s="30"/>
      <c r="I300" s="30"/>
      <c r="J300" s="30"/>
      <c r="K300" s="33"/>
      <c r="L300" s="11"/>
      <c r="M300" s="12"/>
      <c r="N300" s="12"/>
      <c r="O300" s="12"/>
      <c r="P300" s="12"/>
      <c r="Q300" s="13"/>
      <c r="R300" s="29"/>
      <c r="S300" s="30"/>
      <c r="T300" s="30"/>
      <c r="U300" s="30"/>
      <c r="V300" s="33"/>
      <c r="W300" s="29"/>
      <c r="X300" s="30"/>
      <c r="Y300" s="30"/>
      <c r="Z300" s="30"/>
      <c r="AA300" s="33"/>
      <c r="AB300" s="11"/>
      <c r="AC300" s="12"/>
      <c r="AD300" s="12"/>
      <c r="AE300" s="12"/>
      <c r="AF300" s="12"/>
      <c r="AG300" s="13"/>
      <c r="AH300" s="29"/>
      <c r="AI300" s="30"/>
      <c r="AJ300" s="30"/>
      <c r="AK300" s="30"/>
      <c r="AL300" s="33"/>
      <c r="AM300" s="29"/>
      <c r="AN300" s="30"/>
      <c r="AO300" s="30"/>
      <c r="AP300" s="30"/>
      <c r="AQ300" s="33"/>
      <c r="AR300" s="11"/>
      <c r="AS300" s="12"/>
      <c r="AT300" s="12"/>
      <c r="AU300" s="12"/>
      <c r="AV300" s="12"/>
      <c r="AW300" s="13"/>
      <c r="AX300" s="29"/>
      <c r="AY300" s="30"/>
      <c r="AZ300" s="30"/>
      <c r="BA300" s="29"/>
      <c r="BB300" s="30"/>
      <c r="BC300" s="33"/>
      <c r="BD300" s="11"/>
      <c r="BE300" s="12"/>
      <c r="BF300" s="12"/>
      <c r="BG300" s="12"/>
      <c r="BH300" s="12"/>
      <c r="BI300" s="13"/>
    </row>
    <row r="301" spans="2:61" ht="15" customHeight="1" thickTop="1">
      <c r="B301" s="14"/>
      <c r="C301" s="14"/>
      <c r="D301" s="14"/>
      <c r="E301" s="14"/>
      <c r="F301" s="14"/>
      <c r="G301" s="14"/>
      <c r="H301" s="14"/>
      <c r="I301" s="14"/>
      <c r="J301" s="14"/>
      <c r="K301" s="14"/>
      <c r="L301" s="14"/>
      <c r="M301" s="14"/>
      <c r="N301" s="14"/>
      <c r="O301" s="14"/>
      <c r="P301" s="14"/>
      <c r="Q301" s="14"/>
      <c r="R301" s="14"/>
      <c r="S301" s="14"/>
      <c r="T301" s="14"/>
      <c r="U301" s="14"/>
      <c r="V301" s="14"/>
      <c r="W301" s="14"/>
      <c r="X301" s="14"/>
      <c r="Y301" s="14"/>
      <c r="Z301" s="14"/>
      <c r="AA301" s="14"/>
      <c r="AB301" s="14"/>
      <c r="AC301" s="14"/>
      <c r="AD301" s="14"/>
      <c r="AE301" s="14"/>
      <c r="AF301" s="14"/>
      <c r="AG301" s="14"/>
      <c r="AH301" s="14"/>
      <c r="AI301" s="14"/>
      <c r="AJ301" s="14"/>
      <c r="AK301" s="14"/>
      <c r="AL301" s="14"/>
      <c r="AM301" s="14"/>
      <c r="AN301" s="14"/>
      <c r="AO301" s="14"/>
      <c r="AP301" s="14"/>
      <c r="AQ301" s="14"/>
      <c r="AR301" s="14"/>
      <c r="AS301" s="14"/>
      <c r="AT301" s="14"/>
      <c r="AU301" s="14"/>
      <c r="AV301" s="14"/>
      <c r="AW301" s="14"/>
      <c r="AX301" s="14"/>
      <c r="AY301" s="14"/>
      <c r="AZ301" s="14"/>
      <c r="BA301" s="14"/>
      <c r="BB301" s="14"/>
      <c r="BC301" s="14"/>
      <c r="BD301" s="14"/>
      <c r="BE301" s="14"/>
      <c r="BF301" s="14"/>
      <c r="BG301" s="14"/>
      <c r="BH301" s="14"/>
      <c r="BI301" s="14"/>
    </row>
    <row r="302" spans="2:61" ht="15" customHeight="1" thickBot="1">
      <c r="B302" s="15"/>
      <c r="C302" s="15"/>
      <c r="D302" s="15"/>
      <c r="E302" s="15"/>
      <c r="F302" s="15"/>
      <c r="G302" s="15"/>
      <c r="H302" s="15"/>
      <c r="I302" s="15"/>
      <c r="J302" s="15"/>
      <c r="K302" s="15"/>
      <c r="L302" s="15"/>
      <c r="M302" s="15"/>
      <c r="N302" s="15"/>
      <c r="O302" s="15"/>
      <c r="P302" s="15"/>
      <c r="Q302" s="15"/>
      <c r="R302" s="15"/>
      <c r="S302" s="15"/>
      <c r="T302" s="15"/>
      <c r="U302" s="15"/>
      <c r="V302" s="15"/>
      <c r="W302" s="15"/>
      <c r="X302" s="15"/>
      <c r="Y302" s="15"/>
      <c r="Z302" s="15"/>
      <c r="AA302" s="15"/>
      <c r="AB302" s="15"/>
      <c r="AC302" s="15"/>
      <c r="AD302" s="15"/>
      <c r="AE302" s="15"/>
      <c r="AF302" s="15"/>
      <c r="AG302" s="15"/>
      <c r="AH302" s="15"/>
      <c r="AI302" s="15"/>
      <c r="AJ302" s="15"/>
      <c r="AK302" s="15"/>
      <c r="AL302" s="15"/>
      <c r="AM302" s="15"/>
      <c r="AN302" s="15"/>
      <c r="AO302" s="15"/>
      <c r="AP302" s="15"/>
      <c r="AQ302" s="15"/>
      <c r="AR302" s="15"/>
      <c r="AS302" s="15"/>
      <c r="AT302" s="15"/>
      <c r="AU302" s="15"/>
      <c r="AV302" s="15"/>
      <c r="AW302" s="15"/>
      <c r="AX302" s="15"/>
      <c r="AY302" s="15"/>
      <c r="AZ302" s="15"/>
      <c r="BA302" s="15"/>
      <c r="BB302" s="15"/>
      <c r="BC302" s="15"/>
      <c r="BD302" s="15"/>
      <c r="BE302" s="15"/>
      <c r="BF302" s="15"/>
      <c r="BG302" s="15"/>
      <c r="BH302" s="15"/>
      <c r="BI302" s="15"/>
    </row>
    <row r="303" spans="2:61" ht="15" customHeight="1" thickTop="1">
      <c r="B303" s="16" t="s">
        <v>19</v>
      </c>
      <c r="C303" s="16"/>
      <c r="D303" s="16"/>
      <c r="E303" s="16"/>
      <c r="F303" s="16"/>
      <c r="G303" s="16"/>
      <c r="H303" s="16"/>
      <c r="I303" s="16"/>
      <c r="J303" s="16"/>
      <c r="K303" s="19" t="str">
        <f>K33</f>
        <v>Илюхин А.В. / Лесковский А.В. / Набиуллин Р.И.</v>
      </c>
      <c r="L303" s="19"/>
      <c r="M303" s="19"/>
      <c r="N303" s="19"/>
      <c r="O303" s="19"/>
      <c r="P303" s="19"/>
      <c r="Q303" s="19"/>
      <c r="R303" s="19"/>
      <c r="S303" s="19"/>
      <c r="T303" s="22" t="s">
        <v>123</v>
      </c>
      <c r="U303" s="22"/>
      <c r="V303" s="22"/>
      <c r="W303" s="22"/>
      <c r="X303" s="22"/>
      <c r="Y303" s="22"/>
      <c r="Z303" s="22"/>
      <c r="AA303" s="22"/>
      <c r="AB303" s="22"/>
      <c r="AC303" s="22"/>
      <c r="AD303" s="22"/>
      <c r="AE303" s="22"/>
      <c r="AF303" s="22"/>
      <c r="AG303" s="16" t="s">
        <v>203</v>
      </c>
      <c r="AH303" s="16"/>
      <c r="AI303" s="16"/>
      <c r="AJ303" s="16"/>
      <c r="AK303" s="16"/>
      <c r="AL303" s="16"/>
      <c r="AM303" s="16"/>
      <c r="AN303" s="16"/>
      <c r="AO303" s="16"/>
      <c r="AP303" s="19" t="str">
        <f>K39</f>
        <v>Шамсиев Р.Р.</v>
      </c>
      <c r="AQ303" s="19"/>
      <c r="AR303" s="19"/>
      <c r="AS303" s="19"/>
      <c r="AT303" s="19"/>
      <c r="AU303" s="19"/>
      <c r="AV303" s="19"/>
      <c r="AW303" s="19"/>
      <c r="AX303" s="19"/>
      <c r="AY303" s="22" t="s">
        <v>123</v>
      </c>
      <c r="AZ303" s="22"/>
      <c r="BA303" s="22"/>
      <c r="BB303" s="22"/>
      <c r="BC303" s="22"/>
      <c r="BD303" s="22"/>
      <c r="BE303" s="22"/>
      <c r="BF303" s="22"/>
      <c r="BG303" s="22"/>
      <c r="BH303" s="22"/>
      <c r="BI303" s="22"/>
    </row>
    <row r="304" spans="2:61" ht="15" customHeight="1">
      <c r="B304" s="17"/>
      <c r="C304" s="17"/>
      <c r="D304" s="17"/>
      <c r="E304" s="17"/>
      <c r="F304" s="17"/>
      <c r="G304" s="17"/>
      <c r="H304" s="17"/>
      <c r="I304" s="17"/>
      <c r="J304" s="17"/>
      <c r="K304" s="20"/>
      <c r="L304" s="20"/>
      <c r="M304" s="20"/>
      <c r="N304" s="20"/>
      <c r="O304" s="20"/>
      <c r="P304" s="20"/>
      <c r="Q304" s="20"/>
      <c r="R304" s="20"/>
      <c r="S304" s="20"/>
      <c r="T304" s="23"/>
      <c r="U304" s="23"/>
      <c r="V304" s="23"/>
      <c r="W304" s="23"/>
      <c r="X304" s="23"/>
      <c r="Y304" s="23"/>
      <c r="Z304" s="23"/>
      <c r="AA304" s="23"/>
      <c r="AB304" s="23"/>
      <c r="AC304" s="23"/>
      <c r="AD304" s="23"/>
      <c r="AE304" s="23"/>
      <c r="AF304" s="23"/>
      <c r="AG304" s="17"/>
      <c r="AH304" s="17"/>
      <c r="AI304" s="17"/>
      <c r="AJ304" s="17"/>
      <c r="AK304" s="17"/>
      <c r="AL304" s="17"/>
      <c r="AM304" s="17"/>
      <c r="AN304" s="17"/>
      <c r="AO304" s="17"/>
      <c r="AP304" s="20"/>
      <c r="AQ304" s="20"/>
      <c r="AR304" s="20"/>
      <c r="AS304" s="20"/>
      <c r="AT304" s="20"/>
      <c r="AU304" s="20"/>
      <c r="AV304" s="20"/>
      <c r="AW304" s="20"/>
      <c r="AX304" s="20"/>
      <c r="AY304" s="23"/>
      <c r="AZ304" s="23"/>
      <c r="BA304" s="23"/>
      <c r="BB304" s="23"/>
      <c r="BC304" s="23"/>
      <c r="BD304" s="23"/>
      <c r="BE304" s="23"/>
      <c r="BF304" s="23"/>
      <c r="BG304" s="23"/>
      <c r="BH304" s="23"/>
      <c r="BI304" s="23"/>
    </row>
    <row r="305" spans="2:61" ht="15" customHeight="1">
      <c r="B305" s="17"/>
      <c r="C305" s="17"/>
      <c r="D305" s="17"/>
      <c r="E305" s="17"/>
      <c r="F305" s="17"/>
      <c r="G305" s="17"/>
      <c r="H305" s="17"/>
      <c r="I305" s="17"/>
      <c r="J305" s="17"/>
      <c r="K305" s="20"/>
      <c r="L305" s="20"/>
      <c r="M305" s="20"/>
      <c r="N305" s="20"/>
      <c r="O305" s="20"/>
      <c r="P305" s="20"/>
      <c r="Q305" s="20"/>
      <c r="R305" s="20"/>
      <c r="S305" s="20"/>
      <c r="T305" s="23"/>
      <c r="U305" s="23"/>
      <c r="V305" s="23"/>
      <c r="W305" s="23"/>
      <c r="X305" s="23"/>
      <c r="Y305" s="23"/>
      <c r="Z305" s="23"/>
      <c r="AA305" s="23"/>
      <c r="AB305" s="23"/>
      <c r="AC305" s="23"/>
      <c r="AD305" s="23"/>
      <c r="AE305" s="23"/>
      <c r="AF305" s="23"/>
      <c r="AG305" s="17"/>
      <c r="AH305" s="17"/>
      <c r="AI305" s="17"/>
      <c r="AJ305" s="17"/>
      <c r="AK305" s="17"/>
      <c r="AL305" s="17"/>
      <c r="AM305" s="17"/>
      <c r="AN305" s="17"/>
      <c r="AO305" s="17"/>
      <c r="AP305" s="20"/>
      <c r="AQ305" s="20"/>
      <c r="AR305" s="20"/>
      <c r="AS305" s="20"/>
      <c r="AT305" s="20"/>
      <c r="AU305" s="20"/>
      <c r="AV305" s="20"/>
      <c r="AW305" s="20"/>
      <c r="AX305" s="20"/>
      <c r="AY305" s="23"/>
      <c r="AZ305" s="23"/>
      <c r="BA305" s="23"/>
      <c r="BB305" s="23"/>
      <c r="BC305" s="23"/>
      <c r="BD305" s="23"/>
      <c r="BE305" s="23"/>
      <c r="BF305" s="23"/>
      <c r="BG305" s="23"/>
      <c r="BH305" s="23"/>
      <c r="BI305" s="23"/>
    </row>
    <row r="306" spans="2:61" ht="15" customHeight="1">
      <c r="B306" s="17"/>
      <c r="C306" s="17"/>
      <c r="D306" s="17"/>
      <c r="E306" s="17"/>
      <c r="F306" s="17"/>
      <c r="G306" s="17"/>
      <c r="H306" s="17"/>
      <c r="I306" s="17"/>
      <c r="J306" s="17"/>
      <c r="K306" s="20"/>
      <c r="L306" s="20"/>
      <c r="M306" s="20"/>
      <c r="N306" s="20"/>
      <c r="O306" s="20"/>
      <c r="P306" s="20"/>
      <c r="Q306" s="20"/>
      <c r="R306" s="20"/>
      <c r="S306" s="20"/>
      <c r="T306" s="23"/>
      <c r="U306" s="23"/>
      <c r="V306" s="23"/>
      <c r="W306" s="23"/>
      <c r="X306" s="23"/>
      <c r="Y306" s="23"/>
      <c r="Z306" s="23"/>
      <c r="AA306" s="23"/>
      <c r="AB306" s="23"/>
      <c r="AC306" s="23"/>
      <c r="AD306" s="23"/>
      <c r="AE306" s="23"/>
      <c r="AF306" s="23"/>
      <c r="AG306" s="17"/>
      <c r="AH306" s="17"/>
      <c r="AI306" s="17"/>
      <c r="AJ306" s="17"/>
      <c r="AK306" s="17"/>
      <c r="AL306" s="17"/>
      <c r="AM306" s="17"/>
      <c r="AN306" s="17"/>
      <c r="AO306" s="17"/>
      <c r="AP306" s="20"/>
      <c r="AQ306" s="20"/>
      <c r="AR306" s="20"/>
      <c r="AS306" s="20"/>
      <c r="AT306" s="20"/>
      <c r="AU306" s="20"/>
      <c r="AV306" s="20"/>
      <c r="AW306" s="20"/>
      <c r="AX306" s="20"/>
      <c r="AY306" s="23"/>
      <c r="AZ306" s="23"/>
      <c r="BA306" s="23"/>
      <c r="BB306" s="23"/>
      <c r="BC306" s="23"/>
      <c r="BD306" s="23"/>
      <c r="BE306" s="23"/>
      <c r="BF306" s="23"/>
      <c r="BG306" s="23"/>
      <c r="BH306" s="23"/>
      <c r="BI306" s="23"/>
    </row>
    <row r="307" spans="2:61" ht="56.25" customHeight="1" thickBot="1">
      <c r="B307" s="18"/>
      <c r="C307" s="18"/>
      <c r="D307" s="18"/>
      <c r="E307" s="18"/>
      <c r="F307" s="18"/>
      <c r="G307" s="18"/>
      <c r="H307" s="18"/>
      <c r="I307" s="18"/>
      <c r="J307" s="18"/>
      <c r="K307" s="21"/>
      <c r="L307" s="21"/>
      <c r="M307" s="21"/>
      <c r="N307" s="21"/>
      <c r="O307" s="21"/>
      <c r="P307" s="21"/>
      <c r="Q307" s="21"/>
      <c r="R307" s="21"/>
      <c r="S307" s="21"/>
      <c r="T307" s="24"/>
      <c r="U307" s="24"/>
      <c r="V307" s="24"/>
      <c r="W307" s="24"/>
      <c r="X307" s="24"/>
      <c r="Y307" s="24"/>
      <c r="Z307" s="24"/>
      <c r="AA307" s="24"/>
      <c r="AB307" s="24"/>
      <c r="AC307" s="24"/>
      <c r="AD307" s="24"/>
      <c r="AE307" s="24"/>
      <c r="AF307" s="24"/>
      <c r="AG307" s="18"/>
      <c r="AH307" s="18"/>
      <c r="AI307" s="18"/>
      <c r="AJ307" s="18"/>
      <c r="AK307" s="18"/>
      <c r="AL307" s="18"/>
      <c r="AM307" s="18"/>
      <c r="AN307" s="18"/>
      <c r="AO307" s="18"/>
      <c r="AP307" s="21"/>
      <c r="AQ307" s="21"/>
      <c r="AR307" s="21"/>
      <c r="AS307" s="21"/>
      <c r="AT307" s="21"/>
      <c r="AU307" s="21"/>
      <c r="AV307" s="21"/>
      <c r="AW307" s="21"/>
      <c r="AX307" s="21"/>
      <c r="AY307" s="24"/>
      <c r="AZ307" s="24"/>
      <c r="BA307" s="24"/>
      <c r="BB307" s="24"/>
      <c r="BC307" s="24"/>
      <c r="BD307" s="24"/>
      <c r="BE307" s="24"/>
      <c r="BF307" s="24"/>
      <c r="BG307" s="24"/>
      <c r="BH307" s="24"/>
      <c r="BI307" s="24"/>
    </row>
    <row r="308" spans="2:61" ht="15.75" thickTop="1"/>
  </sheetData>
  <mergeCells count="1126">
    <mergeCell ref="BD298:BI300"/>
    <mergeCell ref="B301:BI302"/>
    <mergeCell ref="B303:J307"/>
    <mergeCell ref="K303:S307"/>
    <mergeCell ref="T303:AF307"/>
    <mergeCell ref="AG303:AO307"/>
    <mergeCell ref="AP303:AX307"/>
    <mergeCell ref="AY303:BI307"/>
    <mergeCell ref="AX295:AZ300"/>
    <mergeCell ref="BA295:BC297"/>
    <mergeCell ref="BD295:BI297"/>
    <mergeCell ref="G298:K300"/>
    <mergeCell ref="L298:Q300"/>
    <mergeCell ref="W298:AA300"/>
    <mergeCell ref="AB298:AG300"/>
    <mergeCell ref="AM298:AQ300"/>
    <mergeCell ref="AR298:AW300"/>
    <mergeCell ref="BA298:BC300"/>
    <mergeCell ref="B293:BI294"/>
    <mergeCell ref="B295:F300"/>
    <mergeCell ref="G295:K297"/>
    <mergeCell ref="L295:Q297"/>
    <mergeCell ref="R295:V300"/>
    <mergeCell ref="W295:AA297"/>
    <mergeCell ref="AB295:AG297"/>
    <mergeCell ref="AH295:AL300"/>
    <mergeCell ref="AM295:AQ297"/>
    <mergeCell ref="AR295:AW297"/>
    <mergeCell ref="B283:BI284"/>
    <mergeCell ref="B285:F288"/>
    <mergeCell ref="G285:BI288"/>
    <mergeCell ref="B289:F292"/>
    <mergeCell ref="G289:AG292"/>
    <mergeCell ref="AH289:BI292"/>
    <mergeCell ref="AN279:AP282"/>
    <mergeCell ref="AQ279:AS282"/>
    <mergeCell ref="AT279:AV282"/>
    <mergeCell ref="AW279:AY282"/>
    <mergeCell ref="AZ279:BE282"/>
    <mergeCell ref="BF279:BI282"/>
    <mergeCell ref="S279:V282"/>
    <mergeCell ref="W279:Y282"/>
    <mergeCell ref="Z279:AB282"/>
    <mergeCell ref="AC279:AG282"/>
    <mergeCell ref="AH279:AJ282"/>
    <mergeCell ref="AK279:AM282"/>
    <mergeCell ref="B279:D282"/>
    <mergeCell ref="E279:G282"/>
    <mergeCell ref="H279:J282"/>
    <mergeCell ref="K279:M282"/>
    <mergeCell ref="N279:P282"/>
    <mergeCell ref="Q279:R282"/>
    <mergeCell ref="AN275:AP278"/>
    <mergeCell ref="AQ275:AS278"/>
    <mergeCell ref="AT275:AV278"/>
    <mergeCell ref="AW275:AY278"/>
    <mergeCell ref="AZ275:BE278"/>
    <mergeCell ref="BF275:BI278"/>
    <mergeCell ref="S275:V278"/>
    <mergeCell ref="W275:Y278"/>
    <mergeCell ref="Z275:AB278"/>
    <mergeCell ref="AC275:AG278"/>
    <mergeCell ref="AH275:AJ278"/>
    <mergeCell ref="AK275:AM278"/>
    <mergeCell ref="B275:D278"/>
    <mergeCell ref="E275:G278"/>
    <mergeCell ref="H275:J278"/>
    <mergeCell ref="K275:M278"/>
    <mergeCell ref="N275:P278"/>
    <mergeCell ref="Q275:R278"/>
    <mergeCell ref="AW270:AY274"/>
    <mergeCell ref="AZ270:BE274"/>
    <mergeCell ref="BF270:BI274"/>
    <mergeCell ref="Q273:R274"/>
    <mergeCell ref="S273:V274"/>
    <mergeCell ref="W273:Y274"/>
    <mergeCell ref="AC270:AG274"/>
    <mergeCell ref="AH270:AJ274"/>
    <mergeCell ref="AK270:AM274"/>
    <mergeCell ref="AN270:AP274"/>
    <mergeCell ref="AQ270:AS274"/>
    <mergeCell ref="AT270:AV274"/>
    <mergeCell ref="B270:D274"/>
    <mergeCell ref="E270:G274"/>
    <mergeCell ref="H270:J274"/>
    <mergeCell ref="K270:P274"/>
    <mergeCell ref="Q270:Y272"/>
    <mergeCell ref="Z270:AB274"/>
    <mergeCell ref="BD260:BF263"/>
    <mergeCell ref="BG260:BI263"/>
    <mergeCell ref="B264:AB267"/>
    <mergeCell ref="AC264:AS267"/>
    <mergeCell ref="AT264:BI267"/>
    <mergeCell ref="B268:BI269"/>
    <mergeCell ref="AL260:AN263"/>
    <mergeCell ref="AO260:AQ263"/>
    <mergeCell ref="AR260:AT263"/>
    <mergeCell ref="AU260:AW263"/>
    <mergeCell ref="AX260:AZ263"/>
    <mergeCell ref="BA260:BC263"/>
    <mergeCell ref="T260:V263"/>
    <mergeCell ref="W260:Y263"/>
    <mergeCell ref="Z260:AB263"/>
    <mergeCell ref="AC260:AE263"/>
    <mergeCell ref="AF260:AH263"/>
    <mergeCell ref="AI260:AK263"/>
    <mergeCell ref="B260:D263"/>
    <mergeCell ref="E260:G263"/>
    <mergeCell ref="H260:J263"/>
    <mergeCell ref="K260:M263"/>
    <mergeCell ref="N260:P263"/>
    <mergeCell ref="Q260:S263"/>
    <mergeCell ref="AR259:AT259"/>
    <mergeCell ref="AU259:AW259"/>
    <mergeCell ref="AX259:AZ259"/>
    <mergeCell ref="BA259:BC259"/>
    <mergeCell ref="BD259:BF259"/>
    <mergeCell ref="BG259:BI259"/>
    <mergeCell ref="Z259:AB259"/>
    <mergeCell ref="AC259:AE259"/>
    <mergeCell ref="AF259:AH259"/>
    <mergeCell ref="AI259:AK259"/>
    <mergeCell ref="AL259:AN259"/>
    <mergeCell ref="AO259:AQ259"/>
    <mergeCell ref="B253:BI256"/>
    <mergeCell ref="B257:BI258"/>
    <mergeCell ref="B259:D259"/>
    <mergeCell ref="E259:G259"/>
    <mergeCell ref="H259:J259"/>
    <mergeCell ref="K259:M259"/>
    <mergeCell ref="N259:P259"/>
    <mergeCell ref="Q259:S259"/>
    <mergeCell ref="T259:V259"/>
    <mergeCell ref="W259:Y259"/>
    <mergeCell ref="T245:V248"/>
    <mergeCell ref="AO249:AQ252"/>
    <mergeCell ref="AR249:AV252"/>
    <mergeCell ref="AW249:AY252"/>
    <mergeCell ref="AZ249:BB252"/>
    <mergeCell ref="BC249:BF252"/>
    <mergeCell ref="BG249:BI252"/>
    <mergeCell ref="T249:V252"/>
    <mergeCell ref="W249:AA252"/>
    <mergeCell ref="AB249:AD252"/>
    <mergeCell ref="AE249:AH252"/>
    <mergeCell ref="AI249:AK252"/>
    <mergeCell ref="AL249:AN252"/>
    <mergeCell ref="AR245:AV248"/>
    <mergeCell ref="AW245:AY248"/>
    <mergeCell ref="AZ245:BB248"/>
    <mergeCell ref="BC245:BF248"/>
    <mergeCell ref="BG245:BI248"/>
    <mergeCell ref="AR241:AV244"/>
    <mergeCell ref="AW241:AY244"/>
    <mergeCell ref="AZ241:BB244"/>
    <mergeCell ref="BC241:BF244"/>
    <mergeCell ref="BG241:BI244"/>
    <mergeCell ref="T241:V244"/>
    <mergeCell ref="W241:AA244"/>
    <mergeCell ref="AB241:AD244"/>
    <mergeCell ref="AE241:AH244"/>
    <mergeCell ref="AI241:AK244"/>
    <mergeCell ref="AL241:AN244"/>
    <mergeCell ref="AR240:AV240"/>
    <mergeCell ref="AW240:AY240"/>
    <mergeCell ref="AZ240:BB240"/>
    <mergeCell ref="BC240:BF240"/>
    <mergeCell ref="BG240:BI240"/>
    <mergeCell ref="B249:G252"/>
    <mergeCell ref="H249:J252"/>
    <mergeCell ref="K249:M252"/>
    <mergeCell ref="N249:P252"/>
    <mergeCell ref="Q249:S252"/>
    <mergeCell ref="W245:AA248"/>
    <mergeCell ref="AB245:AD248"/>
    <mergeCell ref="AE245:AH248"/>
    <mergeCell ref="AI245:AK248"/>
    <mergeCell ref="AL245:AN248"/>
    <mergeCell ref="AO245:AQ248"/>
    <mergeCell ref="B245:G248"/>
    <mergeCell ref="H245:J248"/>
    <mergeCell ref="K245:M248"/>
    <mergeCell ref="N245:P248"/>
    <mergeCell ref="Q245:S248"/>
    <mergeCell ref="B241:G244"/>
    <mergeCell ref="H241:J244"/>
    <mergeCell ref="K241:M244"/>
    <mergeCell ref="N241:P244"/>
    <mergeCell ref="Q241:S244"/>
    <mergeCell ref="W240:AA240"/>
    <mergeCell ref="AB240:AD240"/>
    <mergeCell ref="AE240:AH240"/>
    <mergeCell ref="AI240:AK240"/>
    <mergeCell ref="AL240:AN240"/>
    <mergeCell ref="AO240:AQ240"/>
    <mergeCell ref="B240:G240"/>
    <mergeCell ref="H240:J240"/>
    <mergeCell ref="K240:M240"/>
    <mergeCell ref="N240:P240"/>
    <mergeCell ref="Q240:S240"/>
    <mergeCell ref="T240:V240"/>
    <mergeCell ref="AO241:AQ244"/>
    <mergeCell ref="BB231:BI233"/>
    <mergeCell ref="B234:BI235"/>
    <mergeCell ref="B236:V237"/>
    <mergeCell ref="W236:AQ237"/>
    <mergeCell ref="AR236:BI237"/>
    <mergeCell ref="B238:BI239"/>
    <mergeCell ref="AV228:BA230"/>
    <mergeCell ref="BB228:BI230"/>
    <mergeCell ref="B231:G233"/>
    <mergeCell ref="H231:M233"/>
    <mergeCell ref="N231:S233"/>
    <mergeCell ref="T231:AC233"/>
    <mergeCell ref="AD231:AI233"/>
    <mergeCell ref="AJ231:AO233"/>
    <mergeCell ref="AP231:AU233"/>
    <mergeCell ref="AV231:BA233"/>
    <mergeCell ref="AZ219:BI221"/>
    <mergeCell ref="B222:BI225"/>
    <mergeCell ref="B226:BI227"/>
    <mergeCell ref="B228:G230"/>
    <mergeCell ref="H228:M230"/>
    <mergeCell ref="N228:S230"/>
    <mergeCell ref="T228:AC230"/>
    <mergeCell ref="AD228:AI230"/>
    <mergeCell ref="AJ228:AO230"/>
    <mergeCell ref="AP228:AU230"/>
    <mergeCell ref="B219:G221"/>
    <mergeCell ref="H219:M221"/>
    <mergeCell ref="N219:S221"/>
    <mergeCell ref="T219:AF221"/>
    <mergeCell ref="AG219:AO221"/>
    <mergeCell ref="AP219:AY221"/>
    <mergeCell ref="B210:BI213"/>
    <mergeCell ref="B214:BI215"/>
    <mergeCell ref="B216:G218"/>
    <mergeCell ref="H216:M218"/>
    <mergeCell ref="N216:S218"/>
    <mergeCell ref="T216:AF218"/>
    <mergeCell ref="AG216:AO218"/>
    <mergeCell ref="AP216:AY218"/>
    <mergeCell ref="AZ216:BI218"/>
    <mergeCell ref="AW207:AX209"/>
    <mergeCell ref="AY207:AZ209"/>
    <mergeCell ref="BA207:BB209"/>
    <mergeCell ref="BC207:BD209"/>
    <mergeCell ref="BE207:BF209"/>
    <mergeCell ref="BG207:BI209"/>
    <mergeCell ref="BG204:BI206"/>
    <mergeCell ref="B207:L209"/>
    <mergeCell ref="M207:P209"/>
    <mergeCell ref="Q207:T209"/>
    <mergeCell ref="U207:X209"/>
    <mergeCell ref="Y207:AB209"/>
    <mergeCell ref="AC207:AF209"/>
    <mergeCell ref="AG207:AO209"/>
    <mergeCell ref="AP207:AS209"/>
    <mergeCell ref="AT207:AV209"/>
    <mergeCell ref="AT204:AV206"/>
    <mergeCell ref="AW204:AX206"/>
    <mergeCell ref="AY204:AZ206"/>
    <mergeCell ref="BA204:BB206"/>
    <mergeCell ref="BC204:BD206"/>
    <mergeCell ref="BE204:BF206"/>
    <mergeCell ref="BE201:BF203"/>
    <mergeCell ref="BG201:BI203"/>
    <mergeCell ref="B204:L206"/>
    <mergeCell ref="M204:P206"/>
    <mergeCell ref="Q204:T206"/>
    <mergeCell ref="U204:X206"/>
    <mergeCell ref="Y204:AB206"/>
    <mergeCell ref="AC204:AF206"/>
    <mergeCell ref="AG204:AO206"/>
    <mergeCell ref="AP204:AS206"/>
    <mergeCell ref="AP201:AS203"/>
    <mergeCell ref="AT201:AV203"/>
    <mergeCell ref="AW201:AX203"/>
    <mergeCell ref="AY201:AZ203"/>
    <mergeCell ref="BA201:BB203"/>
    <mergeCell ref="BC201:BD203"/>
    <mergeCell ref="BC198:BD200"/>
    <mergeCell ref="BE198:BF200"/>
    <mergeCell ref="BG198:BI200"/>
    <mergeCell ref="B201:L203"/>
    <mergeCell ref="M201:P203"/>
    <mergeCell ref="Q201:T203"/>
    <mergeCell ref="U201:X203"/>
    <mergeCell ref="Y201:AB203"/>
    <mergeCell ref="AC201:AF203"/>
    <mergeCell ref="AG201:AO203"/>
    <mergeCell ref="AG198:AO200"/>
    <mergeCell ref="AP198:AS200"/>
    <mergeCell ref="AT198:AV200"/>
    <mergeCell ref="AW198:AX200"/>
    <mergeCell ref="AY198:AZ200"/>
    <mergeCell ref="BA198:BB200"/>
    <mergeCell ref="B198:L200"/>
    <mergeCell ref="M198:P200"/>
    <mergeCell ref="Q198:T200"/>
    <mergeCell ref="U198:X200"/>
    <mergeCell ref="Y198:AB200"/>
    <mergeCell ref="AC198:AF200"/>
    <mergeCell ref="AW195:AX197"/>
    <mergeCell ref="AY195:AZ197"/>
    <mergeCell ref="BA195:BB197"/>
    <mergeCell ref="BC195:BD197"/>
    <mergeCell ref="BE195:BF197"/>
    <mergeCell ref="BG195:BI197"/>
    <mergeCell ref="BG192:BI194"/>
    <mergeCell ref="B195:L197"/>
    <mergeCell ref="M195:P197"/>
    <mergeCell ref="Q195:T197"/>
    <mergeCell ref="U195:X197"/>
    <mergeCell ref="Y195:AB197"/>
    <mergeCell ref="AC195:AF197"/>
    <mergeCell ref="AG195:AO197"/>
    <mergeCell ref="AP195:AS197"/>
    <mergeCell ref="AT195:AV197"/>
    <mergeCell ref="AT192:AV194"/>
    <mergeCell ref="AW192:AX194"/>
    <mergeCell ref="AY192:AZ194"/>
    <mergeCell ref="BA192:BB194"/>
    <mergeCell ref="BC192:BD194"/>
    <mergeCell ref="BE192:BF194"/>
    <mergeCell ref="BE189:BF191"/>
    <mergeCell ref="BG189:BI191"/>
    <mergeCell ref="B192:L194"/>
    <mergeCell ref="M192:P194"/>
    <mergeCell ref="Q192:T194"/>
    <mergeCell ref="U192:X194"/>
    <mergeCell ref="Y192:AB194"/>
    <mergeCell ref="AC192:AF194"/>
    <mergeCell ref="AG192:AO194"/>
    <mergeCell ref="AP192:AS194"/>
    <mergeCell ref="AP189:AS191"/>
    <mergeCell ref="AT189:AV191"/>
    <mergeCell ref="AW189:AX191"/>
    <mergeCell ref="AY189:AZ191"/>
    <mergeCell ref="BA189:BB191"/>
    <mergeCell ref="BC189:BD191"/>
    <mergeCell ref="BC186:BD188"/>
    <mergeCell ref="BE186:BF188"/>
    <mergeCell ref="BG186:BI188"/>
    <mergeCell ref="B189:L191"/>
    <mergeCell ref="M189:P191"/>
    <mergeCell ref="Q189:T191"/>
    <mergeCell ref="U189:X191"/>
    <mergeCell ref="Y189:AB191"/>
    <mergeCell ref="AC189:AF191"/>
    <mergeCell ref="AG189:AO191"/>
    <mergeCell ref="AG186:AO188"/>
    <mergeCell ref="AP186:AS188"/>
    <mergeCell ref="AT186:AV188"/>
    <mergeCell ref="AW186:AX188"/>
    <mergeCell ref="AY186:AZ188"/>
    <mergeCell ref="BA186:BB188"/>
    <mergeCell ref="B186:L188"/>
    <mergeCell ref="M186:P188"/>
    <mergeCell ref="Q186:T188"/>
    <mergeCell ref="U186:X188"/>
    <mergeCell ref="Y186:AB188"/>
    <mergeCell ref="AC186:AF188"/>
    <mergeCell ref="AW183:AX185"/>
    <mergeCell ref="AY183:AZ185"/>
    <mergeCell ref="BA183:BB185"/>
    <mergeCell ref="BC183:BD185"/>
    <mergeCell ref="BE183:BF185"/>
    <mergeCell ref="BG183:BI185"/>
    <mergeCell ref="BG180:BI182"/>
    <mergeCell ref="B183:L185"/>
    <mergeCell ref="M183:P185"/>
    <mergeCell ref="Q183:T185"/>
    <mergeCell ref="U183:X185"/>
    <mergeCell ref="Y183:AB185"/>
    <mergeCell ref="AC183:AF185"/>
    <mergeCell ref="AG183:AO185"/>
    <mergeCell ref="AP183:AS185"/>
    <mergeCell ref="AT183:AV185"/>
    <mergeCell ref="AT180:AV182"/>
    <mergeCell ref="AW180:AX182"/>
    <mergeCell ref="AY180:AZ182"/>
    <mergeCell ref="BA180:BB182"/>
    <mergeCell ref="BC180:BD182"/>
    <mergeCell ref="BE180:BF182"/>
    <mergeCell ref="Y174:AB176"/>
    <mergeCell ref="AC174:AF176"/>
    <mergeCell ref="AG174:AO176"/>
    <mergeCell ref="AP174:AS176"/>
    <mergeCell ref="BE177:BF179"/>
    <mergeCell ref="BG177:BI179"/>
    <mergeCell ref="B180:L182"/>
    <mergeCell ref="M180:P182"/>
    <mergeCell ref="Q180:T182"/>
    <mergeCell ref="U180:X182"/>
    <mergeCell ref="Y180:AB182"/>
    <mergeCell ref="AC180:AF182"/>
    <mergeCell ref="AG180:AO182"/>
    <mergeCell ref="AP180:AS182"/>
    <mergeCell ref="AP177:AS179"/>
    <mergeCell ref="AT177:AV179"/>
    <mergeCell ref="AW177:AX179"/>
    <mergeCell ref="AY177:AZ179"/>
    <mergeCell ref="BA177:BB179"/>
    <mergeCell ref="BC177:BD179"/>
    <mergeCell ref="BG174:BI176"/>
    <mergeCell ref="Y171:AB173"/>
    <mergeCell ref="AC171:AF173"/>
    <mergeCell ref="AW171:AX173"/>
    <mergeCell ref="AY171:AZ173"/>
    <mergeCell ref="AP168:AS173"/>
    <mergeCell ref="AT168:AV173"/>
    <mergeCell ref="AW168:BB170"/>
    <mergeCell ref="BC168:BD173"/>
    <mergeCell ref="BE168:BF173"/>
    <mergeCell ref="BG168:BI173"/>
    <mergeCell ref="BA171:BB173"/>
    <mergeCell ref="BJ174:BL176"/>
    <mergeCell ref="BM174:BO176"/>
    <mergeCell ref="B177:L179"/>
    <mergeCell ref="M177:P179"/>
    <mergeCell ref="Q177:T179"/>
    <mergeCell ref="U177:X179"/>
    <mergeCell ref="Y177:AB179"/>
    <mergeCell ref="AC177:AF179"/>
    <mergeCell ref="AG177:AO179"/>
    <mergeCell ref="AT174:AV176"/>
    <mergeCell ref="AW174:AX176"/>
    <mergeCell ref="AY174:AZ176"/>
    <mergeCell ref="BA174:BB176"/>
    <mergeCell ref="BC174:BD176"/>
    <mergeCell ref="BE174:BF176"/>
    <mergeCell ref="BJ171:BL173"/>
    <mergeCell ref="BM171:BO173"/>
    <mergeCell ref="B174:L176"/>
    <mergeCell ref="M174:P176"/>
    <mergeCell ref="Q174:T176"/>
    <mergeCell ref="U174:X176"/>
    <mergeCell ref="AG165:BI167"/>
    <mergeCell ref="BJ165:BL167"/>
    <mergeCell ref="BM165:BO167"/>
    <mergeCell ref="B168:L170"/>
    <mergeCell ref="M168:P170"/>
    <mergeCell ref="Q168:T170"/>
    <mergeCell ref="U168:X170"/>
    <mergeCell ref="Y168:AB170"/>
    <mergeCell ref="AC168:AF170"/>
    <mergeCell ref="AG168:AO173"/>
    <mergeCell ref="BC162:BD164"/>
    <mergeCell ref="BE162:BF164"/>
    <mergeCell ref="BG162:BI164"/>
    <mergeCell ref="BJ162:BL164"/>
    <mergeCell ref="B165:L167"/>
    <mergeCell ref="M165:P167"/>
    <mergeCell ref="Q165:T167"/>
    <mergeCell ref="U165:X167"/>
    <mergeCell ref="Y165:AB167"/>
    <mergeCell ref="AC165:AF167"/>
    <mergeCell ref="AG162:AO164"/>
    <mergeCell ref="AP162:AS164"/>
    <mergeCell ref="AT162:AV164"/>
    <mergeCell ref="AW162:AX164"/>
    <mergeCell ref="AY162:AZ164"/>
    <mergeCell ref="BA162:BB164"/>
    <mergeCell ref="BJ168:BL170"/>
    <mergeCell ref="BM168:BO170"/>
    <mergeCell ref="B171:L173"/>
    <mergeCell ref="M171:P173"/>
    <mergeCell ref="Q171:T173"/>
    <mergeCell ref="U171:X173"/>
    <mergeCell ref="BC159:BD161"/>
    <mergeCell ref="BE159:BF161"/>
    <mergeCell ref="BG159:BI161"/>
    <mergeCell ref="BJ159:BL161"/>
    <mergeCell ref="B162:L164"/>
    <mergeCell ref="M162:P164"/>
    <mergeCell ref="Q162:T164"/>
    <mergeCell ref="U162:X164"/>
    <mergeCell ref="Y162:AB164"/>
    <mergeCell ref="AC162:AF164"/>
    <mergeCell ref="AG159:AO161"/>
    <mergeCell ref="AP159:AS161"/>
    <mergeCell ref="AT159:AV161"/>
    <mergeCell ref="AW159:AX161"/>
    <mergeCell ref="AY159:AZ161"/>
    <mergeCell ref="BA159:BB161"/>
    <mergeCell ref="BC156:BD158"/>
    <mergeCell ref="BE156:BF158"/>
    <mergeCell ref="BG156:BI158"/>
    <mergeCell ref="BJ156:BL158"/>
    <mergeCell ref="B159:L161"/>
    <mergeCell ref="M159:P161"/>
    <mergeCell ref="Q159:T161"/>
    <mergeCell ref="U159:X161"/>
    <mergeCell ref="Y159:AB161"/>
    <mergeCell ref="AC159:AF161"/>
    <mergeCell ref="AG156:AO158"/>
    <mergeCell ref="AP156:AS158"/>
    <mergeCell ref="AT156:AV158"/>
    <mergeCell ref="AW156:AX158"/>
    <mergeCell ref="AY156:AZ158"/>
    <mergeCell ref="BA156:BB158"/>
    <mergeCell ref="BC153:BD155"/>
    <mergeCell ref="BE153:BF155"/>
    <mergeCell ref="BG153:BI155"/>
    <mergeCell ref="BJ153:BL155"/>
    <mergeCell ref="B156:L158"/>
    <mergeCell ref="M156:P158"/>
    <mergeCell ref="Q156:T158"/>
    <mergeCell ref="U156:X158"/>
    <mergeCell ref="Y156:AB158"/>
    <mergeCell ref="AC156:AF158"/>
    <mergeCell ref="AG153:AO155"/>
    <mergeCell ref="AP153:AS155"/>
    <mergeCell ref="AT153:AV155"/>
    <mergeCell ref="AW153:AX155"/>
    <mergeCell ref="AY153:AZ155"/>
    <mergeCell ref="BA153:BB155"/>
    <mergeCell ref="BC150:BD152"/>
    <mergeCell ref="BE150:BF152"/>
    <mergeCell ref="BG150:BI152"/>
    <mergeCell ref="BJ150:BL152"/>
    <mergeCell ref="B153:L155"/>
    <mergeCell ref="M153:P155"/>
    <mergeCell ref="Q153:T155"/>
    <mergeCell ref="U153:X155"/>
    <mergeCell ref="Y153:AB155"/>
    <mergeCell ref="AC153:AF155"/>
    <mergeCell ref="AG150:AO152"/>
    <mergeCell ref="AP150:AS152"/>
    <mergeCell ref="AT150:AV152"/>
    <mergeCell ref="AW150:AX152"/>
    <mergeCell ref="AY150:AZ152"/>
    <mergeCell ref="BA150:BB152"/>
    <mergeCell ref="BC147:BD149"/>
    <mergeCell ref="BE147:BF149"/>
    <mergeCell ref="BG147:BI149"/>
    <mergeCell ref="BJ147:BL149"/>
    <mergeCell ref="B150:L152"/>
    <mergeCell ref="M150:P152"/>
    <mergeCell ref="Q150:T152"/>
    <mergeCell ref="U150:X152"/>
    <mergeCell ref="Y150:AB152"/>
    <mergeCell ref="AC150:AF152"/>
    <mergeCell ref="AG147:AO149"/>
    <mergeCell ref="AP147:AS149"/>
    <mergeCell ref="AT147:AV149"/>
    <mergeCell ref="AW147:AX149"/>
    <mergeCell ref="AY147:AZ149"/>
    <mergeCell ref="BA147:BB149"/>
    <mergeCell ref="BC144:BD146"/>
    <mergeCell ref="BE144:BF146"/>
    <mergeCell ref="BG144:BI146"/>
    <mergeCell ref="BJ144:BL146"/>
    <mergeCell ref="B147:L149"/>
    <mergeCell ref="M147:P149"/>
    <mergeCell ref="Q147:T149"/>
    <mergeCell ref="U147:X149"/>
    <mergeCell ref="Y147:AB149"/>
    <mergeCell ref="AC147:AF149"/>
    <mergeCell ref="AG144:AO146"/>
    <mergeCell ref="AP144:AS146"/>
    <mergeCell ref="AT144:AV146"/>
    <mergeCell ref="AW144:AX146"/>
    <mergeCell ref="AY144:AZ146"/>
    <mergeCell ref="BA144:BB146"/>
    <mergeCell ref="BC141:BD143"/>
    <mergeCell ref="BE141:BF143"/>
    <mergeCell ref="BG141:BI143"/>
    <mergeCell ref="BJ141:BL143"/>
    <mergeCell ref="B144:L146"/>
    <mergeCell ref="M144:P146"/>
    <mergeCell ref="Q144:T146"/>
    <mergeCell ref="U144:X146"/>
    <mergeCell ref="Y144:AB146"/>
    <mergeCell ref="AC144:AF146"/>
    <mergeCell ref="AG141:AO143"/>
    <mergeCell ref="AP141:AS143"/>
    <mergeCell ref="AT141:AV143"/>
    <mergeCell ref="AW141:AX143"/>
    <mergeCell ref="AY141:AZ143"/>
    <mergeCell ref="BA141:BB143"/>
    <mergeCell ref="BC138:BD140"/>
    <mergeCell ref="BE138:BF140"/>
    <mergeCell ref="BG138:BI140"/>
    <mergeCell ref="BJ138:BL140"/>
    <mergeCell ref="B141:L143"/>
    <mergeCell ref="M141:P143"/>
    <mergeCell ref="Q141:T143"/>
    <mergeCell ref="U141:X143"/>
    <mergeCell ref="Y141:AB143"/>
    <mergeCell ref="AC141:AF143"/>
    <mergeCell ref="AG138:AO140"/>
    <mergeCell ref="AP138:AS140"/>
    <mergeCell ref="AT138:AV140"/>
    <mergeCell ref="AW138:AX140"/>
    <mergeCell ref="AY138:AZ140"/>
    <mergeCell ref="BA138:BB140"/>
    <mergeCell ref="BC135:BD137"/>
    <mergeCell ref="BE135:BF137"/>
    <mergeCell ref="BG135:BI137"/>
    <mergeCell ref="BJ135:BL137"/>
    <mergeCell ref="B138:L140"/>
    <mergeCell ref="M138:P140"/>
    <mergeCell ref="Q138:T140"/>
    <mergeCell ref="U138:X140"/>
    <mergeCell ref="Y138:AB140"/>
    <mergeCell ref="AC138:AF140"/>
    <mergeCell ref="AG135:AO137"/>
    <mergeCell ref="AP135:AS137"/>
    <mergeCell ref="AT135:AV137"/>
    <mergeCell ref="AW135:AX137"/>
    <mergeCell ref="AY135:AZ137"/>
    <mergeCell ref="BA135:BB137"/>
    <mergeCell ref="BC132:BD134"/>
    <mergeCell ref="BE132:BF134"/>
    <mergeCell ref="BG132:BI134"/>
    <mergeCell ref="BJ132:BL134"/>
    <mergeCell ref="B135:L137"/>
    <mergeCell ref="M135:P137"/>
    <mergeCell ref="Q135:T137"/>
    <mergeCell ref="U135:X137"/>
    <mergeCell ref="Y135:AB137"/>
    <mergeCell ref="AC135:AF137"/>
    <mergeCell ref="AG132:AO134"/>
    <mergeCell ref="AP132:AS134"/>
    <mergeCell ref="AT132:AV134"/>
    <mergeCell ref="AW132:AX134"/>
    <mergeCell ref="AY132:AZ134"/>
    <mergeCell ref="BA132:BB134"/>
    <mergeCell ref="BC129:BD131"/>
    <mergeCell ref="BE129:BF131"/>
    <mergeCell ref="BG129:BI131"/>
    <mergeCell ref="BJ129:BL131"/>
    <mergeCell ref="B132:L134"/>
    <mergeCell ref="M132:P134"/>
    <mergeCell ref="Q132:T134"/>
    <mergeCell ref="U132:X134"/>
    <mergeCell ref="Y132:AB134"/>
    <mergeCell ref="AC132:AF134"/>
    <mergeCell ref="AG129:AO131"/>
    <mergeCell ref="AP129:AS131"/>
    <mergeCell ref="AT129:AV131"/>
    <mergeCell ref="AW129:AX131"/>
    <mergeCell ref="AY129:AZ131"/>
    <mergeCell ref="BA129:BB131"/>
    <mergeCell ref="BC126:BD128"/>
    <mergeCell ref="BE126:BF128"/>
    <mergeCell ref="BG126:BI128"/>
    <mergeCell ref="BJ126:BL128"/>
    <mergeCell ref="B129:L131"/>
    <mergeCell ref="M129:P131"/>
    <mergeCell ref="Q129:T131"/>
    <mergeCell ref="U129:X131"/>
    <mergeCell ref="Y129:AB131"/>
    <mergeCell ref="AC129:AF131"/>
    <mergeCell ref="AG126:AO128"/>
    <mergeCell ref="AP126:AS128"/>
    <mergeCell ref="AT126:AV128"/>
    <mergeCell ref="AW126:AX128"/>
    <mergeCell ref="AY126:AZ128"/>
    <mergeCell ref="BA126:BB128"/>
    <mergeCell ref="BC123:BD125"/>
    <mergeCell ref="BE123:BF125"/>
    <mergeCell ref="BG123:BI125"/>
    <mergeCell ref="BJ123:BL125"/>
    <mergeCell ref="B126:L128"/>
    <mergeCell ref="M126:P128"/>
    <mergeCell ref="Q126:T128"/>
    <mergeCell ref="U126:X128"/>
    <mergeCell ref="Y126:AB128"/>
    <mergeCell ref="AC126:AF128"/>
    <mergeCell ref="AG123:AO125"/>
    <mergeCell ref="AP123:AS125"/>
    <mergeCell ref="AT123:AV125"/>
    <mergeCell ref="AW123:AX125"/>
    <mergeCell ref="AY123:AZ125"/>
    <mergeCell ref="BA123:BB125"/>
    <mergeCell ref="BC120:BD122"/>
    <mergeCell ref="BE120:BF122"/>
    <mergeCell ref="BG120:BI122"/>
    <mergeCell ref="BJ120:BL122"/>
    <mergeCell ref="B123:L125"/>
    <mergeCell ref="M123:P125"/>
    <mergeCell ref="Q123:T125"/>
    <mergeCell ref="U123:X125"/>
    <mergeCell ref="Y123:AB125"/>
    <mergeCell ref="AC123:AF125"/>
    <mergeCell ref="AG120:AO122"/>
    <mergeCell ref="AP120:AS122"/>
    <mergeCell ref="AT120:AV122"/>
    <mergeCell ref="AW120:AX122"/>
    <mergeCell ref="AY120:AZ122"/>
    <mergeCell ref="BA120:BB122"/>
    <mergeCell ref="BC117:BD119"/>
    <mergeCell ref="BE117:BF119"/>
    <mergeCell ref="BG117:BI119"/>
    <mergeCell ref="BJ117:BL119"/>
    <mergeCell ref="B120:L122"/>
    <mergeCell ref="M120:P122"/>
    <mergeCell ref="Q120:T122"/>
    <mergeCell ref="U120:X122"/>
    <mergeCell ref="Y120:AB122"/>
    <mergeCell ref="AC120:AF122"/>
    <mergeCell ref="AG117:AO119"/>
    <mergeCell ref="AP117:AS119"/>
    <mergeCell ref="AT117:AV119"/>
    <mergeCell ref="AW117:AX119"/>
    <mergeCell ref="AY117:AZ119"/>
    <mergeCell ref="BA117:BB119"/>
    <mergeCell ref="BC114:BD116"/>
    <mergeCell ref="BE114:BF116"/>
    <mergeCell ref="BG114:BI116"/>
    <mergeCell ref="BJ114:BL116"/>
    <mergeCell ref="B117:L119"/>
    <mergeCell ref="M117:P119"/>
    <mergeCell ref="Q117:T119"/>
    <mergeCell ref="U117:X119"/>
    <mergeCell ref="Y117:AB119"/>
    <mergeCell ref="AC117:AF119"/>
    <mergeCell ref="AG114:AO116"/>
    <mergeCell ref="AP114:AS116"/>
    <mergeCell ref="AT114:AV116"/>
    <mergeCell ref="AW114:AX116"/>
    <mergeCell ref="AY114:AZ116"/>
    <mergeCell ref="BA114:BB116"/>
    <mergeCell ref="BC111:BD113"/>
    <mergeCell ref="BE111:BF113"/>
    <mergeCell ref="BG111:BI113"/>
    <mergeCell ref="BJ111:BL113"/>
    <mergeCell ref="B114:L116"/>
    <mergeCell ref="M114:P116"/>
    <mergeCell ref="Q114:T116"/>
    <mergeCell ref="U114:X116"/>
    <mergeCell ref="Y114:AB116"/>
    <mergeCell ref="AC114:AF116"/>
    <mergeCell ref="AG111:AO113"/>
    <mergeCell ref="AP111:AS113"/>
    <mergeCell ref="AT111:AV113"/>
    <mergeCell ref="AW111:AX113"/>
    <mergeCell ref="AY111:AZ113"/>
    <mergeCell ref="BA111:BB113"/>
    <mergeCell ref="BC108:BD110"/>
    <mergeCell ref="BE108:BF110"/>
    <mergeCell ref="BG108:BI110"/>
    <mergeCell ref="BJ108:BL110"/>
    <mergeCell ref="B111:L113"/>
    <mergeCell ref="M111:P113"/>
    <mergeCell ref="Q111:T113"/>
    <mergeCell ref="U111:X113"/>
    <mergeCell ref="Y111:AB113"/>
    <mergeCell ref="AC111:AF113"/>
    <mergeCell ref="AG108:AO110"/>
    <mergeCell ref="AP108:AS110"/>
    <mergeCell ref="AT108:AV110"/>
    <mergeCell ref="AW108:AX110"/>
    <mergeCell ref="AY108:AZ110"/>
    <mergeCell ref="BA108:BB110"/>
    <mergeCell ref="BC105:BD107"/>
    <mergeCell ref="BE105:BF107"/>
    <mergeCell ref="BG105:BI107"/>
    <mergeCell ref="BJ105:BL107"/>
    <mergeCell ref="B108:L110"/>
    <mergeCell ref="M108:P110"/>
    <mergeCell ref="Q108:T110"/>
    <mergeCell ref="U108:X110"/>
    <mergeCell ref="Y108:AB110"/>
    <mergeCell ref="AC108:AF110"/>
    <mergeCell ref="AG105:AO107"/>
    <mergeCell ref="AP105:AS107"/>
    <mergeCell ref="AT105:AV107"/>
    <mergeCell ref="AW105:AX107"/>
    <mergeCell ref="AY105:AZ107"/>
    <mergeCell ref="BA105:BB107"/>
    <mergeCell ref="BC102:BD104"/>
    <mergeCell ref="BE102:BF104"/>
    <mergeCell ref="BG102:BI104"/>
    <mergeCell ref="BJ102:BL104"/>
    <mergeCell ref="B105:L107"/>
    <mergeCell ref="M105:P107"/>
    <mergeCell ref="Q105:T107"/>
    <mergeCell ref="U105:X107"/>
    <mergeCell ref="Y105:AB107"/>
    <mergeCell ref="AC105:AF107"/>
    <mergeCell ref="AG102:AO104"/>
    <mergeCell ref="AP102:AS104"/>
    <mergeCell ref="AT102:AV104"/>
    <mergeCell ref="AW102:AX104"/>
    <mergeCell ref="AY102:AZ104"/>
    <mergeCell ref="BA102:BB104"/>
    <mergeCell ref="BC99:BD101"/>
    <mergeCell ref="BE99:BF101"/>
    <mergeCell ref="BG99:BI101"/>
    <mergeCell ref="BJ99:BL101"/>
    <mergeCell ref="B102:L104"/>
    <mergeCell ref="M102:P104"/>
    <mergeCell ref="Q102:T104"/>
    <mergeCell ref="U102:X104"/>
    <mergeCell ref="Y102:AB104"/>
    <mergeCell ref="AC102:AF104"/>
    <mergeCell ref="AG99:AO101"/>
    <mergeCell ref="AP99:AS101"/>
    <mergeCell ref="AT99:AV101"/>
    <mergeCell ref="AW99:AX101"/>
    <mergeCell ref="AY99:AZ101"/>
    <mergeCell ref="BA99:BB101"/>
    <mergeCell ref="BC96:BD98"/>
    <mergeCell ref="BE96:BF98"/>
    <mergeCell ref="BG96:BI98"/>
    <mergeCell ref="BJ96:BL98"/>
    <mergeCell ref="B99:L101"/>
    <mergeCell ref="M99:P101"/>
    <mergeCell ref="Q99:T101"/>
    <mergeCell ref="U99:X101"/>
    <mergeCell ref="Y99:AB101"/>
    <mergeCell ref="AC99:AF101"/>
    <mergeCell ref="AG96:AO98"/>
    <mergeCell ref="AP96:AS98"/>
    <mergeCell ref="AT96:AV98"/>
    <mergeCell ref="AW96:AX98"/>
    <mergeCell ref="AY96:AZ98"/>
    <mergeCell ref="BA96:BB98"/>
    <mergeCell ref="BC93:BD95"/>
    <mergeCell ref="BE93:BF95"/>
    <mergeCell ref="BG93:BI95"/>
    <mergeCell ref="BJ93:BL95"/>
    <mergeCell ref="B96:L98"/>
    <mergeCell ref="M96:P98"/>
    <mergeCell ref="Q96:T98"/>
    <mergeCell ref="U96:X98"/>
    <mergeCell ref="Y96:AB98"/>
    <mergeCell ref="AC96:AF98"/>
    <mergeCell ref="AG93:AO95"/>
    <mergeCell ref="AP93:AS95"/>
    <mergeCell ref="AT93:AV95"/>
    <mergeCell ref="AW93:AX95"/>
    <mergeCell ref="AY93:AZ95"/>
    <mergeCell ref="BA93:BB95"/>
    <mergeCell ref="BC90:BD92"/>
    <mergeCell ref="BE90:BF92"/>
    <mergeCell ref="BG90:BI92"/>
    <mergeCell ref="BJ90:BL92"/>
    <mergeCell ref="B93:L95"/>
    <mergeCell ref="M93:P95"/>
    <mergeCell ref="Q93:T95"/>
    <mergeCell ref="U93:X95"/>
    <mergeCell ref="Y93:AB95"/>
    <mergeCell ref="AC93:AF95"/>
    <mergeCell ref="AG90:AO92"/>
    <mergeCell ref="AP90:AS92"/>
    <mergeCell ref="AT90:AV92"/>
    <mergeCell ref="AW90:AX92"/>
    <mergeCell ref="AY90:AZ92"/>
    <mergeCell ref="BA90:BB92"/>
    <mergeCell ref="BC87:BD89"/>
    <mergeCell ref="BE87:BF89"/>
    <mergeCell ref="BG87:BI89"/>
    <mergeCell ref="BJ87:BL89"/>
    <mergeCell ref="B90:L92"/>
    <mergeCell ref="M90:P92"/>
    <mergeCell ref="Q90:T92"/>
    <mergeCell ref="U90:X92"/>
    <mergeCell ref="Y90:AB92"/>
    <mergeCell ref="AC90:AF92"/>
    <mergeCell ref="AG87:AO89"/>
    <mergeCell ref="AP87:AS89"/>
    <mergeCell ref="AT87:AV89"/>
    <mergeCell ref="AW87:AX89"/>
    <mergeCell ref="AY87:AZ89"/>
    <mergeCell ref="BA87:BB89"/>
    <mergeCell ref="BC84:BD86"/>
    <mergeCell ref="BE84:BF86"/>
    <mergeCell ref="BG84:BI86"/>
    <mergeCell ref="BJ84:BL86"/>
    <mergeCell ref="B87:L89"/>
    <mergeCell ref="M87:P89"/>
    <mergeCell ref="Q87:T89"/>
    <mergeCell ref="U87:X89"/>
    <mergeCell ref="Y87:AB89"/>
    <mergeCell ref="AC87:AF89"/>
    <mergeCell ref="AG84:AO86"/>
    <mergeCell ref="AP84:AS86"/>
    <mergeCell ref="AT84:AV86"/>
    <mergeCell ref="AW84:AX86"/>
    <mergeCell ref="AY84:AZ86"/>
    <mergeCell ref="BA84:BB86"/>
    <mergeCell ref="BC81:BD83"/>
    <mergeCell ref="BE81:BF83"/>
    <mergeCell ref="BG81:BI83"/>
    <mergeCell ref="BJ81:BL83"/>
    <mergeCell ref="B84:L86"/>
    <mergeCell ref="M84:P86"/>
    <mergeCell ref="Q84:T86"/>
    <mergeCell ref="U84:X86"/>
    <mergeCell ref="Y84:AB86"/>
    <mergeCell ref="AC84:AF86"/>
    <mergeCell ref="AG81:AO83"/>
    <mergeCell ref="AP81:AS83"/>
    <mergeCell ref="AT81:AV83"/>
    <mergeCell ref="AW81:AX83"/>
    <mergeCell ref="AY81:AZ83"/>
    <mergeCell ref="BA81:BB83"/>
    <mergeCell ref="BC78:BD80"/>
    <mergeCell ref="BE78:BF80"/>
    <mergeCell ref="BG78:BI80"/>
    <mergeCell ref="BJ78:BL80"/>
    <mergeCell ref="B81:L83"/>
    <mergeCell ref="M81:P83"/>
    <mergeCell ref="Q81:T83"/>
    <mergeCell ref="U81:X83"/>
    <mergeCell ref="Y81:AB83"/>
    <mergeCell ref="AC81:AF83"/>
    <mergeCell ref="AG78:AO80"/>
    <mergeCell ref="AP78:AS80"/>
    <mergeCell ref="AT78:AV80"/>
    <mergeCell ref="AW78:AX80"/>
    <mergeCell ref="AY78:AZ80"/>
    <mergeCell ref="BA78:BB80"/>
    <mergeCell ref="BC75:BD77"/>
    <mergeCell ref="BE75:BF77"/>
    <mergeCell ref="BG75:BI77"/>
    <mergeCell ref="BJ75:BL77"/>
    <mergeCell ref="B78:L80"/>
    <mergeCell ref="M78:P80"/>
    <mergeCell ref="Q78:T80"/>
    <mergeCell ref="U78:X80"/>
    <mergeCell ref="Y78:AB80"/>
    <mergeCell ref="AC78:AF80"/>
    <mergeCell ref="AG75:AO77"/>
    <mergeCell ref="AP75:AS77"/>
    <mergeCell ref="AT75:AV77"/>
    <mergeCell ref="AW75:AX77"/>
    <mergeCell ref="AY75:AZ77"/>
    <mergeCell ref="BA75:BB77"/>
    <mergeCell ref="BC72:BD74"/>
    <mergeCell ref="BE72:BF74"/>
    <mergeCell ref="BG72:BI74"/>
    <mergeCell ref="BJ72:BL74"/>
    <mergeCell ref="B75:L77"/>
    <mergeCell ref="M75:P77"/>
    <mergeCell ref="Q75:T77"/>
    <mergeCell ref="U75:X77"/>
    <mergeCell ref="Y75:AB77"/>
    <mergeCell ref="AC75:AF77"/>
    <mergeCell ref="AG72:AO74"/>
    <mergeCell ref="AP72:AS74"/>
    <mergeCell ref="AT72:AV74"/>
    <mergeCell ref="AW72:AX74"/>
    <mergeCell ref="AY72:AZ74"/>
    <mergeCell ref="BA72:BB74"/>
    <mergeCell ref="BC69:BD71"/>
    <mergeCell ref="BE69:BF71"/>
    <mergeCell ref="BG69:BI71"/>
    <mergeCell ref="BJ69:BL71"/>
    <mergeCell ref="B72:L74"/>
    <mergeCell ref="M72:P74"/>
    <mergeCell ref="Q72:T74"/>
    <mergeCell ref="U72:X74"/>
    <mergeCell ref="Y72:AB74"/>
    <mergeCell ref="AC72:AF74"/>
    <mergeCell ref="AG69:AO71"/>
    <mergeCell ref="AP69:AS71"/>
    <mergeCell ref="AT69:AV71"/>
    <mergeCell ref="AW69:AX71"/>
    <mergeCell ref="AY69:AZ71"/>
    <mergeCell ref="BA69:BB71"/>
    <mergeCell ref="BC66:BD68"/>
    <mergeCell ref="BE66:BF68"/>
    <mergeCell ref="BG66:BI68"/>
    <mergeCell ref="BJ66:BL68"/>
    <mergeCell ref="B69:L71"/>
    <mergeCell ref="M69:P71"/>
    <mergeCell ref="Q69:T71"/>
    <mergeCell ref="U69:X71"/>
    <mergeCell ref="Y69:AB71"/>
    <mergeCell ref="AC69:AF71"/>
    <mergeCell ref="AG66:AO68"/>
    <mergeCell ref="AP66:AS68"/>
    <mergeCell ref="AT66:AV68"/>
    <mergeCell ref="AW66:AX68"/>
    <mergeCell ref="AY66:AZ68"/>
    <mergeCell ref="BA66:BB68"/>
    <mergeCell ref="B66:L68"/>
    <mergeCell ref="M66:P68"/>
    <mergeCell ref="Q66:T68"/>
    <mergeCell ref="U66:X68"/>
    <mergeCell ref="Y66:AB68"/>
    <mergeCell ref="AC66:AF68"/>
    <mergeCell ref="BJ60:BL65"/>
    <mergeCell ref="B63:L65"/>
    <mergeCell ref="M63:P65"/>
    <mergeCell ref="Q63:T65"/>
    <mergeCell ref="U63:X65"/>
    <mergeCell ref="Y63:AB65"/>
    <mergeCell ref="AC63:AF65"/>
    <mergeCell ref="AW63:AX65"/>
    <mergeCell ref="AY63:AZ65"/>
    <mergeCell ref="BA63:BB65"/>
    <mergeCell ref="AP60:AS65"/>
    <mergeCell ref="AT60:AV65"/>
    <mergeCell ref="AW60:BB62"/>
    <mergeCell ref="BC60:BD65"/>
    <mergeCell ref="BE60:BF65"/>
    <mergeCell ref="BG60:BI65"/>
    <mergeCell ref="B54:AF57"/>
    <mergeCell ref="AG54:BI57"/>
    <mergeCell ref="B58:BI59"/>
    <mergeCell ref="B60:L62"/>
    <mergeCell ref="M60:P62"/>
    <mergeCell ref="Q60:T62"/>
    <mergeCell ref="U60:X62"/>
    <mergeCell ref="Y60:AB62"/>
    <mergeCell ref="AC60:AF62"/>
    <mergeCell ref="AG60:AO65"/>
    <mergeCell ref="BH48:BI50"/>
    <mergeCell ref="B51:J53"/>
    <mergeCell ref="K51:S53"/>
    <mergeCell ref="T51:AF53"/>
    <mergeCell ref="AG51:AO53"/>
    <mergeCell ref="AP51:AV53"/>
    <mergeCell ref="AW51:AY53"/>
    <mergeCell ref="AZ51:BE53"/>
    <mergeCell ref="BF51:BG53"/>
    <mergeCell ref="BH51:BI53"/>
    <mergeCell ref="BF45:BG47"/>
    <mergeCell ref="BH45:BI47"/>
    <mergeCell ref="B48:J50"/>
    <mergeCell ref="K48:S50"/>
    <mergeCell ref="T48:AF50"/>
    <mergeCell ref="AG48:AO50"/>
    <mergeCell ref="AP48:AV50"/>
    <mergeCell ref="AW48:AY50"/>
    <mergeCell ref="AZ48:BE50"/>
    <mergeCell ref="BF48:BG50"/>
    <mergeCell ref="AZ42:BE44"/>
    <mergeCell ref="BF42:BG44"/>
    <mergeCell ref="BH42:BI44"/>
    <mergeCell ref="B45:J47"/>
    <mergeCell ref="K45:S47"/>
    <mergeCell ref="T45:AF47"/>
    <mergeCell ref="AG45:AO47"/>
    <mergeCell ref="AP45:AV47"/>
    <mergeCell ref="AW45:AY47"/>
    <mergeCell ref="AZ45:BE47"/>
    <mergeCell ref="B42:J44"/>
    <mergeCell ref="K42:S44"/>
    <mergeCell ref="T42:AF44"/>
    <mergeCell ref="AG42:AO44"/>
    <mergeCell ref="AP42:AV44"/>
    <mergeCell ref="AW42:AY44"/>
    <mergeCell ref="AY36:AZ38"/>
    <mergeCell ref="BA36:BB38"/>
    <mergeCell ref="BC36:BE38"/>
    <mergeCell ref="BF36:BI38"/>
    <mergeCell ref="B39:J41"/>
    <mergeCell ref="K39:S41"/>
    <mergeCell ref="T39:AF41"/>
    <mergeCell ref="AG39:AO41"/>
    <mergeCell ref="AP39:AY41"/>
    <mergeCell ref="AZ39:BI41"/>
    <mergeCell ref="AY33:AZ35"/>
    <mergeCell ref="BA33:BB35"/>
    <mergeCell ref="BC33:BE35"/>
    <mergeCell ref="BF33:BI35"/>
    <mergeCell ref="B36:J38"/>
    <mergeCell ref="K36:S38"/>
    <mergeCell ref="T36:AF38"/>
    <mergeCell ref="AG36:AO38"/>
    <mergeCell ref="AP36:AU38"/>
    <mergeCell ref="AV36:AX38"/>
    <mergeCell ref="T21:AF23"/>
    <mergeCell ref="AG21:AO23"/>
    <mergeCell ref="AP21:AU23"/>
    <mergeCell ref="AV21:AX23"/>
    <mergeCell ref="AY30:AZ32"/>
    <mergeCell ref="BA30:BB32"/>
    <mergeCell ref="BC30:BE32"/>
    <mergeCell ref="BF30:BI32"/>
    <mergeCell ref="B33:J35"/>
    <mergeCell ref="K33:S35"/>
    <mergeCell ref="T33:AF35"/>
    <mergeCell ref="AG33:AO35"/>
    <mergeCell ref="AP33:AU35"/>
    <mergeCell ref="AV33:AX35"/>
    <mergeCell ref="AY27:AZ29"/>
    <mergeCell ref="BA27:BB29"/>
    <mergeCell ref="BC27:BE29"/>
    <mergeCell ref="BF27:BI29"/>
    <mergeCell ref="B30:J32"/>
    <mergeCell ref="K30:S32"/>
    <mergeCell ref="T30:AF32"/>
    <mergeCell ref="AG30:AO32"/>
    <mergeCell ref="AP30:AU32"/>
    <mergeCell ref="AV30:AX32"/>
    <mergeCell ref="B2:AO11"/>
    <mergeCell ref="AP2:AY11"/>
    <mergeCell ref="AZ2:BI11"/>
    <mergeCell ref="B12:BI15"/>
    <mergeCell ref="B16:BI17"/>
    <mergeCell ref="B18:J20"/>
    <mergeCell ref="K18:S20"/>
    <mergeCell ref="T18:AF20"/>
    <mergeCell ref="AG18:AO20"/>
    <mergeCell ref="AP18:BI20"/>
    <mergeCell ref="AY24:AZ26"/>
    <mergeCell ref="BA24:BB26"/>
    <mergeCell ref="BC24:BE26"/>
    <mergeCell ref="BF24:BI26"/>
    <mergeCell ref="B27:J29"/>
    <mergeCell ref="K27:S29"/>
    <mergeCell ref="T27:AF29"/>
    <mergeCell ref="AG27:AO29"/>
    <mergeCell ref="AP27:AU29"/>
    <mergeCell ref="AV27:AX29"/>
    <mergeCell ref="AY21:AZ23"/>
    <mergeCell ref="BA21:BB23"/>
    <mergeCell ref="BC21:BE23"/>
    <mergeCell ref="BF21:BI23"/>
    <mergeCell ref="B24:J26"/>
    <mergeCell ref="K24:S26"/>
    <mergeCell ref="T24:AF26"/>
    <mergeCell ref="AG24:AO26"/>
    <mergeCell ref="AP24:AU26"/>
    <mergeCell ref="AV24:AX26"/>
    <mergeCell ref="B21:J23"/>
    <mergeCell ref="K21:S23"/>
  </mergeCells>
  <conditionalFormatting sqref="AT66:AZ68 AY108:AZ119 AY123:AZ131 AY135:AZ137 AY141:AZ164 AY69:AZ104 AT69:AX164 BE66:BL164">
    <cfRule type="cellIs" dxfId="605" priority="36" operator="equal">
      <formula>0</formula>
    </cfRule>
  </conditionalFormatting>
  <conditionalFormatting sqref="AY177:AZ209">
    <cfRule type="cellIs" dxfId="604" priority="35" operator="equal">
      <formula>0</formula>
    </cfRule>
  </conditionalFormatting>
  <conditionalFormatting sqref="AE245:AK248 AO245:AQ248">
    <cfRule type="expression" dxfId="603" priority="34">
      <formula>($AB$245=0)</formula>
    </cfRule>
  </conditionalFormatting>
  <conditionalFormatting sqref="AK279:AM282">
    <cfRule type="cellIs" dxfId="602" priority="33" operator="equal">
      <formula>0</formula>
    </cfRule>
  </conditionalFormatting>
  <conditionalFormatting sqref="BA66:BB164">
    <cfRule type="cellIs" dxfId="601" priority="32" operator="equal">
      <formula>0</formula>
    </cfRule>
  </conditionalFormatting>
  <conditionalFormatting sqref="BG66:BL164">
    <cfRule type="cellIs" dxfId="600" priority="31" operator="lessThan">
      <formula>0</formula>
    </cfRule>
  </conditionalFormatting>
  <conditionalFormatting sqref="BG177:BI209">
    <cfRule type="cellIs" dxfId="599" priority="30" operator="equal">
      <formula>0</formula>
    </cfRule>
  </conditionalFormatting>
  <conditionalFormatting sqref="BG177:BI209">
    <cfRule type="cellIs" dxfId="598" priority="29" operator="lessThan">
      <formula>0</formula>
    </cfRule>
  </conditionalFormatting>
  <conditionalFormatting sqref="AZ245:BI248">
    <cfRule type="expression" dxfId="597" priority="28">
      <formula>$AW$245=0</formula>
    </cfRule>
  </conditionalFormatting>
  <conditionalFormatting sqref="AH279:AJ282">
    <cfRule type="cellIs" dxfId="596" priority="27" operator="equal">
      <formula>0</formula>
    </cfRule>
  </conditionalFormatting>
  <conditionalFormatting sqref="AT174:BB176 AT177:AX209 BE177:BF209 BE174:BI176 BA177:BB209">
    <cfRule type="cellIs" dxfId="595" priority="26" operator="equal">
      <formula>0</formula>
    </cfRule>
  </conditionalFormatting>
  <conditionalFormatting sqref="BG174:BI176">
    <cfRule type="cellIs" dxfId="594" priority="25" operator="lessThan">
      <formula>0</formula>
    </cfRule>
  </conditionalFormatting>
  <conditionalFormatting sqref="BC66:BD164">
    <cfRule type="cellIs" dxfId="593" priority="24" operator="equal">
      <formula>0</formula>
    </cfRule>
  </conditionalFormatting>
  <conditionalFormatting sqref="BC174:BD209">
    <cfRule type="cellIs" dxfId="592" priority="23" operator="equal">
      <formula>0</formula>
    </cfRule>
  </conditionalFormatting>
  <conditionalFormatting sqref="AE241:AK244">
    <cfRule type="expression" dxfId="591" priority="22">
      <formula>($AB$245=0)</formula>
    </cfRule>
  </conditionalFormatting>
  <conditionalFormatting sqref="AO241:AQ244">
    <cfRule type="expression" dxfId="590" priority="21">
      <formula>($AB$245=0)</formula>
    </cfRule>
  </conditionalFormatting>
  <conditionalFormatting sqref="AZ241:BI244">
    <cfRule type="expression" dxfId="589" priority="20">
      <formula>$AW$245=0</formula>
    </cfRule>
  </conditionalFormatting>
  <conditionalFormatting sqref="AY105:AZ107">
    <cfRule type="cellIs" dxfId="588" priority="19" operator="equal">
      <formula>0</formula>
    </cfRule>
  </conditionalFormatting>
  <conditionalFormatting sqref="AY120:AZ122">
    <cfRule type="cellIs" dxfId="587" priority="18" operator="equal">
      <formula>0</formula>
    </cfRule>
  </conditionalFormatting>
  <conditionalFormatting sqref="AY132:AZ134">
    <cfRule type="cellIs" dxfId="586" priority="17" operator="equal">
      <formula>0</formula>
    </cfRule>
  </conditionalFormatting>
  <conditionalFormatting sqref="AY138:AZ140">
    <cfRule type="cellIs" dxfId="585" priority="16" operator="equal">
      <formula>0</formula>
    </cfRule>
  </conditionalFormatting>
  <conditionalFormatting sqref="BJ165:BL170">
    <cfRule type="cellIs" dxfId="584" priority="15" operator="equal">
      <formula>0</formula>
    </cfRule>
  </conditionalFormatting>
  <conditionalFormatting sqref="BJ165:BL170">
    <cfRule type="cellIs" dxfId="583" priority="14" operator="lessThan">
      <formula>0</formula>
    </cfRule>
  </conditionalFormatting>
  <conditionalFormatting sqref="BJ171:BL173">
    <cfRule type="cellIs" dxfId="582" priority="13" operator="equal">
      <formula>0</formula>
    </cfRule>
  </conditionalFormatting>
  <conditionalFormatting sqref="BJ171:BL173">
    <cfRule type="cellIs" dxfId="581" priority="12" operator="lessThan">
      <formula>0</formula>
    </cfRule>
  </conditionalFormatting>
  <conditionalFormatting sqref="BH48:BI53">
    <cfRule type="cellIs" dxfId="580" priority="11" operator="equal">
      <formula>0</formula>
    </cfRule>
  </conditionalFormatting>
  <conditionalFormatting sqref="BJ174:BL176">
    <cfRule type="cellIs" dxfId="579" priority="10" operator="equal">
      <formula>0</formula>
    </cfRule>
  </conditionalFormatting>
  <conditionalFormatting sqref="BJ174:BL176">
    <cfRule type="cellIs" dxfId="578" priority="9" operator="lessThan">
      <formula>0</formula>
    </cfRule>
  </conditionalFormatting>
  <conditionalFormatting sqref="AL245:AN248">
    <cfRule type="expression" dxfId="577" priority="8">
      <formula>($AB$245=0)</formula>
    </cfRule>
  </conditionalFormatting>
  <conditionalFormatting sqref="AL241:AN244">
    <cfRule type="expression" dxfId="576" priority="7">
      <formula>($AB$245=0)</formula>
    </cfRule>
  </conditionalFormatting>
  <conditionalFormatting sqref="M66:Y68 Y69:Y71 M72:Y150">
    <cfRule type="cellIs" dxfId="575" priority="6" operator="equal">
      <formula>0</formula>
    </cfRule>
  </conditionalFormatting>
  <conditionalFormatting sqref="AC69:AC71">
    <cfRule type="cellIs" dxfId="574" priority="5" operator="equal">
      <formula>0</formula>
    </cfRule>
  </conditionalFormatting>
  <conditionalFormatting sqref="U69:U71">
    <cfRule type="cellIs" dxfId="573" priority="4" operator="equal">
      <formula>0</formula>
    </cfRule>
  </conditionalFormatting>
  <conditionalFormatting sqref="Q69:Q71">
    <cfRule type="cellIs" dxfId="572" priority="3" operator="equal">
      <formula>0</formula>
    </cfRule>
  </conditionalFormatting>
  <conditionalFormatting sqref="M69:M71">
    <cfRule type="cellIs" dxfId="571" priority="2" operator="equal">
      <formula>0</formula>
    </cfRule>
  </conditionalFormatting>
  <conditionalFormatting sqref="BH42:BI47">
    <cfRule type="cellIs" dxfId="570" priority="1" operator="equal">
      <formula>0</formula>
    </cfRule>
  </conditionalFormatting>
  <printOptions horizontalCentered="1"/>
  <pageMargins left="0.25" right="0.25" top="0.25" bottom="0.25" header="0" footer="0"/>
  <pageSetup scale="15" orientation="portrait" r:id="rId1"/>
  <drawing r:id="rId2"/>
  <legacyDrawing r:id="rId3"/>
</worksheet>
</file>

<file path=xl/worksheets/sheet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52">
    <tabColor theme="8" tint="-0.249977111117893"/>
  </sheetPr>
  <dimension ref="A1:BO308"/>
  <sheetViews>
    <sheetView topLeftCell="A63" zoomScale="30" zoomScaleNormal="30" zoomScaleSheetLayoutView="30" workbookViewId="0">
      <selection activeCell="Y150" sqref="Y150:AB152"/>
    </sheetView>
  </sheetViews>
  <sheetFormatPr defaultRowHeight="15"/>
  <cols>
    <col min="2" max="15" width="9.42578125" customWidth="1"/>
    <col min="16" max="16" width="21" customWidth="1"/>
    <col min="17" max="17" width="9.42578125" customWidth="1"/>
    <col min="18" max="18" width="10.85546875" customWidth="1"/>
    <col min="19" max="19" width="16.28515625" customWidth="1"/>
    <col min="20" max="20" width="8.28515625" customWidth="1"/>
    <col min="21" max="23" width="9.42578125" customWidth="1"/>
    <col min="24" max="24" width="17.5703125" customWidth="1"/>
    <col min="25" max="25" width="14.5703125" customWidth="1"/>
    <col min="26" max="27" width="10.5703125" customWidth="1"/>
    <col min="28" max="28" width="7.140625" customWidth="1"/>
    <col min="29" max="31" width="9.42578125" customWidth="1"/>
    <col min="32" max="32" width="15.5703125" customWidth="1"/>
    <col min="33" max="40" width="9.42578125" customWidth="1"/>
    <col min="41" max="41" width="18.5703125" customWidth="1"/>
    <col min="42" max="46" width="9.42578125" customWidth="1"/>
    <col min="47" max="47" width="16.28515625" customWidth="1"/>
    <col min="48" max="49" width="9.42578125" customWidth="1"/>
    <col min="50" max="50" width="12" customWidth="1"/>
    <col min="51" max="51" width="9.42578125" customWidth="1"/>
    <col min="52" max="52" width="12" customWidth="1"/>
    <col min="53" max="53" width="9.42578125" customWidth="1"/>
    <col min="54" max="56" width="11.5703125" customWidth="1"/>
    <col min="57" max="59" width="9.42578125" customWidth="1"/>
    <col min="60" max="60" width="12" customWidth="1"/>
    <col min="61" max="61" width="11.42578125" customWidth="1"/>
    <col min="63" max="63" width="9.140625" customWidth="1"/>
  </cols>
  <sheetData>
    <row r="1" spans="2:61" ht="15.75" thickBot="1"/>
    <row r="2" spans="2:61" ht="15" customHeight="1" thickTop="1">
      <c r="B2" s="475" t="s">
        <v>0</v>
      </c>
      <c r="C2" s="476"/>
      <c r="D2" s="476"/>
      <c r="E2" s="476"/>
      <c r="F2" s="476"/>
      <c r="G2" s="476"/>
      <c r="H2" s="476"/>
      <c r="I2" s="476"/>
      <c r="J2" s="476"/>
      <c r="K2" s="476"/>
      <c r="L2" s="476"/>
      <c r="M2" s="476"/>
      <c r="N2" s="476"/>
      <c r="O2" s="476"/>
      <c r="P2" s="476"/>
      <c r="Q2" s="476"/>
      <c r="R2" s="476"/>
      <c r="S2" s="476"/>
      <c r="T2" s="476"/>
      <c r="U2" s="476"/>
      <c r="V2" s="476"/>
      <c r="W2" s="476"/>
      <c r="X2" s="476"/>
      <c r="Y2" s="476"/>
      <c r="Z2" s="476"/>
      <c r="AA2" s="476"/>
      <c r="AB2" s="476"/>
      <c r="AC2" s="476"/>
      <c r="AD2" s="476"/>
      <c r="AE2" s="476"/>
      <c r="AF2" s="476"/>
      <c r="AG2" s="476"/>
      <c r="AH2" s="476"/>
      <c r="AI2" s="476"/>
      <c r="AJ2" s="476"/>
      <c r="AK2" s="476"/>
      <c r="AL2" s="476"/>
      <c r="AM2" s="476"/>
      <c r="AN2" s="476"/>
      <c r="AO2" s="476"/>
      <c r="AP2" s="476"/>
      <c r="AQ2" s="476"/>
      <c r="AR2" s="476"/>
      <c r="AS2" s="476"/>
      <c r="AT2" s="476"/>
      <c r="AU2" s="476"/>
      <c r="AV2" s="476"/>
      <c r="AW2" s="476"/>
      <c r="AX2" s="476"/>
      <c r="AY2" s="476"/>
      <c r="AZ2" s="481"/>
      <c r="BA2" s="481"/>
      <c r="BB2" s="481"/>
      <c r="BC2" s="481"/>
      <c r="BD2" s="481"/>
      <c r="BE2" s="481"/>
      <c r="BF2" s="481"/>
      <c r="BG2" s="481"/>
      <c r="BH2" s="481"/>
      <c r="BI2" s="482"/>
    </row>
    <row r="3" spans="2:61" ht="15" customHeight="1">
      <c r="B3" s="477"/>
      <c r="C3" s="478"/>
      <c r="D3" s="478"/>
      <c r="E3" s="478"/>
      <c r="F3" s="478"/>
      <c r="G3" s="478"/>
      <c r="H3" s="478"/>
      <c r="I3" s="478"/>
      <c r="J3" s="478"/>
      <c r="K3" s="478"/>
      <c r="L3" s="478"/>
      <c r="M3" s="478"/>
      <c r="N3" s="478"/>
      <c r="O3" s="478"/>
      <c r="P3" s="478"/>
      <c r="Q3" s="478"/>
      <c r="R3" s="478"/>
      <c r="S3" s="478"/>
      <c r="T3" s="478"/>
      <c r="U3" s="478"/>
      <c r="V3" s="478"/>
      <c r="W3" s="478"/>
      <c r="X3" s="478"/>
      <c r="Y3" s="478"/>
      <c r="Z3" s="478"/>
      <c r="AA3" s="478"/>
      <c r="AB3" s="478"/>
      <c r="AC3" s="478"/>
      <c r="AD3" s="478"/>
      <c r="AE3" s="478"/>
      <c r="AF3" s="478"/>
      <c r="AG3" s="478"/>
      <c r="AH3" s="478"/>
      <c r="AI3" s="478"/>
      <c r="AJ3" s="478"/>
      <c r="AK3" s="478"/>
      <c r="AL3" s="478"/>
      <c r="AM3" s="478"/>
      <c r="AN3" s="478"/>
      <c r="AO3" s="478"/>
      <c r="AP3" s="478"/>
      <c r="AQ3" s="478"/>
      <c r="AR3" s="478"/>
      <c r="AS3" s="478"/>
      <c r="AT3" s="478"/>
      <c r="AU3" s="478"/>
      <c r="AV3" s="478"/>
      <c r="AW3" s="478"/>
      <c r="AX3" s="478"/>
      <c r="AY3" s="478"/>
      <c r="AZ3" s="483"/>
      <c r="BA3" s="483"/>
      <c r="BB3" s="483"/>
      <c r="BC3" s="483"/>
      <c r="BD3" s="483"/>
      <c r="BE3" s="483"/>
      <c r="BF3" s="483"/>
      <c r="BG3" s="483"/>
      <c r="BH3" s="483"/>
      <c r="BI3" s="484"/>
    </row>
    <row r="4" spans="2:61" ht="15" customHeight="1">
      <c r="B4" s="477"/>
      <c r="C4" s="478"/>
      <c r="D4" s="478"/>
      <c r="E4" s="478"/>
      <c r="F4" s="478"/>
      <c r="G4" s="478"/>
      <c r="H4" s="478"/>
      <c r="I4" s="478"/>
      <c r="J4" s="478"/>
      <c r="K4" s="478"/>
      <c r="L4" s="478"/>
      <c r="M4" s="478"/>
      <c r="N4" s="478"/>
      <c r="O4" s="478"/>
      <c r="P4" s="478"/>
      <c r="Q4" s="478"/>
      <c r="R4" s="478"/>
      <c r="S4" s="478"/>
      <c r="T4" s="478"/>
      <c r="U4" s="478"/>
      <c r="V4" s="478"/>
      <c r="W4" s="478"/>
      <c r="X4" s="478"/>
      <c r="Y4" s="478"/>
      <c r="Z4" s="478"/>
      <c r="AA4" s="478"/>
      <c r="AB4" s="478"/>
      <c r="AC4" s="478"/>
      <c r="AD4" s="478"/>
      <c r="AE4" s="478"/>
      <c r="AF4" s="478"/>
      <c r="AG4" s="478"/>
      <c r="AH4" s="478"/>
      <c r="AI4" s="478"/>
      <c r="AJ4" s="478"/>
      <c r="AK4" s="478"/>
      <c r="AL4" s="478"/>
      <c r="AM4" s="478"/>
      <c r="AN4" s="478"/>
      <c r="AO4" s="478"/>
      <c r="AP4" s="478"/>
      <c r="AQ4" s="478"/>
      <c r="AR4" s="478"/>
      <c r="AS4" s="478"/>
      <c r="AT4" s="478"/>
      <c r="AU4" s="478"/>
      <c r="AV4" s="478"/>
      <c r="AW4" s="478"/>
      <c r="AX4" s="478"/>
      <c r="AY4" s="478"/>
      <c r="AZ4" s="483"/>
      <c r="BA4" s="483"/>
      <c r="BB4" s="483"/>
      <c r="BC4" s="483"/>
      <c r="BD4" s="483"/>
      <c r="BE4" s="483"/>
      <c r="BF4" s="483"/>
      <c r="BG4" s="483"/>
      <c r="BH4" s="483"/>
      <c r="BI4" s="484"/>
    </row>
    <row r="5" spans="2:61" ht="15" customHeight="1">
      <c r="B5" s="477"/>
      <c r="C5" s="478"/>
      <c r="D5" s="478"/>
      <c r="E5" s="478"/>
      <c r="F5" s="478"/>
      <c r="G5" s="478"/>
      <c r="H5" s="478"/>
      <c r="I5" s="478"/>
      <c r="J5" s="478"/>
      <c r="K5" s="478"/>
      <c r="L5" s="478"/>
      <c r="M5" s="478"/>
      <c r="N5" s="478"/>
      <c r="O5" s="478"/>
      <c r="P5" s="478"/>
      <c r="Q5" s="478"/>
      <c r="R5" s="478"/>
      <c r="S5" s="478"/>
      <c r="T5" s="478"/>
      <c r="U5" s="478"/>
      <c r="V5" s="478"/>
      <c r="W5" s="478"/>
      <c r="X5" s="478"/>
      <c r="Y5" s="478"/>
      <c r="Z5" s="478"/>
      <c r="AA5" s="478"/>
      <c r="AB5" s="478"/>
      <c r="AC5" s="478"/>
      <c r="AD5" s="478"/>
      <c r="AE5" s="478"/>
      <c r="AF5" s="478"/>
      <c r="AG5" s="478"/>
      <c r="AH5" s="478"/>
      <c r="AI5" s="478"/>
      <c r="AJ5" s="478"/>
      <c r="AK5" s="478"/>
      <c r="AL5" s="478"/>
      <c r="AM5" s="478"/>
      <c r="AN5" s="478"/>
      <c r="AO5" s="478"/>
      <c r="AP5" s="478"/>
      <c r="AQ5" s="478"/>
      <c r="AR5" s="478"/>
      <c r="AS5" s="478"/>
      <c r="AT5" s="478"/>
      <c r="AU5" s="478"/>
      <c r="AV5" s="478"/>
      <c r="AW5" s="478"/>
      <c r="AX5" s="478"/>
      <c r="AY5" s="478"/>
      <c r="AZ5" s="483"/>
      <c r="BA5" s="483"/>
      <c r="BB5" s="483"/>
      <c r="BC5" s="483"/>
      <c r="BD5" s="483"/>
      <c r="BE5" s="483"/>
      <c r="BF5" s="483"/>
      <c r="BG5" s="483"/>
      <c r="BH5" s="483"/>
      <c r="BI5" s="484"/>
    </row>
    <row r="6" spans="2:61" ht="15" customHeight="1">
      <c r="B6" s="477"/>
      <c r="C6" s="478"/>
      <c r="D6" s="478"/>
      <c r="E6" s="478"/>
      <c r="F6" s="478"/>
      <c r="G6" s="478"/>
      <c r="H6" s="478"/>
      <c r="I6" s="478"/>
      <c r="J6" s="478"/>
      <c r="K6" s="478"/>
      <c r="L6" s="478"/>
      <c r="M6" s="478"/>
      <c r="N6" s="478"/>
      <c r="O6" s="478"/>
      <c r="P6" s="478"/>
      <c r="Q6" s="478"/>
      <c r="R6" s="478"/>
      <c r="S6" s="478"/>
      <c r="T6" s="478"/>
      <c r="U6" s="478"/>
      <c r="V6" s="478"/>
      <c r="W6" s="478"/>
      <c r="X6" s="478"/>
      <c r="Y6" s="478"/>
      <c r="Z6" s="478"/>
      <c r="AA6" s="478"/>
      <c r="AB6" s="478"/>
      <c r="AC6" s="478"/>
      <c r="AD6" s="478"/>
      <c r="AE6" s="478"/>
      <c r="AF6" s="478"/>
      <c r="AG6" s="478"/>
      <c r="AH6" s="478"/>
      <c r="AI6" s="478"/>
      <c r="AJ6" s="478"/>
      <c r="AK6" s="478"/>
      <c r="AL6" s="478"/>
      <c r="AM6" s="478"/>
      <c r="AN6" s="478"/>
      <c r="AO6" s="478"/>
      <c r="AP6" s="478"/>
      <c r="AQ6" s="478"/>
      <c r="AR6" s="478"/>
      <c r="AS6" s="478"/>
      <c r="AT6" s="478"/>
      <c r="AU6" s="478"/>
      <c r="AV6" s="478"/>
      <c r="AW6" s="478"/>
      <c r="AX6" s="478"/>
      <c r="AY6" s="478"/>
      <c r="AZ6" s="483"/>
      <c r="BA6" s="483"/>
      <c r="BB6" s="483"/>
      <c r="BC6" s="483"/>
      <c r="BD6" s="483"/>
      <c r="BE6" s="483"/>
      <c r="BF6" s="483"/>
      <c r="BG6" s="483"/>
      <c r="BH6" s="483"/>
      <c r="BI6" s="484"/>
    </row>
    <row r="7" spans="2:61" ht="15" customHeight="1">
      <c r="B7" s="477"/>
      <c r="C7" s="478"/>
      <c r="D7" s="478"/>
      <c r="E7" s="478"/>
      <c r="F7" s="478"/>
      <c r="G7" s="478"/>
      <c r="H7" s="478"/>
      <c r="I7" s="478"/>
      <c r="J7" s="478"/>
      <c r="K7" s="478"/>
      <c r="L7" s="478"/>
      <c r="M7" s="478"/>
      <c r="N7" s="478"/>
      <c r="O7" s="478"/>
      <c r="P7" s="478"/>
      <c r="Q7" s="478"/>
      <c r="R7" s="478"/>
      <c r="S7" s="478"/>
      <c r="T7" s="478"/>
      <c r="U7" s="478"/>
      <c r="V7" s="478"/>
      <c r="W7" s="478"/>
      <c r="X7" s="478"/>
      <c r="Y7" s="478"/>
      <c r="Z7" s="478"/>
      <c r="AA7" s="478"/>
      <c r="AB7" s="478"/>
      <c r="AC7" s="478"/>
      <c r="AD7" s="478"/>
      <c r="AE7" s="478"/>
      <c r="AF7" s="478"/>
      <c r="AG7" s="478"/>
      <c r="AH7" s="478"/>
      <c r="AI7" s="478"/>
      <c r="AJ7" s="478"/>
      <c r="AK7" s="478"/>
      <c r="AL7" s="478"/>
      <c r="AM7" s="478"/>
      <c r="AN7" s="478"/>
      <c r="AO7" s="478"/>
      <c r="AP7" s="478"/>
      <c r="AQ7" s="478"/>
      <c r="AR7" s="478"/>
      <c r="AS7" s="478"/>
      <c r="AT7" s="478"/>
      <c r="AU7" s="478"/>
      <c r="AV7" s="478"/>
      <c r="AW7" s="478"/>
      <c r="AX7" s="478"/>
      <c r="AY7" s="478"/>
      <c r="AZ7" s="483"/>
      <c r="BA7" s="483"/>
      <c r="BB7" s="483"/>
      <c r="BC7" s="483"/>
      <c r="BD7" s="483"/>
      <c r="BE7" s="483"/>
      <c r="BF7" s="483"/>
      <c r="BG7" s="483"/>
      <c r="BH7" s="483"/>
      <c r="BI7" s="484"/>
    </row>
    <row r="8" spans="2:61" ht="15" customHeight="1">
      <c r="B8" s="477"/>
      <c r="C8" s="478"/>
      <c r="D8" s="478"/>
      <c r="E8" s="478"/>
      <c r="F8" s="478"/>
      <c r="G8" s="478"/>
      <c r="H8" s="478"/>
      <c r="I8" s="478"/>
      <c r="J8" s="478"/>
      <c r="K8" s="478"/>
      <c r="L8" s="478"/>
      <c r="M8" s="478"/>
      <c r="N8" s="478"/>
      <c r="O8" s="478"/>
      <c r="P8" s="478"/>
      <c r="Q8" s="478"/>
      <c r="R8" s="478"/>
      <c r="S8" s="478"/>
      <c r="T8" s="478"/>
      <c r="U8" s="478"/>
      <c r="V8" s="478"/>
      <c r="W8" s="478"/>
      <c r="X8" s="478"/>
      <c r="Y8" s="478"/>
      <c r="Z8" s="478"/>
      <c r="AA8" s="478"/>
      <c r="AB8" s="478"/>
      <c r="AC8" s="478"/>
      <c r="AD8" s="478"/>
      <c r="AE8" s="478"/>
      <c r="AF8" s="478"/>
      <c r="AG8" s="478"/>
      <c r="AH8" s="478"/>
      <c r="AI8" s="478"/>
      <c r="AJ8" s="478"/>
      <c r="AK8" s="478"/>
      <c r="AL8" s="478"/>
      <c r="AM8" s="478"/>
      <c r="AN8" s="478"/>
      <c r="AO8" s="478"/>
      <c r="AP8" s="478"/>
      <c r="AQ8" s="478"/>
      <c r="AR8" s="478"/>
      <c r="AS8" s="478"/>
      <c r="AT8" s="478"/>
      <c r="AU8" s="478"/>
      <c r="AV8" s="478"/>
      <c r="AW8" s="478"/>
      <c r="AX8" s="478"/>
      <c r="AY8" s="478"/>
      <c r="AZ8" s="483"/>
      <c r="BA8" s="483"/>
      <c r="BB8" s="483"/>
      <c r="BC8" s="483"/>
      <c r="BD8" s="483"/>
      <c r="BE8" s="483"/>
      <c r="BF8" s="483"/>
      <c r="BG8" s="483"/>
      <c r="BH8" s="483"/>
      <c r="BI8" s="484"/>
    </row>
    <row r="9" spans="2:61" ht="15" customHeight="1">
      <c r="B9" s="477"/>
      <c r="C9" s="478"/>
      <c r="D9" s="478"/>
      <c r="E9" s="478"/>
      <c r="F9" s="478"/>
      <c r="G9" s="478"/>
      <c r="H9" s="478"/>
      <c r="I9" s="478"/>
      <c r="J9" s="478"/>
      <c r="K9" s="478"/>
      <c r="L9" s="478"/>
      <c r="M9" s="478"/>
      <c r="N9" s="478"/>
      <c r="O9" s="478"/>
      <c r="P9" s="478"/>
      <c r="Q9" s="478"/>
      <c r="R9" s="478"/>
      <c r="S9" s="478"/>
      <c r="T9" s="478"/>
      <c r="U9" s="478"/>
      <c r="V9" s="478"/>
      <c r="W9" s="478"/>
      <c r="X9" s="478"/>
      <c r="Y9" s="478"/>
      <c r="Z9" s="478"/>
      <c r="AA9" s="478"/>
      <c r="AB9" s="478"/>
      <c r="AC9" s="478"/>
      <c r="AD9" s="478"/>
      <c r="AE9" s="478"/>
      <c r="AF9" s="478"/>
      <c r="AG9" s="478"/>
      <c r="AH9" s="478"/>
      <c r="AI9" s="478"/>
      <c r="AJ9" s="478"/>
      <c r="AK9" s="478"/>
      <c r="AL9" s="478"/>
      <c r="AM9" s="478"/>
      <c r="AN9" s="478"/>
      <c r="AO9" s="478"/>
      <c r="AP9" s="478"/>
      <c r="AQ9" s="478"/>
      <c r="AR9" s="478"/>
      <c r="AS9" s="478"/>
      <c r="AT9" s="478"/>
      <c r="AU9" s="478"/>
      <c r="AV9" s="478"/>
      <c r="AW9" s="478"/>
      <c r="AX9" s="478"/>
      <c r="AY9" s="478"/>
      <c r="AZ9" s="483"/>
      <c r="BA9" s="483"/>
      <c r="BB9" s="483"/>
      <c r="BC9" s="483"/>
      <c r="BD9" s="483"/>
      <c r="BE9" s="483"/>
      <c r="BF9" s="483"/>
      <c r="BG9" s="483"/>
      <c r="BH9" s="483"/>
      <c r="BI9" s="484"/>
    </row>
    <row r="10" spans="2:61" ht="15" customHeight="1">
      <c r="B10" s="477"/>
      <c r="C10" s="478"/>
      <c r="D10" s="478"/>
      <c r="E10" s="478"/>
      <c r="F10" s="478"/>
      <c r="G10" s="478"/>
      <c r="H10" s="478"/>
      <c r="I10" s="478"/>
      <c r="J10" s="478"/>
      <c r="K10" s="478"/>
      <c r="L10" s="478"/>
      <c r="M10" s="478"/>
      <c r="N10" s="478"/>
      <c r="O10" s="478"/>
      <c r="P10" s="478"/>
      <c r="Q10" s="478"/>
      <c r="R10" s="478"/>
      <c r="S10" s="478"/>
      <c r="T10" s="478"/>
      <c r="U10" s="478"/>
      <c r="V10" s="478"/>
      <c r="W10" s="478"/>
      <c r="X10" s="478"/>
      <c r="Y10" s="478"/>
      <c r="Z10" s="478"/>
      <c r="AA10" s="478"/>
      <c r="AB10" s="478"/>
      <c r="AC10" s="478"/>
      <c r="AD10" s="478"/>
      <c r="AE10" s="478"/>
      <c r="AF10" s="478"/>
      <c r="AG10" s="478"/>
      <c r="AH10" s="478"/>
      <c r="AI10" s="478"/>
      <c r="AJ10" s="478"/>
      <c r="AK10" s="478"/>
      <c r="AL10" s="478"/>
      <c r="AM10" s="478"/>
      <c r="AN10" s="478"/>
      <c r="AO10" s="478"/>
      <c r="AP10" s="478"/>
      <c r="AQ10" s="478"/>
      <c r="AR10" s="478"/>
      <c r="AS10" s="478"/>
      <c r="AT10" s="478"/>
      <c r="AU10" s="478"/>
      <c r="AV10" s="478"/>
      <c r="AW10" s="478"/>
      <c r="AX10" s="478"/>
      <c r="AY10" s="478"/>
      <c r="AZ10" s="483"/>
      <c r="BA10" s="483"/>
      <c r="BB10" s="483"/>
      <c r="BC10" s="483"/>
      <c r="BD10" s="483"/>
      <c r="BE10" s="483"/>
      <c r="BF10" s="483"/>
      <c r="BG10" s="483"/>
      <c r="BH10" s="483"/>
      <c r="BI10" s="484"/>
    </row>
    <row r="11" spans="2:61" ht="15.75" customHeight="1" thickBot="1">
      <c r="B11" s="479"/>
      <c r="C11" s="480"/>
      <c r="D11" s="480"/>
      <c r="E11" s="480"/>
      <c r="F11" s="480"/>
      <c r="G11" s="480"/>
      <c r="H11" s="480"/>
      <c r="I11" s="480"/>
      <c r="J11" s="480"/>
      <c r="K11" s="480"/>
      <c r="L11" s="480"/>
      <c r="M11" s="480"/>
      <c r="N11" s="480"/>
      <c r="O11" s="480"/>
      <c r="P11" s="480"/>
      <c r="Q11" s="480"/>
      <c r="R11" s="480"/>
      <c r="S11" s="480"/>
      <c r="T11" s="480"/>
      <c r="U11" s="480"/>
      <c r="V11" s="480"/>
      <c r="W11" s="480"/>
      <c r="X11" s="480"/>
      <c r="Y11" s="480"/>
      <c r="Z11" s="480"/>
      <c r="AA11" s="480"/>
      <c r="AB11" s="480"/>
      <c r="AC11" s="480"/>
      <c r="AD11" s="480"/>
      <c r="AE11" s="480"/>
      <c r="AF11" s="480"/>
      <c r="AG11" s="480"/>
      <c r="AH11" s="480"/>
      <c r="AI11" s="480"/>
      <c r="AJ11" s="480"/>
      <c r="AK11" s="480"/>
      <c r="AL11" s="480"/>
      <c r="AM11" s="480"/>
      <c r="AN11" s="480"/>
      <c r="AO11" s="480"/>
      <c r="AP11" s="480"/>
      <c r="AQ11" s="480"/>
      <c r="AR11" s="480"/>
      <c r="AS11" s="480"/>
      <c r="AT11" s="480"/>
      <c r="AU11" s="480"/>
      <c r="AV11" s="480"/>
      <c r="AW11" s="480"/>
      <c r="AX11" s="480"/>
      <c r="AY11" s="480"/>
      <c r="AZ11" s="485"/>
      <c r="BA11" s="485"/>
      <c r="BB11" s="485"/>
      <c r="BC11" s="485"/>
      <c r="BD11" s="485"/>
      <c r="BE11" s="485"/>
      <c r="BF11" s="485"/>
      <c r="BG11" s="485"/>
      <c r="BH11" s="485"/>
      <c r="BI11" s="486"/>
    </row>
    <row r="12" spans="2:61" ht="16.5" customHeight="1" thickTop="1" thickBot="1">
      <c r="B12" s="183" t="s">
        <v>1</v>
      </c>
      <c r="C12" s="183"/>
      <c r="D12" s="183"/>
      <c r="E12" s="183"/>
      <c r="F12" s="183"/>
      <c r="G12" s="183"/>
      <c r="H12" s="183"/>
      <c r="I12" s="183"/>
      <c r="J12" s="183"/>
      <c r="K12" s="183"/>
      <c r="L12" s="183"/>
      <c r="M12" s="183"/>
      <c r="N12" s="183"/>
      <c r="O12" s="183"/>
      <c r="P12" s="183"/>
      <c r="Q12" s="183"/>
      <c r="R12" s="183"/>
      <c r="S12" s="183"/>
      <c r="T12" s="183"/>
      <c r="U12" s="183"/>
      <c r="V12" s="183"/>
      <c r="W12" s="183"/>
      <c r="X12" s="183"/>
      <c r="Y12" s="183"/>
      <c r="Z12" s="183"/>
      <c r="AA12" s="183"/>
      <c r="AB12" s="183"/>
      <c r="AC12" s="183"/>
      <c r="AD12" s="183"/>
      <c r="AE12" s="183"/>
      <c r="AF12" s="183"/>
      <c r="AG12" s="183"/>
      <c r="AH12" s="183"/>
      <c r="AI12" s="183"/>
      <c r="AJ12" s="183"/>
      <c r="AK12" s="183"/>
      <c r="AL12" s="183"/>
      <c r="AM12" s="183"/>
      <c r="AN12" s="183"/>
      <c r="AO12" s="183"/>
      <c r="AP12" s="183"/>
      <c r="AQ12" s="183"/>
      <c r="AR12" s="183"/>
      <c r="AS12" s="183"/>
      <c r="AT12" s="183"/>
      <c r="AU12" s="183"/>
      <c r="AV12" s="183"/>
      <c r="AW12" s="183"/>
      <c r="AX12" s="183"/>
      <c r="AY12" s="183"/>
      <c r="AZ12" s="183"/>
      <c r="BA12" s="183"/>
      <c r="BB12" s="183"/>
      <c r="BC12" s="183"/>
      <c r="BD12" s="183"/>
      <c r="BE12" s="183"/>
      <c r="BF12" s="183"/>
      <c r="BG12" s="183"/>
      <c r="BH12" s="183"/>
      <c r="BI12" s="183"/>
    </row>
    <row r="13" spans="2:61" ht="16.5" customHeight="1" thickTop="1" thickBot="1">
      <c r="B13" s="183"/>
      <c r="C13" s="183"/>
      <c r="D13" s="183"/>
      <c r="E13" s="183"/>
      <c r="F13" s="183"/>
      <c r="G13" s="183"/>
      <c r="H13" s="183"/>
      <c r="I13" s="183"/>
      <c r="J13" s="183"/>
      <c r="K13" s="183"/>
      <c r="L13" s="183"/>
      <c r="M13" s="183"/>
      <c r="N13" s="183"/>
      <c r="O13" s="183"/>
      <c r="P13" s="183"/>
      <c r="Q13" s="183"/>
      <c r="R13" s="183"/>
      <c r="S13" s="183"/>
      <c r="T13" s="183"/>
      <c r="U13" s="183"/>
      <c r="V13" s="183"/>
      <c r="W13" s="183"/>
      <c r="X13" s="183"/>
      <c r="Y13" s="183"/>
      <c r="Z13" s="183"/>
      <c r="AA13" s="183"/>
      <c r="AB13" s="183"/>
      <c r="AC13" s="183"/>
      <c r="AD13" s="183"/>
      <c r="AE13" s="183"/>
      <c r="AF13" s="183"/>
      <c r="AG13" s="183"/>
      <c r="AH13" s="183"/>
      <c r="AI13" s="183"/>
      <c r="AJ13" s="183"/>
      <c r="AK13" s="183"/>
      <c r="AL13" s="183"/>
      <c r="AM13" s="183"/>
      <c r="AN13" s="183"/>
      <c r="AO13" s="183"/>
      <c r="AP13" s="183"/>
      <c r="AQ13" s="183"/>
      <c r="AR13" s="183"/>
      <c r="AS13" s="183"/>
      <c r="AT13" s="183"/>
      <c r="AU13" s="183"/>
      <c r="AV13" s="183"/>
      <c r="AW13" s="183"/>
      <c r="AX13" s="183"/>
      <c r="AY13" s="183"/>
      <c r="AZ13" s="183"/>
      <c r="BA13" s="183"/>
      <c r="BB13" s="183"/>
      <c r="BC13" s="183"/>
      <c r="BD13" s="183"/>
      <c r="BE13" s="183"/>
      <c r="BF13" s="183"/>
      <c r="BG13" s="183"/>
      <c r="BH13" s="183"/>
      <c r="BI13" s="183"/>
    </row>
    <row r="14" spans="2:61" ht="16.5" customHeight="1" thickTop="1" thickBot="1">
      <c r="B14" s="183"/>
      <c r="C14" s="183"/>
      <c r="D14" s="183"/>
      <c r="E14" s="183"/>
      <c r="F14" s="183"/>
      <c r="G14" s="183"/>
      <c r="H14" s="183"/>
      <c r="I14" s="183"/>
      <c r="J14" s="183"/>
      <c r="K14" s="183"/>
      <c r="L14" s="183"/>
      <c r="M14" s="183"/>
      <c r="N14" s="183"/>
      <c r="O14" s="183"/>
      <c r="P14" s="183"/>
      <c r="Q14" s="183"/>
      <c r="R14" s="183"/>
      <c r="S14" s="183"/>
      <c r="T14" s="183"/>
      <c r="U14" s="183"/>
      <c r="V14" s="183"/>
      <c r="W14" s="183"/>
      <c r="X14" s="183"/>
      <c r="Y14" s="183"/>
      <c r="Z14" s="183"/>
      <c r="AA14" s="183"/>
      <c r="AB14" s="183"/>
      <c r="AC14" s="183"/>
      <c r="AD14" s="183"/>
      <c r="AE14" s="183"/>
      <c r="AF14" s="183"/>
      <c r="AG14" s="183"/>
      <c r="AH14" s="183"/>
      <c r="AI14" s="183"/>
      <c r="AJ14" s="183"/>
      <c r="AK14" s="183"/>
      <c r="AL14" s="183"/>
      <c r="AM14" s="183"/>
      <c r="AN14" s="183"/>
      <c r="AO14" s="183"/>
      <c r="AP14" s="183"/>
      <c r="AQ14" s="183"/>
      <c r="AR14" s="183"/>
      <c r="AS14" s="183"/>
      <c r="AT14" s="183"/>
      <c r="AU14" s="183"/>
      <c r="AV14" s="183"/>
      <c r="AW14" s="183"/>
      <c r="AX14" s="183"/>
      <c r="AY14" s="183"/>
      <c r="AZ14" s="183"/>
      <c r="BA14" s="183"/>
      <c r="BB14" s="183"/>
      <c r="BC14" s="183"/>
      <c r="BD14" s="183"/>
      <c r="BE14" s="183"/>
      <c r="BF14" s="183"/>
      <c r="BG14" s="183"/>
      <c r="BH14" s="183"/>
      <c r="BI14" s="183"/>
    </row>
    <row r="15" spans="2:61" ht="16.5" customHeight="1" thickTop="1" thickBot="1">
      <c r="B15" s="183"/>
      <c r="C15" s="183"/>
      <c r="D15" s="183"/>
      <c r="E15" s="183"/>
      <c r="F15" s="183"/>
      <c r="G15" s="183"/>
      <c r="H15" s="183"/>
      <c r="I15" s="183"/>
      <c r="J15" s="183"/>
      <c r="K15" s="183"/>
      <c r="L15" s="183"/>
      <c r="M15" s="183"/>
      <c r="N15" s="183"/>
      <c r="O15" s="183"/>
      <c r="P15" s="183"/>
      <c r="Q15" s="183"/>
      <c r="R15" s="183"/>
      <c r="S15" s="183"/>
      <c r="T15" s="183"/>
      <c r="U15" s="183"/>
      <c r="V15" s="183"/>
      <c r="W15" s="183"/>
      <c r="X15" s="183"/>
      <c r="Y15" s="183"/>
      <c r="Z15" s="183"/>
      <c r="AA15" s="183"/>
      <c r="AB15" s="183"/>
      <c r="AC15" s="183"/>
      <c r="AD15" s="183"/>
      <c r="AE15" s="183"/>
      <c r="AF15" s="183"/>
      <c r="AG15" s="183"/>
      <c r="AH15" s="183"/>
      <c r="AI15" s="183"/>
      <c r="AJ15" s="183"/>
      <c r="AK15" s="183"/>
      <c r="AL15" s="183"/>
      <c r="AM15" s="183"/>
      <c r="AN15" s="183"/>
      <c r="AO15" s="183"/>
      <c r="AP15" s="183"/>
      <c r="AQ15" s="183"/>
      <c r="AR15" s="183"/>
      <c r="AS15" s="183"/>
      <c r="AT15" s="183"/>
      <c r="AU15" s="183"/>
      <c r="AV15" s="183"/>
      <c r="AW15" s="183"/>
      <c r="AX15" s="183"/>
      <c r="AY15" s="183"/>
      <c r="AZ15" s="183"/>
      <c r="BA15" s="183"/>
      <c r="BB15" s="183"/>
      <c r="BC15" s="183"/>
      <c r="BD15" s="183"/>
      <c r="BE15" s="183"/>
      <c r="BF15" s="183"/>
      <c r="BG15" s="183"/>
      <c r="BH15" s="183"/>
      <c r="BI15" s="183"/>
    </row>
    <row r="16" spans="2:61" ht="16.5" customHeight="1" thickTop="1" thickBot="1">
      <c r="B16" s="146"/>
      <c r="C16" s="146"/>
      <c r="D16" s="146"/>
      <c r="E16" s="146"/>
      <c r="F16" s="146"/>
      <c r="G16" s="146"/>
      <c r="H16" s="146"/>
      <c r="I16" s="146"/>
      <c r="J16" s="146"/>
      <c r="K16" s="146"/>
      <c r="L16" s="146"/>
      <c r="M16" s="146"/>
      <c r="N16" s="146"/>
      <c r="O16" s="146"/>
      <c r="P16" s="146"/>
      <c r="Q16" s="146"/>
      <c r="R16" s="146"/>
      <c r="S16" s="146"/>
      <c r="T16" s="146"/>
      <c r="U16" s="146"/>
      <c r="V16" s="146"/>
      <c r="W16" s="146"/>
      <c r="X16" s="146"/>
      <c r="Y16" s="146"/>
      <c r="Z16" s="146"/>
      <c r="AA16" s="146"/>
      <c r="AB16" s="146"/>
      <c r="AC16" s="146"/>
      <c r="AD16" s="146"/>
      <c r="AE16" s="146"/>
      <c r="AF16" s="146"/>
      <c r="AG16" s="146"/>
      <c r="AH16" s="146"/>
      <c r="AI16" s="146"/>
      <c r="AJ16" s="146"/>
      <c r="AK16" s="146"/>
      <c r="AL16" s="146"/>
      <c r="AM16" s="146"/>
      <c r="AN16" s="146"/>
      <c r="AO16" s="146"/>
      <c r="AP16" s="146"/>
      <c r="AQ16" s="146"/>
      <c r="AR16" s="146"/>
      <c r="AS16" s="146"/>
      <c r="AT16" s="146"/>
      <c r="AU16" s="146"/>
      <c r="AV16" s="146"/>
      <c r="AW16" s="146"/>
      <c r="AX16" s="146"/>
      <c r="AY16" s="146"/>
      <c r="AZ16" s="146"/>
      <c r="BA16" s="146"/>
      <c r="BB16" s="146"/>
      <c r="BC16" s="146"/>
      <c r="BD16" s="146"/>
      <c r="BE16" s="146"/>
      <c r="BF16" s="146"/>
      <c r="BG16" s="146"/>
      <c r="BH16" s="146"/>
      <c r="BI16" s="146"/>
    </row>
    <row r="17" spans="2:61" ht="16.5" customHeight="1" thickTop="1" thickBot="1">
      <c r="B17" s="146"/>
      <c r="C17" s="146"/>
      <c r="D17" s="146"/>
      <c r="E17" s="146"/>
      <c r="F17" s="146"/>
      <c r="G17" s="146"/>
      <c r="H17" s="146"/>
      <c r="I17" s="146"/>
      <c r="J17" s="146"/>
      <c r="K17" s="146"/>
      <c r="L17" s="146"/>
      <c r="M17" s="146"/>
      <c r="N17" s="146"/>
      <c r="O17" s="146"/>
      <c r="P17" s="146"/>
      <c r="Q17" s="146"/>
      <c r="R17" s="146"/>
      <c r="S17" s="146"/>
      <c r="T17" s="146"/>
      <c r="U17" s="146"/>
      <c r="V17" s="146"/>
      <c r="W17" s="146"/>
      <c r="X17" s="146"/>
      <c r="Y17" s="146"/>
      <c r="Z17" s="146"/>
      <c r="AA17" s="146"/>
      <c r="AB17" s="146"/>
      <c r="AC17" s="146"/>
      <c r="AD17" s="146"/>
      <c r="AE17" s="146"/>
      <c r="AF17" s="146"/>
      <c r="AG17" s="146"/>
      <c r="AH17" s="146"/>
      <c r="AI17" s="146"/>
      <c r="AJ17" s="146"/>
      <c r="AK17" s="146"/>
      <c r="AL17" s="146"/>
      <c r="AM17" s="146"/>
      <c r="AN17" s="146"/>
      <c r="AO17" s="146"/>
      <c r="AP17" s="146"/>
      <c r="AQ17" s="146"/>
      <c r="AR17" s="146"/>
      <c r="AS17" s="146"/>
      <c r="AT17" s="146"/>
      <c r="AU17" s="146"/>
      <c r="AV17" s="146"/>
      <c r="AW17" s="146"/>
      <c r="AX17" s="146"/>
      <c r="AY17" s="146"/>
      <c r="AZ17" s="146"/>
      <c r="BA17" s="146"/>
      <c r="BB17" s="146"/>
      <c r="BC17" s="146"/>
      <c r="BD17" s="146"/>
      <c r="BE17" s="146"/>
      <c r="BF17" s="146"/>
      <c r="BG17" s="146"/>
      <c r="BH17" s="146"/>
      <c r="BI17" s="146"/>
    </row>
    <row r="18" spans="2:61" ht="15" customHeight="1" thickTop="1" thickBot="1">
      <c r="B18" s="461" t="s">
        <v>2</v>
      </c>
      <c r="C18" s="461"/>
      <c r="D18" s="461"/>
      <c r="E18" s="461"/>
      <c r="F18" s="461"/>
      <c r="G18" s="461"/>
      <c r="H18" s="461"/>
      <c r="I18" s="461"/>
      <c r="J18" s="461"/>
      <c r="K18" s="414" t="s">
        <v>260</v>
      </c>
      <c r="L18" s="414"/>
      <c r="M18" s="414"/>
      <c r="N18" s="414"/>
      <c r="O18" s="414"/>
      <c r="P18" s="414"/>
      <c r="Q18" s="414"/>
      <c r="R18" s="414"/>
      <c r="S18" s="414"/>
      <c r="T18" s="461" t="s">
        <v>3</v>
      </c>
      <c r="U18" s="461"/>
      <c r="V18" s="461"/>
      <c r="W18" s="461"/>
      <c r="X18" s="461"/>
      <c r="Y18" s="461"/>
      <c r="Z18" s="461"/>
      <c r="AA18" s="461"/>
      <c r="AB18" s="461"/>
      <c r="AC18" s="461"/>
      <c r="AD18" s="461"/>
      <c r="AE18" s="461"/>
      <c r="AF18" s="461"/>
      <c r="AG18" s="496">
        <f>'11.02'!AG18+1</f>
        <v>44239</v>
      </c>
      <c r="AH18" s="496"/>
      <c r="AI18" s="496"/>
      <c r="AJ18" s="496"/>
      <c r="AK18" s="496"/>
      <c r="AL18" s="496"/>
      <c r="AM18" s="496"/>
      <c r="AN18" s="496"/>
      <c r="AO18" s="496"/>
      <c r="AP18" s="183" t="s">
        <v>4</v>
      </c>
      <c r="AQ18" s="183"/>
      <c r="AR18" s="183"/>
      <c r="AS18" s="183"/>
      <c r="AT18" s="183"/>
      <c r="AU18" s="183"/>
      <c r="AV18" s="183"/>
      <c r="AW18" s="183"/>
      <c r="AX18" s="183"/>
      <c r="AY18" s="183"/>
      <c r="AZ18" s="183"/>
      <c r="BA18" s="183"/>
      <c r="BB18" s="183"/>
      <c r="BC18" s="183"/>
      <c r="BD18" s="183"/>
      <c r="BE18" s="183"/>
      <c r="BF18" s="183"/>
      <c r="BG18" s="183"/>
      <c r="BH18" s="183"/>
      <c r="BI18" s="183"/>
    </row>
    <row r="19" spans="2:61" ht="15" customHeight="1" thickTop="1" thickBot="1">
      <c r="B19" s="461"/>
      <c r="C19" s="461"/>
      <c r="D19" s="461"/>
      <c r="E19" s="461"/>
      <c r="F19" s="461"/>
      <c r="G19" s="461"/>
      <c r="H19" s="461"/>
      <c r="I19" s="461"/>
      <c r="J19" s="461"/>
      <c r="K19" s="414"/>
      <c r="L19" s="414"/>
      <c r="M19" s="414"/>
      <c r="N19" s="414"/>
      <c r="O19" s="414"/>
      <c r="P19" s="414"/>
      <c r="Q19" s="414"/>
      <c r="R19" s="414"/>
      <c r="S19" s="414"/>
      <c r="T19" s="461"/>
      <c r="U19" s="461"/>
      <c r="V19" s="461"/>
      <c r="W19" s="461"/>
      <c r="X19" s="461"/>
      <c r="Y19" s="461"/>
      <c r="Z19" s="461"/>
      <c r="AA19" s="461"/>
      <c r="AB19" s="461"/>
      <c r="AC19" s="461"/>
      <c r="AD19" s="461"/>
      <c r="AE19" s="461"/>
      <c r="AF19" s="461"/>
      <c r="AG19" s="496"/>
      <c r="AH19" s="496"/>
      <c r="AI19" s="496"/>
      <c r="AJ19" s="496"/>
      <c r="AK19" s="496"/>
      <c r="AL19" s="496"/>
      <c r="AM19" s="496"/>
      <c r="AN19" s="496"/>
      <c r="AO19" s="496"/>
      <c r="AP19" s="183"/>
      <c r="AQ19" s="183"/>
      <c r="AR19" s="183"/>
      <c r="AS19" s="183"/>
      <c r="AT19" s="183"/>
      <c r="AU19" s="183"/>
      <c r="AV19" s="183"/>
      <c r="AW19" s="183"/>
      <c r="AX19" s="183"/>
      <c r="AY19" s="183"/>
      <c r="AZ19" s="183"/>
      <c r="BA19" s="183"/>
      <c r="BB19" s="183"/>
      <c r="BC19" s="183"/>
      <c r="BD19" s="183"/>
      <c r="BE19" s="183"/>
      <c r="BF19" s="183"/>
      <c r="BG19" s="183"/>
      <c r="BH19" s="183"/>
      <c r="BI19" s="183"/>
    </row>
    <row r="20" spans="2:61" ht="15" customHeight="1" thickTop="1" thickBot="1">
      <c r="B20" s="461"/>
      <c r="C20" s="461"/>
      <c r="D20" s="461"/>
      <c r="E20" s="461"/>
      <c r="F20" s="461"/>
      <c r="G20" s="461"/>
      <c r="H20" s="461"/>
      <c r="I20" s="461"/>
      <c r="J20" s="461"/>
      <c r="K20" s="414"/>
      <c r="L20" s="414"/>
      <c r="M20" s="414"/>
      <c r="N20" s="414"/>
      <c r="O20" s="414"/>
      <c r="P20" s="414"/>
      <c r="Q20" s="414"/>
      <c r="R20" s="414"/>
      <c r="S20" s="414"/>
      <c r="T20" s="461"/>
      <c r="U20" s="461"/>
      <c r="V20" s="461"/>
      <c r="W20" s="461"/>
      <c r="X20" s="461"/>
      <c r="Y20" s="461"/>
      <c r="Z20" s="461"/>
      <c r="AA20" s="461"/>
      <c r="AB20" s="461"/>
      <c r="AC20" s="461"/>
      <c r="AD20" s="461"/>
      <c r="AE20" s="461"/>
      <c r="AF20" s="461"/>
      <c r="AG20" s="496"/>
      <c r="AH20" s="496"/>
      <c r="AI20" s="496"/>
      <c r="AJ20" s="496"/>
      <c r="AK20" s="496"/>
      <c r="AL20" s="496"/>
      <c r="AM20" s="496"/>
      <c r="AN20" s="496"/>
      <c r="AO20" s="496"/>
      <c r="AP20" s="183"/>
      <c r="AQ20" s="183"/>
      <c r="AR20" s="183"/>
      <c r="AS20" s="183"/>
      <c r="AT20" s="183"/>
      <c r="AU20" s="183"/>
      <c r="AV20" s="183"/>
      <c r="AW20" s="183"/>
      <c r="AX20" s="183"/>
      <c r="AY20" s="183"/>
      <c r="AZ20" s="183"/>
      <c r="BA20" s="183"/>
      <c r="BB20" s="183"/>
      <c r="BC20" s="183"/>
      <c r="BD20" s="183"/>
      <c r="BE20" s="183"/>
      <c r="BF20" s="183"/>
      <c r="BG20" s="183"/>
      <c r="BH20" s="183"/>
      <c r="BI20" s="183"/>
    </row>
    <row r="21" spans="2:61" ht="16.5" customHeight="1" thickTop="1" thickBot="1">
      <c r="B21" s="461" t="s">
        <v>5</v>
      </c>
      <c r="C21" s="461"/>
      <c r="D21" s="461"/>
      <c r="E21" s="461"/>
      <c r="F21" s="461"/>
      <c r="G21" s="461"/>
      <c r="H21" s="461"/>
      <c r="I21" s="461"/>
      <c r="J21" s="461"/>
      <c r="K21" s="414" t="s">
        <v>137</v>
      </c>
      <c r="L21" s="414"/>
      <c r="M21" s="414"/>
      <c r="N21" s="414"/>
      <c r="O21" s="414"/>
      <c r="P21" s="414"/>
      <c r="Q21" s="414"/>
      <c r="R21" s="414"/>
      <c r="S21" s="414"/>
      <c r="T21" s="461" t="s">
        <v>6</v>
      </c>
      <c r="U21" s="461"/>
      <c r="V21" s="461"/>
      <c r="W21" s="461"/>
      <c r="X21" s="461"/>
      <c r="Y21" s="461"/>
      <c r="Z21" s="461"/>
      <c r="AA21" s="461"/>
      <c r="AB21" s="461"/>
      <c r="AC21" s="461"/>
      <c r="AD21" s="461"/>
      <c r="AE21" s="461"/>
      <c r="AF21" s="461"/>
      <c r="AG21" s="462">
        <f>'11.02'!AG21+1</f>
        <v>8</v>
      </c>
      <c r="AH21" s="463"/>
      <c r="AI21" s="463"/>
      <c r="AJ21" s="463"/>
      <c r="AK21" s="463"/>
      <c r="AL21" s="463"/>
      <c r="AM21" s="463"/>
      <c r="AN21" s="463"/>
      <c r="AO21" s="463"/>
      <c r="AP21" s="187" t="s">
        <v>7</v>
      </c>
      <c r="AQ21" s="187"/>
      <c r="AR21" s="187"/>
      <c r="AS21" s="187"/>
      <c r="AT21" s="187"/>
      <c r="AU21" s="187"/>
      <c r="AV21" s="464" t="s">
        <v>8</v>
      </c>
      <c r="AW21" s="464"/>
      <c r="AX21" s="464"/>
      <c r="AY21" s="269" t="s">
        <v>9</v>
      </c>
      <c r="AZ21" s="270"/>
      <c r="BA21" s="269" t="s">
        <v>10</v>
      </c>
      <c r="BB21" s="270"/>
      <c r="BC21" s="269" t="s">
        <v>11</v>
      </c>
      <c r="BD21" s="275"/>
      <c r="BE21" s="270"/>
      <c r="BF21" s="464" t="s">
        <v>12</v>
      </c>
      <c r="BG21" s="464"/>
      <c r="BH21" s="464"/>
      <c r="BI21" s="464"/>
    </row>
    <row r="22" spans="2:61" ht="16.5" customHeight="1" thickTop="1" thickBot="1">
      <c r="B22" s="461"/>
      <c r="C22" s="461"/>
      <c r="D22" s="461"/>
      <c r="E22" s="461"/>
      <c r="F22" s="461"/>
      <c r="G22" s="461"/>
      <c r="H22" s="461"/>
      <c r="I22" s="461"/>
      <c r="J22" s="461"/>
      <c r="K22" s="414"/>
      <c r="L22" s="414"/>
      <c r="M22" s="414"/>
      <c r="N22" s="414"/>
      <c r="O22" s="414"/>
      <c r="P22" s="414"/>
      <c r="Q22" s="414"/>
      <c r="R22" s="414"/>
      <c r="S22" s="414"/>
      <c r="T22" s="461"/>
      <c r="U22" s="461"/>
      <c r="V22" s="461"/>
      <c r="W22" s="461"/>
      <c r="X22" s="461"/>
      <c r="Y22" s="461"/>
      <c r="Z22" s="461"/>
      <c r="AA22" s="461"/>
      <c r="AB22" s="461"/>
      <c r="AC22" s="461"/>
      <c r="AD22" s="461"/>
      <c r="AE22" s="461"/>
      <c r="AF22" s="461"/>
      <c r="AG22" s="463"/>
      <c r="AH22" s="463"/>
      <c r="AI22" s="463"/>
      <c r="AJ22" s="463"/>
      <c r="AK22" s="463"/>
      <c r="AL22" s="463"/>
      <c r="AM22" s="463"/>
      <c r="AN22" s="463"/>
      <c r="AO22" s="463"/>
      <c r="AP22" s="187"/>
      <c r="AQ22" s="187"/>
      <c r="AR22" s="187"/>
      <c r="AS22" s="187"/>
      <c r="AT22" s="187"/>
      <c r="AU22" s="187"/>
      <c r="AV22" s="464"/>
      <c r="AW22" s="464"/>
      <c r="AX22" s="464"/>
      <c r="AY22" s="271"/>
      <c r="AZ22" s="272"/>
      <c r="BA22" s="271"/>
      <c r="BB22" s="272"/>
      <c r="BC22" s="271"/>
      <c r="BD22" s="276"/>
      <c r="BE22" s="272"/>
      <c r="BF22" s="464"/>
      <c r="BG22" s="464"/>
      <c r="BH22" s="464"/>
      <c r="BI22" s="464"/>
    </row>
    <row r="23" spans="2:61" ht="16.5" customHeight="1" thickTop="1" thickBot="1">
      <c r="B23" s="461"/>
      <c r="C23" s="461"/>
      <c r="D23" s="461"/>
      <c r="E23" s="461"/>
      <c r="F23" s="461"/>
      <c r="G23" s="461"/>
      <c r="H23" s="461"/>
      <c r="I23" s="461"/>
      <c r="J23" s="461"/>
      <c r="K23" s="414"/>
      <c r="L23" s="414"/>
      <c r="M23" s="414"/>
      <c r="N23" s="414"/>
      <c r="O23" s="414"/>
      <c r="P23" s="414"/>
      <c r="Q23" s="414"/>
      <c r="R23" s="414"/>
      <c r="S23" s="414"/>
      <c r="T23" s="461"/>
      <c r="U23" s="461"/>
      <c r="V23" s="461"/>
      <c r="W23" s="461"/>
      <c r="X23" s="461"/>
      <c r="Y23" s="461"/>
      <c r="Z23" s="461"/>
      <c r="AA23" s="461"/>
      <c r="AB23" s="461"/>
      <c r="AC23" s="461"/>
      <c r="AD23" s="461"/>
      <c r="AE23" s="461"/>
      <c r="AF23" s="461"/>
      <c r="AG23" s="463"/>
      <c r="AH23" s="463"/>
      <c r="AI23" s="463"/>
      <c r="AJ23" s="463"/>
      <c r="AK23" s="463"/>
      <c r="AL23" s="463"/>
      <c r="AM23" s="463"/>
      <c r="AN23" s="463"/>
      <c r="AO23" s="463"/>
      <c r="AP23" s="187"/>
      <c r="AQ23" s="187"/>
      <c r="AR23" s="187"/>
      <c r="AS23" s="187"/>
      <c r="AT23" s="187"/>
      <c r="AU23" s="187"/>
      <c r="AV23" s="464"/>
      <c r="AW23" s="464"/>
      <c r="AX23" s="464"/>
      <c r="AY23" s="273"/>
      <c r="AZ23" s="274"/>
      <c r="BA23" s="273"/>
      <c r="BB23" s="274"/>
      <c r="BC23" s="273"/>
      <c r="BD23" s="277"/>
      <c r="BE23" s="274"/>
      <c r="BF23" s="464"/>
      <c r="BG23" s="464"/>
      <c r="BH23" s="464"/>
      <c r="BI23" s="464"/>
    </row>
    <row r="24" spans="2:61" ht="16.5" customHeight="1" thickTop="1" thickBot="1">
      <c r="B24" s="461" t="s">
        <v>13</v>
      </c>
      <c r="C24" s="461"/>
      <c r="D24" s="461"/>
      <c r="E24" s="461"/>
      <c r="F24" s="461"/>
      <c r="G24" s="461"/>
      <c r="H24" s="461"/>
      <c r="I24" s="461"/>
      <c r="J24" s="461"/>
      <c r="K24" s="414" t="s">
        <v>168</v>
      </c>
      <c r="L24" s="414"/>
      <c r="M24" s="414"/>
      <c r="N24" s="414"/>
      <c r="O24" s="414"/>
      <c r="P24" s="414"/>
      <c r="Q24" s="414"/>
      <c r="R24" s="414"/>
      <c r="S24" s="414"/>
      <c r="T24" s="209" t="s">
        <v>14</v>
      </c>
      <c r="U24" s="210"/>
      <c r="V24" s="210"/>
      <c r="W24" s="210"/>
      <c r="X24" s="210"/>
      <c r="Y24" s="210"/>
      <c r="Z24" s="210"/>
      <c r="AA24" s="210"/>
      <c r="AB24" s="210"/>
      <c r="AC24" s="210"/>
      <c r="AD24" s="210"/>
      <c r="AE24" s="210"/>
      <c r="AF24" s="211"/>
      <c r="AG24" s="496">
        <f>'11.02'!AG24</f>
        <v>44232</v>
      </c>
      <c r="AH24" s="496"/>
      <c r="AI24" s="496"/>
      <c r="AJ24" s="496"/>
      <c r="AK24" s="496"/>
      <c r="AL24" s="496"/>
      <c r="AM24" s="496"/>
      <c r="AN24" s="496"/>
      <c r="AO24" s="496"/>
      <c r="AP24" s="506" t="s">
        <v>172</v>
      </c>
      <c r="AQ24" s="506"/>
      <c r="AR24" s="506"/>
      <c r="AS24" s="506"/>
      <c r="AT24" s="506"/>
      <c r="AU24" s="506"/>
      <c r="AV24" s="188" t="s">
        <v>325</v>
      </c>
      <c r="AW24" s="241"/>
      <c r="AX24" s="189"/>
      <c r="AY24" s="188">
        <v>30</v>
      </c>
      <c r="AZ24" s="189"/>
      <c r="BA24" s="188">
        <v>30</v>
      </c>
      <c r="BB24" s="189"/>
      <c r="BC24" s="188">
        <v>30</v>
      </c>
      <c r="BD24" s="241"/>
      <c r="BE24" s="189"/>
      <c r="BF24" s="459" t="s">
        <v>323</v>
      </c>
      <c r="BG24" s="241"/>
      <c r="BH24" s="241"/>
      <c r="BI24" s="189"/>
    </row>
    <row r="25" spans="2:61" ht="16.5" customHeight="1" thickTop="1" thickBot="1">
      <c r="B25" s="461"/>
      <c r="C25" s="461"/>
      <c r="D25" s="461"/>
      <c r="E25" s="461"/>
      <c r="F25" s="461"/>
      <c r="G25" s="461"/>
      <c r="H25" s="461"/>
      <c r="I25" s="461"/>
      <c r="J25" s="461"/>
      <c r="K25" s="414"/>
      <c r="L25" s="414"/>
      <c r="M25" s="414"/>
      <c r="N25" s="414"/>
      <c r="O25" s="414"/>
      <c r="P25" s="414"/>
      <c r="Q25" s="414"/>
      <c r="R25" s="414"/>
      <c r="S25" s="414"/>
      <c r="T25" s="212"/>
      <c r="U25" s="213"/>
      <c r="V25" s="213"/>
      <c r="W25" s="213"/>
      <c r="X25" s="213"/>
      <c r="Y25" s="213"/>
      <c r="Z25" s="213"/>
      <c r="AA25" s="213"/>
      <c r="AB25" s="213"/>
      <c r="AC25" s="213"/>
      <c r="AD25" s="213"/>
      <c r="AE25" s="213"/>
      <c r="AF25" s="214"/>
      <c r="AG25" s="496"/>
      <c r="AH25" s="496"/>
      <c r="AI25" s="496"/>
      <c r="AJ25" s="496"/>
      <c r="AK25" s="496"/>
      <c r="AL25" s="496"/>
      <c r="AM25" s="496"/>
      <c r="AN25" s="496"/>
      <c r="AO25" s="496"/>
      <c r="AP25" s="506"/>
      <c r="AQ25" s="506"/>
      <c r="AR25" s="506"/>
      <c r="AS25" s="506"/>
      <c r="AT25" s="506"/>
      <c r="AU25" s="506"/>
      <c r="AV25" s="190"/>
      <c r="AW25" s="242"/>
      <c r="AX25" s="191"/>
      <c r="AY25" s="190"/>
      <c r="AZ25" s="191"/>
      <c r="BA25" s="190"/>
      <c r="BB25" s="191"/>
      <c r="BC25" s="190"/>
      <c r="BD25" s="242"/>
      <c r="BE25" s="191"/>
      <c r="BF25" s="190"/>
      <c r="BG25" s="242"/>
      <c r="BH25" s="242"/>
      <c r="BI25" s="191"/>
    </row>
    <row r="26" spans="2:61" ht="16.5" customHeight="1" thickTop="1" thickBot="1">
      <c r="B26" s="461"/>
      <c r="C26" s="461"/>
      <c r="D26" s="461"/>
      <c r="E26" s="461"/>
      <c r="F26" s="461"/>
      <c r="G26" s="461"/>
      <c r="H26" s="461"/>
      <c r="I26" s="461"/>
      <c r="J26" s="461"/>
      <c r="K26" s="414"/>
      <c r="L26" s="414"/>
      <c r="M26" s="414"/>
      <c r="N26" s="414"/>
      <c r="O26" s="414"/>
      <c r="P26" s="414"/>
      <c r="Q26" s="414"/>
      <c r="R26" s="414"/>
      <c r="S26" s="414"/>
      <c r="T26" s="215"/>
      <c r="U26" s="216"/>
      <c r="V26" s="216"/>
      <c r="W26" s="216"/>
      <c r="X26" s="216"/>
      <c r="Y26" s="216"/>
      <c r="Z26" s="216"/>
      <c r="AA26" s="216"/>
      <c r="AB26" s="216"/>
      <c r="AC26" s="216"/>
      <c r="AD26" s="216"/>
      <c r="AE26" s="216"/>
      <c r="AF26" s="217"/>
      <c r="AG26" s="496"/>
      <c r="AH26" s="496"/>
      <c r="AI26" s="496"/>
      <c r="AJ26" s="496"/>
      <c r="AK26" s="496"/>
      <c r="AL26" s="496"/>
      <c r="AM26" s="496"/>
      <c r="AN26" s="496"/>
      <c r="AO26" s="496"/>
      <c r="AP26" s="506"/>
      <c r="AQ26" s="506"/>
      <c r="AR26" s="506"/>
      <c r="AS26" s="506"/>
      <c r="AT26" s="506"/>
      <c r="AU26" s="506"/>
      <c r="AV26" s="192"/>
      <c r="AW26" s="243"/>
      <c r="AX26" s="193"/>
      <c r="AY26" s="192"/>
      <c r="AZ26" s="193"/>
      <c r="BA26" s="192"/>
      <c r="BB26" s="193"/>
      <c r="BC26" s="192"/>
      <c r="BD26" s="243"/>
      <c r="BE26" s="193"/>
      <c r="BF26" s="192"/>
      <c r="BG26" s="243"/>
      <c r="BH26" s="243"/>
      <c r="BI26" s="193"/>
    </row>
    <row r="27" spans="2:61" ht="16.5" customHeight="1" thickTop="1" thickBot="1">
      <c r="B27" s="461" t="s">
        <v>15</v>
      </c>
      <c r="C27" s="461"/>
      <c r="D27" s="461"/>
      <c r="E27" s="461"/>
      <c r="F27" s="461"/>
      <c r="G27" s="461"/>
      <c r="H27" s="461"/>
      <c r="I27" s="461"/>
      <c r="J27" s="461"/>
      <c r="K27" s="414">
        <v>23</v>
      </c>
      <c r="L27" s="414"/>
      <c r="M27" s="414"/>
      <c r="N27" s="414"/>
      <c r="O27" s="414"/>
      <c r="P27" s="414"/>
      <c r="Q27" s="414"/>
      <c r="R27" s="414"/>
      <c r="S27" s="414"/>
      <c r="T27" s="461" t="s">
        <v>16</v>
      </c>
      <c r="U27" s="461"/>
      <c r="V27" s="461"/>
      <c r="W27" s="461"/>
      <c r="X27" s="461"/>
      <c r="Y27" s="461"/>
      <c r="Z27" s="461"/>
      <c r="AA27" s="461"/>
      <c r="AB27" s="461"/>
      <c r="AC27" s="461"/>
      <c r="AD27" s="461"/>
      <c r="AE27" s="461"/>
      <c r="AF27" s="461"/>
      <c r="AG27" s="323" t="s">
        <v>129</v>
      </c>
      <c r="AH27" s="324"/>
      <c r="AI27" s="324"/>
      <c r="AJ27" s="324"/>
      <c r="AK27" s="324"/>
      <c r="AL27" s="324"/>
      <c r="AM27" s="324"/>
      <c r="AN27" s="324"/>
      <c r="AO27" s="325"/>
      <c r="AP27" s="506" t="s">
        <v>324</v>
      </c>
      <c r="AQ27" s="506"/>
      <c r="AR27" s="506"/>
      <c r="AS27" s="506"/>
      <c r="AT27" s="506"/>
      <c r="AU27" s="506"/>
      <c r="AV27" s="188" t="s">
        <v>326</v>
      </c>
      <c r="AW27" s="241"/>
      <c r="AX27" s="189"/>
      <c r="AY27" s="188">
        <v>1063</v>
      </c>
      <c r="AZ27" s="189"/>
      <c r="BA27" s="188"/>
      <c r="BB27" s="189"/>
      <c r="BC27" s="194"/>
      <c r="BD27" s="219"/>
      <c r="BE27" s="195"/>
      <c r="BF27" s="459"/>
      <c r="BG27" s="241"/>
      <c r="BH27" s="241"/>
      <c r="BI27" s="189"/>
    </row>
    <row r="28" spans="2:61" ht="16.5" customHeight="1" thickTop="1" thickBot="1">
      <c r="B28" s="461"/>
      <c r="C28" s="461"/>
      <c r="D28" s="461"/>
      <c r="E28" s="461"/>
      <c r="F28" s="461"/>
      <c r="G28" s="461"/>
      <c r="H28" s="461"/>
      <c r="I28" s="461"/>
      <c r="J28" s="461"/>
      <c r="K28" s="414"/>
      <c r="L28" s="414"/>
      <c r="M28" s="414"/>
      <c r="N28" s="414"/>
      <c r="O28" s="414"/>
      <c r="P28" s="414"/>
      <c r="Q28" s="414"/>
      <c r="R28" s="414"/>
      <c r="S28" s="414"/>
      <c r="T28" s="461"/>
      <c r="U28" s="461"/>
      <c r="V28" s="461"/>
      <c r="W28" s="461"/>
      <c r="X28" s="461"/>
      <c r="Y28" s="461"/>
      <c r="Z28" s="461"/>
      <c r="AA28" s="461"/>
      <c r="AB28" s="461"/>
      <c r="AC28" s="461"/>
      <c r="AD28" s="461"/>
      <c r="AE28" s="461"/>
      <c r="AF28" s="461"/>
      <c r="AG28" s="326"/>
      <c r="AH28" s="327"/>
      <c r="AI28" s="327"/>
      <c r="AJ28" s="327"/>
      <c r="AK28" s="327"/>
      <c r="AL28" s="327"/>
      <c r="AM28" s="327"/>
      <c r="AN28" s="327"/>
      <c r="AO28" s="328"/>
      <c r="AP28" s="506"/>
      <c r="AQ28" s="506"/>
      <c r="AR28" s="506"/>
      <c r="AS28" s="506"/>
      <c r="AT28" s="506"/>
      <c r="AU28" s="506"/>
      <c r="AV28" s="190"/>
      <c r="AW28" s="242"/>
      <c r="AX28" s="191"/>
      <c r="AY28" s="190"/>
      <c r="AZ28" s="191"/>
      <c r="BA28" s="190"/>
      <c r="BB28" s="191"/>
      <c r="BC28" s="196"/>
      <c r="BD28" s="220"/>
      <c r="BE28" s="197"/>
      <c r="BF28" s="190"/>
      <c r="BG28" s="242"/>
      <c r="BH28" s="242"/>
      <c r="BI28" s="191"/>
    </row>
    <row r="29" spans="2:61" ht="16.5" customHeight="1" thickTop="1" thickBot="1">
      <c r="B29" s="461"/>
      <c r="C29" s="461"/>
      <c r="D29" s="461"/>
      <c r="E29" s="461"/>
      <c r="F29" s="461"/>
      <c r="G29" s="461"/>
      <c r="H29" s="461"/>
      <c r="I29" s="461"/>
      <c r="J29" s="461"/>
      <c r="K29" s="414"/>
      <c r="L29" s="414"/>
      <c r="M29" s="414"/>
      <c r="N29" s="414"/>
      <c r="O29" s="414"/>
      <c r="P29" s="414"/>
      <c r="Q29" s="414"/>
      <c r="R29" s="414"/>
      <c r="S29" s="414"/>
      <c r="T29" s="461"/>
      <c r="U29" s="461"/>
      <c r="V29" s="461"/>
      <c r="W29" s="461"/>
      <c r="X29" s="461"/>
      <c r="Y29" s="461"/>
      <c r="Z29" s="461"/>
      <c r="AA29" s="461"/>
      <c r="AB29" s="461"/>
      <c r="AC29" s="461"/>
      <c r="AD29" s="461"/>
      <c r="AE29" s="461"/>
      <c r="AF29" s="461"/>
      <c r="AG29" s="329"/>
      <c r="AH29" s="330"/>
      <c r="AI29" s="330"/>
      <c r="AJ29" s="330"/>
      <c r="AK29" s="330"/>
      <c r="AL29" s="330"/>
      <c r="AM29" s="330"/>
      <c r="AN29" s="330"/>
      <c r="AO29" s="331"/>
      <c r="AP29" s="506"/>
      <c r="AQ29" s="506"/>
      <c r="AR29" s="506"/>
      <c r="AS29" s="506"/>
      <c r="AT29" s="506"/>
      <c r="AU29" s="506"/>
      <c r="AV29" s="192"/>
      <c r="AW29" s="243"/>
      <c r="AX29" s="193"/>
      <c r="AY29" s="192"/>
      <c r="AZ29" s="193"/>
      <c r="BA29" s="192"/>
      <c r="BB29" s="193"/>
      <c r="BC29" s="198"/>
      <c r="BD29" s="221"/>
      <c r="BE29" s="199"/>
      <c r="BF29" s="192"/>
      <c r="BG29" s="243"/>
      <c r="BH29" s="243"/>
      <c r="BI29" s="193"/>
    </row>
    <row r="30" spans="2:61" ht="16.5" customHeight="1" thickTop="1" thickBot="1">
      <c r="B30" s="461" t="s">
        <v>17</v>
      </c>
      <c r="C30" s="461"/>
      <c r="D30" s="461"/>
      <c r="E30" s="461"/>
      <c r="F30" s="461"/>
      <c r="G30" s="461"/>
      <c r="H30" s="461"/>
      <c r="I30" s="461"/>
      <c r="J30" s="461"/>
      <c r="K30" s="413">
        <v>7476</v>
      </c>
      <c r="L30" s="413"/>
      <c r="M30" s="413"/>
      <c r="N30" s="413"/>
      <c r="O30" s="413"/>
      <c r="P30" s="413"/>
      <c r="Q30" s="413"/>
      <c r="R30" s="413"/>
      <c r="S30" s="413"/>
      <c r="T30" s="209" t="s">
        <v>18</v>
      </c>
      <c r="U30" s="210"/>
      <c r="V30" s="210"/>
      <c r="W30" s="210"/>
      <c r="X30" s="210"/>
      <c r="Y30" s="210"/>
      <c r="Z30" s="210"/>
      <c r="AA30" s="210"/>
      <c r="AB30" s="210"/>
      <c r="AC30" s="210"/>
      <c r="AD30" s="210"/>
      <c r="AE30" s="210"/>
      <c r="AF30" s="211"/>
      <c r="AG30" s="474">
        <f>'11.02'!AG30+1</f>
        <v>8</v>
      </c>
      <c r="AH30" s="474"/>
      <c r="AI30" s="474"/>
      <c r="AJ30" s="474"/>
      <c r="AK30" s="474"/>
      <c r="AL30" s="474"/>
      <c r="AM30" s="474"/>
      <c r="AN30" s="474"/>
      <c r="AO30" s="474"/>
      <c r="AP30" s="461" t="s">
        <v>129</v>
      </c>
      <c r="AQ30" s="461"/>
      <c r="AR30" s="461"/>
      <c r="AS30" s="461"/>
      <c r="AT30" s="461"/>
      <c r="AU30" s="461"/>
      <c r="AV30" s="188" t="s">
        <v>129</v>
      </c>
      <c r="AW30" s="241"/>
      <c r="AX30" s="189"/>
      <c r="AY30" s="188" t="s">
        <v>129</v>
      </c>
      <c r="AZ30" s="189"/>
      <c r="BA30" s="188"/>
      <c r="BB30" s="189"/>
      <c r="BC30" s="194"/>
      <c r="BD30" s="219"/>
      <c r="BE30" s="195"/>
      <c r="BF30" s="465"/>
      <c r="BG30" s="466"/>
      <c r="BH30" s="466"/>
      <c r="BI30" s="467"/>
    </row>
    <row r="31" spans="2:61" ht="16.5" customHeight="1" thickTop="1" thickBot="1">
      <c r="B31" s="461"/>
      <c r="C31" s="461"/>
      <c r="D31" s="461"/>
      <c r="E31" s="461"/>
      <c r="F31" s="461"/>
      <c r="G31" s="461"/>
      <c r="H31" s="461"/>
      <c r="I31" s="461"/>
      <c r="J31" s="461"/>
      <c r="K31" s="413"/>
      <c r="L31" s="413"/>
      <c r="M31" s="413"/>
      <c r="N31" s="413"/>
      <c r="O31" s="413"/>
      <c r="P31" s="413"/>
      <c r="Q31" s="413"/>
      <c r="R31" s="413"/>
      <c r="S31" s="413"/>
      <c r="T31" s="212"/>
      <c r="U31" s="213"/>
      <c r="V31" s="213"/>
      <c r="W31" s="213"/>
      <c r="X31" s="213"/>
      <c r="Y31" s="213"/>
      <c r="Z31" s="213"/>
      <c r="AA31" s="213"/>
      <c r="AB31" s="213"/>
      <c r="AC31" s="213"/>
      <c r="AD31" s="213"/>
      <c r="AE31" s="213"/>
      <c r="AF31" s="214"/>
      <c r="AG31" s="474"/>
      <c r="AH31" s="474"/>
      <c r="AI31" s="474"/>
      <c r="AJ31" s="474"/>
      <c r="AK31" s="474"/>
      <c r="AL31" s="474"/>
      <c r="AM31" s="474"/>
      <c r="AN31" s="474"/>
      <c r="AO31" s="474"/>
      <c r="AP31" s="461"/>
      <c r="AQ31" s="461"/>
      <c r="AR31" s="461"/>
      <c r="AS31" s="461"/>
      <c r="AT31" s="461"/>
      <c r="AU31" s="461"/>
      <c r="AV31" s="190"/>
      <c r="AW31" s="242"/>
      <c r="AX31" s="191"/>
      <c r="AY31" s="190"/>
      <c r="AZ31" s="191"/>
      <c r="BA31" s="190"/>
      <c r="BB31" s="191"/>
      <c r="BC31" s="196"/>
      <c r="BD31" s="220"/>
      <c r="BE31" s="197"/>
      <c r="BF31" s="468"/>
      <c r="BG31" s="469"/>
      <c r="BH31" s="469"/>
      <c r="BI31" s="470"/>
    </row>
    <row r="32" spans="2:61" ht="16.5" customHeight="1" thickTop="1" thickBot="1">
      <c r="B32" s="461"/>
      <c r="C32" s="461"/>
      <c r="D32" s="461"/>
      <c r="E32" s="461"/>
      <c r="F32" s="461"/>
      <c r="G32" s="461"/>
      <c r="H32" s="461"/>
      <c r="I32" s="461"/>
      <c r="J32" s="461"/>
      <c r="K32" s="413"/>
      <c r="L32" s="413"/>
      <c r="M32" s="413"/>
      <c r="N32" s="413"/>
      <c r="O32" s="413"/>
      <c r="P32" s="413"/>
      <c r="Q32" s="413"/>
      <c r="R32" s="413"/>
      <c r="S32" s="413"/>
      <c r="T32" s="215"/>
      <c r="U32" s="216"/>
      <c r="V32" s="216"/>
      <c r="W32" s="216"/>
      <c r="X32" s="216"/>
      <c r="Y32" s="216"/>
      <c r="Z32" s="216"/>
      <c r="AA32" s="216"/>
      <c r="AB32" s="216"/>
      <c r="AC32" s="216"/>
      <c r="AD32" s="216"/>
      <c r="AE32" s="216"/>
      <c r="AF32" s="217"/>
      <c r="AG32" s="474"/>
      <c r="AH32" s="474"/>
      <c r="AI32" s="474"/>
      <c r="AJ32" s="474"/>
      <c r="AK32" s="474"/>
      <c r="AL32" s="474"/>
      <c r="AM32" s="474"/>
      <c r="AN32" s="474"/>
      <c r="AO32" s="474"/>
      <c r="AP32" s="461"/>
      <c r="AQ32" s="461"/>
      <c r="AR32" s="461"/>
      <c r="AS32" s="461"/>
      <c r="AT32" s="461"/>
      <c r="AU32" s="461"/>
      <c r="AV32" s="192"/>
      <c r="AW32" s="243"/>
      <c r="AX32" s="193"/>
      <c r="AY32" s="192"/>
      <c r="AZ32" s="193"/>
      <c r="BA32" s="192"/>
      <c r="BB32" s="193"/>
      <c r="BC32" s="198"/>
      <c r="BD32" s="221"/>
      <c r="BE32" s="199"/>
      <c r="BF32" s="471"/>
      <c r="BG32" s="472"/>
      <c r="BH32" s="472"/>
      <c r="BI32" s="473"/>
    </row>
    <row r="33" spans="2:61" ht="16.5" customHeight="1" thickTop="1" thickBot="1">
      <c r="B33" s="461" t="s">
        <v>19</v>
      </c>
      <c r="C33" s="461"/>
      <c r="D33" s="461"/>
      <c r="E33" s="461"/>
      <c r="F33" s="461"/>
      <c r="G33" s="461"/>
      <c r="H33" s="461"/>
      <c r="I33" s="461"/>
      <c r="J33" s="461"/>
      <c r="K33" s="617" t="s">
        <v>358</v>
      </c>
      <c r="L33" s="617"/>
      <c r="M33" s="617"/>
      <c r="N33" s="617"/>
      <c r="O33" s="617"/>
      <c r="P33" s="617"/>
      <c r="Q33" s="617"/>
      <c r="R33" s="617"/>
      <c r="S33" s="617"/>
      <c r="T33" s="461" t="s">
        <v>20</v>
      </c>
      <c r="U33" s="461"/>
      <c r="V33" s="461"/>
      <c r="W33" s="461"/>
      <c r="X33" s="461"/>
      <c r="Y33" s="461"/>
      <c r="Z33" s="461"/>
      <c r="AA33" s="461"/>
      <c r="AB33" s="461"/>
      <c r="AC33" s="461"/>
      <c r="AD33" s="461"/>
      <c r="AE33" s="461"/>
      <c r="AF33" s="461"/>
      <c r="AG33" s="460" t="s">
        <v>129</v>
      </c>
      <c r="AH33" s="460"/>
      <c r="AI33" s="460"/>
      <c r="AJ33" s="460"/>
      <c r="AK33" s="460"/>
      <c r="AL33" s="460"/>
      <c r="AM33" s="460"/>
      <c r="AN33" s="460"/>
      <c r="AO33" s="460"/>
      <c r="AP33" s="506" t="s">
        <v>327</v>
      </c>
      <c r="AQ33" s="506"/>
      <c r="AR33" s="506"/>
      <c r="AS33" s="506"/>
      <c r="AT33" s="506"/>
      <c r="AU33" s="506"/>
      <c r="AV33" s="188" t="s">
        <v>328</v>
      </c>
      <c r="AW33" s="241"/>
      <c r="AX33" s="189"/>
      <c r="AY33" s="188">
        <v>1994</v>
      </c>
      <c r="AZ33" s="189"/>
      <c r="BA33" s="188"/>
      <c r="BB33" s="189"/>
      <c r="BC33" s="188"/>
      <c r="BD33" s="241"/>
      <c r="BE33" s="189"/>
      <c r="BF33" s="459"/>
      <c r="BG33" s="241"/>
      <c r="BH33" s="241"/>
      <c r="BI33" s="189"/>
    </row>
    <row r="34" spans="2:61" ht="16.5" customHeight="1" thickTop="1" thickBot="1">
      <c r="B34" s="461"/>
      <c r="C34" s="461"/>
      <c r="D34" s="461"/>
      <c r="E34" s="461"/>
      <c r="F34" s="461"/>
      <c r="G34" s="461"/>
      <c r="H34" s="461"/>
      <c r="I34" s="461"/>
      <c r="J34" s="461"/>
      <c r="K34" s="617"/>
      <c r="L34" s="617"/>
      <c r="M34" s="617"/>
      <c r="N34" s="617"/>
      <c r="O34" s="617"/>
      <c r="P34" s="617"/>
      <c r="Q34" s="617"/>
      <c r="R34" s="617"/>
      <c r="S34" s="617"/>
      <c r="T34" s="461"/>
      <c r="U34" s="461"/>
      <c r="V34" s="461"/>
      <c r="W34" s="461"/>
      <c r="X34" s="461"/>
      <c r="Y34" s="461"/>
      <c r="Z34" s="461"/>
      <c r="AA34" s="461"/>
      <c r="AB34" s="461"/>
      <c r="AC34" s="461"/>
      <c r="AD34" s="461"/>
      <c r="AE34" s="461"/>
      <c r="AF34" s="461"/>
      <c r="AG34" s="460"/>
      <c r="AH34" s="460"/>
      <c r="AI34" s="460"/>
      <c r="AJ34" s="460"/>
      <c r="AK34" s="460"/>
      <c r="AL34" s="460"/>
      <c r="AM34" s="460"/>
      <c r="AN34" s="460"/>
      <c r="AO34" s="460"/>
      <c r="AP34" s="506"/>
      <c r="AQ34" s="506"/>
      <c r="AR34" s="506"/>
      <c r="AS34" s="506"/>
      <c r="AT34" s="506"/>
      <c r="AU34" s="506"/>
      <c r="AV34" s="190"/>
      <c r="AW34" s="242"/>
      <c r="AX34" s="191"/>
      <c r="AY34" s="190"/>
      <c r="AZ34" s="191"/>
      <c r="BA34" s="190"/>
      <c r="BB34" s="191"/>
      <c r="BC34" s="190"/>
      <c r="BD34" s="242"/>
      <c r="BE34" s="191"/>
      <c r="BF34" s="190"/>
      <c r="BG34" s="242"/>
      <c r="BH34" s="242"/>
      <c r="BI34" s="191"/>
    </row>
    <row r="35" spans="2:61" ht="16.5" customHeight="1" thickTop="1" thickBot="1">
      <c r="B35" s="461"/>
      <c r="C35" s="461"/>
      <c r="D35" s="461"/>
      <c r="E35" s="461"/>
      <c r="F35" s="461"/>
      <c r="G35" s="461"/>
      <c r="H35" s="461"/>
      <c r="I35" s="461"/>
      <c r="J35" s="461"/>
      <c r="K35" s="617"/>
      <c r="L35" s="617"/>
      <c r="M35" s="617"/>
      <c r="N35" s="617"/>
      <c r="O35" s="617"/>
      <c r="P35" s="617"/>
      <c r="Q35" s="617"/>
      <c r="R35" s="617"/>
      <c r="S35" s="617"/>
      <c r="T35" s="461"/>
      <c r="U35" s="461"/>
      <c r="V35" s="461"/>
      <c r="W35" s="461"/>
      <c r="X35" s="461"/>
      <c r="Y35" s="461"/>
      <c r="Z35" s="461"/>
      <c r="AA35" s="461"/>
      <c r="AB35" s="461"/>
      <c r="AC35" s="461"/>
      <c r="AD35" s="461"/>
      <c r="AE35" s="461"/>
      <c r="AF35" s="461"/>
      <c r="AG35" s="460"/>
      <c r="AH35" s="460"/>
      <c r="AI35" s="460"/>
      <c r="AJ35" s="460"/>
      <c r="AK35" s="460"/>
      <c r="AL35" s="460"/>
      <c r="AM35" s="460"/>
      <c r="AN35" s="460"/>
      <c r="AO35" s="460"/>
      <c r="AP35" s="506"/>
      <c r="AQ35" s="506"/>
      <c r="AR35" s="506"/>
      <c r="AS35" s="506"/>
      <c r="AT35" s="506"/>
      <c r="AU35" s="506"/>
      <c r="AV35" s="192"/>
      <c r="AW35" s="243"/>
      <c r="AX35" s="193"/>
      <c r="AY35" s="192"/>
      <c r="AZ35" s="193"/>
      <c r="BA35" s="192"/>
      <c r="BB35" s="193"/>
      <c r="BC35" s="192"/>
      <c r="BD35" s="243"/>
      <c r="BE35" s="193"/>
      <c r="BF35" s="192"/>
      <c r="BG35" s="243"/>
      <c r="BH35" s="243"/>
      <c r="BI35" s="193"/>
    </row>
    <row r="36" spans="2:61" ht="16.5" customHeight="1" thickTop="1" thickBot="1">
      <c r="B36" s="413" t="s">
        <v>21</v>
      </c>
      <c r="C36" s="413"/>
      <c r="D36" s="413"/>
      <c r="E36" s="413"/>
      <c r="F36" s="413"/>
      <c r="G36" s="413"/>
      <c r="H36" s="413"/>
      <c r="I36" s="413"/>
      <c r="J36" s="413"/>
      <c r="K36" s="413" t="s">
        <v>259</v>
      </c>
      <c r="L36" s="413"/>
      <c r="M36" s="413"/>
      <c r="N36" s="413"/>
      <c r="O36" s="413"/>
      <c r="P36" s="413"/>
      <c r="Q36" s="413"/>
      <c r="R36" s="413"/>
      <c r="S36" s="413"/>
      <c r="T36" s="341" t="s">
        <v>22</v>
      </c>
      <c r="U36" s="342"/>
      <c r="V36" s="342"/>
      <c r="W36" s="342"/>
      <c r="X36" s="342"/>
      <c r="Y36" s="342"/>
      <c r="Z36" s="342"/>
      <c r="AA36" s="342"/>
      <c r="AB36" s="342"/>
      <c r="AC36" s="342"/>
      <c r="AD36" s="342"/>
      <c r="AE36" s="342"/>
      <c r="AF36" s="343"/>
      <c r="AG36" s="460">
        <v>295.3</v>
      </c>
      <c r="AH36" s="460"/>
      <c r="AI36" s="460"/>
      <c r="AJ36" s="460"/>
      <c r="AK36" s="460"/>
      <c r="AL36" s="460"/>
      <c r="AM36" s="460"/>
      <c r="AN36" s="460"/>
      <c r="AO36" s="460"/>
      <c r="AP36" s="513" t="s">
        <v>329</v>
      </c>
      <c r="AQ36" s="514"/>
      <c r="AR36" s="514"/>
      <c r="AS36" s="514"/>
      <c r="AT36" s="514"/>
      <c r="AU36" s="515"/>
      <c r="AV36" s="188" t="s">
        <v>330</v>
      </c>
      <c r="AW36" s="241"/>
      <c r="AX36" s="189"/>
      <c r="AY36" s="507" t="s">
        <v>331</v>
      </c>
      <c r="AZ36" s="508"/>
      <c r="BA36" s="444"/>
      <c r="BB36" s="445"/>
      <c r="BC36" s="188"/>
      <c r="BD36" s="241"/>
      <c r="BE36" s="189"/>
      <c r="BF36" s="188"/>
      <c r="BG36" s="241"/>
      <c r="BH36" s="241"/>
      <c r="BI36" s="189"/>
    </row>
    <row r="37" spans="2:61" ht="16.5" customHeight="1" thickTop="1" thickBot="1">
      <c r="B37" s="413"/>
      <c r="C37" s="413"/>
      <c r="D37" s="413"/>
      <c r="E37" s="413"/>
      <c r="F37" s="413"/>
      <c r="G37" s="413"/>
      <c r="H37" s="413"/>
      <c r="I37" s="413"/>
      <c r="J37" s="413"/>
      <c r="K37" s="413"/>
      <c r="L37" s="413"/>
      <c r="M37" s="413"/>
      <c r="N37" s="413"/>
      <c r="O37" s="413"/>
      <c r="P37" s="413"/>
      <c r="Q37" s="413"/>
      <c r="R37" s="413"/>
      <c r="S37" s="413"/>
      <c r="T37" s="344"/>
      <c r="U37" s="345"/>
      <c r="V37" s="345"/>
      <c r="W37" s="345"/>
      <c r="X37" s="345"/>
      <c r="Y37" s="345"/>
      <c r="Z37" s="345"/>
      <c r="AA37" s="345"/>
      <c r="AB37" s="345"/>
      <c r="AC37" s="345"/>
      <c r="AD37" s="345"/>
      <c r="AE37" s="345"/>
      <c r="AF37" s="346"/>
      <c r="AG37" s="460"/>
      <c r="AH37" s="460"/>
      <c r="AI37" s="460"/>
      <c r="AJ37" s="460"/>
      <c r="AK37" s="460"/>
      <c r="AL37" s="460"/>
      <c r="AM37" s="460"/>
      <c r="AN37" s="460"/>
      <c r="AO37" s="460"/>
      <c r="AP37" s="516"/>
      <c r="AQ37" s="517"/>
      <c r="AR37" s="517"/>
      <c r="AS37" s="517"/>
      <c r="AT37" s="517"/>
      <c r="AU37" s="518"/>
      <c r="AV37" s="190"/>
      <c r="AW37" s="242"/>
      <c r="AX37" s="191"/>
      <c r="AY37" s="509"/>
      <c r="AZ37" s="510"/>
      <c r="BA37" s="446"/>
      <c r="BB37" s="447"/>
      <c r="BC37" s="190"/>
      <c r="BD37" s="242"/>
      <c r="BE37" s="191"/>
      <c r="BF37" s="190"/>
      <c r="BG37" s="242"/>
      <c r="BH37" s="242"/>
      <c r="BI37" s="191"/>
    </row>
    <row r="38" spans="2:61" ht="16.5" customHeight="1" thickTop="1" thickBot="1">
      <c r="B38" s="413"/>
      <c r="C38" s="413"/>
      <c r="D38" s="413"/>
      <c r="E38" s="413"/>
      <c r="F38" s="413"/>
      <c r="G38" s="413"/>
      <c r="H38" s="413"/>
      <c r="I38" s="413"/>
      <c r="J38" s="413"/>
      <c r="K38" s="413"/>
      <c r="L38" s="413"/>
      <c r="M38" s="413"/>
      <c r="N38" s="413"/>
      <c r="O38" s="413"/>
      <c r="P38" s="413"/>
      <c r="Q38" s="413"/>
      <c r="R38" s="413"/>
      <c r="S38" s="413"/>
      <c r="T38" s="347"/>
      <c r="U38" s="348"/>
      <c r="V38" s="348"/>
      <c r="W38" s="348"/>
      <c r="X38" s="348"/>
      <c r="Y38" s="348"/>
      <c r="Z38" s="348"/>
      <c r="AA38" s="348"/>
      <c r="AB38" s="348"/>
      <c r="AC38" s="348"/>
      <c r="AD38" s="348"/>
      <c r="AE38" s="348"/>
      <c r="AF38" s="349"/>
      <c r="AG38" s="460"/>
      <c r="AH38" s="460"/>
      <c r="AI38" s="460"/>
      <c r="AJ38" s="460"/>
      <c r="AK38" s="460"/>
      <c r="AL38" s="460"/>
      <c r="AM38" s="460"/>
      <c r="AN38" s="460"/>
      <c r="AO38" s="460"/>
      <c r="AP38" s="519"/>
      <c r="AQ38" s="520"/>
      <c r="AR38" s="520"/>
      <c r="AS38" s="520"/>
      <c r="AT38" s="520"/>
      <c r="AU38" s="521"/>
      <c r="AV38" s="192"/>
      <c r="AW38" s="243"/>
      <c r="AX38" s="193"/>
      <c r="AY38" s="511"/>
      <c r="AZ38" s="512"/>
      <c r="BA38" s="448"/>
      <c r="BB38" s="449"/>
      <c r="BC38" s="192"/>
      <c r="BD38" s="243"/>
      <c r="BE38" s="193"/>
      <c r="BF38" s="192"/>
      <c r="BG38" s="243"/>
      <c r="BH38" s="243"/>
      <c r="BI38" s="193"/>
    </row>
    <row r="39" spans="2:61" ht="16.5" customHeight="1" thickTop="1" thickBot="1">
      <c r="B39" s="413" t="s">
        <v>23</v>
      </c>
      <c r="C39" s="413"/>
      <c r="D39" s="413"/>
      <c r="E39" s="413"/>
      <c r="F39" s="413"/>
      <c r="G39" s="413"/>
      <c r="H39" s="413"/>
      <c r="I39" s="413"/>
      <c r="J39" s="413"/>
      <c r="K39" s="414" t="s">
        <v>258</v>
      </c>
      <c r="L39" s="414"/>
      <c r="M39" s="414"/>
      <c r="N39" s="414"/>
      <c r="O39" s="414"/>
      <c r="P39" s="414"/>
      <c r="Q39" s="414"/>
      <c r="R39" s="414"/>
      <c r="S39" s="414"/>
      <c r="T39" s="341" t="s">
        <v>177</v>
      </c>
      <c r="U39" s="342"/>
      <c r="V39" s="342"/>
      <c r="W39" s="342"/>
      <c r="X39" s="342"/>
      <c r="Y39" s="342"/>
      <c r="Z39" s="342"/>
      <c r="AA39" s="342"/>
      <c r="AB39" s="342"/>
      <c r="AC39" s="342"/>
      <c r="AD39" s="342"/>
      <c r="AE39" s="342"/>
      <c r="AF39" s="343"/>
      <c r="AG39" s="450">
        <v>777</v>
      </c>
      <c r="AH39" s="451"/>
      <c r="AI39" s="451"/>
      <c r="AJ39" s="451"/>
      <c r="AK39" s="451"/>
      <c r="AL39" s="451"/>
      <c r="AM39" s="451"/>
      <c r="AN39" s="451"/>
      <c r="AO39" s="452"/>
      <c r="AP39" s="394" t="s">
        <v>24</v>
      </c>
      <c r="AQ39" s="395"/>
      <c r="AR39" s="395"/>
      <c r="AS39" s="395"/>
      <c r="AT39" s="395"/>
      <c r="AU39" s="395"/>
      <c r="AV39" s="395"/>
      <c r="AW39" s="395"/>
      <c r="AX39" s="395"/>
      <c r="AY39" s="400"/>
      <c r="AZ39" s="395" t="s">
        <v>25</v>
      </c>
      <c r="BA39" s="395"/>
      <c r="BB39" s="395"/>
      <c r="BC39" s="395"/>
      <c r="BD39" s="395"/>
      <c r="BE39" s="395"/>
      <c r="BF39" s="395"/>
      <c r="BG39" s="395"/>
      <c r="BH39" s="395"/>
      <c r="BI39" s="400"/>
    </row>
    <row r="40" spans="2:61" ht="16.5" customHeight="1" thickTop="1" thickBot="1">
      <c r="B40" s="413"/>
      <c r="C40" s="413"/>
      <c r="D40" s="413"/>
      <c r="E40" s="413"/>
      <c r="F40" s="413"/>
      <c r="G40" s="413"/>
      <c r="H40" s="413"/>
      <c r="I40" s="413"/>
      <c r="J40" s="413"/>
      <c r="K40" s="414"/>
      <c r="L40" s="414"/>
      <c r="M40" s="414"/>
      <c r="N40" s="414"/>
      <c r="O40" s="414"/>
      <c r="P40" s="414"/>
      <c r="Q40" s="414"/>
      <c r="R40" s="414"/>
      <c r="S40" s="414"/>
      <c r="T40" s="344"/>
      <c r="U40" s="345"/>
      <c r="V40" s="345"/>
      <c r="W40" s="345"/>
      <c r="X40" s="345"/>
      <c r="Y40" s="345"/>
      <c r="Z40" s="345"/>
      <c r="AA40" s="345"/>
      <c r="AB40" s="345"/>
      <c r="AC40" s="345"/>
      <c r="AD40" s="345"/>
      <c r="AE40" s="345"/>
      <c r="AF40" s="346"/>
      <c r="AG40" s="453"/>
      <c r="AH40" s="454"/>
      <c r="AI40" s="454"/>
      <c r="AJ40" s="454"/>
      <c r="AK40" s="454"/>
      <c r="AL40" s="454"/>
      <c r="AM40" s="454"/>
      <c r="AN40" s="454"/>
      <c r="AO40" s="455"/>
      <c r="AP40" s="396"/>
      <c r="AQ40" s="397"/>
      <c r="AR40" s="397"/>
      <c r="AS40" s="397"/>
      <c r="AT40" s="397"/>
      <c r="AU40" s="397"/>
      <c r="AV40" s="397"/>
      <c r="AW40" s="397"/>
      <c r="AX40" s="397"/>
      <c r="AY40" s="401"/>
      <c r="AZ40" s="397"/>
      <c r="BA40" s="397"/>
      <c r="BB40" s="397"/>
      <c r="BC40" s="397"/>
      <c r="BD40" s="397"/>
      <c r="BE40" s="397"/>
      <c r="BF40" s="397"/>
      <c r="BG40" s="397"/>
      <c r="BH40" s="397"/>
      <c r="BI40" s="401"/>
    </row>
    <row r="41" spans="2:61" ht="16.5" customHeight="1" thickTop="1" thickBot="1">
      <c r="B41" s="413"/>
      <c r="C41" s="413"/>
      <c r="D41" s="413"/>
      <c r="E41" s="413"/>
      <c r="F41" s="413"/>
      <c r="G41" s="413"/>
      <c r="H41" s="413"/>
      <c r="I41" s="413"/>
      <c r="J41" s="413"/>
      <c r="K41" s="414"/>
      <c r="L41" s="414"/>
      <c r="M41" s="414"/>
      <c r="N41" s="414"/>
      <c r="O41" s="414"/>
      <c r="P41" s="414"/>
      <c r="Q41" s="414"/>
      <c r="R41" s="414"/>
      <c r="S41" s="414"/>
      <c r="T41" s="347"/>
      <c r="U41" s="348"/>
      <c r="V41" s="348"/>
      <c r="W41" s="348"/>
      <c r="X41" s="348"/>
      <c r="Y41" s="348"/>
      <c r="Z41" s="348"/>
      <c r="AA41" s="348"/>
      <c r="AB41" s="348"/>
      <c r="AC41" s="348"/>
      <c r="AD41" s="348"/>
      <c r="AE41" s="348"/>
      <c r="AF41" s="349"/>
      <c r="AG41" s="456"/>
      <c r="AH41" s="457"/>
      <c r="AI41" s="457"/>
      <c r="AJ41" s="457"/>
      <c r="AK41" s="457"/>
      <c r="AL41" s="457"/>
      <c r="AM41" s="457"/>
      <c r="AN41" s="457"/>
      <c r="AO41" s="458"/>
      <c r="AP41" s="398"/>
      <c r="AQ41" s="399"/>
      <c r="AR41" s="399"/>
      <c r="AS41" s="399"/>
      <c r="AT41" s="399"/>
      <c r="AU41" s="399"/>
      <c r="AV41" s="399"/>
      <c r="AW41" s="399"/>
      <c r="AX41" s="399"/>
      <c r="AY41" s="402"/>
      <c r="AZ41" s="399"/>
      <c r="BA41" s="399"/>
      <c r="BB41" s="399"/>
      <c r="BC41" s="399"/>
      <c r="BD41" s="399"/>
      <c r="BE41" s="399"/>
      <c r="BF41" s="399"/>
      <c r="BG41" s="399"/>
      <c r="BH41" s="399"/>
      <c r="BI41" s="402"/>
    </row>
    <row r="42" spans="2:61" ht="16.5" customHeight="1" thickTop="1" thickBot="1">
      <c r="B42" s="413" t="s">
        <v>26</v>
      </c>
      <c r="C42" s="413"/>
      <c r="D42" s="413"/>
      <c r="E42" s="413"/>
      <c r="F42" s="413"/>
      <c r="G42" s="413"/>
      <c r="H42" s="413"/>
      <c r="I42" s="413"/>
      <c r="J42" s="413"/>
      <c r="K42" s="441" t="s">
        <v>257</v>
      </c>
      <c r="L42" s="441"/>
      <c r="M42" s="441"/>
      <c r="N42" s="441"/>
      <c r="O42" s="441"/>
      <c r="P42" s="441"/>
      <c r="Q42" s="441"/>
      <c r="R42" s="441"/>
      <c r="S42" s="441"/>
      <c r="T42" s="341" t="s">
        <v>27</v>
      </c>
      <c r="U42" s="342"/>
      <c r="V42" s="342"/>
      <c r="W42" s="342"/>
      <c r="X42" s="342"/>
      <c r="Y42" s="342"/>
      <c r="Z42" s="342"/>
      <c r="AA42" s="342"/>
      <c r="AB42" s="342"/>
      <c r="AC42" s="342"/>
      <c r="AD42" s="342"/>
      <c r="AE42" s="342"/>
      <c r="AF42" s="343"/>
      <c r="AG42" s="443">
        <v>777</v>
      </c>
      <c r="AH42" s="443"/>
      <c r="AI42" s="443"/>
      <c r="AJ42" s="443"/>
      <c r="AK42" s="443"/>
      <c r="AL42" s="443"/>
      <c r="AM42" s="443"/>
      <c r="AN42" s="443"/>
      <c r="AO42" s="443"/>
      <c r="AP42" s="413" t="s">
        <v>28</v>
      </c>
      <c r="AQ42" s="413"/>
      <c r="AR42" s="413"/>
      <c r="AS42" s="413"/>
      <c r="AT42" s="413"/>
      <c r="AU42" s="413"/>
      <c r="AV42" s="413"/>
      <c r="AW42" s="413" t="s">
        <v>307</v>
      </c>
      <c r="AX42" s="413"/>
      <c r="AY42" s="413"/>
      <c r="AZ42" s="341" t="s">
        <v>178</v>
      </c>
      <c r="BA42" s="342"/>
      <c r="BB42" s="342"/>
      <c r="BC42" s="342"/>
      <c r="BD42" s="342"/>
      <c r="BE42" s="343"/>
      <c r="BF42" s="416">
        <f>BF48-BF45</f>
        <v>6</v>
      </c>
      <c r="BG42" s="417"/>
      <c r="BH42" s="407">
        <f>IFERROR(BF42/($N$231*0.06),"-")</f>
        <v>2.1739130434782612</v>
      </c>
      <c r="BI42" s="408"/>
    </row>
    <row r="43" spans="2:61" ht="16.5" customHeight="1" thickTop="1" thickBot="1">
      <c r="B43" s="413"/>
      <c r="C43" s="413"/>
      <c r="D43" s="413"/>
      <c r="E43" s="413"/>
      <c r="F43" s="413"/>
      <c r="G43" s="413"/>
      <c r="H43" s="413"/>
      <c r="I43" s="413"/>
      <c r="J43" s="413"/>
      <c r="K43" s="441"/>
      <c r="L43" s="441"/>
      <c r="M43" s="441"/>
      <c r="N43" s="441"/>
      <c r="O43" s="441"/>
      <c r="P43" s="441"/>
      <c r="Q43" s="441"/>
      <c r="R43" s="441"/>
      <c r="S43" s="441"/>
      <c r="T43" s="344"/>
      <c r="U43" s="345"/>
      <c r="V43" s="345"/>
      <c r="W43" s="345"/>
      <c r="X43" s="345"/>
      <c r="Y43" s="345"/>
      <c r="Z43" s="345"/>
      <c r="AA43" s="345"/>
      <c r="AB43" s="345"/>
      <c r="AC43" s="345"/>
      <c r="AD43" s="345"/>
      <c r="AE43" s="345"/>
      <c r="AF43" s="346"/>
      <c r="AG43" s="443"/>
      <c r="AH43" s="443"/>
      <c r="AI43" s="443"/>
      <c r="AJ43" s="443"/>
      <c r="AK43" s="443"/>
      <c r="AL43" s="443"/>
      <c r="AM43" s="443"/>
      <c r="AN43" s="443"/>
      <c r="AO43" s="443"/>
      <c r="AP43" s="413"/>
      <c r="AQ43" s="413"/>
      <c r="AR43" s="413"/>
      <c r="AS43" s="413"/>
      <c r="AT43" s="413"/>
      <c r="AU43" s="413"/>
      <c r="AV43" s="413"/>
      <c r="AW43" s="413"/>
      <c r="AX43" s="413"/>
      <c r="AY43" s="413"/>
      <c r="AZ43" s="344"/>
      <c r="BA43" s="345"/>
      <c r="BB43" s="345"/>
      <c r="BC43" s="345"/>
      <c r="BD43" s="345"/>
      <c r="BE43" s="346"/>
      <c r="BF43" s="418"/>
      <c r="BG43" s="419"/>
      <c r="BH43" s="409"/>
      <c r="BI43" s="410"/>
    </row>
    <row r="44" spans="2:61" ht="16.5" customHeight="1" thickTop="1" thickBot="1">
      <c r="B44" s="413"/>
      <c r="C44" s="413"/>
      <c r="D44" s="413"/>
      <c r="E44" s="413"/>
      <c r="F44" s="413"/>
      <c r="G44" s="413"/>
      <c r="H44" s="413"/>
      <c r="I44" s="413"/>
      <c r="J44" s="413"/>
      <c r="K44" s="441"/>
      <c r="L44" s="441"/>
      <c r="M44" s="441"/>
      <c r="N44" s="441"/>
      <c r="O44" s="441"/>
      <c r="P44" s="441"/>
      <c r="Q44" s="441"/>
      <c r="R44" s="441"/>
      <c r="S44" s="441"/>
      <c r="T44" s="347"/>
      <c r="U44" s="348"/>
      <c r="V44" s="348"/>
      <c r="W44" s="348"/>
      <c r="X44" s="348"/>
      <c r="Y44" s="348"/>
      <c r="Z44" s="348"/>
      <c r="AA44" s="348"/>
      <c r="AB44" s="348"/>
      <c r="AC44" s="348"/>
      <c r="AD44" s="348"/>
      <c r="AE44" s="348"/>
      <c r="AF44" s="349"/>
      <c r="AG44" s="443"/>
      <c r="AH44" s="443"/>
      <c r="AI44" s="443"/>
      <c r="AJ44" s="443"/>
      <c r="AK44" s="443"/>
      <c r="AL44" s="443"/>
      <c r="AM44" s="443"/>
      <c r="AN44" s="443"/>
      <c r="AO44" s="443"/>
      <c r="AP44" s="413"/>
      <c r="AQ44" s="413"/>
      <c r="AR44" s="413"/>
      <c r="AS44" s="413"/>
      <c r="AT44" s="413"/>
      <c r="AU44" s="413"/>
      <c r="AV44" s="413"/>
      <c r="AW44" s="413"/>
      <c r="AX44" s="413"/>
      <c r="AY44" s="413"/>
      <c r="AZ44" s="347"/>
      <c r="BA44" s="348"/>
      <c r="BB44" s="348"/>
      <c r="BC44" s="348"/>
      <c r="BD44" s="348"/>
      <c r="BE44" s="349"/>
      <c r="BF44" s="420"/>
      <c r="BG44" s="421"/>
      <c r="BH44" s="411"/>
      <c r="BI44" s="412"/>
    </row>
    <row r="45" spans="2:61" ht="16.5" customHeight="1" thickTop="1" thickBot="1">
      <c r="B45" s="413" t="s">
        <v>29</v>
      </c>
      <c r="C45" s="413"/>
      <c r="D45" s="413"/>
      <c r="E45" s="413"/>
      <c r="F45" s="413"/>
      <c r="G45" s="413"/>
      <c r="H45" s="413"/>
      <c r="I45" s="413"/>
      <c r="J45" s="413"/>
      <c r="K45" s="431" t="s">
        <v>256</v>
      </c>
      <c r="L45" s="431"/>
      <c r="M45" s="431"/>
      <c r="N45" s="431"/>
      <c r="O45" s="431"/>
      <c r="P45" s="431"/>
      <c r="Q45" s="431"/>
      <c r="R45" s="431"/>
      <c r="S45" s="431"/>
      <c r="T45" s="341" t="s">
        <v>30</v>
      </c>
      <c r="U45" s="342"/>
      <c r="V45" s="342"/>
      <c r="W45" s="342"/>
      <c r="X45" s="342"/>
      <c r="Y45" s="342"/>
      <c r="Z45" s="342"/>
      <c r="AA45" s="342"/>
      <c r="AB45" s="342"/>
      <c r="AC45" s="342"/>
      <c r="AD45" s="342"/>
      <c r="AE45" s="342"/>
      <c r="AF45" s="343"/>
      <c r="AG45" s="432">
        <f>AG39-'11.02'!AG39</f>
        <v>198</v>
      </c>
      <c r="AH45" s="433"/>
      <c r="AI45" s="433"/>
      <c r="AJ45" s="433"/>
      <c r="AK45" s="433"/>
      <c r="AL45" s="433"/>
      <c r="AM45" s="433"/>
      <c r="AN45" s="433"/>
      <c r="AO45" s="434"/>
      <c r="AP45" s="413" t="s">
        <v>31</v>
      </c>
      <c r="AQ45" s="413"/>
      <c r="AR45" s="413"/>
      <c r="AS45" s="413"/>
      <c r="AT45" s="413"/>
      <c r="AU45" s="413"/>
      <c r="AV45" s="413"/>
      <c r="AW45" s="413">
        <v>170</v>
      </c>
      <c r="AX45" s="413"/>
      <c r="AY45" s="413"/>
      <c r="AZ45" s="341" t="s">
        <v>179</v>
      </c>
      <c r="BA45" s="342"/>
      <c r="BB45" s="342"/>
      <c r="BC45" s="342"/>
      <c r="BD45" s="342"/>
      <c r="BE45" s="343"/>
      <c r="BF45" s="416">
        <v>59</v>
      </c>
      <c r="BG45" s="417"/>
      <c r="BH45" s="407">
        <f>IFERROR(BF45/($N$231*0.06),"-")</f>
        <v>21.376811594202898</v>
      </c>
      <c r="BI45" s="408"/>
    </row>
    <row r="46" spans="2:61" ht="16.5" customHeight="1" thickTop="1" thickBot="1">
      <c r="B46" s="413"/>
      <c r="C46" s="413"/>
      <c r="D46" s="413"/>
      <c r="E46" s="413"/>
      <c r="F46" s="413"/>
      <c r="G46" s="413"/>
      <c r="H46" s="413"/>
      <c r="I46" s="413"/>
      <c r="J46" s="413"/>
      <c r="K46" s="431"/>
      <c r="L46" s="431"/>
      <c r="M46" s="431"/>
      <c r="N46" s="431"/>
      <c r="O46" s="431"/>
      <c r="P46" s="431"/>
      <c r="Q46" s="431"/>
      <c r="R46" s="431"/>
      <c r="S46" s="431"/>
      <c r="T46" s="344"/>
      <c r="U46" s="345"/>
      <c r="V46" s="345"/>
      <c r="W46" s="345"/>
      <c r="X46" s="345"/>
      <c r="Y46" s="345"/>
      <c r="Z46" s="345"/>
      <c r="AA46" s="345"/>
      <c r="AB46" s="345"/>
      <c r="AC46" s="345"/>
      <c r="AD46" s="345"/>
      <c r="AE46" s="345"/>
      <c r="AF46" s="346"/>
      <c r="AG46" s="435"/>
      <c r="AH46" s="436"/>
      <c r="AI46" s="436"/>
      <c r="AJ46" s="436"/>
      <c r="AK46" s="436"/>
      <c r="AL46" s="436"/>
      <c r="AM46" s="436"/>
      <c r="AN46" s="436"/>
      <c r="AO46" s="437"/>
      <c r="AP46" s="413"/>
      <c r="AQ46" s="413"/>
      <c r="AR46" s="413"/>
      <c r="AS46" s="413"/>
      <c r="AT46" s="413"/>
      <c r="AU46" s="413"/>
      <c r="AV46" s="413"/>
      <c r="AW46" s="413"/>
      <c r="AX46" s="413"/>
      <c r="AY46" s="413"/>
      <c r="AZ46" s="344"/>
      <c r="BA46" s="345"/>
      <c r="BB46" s="345"/>
      <c r="BC46" s="345"/>
      <c r="BD46" s="345"/>
      <c r="BE46" s="346"/>
      <c r="BF46" s="418"/>
      <c r="BG46" s="419"/>
      <c r="BH46" s="409"/>
      <c r="BI46" s="410"/>
    </row>
    <row r="47" spans="2:61" ht="16.5" customHeight="1" thickTop="1" thickBot="1">
      <c r="B47" s="413"/>
      <c r="C47" s="413"/>
      <c r="D47" s="413"/>
      <c r="E47" s="413"/>
      <c r="F47" s="413"/>
      <c r="G47" s="413"/>
      <c r="H47" s="413"/>
      <c r="I47" s="413"/>
      <c r="J47" s="413"/>
      <c r="K47" s="431"/>
      <c r="L47" s="431"/>
      <c r="M47" s="431"/>
      <c r="N47" s="431"/>
      <c r="O47" s="431"/>
      <c r="P47" s="431"/>
      <c r="Q47" s="431"/>
      <c r="R47" s="431"/>
      <c r="S47" s="431"/>
      <c r="T47" s="347"/>
      <c r="U47" s="348"/>
      <c r="V47" s="348"/>
      <c r="W47" s="348"/>
      <c r="X47" s="348"/>
      <c r="Y47" s="348"/>
      <c r="Z47" s="348"/>
      <c r="AA47" s="348"/>
      <c r="AB47" s="348"/>
      <c r="AC47" s="348"/>
      <c r="AD47" s="348"/>
      <c r="AE47" s="348"/>
      <c r="AF47" s="349"/>
      <c r="AG47" s="438"/>
      <c r="AH47" s="439"/>
      <c r="AI47" s="439"/>
      <c r="AJ47" s="439"/>
      <c r="AK47" s="439"/>
      <c r="AL47" s="439"/>
      <c r="AM47" s="439"/>
      <c r="AN47" s="439"/>
      <c r="AO47" s="440"/>
      <c r="AP47" s="413"/>
      <c r="AQ47" s="413"/>
      <c r="AR47" s="413"/>
      <c r="AS47" s="413"/>
      <c r="AT47" s="413"/>
      <c r="AU47" s="413"/>
      <c r="AV47" s="413"/>
      <c r="AW47" s="413"/>
      <c r="AX47" s="413"/>
      <c r="AY47" s="413"/>
      <c r="AZ47" s="347"/>
      <c r="BA47" s="348"/>
      <c r="BB47" s="348"/>
      <c r="BC47" s="348"/>
      <c r="BD47" s="348"/>
      <c r="BE47" s="349"/>
      <c r="BF47" s="420"/>
      <c r="BG47" s="421"/>
      <c r="BH47" s="411"/>
      <c r="BI47" s="412"/>
    </row>
    <row r="48" spans="2:61" ht="15" customHeight="1" thickTop="1" thickBot="1">
      <c r="B48" s="413" t="s">
        <v>32</v>
      </c>
      <c r="C48" s="413"/>
      <c r="D48" s="413"/>
      <c r="E48" s="413"/>
      <c r="F48" s="413"/>
      <c r="G48" s="413"/>
      <c r="H48" s="413"/>
      <c r="I48" s="413"/>
      <c r="J48" s="413"/>
      <c r="K48" s="414"/>
      <c r="L48" s="414"/>
      <c r="M48" s="414"/>
      <c r="N48" s="414"/>
      <c r="O48" s="414"/>
      <c r="P48" s="414"/>
      <c r="Q48" s="414"/>
      <c r="R48" s="414"/>
      <c r="S48" s="414"/>
      <c r="T48" s="341" t="s">
        <v>33</v>
      </c>
      <c r="U48" s="342"/>
      <c r="V48" s="342"/>
      <c r="W48" s="342"/>
      <c r="X48" s="342"/>
      <c r="Y48" s="342"/>
      <c r="Z48" s="342"/>
      <c r="AA48" s="342"/>
      <c r="AB48" s="342"/>
      <c r="AC48" s="342"/>
      <c r="AD48" s="342"/>
      <c r="AE48" s="342"/>
      <c r="AF48" s="343"/>
      <c r="AG48" s="422" t="s">
        <v>349</v>
      </c>
      <c r="AH48" s="423"/>
      <c r="AI48" s="423"/>
      <c r="AJ48" s="423"/>
      <c r="AK48" s="423"/>
      <c r="AL48" s="423"/>
      <c r="AM48" s="423"/>
      <c r="AN48" s="423"/>
      <c r="AO48" s="424"/>
      <c r="AP48" s="341" t="s">
        <v>34</v>
      </c>
      <c r="AQ48" s="342"/>
      <c r="AR48" s="342"/>
      <c r="AS48" s="342"/>
      <c r="AT48" s="342"/>
      <c r="AU48" s="342"/>
      <c r="AV48" s="343"/>
      <c r="AW48" s="413">
        <v>1776</v>
      </c>
      <c r="AX48" s="413"/>
      <c r="AY48" s="413"/>
      <c r="AZ48" s="341" t="s">
        <v>180</v>
      </c>
      <c r="BA48" s="342"/>
      <c r="BB48" s="342"/>
      <c r="BC48" s="342"/>
      <c r="BD48" s="342"/>
      <c r="BE48" s="343"/>
      <c r="BF48" s="416">
        <f>E279</f>
        <v>65</v>
      </c>
      <c r="BG48" s="417"/>
      <c r="BH48" s="407">
        <f>IFERROR(BF48/(N231*0.06),"-")</f>
        <v>23.55072463768116</v>
      </c>
      <c r="BI48" s="408"/>
    </row>
    <row r="49" spans="2:64" ht="15" customHeight="1" thickTop="1" thickBot="1">
      <c r="B49" s="413"/>
      <c r="C49" s="413"/>
      <c r="D49" s="413"/>
      <c r="E49" s="413"/>
      <c r="F49" s="413"/>
      <c r="G49" s="413"/>
      <c r="H49" s="413"/>
      <c r="I49" s="413"/>
      <c r="J49" s="413"/>
      <c r="K49" s="414"/>
      <c r="L49" s="414"/>
      <c r="M49" s="414"/>
      <c r="N49" s="414"/>
      <c r="O49" s="414"/>
      <c r="P49" s="414"/>
      <c r="Q49" s="414"/>
      <c r="R49" s="414"/>
      <c r="S49" s="414"/>
      <c r="T49" s="344"/>
      <c r="U49" s="345"/>
      <c r="V49" s="345"/>
      <c r="W49" s="345"/>
      <c r="X49" s="345"/>
      <c r="Y49" s="345"/>
      <c r="Z49" s="345"/>
      <c r="AA49" s="345"/>
      <c r="AB49" s="345"/>
      <c r="AC49" s="345"/>
      <c r="AD49" s="345"/>
      <c r="AE49" s="345"/>
      <c r="AF49" s="346"/>
      <c r="AG49" s="425"/>
      <c r="AH49" s="426"/>
      <c r="AI49" s="426"/>
      <c r="AJ49" s="426"/>
      <c r="AK49" s="426"/>
      <c r="AL49" s="426"/>
      <c r="AM49" s="426"/>
      <c r="AN49" s="426"/>
      <c r="AO49" s="427"/>
      <c r="AP49" s="344"/>
      <c r="AQ49" s="345"/>
      <c r="AR49" s="345"/>
      <c r="AS49" s="345"/>
      <c r="AT49" s="345"/>
      <c r="AU49" s="345"/>
      <c r="AV49" s="346"/>
      <c r="AW49" s="413"/>
      <c r="AX49" s="413"/>
      <c r="AY49" s="413"/>
      <c r="AZ49" s="344"/>
      <c r="BA49" s="345"/>
      <c r="BB49" s="345"/>
      <c r="BC49" s="345"/>
      <c r="BD49" s="345"/>
      <c r="BE49" s="346"/>
      <c r="BF49" s="418"/>
      <c r="BG49" s="419"/>
      <c r="BH49" s="409"/>
      <c r="BI49" s="410"/>
    </row>
    <row r="50" spans="2:64" ht="15" customHeight="1" thickTop="1" thickBot="1">
      <c r="B50" s="413"/>
      <c r="C50" s="413"/>
      <c r="D50" s="413"/>
      <c r="E50" s="413"/>
      <c r="F50" s="413"/>
      <c r="G50" s="413"/>
      <c r="H50" s="413"/>
      <c r="I50" s="413"/>
      <c r="J50" s="413"/>
      <c r="K50" s="414"/>
      <c r="L50" s="414"/>
      <c r="M50" s="414"/>
      <c r="N50" s="414"/>
      <c r="O50" s="414"/>
      <c r="P50" s="414"/>
      <c r="Q50" s="414"/>
      <c r="R50" s="414"/>
      <c r="S50" s="414"/>
      <c r="T50" s="347"/>
      <c r="U50" s="348"/>
      <c r="V50" s="348"/>
      <c r="W50" s="348"/>
      <c r="X50" s="348"/>
      <c r="Y50" s="348"/>
      <c r="Z50" s="348"/>
      <c r="AA50" s="348"/>
      <c r="AB50" s="348"/>
      <c r="AC50" s="348"/>
      <c r="AD50" s="348"/>
      <c r="AE50" s="348"/>
      <c r="AF50" s="349"/>
      <c r="AG50" s="428"/>
      <c r="AH50" s="429"/>
      <c r="AI50" s="429"/>
      <c r="AJ50" s="429"/>
      <c r="AK50" s="429"/>
      <c r="AL50" s="429"/>
      <c r="AM50" s="429"/>
      <c r="AN50" s="429"/>
      <c r="AO50" s="430"/>
      <c r="AP50" s="347"/>
      <c r="AQ50" s="348"/>
      <c r="AR50" s="348"/>
      <c r="AS50" s="348"/>
      <c r="AT50" s="348"/>
      <c r="AU50" s="348"/>
      <c r="AV50" s="349"/>
      <c r="AW50" s="413"/>
      <c r="AX50" s="413"/>
      <c r="AY50" s="413"/>
      <c r="AZ50" s="347"/>
      <c r="BA50" s="348"/>
      <c r="BB50" s="348"/>
      <c r="BC50" s="348"/>
      <c r="BD50" s="348"/>
      <c r="BE50" s="349"/>
      <c r="BF50" s="420"/>
      <c r="BG50" s="421"/>
      <c r="BH50" s="411"/>
      <c r="BI50" s="412"/>
    </row>
    <row r="51" spans="2:64" ht="15" customHeight="1" thickTop="1" thickBot="1">
      <c r="B51" s="413" t="s">
        <v>35</v>
      </c>
      <c r="C51" s="413"/>
      <c r="D51" s="413"/>
      <c r="E51" s="413"/>
      <c r="F51" s="413"/>
      <c r="G51" s="413"/>
      <c r="H51" s="413"/>
      <c r="I51" s="413"/>
      <c r="J51" s="413"/>
      <c r="K51" s="414" t="s">
        <v>133</v>
      </c>
      <c r="L51" s="414"/>
      <c r="M51" s="414"/>
      <c r="N51" s="414"/>
      <c r="O51" s="414"/>
      <c r="P51" s="414"/>
      <c r="Q51" s="414"/>
      <c r="R51" s="414"/>
      <c r="S51" s="414"/>
      <c r="T51" s="413"/>
      <c r="U51" s="413"/>
      <c r="V51" s="413"/>
      <c r="W51" s="413"/>
      <c r="X51" s="413"/>
      <c r="Y51" s="413"/>
      <c r="Z51" s="413"/>
      <c r="AA51" s="413"/>
      <c r="AB51" s="413"/>
      <c r="AC51" s="413"/>
      <c r="AD51" s="413"/>
      <c r="AE51" s="413"/>
      <c r="AF51" s="413"/>
      <c r="AG51" s="413"/>
      <c r="AH51" s="413"/>
      <c r="AI51" s="413"/>
      <c r="AJ51" s="413"/>
      <c r="AK51" s="413"/>
      <c r="AL51" s="413"/>
      <c r="AM51" s="413"/>
      <c r="AN51" s="413"/>
      <c r="AO51" s="413"/>
      <c r="AP51" s="341"/>
      <c r="AQ51" s="342"/>
      <c r="AR51" s="342"/>
      <c r="AS51" s="342"/>
      <c r="AT51" s="342"/>
      <c r="AU51" s="342"/>
      <c r="AV51" s="343"/>
      <c r="AW51" s="413"/>
      <c r="AX51" s="413"/>
      <c r="AY51" s="413"/>
      <c r="AZ51" s="341" t="s">
        <v>181</v>
      </c>
      <c r="BA51" s="342"/>
      <c r="BB51" s="342"/>
      <c r="BC51" s="342"/>
      <c r="BD51" s="342"/>
      <c r="BE51" s="343"/>
      <c r="BF51" s="416">
        <f>IFERROR(BF48+B279,"-")</f>
        <v>99</v>
      </c>
      <c r="BG51" s="417"/>
      <c r="BH51" s="407">
        <f>IFERROR(BF51/(N231*0.06),"-")</f>
        <v>35.869565217391305</v>
      </c>
      <c r="BI51" s="408"/>
    </row>
    <row r="52" spans="2:64" ht="15" customHeight="1" thickTop="1" thickBot="1">
      <c r="B52" s="413"/>
      <c r="C52" s="413"/>
      <c r="D52" s="413"/>
      <c r="E52" s="413"/>
      <c r="F52" s="413"/>
      <c r="G52" s="413"/>
      <c r="H52" s="413"/>
      <c r="I52" s="413"/>
      <c r="J52" s="413"/>
      <c r="K52" s="414"/>
      <c r="L52" s="414"/>
      <c r="M52" s="414"/>
      <c r="N52" s="414"/>
      <c r="O52" s="414"/>
      <c r="P52" s="414"/>
      <c r="Q52" s="414"/>
      <c r="R52" s="414"/>
      <c r="S52" s="414"/>
      <c r="T52" s="413"/>
      <c r="U52" s="413"/>
      <c r="V52" s="413"/>
      <c r="W52" s="413"/>
      <c r="X52" s="413"/>
      <c r="Y52" s="413"/>
      <c r="Z52" s="413"/>
      <c r="AA52" s="413"/>
      <c r="AB52" s="413"/>
      <c r="AC52" s="413"/>
      <c r="AD52" s="413"/>
      <c r="AE52" s="413"/>
      <c r="AF52" s="413"/>
      <c r="AG52" s="413"/>
      <c r="AH52" s="413"/>
      <c r="AI52" s="413"/>
      <c r="AJ52" s="413"/>
      <c r="AK52" s="413"/>
      <c r="AL52" s="413"/>
      <c r="AM52" s="413"/>
      <c r="AN52" s="413"/>
      <c r="AO52" s="413"/>
      <c r="AP52" s="344"/>
      <c r="AQ52" s="345"/>
      <c r="AR52" s="345"/>
      <c r="AS52" s="345"/>
      <c r="AT52" s="345"/>
      <c r="AU52" s="345"/>
      <c r="AV52" s="346"/>
      <c r="AW52" s="413"/>
      <c r="AX52" s="413"/>
      <c r="AY52" s="413"/>
      <c r="AZ52" s="344"/>
      <c r="BA52" s="345"/>
      <c r="BB52" s="345"/>
      <c r="BC52" s="345"/>
      <c r="BD52" s="345"/>
      <c r="BE52" s="346"/>
      <c r="BF52" s="418"/>
      <c r="BG52" s="419"/>
      <c r="BH52" s="409"/>
      <c r="BI52" s="410"/>
    </row>
    <row r="53" spans="2:64" ht="15" customHeight="1" thickTop="1" thickBot="1">
      <c r="B53" s="413"/>
      <c r="C53" s="413"/>
      <c r="D53" s="413"/>
      <c r="E53" s="413"/>
      <c r="F53" s="413"/>
      <c r="G53" s="413"/>
      <c r="H53" s="413"/>
      <c r="I53" s="413"/>
      <c r="J53" s="413"/>
      <c r="K53" s="414"/>
      <c r="L53" s="414"/>
      <c r="M53" s="414"/>
      <c r="N53" s="414"/>
      <c r="O53" s="414"/>
      <c r="P53" s="414"/>
      <c r="Q53" s="414"/>
      <c r="R53" s="414"/>
      <c r="S53" s="414"/>
      <c r="T53" s="413"/>
      <c r="U53" s="413"/>
      <c r="V53" s="413"/>
      <c r="W53" s="413"/>
      <c r="X53" s="413"/>
      <c r="Y53" s="413"/>
      <c r="Z53" s="413"/>
      <c r="AA53" s="413"/>
      <c r="AB53" s="413"/>
      <c r="AC53" s="413"/>
      <c r="AD53" s="413"/>
      <c r="AE53" s="413"/>
      <c r="AF53" s="413"/>
      <c r="AG53" s="413"/>
      <c r="AH53" s="413"/>
      <c r="AI53" s="413"/>
      <c r="AJ53" s="413"/>
      <c r="AK53" s="413"/>
      <c r="AL53" s="413"/>
      <c r="AM53" s="413"/>
      <c r="AN53" s="413"/>
      <c r="AO53" s="413"/>
      <c r="AP53" s="347"/>
      <c r="AQ53" s="348"/>
      <c r="AR53" s="348"/>
      <c r="AS53" s="348"/>
      <c r="AT53" s="348"/>
      <c r="AU53" s="348"/>
      <c r="AV53" s="349"/>
      <c r="AW53" s="413"/>
      <c r="AX53" s="413"/>
      <c r="AY53" s="413"/>
      <c r="AZ53" s="347"/>
      <c r="BA53" s="348"/>
      <c r="BB53" s="348"/>
      <c r="BC53" s="348"/>
      <c r="BD53" s="348"/>
      <c r="BE53" s="349"/>
      <c r="BF53" s="420"/>
      <c r="BG53" s="421"/>
      <c r="BH53" s="411"/>
      <c r="BI53" s="412"/>
    </row>
    <row r="54" spans="2:64" ht="15.75" customHeight="1" thickTop="1">
      <c r="B54" s="394" t="s">
        <v>36</v>
      </c>
      <c r="C54" s="395"/>
      <c r="D54" s="395"/>
      <c r="E54" s="395"/>
      <c r="F54" s="395"/>
      <c r="G54" s="395"/>
      <c r="H54" s="395"/>
      <c r="I54" s="395"/>
      <c r="J54" s="395"/>
      <c r="K54" s="395"/>
      <c r="L54" s="395"/>
      <c r="M54" s="395"/>
      <c r="N54" s="395"/>
      <c r="O54" s="395"/>
      <c r="P54" s="395"/>
      <c r="Q54" s="395"/>
      <c r="R54" s="395"/>
      <c r="S54" s="395"/>
      <c r="T54" s="395"/>
      <c r="U54" s="395"/>
      <c r="V54" s="395"/>
      <c r="W54" s="395"/>
      <c r="X54" s="395"/>
      <c r="Y54" s="395"/>
      <c r="Z54" s="395"/>
      <c r="AA54" s="395"/>
      <c r="AB54" s="395"/>
      <c r="AC54" s="395"/>
      <c r="AD54" s="395"/>
      <c r="AE54" s="395"/>
      <c r="AF54" s="395"/>
      <c r="AG54" s="395" t="s">
        <v>37</v>
      </c>
      <c r="AH54" s="395"/>
      <c r="AI54" s="395"/>
      <c r="AJ54" s="395"/>
      <c r="AK54" s="395"/>
      <c r="AL54" s="395"/>
      <c r="AM54" s="395"/>
      <c r="AN54" s="395"/>
      <c r="AO54" s="395"/>
      <c r="AP54" s="395"/>
      <c r="AQ54" s="395"/>
      <c r="AR54" s="395"/>
      <c r="AS54" s="395"/>
      <c r="AT54" s="395"/>
      <c r="AU54" s="395"/>
      <c r="AV54" s="395"/>
      <c r="AW54" s="395"/>
      <c r="AX54" s="395"/>
      <c r="AY54" s="395"/>
      <c r="AZ54" s="395"/>
      <c r="BA54" s="395"/>
      <c r="BB54" s="395"/>
      <c r="BC54" s="395"/>
      <c r="BD54" s="395"/>
      <c r="BE54" s="395"/>
      <c r="BF54" s="395"/>
      <c r="BG54" s="395"/>
      <c r="BH54" s="395"/>
      <c r="BI54" s="400"/>
    </row>
    <row r="55" spans="2:64" ht="15" customHeight="1">
      <c r="B55" s="396"/>
      <c r="C55" s="397"/>
      <c r="D55" s="397"/>
      <c r="E55" s="397"/>
      <c r="F55" s="397"/>
      <c r="G55" s="397"/>
      <c r="H55" s="397"/>
      <c r="I55" s="397"/>
      <c r="J55" s="397"/>
      <c r="K55" s="397"/>
      <c r="L55" s="397"/>
      <c r="M55" s="397"/>
      <c r="N55" s="397"/>
      <c r="O55" s="397"/>
      <c r="P55" s="397"/>
      <c r="Q55" s="397"/>
      <c r="R55" s="397"/>
      <c r="S55" s="397"/>
      <c r="T55" s="397"/>
      <c r="U55" s="397"/>
      <c r="V55" s="397"/>
      <c r="W55" s="397"/>
      <c r="X55" s="397"/>
      <c r="Y55" s="397"/>
      <c r="Z55" s="397"/>
      <c r="AA55" s="397"/>
      <c r="AB55" s="397"/>
      <c r="AC55" s="397"/>
      <c r="AD55" s="397"/>
      <c r="AE55" s="397"/>
      <c r="AF55" s="397"/>
      <c r="AG55" s="397"/>
      <c r="AH55" s="397"/>
      <c r="AI55" s="397"/>
      <c r="AJ55" s="397"/>
      <c r="AK55" s="397"/>
      <c r="AL55" s="397"/>
      <c r="AM55" s="397"/>
      <c r="AN55" s="397"/>
      <c r="AO55" s="397"/>
      <c r="AP55" s="397"/>
      <c r="AQ55" s="397"/>
      <c r="AR55" s="397"/>
      <c r="AS55" s="397"/>
      <c r="AT55" s="397"/>
      <c r="AU55" s="397"/>
      <c r="AV55" s="397"/>
      <c r="AW55" s="397"/>
      <c r="AX55" s="397"/>
      <c r="AY55" s="397"/>
      <c r="AZ55" s="397"/>
      <c r="BA55" s="397"/>
      <c r="BB55" s="397"/>
      <c r="BC55" s="397"/>
      <c r="BD55" s="397"/>
      <c r="BE55" s="397"/>
      <c r="BF55" s="397"/>
      <c r="BG55" s="397"/>
      <c r="BH55" s="397"/>
      <c r="BI55" s="401"/>
    </row>
    <row r="56" spans="2:64" ht="15" customHeight="1">
      <c r="B56" s="396"/>
      <c r="C56" s="397"/>
      <c r="D56" s="397"/>
      <c r="E56" s="397"/>
      <c r="F56" s="397"/>
      <c r="G56" s="397"/>
      <c r="H56" s="397"/>
      <c r="I56" s="397"/>
      <c r="J56" s="397"/>
      <c r="K56" s="397"/>
      <c r="L56" s="397"/>
      <c r="M56" s="397"/>
      <c r="N56" s="397"/>
      <c r="O56" s="397"/>
      <c r="P56" s="397"/>
      <c r="Q56" s="397"/>
      <c r="R56" s="397"/>
      <c r="S56" s="397"/>
      <c r="T56" s="397"/>
      <c r="U56" s="397"/>
      <c r="V56" s="397"/>
      <c r="W56" s="397"/>
      <c r="X56" s="397"/>
      <c r="Y56" s="397"/>
      <c r="Z56" s="397"/>
      <c r="AA56" s="397"/>
      <c r="AB56" s="397"/>
      <c r="AC56" s="397"/>
      <c r="AD56" s="397"/>
      <c r="AE56" s="397"/>
      <c r="AF56" s="397"/>
      <c r="AG56" s="397"/>
      <c r="AH56" s="397"/>
      <c r="AI56" s="397"/>
      <c r="AJ56" s="397"/>
      <c r="AK56" s="397"/>
      <c r="AL56" s="397"/>
      <c r="AM56" s="397"/>
      <c r="AN56" s="397"/>
      <c r="AO56" s="397"/>
      <c r="AP56" s="397"/>
      <c r="AQ56" s="397"/>
      <c r="AR56" s="397"/>
      <c r="AS56" s="397"/>
      <c r="AT56" s="397"/>
      <c r="AU56" s="397"/>
      <c r="AV56" s="397"/>
      <c r="AW56" s="397"/>
      <c r="AX56" s="397"/>
      <c r="AY56" s="397"/>
      <c r="AZ56" s="397"/>
      <c r="BA56" s="397"/>
      <c r="BB56" s="397"/>
      <c r="BC56" s="397"/>
      <c r="BD56" s="397"/>
      <c r="BE56" s="397"/>
      <c r="BF56" s="397"/>
      <c r="BG56" s="397"/>
      <c r="BH56" s="397"/>
      <c r="BI56" s="401"/>
    </row>
    <row r="57" spans="2:64" ht="15.75" customHeight="1" thickBot="1">
      <c r="B57" s="398"/>
      <c r="C57" s="399"/>
      <c r="D57" s="399"/>
      <c r="E57" s="399"/>
      <c r="F57" s="399"/>
      <c r="G57" s="399"/>
      <c r="H57" s="399"/>
      <c r="I57" s="399"/>
      <c r="J57" s="399"/>
      <c r="K57" s="399"/>
      <c r="L57" s="399"/>
      <c r="M57" s="399"/>
      <c r="N57" s="399"/>
      <c r="O57" s="399"/>
      <c r="P57" s="399"/>
      <c r="Q57" s="399"/>
      <c r="R57" s="399"/>
      <c r="S57" s="399"/>
      <c r="T57" s="399"/>
      <c r="U57" s="399"/>
      <c r="V57" s="399"/>
      <c r="W57" s="399"/>
      <c r="X57" s="399"/>
      <c r="Y57" s="399"/>
      <c r="Z57" s="399"/>
      <c r="AA57" s="399"/>
      <c r="AB57" s="399"/>
      <c r="AC57" s="399"/>
      <c r="AD57" s="399"/>
      <c r="AE57" s="399"/>
      <c r="AF57" s="399"/>
      <c r="AG57" s="399"/>
      <c r="AH57" s="399"/>
      <c r="AI57" s="399"/>
      <c r="AJ57" s="399"/>
      <c r="AK57" s="399"/>
      <c r="AL57" s="399"/>
      <c r="AM57" s="399"/>
      <c r="AN57" s="399"/>
      <c r="AO57" s="399"/>
      <c r="AP57" s="399"/>
      <c r="AQ57" s="399"/>
      <c r="AR57" s="399"/>
      <c r="AS57" s="399"/>
      <c r="AT57" s="399"/>
      <c r="AU57" s="399"/>
      <c r="AV57" s="399"/>
      <c r="AW57" s="399"/>
      <c r="AX57" s="399"/>
      <c r="AY57" s="399"/>
      <c r="AZ57" s="399"/>
      <c r="BA57" s="399"/>
      <c r="BB57" s="399"/>
      <c r="BC57" s="399"/>
      <c r="BD57" s="399"/>
      <c r="BE57" s="399"/>
      <c r="BF57" s="399"/>
      <c r="BG57" s="399"/>
      <c r="BH57" s="399"/>
      <c r="BI57" s="402"/>
    </row>
    <row r="58" spans="2:64" ht="16.5" customHeight="1" thickTop="1" thickBot="1">
      <c r="B58" s="403" t="s">
        <v>182</v>
      </c>
      <c r="C58" s="403"/>
      <c r="D58" s="403"/>
      <c r="E58" s="403"/>
      <c r="F58" s="403"/>
      <c r="G58" s="403"/>
      <c r="H58" s="403"/>
      <c r="I58" s="403"/>
      <c r="J58" s="403"/>
      <c r="K58" s="403"/>
      <c r="L58" s="403"/>
      <c r="M58" s="403"/>
      <c r="N58" s="403"/>
      <c r="O58" s="403"/>
      <c r="P58" s="403"/>
      <c r="Q58" s="403"/>
      <c r="R58" s="403"/>
      <c r="S58" s="403"/>
      <c r="T58" s="403"/>
      <c r="U58" s="403"/>
      <c r="V58" s="403"/>
      <c r="W58" s="403"/>
      <c r="X58" s="403"/>
      <c r="Y58" s="403"/>
      <c r="Z58" s="403"/>
      <c r="AA58" s="403"/>
      <c r="AB58" s="403"/>
      <c r="AC58" s="403"/>
      <c r="AD58" s="403"/>
      <c r="AE58" s="403"/>
      <c r="AF58" s="403"/>
      <c r="AG58" s="403"/>
      <c r="AH58" s="403"/>
      <c r="AI58" s="403"/>
      <c r="AJ58" s="403"/>
      <c r="AK58" s="403"/>
      <c r="AL58" s="403"/>
      <c r="AM58" s="403"/>
      <c r="AN58" s="403"/>
      <c r="AO58" s="403"/>
      <c r="AP58" s="403"/>
      <c r="AQ58" s="403"/>
      <c r="AR58" s="403"/>
      <c r="AS58" s="403"/>
      <c r="AT58" s="403"/>
      <c r="AU58" s="403"/>
      <c r="AV58" s="403"/>
      <c r="AW58" s="403"/>
      <c r="AX58" s="403"/>
      <c r="AY58" s="403"/>
      <c r="AZ58" s="403"/>
      <c r="BA58" s="403"/>
      <c r="BB58" s="403"/>
      <c r="BC58" s="403"/>
      <c r="BD58" s="403"/>
      <c r="BE58" s="403"/>
      <c r="BF58" s="403"/>
      <c r="BG58" s="403"/>
      <c r="BH58" s="403"/>
      <c r="BI58" s="403"/>
    </row>
    <row r="59" spans="2:64" ht="16.5" customHeight="1" thickTop="1" thickBot="1">
      <c r="B59" s="404"/>
      <c r="C59" s="404"/>
      <c r="D59" s="404"/>
      <c r="E59" s="404"/>
      <c r="F59" s="404"/>
      <c r="G59" s="404"/>
      <c r="H59" s="404"/>
      <c r="I59" s="404"/>
      <c r="J59" s="404"/>
      <c r="K59" s="404"/>
      <c r="L59" s="404"/>
      <c r="M59" s="404"/>
      <c r="N59" s="404"/>
      <c r="O59" s="404"/>
      <c r="P59" s="404"/>
      <c r="Q59" s="404"/>
      <c r="R59" s="404"/>
      <c r="S59" s="404"/>
      <c r="T59" s="404"/>
      <c r="U59" s="404"/>
      <c r="V59" s="404"/>
      <c r="W59" s="404"/>
      <c r="X59" s="404"/>
      <c r="Y59" s="404"/>
      <c r="Z59" s="404"/>
      <c r="AA59" s="404"/>
      <c r="AB59" s="404"/>
      <c r="AC59" s="404"/>
      <c r="AD59" s="404"/>
      <c r="AE59" s="404"/>
      <c r="AF59" s="404"/>
      <c r="AG59" s="404"/>
      <c r="AH59" s="404"/>
      <c r="AI59" s="404"/>
      <c r="AJ59" s="404"/>
      <c r="AK59" s="404"/>
      <c r="AL59" s="404"/>
      <c r="AM59" s="404"/>
      <c r="AN59" s="404"/>
      <c r="AO59" s="404"/>
      <c r="AP59" s="404"/>
      <c r="AQ59" s="404"/>
      <c r="AR59" s="404"/>
      <c r="AS59" s="404"/>
      <c r="AT59" s="404"/>
      <c r="AU59" s="404"/>
      <c r="AV59" s="404"/>
      <c r="AW59" s="404"/>
      <c r="AX59" s="404"/>
      <c r="AY59" s="404"/>
      <c r="AZ59" s="404"/>
      <c r="BA59" s="404"/>
      <c r="BB59" s="404"/>
      <c r="BC59" s="404"/>
      <c r="BD59" s="404"/>
      <c r="BE59" s="404"/>
      <c r="BF59" s="404"/>
      <c r="BG59" s="404"/>
      <c r="BH59" s="404"/>
      <c r="BI59" s="404"/>
    </row>
    <row r="60" spans="2:64" ht="15" customHeight="1" thickTop="1" thickBot="1">
      <c r="B60" s="209" t="s">
        <v>38</v>
      </c>
      <c r="C60" s="210"/>
      <c r="D60" s="210"/>
      <c r="E60" s="210"/>
      <c r="F60" s="210"/>
      <c r="G60" s="210"/>
      <c r="H60" s="210"/>
      <c r="I60" s="210"/>
      <c r="J60" s="210"/>
      <c r="K60" s="210"/>
      <c r="L60" s="211"/>
      <c r="M60" s="405">
        <v>0.25</v>
      </c>
      <c r="N60" s="182"/>
      <c r="O60" s="182"/>
      <c r="P60" s="182"/>
      <c r="Q60" s="405">
        <v>0.45833333333333331</v>
      </c>
      <c r="R60" s="182"/>
      <c r="S60" s="182"/>
      <c r="T60" s="182"/>
      <c r="U60" s="405">
        <v>0.625</v>
      </c>
      <c r="V60" s="182"/>
      <c r="W60" s="182"/>
      <c r="X60" s="182"/>
      <c r="Y60" s="406" t="s">
        <v>131</v>
      </c>
      <c r="Z60" s="406"/>
      <c r="AA60" s="406"/>
      <c r="AB60" s="406"/>
      <c r="AC60" s="405" t="s">
        <v>39</v>
      </c>
      <c r="AD60" s="182"/>
      <c r="AE60" s="182"/>
      <c r="AF60" s="182"/>
      <c r="AG60" s="182" t="s">
        <v>40</v>
      </c>
      <c r="AH60" s="182"/>
      <c r="AI60" s="182"/>
      <c r="AJ60" s="182"/>
      <c r="AK60" s="182"/>
      <c r="AL60" s="182"/>
      <c r="AM60" s="182"/>
      <c r="AN60" s="182"/>
      <c r="AO60" s="182"/>
      <c r="AP60" s="182" t="s">
        <v>41</v>
      </c>
      <c r="AQ60" s="182"/>
      <c r="AR60" s="182"/>
      <c r="AS60" s="182"/>
      <c r="AT60" s="170" t="s">
        <v>42</v>
      </c>
      <c r="AU60" s="170"/>
      <c r="AV60" s="170"/>
      <c r="AW60" s="182" t="s">
        <v>43</v>
      </c>
      <c r="AX60" s="182"/>
      <c r="AY60" s="182"/>
      <c r="AZ60" s="182"/>
      <c r="BA60" s="182"/>
      <c r="BB60" s="182"/>
      <c r="BC60" s="58" t="s">
        <v>44</v>
      </c>
      <c r="BD60" s="60"/>
      <c r="BE60" s="387" t="s">
        <v>45</v>
      </c>
      <c r="BF60" s="388"/>
      <c r="BG60" s="182" t="s">
        <v>46</v>
      </c>
      <c r="BH60" s="182"/>
      <c r="BI60" s="182"/>
      <c r="BJ60" s="386" t="s">
        <v>255</v>
      </c>
      <c r="BK60" s="386"/>
      <c r="BL60" s="386"/>
    </row>
    <row r="61" spans="2:64" ht="15" customHeight="1" thickTop="1" thickBot="1">
      <c r="B61" s="212"/>
      <c r="C61" s="213"/>
      <c r="D61" s="213"/>
      <c r="E61" s="213"/>
      <c r="F61" s="213"/>
      <c r="G61" s="213"/>
      <c r="H61" s="213"/>
      <c r="I61" s="213"/>
      <c r="J61" s="213"/>
      <c r="K61" s="213"/>
      <c r="L61" s="214"/>
      <c r="M61" s="182"/>
      <c r="N61" s="182"/>
      <c r="O61" s="182"/>
      <c r="P61" s="182"/>
      <c r="Q61" s="182"/>
      <c r="R61" s="182"/>
      <c r="S61" s="182"/>
      <c r="T61" s="182"/>
      <c r="U61" s="182"/>
      <c r="V61" s="182"/>
      <c r="W61" s="182"/>
      <c r="X61" s="182"/>
      <c r="Y61" s="406"/>
      <c r="Z61" s="406"/>
      <c r="AA61" s="406"/>
      <c r="AB61" s="406"/>
      <c r="AC61" s="182"/>
      <c r="AD61" s="182"/>
      <c r="AE61" s="182"/>
      <c r="AF61" s="182"/>
      <c r="AG61" s="182"/>
      <c r="AH61" s="182"/>
      <c r="AI61" s="182"/>
      <c r="AJ61" s="182"/>
      <c r="AK61" s="182"/>
      <c r="AL61" s="182"/>
      <c r="AM61" s="182"/>
      <c r="AN61" s="182"/>
      <c r="AO61" s="182"/>
      <c r="AP61" s="182"/>
      <c r="AQ61" s="182"/>
      <c r="AR61" s="182"/>
      <c r="AS61" s="182"/>
      <c r="AT61" s="170"/>
      <c r="AU61" s="170"/>
      <c r="AV61" s="170"/>
      <c r="AW61" s="182"/>
      <c r="AX61" s="182"/>
      <c r="AY61" s="182"/>
      <c r="AZ61" s="182"/>
      <c r="BA61" s="182"/>
      <c r="BB61" s="182"/>
      <c r="BC61" s="61"/>
      <c r="BD61" s="63"/>
      <c r="BE61" s="389"/>
      <c r="BF61" s="390"/>
      <c r="BG61" s="182"/>
      <c r="BH61" s="182"/>
      <c r="BI61" s="182"/>
      <c r="BJ61" s="386"/>
      <c r="BK61" s="386"/>
      <c r="BL61" s="386"/>
    </row>
    <row r="62" spans="2:64" ht="15" customHeight="1" thickTop="1" thickBot="1">
      <c r="B62" s="215"/>
      <c r="C62" s="216"/>
      <c r="D62" s="216"/>
      <c r="E62" s="216"/>
      <c r="F62" s="216"/>
      <c r="G62" s="216"/>
      <c r="H62" s="216"/>
      <c r="I62" s="216"/>
      <c r="J62" s="216"/>
      <c r="K62" s="216"/>
      <c r="L62" s="217"/>
      <c r="M62" s="182"/>
      <c r="N62" s="182"/>
      <c r="O62" s="182"/>
      <c r="P62" s="182"/>
      <c r="Q62" s="182"/>
      <c r="R62" s="182"/>
      <c r="S62" s="182"/>
      <c r="T62" s="182"/>
      <c r="U62" s="182"/>
      <c r="V62" s="182"/>
      <c r="W62" s="182"/>
      <c r="X62" s="182"/>
      <c r="Y62" s="406"/>
      <c r="Z62" s="406"/>
      <c r="AA62" s="406"/>
      <c r="AB62" s="406"/>
      <c r="AC62" s="182"/>
      <c r="AD62" s="182"/>
      <c r="AE62" s="182"/>
      <c r="AF62" s="182"/>
      <c r="AG62" s="182"/>
      <c r="AH62" s="182"/>
      <c r="AI62" s="182"/>
      <c r="AJ62" s="182"/>
      <c r="AK62" s="182"/>
      <c r="AL62" s="182"/>
      <c r="AM62" s="182"/>
      <c r="AN62" s="182"/>
      <c r="AO62" s="182"/>
      <c r="AP62" s="182"/>
      <c r="AQ62" s="182"/>
      <c r="AR62" s="182"/>
      <c r="AS62" s="182"/>
      <c r="AT62" s="170"/>
      <c r="AU62" s="170"/>
      <c r="AV62" s="170"/>
      <c r="AW62" s="182"/>
      <c r="AX62" s="182"/>
      <c r="AY62" s="182"/>
      <c r="AZ62" s="182"/>
      <c r="BA62" s="182"/>
      <c r="BB62" s="182"/>
      <c r="BC62" s="61"/>
      <c r="BD62" s="63"/>
      <c r="BE62" s="389"/>
      <c r="BF62" s="390"/>
      <c r="BG62" s="182"/>
      <c r="BH62" s="182"/>
      <c r="BI62" s="182"/>
      <c r="BJ62" s="386"/>
      <c r="BK62" s="386"/>
      <c r="BL62" s="386"/>
    </row>
    <row r="63" spans="2:64" ht="15" customHeight="1" thickTop="1" thickBot="1">
      <c r="B63" s="209" t="s">
        <v>47</v>
      </c>
      <c r="C63" s="210"/>
      <c r="D63" s="210"/>
      <c r="E63" s="210"/>
      <c r="F63" s="210"/>
      <c r="G63" s="210"/>
      <c r="H63" s="210"/>
      <c r="I63" s="210"/>
      <c r="J63" s="210"/>
      <c r="K63" s="210"/>
      <c r="L63" s="211"/>
      <c r="M63" s="194" t="s">
        <v>183</v>
      </c>
      <c r="N63" s="219"/>
      <c r="O63" s="219"/>
      <c r="P63" s="195"/>
      <c r="Q63" s="194" t="s">
        <v>183</v>
      </c>
      <c r="R63" s="219"/>
      <c r="S63" s="219"/>
      <c r="T63" s="195"/>
      <c r="U63" s="194" t="s">
        <v>183</v>
      </c>
      <c r="V63" s="219"/>
      <c r="W63" s="219"/>
      <c r="X63" s="195"/>
      <c r="Y63" s="194" t="s">
        <v>183</v>
      </c>
      <c r="Z63" s="219"/>
      <c r="AA63" s="219"/>
      <c r="AB63" s="195"/>
      <c r="AC63" s="188" t="s">
        <v>129</v>
      </c>
      <c r="AD63" s="241"/>
      <c r="AE63" s="241"/>
      <c r="AF63" s="189"/>
      <c r="AG63" s="182"/>
      <c r="AH63" s="182"/>
      <c r="AI63" s="182"/>
      <c r="AJ63" s="182"/>
      <c r="AK63" s="182"/>
      <c r="AL63" s="182"/>
      <c r="AM63" s="182"/>
      <c r="AN63" s="182"/>
      <c r="AO63" s="182"/>
      <c r="AP63" s="182"/>
      <c r="AQ63" s="182"/>
      <c r="AR63" s="182"/>
      <c r="AS63" s="182"/>
      <c r="AT63" s="170"/>
      <c r="AU63" s="170"/>
      <c r="AV63" s="170"/>
      <c r="AW63" s="182" t="s">
        <v>48</v>
      </c>
      <c r="AX63" s="182"/>
      <c r="AY63" s="182" t="s">
        <v>49</v>
      </c>
      <c r="AZ63" s="182"/>
      <c r="BA63" s="182" t="s">
        <v>50</v>
      </c>
      <c r="BB63" s="182"/>
      <c r="BC63" s="61"/>
      <c r="BD63" s="63"/>
      <c r="BE63" s="389"/>
      <c r="BF63" s="390"/>
      <c r="BG63" s="182"/>
      <c r="BH63" s="182"/>
      <c r="BI63" s="182"/>
      <c r="BJ63" s="386"/>
      <c r="BK63" s="386"/>
      <c r="BL63" s="386"/>
    </row>
    <row r="64" spans="2:64" ht="15.75" customHeight="1" thickTop="1" thickBot="1">
      <c r="B64" s="212"/>
      <c r="C64" s="213"/>
      <c r="D64" s="213"/>
      <c r="E64" s="213"/>
      <c r="F64" s="213"/>
      <c r="G64" s="213"/>
      <c r="H64" s="213"/>
      <c r="I64" s="213"/>
      <c r="J64" s="213"/>
      <c r="K64" s="213"/>
      <c r="L64" s="214"/>
      <c r="M64" s="196"/>
      <c r="N64" s="220"/>
      <c r="O64" s="220"/>
      <c r="P64" s="197"/>
      <c r="Q64" s="196"/>
      <c r="R64" s="220"/>
      <c r="S64" s="220"/>
      <c r="T64" s="197"/>
      <c r="U64" s="196"/>
      <c r="V64" s="220"/>
      <c r="W64" s="220"/>
      <c r="X64" s="197"/>
      <c r="Y64" s="196"/>
      <c r="Z64" s="220"/>
      <c r="AA64" s="220"/>
      <c r="AB64" s="197"/>
      <c r="AC64" s="190"/>
      <c r="AD64" s="242"/>
      <c r="AE64" s="242"/>
      <c r="AF64" s="191"/>
      <c r="AG64" s="182"/>
      <c r="AH64" s="182"/>
      <c r="AI64" s="182"/>
      <c r="AJ64" s="182"/>
      <c r="AK64" s="182"/>
      <c r="AL64" s="182"/>
      <c r="AM64" s="182"/>
      <c r="AN64" s="182"/>
      <c r="AO64" s="182"/>
      <c r="AP64" s="182"/>
      <c r="AQ64" s="182"/>
      <c r="AR64" s="182"/>
      <c r="AS64" s="182"/>
      <c r="AT64" s="170"/>
      <c r="AU64" s="170"/>
      <c r="AV64" s="170"/>
      <c r="AW64" s="182"/>
      <c r="AX64" s="182"/>
      <c r="AY64" s="182"/>
      <c r="AZ64" s="182"/>
      <c r="BA64" s="182"/>
      <c r="BB64" s="182"/>
      <c r="BC64" s="61"/>
      <c r="BD64" s="63"/>
      <c r="BE64" s="389"/>
      <c r="BF64" s="390"/>
      <c r="BG64" s="182"/>
      <c r="BH64" s="182"/>
      <c r="BI64" s="393"/>
      <c r="BJ64" s="386"/>
      <c r="BK64" s="386"/>
      <c r="BL64" s="386"/>
    </row>
    <row r="65" spans="2:66" ht="15" customHeight="1" thickTop="1" thickBot="1">
      <c r="B65" s="215"/>
      <c r="C65" s="216"/>
      <c r="D65" s="216"/>
      <c r="E65" s="216"/>
      <c r="F65" s="216"/>
      <c r="G65" s="216"/>
      <c r="H65" s="216"/>
      <c r="I65" s="216"/>
      <c r="J65" s="216"/>
      <c r="K65" s="216"/>
      <c r="L65" s="217"/>
      <c r="M65" s="198"/>
      <c r="N65" s="221"/>
      <c r="O65" s="221"/>
      <c r="P65" s="199"/>
      <c r="Q65" s="198"/>
      <c r="R65" s="221"/>
      <c r="S65" s="221"/>
      <c r="T65" s="199"/>
      <c r="U65" s="198"/>
      <c r="V65" s="221"/>
      <c r="W65" s="221"/>
      <c r="X65" s="199"/>
      <c r="Y65" s="198"/>
      <c r="Z65" s="221"/>
      <c r="AA65" s="221"/>
      <c r="AB65" s="199"/>
      <c r="AC65" s="192"/>
      <c r="AD65" s="243"/>
      <c r="AE65" s="243"/>
      <c r="AF65" s="193"/>
      <c r="AG65" s="182"/>
      <c r="AH65" s="182"/>
      <c r="AI65" s="182"/>
      <c r="AJ65" s="182"/>
      <c r="AK65" s="182"/>
      <c r="AL65" s="182"/>
      <c r="AM65" s="182"/>
      <c r="AN65" s="182"/>
      <c r="AO65" s="182"/>
      <c r="AP65" s="182"/>
      <c r="AQ65" s="182"/>
      <c r="AR65" s="182"/>
      <c r="AS65" s="182"/>
      <c r="AT65" s="170"/>
      <c r="AU65" s="170"/>
      <c r="AV65" s="170"/>
      <c r="AW65" s="182"/>
      <c r="AX65" s="182"/>
      <c r="AY65" s="182"/>
      <c r="AZ65" s="182"/>
      <c r="BA65" s="182"/>
      <c r="BB65" s="182"/>
      <c r="BC65" s="64"/>
      <c r="BD65" s="66"/>
      <c r="BE65" s="391"/>
      <c r="BF65" s="392"/>
      <c r="BG65" s="182"/>
      <c r="BH65" s="182"/>
      <c r="BI65" s="393"/>
      <c r="BJ65" s="386"/>
      <c r="BK65" s="386"/>
      <c r="BL65" s="386"/>
      <c r="BN65" s="2"/>
    </row>
    <row r="66" spans="2:66" ht="15" customHeight="1" thickTop="1">
      <c r="B66" s="209" t="s">
        <v>138</v>
      </c>
      <c r="C66" s="210"/>
      <c r="D66" s="210"/>
      <c r="E66" s="210"/>
      <c r="F66" s="210"/>
      <c r="G66" s="210"/>
      <c r="H66" s="210"/>
      <c r="I66" s="210"/>
      <c r="J66" s="210"/>
      <c r="K66" s="210"/>
      <c r="L66" s="211"/>
      <c r="M66" s="497">
        <v>590</v>
      </c>
      <c r="N66" s="498"/>
      <c r="O66" s="498"/>
      <c r="P66" s="499"/>
      <c r="Q66" s="194">
        <v>663</v>
      </c>
      <c r="R66" s="219"/>
      <c r="S66" s="219"/>
      <c r="T66" s="195"/>
      <c r="U66" s="194">
        <v>715</v>
      </c>
      <c r="V66" s="219"/>
      <c r="W66" s="219"/>
      <c r="X66" s="195"/>
      <c r="Y66" s="194">
        <v>728</v>
      </c>
      <c r="Z66" s="219"/>
      <c r="AA66" s="219"/>
      <c r="AB66" s="195"/>
      <c r="AC66" s="188" t="s">
        <v>129</v>
      </c>
      <c r="AD66" s="241"/>
      <c r="AE66" s="241"/>
      <c r="AF66" s="189"/>
      <c r="AG66" s="323" t="s">
        <v>254</v>
      </c>
      <c r="AH66" s="324"/>
      <c r="AI66" s="324"/>
      <c r="AJ66" s="324"/>
      <c r="AK66" s="324"/>
      <c r="AL66" s="324"/>
      <c r="AM66" s="324"/>
      <c r="AN66" s="324"/>
      <c r="AO66" s="325"/>
      <c r="AP66" s="200" t="s">
        <v>128</v>
      </c>
      <c r="AQ66" s="206"/>
      <c r="AR66" s="206"/>
      <c r="AS66" s="201"/>
      <c r="AT66" s="200">
        <f>'11.02'!AT66+AY66</f>
        <v>33</v>
      </c>
      <c r="AU66" s="206"/>
      <c r="AV66" s="201"/>
      <c r="AW66" s="188">
        <f>'11.02'!BG66</f>
        <v>17</v>
      </c>
      <c r="AX66" s="189"/>
      <c r="AY66" s="188"/>
      <c r="AZ66" s="189"/>
      <c r="BA66" s="200">
        <v>1</v>
      </c>
      <c r="BB66" s="201"/>
      <c r="BC66" s="269">
        <f>'11.02'!BC66+BA66</f>
        <v>6</v>
      </c>
      <c r="BD66" s="270"/>
      <c r="BE66" s="200">
        <f>'11.02'!BE66+BA66</f>
        <v>17</v>
      </c>
      <c r="BF66" s="201"/>
      <c r="BG66" s="200">
        <f>AT66-BE66</f>
        <v>16</v>
      </c>
      <c r="BH66" s="206"/>
      <c r="BI66" s="201"/>
      <c r="BJ66" s="254">
        <f>((LEFT(AP66,FIND(" ",AP66)-1)*BC66)/$S$279)</f>
        <v>63.157894736842103</v>
      </c>
      <c r="BK66" s="255"/>
      <c r="BL66" s="256"/>
      <c r="BN66" s="2"/>
    </row>
    <row r="67" spans="2:66" ht="15" customHeight="1">
      <c r="B67" s="212"/>
      <c r="C67" s="213"/>
      <c r="D67" s="213"/>
      <c r="E67" s="213"/>
      <c r="F67" s="213"/>
      <c r="G67" s="213"/>
      <c r="H67" s="213"/>
      <c r="I67" s="213"/>
      <c r="J67" s="213"/>
      <c r="K67" s="213"/>
      <c r="L67" s="214"/>
      <c r="M67" s="500"/>
      <c r="N67" s="501"/>
      <c r="O67" s="501"/>
      <c r="P67" s="502"/>
      <c r="Q67" s="196"/>
      <c r="R67" s="220"/>
      <c r="S67" s="220"/>
      <c r="T67" s="197"/>
      <c r="U67" s="196"/>
      <c r="V67" s="220"/>
      <c r="W67" s="220"/>
      <c r="X67" s="197"/>
      <c r="Y67" s="196"/>
      <c r="Z67" s="220"/>
      <c r="AA67" s="220"/>
      <c r="AB67" s="197"/>
      <c r="AC67" s="190"/>
      <c r="AD67" s="242"/>
      <c r="AE67" s="242"/>
      <c r="AF67" s="191"/>
      <c r="AG67" s="326"/>
      <c r="AH67" s="327"/>
      <c r="AI67" s="327"/>
      <c r="AJ67" s="327"/>
      <c r="AK67" s="327"/>
      <c r="AL67" s="327"/>
      <c r="AM67" s="327"/>
      <c r="AN67" s="327"/>
      <c r="AO67" s="328"/>
      <c r="AP67" s="202"/>
      <c r="AQ67" s="207"/>
      <c r="AR67" s="207"/>
      <c r="AS67" s="203"/>
      <c r="AT67" s="202"/>
      <c r="AU67" s="207"/>
      <c r="AV67" s="203"/>
      <c r="AW67" s="190"/>
      <c r="AX67" s="191"/>
      <c r="AY67" s="190"/>
      <c r="AZ67" s="191"/>
      <c r="BA67" s="202"/>
      <c r="BB67" s="203"/>
      <c r="BC67" s="271"/>
      <c r="BD67" s="272"/>
      <c r="BE67" s="202"/>
      <c r="BF67" s="203"/>
      <c r="BG67" s="202"/>
      <c r="BH67" s="207"/>
      <c r="BI67" s="203"/>
      <c r="BJ67" s="257"/>
      <c r="BK67" s="258"/>
      <c r="BL67" s="259"/>
      <c r="BN67" s="2"/>
    </row>
    <row r="68" spans="2:66" ht="15" customHeight="1" thickBot="1">
      <c r="B68" s="215"/>
      <c r="C68" s="216"/>
      <c r="D68" s="216"/>
      <c r="E68" s="216"/>
      <c r="F68" s="216"/>
      <c r="G68" s="216"/>
      <c r="H68" s="216"/>
      <c r="I68" s="216"/>
      <c r="J68" s="216"/>
      <c r="K68" s="216"/>
      <c r="L68" s="217"/>
      <c r="M68" s="503"/>
      <c r="N68" s="504"/>
      <c r="O68" s="504"/>
      <c r="P68" s="505"/>
      <c r="Q68" s="198"/>
      <c r="R68" s="221"/>
      <c r="S68" s="221"/>
      <c r="T68" s="199"/>
      <c r="U68" s="198"/>
      <c r="V68" s="221"/>
      <c r="W68" s="221"/>
      <c r="X68" s="199"/>
      <c r="Y68" s="198"/>
      <c r="Z68" s="221"/>
      <c r="AA68" s="221"/>
      <c r="AB68" s="199"/>
      <c r="AC68" s="192"/>
      <c r="AD68" s="243"/>
      <c r="AE68" s="243"/>
      <c r="AF68" s="193"/>
      <c r="AG68" s="329"/>
      <c r="AH68" s="330"/>
      <c r="AI68" s="330"/>
      <c r="AJ68" s="330"/>
      <c r="AK68" s="330"/>
      <c r="AL68" s="330"/>
      <c r="AM68" s="330"/>
      <c r="AN68" s="330"/>
      <c r="AO68" s="331"/>
      <c r="AP68" s="204"/>
      <c r="AQ68" s="208"/>
      <c r="AR68" s="208"/>
      <c r="AS68" s="205"/>
      <c r="AT68" s="204"/>
      <c r="AU68" s="208"/>
      <c r="AV68" s="205"/>
      <c r="AW68" s="192"/>
      <c r="AX68" s="193"/>
      <c r="AY68" s="192"/>
      <c r="AZ68" s="193"/>
      <c r="BA68" s="204"/>
      <c r="BB68" s="205"/>
      <c r="BC68" s="273"/>
      <c r="BD68" s="274"/>
      <c r="BE68" s="204"/>
      <c r="BF68" s="205"/>
      <c r="BG68" s="204"/>
      <c r="BH68" s="208"/>
      <c r="BI68" s="205"/>
      <c r="BJ68" s="260"/>
      <c r="BK68" s="261"/>
      <c r="BL68" s="262"/>
      <c r="BN68" s="2"/>
    </row>
    <row r="69" spans="2:66" ht="15" customHeight="1" thickTop="1">
      <c r="B69" s="341" t="s">
        <v>53</v>
      </c>
      <c r="C69" s="342"/>
      <c r="D69" s="342"/>
      <c r="E69" s="342"/>
      <c r="F69" s="342"/>
      <c r="G69" s="342"/>
      <c r="H69" s="342"/>
      <c r="I69" s="342"/>
      <c r="J69" s="342"/>
      <c r="K69" s="342"/>
      <c r="L69" s="343"/>
      <c r="M69" s="563" t="s">
        <v>339</v>
      </c>
      <c r="N69" s="564"/>
      <c r="O69" s="564"/>
      <c r="P69" s="565"/>
      <c r="Q69" s="563" t="s">
        <v>339</v>
      </c>
      <c r="R69" s="564"/>
      <c r="S69" s="564"/>
      <c r="T69" s="565"/>
      <c r="U69" s="563" t="s">
        <v>339</v>
      </c>
      <c r="V69" s="564"/>
      <c r="W69" s="564"/>
      <c r="X69" s="565"/>
      <c r="Y69" s="563" t="s">
        <v>339</v>
      </c>
      <c r="Z69" s="564"/>
      <c r="AA69" s="564"/>
      <c r="AB69" s="565"/>
      <c r="AC69" s="507" t="s">
        <v>339</v>
      </c>
      <c r="AD69" s="572"/>
      <c r="AE69" s="572"/>
      <c r="AF69" s="508"/>
      <c r="AG69" s="323" t="s">
        <v>162</v>
      </c>
      <c r="AH69" s="324"/>
      <c r="AI69" s="324"/>
      <c r="AJ69" s="324"/>
      <c r="AK69" s="324"/>
      <c r="AL69" s="324"/>
      <c r="AM69" s="324"/>
      <c r="AN69" s="324"/>
      <c r="AO69" s="325"/>
      <c r="AP69" s="269" t="s">
        <v>128</v>
      </c>
      <c r="AQ69" s="275"/>
      <c r="AR69" s="275"/>
      <c r="AS69" s="270"/>
      <c r="AT69" s="200">
        <f>'11.02'!AT69+AY69</f>
        <v>217</v>
      </c>
      <c r="AU69" s="206"/>
      <c r="AV69" s="201"/>
      <c r="AW69" s="188">
        <f>'11.02'!BG69</f>
        <v>4</v>
      </c>
      <c r="AX69" s="189"/>
      <c r="AY69" s="531">
        <v>213</v>
      </c>
      <c r="AZ69" s="532"/>
      <c r="BA69" s="200"/>
      <c r="BB69" s="201"/>
      <c r="BC69" s="269">
        <f>'11.02'!BC69+BA69</f>
        <v>0</v>
      </c>
      <c r="BD69" s="270"/>
      <c r="BE69" s="200">
        <f>'11.02'!BE69+BA69</f>
        <v>0</v>
      </c>
      <c r="BF69" s="201"/>
      <c r="BG69" s="200">
        <f>AT69-BE69</f>
        <v>217</v>
      </c>
      <c r="BH69" s="206"/>
      <c r="BI69" s="201"/>
      <c r="BJ69" s="254">
        <f>((LEFT(AP69,FIND(" ",AP69)-1)*BC69)/$S$279)</f>
        <v>0</v>
      </c>
      <c r="BK69" s="255"/>
      <c r="BL69" s="256"/>
      <c r="BM69" s="1"/>
      <c r="BN69" s="2"/>
    </row>
    <row r="70" spans="2:66" ht="15.75" customHeight="1">
      <c r="B70" s="344"/>
      <c r="C70" s="345"/>
      <c r="D70" s="345"/>
      <c r="E70" s="345"/>
      <c r="F70" s="345"/>
      <c r="G70" s="345"/>
      <c r="H70" s="345"/>
      <c r="I70" s="345"/>
      <c r="J70" s="345"/>
      <c r="K70" s="345"/>
      <c r="L70" s="346"/>
      <c r="M70" s="566"/>
      <c r="N70" s="567"/>
      <c r="O70" s="567"/>
      <c r="P70" s="568"/>
      <c r="Q70" s="566"/>
      <c r="R70" s="567"/>
      <c r="S70" s="567"/>
      <c r="T70" s="568"/>
      <c r="U70" s="566"/>
      <c r="V70" s="567"/>
      <c r="W70" s="567"/>
      <c r="X70" s="568"/>
      <c r="Y70" s="566"/>
      <c r="Z70" s="567"/>
      <c r="AA70" s="567"/>
      <c r="AB70" s="568"/>
      <c r="AC70" s="509"/>
      <c r="AD70" s="573"/>
      <c r="AE70" s="573"/>
      <c r="AF70" s="510"/>
      <c r="AG70" s="326"/>
      <c r="AH70" s="327"/>
      <c r="AI70" s="327"/>
      <c r="AJ70" s="327"/>
      <c r="AK70" s="327"/>
      <c r="AL70" s="327"/>
      <c r="AM70" s="327"/>
      <c r="AN70" s="327"/>
      <c r="AO70" s="328"/>
      <c r="AP70" s="271"/>
      <c r="AQ70" s="276"/>
      <c r="AR70" s="276"/>
      <c r="AS70" s="272"/>
      <c r="AT70" s="202"/>
      <c r="AU70" s="207"/>
      <c r="AV70" s="203"/>
      <c r="AW70" s="190"/>
      <c r="AX70" s="191"/>
      <c r="AY70" s="533"/>
      <c r="AZ70" s="534"/>
      <c r="BA70" s="202"/>
      <c r="BB70" s="203"/>
      <c r="BC70" s="271"/>
      <c r="BD70" s="272"/>
      <c r="BE70" s="202"/>
      <c r="BF70" s="203"/>
      <c r="BG70" s="202"/>
      <c r="BH70" s="207"/>
      <c r="BI70" s="203"/>
      <c r="BJ70" s="257"/>
      <c r="BK70" s="258"/>
      <c r="BL70" s="259"/>
      <c r="BM70" s="1"/>
      <c r="BN70" s="2"/>
    </row>
    <row r="71" spans="2:66" ht="15" customHeight="1" thickBot="1">
      <c r="B71" s="347"/>
      <c r="C71" s="348"/>
      <c r="D71" s="348"/>
      <c r="E71" s="348"/>
      <c r="F71" s="348"/>
      <c r="G71" s="348"/>
      <c r="H71" s="348"/>
      <c r="I71" s="348"/>
      <c r="J71" s="348"/>
      <c r="K71" s="348"/>
      <c r="L71" s="349"/>
      <c r="M71" s="569"/>
      <c r="N71" s="570"/>
      <c r="O71" s="570"/>
      <c r="P71" s="571"/>
      <c r="Q71" s="569"/>
      <c r="R71" s="570"/>
      <c r="S71" s="570"/>
      <c r="T71" s="571"/>
      <c r="U71" s="569"/>
      <c r="V71" s="570"/>
      <c r="W71" s="570"/>
      <c r="X71" s="571"/>
      <c r="Y71" s="569"/>
      <c r="Z71" s="570"/>
      <c r="AA71" s="570"/>
      <c r="AB71" s="571"/>
      <c r="AC71" s="511"/>
      <c r="AD71" s="574"/>
      <c r="AE71" s="574"/>
      <c r="AF71" s="512"/>
      <c r="AG71" s="329"/>
      <c r="AH71" s="330"/>
      <c r="AI71" s="330"/>
      <c r="AJ71" s="330"/>
      <c r="AK71" s="330"/>
      <c r="AL71" s="330"/>
      <c r="AM71" s="330"/>
      <c r="AN71" s="330"/>
      <c r="AO71" s="331"/>
      <c r="AP71" s="273"/>
      <c r="AQ71" s="277"/>
      <c r="AR71" s="277"/>
      <c r="AS71" s="274"/>
      <c r="AT71" s="204"/>
      <c r="AU71" s="208"/>
      <c r="AV71" s="205"/>
      <c r="AW71" s="192"/>
      <c r="AX71" s="193"/>
      <c r="AY71" s="535"/>
      <c r="AZ71" s="536"/>
      <c r="BA71" s="204"/>
      <c r="BB71" s="205"/>
      <c r="BC71" s="273"/>
      <c r="BD71" s="274"/>
      <c r="BE71" s="204"/>
      <c r="BF71" s="205"/>
      <c r="BG71" s="204"/>
      <c r="BH71" s="208"/>
      <c r="BI71" s="205"/>
      <c r="BJ71" s="260"/>
      <c r="BK71" s="261"/>
      <c r="BL71" s="262"/>
      <c r="BM71" s="1"/>
      <c r="BN71" s="2"/>
    </row>
    <row r="72" spans="2:66" ht="15" customHeight="1" thickTop="1">
      <c r="B72" s="341" t="s">
        <v>253</v>
      </c>
      <c r="C72" s="342"/>
      <c r="D72" s="342"/>
      <c r="E72" s="342"/>
      <c r="F72" s="342"/>
      <c r="G72" s="342"/>
      <c r="H72" s="342"/>
      <c r="I72" s="342"/>
      <c r="J72" s="342"/>
      <c r="K72" s="342"/>
      <c r="L72" s="343"/>
      <c r="M72" s="194">
        <v>15</v>
      </c>
      <c r="N72" s="219"/>
      <c r="O72" s="219"/>
      <c r="P72" s="195"/>
      <c r="Q72" s="194">
        <v>15</v>
      </c>
      <c r="R72" s="219"/>
      <c r="S72" s="219"/>
      <c r="T72" s="195"/>
      <c r="U72" s="194">
        <v>15</v>
      </c>
      <c r="V72" s="219"/>
      <c r="W72" s="219"/>
      <c r="X72" s="195"/>
      <c r="Y72" s="194">
        <v>15</v>
      </c>
      <c r="Z72" s="219"/>
      <c r="AA72" s="219"/>
      <c r="AB72" s="195"/>
      <c r="AC72" s="188" t="s">
        <v>129</v>
      </c>
      <c r="AD72" s="241"/>
      <c r="AE72" s="241"/>
      <c r="AF72" s="189"/>
      <c r="AG72" s="323" t="s">
        <v>163</v>
      </c>
      <c r="AH72" s="324"/>
      <c r="AI72" s="324"/>
      <c r="AJ72" s="324"/>
      <c r="AK72" s="324"/>
      <c r="AL72" s="324"/>
      <c r="AM72" s="324"/>
      <c r="AN72" s="324"/>
      <c r="AO72" s="325"/>
      <c r="AP72" s="269" t="s">
        <v>128</v>
      </c>
      <c r="AQ72" s="275"/>
      <c r="AR72" s="275"/>
      <c r="AS72" s="270"/>
      <c r="AT72" s="200">
        <f>'11.02'!AT72+AY72</f>
        <v>6</v>
      </c>
      <c r="AU72" s="206"/>
      <c r="AV72" s="201"/>
      <c r="AW72" s="188">
        <f>'11.02'!BG72</f>
        <v>6</v>
      </c>
      <c r="AX72" s="189"/>
      <c r="AY72" s="593"/>
      <c r="AZ72" s="594"/>
      <c r="BA72" s="200"/>
      <c r="BB72" s="201"/>
      <c r="BC72" s="269">
        <f>'11.02'!BC72+BA72</f>
        <v>0</v>
      </c>
      <c r="BD72" s="270"/>
      <c r="BE72" s="200">
        <f>'11.02'!BE72+BA72</f>
        <v>0</v>
      </c>
      <c r="BF72" s="201"/>
      <c r="BG72" s="200">
        <f>AT72-BE72</f>
        <v>6</v>
      </c>
      <c r="BH72" s="206"/>
      <c r="BI72" s="201"/>
      <c r="BJ72" s="254">
        <f>((LEFT(AP72,FIND(" ",AP72)-1)*BC72)/$S$279)</f>
        <v>0</v>
      </c>
      <c r="BK72" s="255"/>
      <c r="BL72" s="256"/>
      <c r="BM72" s="1"/>
      <c r="BN72" s="2"/>
    </row>
    <row r="73" spans="2:66" ht="15" customHeight="1">
      <c r="B73" s="344"/>
      <c r="C73" s="345"/>
      <c r="D73" s="345"/>
      <c r="E73" s="345"/>
      <c r="F73" s="345"/>
      <c r="G73" s="345"/>
      <c r="H73" s="345"/>
      <c r="I73" s="345"/>
      <c r="J73" s="345"/>
      <c r="K73" s="345"/>
      <c r="L73" s="346"/>
      <c r="M73" s="196"/>
      <c r="N73" s="220"/>
      <c r="O73" s="220"/>
      <c r="P73" s="197"/>
      <c r="Q73" s="196"/>
      <c r="R73" s="220"/>
      <c r="S73" s="220"/>
      <c r="T73" s="197"/>
      <c r="U73" s="196"/>
      <c r="V73" s="220"/>
      <c r="W73" s="220"/>
      <c r="X73" s="197"/>
      <c r="Y73" s="196"/>
      <c r="Z73" s="220"/>
      <c r="AA73" s="220"/>
      <c r="AB73" s="197"/>
      <c r="AC73" s="190"/>
      <c r="AD73" s="242"/>
      <c r="AE73" s="242"/>
      <c r="AF73" s="191"/>
      <c r="AG73" s="326"/>
      <c r="AH73" s="327"/>
      <c r="AI73" s="327"/>
      <c r="AJ73" s="327"/>
      <c r="AK73" s="327"/>
      <c r="AL73" s="327"/>
      <c r="AM73" s="327"/>
      <c r="AN73" s="327"/>
      <c r="AO73" s="328"/>
      <c r="AP73" s="271"/>
      <c r="AQ73" s="276"/>
      <c r="AR73" s="276"/>
      <c r="AS73" s="272"/>
      <c r="AT73" s="202"/>
      <c r="AU73" s="207"/>
      <c r="AV73" s="203"/>
      <c r="AW73" s="190"/>
      <c r="AX73" s="191"/>
      <c r="AY73" s="595"/>
      <c r="AZ73" s="596"/>
      <c r="BA73" s="202"/>
      <c r="BB73" s="203"/>
      <c r="BC73" s="271"/>
      <c r="BD73" s="272"/>
      <c r="BE73" s="202"/>
      <c r="BF73" s="203"/>
      <c r="BG73" s="202"/>
      <c r="BH73" s="207"/>
      <c r="BI73" s="203"/>
      <c r="BJ73" s="257"/>
      <c r="BK73" s="258"/>
      <c r="BL73" s="259"/>
      <c r="BM73" s="1"/>
      <c r="BN73" s="2"/>
    </row>
    <row r="74" spans="2:66" ht="19.5" customHeight="1" thickBot="1">
      <c r="B74" s="347"/>
      <c r="C74" s="348"/>
      <c r="D74" s="348"/>
      <c r="E74" s="348"/>
      <c r="F74" s="348"/>
      <c r="G74" s="348"/>
      <c r="H74" s="348"/>
      <c r="I74" s="348"/>
      <c r="J74" s="348"/>
      <c r="K74" s="348"/>
      <c r="L74" s="349"/>
      <c r="M74" s="198"/>
      <c r="N74" s="221"/>
      <c r="O74" s="221"/>
      <c r="P74" s="199"/>
      <c r="Q74" s="198"/>
      <c r="R74" s="221"/>
      <c r="S74" s="221"/>
      <c r="T74" s="199"/>
      <c r="U74" s="198"/>
      <c r="V74" s="221"/>
      <c r="W74" s="221"/>
      <c r="X74" s="199"/>
      <c r="Y74" s="198"/>
      <c r="Z74" s="221"/>
      <c r="AA74" s="221"/>
      <c r="AB74" s="199"/>
      <c r="AC74" s="192"/>
      <c r="AD74" s="243"/>
      <c r="AE74" s="243"/>
      <c r="AF74" s="193"/>
      <c r="AG74" s="329"/>
      <c r="AH74" s="330"/>
      <c r="AI74" s="330"/>
      <c r="AJ74" s="330"/>
      <c r="AK74" s="330"/>
      <c r="AL74" s="330"/>
      <c r="AM74" s="330"/>
      <c r="AN74" s="330"/>
      <c r="AO74" s="331"/>
      <c r="AP74" s="273"/>
      <c r="AQ74" s="277"/>
      <c r="AR74" s="277"/>
      <c r="AS74" s="274"/>
      <c r="AT74" s="204"/>
      <c r="AU74" s="208"/>
      <c r="AV74" s="205"/>
      <c r="AW74" s="192"/>
      <c r="AX74" s="193"/>
      <c r="AY74" s="597"/>
      <c r="AZ74" s="598"/>
      <c r="BA74" s="204"/>
      <c r="BB74" s="205"/>
      <c r="BC74" s="273"/>
      <c r="BD74" s="274"/>
      <c r="BE74" s="204"/>
      <c r="BF74" s="205"/>
      <c r="BG74" s="204"/>
      <c r="BH74" s="208"/>
      <c r="BI74" s="205"/>
      <c r="BJ74" s="260"/>
      <c r="BK74" s="261"/>
      <c r="BL74" s="262"/>
      <c r="BM74" s="1"/>
      <c r="BN74" s="2"/>
    </row>
    <row r="75" spans="2:66" ht="15" customHeight="1" thickTop="1">
      <c r="B75" s="341" t="s">
        <v>252</v>
      </c>
      <c r="C75" s="342"/>
      <c r="D75" s="342"/>
      <c r="E75" s="342"/>
      <c r="F75" s="342"/>
      <c r="G75" s="342"/>
      <c r="H75" s="342"/>
      <c r="I75" s="342"/>
      <c r="J75" s="342"/>
      <c r="K75" s="342"/>
      <c r="L75" s="343"/>
      <c r="M75" s="350">
        <v>1.1299999999999999</v>
      </c>
      <c r="N75" s="351"/>
      <c r="O75" s="351"/>
      <c r="P75" s="352"/>
      <c r="Q75" s="350">
        <v>1.1399999999999999</v>
      </c>
      <c r="R75" s="219"/>
      <c r="S75" s="219"/>
      <c r="T75" s="195"/>
      <c r="U75" s="350">
        <v>1.1499999999999999</v>
      </c>
      <c r="V75" s="219"/>
      <c r="W75" s="219"/>
      <c r="X75" s="195"/>
      <c r="Y75" s="350">
        <v>1.1299999999999999</v>
      </c>
      <c r="Z75" s="219"/>
      <c r="AA75" s="219"/>
      <c r="AB75" s="195"/>
      <c r="AC75" s="296" t="str">
        <f>[1]Параметры!D8</f>
        <v>1.12±0.03</v>
      </c>
      <c r="AD75" s="360"/>
      <c r="AE75" s="360"/>
      <c r="AF75" s="361"/>
      <c r="AG75" s="323" t="s">
        <v>51</v>
      </c>
      <c r="AH75" s="324"/>
      <c r="AI75" s="324"/>
      <c r="AJ75" s="324"/>
      <c r="AK75" s="324"/>
      <c r="AL75" s="324"/>
      <c r="AM75" s="324"/>
      <c r="AN75" s="324"/>
      <c r="AO75" s="325"/>
      <c r="AP75" s="269" t="s">
        <v>52</v>
      </c>
      <c r="AQ75" s="275"/>
      <c r="AR75" s="275"/>
      <c r="AS75" s="270"/>
      <c r="AT75" s="200">
        <f>'11.02'!AT75+AY75</f>
        <v>61</v>
      </c>
      <c r="AU75" s="206"/>
      <c r="AV75" s="201"/>
      <c r="AW75" s="188">
        <f>'11.02'!BG75</f>
        <v>61</v>
      </c>
      <c r="AX75" s="189"/>
      <c r="AY75" s="188"/>
      <c r="AZ75" s="189"/>
      <c r="BA75" s="200"/>
      <c r="BB75" s="201"/>
      <c r="BC75" s="269">
        <f>'11.02'!BC75+BA75</f>
        <v>0</v>
      </c>
      <c r="BD75" s="270"/>
      <c r="BE75" s="200">
        <f>'11.02'!BE75+BA75</f>
        <v>0</v>
      </c>
      <c r="BF75" s="201"/>
      <c r="BG75" s="200">
        <f>AT75-BE75</f>
        <v>61</v>
      </c>
      <c r="BH75" s="206"/>
      <c r="BI75" s="201"/>
      <c r="BJ75" s="254">
        <f>((LEFT(AP75,FIND(" ",AP75)-1)*BC75)/$S$279)</f>
        <v>0</v>
      </c>
      <c r="BK75" s="255"/>
      <c r="BL75" s="256"/>
      <c r="BM75" s="1"/>
      <c r="BN75" s="2"/>
    </row>
    <row r="76" spans="2:66" ht="15" customHeight="1">
      <c r="B76" s="344"/>
      <c r="C76" s="345"/>
      <c r="D76" s="345"/>
      <c r="E76" s="345"/>
      <c r="F76" s="345"/>
      <c r="G76" s="345"/>
      <c r="H76" s="345"/>
      <c r="I76" s="345"/>
      <c r="J76" s="345"/>
      <c r="K76" s="345"/>
      <c r="L76" s="346"/>
      <c r="M76" s="353"/>
      <c r="N76" s="354"/>
      <c r="O76" s="354"/>
      <c r="P76" s="355"/>
      <c r="Q76" s="196"/>
      <c r="R76" s="220"/>
      <c r="S76" s="220"/>
      <c r="T76" s="197"/>
      <c r="U76" s="196"/>
      <c r="V76" s="220"/>
      <c r="W76" s="220"/>
      <c r="X76" s="197"/>
      <c r="Y76" s="196"/>
      <c r="Z76" s="220"/>
      <c r="AA76" s="220"/>
      <c r="AB76" s="197"/>
      <c r="AC76" s="362"/>
      <c r="AD76" s="363"/>
      <c r="AE76" s="363"/>
      <c r="AF76" s="364"/>
      <c r="AG76" s="326"/>
      <c r="AH76" s="327"/>
      <c r="AI76" s="327"/>
      <c r="AJ76" s="327"/>
      <c r="AK76" s="327"/>
      <c r="AL76" s="327"/>
      <c r="AM76" s="327"/>
      <c r="AN76" s="327"/>
      <c r="AO76" s="328"/>
      <c r="AP76" s="271"/>
      <c r="AQ76" s="276"/>
      <c r="AR76" s="276"/>
      <c r="AS76" s="272"/>
      <c r="AT76" s="202"/>
      <c r="AU76" s="207"/>
      <c r="AV76" s="203"/>
      <c r="AW76" s="190"/>
      <c r="AX76" s="191"/>
      <c r="AY76" s="190"/>
      <c r="AZ76" s="191"/>
      <c r="BA76" s="202"/>
      <c r="BB76" s="203"/>
      <c r="BC76" s="271"/>
      <c r="BD76" s="272"/>
      <c r="BE76" s="202"/>
      <c r="BF76" s="203"/>
      <c r="BG76" s="202"/>
      <c r="BH76" s="207"/>
      <c r="BI76" s="203"/>
      <c r="BJ76" s="257"/>
      <c r="BK76" s="258"/>
      <c r="BL76" s="259"/>
      <c r="BM76" s="1"/>
      <c r="BN76" s="2"/>
    </row>
    <row r="77" spans="2:66" ht="15" customHeight="1" thickBot="1">
      <c r="B77" s="347"/>
      <c r="C77" s="348"/>
      <c r="D77" s="348"/>
      <c r="E77" s="348"/>
      <c r="F77" s="348"/>
      <c r="G77" s="348"/>
      <c r="H77" s="348"/>
      <c r="I77" s="348"/>
      <c r="J77" s="348"/>
      <c r="K77" s="348"/>
      <c r="L77" s="349"/>
      <c r="M77" s="356"/>
      <c r="N77" s="357"/>
      <c r="O77" s="357"/>
      <c r="P77" s="358"/>
      <c r="Q77" s="198"/>
      <c r="R77" s="221"/>
      <c r="S77" s="221"/>
      <c r="T77" s="199"/>
      <c r="U77" s="198"/>
      <c r="V77" s="221"/>
      <c r="W77" s="221"/>
      <c r="X77" s="199"/>
      <c r="Y77" s="198"/>
      <c r="Z77" s="221"/>
      <c r="AA77" s="221"/>
      <c r="AB77" s="199"/>
      <c r="AC77" s="365"/>
      <c r="AD77" s="366"/>
      <c r="AE77" s="366"/>
      <c r="AF77" s="367"/>
      <c r="AG77" s="329"/>
      <c r="AH77" s="330"/>
      <c r="AI77" s="330"/>
      <c r="AJ77" s="330"/>
      <c r="AK77" s="330"/>
      <c r="AL77" s="330"/>
      <c r="AM77" s="330"/>
      <c r="AN77" s="330"/>
      <c r="AO77" s="331"/>
      <c r="AP77" s="273"/>
      <c r="AQ77" s="277"/>
      <c r="AR77" s="277"/>
      <c r="AS77" s="274"/>
      <c r="AT77" s="204"/>
      <c r="AU77" s="208"/>
      <c r="AV77" s="205"/>
      <c r="AW77" s="192"/>
      <c r="AX77" s="193"/>
      <c r="AY77" s="192"/>
      <c r="AZ77" s="193"/>
      <c r="BA77" s="204"/>
      <c r="BB77" s="205"/>
      <c r="BC77" s="273"/>
      <c r="BD77" s="274"/>
      <c r="BE77" s="204"/>
      <c r="BF77" s="205"/>
      <c r="BG77" s="204"/>
      <c r="BH77" s="208"/>
      <c r="BI77" s="205"/>
      <c r="BJ77" s="260"/>
      <c r="BK77" s="261"/>
      <c r="BL77" s="262"/>
      <c r="BM77" s="1"/>
      <c r="BN77" s="2"/>
    </row>
    <row r="78" spans="2:66" ht="15" customHeight="1" thickTop="1">
      <c r="B78" s="341" t="s">
        <v>251</v>
      </c>
      <c r="C78" s="342"/>
      <c r="D78" s="342"/>
      <c r="E78" s="342"/>
      <c r="F78" s="342"/>
      <c r="G78" s="342"/>
      <c r="H78" s="342"/>
      <c r="I78" s="342"/>
      <c r="J78" s="342"/>
      <c r="K78" s="342"/>
      <c r="L78" s="343"/>
      <c r="M78" s="194">
        <v>134</v>
      </c>
      <c r="N78" s="219"/>
      <c r="O78" s="219"/>
      <c r="P78" s="195"/>
      <c r="Q78" s="194">
        <v>110</v>
      </c>
      <c r="R78" s="219"/>
      <c r="S78" s="219"/>
      <c r="T78" s="195"/>
      <c r="U78" s="194">
        <v>108</v>
      </c>
      <c r="V78" s="219"/>
      <c r="W78" s="219"/>
      <c r="X78" s="195"/>
      <c r="Y78" s="575">
        <v>98</v>
      </c>
      <c r="Z78" s="576"/>
      <c r="AA78" s="576"/>
      <c r="AB78" s="577"/>
      <c r="AC78" s="49" t="s">
        <v>340</v>
      </c>
      <c r="AD78" s="50"/>
      <c r="AE78" s="50"/>
      <c r="AF78" s="51"/>
      <c r="AG78" s="323" t="s">
        <v>250</v>
      </c>
      <c r="AH78" s="324"/>
      <c r="AI78" s="324"/>
      <c r="AJ78" s="324"/>
      <c r="AK78" s="324"/>
      <c r="AL78" s="324"/>
      <c r="AM78" s="324"/>
      <c r="AN78" s="324"/>
      <c r="AO78" s="325"/>
      <c r="AP78" s="269" t="s">
        <v>143</v>
      </c>
      <c r="AQ78" s="275"/>
      <c r="AR78" s="275"/>
      <c r="AS78" s="270"/>
      <c r="AT78" s="200">
        <f>'11.02'!AT78+AY78</f>
        <v>8</v>
      </c>
      <c r="AU78" s="206"/>
      <c r="AV78" s="201"/>
      <c r="AW78" s="188">
        <f>'11.02'!BG78</f>
        <v>6</v>
      </c>
      <c r="AX78" s="189"/>
      <c r="AY78" s="188"/>
      <c r="AZ78" s="189"/>
      <c r="BA78" s="200">
        <v>5</v>
      </c>
      <c r="BB78" s="201"/>
      <c r="BC78" s="269">
        <f>'11.02'!BC78+BA78</f>
        <v>7</v>
      </c>
      <c r="BD78" s="270"/>
      <c r="BE78" s="200">
        <f>'11.02'!BE78+BA78</f>
        <v>7</v>
      </c>
      <c r="BF78" s="201"/>
      <c r="BG78" s="200">
        <f>AT78-BE78</f>
        <v>1</v>
      </c>
      <c r="BH78" s="206"/>
      <c r="BI78" s="201"/>
      <c r="BJ78" s="254">
        <f>((LEFT(AP78,FIND(" ",AP78)-1)*BC78)/$S$279)</f>
        <v>15.326315789473684</v>
      </c>
      <c r="BK78" s="255"/>
      <c r="BL78" s="256"/>
      <c r="BM78" s="1"/>
      <c r="BN78" s="2"/>
    </row>
    <row r="79" spans="2:66" ht="15" customHeight="1">
      <c r="B79" s="344"/>
      <c r="C79" s="345"/>
      <c r="D79" s="345"/>
      <c r="E79" s="345"/>
      <c r="F79" s="345"/>
      <c r="G79" s="345"/>
      <c r="H79" s="345"/>
      <c r="I79" s="345"/>
      <c r="J79" s="345"/>
      <c r="K79" s="345"/>
      <c r="L79" s="346"/>
      <c r="M79" s="196"/>
      <c r="N79" s="220"/>
      <c r="O79" s="220"/>
      <c r="P79" s="197"/>
      <c r="Q79" s="196"/>
      <c r="R79" s="220"/>
      <c r="S79" s="220"/>
      <c r="T79" s="197"/>
      <c r="U79" s="196"/>
      <c r="V79" s="220"/>
      <c r="W79" s="220"/>
      <c r="X79" s="197"/>
      <c r="Y79" s="578"/>
      <c r="Z79" s="579"/>
      <c r="AA79" s="579"/>
      <c r="AB79" s="580"/>
      <c r="AC79" s="52"/>
      <c r="AD79" s="53"/>
      <c r="AE79" s="53"/>
      <c r="AF79" s="54"/>
      <c r="AG79" s="326"/>
      <c r="AH79" s="327"/>
      <c r="AI79" s="327"/>
      <c r="AJ79" s="327"/>
      <c r="AK79" s="327"/>
      <c r="AL79" s="327"/>
      <c r="AM79" s="327"/>
      <c r="AN79" s="327"/>
      <c r="AO79" s="328"/>
      <c r="AP79" s="271"/>
      <c r="AQ79" s="276"/>
      <c r="AR79" s="276"/>
      <c r="AS79" s="272"/>
      <c r="AT79" s="202"/>
      <c r="AU79" s="207"/>
      <c r="AV79" s="203"/>
      <c r="AW79" s="190"/>
      <c r="AX79" s="191"/>
      <c r="AY79" s="190"/>
      <c r="AZ79" s="191"/>
      <c r="BA79" s="202"/>
      <c r="BB79" s="203"/>
      <c r="BC79" s="271"/>
      <c r="BD79" s="272"/>
      <c r="BE79" s="202"/>
      <c r="BF79" s="203"/>
      <c r="BG79" s="202"/>
      <c r="BH79" s="207"/>
      <c r="BI79" s="203"/>
      <c r="BJ79" s="257"/>
      <c r="BK79" s="258"/>
      <c r="BL79" s="259"/>
      <c r="BM79" s="1"/>
      <c r="BN79" s="2"/>
    </row>
    <row r="80" spans="2:66" ht="15" customHeight="1" thickBot="1">
      <c r="B80" s="347"/>
      <c r="C80" s="348"/>
      <c r="D80" s="348"/>
      <c r="E80" s="348"/>
      <c r="F80" s="348"/>
      <c r="G80" s="348"/>
      <c r="H80" s="348"/>
      <c r="I80" s="348"/>
      <c r="J80" s="348"/>
      <c r="K80" s="348"/>
      <c r="L80" s="349"/>
      <c r="M80" s="198"/>
      <c r="N80" s="221"/>
      <c r="O80" s="221"/>
      <c r="P80" s="199"/>
      <c r="Q80" s="198"/>
      <c r="R80" s="221"/>
      <c r="S80" s="221"/>
      <c r="T80" s="199"/>
      <c r="U80" s="198"/>
      <c r="V80" s="221"/>
      <c r="W80" s="221"/>
      <c r="X80" s="199"/>
      <c r="Y80" s="581"/>
      <c r="Z80" s="582"/>
      <c r="AA80" s="582"/>
      <c r="AB80" s="583"/>
      <c r="AC80" s="55"/>
      <c r="AD80" s="56"/>
      <c r="AE80" s="56"/>
      <c r="AF80" s="57"/>
      <c r="AG80" s="329"/>
      <c r="AH80" s="330"/>
      <c r="AI80" s="330"/>
      <c r="AJ80" s="330"/>
      <c r="AK80" s="330"/>
      <c r="AL80" s="330"/>
      <c r="AM80" s="330"/>
      <c r="AN80" s="330"/>
      <c r="AO80" s="331"/>
      <c r="AP80" s="273"/>
      <c r="AQ80" s="277"/>
      <c r="AR80" s="277"/>
      <c r="AS80" s="274"/>
      <c r="AT80" s="204"/>
      <c r="AU80" s="208"/>
      <c r="AV80" s="205"/>
      <c r="AW80" s="192"/>
      <c r="AX80" s="193"/>
      <c r="AY80" s="192"/>
      <c r="AZ80" s="193"/>
      <c r="BA80" s="204"/>
      <c r="BB80" s="205"/>
      <c r="BC80" s="273"/>
      <c r="BD80" s="274"/>
      <c r="BE80" s="204"/>
      <c r="BF80" s="205"/>
      <c r="BG80" s="204"/>
      <c r="BH80" s="208"/>
      <c r="BI80" s="205"/>
      <c r="BJ80" s="260"/>
      <c r="BK80" s="261"/>
      <c r="BL80" s="262"/>
      <c r="BM80" s="1"/>
      <c r="BN80" s="2"/>
    </row>
    <row r="81" spans="2:66" ht="15" customHeight="1" thickTop="1">
      <c r="B81" s="341" t="s">
        <v>54</v>
      </c>
      <c r="C81" s="342"/>
      <c r="D81" s="342"/>
      <c r="E81" s="342"/>
      <c r="F81" s="342"/>
      <c r="G81" s="342"/>
      <c r="H81" s="342"/>
      <c r="I81" s="342"/>
      <c r="J81" s="342"/>
      <c r="K81" s="342"/>
      <c r="L81" s="343"/>
      <c r="M81" s="194">
        <v>69</v>
      </c>
      <c r="N81" s="219"/>
      <c r="O81" s="219"/>
      <c r="P81" s="195"/>
      <c r="Q81" s="194">
        <v>60</v>
      </c>
      <c r="R81" s="219"/>
      <c r="S81" s="219"/>
      <c r="T81" s="195"/>
      <c r="U81" s="194">
        <v>58</v>
      </c>
      <c r="V81" s="219"/>
      <c r="W81" s="219"/>
      <c r="X81" s="195"/>
      <c r="Y81" s="194">
        <v>52</v>
      </c>
      <c r="Z81" s="219"/>
      <c r="AA81" s="219"/>
      <c r="AB81" s="195"/>
      <c r="AC81" s="188" t="s">
        <v>129</v>
      </c>
      <c r="AD81" s="241"/>
      <c r="AE81" s="241"/>
      <c r="AF81" s="189"/>
      <c r="AG81" s="323" t="s">
        <v>124</v>
      </c>
      <c r="AH81" s="324"/>
      <c r="AI81" s="324"/>
      <c r="AJ81" s="324"/>
      <c r="AK81" s="324"/>
      <c r="AL81" s="324"/>
      <c r="AM81" s="324"/>
      <c r="AN81" s="324"/>
      <c r="AO81" s="325"/>
      <c r="AP81" s="269" t="s">
        <v>128</v>
      </c>
      <c r="AQ81" s="275"/>
      <c r="AR81" s="275"/>
      <c r="AS81" s="270"/>
      <c r="AT81" s="200">
        <f>'11.02'!AT81+AY81</f>
        <v>12</v>
      </c>
      <c r="AU81" s="206"/>
      <c r="AV81" s="201"/>
      <c r="AW81" s="188">
        <f>'11.02'!BG81</f>
        <v>10</v>
      </c>
      <c r="AX81" s="189"/>
      <c r="AY81" s="188"/>
      <c r="AZ81" s="189"/>
      <c r="BA81" s="200">
        <v>2</v>
      </c>
      <c r="BB81" s="201"/>
      <c r="BC81" s="269">
        <f>'11.02'!BC81+BA81</f>
        <v>4</v>
      </c>
      <c r="BD81" s="270"/>
      <c r="BE81" s="200">
        <f>'11.02'!BE81+BA81</f>
        <v>4</v>
      </c>
      <c r="BF81" s="201"/>
      <c r="BG81" s="200">
        <f>AT81-BE81</f>
        <v>8</v>
      </c>
      <c r="BH81" s="206"/>
      <c r="BI81" s="201"/>
      <c r="BJ81" s="254">
        <f>((LEFT(AP81,FIND(" ",AP81)-1)*BC81)/$S$279)</f>
        <v>42.10526315789474</v>
      </c>
      <c r="BK81" s="255"/>
      <c r="BL81" s="256"/>
      <c r="BM81" s="1"/>
      <c r="BN81" s="2"/>
    </row>
    <row r="82" spans="2:66" ht="4.5" customHeight="1">
      <c r="B82" s="344"/>
      <c r="C82" s="345"/>
      <c r="D82" s="345"/>
      <c r="E82" s="345"/>
      <c r="F82" s="345"/>
      <c r="G82" s="345"/>
      <c r="H82" s="345"/>
      <c r="I82" s="345"/>
      <c r="J82" s="345"/>
      <c r="K82" s="345"/>
      <c r="L82" s="346"/>
      <c r="M82" s="196"/>
      <c r="N82" s="220"/>
      <c r="O82" s="220"/>
      <c r="P82" s="197"/>
      <c r="Q82" s="196"/>
      <c r="R82" s="220"/>
      <c r="S82" s="220"/>
      <c r="T82" s="197"/>
      <c r="U82" s="196"/>
      <c r="V82" s="220"/>
      <c r="W82" s="220"/>
      <c r="X82" s="197"/>
      <c r="Y82" s="196"/>
      <c r="Z82" s="220"/>
      <c r="AA82" s="220"/>
      <c r="AB82" s="197"/>
      <c r="AC82" s="190"/>
      <c r="AD82" s="242"/>
      <c r="AE82" s="242"/>
      <c r="AF82" s="191"/>
      <c r="AG82" s="326"/>
      <c r="AH82" s="327"/>
      <c r="AI82" s="327"/>
      <c r="AJ82" s="327"/>
      <c r="AK82" s="327"/>
      <c r="AL82" s="327"/>
      <c r="AM82" s="327"/>
      <c r="AN82" s="327"/>
      <c r="AO82" s="328"/>
      <c r="AP82" s="271"/>
      <c r="AQ82" s="276"/>
      <c r="AR82" s="276"/>
      <c r="AS82" s="272"/>
      <c r="AT82" s="202"/>
      <c r="AU82" s="207"/>
      <c r="AV82" s="203"/>
      <c r="AW82" s="190"/>
      <c r="AX82" s="191"/>
      <c r="AY82" s="190"/>
      <c r="AZ82" s="191"/>
      <c r="BA82" s="202"/>
      <c r="BB82" s="203"/>
      <c r="BC82" s="271"/>
      <c r="BD82" s="272"/>
      <c r="BE82" s="202"/>
      <c r="BF82" s="203"/>
      <c r="BG82" s="202"/>
      <c r="BH82" s="207"/>
      <c r="BI82" s="203"/>
      <c r="BJ82" s="257"/>
      <c r="BK82" s="258"/>
      <c r="BL82" s="259"/>
      <c r="BM82" s="1"/>
      <c r="BN82" s="2"/>
    </row>
    <row r="83" spans="2:66" ht="24.75" customHeight="1" thickBot="1">
      <c r="B83" s="347"/>
      <c r="C83" s="348"/>
      <c r="D83" s="348"/>
      <c r="E83" s="348"/>
      <c r="F83" s="348"/>
      <c r="G83" s="348"/>
      <c r="H83" s="348"/>
      <c r="I83" s="348"/>
      <c r="J83" s="348"/>
      <c r="K83" s="348"/>
      <c r="L83" s="349"/>
      <c r="M83" s="198"/>
      <c r="N83" s="221"/>
      <c r="O83" s="221"/>
      <c r="P83" s="199"/>
      <c r="Q83" s="198"/>
      <c r="R83" s="221"/>
      <c r="S83" s="221"/>
      <c r="T83" s="199"/>
      <c r="U83" s="198"/>
      <c r="V83" s="221"/>
      <c r="W83" s="221"/>
      <c r="X83" s="199"/>
      <c r="Y83" s="198"/>
      <c r="Z83" s="221"/>
      <c r="AA83" s="221"/>
      <c r="AB83" s="199"/>
      <c r="AC83" s="192"/>
      <c r="AD83" s="243"/>
      <c r="AE83" s="243"/>
      <c r="AF83" s="193"/>
      <c r="AG83" s="329"/>
      <c r="AH83" s="330"/>
      <c r="AI83" s="330"/>
      <c r="AJ83" s="330"/>
      <c r="AK83" s="330"/>
      <c r="AL83" s="330"/>
      <c r="AM83" s="330"/>
      <c r="AN83" s="330"/>
      <c r="AO83" s="331"/>
      <c r="AP83" s="273"/>
      <c r="AQ83" s="277"/>
      <c r="AR83" s="277"/>
      <c r="AS83" s="274"/>
      <c r="AT83" s="204"/>
      <c r="AU83" s="208"/>
      <c r="AV83" s="205"/>
      <c r="AW83" s="192"/>
      <c r="AX83" s="193"/>
      <c r="AY83" s="192"/>
      <c r="AZ83" s="193"/>
      <c r="BA83" s="204"/>
      <c r="BB83" s="205"/>
      <c r="BC83" s="273"/>
      <c r="BD83" s="274"/>
      <c r="BE83" s="204"/>
      <c r="BF83" s="205"/>
      <c r="BG83" s="204"/>
      <c r="BH83" s="208"/>
      <c r="BI83" s="205"/>
      <c r="BJ83" s="260"/>
      <c r="BK83" s="261"/>
      <c r="BL83" s="262"/>
      <c r="BM83" s="1"/>
      <c r="BN83" s="2"/>
    </row>
    <row r="84" spans="2:66" ht="15" customHeight="1" thickTop="1">
      <c r="B84" s="341" t="s">
        <v>55</v>
      </c>
      <c r="C84" s="342"/>
      <c r="D84" s="342"/>
      <c r="E84" s="342"/>
      <c r="F84" s="342"/>
      <c r="G84" s="342"/>
      <c r="H84" s="342"/>
      <c r="I84" s="342"/>
      <c r="J84" s="342"/>
      <c r="K84" s="342"/>
      <c r="L84" s="343"/>
      <c r="M84" s="194">
        <v>45</v>
      </c>
      <c r="N84" s="219"/>
      <c r="O84" s="219"/>
      <c r="P84" s="195"/>
      <c r="Q84" s="194">
        <v>39</v>
      </c>
      <c r="R84" s="219"/>
      <c r="S84" s="219"/>
      <c r="T84" s="195"/>
      <c r="U84" s="194">
        <v>38</v>
      </c>
      <c r="V84" s="219"/>
      <c r="W84" s="219"/>
      <c r="X84" s="195"/>
      <c r="Y84" s="194">
        <v>35</v>
      </c>
      <c r="Z84" s="219"/>
      <c r="AA84" s="219"/>
      <c r="AB84" s="195"/>
      <c r="AC84" s="188" t="s">
        <v>129</v>
      </c>
      <c r="AD84" s="241"/>
      <c r="AE84" s="241"/>
      <c r="AF84" s="189"/>
      <c r="AG84" s="323" t="s">
        <v>338</v>
      </c>
      <c r="AH84" s="324"/>
      <c r="AI84" s="324"/>
      <c r="AJ84" s="324"/>
      <c r="AK84" s="324"/>
      <c r="AL84" s="324"/>
      <c r="AM84" s="324"/>
      <c r="AN84" s="324"/>
      <c r="AO84" s="325"/>
      <c r="AP84" s="269" t="s">
        <v>52</v>
      </c>
      <c r="AQ84" s="275"/>
      <c r="AR84" s="275"/>
      <c r="AS84" s="270"/>
      <c r="AT84" s="200">
        <f>'11.02'!AT84+AY84</f>
        <v>19</v>
      </c>
      <c r="AU84" s="206"/>
      <c r="AV84" s="201"/>
      <c r="AW84" s="188">
        <f>'11.02'!BG84</f>
        <v>16</v>
      </c>
      <c r="AX84" s="189"/>
      <c r="AY84" s="188"/>
      <c r="AZ84" s="189"/>
      <c r="BA84" s="200">
        <v>2</v>
      </c>
      <c r="BB84" s="201"/>
      <c r="BC84" s="269">
        <f>'11.02'!BC84+BA84</f>
        <v>3</v>
      </c>
      <c r="BD84" s="270"/>
      <c r="BE84" s="200">
        <f>'11.02'!BE84+BA84</f>
        <v>5</v>
      </c>
      <c r="BF84" s="201"/>
      <c r="BG84" s="200">
        <f>AT84-BE84</f>
        <v>14</v>
      </c>
      <c r="BH84" s="206"/>
      <c r="BI84" s="201"/>
      <c r="BJ84" s="254">
        <f>((LEFT(AP84,FIND(" ",AP84)-1)*BC84)/$S$279)</f>
        <v>0.78947368421052633</v>
      </c>
      <c r="BK84" s="255"/>
      <c r="BL84" s="256"/>
      <c r="BM84" s="1"/>
      <c r="BN84" s="2"/>
    </row>
    <row r="85" spans="2:66" ht="15" customHeight="1">
      <c r="B85" s="344"/>
      <c r="C85" s="345"/>
      <c r="D85" s="345"/>
      <c r="E85" s="345"/>
      <c r="F85" s="345"/>
      <c r="G85" s="345"/>
      <c r="H85" s="345"/>
      <c r="I85" s="345"/>
      <c r="J85" s="345"/>
      <c r="K85" s="345"/>
      <c r="L85" s="346"/>
      <c r="M85" s="196"/>
      <c r="N85" s="220"/>
      <c r="O85" s="220"/>
      <c r="P85" s="197"/>
      <c r="Q85" s="196"/>
      <c r="R85" s="220"/>
      <c r="S85" s="220"/>
      <c r="T85" s="197"/>
      <c r="U85" s="196"/>
      <c r="V85" s="220"/>
      <c r="W85" s="220"/>
      <c r="X85" s="197"/>
      <c r="Y85" s="196"/>
      <c r="Z85" s="220"/>
      <c r="AA85" s="220"/>
      <c r="AB85" s="197"/>
      <c r="AC85" s="190"/>
      <c r="AD85" s="242"/>
      <c r="AE85" s="242"/>
      <c r="AF85" s="191"/>
      <c r="AG85" s="326"/>
      <c r="AH85" s="327"/>
      <c r="AI85" s="327"/>
      <c r="AJ85" s="327"/>
      <c r="AK85" s="327"/>
      <c r="AL85" s="327"/>
      <c r="AM85" s="327"/>
      <c r="AN85" s="327"/>
      <c r="AO85" s="328"/>
      <c r="AP85" s="271"/>
      <c r="AQ85" s="276"/>
      <c r="AR85" s="276"/>
      <c r="AS85" s="272"/>
      <c r="AT85" s="202"/>
      <c r="AU85" s="207"/>
      <c r="AV85" s="203"/>
      <c r="AW85" s="190"/>
      <c r="AX85" s="191"/>
      <c r="AY85" s="190"/>
      <c r="AZ85" s="191"/>
      <c r="BA85" s="202"/>
      <c r="BB85" s="203"/>
      <c r="BC85" s="271"/>
      <c r="BD85" s="272"/>
      <c r="BE85" s="202"/>
      <c r="BF85" s="203"/>
      <c r="BG85" s="202"/>
      <c r="BH85" s="207"/>
      <c r="BI85" s="203"/>
      <c r="BJ85" s="257"/>
      <c r="BK85" s="258"/>
      <c r="BL85" s="259"/>
      <c r="BM85" s="1"/>
      <c r="BN85" s="2"/>
    </row>
    <row r="86" spans="2:66" ht="15" customHeight="1" thickBot="1">
      <c r="B86" s="347"/>
      <c r="C86" s="348"/>
      <c r="D86" s="348"/>
      <c r="E86" s="348"/>
      <c r="F86" s="348"/>
      <c r="G86" s="348"/>
      <c r="H86" s="348"/>
      <c r="I86" s="348"/>
      <c r="J86" s="348"/>
      <c r="K86" s="348"/>
      <c r="L86" s="349"/>
      <c r="M86" s="198"/>
      <c r="N86" s="221"/>
      <c r="O86" s="221"/>
      <c r="P86" s="199"/>
      <c r="Q86" s="198"/>
      <c r="R86" s="221"/>
      <c r="S86" s="221"/>
      <c r="T86" s="199"/>
      <c r="U86" s="198"/>
      <c r="V86" s="221"/>
      <c r="W86" s="221"/>
      <c r="X86" s="199"/>
      <c r="Y86" s="198"/>
      <c r="Z86" s="221"/>
      <c r="AA86" s="221"/>
      <c r="AB86" s="199"/>
      <c r="AC86" s="192"/>
      <c r="AD86" s="243"/>
      <c r="AE86" s="243"/>
      <c r="AF86" s="193"/>
      <c r="AG86" s="329"/>
      <c r="AH86" s="330"/>
      <c r="AI86" s="330"/>
      <c r="AJ86" s="330"/>
      <c r="AK86" s="330"/>
      <c r="AL86" s="330"/>
      <c r="AM86" s="330"/>
      <c r="AN86" s="330"/>
      <c r="AO86" s="331"/>
      <c r="AP86" s="273"/>
      <c r="AQ86" s="277"/>
      <c r="AR86" s="277"/>
      <c r="AS86" s="274"/>
      <c r="AT86" s="204"/>
      <c r="AU86" s="208"/>
      <c r="AV86" s="205"/>
      <c r="AW86" s="192"/>
      <c r="AX86" s="193"/>
      <c r="AY86" s="192"/>
      <c r="AZ86" s="193"/>
      <c r="BA86" s="204"/>
      <c r="BB86" s="205"/>
      <c r="BC86" s="273"/>
      <c r="BD86" s="274"/>
      <c r="BE86" s="204"/>
      <c r="BF86" s="205"/>
      <c r="BG86" s="204"/>
      <c r="BH86" s="208"/>
      <c r="BI86" s="205"/>
      <c r="BJ86" s="260"/>
      <c r="BK86" s="261"/>
      <c r="BL86" s="262"/>
      <c r="BM86" s="1"/>
      <c r="BN86" s="2"/>
    </row>
    <row r="87" spans="2:66" ht="15" customHeight="1" thickTop="1">
      <c r="B87" s="341" t="s">
        <v>56</v>
      </c>
      <c r="C87" s="342"/>
      <c r="D87" s="342"/>
      <c r="E87" s="342"/>
      <c r="F87" s="342"/>
      <c r="G87" s="342"/>
      <c r="H87" s="342"/>
      <c r="I87" s="342"/>
      <c r="J87" s="342"/>
      <c r="K87" s="342"/>
      <c r="L87" s="343"/>
      <c r="M87" s="194">
        <v>37</v>
      </c>
      <c r="N87" s="219"/>
      <c r="O87" s="219"/>
      <c r="P87" s="195"/>
      <c r="Q87" s="194">
        <v>32</v>
      </c>
      <c r="R87" s="219"/>
      <c r="S87" s="219"/>
      <c r="T87" s="195"/>
      <c r="U87" s="194">
        <v>31</v>
      </c>
      <c r="V87" s="219"/>
      <c r="W87" s="219"/>
      <c r="X87" s="195"/>
      <c r="Y87" s="194">
        <v>28</v>
      </c>
      <c r="Z87" s="219"/>
      <c r="AA87" s="219"/>
      <c r="AB87" s="195"/>
      <c r="AC87" s="332" t="s">
        <v>129</v>
      </c>
      <c r="AD87" s="333"/>
      <c r="AE87" s="333"/>
      <c r="AF87" s="334"/>
      <c r="AG87" s="323" t="s">
        <v>249</v>
      </c>
      <c r="AH87" s="324"/>
      <c r="AI87" s="324"/>
      <c r="AJ87" s="324"/>
      <c r="AK87" s="324"/>
      <c r="AL87" s="324"/>
      <c r="AM87" s="324"/>
      <c r="AN87" s="324"/>
      <c r="AO87" s="325"/>
      <c r="AP87" s="269" t="s">
        <v>52</v>
      </c>
      <c r="AQ87" s="275"/>
      <c r="AR87" s="275"/>
      <c r="AS87" s="270"/>
      <c r="AT87" s="200">
        <f>'11.02'!AT87+AY87</f>
        <v>82</v>
      </c>
      <c r="AU87" s="206"/>
      <c r="AV87" s="201"/>
      <c r="AW87" s="188">
        <f>'11.02'!BG87</f>
        <v>82</v>
      </c>
      <c r="AX87" s="189"/>
      <c r="AY87" s="188"/>
      <c r="AZ87" s="189"/>
      <c r="BA87" s="200"/>
      <c r="BB87" s="201"/>
      <c r="BC87" s="269">
        <f>'11.02'!BC87+BA87</f>
        <v>0</v>
      </c>
      <c r="BD87" s="270"/>
      <c r="BE87" s="200">
        <f>'11.02'!BE87+BA87</f>
        <v>0</v>
      </c>
      <c r="BF87" s="201"/>
      <c r="BG87" s="200">
        <f>AT87-BE87</f>
        <v>82</v>
      </c>
      <c r="BH87" s="206"/>
      <c r="BI87" s="201"/>
      <c r="BJ87" s="254">
        <f>((LEFT(AP87,FIND(" ",AP87)-1)*BC87)/$S$279)</f>
        <v>0</v>
      </c>
      <c r="BK87" s="255"/>
      <c r="BL87" s="256"/>
      <c r="BM87" s="1"/>
      <c r="BN87" s="2"/>
    </row>
    <row r="88" spans="2:66" ht="15" customHeight="1">
      <c r="B88" s="344"/>
      <c r="C88" s="345"/>
      <c r="D88" s="345"/>
      <c r="E88" s="345"/>
      <c r="F88" s="345"/>
      <c r="G88" s="345"/>
      <c r="H88" s="345"/>
      <c r="I88" s="345"/>
      <c r="J88" s="345"/>
      <c r="K88" s="345"/>
      <c r="L88" s="346"/>
      <c r="M88" s="196"/>
      <c r="N88" s="220"/>
      <c r="O88" s="220"/>
      <c r="P88" s="197"/>
      <c r="Q88" s="196"/>
      <c r="R88" s="220"/>
      <c r="S88" s="220"/>
      <c r="T88" s="197"/>
      <c r="U88" s="196"/>
      <c r="V88" s="220"/>
      <c r="W88" s="220"/>
      <c r="X88" s="197"/>
      <c r="Y88" s="196"/>
      <c r="Z88" s="220"/>
      <c r="AA88" s="220"/>
      <c r="AB88" s="197"/>
      <c r="AC88" s="335"/>
      <c r="AD88" s="336"/>
      <c r="AE88" s="336"/>
      <c r="AF88" s="337"/>
      <c r="AG88" s="326"/>
      <c r="AH88" s="327"/>
      <c r="AI88" s="327"/>
      <c r="AJ88" s="327"/>
      <c r="AK88" s="327"/>
      <c r="AL88" s="327"/>
      <c r="AM88" s="327"/>
      <c r="AN88" s="327"/>
      <c r="AO88" s="328"/>
      <c r="AP88" s="271"/>
      <c r="AQ88" s="276"/>
      <c r="AR88" s="276"/>
      <c r="AS88" s="272"/>
      <c r="AT88" s="202"/>
      <c r="AU88" s="207"/>
      <c r="AV88" s="203"/>
      <c r="AW88" s="190"/>
      <c r="AX88" s="191"/>
      <c r="AY88" s="190"/>
      <c r="AZ88" s="191"/>
      <c r="BA88" s="202"/>
      <c r="BB88" s="203"/>
      <c r="BC88" s="271"/>
      <c r="BD88" s="272"/>
      <c r="BE88" s="202"/>
      <c r="BF88" s="203"/>
      <c r="BG88" s="202"/>
      <c r="BH88" s="207"/>
      <c r="BI88" s="203"/>
      <c r="BJ88" s="257"/>
      <c r="BK88" s="258"/>
      <c r="BL88" s="259"/>
      <c r="BM88" s="1"/>
      <c r="BN88" s="2"/>
    </row>
    <row r="89" spans="2:66" ht="15" customHeight="1" thickBot="1">
      <c r="B89" s="347"/>
      <c r="C89" s="348"/>
      <c r="D89" s="348"/>
      <c r="E89" s="348"/>
      <c r="F89" s="348"/>
      <c r="G89" s="348"/>
      <c r="H89" s="348"/>
      <c r="I89" s="348"/>
      <c r="J89" s="348"/>
      <c r="K89" s="348"/>
      <c r="L89" s="349"/>
      <c r="M89" s="198"/>
      <c r="N89" s="221"/>
      <c r="O89" s="221"/>
      <c r="P89" s="199"/>
      <c r="Q89" s="198"/>
      <c r="R89" s="221"/>
      <c r="S89" s="221"/>
      <c r="T89" s="199"/>
      <c r="U89" s="198"/>
      <c r="V89" s="221"/>
      <c r="W89" s="221"/>
      <c r="X89" s="199"/>
      <c r="Y89" s="198"/>
      <c r="Z89" s="221"/>
      <c r="AA89" s="221"/>
      <c r="AB89" s="199"/>
      <c r="AC89" s="338"/>
      <c r="AD89" s="339"/>
      <c r="AE89" s="339"/>
      <c r="AF89" s="340"/>
      <c r="AG89" s="329"/>
      <c r="AH89" s="330"/>
      <c r="AI89" s="330"/>
      <c r="AJ89" s="330"/>
      <c r="AK89" s="330"/>
      <c r="AL89" s="330"/>
      <c r="AM89" s="330"/>
      <c r="AN89" s="330"/>
      <c r="AO89" s="331"/>
      <c r="AP89" s="273"/>
      <c r="AQ89" s="277"/>
      <c r="AR89" s="277"/>
      <c r="AS89" s="274"/>
      <c r="AT89" s="204"/>
      <c r="AU89" s="208"/>
      <c r="AV89" s="205"/>
      <c r="AW89" s="192"/>
      <c r="AX89" s="193"/>
      <c r="AY89" s="192"/>
      <c r="AZ89" s="193"/>
      <c r="BA89" s="204"/>
      <c r="BB89" s="205"/>
      <c r="BC89" s="273"/>
      <c r="BD89" s="274"/>
      <c r="BE89" s="204"/>
      <c r="BF89" s="205"/>
      <c r="BG89" s="204"/>
      <c r="BH89" s="208"/>
      <c r="BI89" s="205"/>
      <c r="BJ89" s="260"/>
      <c r="BK89" s="261"/>
      <c r="BL89" s="262"/>
      <c r="BM89" s="1"/>
      <c r="BN89" s="2"/>
    </row>
    <row r="90" spans="2:66" ht="15" customHeight="1" thickTop="1">
      <c r="B90" s="341" t="s">
        <v>57</v>
      </c>
      <c r="C90" s="342"/>
      <c r="D90" s="342"/>
      <c r="E90" s="342"/>
      <c r="F90" s="342"/>
      <c r="G90" s="342"/>
      <c r="H90" s="342"/>
      <c r="I90" s="342"/>
      <c r="J90" s="342"/>
      <c r="K90" s="342"/>
      <c r="L90" s="343"/>
      <c r="M90" s="194">
        <v>28</v>
      </c>
      <c r="N90" s="219"/>
      <c r="O90" s="219"/>
      <c r="P90" s="195"/>
      <c r="Q90" s="194">
        <v>25</v>
      </c>
      <c r="R90" s="219"/>
      <c r="S90" s="219"/>
      <c r="T90" s="195"/>
      <c r="U90" s="194">
        <v>24</v>
      </c>
      <c r="V90" s="219"/>
      <c r="W90" s="219"/>
      <c r="X90" s="195"/>
      <c r="Y90" s="194">
        <v>21</v>
      </c>
      <c r="Z90" s="219"/>
      <c r="AA90" s="219"/>
      <c r="AB90" s="195"/>
      <c r="AC90" s="188" t="s">
        <v>129</v>
      </c>
      <c r="AD90" s="241"/>
      <c r="AE90" s="241"/>
      <c r="AF90" s="189"/>
      <c r="AG90" s="323" t="s">
        <v>248</v>
      </c>
      <c r="AH90" s="324"/>
      <c r="AI90" s="324"/>
      <c r="AJ90" s="324"/>
      <c r="AK90" s="324"/>
      <c r="AL90" s="324"/>
      <c r="AM90" s="324"/>
      <c r="AN90" s="324"/>
      <c r="AO90" s="325"/>
      <c r="AP90" s="188" t="s">
        <v>52</v>
      </c>
      <c r="AQ90" s="241"/>
      <c r="AR90" s="241"/>
      <c r="AS90" s="189"/>
      <c r="AT90" s="200">
        <f>'11.02'!AT90+AY90</f>
        <v>14</v>
      </c>
      <c r="AU90" s="206"/>
      <c r="AV90" s="201"/>
      <c r="AW90" s="188">
        <f>'11.02'!BG90</f>
        <v>10</v>
      </c>
      <c r="AX90" s="189"/>
      <c r="AY90" s="188"/>
      <c r="AZ90" s="189"/>
      <c r="BA90" s="200">
        <v>2</v>
      </c>
      <c r="BB90" s="201"/>
      <c r="BC90" s="269">
        <f>'11.02'!BC90+BA90</f>
        <v>6</v>
      </c>
      <c r="BD90" s="270"/>
      <c r="BE90" s="200">
        <f>'11.02'!BE90+BA90</f>
        <v>6</v>
      </c>
      <c r="BF90" s="201"/>
      <c r="BG90" s="200">
        <f>AT90-BE90</f>
        <v>8</v>
      </c>
      <c r="BH90" s="206"/>
      <c r="BI90" s="201"/>
      <c r="BJ90" s="254">
        <f>((LEFT(AP90,FIND(" ",AP90)-1)*BC90)/$S$279)</f>
        <v>1.5789473684210527</v>
      </c>
      <c r="BK90" s="255"/>
      <c r="BL90" s="256"/>
      <c r="BM90" s="1"/>
      <c r="BN90" s="2"/>
    </row>
    <row r="91" spans="2:66" ht="15" customHeight="1">
      <c r="B91" s="344"/>
      <c r="C91" s="345"/>
      <c r="D91" s="345"/>
      <c r="E91" s="345"/>
      <c r="F91" s="345"/>
      <c r="G91" s="345"/>
      <c r="H91" s="345"/>
      <c r="I91" s="345"/>
      <c r="J91" s="345"/>
      <c r="K91" s="345"/>
      <c r="L91" s="346"/>
      <c r="M91" s="196"/>
      <c r="N91" s="220"/>
      <c r="O91" s="220"/>
      <c r="P91" s="197"/>
      <c r="Q91" s="196"/>
      <c r="R91" s="220"/>
      <c r="S91" s="220"/>
      <c r="T91" s="197"/>
      <c r="U91" s="196"/>
      <c r="V91" s="220"/>
      <c r="W91" s="220"/>
      <c r="X91" s="197"/>
      <c r="Y91" s="196"/>
      <c r="Z91" s="220"/>
      <c r="AA91" s="220"/>
      <c r="AB91" s="197"/>
      <c r="AC91" s="190"/>
      <c r="AD91" s="242"/>
      <c r="AE91" s="242"/>
      <c r="AF91" s="191"/>
      <c r="AG91" s="326"/>
      <c r="AH91" s="327"/>
      <c r="AI91" s="327"/>
      <c r="AJ91" s="327"/>
      <c r="AK91" s="327"/>
      <c r="AL91" s="327"/>
      <c r="AM91" s="327"/>
      <c r="AN91" s="327"/>
      <c r="AO91" s="328"/>
      <c r="AP91" s="190"/>
      <c r="AQ91" s="242"/>
      <c r="AR91" s="242"/>
      <c r="AS91" s="191"/>
      <c r="AT91" s="202"/>
      <c r="AU91" s="207"/>
      <c r="AV91" s="203"/>
      <c r="AW91" s="190"/>
      <c r="AX91" s="191"/>
      <c r="AY91" s="190"/>
      <c r="AZ91" s="191"/>
      <c r="BA91" s="202"/>
      <c r="BB91" s="203"/>
      <c r="BC91" s="271"/>
      <c r="BD91" s="272"/>
      <c r="BE91" s="202"/>
      <c r="BF91" s="203"/>
      <c r="BG91" s="202"/>
      <c r="BH91" s="207"/>
      <c r="BI91" s="203"/>
      <c r="BJ91" s="257"/>
      <c r="BK91" s="258"/>
      <c r="BL91" s="259"/>
      <c r="BM91" s="1"/>
      <c r="BN91" s="2"/>
    </row>
    <row r="92" spans="2:66" ht="15" customHeight="1" thickBot="1">
      <c r="B92" s="347"/>
      <c r="C92" s="348"/>
      <c r="D92" s="348"/>
      <c r="E92" s="348"/>
      <c r="F92" s="348"/>
      <c r="G92" s="348"/>
      <c r="H92" s="348"/>
      <c r="I92" s="348"/>
      <c r="J92" s="348"/>
      <c r="K92" s="348"/>
      <c r="L92" s="349"/>
      <c r="M92" s="198"/>
      <c r="N92" s="221"/>
      <c r="O92" s="221"/>
      <c r="P92" s="199"/>
      <c r="Q92" s="198"/>
      <c r="R92" s="221"/>
      <c r="S92" s="221"/>
      <c r="T92" s="199"/>
      <c r="U92" s="198"/>
      <c r="V92" s="221"/>
      <c r="W92" s="221"/>
      <c r="X92" s="199"/>
      <c r="Y92" s="198"/>
      <c r="Z92" s="221"/>
      <c r="AA92" s="221"/>
      <c r="AB92" s="199"/>
      <c r="AC92" s="192"/>
      <c r="AD92" s="243"/>
      <c r="AE92" s="243"/>
      <c r="AF92" s="193"/>
      <c r="AG92" s="329"/>
      <c r="AH92" s="330"/>
      <c r="AI92" s="330"/>
      <c r="AJ92" s="330"/>
      <c r="AK92" s="330"/>
      <c r="AL92" s="330"/>
      <c r="AM92" s="330"/>
      <c r="AN92" s="330"/>
      <c r="AO92" s="331"/>
      <c r="AP92" s="192"/>
      <c r="AQ92" s="243"/>
      <c r="AR92" s="243"/>
      <c r="AS92" s="193"/>
      <c r="AT92" s="204"/>
      <c r="AU92" s="208"/>
      <c r="AV92" s="205"/>
      <c r="AW92" s="192"/>
      <c r="AX92" s="193"/>
      <c r="AY92" s="192"/>
      <c r="AZ92" s="193"/>
      <c r="BA92" s="204"/>
      <c r="BB92" s="205"/>
      <c r="BC92" s="273"/>
      <c r="BD92" s="274"/>
      <c r="BE92" s="204"/>
      <c r="BF92" s="205"/>
      <c r="BG92" s="204"/>
      <c r="BH92" s="208"/>
      <c r="BI92" s="205"/>
      <c r="BJ92" s="260"/>
      <c r="BK92" s="261"/>
      <c r="BL92" s="262"/>
      <c r="BM92" s="1"/>
      <c r="BN92" s="2"/>
    </row>
    <row r="93" spans="2:66" ht="15" customHeight="1" thickTop="1">
      <c r="B93" s="341" t="s">
        <v>58</v>
      </c>
      <c r="C93" s="342"/>
      <c r="D93" s="342"/>
      <c r="E93" s="342"/>
      <c r="F93" s="342"/>
      <c r="G93" s="342"/>
      <c r="H93" s="342"/>
      <c r="I93" s="342"/>
      <c r="J93" s="342"/>
      <c r="K93" s="342"/>
      <c r="L93" s="343"/>
      <c r="M93" s="194">
        <v>19</v>
      </c>
      <c r="N93" s="219"/>
      <c r="O93" s="219"/>
      <c r="P93" s="195"/>
      <c r="Q93" s="194">
        <v>16</v>
      </c>
      <c r="R93" s="219"/>
      <c r="S93" s="219"/>
      <c r="T93" s="195"/>
      <c r="U93" s="194">
        <v>16</v>
      </c>
      <c r="V93" s="219"/>
      <c r="W93" s="219"/>
      <c r="X93" s="195"/>
      <c r="Y93" s="194">
        <v>14</v>
      </c>
      <c r="Z93" s="219"/>
      <c r="AA93" s="219"/>
      <c r="AB93" s="195"/>
      <c r="AC93" s="188" t="s">
        <v>129</v>
      </c>
      <c r="AD93" s="241"/>
      <c r="AE93" s="241"/>
      <c r="AF93" s="189"/>
      <c r="AG93" s="323" t="s">
        <v>247</v>
      </c>
      <c r="AH93" s="324"/>
      <c r="AI93" s="324"/>
      <c r="AJ93" s="324"/>
      <c r="AK93" s="324"/>
      <c r="AL93" s="324"/>
      <c r="AM93" s="324"/>
      <c r="AN93" s="324"/>
      <c r="AO93" s="325"/>
      <c r="AP93" s="269" t="s">
        <v>52</v>
      </c>
      <c r="AQ93" s="275"/>
      <c r="AR93" s="275"/>
      <c r="AS93" s="270"/>
      <c r="AT93" s="200">
        <f>'11.02'!AT93+AY93</f>
        <v>17</v>
      </c>
      <c r="AU93" s="206"/>
      <c r="AV93" s="201"/>
      <c r="AW93" s="188">
        <f>'11.02'!BG93</f>
        <v>17</v>
      </c>
      <c r="AX93" s="189"/>
      <c r="AY93" s="593"/>
      <c r="AZ93" s="594"/>
      <c r="BA93" s="200"/>
      <c r="BB93" s="201"/>
      <c r="BC93" s="269">
        <f>'11.02'!BC93+BA93</f>
        <v>0</v>
      </c>
      <c r="BD93" s="270"/>
      <c r="BE93" s="200">
        <f>'11.02'!BE93+BA93</f>
        <v>0</v>
      </c>
      <c r="BF93" s="201"/>
      <c r="BG93" s="200">
        <f>AT93-BE93</f>
        <v>17</v>
      </c>
      <c r="BH93" s="206"/>
      <c r="BI93" s="201"/>
      <c r="BJ93" s="254">
        <f>((LEFT(AP93,FIND(" ",AP93)-1)*BC93)/$S$279)</f>
        <v>0</v>
      </c>
      <c r="BK93" s="255"/>
      <c r="BL93" s="256"/>
      <c r="BM93" s="1"/>
      <c r="BN93" s="2"/>
    </row>
    <row r="94" spans="2:66" ht="15" customHeight="1">
      <c r="B94" s="344"/>
      <c r="C94" s="345"/>
      <c r="D94" s="345"/>
      <c r="E94" s="345"/>
      <c r="F94" s="345"/>
      <c r="G94" s="345"/>
      <c r="H94" s="345"/>
      <c r="I94" s="345"/>
      <c r="J94" s="345"/>
      <c r="K94" s="345"/>
      <c r="L94" s="346"/>
      <c r="M94" s="196"/>
      <c r="N94" s="220"/>
      <c r="O94" s="220"/>
      <c r="P94" s="197"/>
      <c r="Q94" s="196"/>
      <c r="R94" s="220"/>
      <c r="S94" s="220"/>
      <c r="T94" s="197"/>
      <c r="U94" s="196"/>
      <c r="V94" s="220"/>
      <c r="W94" s="220"/>
      <c r="X94" s="197"/>
      <c r="Y94" s="196"/>
      <c r="Z94" s="220"/>
      <c r="AA94" s="220"/>
      <c r="AB94" s="197"/>
      <c r="AC94" s="190"/>
      <c r="AD94" s="242"/>
      <c r="AE94" s="242"/>
      <c r="AF94" s="191"/>
      <c r="AG94" s="326"/>
      <c r="AH94" s="327"/>
      <c r="AI94" s="327"/>
      <c r="AJ94" s="327"/>
      <c r="AK94" s="327"/>
      <c r="AL94" s="327"/>
      <c r="AM94" s="327"/>
      <c r="AN94" s="327"/>
      <c r="AO94" s="328"/>
      <c r="AP94" s="271"/>
      <c r="AQ94" s="276"/>
      <c r="AR94" s="276"/>
      <c r="AS94" s="272"/>
      <c r="AT94" s="202"/>
      <c r="AU94" s="207"/>
      <c r="AV94" s="203"/>
      <c r="AW94" s="190"/>
      <c r="AX94" s="191"/>
      <c r="AY94" s="595"/>
      <c r="AZ94" s="596"/>
      <c r="BA94" s="202"/>
      <c r="BB94" s="203"/>
      <c r="BC94" s="271"/>
      <c r="BD94" s="272"/>
      <c r="BE94" s="202"/>
      <c r="BF94" s="203"/>
      <c r="BG94" s="202"/>
      <c r="BH94" s="207"/>
      <c r="BI94" s="203"/>
      <c r="BJ94" s="257"/>
      <c r="BK94" s="258"/>
      <c r="BL94" s="259"/>
      <c r="BM94" s="1"/>
      <c r="BN94" s="2"/>
    </row>
    <row r="95" spans="2:66" ht="15" customHeight="1" thickBot="1">
      <c r="B95" s="347"/>
      <c r="C95" s="348"/>
      <c r="D95" s="348"/>
      <c r="E95" s="348"/>
      <c r="F95" s="348"/>
      <c r="G95" s="348"/>
      <c r="H95" s="348"/>
      <c r="I95" s="348"/>
      <c r="J95" s="348"/>
      <c r="K95" s="348"/>
      <c r="L95" s="349"/>
      <c r="M95" s="198"/>
      <c r="N95" s="221"/>
      <c r="O95" s="221"/>
      <c r="P95" s="199"/>
      <c r="Q95" s="198"/>
      <c r="R95" s="221"/>
      <c r="S95" s="221"/>
      <c r="T95" s="199"/>
      <c r="U95" s="198"/>
      <c r="V95" s="221"/>
      <c r="W95" s="221"/>
      <c r="X95" s="199"/>
      <c r="Y95" s="198"/>
      <c r="Z95" s="221"/>
      <c r="AA95" s="221"/>
      <c r="AB95" s="199"/>
      <c r="AC95" s="192"/>
      <c r="AD95" s="243"/>
      <c r="AE95" s="243"/>
      <c r="AF95" s="193"/>
      <c r="AG95" s="329"/>
      <c r="AH95" s="330"/>
      <c r="AI95" s="330"/>
      <c r="AJ95" s="330"/>
      <c r="AK95" s="330"/>
      <c r="AL95" s="330"/>
      <c r="AM95" s="330"/>
      <c r="AN95" s="330"/>
      <c r="AO95" s="331"/>
      <c r="AP95" s="273"/>
      <c r="AQ95" s="277"/>
      <c r="AR95" s="277"/>
      <c r="AS95" s="274"/>
      <c r="AT95" s="204"/>
      <c r="AU95" s="208"/>
      <c r="AV95" s="205"/>
      <c r="AW95" s="192"/>
      <c r="AX95" s="193"/>
      <c r="AY95" s="597"/>
      <c r="AZ95" s="598"/>
      <c r="BA95" s="204"/>
      <c r="BB95" s="205"/>
      <c r="BC95" s="273"/>
      <c r="BD95" s="274"/>
      <c r="BE95" s="204"/>
      <c r="BF95" s="205"/>
      <c r="BG95" s="204"/>
      <c r="BH95" s="208"/>
      <c r="BI95" s="205"/>
      <c r="BJ95" s="260"/>
      <c r="BK95" s="261"/>
      <c r="BL95" s="262"/>
      <c r="BM95" s="1"/>
      <c r="BN95" s="2"/>
    </row>
    <row r="96" spans="2:66" ht="15" customHeight="1" thickTop="1">
      <c r="B96" s="341" t="s">
        <v>59</v>
      </c>
      <c r="C96" s="342"/>
      <c r="D96" s="342"/>
      <c r="E96" s="342"/>
      <c r="F96" s="342"/>
      <c r="G96" s="342"/>
      <c r="H96" s="342"/>
      <c r="I96" s="342"/>
      <c r="J96" s="342"/>
      <c r="K96" s="342"/>
      <c r="L96" s="343"/>
      <c r="M96" s="194">
        <v>16</v>
      </c>
      <c r="N96" s="219"/>
      <c r="O96" s="219"/>
      <c r="P96" s="195"/>
      <c r="Q96" s="194">
        <v>15</v>
      </c>
      <c r="R96" s="219"/>
      <c r="S96" s="219"/>
      <c r="T96" s="195"/>
      <c r="U96" s="194">
        <v>15</v>
      </c>
      <c r="V96" s="219"/>
      <c r="W96" s="219"/>
      <c r="X96" s="195"/>
      <c r="Y96" s="194">
        <v>13</v>
      </c>
      <c r="Z96" s="219"/>
      <c r="AA96" s="219"/>
      <c r="AB96" s="195"/>
      <c r="AC96" s="188" t="s">
        <v>129</v>
      </c>
      <c r="AD96" s="241"/>
      <c r="AE96" s="241"/>
      <c r="AF96" s="189"/>
      <c r="AG96" s="323" t="s">
        <v>246</v>
      </c>
      <c r="AH96" s="324"/>
      <c r="AI96" s="324"/>
      <c r="AJ96" s="324"/>
      <c r="AK96" s="324"/>
      <c r="AL96" s="324"/>
      <c r="AM96" s="324"/>
      <c r="AN96" s="324"/>
      <c r="AO96" s="325"/>
      <c r="AP96" s="269" t="s">
        <v>142</v>
      </c>
      <c r="AQ96" s="275"/>
      <c r="AR96" s="275"/>
      <c r="AS96" s="270"/>
      <c r="AT96" s="200">
        <f>'11.02'!AT96+AY96</f>
        <v>65</v>
      </c>
      <c r="AU96" s="206"/>
      <c r="AV96" s="201"/>
      <c r="AW96" s="188">
        <f>'11.02'!BG96</f>
        <v>65</v>
      </c>
      <c r="AX96" s="189"/>
      <c r="AY96" s="188"/>
      <c r="AZ96" s="189"/>
      <c r="BA96" s="200"/>
      <c r="BB96" s="201"/>
      <c r="BC96" s="269">
        <f>'11.02'!BC96+BA96</f>
        <v>0</v>
      </c>
      <c r="BD96" s="270"/>
      <c r="BE96" s="200">
        <f>'11.02'!BE96+BA96</f>
        <v>0</v>
      </c>
      <c r="BF96" s="201"/>
      <c r="BG96" s="200">
        <f>AT96-BE96</f>
        <v>65</v>
      </c>
      <c r="BH96" s="206"/>
      <c r="BI96" s="201"/>
      <c r="BJ96" s="254">
        <f>((LEFT(AP96,FIND(" ",AP96)-1)*BC96)/$S$279)</f>
        <v>0</v>
      </c>
      <c r="BK96" s="255"/>
      <c r="BL96" s="256"/>
      <c r="BM96" s="1"/>
      <c r="BN96" s="2"/>
    </row>
    <row r="97" spans="2:66" ht="15" customHeight="1">
      <c r="B97" s="344"/>
      <c r="C97" s="345"/>
      <c r="D97" s="345"/>
      <c r="E97" s="345"/>
      <c r="F97" s="345"/>
      <c r="G97" s="345"/>
      <c r="H97" s="345"/>
      <c r="I97" s="345"/>
      <c r="J97" s="345"/>
      <c r="K97" s="345"/>
      <c r="L97" s="346"/>
      <c r="M97" s="196"/>
      <c r="N97" s="220"/>
      <c r="O97" s="220"/>
      <c r="P97" s="197"/>
      <c r="Q97" s="196"/>
      <c r="R97" s="220"/>
      <c r="S97" s="220"/>
      <c r="T97" s="197"/>
      <c r="U97" s="196"/>
      <c r="V97" s="220"/>
      <c r="W97" s="220"/>
      <c r="X97" s="197"/>
      <c r="Y97" s="196"/>
      <c r="Z97" s="220"/>
      <c r="AA97" s="220"/>
      <c r="AB97" s="197"/>
      <c r="AC97" s="190"/>
      <c r="AD97" s="242"/>
      <c r="AE97" s="242"/>
      <c r="AF97" s="191"/>
      <c r="AG97" s="326"/>
      <c r="AH97" s="327"/>
      <c r="AI97" s="327"/>
      <c r="AJ97" s="327"/>
      <c r="AK97" s="327"/>
      <c r="AL97" s="327"/>
      <c r="AM97" s="327"/>
      <c r="AN97" s="327"/>
      <c r="AO97" s="328"/>
      <c r="AP97" s="271"/>
      <c r="AQ97" s="276"/>
      <c r="AR97" s="276"/>
      <c r="AS97" s="272"/>
      <c r="AT97" s="202"/>
      <c r="AU97" s="207"/>
      <c r="AV97" s="203"/>
      <c r="AW97" s="190"/>
      <c r="AX97" s="191"/>
      <c r="AY97" s="190"/>
      <c r="AZ97" s="191"/>
      <c r="BA97" s="202"/>
      <c r="BB97" s="203"/>
      <c r="BC97" s="271"/>
      <c r="BD97" s="272"/>
      <c r="BE97" s="202"/>
      <c r="BF97" s="203"/>
      <c r="BG97" s="202"/>
      <c r="BH97" s="207"/>
      <c r="BI97" s="203"/>
      <c r="BJ97" s="257"/>
      <c r="BK97" s="258"/>
      <c r="BL97" s="259"/>
      <c r="BM97" s="1"/>
      <c r="BN97" s="2"/>
    </row>
    <row r="98" spans="2:66" ht="15" customHeight="1" thickBot="1">
      <c r="B98" s="347"/>
      <c r="C98" s="348"/>
      <c r="D98" s="348"/>
      <c r="E98" s="348"/>
      <c r="F98" s="348"/>
      <c r="G98" s="348"/>
      <c r="H98" s="348"/>
      <c r="I98" s="348"/>
      <c r="J98" s="348"/>
      <c r="K98" s="348"/>
      <c r="L98" s="349"/>
      <c r="M98" s="198"/>
      <c r="N98" s="221"/>
      <c r="O98" s="221"/>
      <c r="P98" s="199"/>
      <c r="Q98" s="198"/>
      <c r="R98" s="221"/>
      <c r="S98" s="221"/>
      <c r="T98" s="199"/>
      <c r="U98" s="198"/>
      <c r="V98" s="221"/>
      <c r="W98" s="221"/>
      <c r="X98" s="199"/>
      <c r="Y98" s="198"/>
      <c r="Z98" s="221"/>
      <c r="AA98" s="221"/>
      <c r="AB98" s="199"/>
      <c r="AC98" s="192"/>
      <c r="AD98" s="243"/>
      <c r="AE98" s="243"/>
      <c r="AF98" s="193"/>
      <c r="AG98" s="329"/>
      <c r="AH98" s="330"/>
      <c r="AI98" s="330"/>
      <c r="AJ98" s="330"/>
      <c r="AK98" s="330"/>
      <c r="AL98" s="330"/>
      <c r="AM98" s="330"/>
      <c r="AN98" s="330"/>
      <c r="AO98" s="331"/>
      <c r="AP98" s="273"/>
      <c r="AQ98" s="277"/>
      <c r="AR98" s="277"/>
      <c r="AS98" s="274"/>
      <c r="AT98" s="204"/>
      <c r="AU98" s="208"/>
      <c r="AV98" s="205"/>
      <c r="AW98" s="192"/>
      <c r="AX98" s="193"/>
      <c r="AY98" s="192"/>
      <c r="AZ98" s="193"/>
      <c r="BA98" s="204"/>
      <c r="BB98" s="205"/>
      <c r="BC98" s="273"/>
      <c r="BD98" s="274"/>
      <c r="BE98" s="204"/>
      <c r="BF98" s="205"/>
      <c r="BG98" s="204"/>
      <c r="BH98" s="208"/>
      <c r="BI98" s="205"/>
      <c r="BJ98" s="260"/>
      <c r="BK98" s="261"/>
      <c r="BL98" s="262"/>
      <c r="BM98" s="1"/>
      <c r="BN98" s="2"/>
    </row>
    <row r="99" spans="2:66" ht="15" customHeight="1" thickTop="1">
      <c r="B99" s="341" t="s">
        <v>245</v>
      </c>
      <c r="C99" s="342"/>
      <c r="D99" s="342"/>
      <c r="E99" s="342"/>
      <c r="F99" s="342"/>
      <c r="G99" s="342"/>
      <c r="H99" s="342"/>
      <c r="I99" s="342"/>
      <c r="J99" s="342"/>
      <c r="K99" s="342"/>
      <c r="L99" s="343"/>
      <c r="M99" s="194">
        <v>24</v>
      </c>
      <c r="N99" s="219"/>
      <c r="O99" s="219"/>
      <c r="P99" s="195"/>
      <c r="Q99" s="194">
        <v>21</v>
      </c>
      <c r="R99" s="219"/>
      <c r="S99" s="219"/>
      <c r="T99" s="195"/>
      <c r="U99" s="194">
        <v>20</v>
      </c>
      <c r="V99" s="219"/>
      <c r="W99" s="219"/>
      <c r="X99" s="195"/>
      <c r="Y99" s="194">
        <v>17</v>
      </c>
      <c r="Z99" s="219"/>
      <c r="AA99" s="219"/>
      <c r="AB99" s="195"/>
      <c r="AC99" s="296" t="s">
        <v>171</v>
      </c>
      <c r="AD99" s="297"/>
      <c r="AE99" s="297"/>
      <c r="AF99" s="298"/>
      <c r="AG99" s="323" t="s">
        <v>60</v>
      </c>
      <c r="AH99" s="324"/>
      <c r="AI99" s="324"/>
      <c r="AJ99" s="324"/>
      <c r="AK99" s="324"/>
      <c r="AL99" s="324"/>
      <c r="AM99" s="324"/>
      <c r="AN99" s="324"/>
      <c r="AO99" s="325"/>
      <c r="AP99" s="269" t="s">
        <v>128</v>
      </c>
      <c r="AQ99" s="275"/>
      <c r="AR99" s="275"/>
      <c r="AS99" s="270"/>
      <c r="AT99" s="200">
        <f>'11.02'!AT99+AY99</f>
        <v>2</v>
      </c>
      <c r="AU99" s="206"/>
      <c r="AV99" s="201"/>
      <c r="AW99" s="188">
        <f>'11.02'!BG99</f>
        <v>2</v>
      </c>
      <c r="AX99" s="189"/>
      <c r="AY99" s="188"/>
      <c r="AZ99" s="189"/>
      <c r="BA99" s="200"/>
      <c r="BB99" s="201"/>
      <c r="BC99" s="269">
        <f>'11.02'!BC99+BA99</f>
        <v>0</v>
      </c>
      <c r="BD99" s="270"/>
      <c r="BE99" s="200">
        <f>'11.02'!BE99+BA99</f>
        <v>0</v>
      </c>
      <c r="BF99" s="201"/>
      <c r="BG99" s="200">
        <f>AT99-BE99</f>
        <v>2</v>
      </c>
      <c r="BH99" s="206"/>
      <c r="BI99" s="201"/>
      <c r="BJ99" s="254">
        <f>((LEFT(AP99,FIND(" ",AP99)-1)*BC99)/$S$279)</f>
        <v>0</v>
      </c>
      <c r="BK99" s="255"/>
      <c r="BL99" s="256"/>
      <c r="BM99" s="1"/>
      <c r="BN99" s="2"/>
    </row>
    <row r="100" spans="2:66" ht="15" customHeight="1">
      <c r="B100" s="344"/>
      <c r="C100" s="345"/>
      <c r="D100" s="345"/>
      <c r="E100" s="345"/>
      <c r="F100" s="345"/>
      <c r="G100" s="345"/>
      <c r="H100" s="345"/>
      <c r="I100" s="345"/>
      <c r="J100" s="345"/>
      <c r="K100" s="345"/>
      <c r="L100" s="346"/>
      <c r="M100" s="196"/>
      <c r="N100" s="220"/>
      <c r="O100" s="220"/>
      <c r="P100" s="197"/>
      <c r="Q100" s="196"/>
      <c r="R100" s="220"/>
      <c r="S100" s="220"/>
      <c r="T100" s="197"/>
      <c r="U100" s="196"/>
      <c r="V100" s="220"/>
      <c r="W100" s="220"/>
      <c r="X100" s="197"/>
      <c r="Y100" s="196"/>
      <c r="Z100" s="220"/>
      <c r="AA100" s="220"/>
      <c r="AB100" s="197"/>
      <c r="AC100" s="299"/>
      <c r="AD100" s="300"/>
      <c r="AE100" s="300"/>
      <c r="AF100" s="301"/>
      <c r="AG100" s="326"/>
      <c r="AH100" s="327"/>
      <c r="AI100" s="327"/>
      <c r="AJ100" s="327"/>
      <c r="AK100" s="327"/>
      <c r="AL100" s="327"/>
      <c r="AM100" s="327"/>
      <c r="AN100" s="327"/>
      <c r="AO100" s="328"/>
      <c r="AP100" s="271"/>
      <c r="AQ100" s="276"/>
      <c r="AR100" s="276"/>
      <c r="AS100" s="272"/>
      <c r="AT100" s="202"/>
      <c r="AU100" s="207"/>
      <c r="AV100" s="203"/>
      <c r="AW100" s="190"/>
      <c r="AX100" s="191"/>
      <c r="AY100" s="190"/>
      <c r="AZ100" s="191"/>
      <c r="BA100" s="202"/>
      <c r="BB100" s="203"/>
      <c r="BC100" s="271"/>
      <c r="BD100" s="272"/>
      <c r="BE100" s="202"/>
      <c r="BF100" s="203"/>
      <c r="BG100" s="202"/>
      <c r="BH100" s="207"/>
      <c r="BI100" s="203"/>
      <c r="BJ100" s="257"/>
      <c r="BK100" s="258"/>
      <c r="BL100" s="259"/>
      <c r="BM100" s="1"/>
      <c r="BN100" s="2"/>
    </row>
    <row r="101" spans="2:66" ht="15" customHeight="1" thickBot="1">
      <c r="B101" s="347"/>
      <c r="C101" s="348"/>
      <c r="D101" s="348"/>
      <c r="E101" s="348"/>
      <c r="F101" s="348"/>
      <c r="G101" s="348"/>
      <c r="H101" s="348"/>
      <c r="I101" s="348"/>
      <c r="J101" s="348"/>
      <c r="K101" s="348"/>
      <c r="L101" s="349"/>
      <c r="M101" s="198"/>
      <c r="N101" s="221"/>
      <c r="O101" s="221"/>
      <c r="P101" s="199"/>
      <c r="Q101" s="198"/>
      <c r="R101" s="221"/>
      <c r="S101" s="221"/>
      <c r="T101" s="199"/>
      <c r="U101" s="198"/>
      <c r="V101" s="221"/>
      <c r="W101" s="221"/>
      <c r="X101" s="199"/>
      <c r="Y101" s="198"/>
      <c r="Z101" s="221"/>
      <c r="AA101" s="221"/>
      <c r="AB101" s="199"/>
      <c r="AC101" s="302"/>
      <c r="AD101" s="303"/>
      <c r="AE101" s="303"/>
      <c r="AF101" s="304"/>
      <c r="AG101" s="329"/>
      <c r="AH101" s="330"/>
      <c r="AI101" s="330"/>
      <c r="AJ101" s="330"/>
      <c r="AK101" s="330"/>
      <c r="AL101" s="330"/>
      <c r="AM101" s="330"/>
      <c r="AN101" s="330"/>
      <c r="AO101" s="331"/>
      <c r="AP101" s="273"/>
      <c r="AQ101" s="277"/>
      <c r="AR101" s="277"/>
      <c r="AS101" s="274"/>
      <c r="AT101" s="204"/>
      <c r="AU101" s="208"/>
      <c r="AV101" s="205"/>
      <c r="AW101" s="192"/>
      <c r="AX101" s="193"/>
      <c r="AY101" s="192"/>
      <c r="AZ101" s="193"/>
      <c r="BA101" s="204"/>
      <c r="BB101" s="205"/>
      <c r="BC101" s="273"/>
      <c r="BD101" s="274"/>
      <c r="BE101" s="204"/>
      <c r="BF101" s="205"/>
      <c r="BG101" s="204"/>
      <c r="BH101" s="208"/>
      <c r="BI101" s="205"/>
      <c r="BJ101" s="260"/>
      <c r="BK101" s="261"/>
      <c r="BL101" s="262"/>
      <c r="BM101" s="1"/>
      <c r="BN101" s="2"/>
    </row>
    <row r="102" spans="2:66" ht="15" customHeight="1" thickTop="1">
      <c r="B102" s="341" t="s">
        <v>244</v>
      </c>
      <c r="C102" s="342"/>
      <c r="D102" s="342"/>
      <c r="E102" s="342"/>
      <c r="F102" s="342"/>
      <c r="G102" s="342"/>
      <c r="H102" s="342"/>
      <c r="I102" s="342"/>
      <c r="J102" s="342"/>
      <c r="K102" s="342"/>
      <c r="L102" s="343"/>
      <c r="M102" s="194">
        <v>21</v>
      </c>
      <c r="N102" s="219"/>
      <c r="O102" s="219"/>
      <c r="P102" s="195"/>
      <c r="Q102" s="194">
        <v>18</v>
      </c>
      <c r="R102" s="219"/>
      <c r="S102" s="219"/>
      <c r="T102" s="195"/>
      <c r="U102" s="194">
        <v>18</v>
      </c>
      <c r="V102" s="219"/>
      <c r="W102" s="219"/>
      <c r="X102" s="195"/>
      <c r="Y102" s="194">
        <v>18</v>
      </c>
      <c r="Z102" s="219"/>
      <c r="AA102" s="219"/>
      <c r="AB102" s="195"/>
      <c r="AC102" s="296" t="s">
        <v>171</v>
      </c>
      <c r="AD102" s="297"/>
      <c r="AE102" s="297"/>
      <c r="AF102" s="298"/>
      <c r="AG102" s="323" t="s">
        <v>243</v>
      </c>
      <c r="AH102" s="324"/>
      <c r="AI102" s="324"/>
      <c r="AJ102" s="324"/>
      <c r="AK102" s="324"/>
      <c r="AL102" s="324"/>
      <c r="AM102" s="324"/>
      <c r="AN102" s="324"/>
      <c r="AO102" s="325"/>
      <c r="AP102" s="269" t="s">
        <v>52</v>
      </c>
      <c r="AQ102" s="275"/>
      <c r="AR102" s="275"/>
      <c r="AS102" s="270"/>
      <c r="AT102" s="200">
        <f>'11.02'!AT102+AY102</f>
        <v>24</v>
      </c>
      <c r="AU102" s="206"/>
      <c r="AV102" s="201"/>
      <c r="AW102" s="188">
        <f>'11.02'!BG102</f>
        <v>19</v>
      </c>
      <c r="AX102" s="189"/>
      <c r="AY102" s="188"/>
      <c r="AZ102" s="189"/>
      <c r="BA102" s="200"/>
      <c r="BB102" s="201"/>
      <c r="BC102" s="269">
        <f>'11.02'!BC102+BA102</f>
        <v>0</v>
      </c>
      <c r="BD102" s="270"/>
      <c r="BE102" s="200">
        <f>'11.02'!BE102+BA102</f>
        <v>5</v>
      </c>
      <c r="BF102" s="201"/>
      <c r="BG102" s="200">
        <f>AT102-BE102</f>
        <v>19</v>
      </c>
      <c r="BH102" s="206"/>
      <c r="BI102" s="201"/>
      <c r="BJ102" s="254">
        <f>((LEFT(AP102,FIND(" ",AP102)-1)*BC102)/$S$279)</f>
        <v>0</v>
      </c>
      <c r="BK102" s="255"/>
      <c r="BL102" s="256"/>
      <c r="BM102" s="1"/>
      <c r="BN102" s="2"/>
    </row>
    <row r="103" spans="2:66" ht="15" customHeight="1">
      <c r="B103" s="344"/>
      <c r="C103" s="345"/>
      <c r="D103" s="345"/>
      <c r="E103" s="345"/>
      <c r="F103" s="345"/>
      <c r="G103" s="345"/>
      <c r="H103" s="345"/>
      <c r="I103" s="345"/>
      <c r="J103" s="345"/>
      <c r="K103" s="345"/>
      <c r="L103" s="346"/>
      <c r="M103" s="196"/>
      <c r="N103" s="220"/>
      <c r="O103" s="220"/>
      <c r="P103" s="197"/>
      <c r="Q103" s="196"/>
      <c r="R103" s="220"/>
      <c r="S103" s="220"/>
      <c r="T103" s="197"/>
      <c r="U103" s="196"/>
      <c r="V103" s="220"/>
      <c r="W103" s="220"/>
      <c r="X103" s="197"/>
      <c r="Y103" s="196"/>
      <c r="Z103" s="220"/>
      <c r="AA103" s="220"/>
      <c r="AB103" s="197"/>
      <c r="AC103" s="299"/>
      <c r="AD103" s="300"/>
      <c r="AE103" s="300"/>
      <c r="AF103" s="301"/>
      <c r="AG103" s="326"/>
      <c r="AH103" s="327"/>
      <c r="AI103" s="327"/>
      <c r="AJ103" s="327"/>
      <c r="AK103" s="327"/>
      <c r="AL103" s="327"/>
      <c r="AM103" s="327"/>
      <c r="AN103" s="327"/>
      <c r="AO103" s="328"/>
      <c r="AP103" s="271"/>
      <c r="AQ103" s="276"/>
      <c r="AR103" s="276"/>
      <c r="AS103" s="272"/>
      <c r="AT103" s="202"/>
      <c r="AU103" s="207"/>
      <c r="AV103" s="203"/>
      <c r="AW103" s="190"/>
      <c r="AX103" s="191"/>
      <c r="AY103" s="190"/>
      <c r="AZ103" s="191"/>
      <c r="BA103" s="202"/>
      <c r="BB103" s="203"/>
      <c r="BC103" s="271"/>
      <c r="BD103" s="272"/>
      <c r="BE103" s="202"/>
      <c r="BF103" s="203"/>
      <c r="BG103" s="202"/>
      <c r="BH103" s="207"/>
      <c r="BI103" s="203"/>
      <c r="BJ103" s="257"/>
      <c r="BK103" s="258"/>
      <c r="BL103" s="259"/>
      <c r="BM103" s="1"/>
      <c r="BN103" s="2"/>
    </row>
    <row r="104" spans="2:66" ht="15" customHeight="1" thickBot="1">
      <c r="B104" s="347"/>
      <c r="C104" s="348"/>
      <c r="D104" s="348"/>
      <c r="E104" s="348"/>
      <c r="F104" s="348"/>
      <c r="G104" s="348"/>
      <c r="H104" s="348"/>
      <c r="I104" s="348"/>
      <c r="J104" s="348"/>
      <c r="K104" s="348"/>
      <c r="L104" s="349"/>
      <c r="M104" s="198"/>
      <c r="N104" s="221"/>
      <c r="O104" s="221"/>
      <c r="P104" s="199"/>
      <c r="Q104" s="198"/>
      <c r="R104" s="221"/>
      <c r="S104" s="221"/>
      <c r="T104" s="199"/>
      <c r="U104" s="198"/>
      <c r="V104" s="221"/>
      <c r="W104" s="221"/>
      <c r="X104" s="199"/>
      <c r="Y104" s="198"/>
      <c r="Z104" s="221"/>
      <c r="AA104" s="221"/>
      <c r="AB104" s="199"/>
      <c r="AC104" s="302"/>
      <c r="AD104" s="303"/>
      <c r="AE104" s="303"/>
      <c r="AF104" s="304"/>
      <c r="AG104" s="329"/>
      <c r="AH104" s="330"/>
      <c r="AI104" s="330"/>
      <c r="AJ104" s="330"/>
      <c r="AK104" s="330"/>
      <c r="AL104" s="330"/>
      <c r="AM104" s="330"/>
      <c r="AN104" s="330"/>
      <c r="AO104" s="331"/>
      <c r="AP104" s="273"/>
      <c r="AQ104" s="277"/>
      <c r="AR104" s="277"/>
      <c r="AS104" s="274"/>
      <c r="AT104" s="204"/>
      <c r="AU104" s="208"/>
      <c r="AV104" s="205"/>
      <c r="AW104" s="192"/>
      <c r="AX104" s="193"/>
      <c r="AY104" s="192"/>
      <c r="AZ104" s="193"/>
      <c r="BA104" s="204"/>
      <c r="BB104" s="205"/>
      <c r="BC104" s="273"/>
      <c r="BD104" s="274"/>
      <c r="BE104" s="204"/>
      <c r="BF104" s="205"/>
      <c r="BG104" s="204"/>
      <c r="BH104" s="208"/>
      <c r="BI104" s="205"/>
      <c r="BJ104" s="260"/>
      <c r="BK104" s="261"/>
      <c r="BL104" s="262"/>
      <c r="BM104" s="1"/>
      <c r="BN104" s="2"/>
    </row>
    <row r="105" spans="2:66" ht="15" customHeight="1" thickTop="1">
      <c r="B105" s="341" t="s">
        <v>242</v>
      </c>
      <c r="C105" s="342"/>
      <c r="D105" s="342"/>
      <c r="E105" s="342"/>
      <c r="F105" s="342"/>
      <c r="G105" s="342"/>
      <c r="H105" s="342"/>
      <c r="I105" s="342"/>
      <c r="J105" s="342"/>
      <c r="K105" s="342"/>
      <c r="L105" s="343"/>
      <c r="M105" s="522" t="s">
        <v>406</v>
      </c>
      <c r="N105" s="523"/>
      <c r="O105" s="523"/>
      <c r="P105" s="524"/>
      <c r="Q105" s="575" t="s">
        <v>409</v>
      </c>
      <c r="R105" s="576"/>
      <c r="S105" s="576"/>
      <c r="T105" s="577"/>
      <c r="U105" s="194" t="s">
        <v>375</v>
      </c>
      <c r="V105" s="219"/>
      <c r="W105" s="219"/>
      <c r="X105" s="195"/>
      <c r="Y105" s="194" t="s">
        <v>376</v>
      </c>
      <c r="Z105" s="219"/>
      <c r="AA105" s="219"/>
      <c r="AB105" s="195"/>
      <c r="AC105" s="296" t="s">
        <v>341</v>
      </c>
      <c r="AD105" s="297"/>
      <c r="AE105" s="297"/>
      <c r="AF105" s="298"/>
      <c r="AG105" s="222" t="s">
        <v>241</v>
      </c>
      <c r="AH105" s="223"/>
      <c r="AI105" s="223"/>
      <c r="AJ105" s="223"/>
      <c r="AK105" s="223"/>
      <c r="AL105" s="223"/>
      <c r="AM105" s="223"/>
      <c r="AN105" s="223"/>
      <c r="AO105" s="224"/>
      <c r="AP105" s="269" t="s">
        <v>61</v>
      </c>
      <c r="AQ105" s="275"/>
      <c r="AR105" s="275"/>
      <c r="AS105" s="270"/>
      <c r="AT105" s="200">
        <f>'11.02'!AT105+AY105</f>
        <v>1</v>
      </c>
      <c r="AU105" s="206"/>
      <c r="AV105" s="201"/>
      <c r="AW105" s="188">
        <f>'11.02'!BG105</f>
        <v>1</v>
      </c>
      <c r="AX105" s="189"/>
      <c r="AY105" s="188"/>
      <c r="AZ105" s="189"/>
      <c r="BA105" s="200"/>
      <c r="BB105" s="201"/>
      <c r="BC105" s="269">
        <f>'11.02'!BC105+BA105</f>
        <v>0</v>
      </c>
      <c r="BD105" s="270"/>
      <c r="BE105" s="200">
        <f>'11.02'!BE105+BA105</f>
        <v>0</v>
      </c>
      <c r="BF105" s="201"/>
      <c r="BG105" s="200">
        <f>AT105-BE105</f>
        <v>1</v>
      </c>
      <c r="BH105" s="206"/>
      <c r="BI105" s="201"/>
      <c r="BJ105" s="254">
        <f>((LEFT(AP105,FIND(" ",AP105)-1)*BC105)/$S$279)</f>
        <v>0</v>
      </c>
      <c r="BK105" s="255"/>
      <c r="BL105" s="256"/>
      <c r="BM105" s="1"/>
      <c r="BN105" s="2"/>
    </row>
    <row r="106" spans="2:66" ht="15" customHeight="1">
      <c r="B106" s="344"/>
      <c r="C106" s="345"/>
      <c r="D106" s="345"/>
      <c r="E106" s="345"/>
      <c r="F106" s="345"/>
      <c r="G106" s="345"/>
      <c r="H106" s="345"/>
      <c r="I106" s="345"/>
      <c r="J106" s="345"/>
      <c r="K106" s="345"/>
      <c r="L106" s="346"/>
      <c r="M106" s="525"/>
      <c r="N106" s="526"/>
      <c r="O106" s="526"/>
      <c r="P106" s="527"/>
      <c r="Q106" s="578"/>
      <c r="R106" s="579"/>
      <c r="S106" s="579"/>
      <c r="T106" s="580"/>
      <c r="U106" s="196"/>
      <c r="V106" s="220"/>
      <c r="W106" s="220"/>
      <c r="X106" s="197"/>
      <c r="Y106" s="196"/>
      <c r="Z106" s="220"/>
      <c r="AA106" s="220"/>
      <c r="AB106" s="197"/>
      <c r="AC106" s="299"/>
      <c r="AD106" s="300"/>
      <c r="AE106" s="300"/>
      <c r="AF106" s="301"/>
      <c r="AG106" s="225"/>
      <c r="AH106" s="226"/>
      <c r="AI106" s="226"/>
      <c r="AJ106" s="226"/>
      <c r="AK106" s="226"/>
      <c r="AL106" s="226"/>
      <c r="AM106" s="226"/>
      <c r="AN106" s="226"/>
      <c r="AO106" s="227"/>
      <c r="AP106" s="271"/>
      <c r="AQ106" s="276"/>
      <c r="AR106" s="276"/>
      <c r="AS106" s="272"/>
      <c r="AT106" s="202"/>
      <c r="AU106" s="207"/>
      <c r="AV106" s="203"/>
      <c r="AW106" s="190"/>
      <c r="AX106" s="191"/>
      <c r="AY106" s="190"/>
      <c r="AZ106" s="191"/>
      <c r="BA106" s="202"/>
      <c r="BB106" s="203"/>
      <c r="BC106" s="271"/>
      <c r="BD106" s="272"/>
      <c r="BE106" s="202"/>
      <c r="BF106" s="203"/>
      <c r="BG106" s="202"/>
      <c r="BH106" s="207"/>
      <c r="BI106" s="203"/>
      <c r="BJ106" s="257"/>
      <c r="BK106" s="258"/>
      <c r="BL106" s="259"/>
      <c r="BM106" s="1"/>
      <c r="BN106" s="2"/>
    </row>
    <row r="107" spans="2:66" ht="15" customHeight="1" thickBot="1">
      <c r="B107" s="347"/>
      <c r="C107" s="348"/>
      <c r="D107" s="348"/>
      <c r="E107" s="348"/>
      <c r="F107" s="348"/>
      <c r="G107" s="348"/>
      <c r="H107" s="348"/>
      <c r="I107" s="348"/>
      <c r="J107" s="348"/>
      <c r="K107" s="348"/>
      <c r="L107" s="349"/>
      <c r="M107" s="528"/>
      <c r="N107" s="529"/>
      <c r="O107" s="529"/>
      <c r="P107" s="530"/>
      <c r="Q107" s="581"/>
      <c r="R107" s="582"/>
      <c r="S107" s="582"/>
      <c r="T107" s="583"/>
      <c r="U107" s="198"/>
      <c r="V107" s="221"/>
      <c r="W107" s="221"/>
      <c r="X107" s="199"/>
      <c r="Y107" s="198"/>
      <c r="Z107" s="221"/>
      <c r="AA107" s="221"/>
      <c r="AB107" s="199"/>
      <c r="AC107" s="302"/>
      <c r="AD107" s="303"/>
      <c r="AE107" s="303"/>
      <c r="AF107" s="304"/>
      <c r="AG107" s="228"/>
      <c r="AH107" s="229"/>
      <c r="AI107" s="229"/>
      <c r="AJ107" s="229"/>
      <c r="AK107" s="229"/>
      <c r="AL107" s="229"/>
      <c r="AM107" s="229"/>
      <c r="AN107" s="229"/>
      <c r="AO107" s="230"/>
      <c r="AP107" s="273"/>
      <c r="AQ107" s="277"/>
      <c r="AR107" s="277"/>
      <c r="AS107" s="274"/>
      <c r="AT107" s="204"/>
      <c r="AU107" s="208"/>
      <c r="AV107" s="205"/>
      <c r="AW107" s="192"/>
      <c r="AX107" s="193"/>
      <c r="AY107" s="192"/>
      <c r="AZ107" s="193"/>
      <c r="BA107" s="204"/>
      <c r="BB107" s="205"/>
      <c r="BC107" s="273"/>
      <c r="BD107" s="274"/>
      <c r="BE107" s="204"/>
      <c r="BF107" s="205"/>
      <c r="BG107" s="204"/>
      <c r="BH107" s="208"/>
      <c r="BI107" s="205"/>
      <c r="BJ107" s="260"/>
      <c r="BK107" s="261"/>
      <c r="BL107" s="262"/>
      <c r="BM107" s="1"/>
      <c r="BN107" s="2"/>
    </row>
    <row r="108" spans="2:66" ht="15" customHeight="1" thickTop="1">
      <c r="B108" s="341" t="s">
        <v>240</v>
      </c>
      <c r="C108" s="342"/>
      <c r="D108" s="342"/>
      <c r="E108" s="342"/>
      <c r="F108" s="342"/>
      <c r="G108" s="342"/>
      <c r="H108" s="342"/>
      <c r="I108" s="342"/>
      <c r="J108" s="342"/>
      <c r="K108" s="342"/>
      <c r="L108" s="343"/>
      <c r="M108" s="194">
        <v>9.4</v>
      </c>
      <c r="N108" s="219"/>
      <c r="O108" s="219"/>
      <c r="P108" s="195"/>
      <c r="Q108" s="194">
        <v>7.8</v>
      </c>
      <c r="R108" s="219"/>
      <c r="S108" s="219"/>
      <c r="T108" s="195"/>
      <c r="U108" s="194">
        <v>7.9</v>
      </c>
      <c r="V108" s="219"/>
      <c r="W108" s="219"/>
      <c r="X108" s="195"/>
      <c r="Y108" s="194">
        <v>7.6</v>
      </c>
      <c r="Z108" s="219"/>
      <c r="AA108" s="219"/>
      <c r="AB108" s="195"/>
      <c r="AC108" s="305" t="s">
        <v>342</v>
      </c>
      <c r="AD108" s="306"/>
      <c r="AE108" s="306"/>
      <c r="AF108" s="307"/>
      <c r="AG108" s="323" t="s">
        <v>239</v>
      </c>
      <c r="AH108" s="324"/>
      <c r="AI108" s="324"/>
      <c r="AJ108" s="324"/>
      <c r="AK108" s="324"/>
      <c r="AL108" s="324"/>
      <c r="AM108" s="324"/>
      <c r="AN108" s="324"/>
      <c r="AO108" s="325"/>
      <c r="AP108" s="269" t="s">
        <v>143</v>
      </c>
      <c r="AQ108" s="275"/>
      <c r="AR108" s="275"/>
      <c r="AS108" s="270"/>
      <c r="AT108" s="200">
        <f>'11.02'!AT108+AY108</f>
        <v>3</v>
      </c>
      <c r="AU108" s="206"/>
      <c r="AV108" s="201"/>
      <c r="AW108" s="188">
        <f>'11.02'!BG108</f>
        <v>1</v>
      </c>
      <c r="AX108" s="189"/>
      <c r="AY108" s="188">
        <v>2</v>
      </c>
      <c r="AZ108" s="189"/>
      <c r="BA108" s="200">
        <v>1</v>
      </c>
      <c r="BB108" s="201"/>
      <c r="BC108" s="269">
        <f>'11.02'!BC108+BA108</f>
        <v>1</v>
      </c>
      <c r="BD108" s="270"/>
      <c r="BE108" s="200">
        <f>'11.02'!BE108+BA108</f>
        <v>1</v>
      </c>
      <c r="BF108" s="201"/>
      <c r="BG108" s="200">
        <f>AT108-BE108</f>
        <v>2</v>
      </c>
      <c r="BH108" s="206"/>
      <c r="BI108" s="201"/>
      <c r="BJ108" s="254">
        <f>((LEFT(AP108,FIND(" ",AP108)-1)*BC108)/$S$279)</f>
        <v>2.1894736842105265</v>
      </c>
      <c r="BK108" s="255"/>
      <c r="BL108" s="256"/>
      <c r="BM108" s="1"/>
      <c r="BN108" s="2"/>
    </row>
    <row r="109" spans="2:66" ht="15" customHeight="1">
      <c r="B109" s="344"/>
      <c r="C109" s="345"/>
      <c r="D109" s="345"/>
      <c r="E109" s="345"/>
      <c r="F109" s="345"/>
      <c r="G109" s="345"/>
      <c r="H109" s="345"/>
      <c r="I109" s="345"/>
      <c r="J109" s="345"/>
      <c r="K109" s="345"/>
      <c r="L109" s="346"/>
      <c r="M109" s="196"/>
      <c r="N109" s="220"/>
      <c r="O109" s="220"/>
      <c r="P109" s="197"/>
      <c r="Q109" s="196"/>
      <c r="R109" s="220"/>
      <c r="S109" s="220"/>
      <c r="T109" s="197"/>
      <c r="U109" s="196"/>
      <c r="V109" s="220"/>
      <c r="W109" s="220"/>
      <c r="X109" s="197"/>
      <c r="Y109" s="196"/>
      <c r="Z109" s="220"/>
      <c r="AA109" s="220"/>
      <c r="AB109" s="197"/>
      <c r="AC109" s="308"/>
      <c r="AD109" s="309"/>
      <c r="AE109" s="309"/>
      <c r="AF109" s="310"/>
      <c r="AG109" s="326"/>
      <c r="AH109" s="327"/>
      <c r="AI109" s="327"/>
      <c r="AJ109" s="327"/>
      <c r="AK109" s="327"/>
      <c r="AL109" s="327"/>
      <c r="AM109" s="327"/>
      <c r="AN109" s="327"/>
      <c r="AO109" s="328"/>
      <c r="AP109" s="271"/>
      <c r="AQ109" s="276"/>
      <c r="AR109" s="276"/>
      <c r="AS109" s="272"/>
      <c r="AT109" s="202"/>
      <c r="AU109" s="207"/>
      <c r="AV109" s="203"/>
      <c r="AW109" s="190"/>
      <c r="AX109" s="191"/>
      <c r="AY109" s="190"/>
      <c r="AZ109" s="191"/>
      <c r="BA109" s="202"/>
      <c r="BB109" s="203"/>
      <c r="BC109" s="271"/>
      <c r="BD109" s="272"/>
      <c r="BE109" s="202"/>
      <c r="BF109" s="203"/>
      <c r="BG109" s="202"/>
      <c r="BH109" s="207"/>
      <c r="BI109" s="203"/>
      <c r="BJ109" s="257"/>
      <c r="BK109" s="258"/>
      <c r="BL109" s="259"/>
      <c r="BM109" s="1"/>
      <c r="BN109" s="2"/>
    </row>
    <row r="110" spans="2:66" ht="15" customHeight="1" thickBot="1">
      <c r="B110" s="347"/>
      <c r="C110" s="348"/>
      <c r="D110" s="348"/>
      <c r="E110" s="348"/>
      <c r="F110" s="348"/>
      <c r="G110" s="348"/>
      <c r="H110" s="348"/>
      <c r="I110" s="348"/>
      <c r="J110" s="348"/>
      <c r="K110" s="348"/>
      <c r="L110" s="349"/>
      <c r="M110" s="198"/>
      <c r="N110" s="221"/>
      <c r="O110" s="221"/>
      <c r="P110" s="199"/>
      <c r="Q110" s="198"/>
      <c r="R110" s="221"/>
      <c r="S110" s="221"/>
      <c r="T110" s="199"/>
      <c r="U110" s="198"/>
      <c r="V110" s="221"/>
      <c r="W110" s="221"/>
      <c r="X110" s="199"/>
      <c r="Y110" s="198"/>
      <c r="Z110" s="221"/>
      <c r="AA110" s="221"/>
      <c r="AB110" s="199"/>
      <c r="AC110" s="311"/>
      <c r="AD110" s="312"/>
      <c r="AE110" s="312"/>
      <c r="AF110" s="313"/>
      <c r="AG110" s="329"/>
      <c r="AH110" s="330"/>
      <c r="AI110" s="330"/>
      <c r="AJ110" s="330"/>
      <c r="AK110" s="330"/>
      <c r="AL110" s="330"/>
      <c r="AM110" s="330"/>
      <c r="AN110" s="330"/>
      <c r="AO110" s="331"/>
      <c r="AP110" s="273"/>
      <c r="AQ110" s="277"/>
      <c r="AR110" s="277"/>
      <c r="AS110" s="274"/>
      <c r="AT110" s="204"/>
      <c r="AU110" s="208"/>
      <c r="AV110" s="205"/>
      <c r="AW110" s="192"/>
      <c r="AX110" s="193"/>
      <c r="AY110" s="192"/>
      <c r="AZ110" s="193"/>
      <c r="BA110" s="204"/>
      <c r="BB110" s="205"/>
      <c r="BC110" s="273"/>
      <c r="BD110" s="274"/>
      <c r="BE110" s="204"/>
      <c r="BF110" s="205"/>
      <c r="BG110" s="204"/>
      <c r="BH110" s="208"/>
      <c r="BI110" s="205"/>
      <c r="BJ110" s="260"/>
      <c r="BK110" s="261"/>
      <c r="BL110" s="262"/>
      <c r="BM110" s="1"/>
      <c r="BN110" s="2"/>
    </row>
    <row r="111" spans="2:66" ht="15" customHeight="1" thickTop="1">
      <c r="B111" s="341" t="s">
        <v>238</v>
      </c>
      <c r="C111" s="342"/>
      <c r="D111" s="342"/>
      <c r="E111" s="342"/>
      <c r="F111" s="342"/>
      <c r="G111" s="342"/>
      <c r="H111" s="342"/>
      <c r="I111" s="342"/>
      <c r="J111" s="342"/>
      <c r="K111" s="342"/>
      <c r="L111" s="343"/>
      <c r="M111" s="194">
        <v>0.8</v>
      </c>
      <c r="N111" s="219"/>
      <c r="O111" s="219"/>
      <c r="P111" s="195"/>
      <c r="Q111" s="194">
        <v>0.7</v>
      </c>
      <c r="R111" s="219"/>
      <c r="S111" s="219"/>
      <c r="T111" s="195"/>
      <c r="U111" s="194">
        <v>0.7</v>
      </c>
      <c r="V111" s="219"/>
      <c r="W111" s="219"/>
      <c r="X111" s="195"/>
      <c r="Y111" s="194">
        <v>0.7</v>
      </c>
      <c r="Z111" s="219"/>
      <c r="AA111" s="219"/>
      <c r="AB111" s="195"/>
      <c r="AC111" s="305" t="s">
        <v>343</v>
      </c>
      <c r="AD111" s="306"/>
      <c r="AE111" s="306"/>
      <c r="AF111" s="307"/>
      <c r="AG111" s="323" t="s">
        <v>208</v>
      </c>
      <c r="AH111" s="324"/>
      <c r="AI111" s="324"/>
      <c r="AJ111" s="324"/>
      <c r="AK111" s="324"/>
      <c r="AL111" s="324"/>
      <c r="AM111" s="324"/>
      <c r="AN111" s="324"/>
      <c r="AO111" s="325"/>
      <c r="AP111" s="269" t="s">
        <v>237</v>
      </c>
      <c r="AQ111" s="275"/>
      <c r="AR111" s="275"/>
      <c r="AS111" s="270"/>
      <c r="AT111" s="200">
        <f>'11.02'!AT111+AY111</f>
        <v>4</v>
      </c>
      <c r="AU111" s="206"/>
      <c r="AV111" s="201"/>
      <c r="AW111" s="188">
        <f>'11.02'!BG111</f>
        <v>4</v>
      </c>
      <c r="AX111" s="189"/>
      <c r="AY111" s="188"/>
      <c r="AZ111" s="189"/>
      <c r="BA111" s="200"/>
      <c r="BB111" s="201"/>
      <c r="BC111" s="269">
        <f>'11.02'!BC111+BA111</f>
        <v>0</v>
      </c>
      <c r="BD111" s="270"/>
      <c r="BE111" s="200">
        <f>'11.02'!BE111+BA111</f>
        <v>0</v>
      </c>
      <c r="BF111" s="201"/>
      <c r="BG111" s="200">
        <f>AT111-BE111</f>
        <v>4</v>
      </c>
      <c r="BH111" s="206"/>
      <c r="BI111" s="201"/>
      <c r="BJ111" s="254">
        <f>((LEFT(AP111,FIND(" ",AP111)-1)*BC111)/$S$279)</f>
        <v>0</v>
      </c>
      <c r="BK111" s="255"/>
      <c r="BL111" s="256"/>
      <c r="BM111" s="1"/>
      <c r="BN111" s="2"/>
    </row>
    <row r="112" spans="2:66" ht="15" customHeight="1">
      <c r="B112" s="344"/>
      <c r="C112" s="345"/>
      <c r="D112" s="345"/>
      <c r="E112" s="345"/>
      <c r="F112" s="345"/>
      <c r="G112" s="345"/>
      <c r="H112" s="345"/>
      <c r="I112" s="345"/>
      <c r="J112" s="345"/>
      <c r="K112" s="345"/>
      <c r="L112" s="346"/>
      <c r="M112" s="196"/>
      <c r="N112" s="220"/>
      <c r="O112" s="220"/>
      <c r="P112" s="197"/>
      <c r="Q112" s="196"/>
      <c r="R112" s="220"/>
      <c r="S112" s="220"/>
      <c r="T112" s="197"/>
      <c r="U112" s="196"/>
      <c r="V112" s="220"/>
      <c r="W112" s="220"/>
      <c r="X112" s="197"/>
      <c r="Y112" s="196"/>
      <c r="Z112" s="220"/>
      <c r="AA112" s="220"/>
      <c r="AB112" s="197"/>
      <c r="AC112" s="308"/>
      <c r="AD112" s="309"/>
      <c r="AE112" s="309"/>
      <c r="AF112" s="310"/>
      <c r="AG112" s="326"/>
      <c r="AH112" s="327"/>
      <c r="AI112" s="327"/>
      <c r="AJ112" s="327"/>
      <c r="AK112" s="327"/>
      <c r="AL112" s="327"/>
      <c r="AM112" s="327"/>
      <c r="AN112" s="327"/>
      <c r="AO112" s="328"/>
      <c r="AP112" s="271"/>
      <c r="AQ112" s="276"/>
      <c r="AR112" s="276"/>
      <c r="AS112" s="272"/>
      <c r="AT112" s="202"/>
      <c r="AU112" s="207"/>
      <c r="AV112" s="203"/>
      <c r="AW112" s="190"/>
      <c r="AX112" s="191"/>
      <c r="AY112" s="190"/>
      <c r="AZ112" s="191"/>
      <c r="BA112" s="202"/>
      <c r="BB112" s="203"/>
      <c r="BC112" s="271"/>
      <c r="BD112" s="272"/>
      <c r="BE112" s="202"/>
      <c r="BF112" s="203"/>
      <c r="BG112" s="202"/>
      <c r="BH112" s="207"/>
      <c r="BI112" s="203"/>
      <c r="BJ112" s="257"/>
      <c r="BK112" s="258"/>
      <c r="BL112" s="259"/>
      <c r="BM112" s="1"/>
      <c r="BN112" s="2"/>
    </row>
    <row r="113" spans="2:66" ht="15" customHeight="1" thickBot="1">
      <c r="B113" s="347"/>
      <c r="C113" s="348"/>
      <c r="D113" s="348"/>
      <c r="E113" s="348"/>
      <c r="F113" s="348"/>
      <c r="G113" s="348"/>
      <c r="H113" s="348"/>
      <c r="I113" s="348"/>
      <c r="J113" s="348"/>
      <c r="K113" s="348"/>
      <c r="L113" s="349"/>
      <c r="M113" s="198"/>
      <c r="N113" s="221"/>
      <c r="O113" s="221"/>
      <c r="P113" s="199"/>
      <c r="Q113" s="198"/>
      <c r="R113" s="221"/>
      <c r="S113" s="221"/>
      <c r="T113" s="199"/>
      <c r="U113" s="198"/>
      <c r="V113" s="221"/>
      <c r="W113" s="221"/>
      <c r="X113" s="199"/>
      <c r="Y113" s="198"/>
      <c r="Z113" s="221"/>
      <c r="AA113" s="221"/>
      <c r="AB113" s="199"/>
      <c r="AC113" s="311"/>
      <c r="AD113" s="312"/>
      <c r="AE113" s="312"/>
      <c r="AF113" s="313"/>
      <c r="AG113" s="329"/>
      <c r="AH113" s="330"/>
      <c r="AI113" s="330"/>
      <c r="AJ113" s="330"/>
      <c r="AK113" s="330"/>
      <c r="AL113" s="330"/>
      <c r="AM113" s="330"/>
      <c r="AN113" s="330"/>
      <c r="AO113" s="331"/>
      <c r="AP113" s="273"/>
      <c r="AQ113" s="277"/>
      <c r="AR113" s="277"/>
      <c r="AS113" s="274"/>
      <c r="AT113" s="204"/>
      <c r="AU113" s="208"/>
      <c r="AV113" s="205"/>
      <c r="AW113" s="192"/>
      <c r="AX113" s="193"/>
      <c r="AY113" s="192"/>
      <c r="AZ113" s="193"/>
      <c r="BA113" s="204"/>
      <c r="BB113" s="205"/>
      <c r="BC113" s="273"/>
      <c r="BD113" s="274"/>
      <c r="BE113" s="204"/>
      <c r="BF113" s="205"/>
      <c r="BG113" s="204"/>
      <c r="BH113" s="208"/>
      <c r="BI113" s="205"/>
      <c r="BJ113" s="260"/>
      <c r="BK113" s="261"/>
      <c r="BL113" s="262"/>
      <c r="BM113" s="1"/>
      <c r="BN113" s="2"/>
    </row>
    <row r="114" spans="2:66" ht="15" customHeight="1" thickTop="1" thickBot="1">
      <c r="B114" s="341" t="s">
        <v>236</v>
      </c>
      <c r="C114" s="342"/>
      <c r="D114" s="342"/>
      <c r="E114" s="342"/>
      <c r="F114" s="342"/>
      <c r="G114" s="342"/>
      <c r="H114" s="342"/>
      <c r="I114" s="342"/>
      <c r="J114" s="342"/>
      <c r="K114" s="342"/>
      <c r="L114" s="343"/>
      <c r="M114" s="194" t="s">
        <v>129</v>
      </c>
      <c r="N114" s="219"/>
      <c r="O114" s="219"/>
      <c r="P114" s="195"/>
      <c r="Q114" s="194" t="s">
        <v>129</v>
      </c>
      <c r="R114" s="219"/>
      <c r="S114" s="219"/>
      <c r="T114" s="195"/>
      <c r="U114" s="194" t="s">
        <v>129</v>
      </c>
      <c r="V114" s="219"/>
      <c r="W114" s="219"/>
      <c r="X114" s="195"/>
      <c r="Y114" s="194" t="s">
        <v>129</v>
      </c>
      <c r="Z114" s="219"/>
      <c r="AA114" s="219"/>
      <c r="AB114" s="195"/>
      <c r="AC114" s="305" t="s">
        <v>129</v>
      </c>
      <c r="AD114" s="306"/>
      <c r="AE114" s="306"/>
      <c r="AF114" s="307"/>
      <c r="AG114" s="323" t="s">
        <v>235</v>
      </c>
      <c r="AH114" s="324"/>
      <c r="AI114" s="324"/>
      <c r="AJ114" s="324"/>
      <c r="AK114" s="324"/>
      <c r="AL114" s="324"/>
      <c r="AM114" s="324"/>
      <c r="AN114" s="324"/>
      <c r="AO114" s="325"/>
      <c r="AP114" s="186" t="s">
        <v>165</v>
      </c>
      <c r="AQ114" s="186"/>
      <c r="AR114" s="186"/>
      <c r="AS114" s="186"/>
      <c r="AT114" s="200">
        <f>'11.02'!AT114+AY114</f>
        <v>40</v>
      </c>
      <c r="AU114" s="206"/>
      <c r="AV114" s="201"/>
      <c r="AW114" s="188">
        <f>'11.02'!BG114</f>
        <v>40</v>
      </c>
      <c r="AX114" s="189"/>
      <c r="AY114" s="188"/>
      <c r="AZ114" s="189"/>
      <c r="BA114" s="200"/>
      <c r="BB114" s="201"/>
      <c r="BC114" s="269">
        <f>'11.02'!BC114+BA114</f>
        <v>0</v>
      </c>
      <c r="BD114" s="270"/>
      <c r="BE114" s="200">
        <f>'11.02'!BE114+BA114</f>
        <v>0</v>
      </c>
      <c r="BF114" s="201"/>
      <c r="BG114" s="200">
        <f>AT114-BE114</f>
        <v>40</v>
      </c>
      <c r="BH114" s="206"/>
      <c r="BI114" s="201"/>
      <c r="BJ114" s="254">
        <f>((LEFT(AP114,FIND(" ",AP114)-1)*BC114)/$S$279)</f>
        <v>0</v>
      </c>
      <c r="BK114" s="255"/>
      <c r="BL114" s="256"/>
      <c r="BM114" s="1"/>
      <c r="BN114" s="2"/>
    </row>
    <row r="115" spans="2:66" ht="15" customHeight="1" thickTop="1" thickBot="1">
      <c r="B115" s="344"/>
      <c r="C115" s="345"/>
      <c r="D115" s="345"/>
      <c r="E115" s="345"/>
      <c r="F115" s="345"/>
      <c r="G115" s="345"/>
      <c r="H115" s="345"/>
      <c r="I115" s="345"/>
      <c r="J115" s="345"/>
      <c r="K115" s="345"/>
      <c r="L115" s="346"/>
      <c r="M115" s="196"/>
      <c r="N115" s="220"/>
      <c r="O115" s="220"/>
      <c r="P115" s="197"/>
      <c r="Q115" s="196"/>
      <c r="R115" s="220"/>
      <c r="S115" s="220"/>
      <c r="T115" s="197"/>
      <c r="U115" s="196"/>
      <c r="V115" s="220"/>
      <c r="W115" s="220"/>
      <c r="X115" s="197"/>
      <c r="Y115" s="196"/>
      <c r="Z115" s="220"/>
      <c r="AA115" s="220"/>
      <c r="AB115" s="197"/>
      <c r="AC115" s="308"/>
      <c r="AD115" s="309"/>
      <c r="AE115" s="309"/>
      <c r="AF115" s="310"/>
      <c r="AG115" s="326"/>
      <c r="AH115" s="327"/>
      <c r="AI115" s="327"/>
      <c r="AJ115" s="327"/>
      <c r="AK115" s="327"/>
      <c r="AL115" s="327"/>
      <c r="AM115" s="327"/>
      <c r="AN115" s="327"/>
      <c r="AO115" s="328"/>
      <c r="AP115" s="186"/>
      <c r="AQ115" s="186"/>
      <c r="AR115" s="186"/>
      <c r="AS115" s="186"/>
      <c r="AT115" s="202"/>
      <c r="AU115" s="207"/>
      <c r="AV115" s="203"/>
      <c r="AW115" s="190"/>
      <c r="AX115" s="191"/>
      <c r="AY115" s="190"/>
      <c r="AZ115" s="191"/>
      <c r="BA115" s="202"/>
      <c r="BB115" s="203"/>
      <c r="BC115" s="271"/>
      <c r="BD115" s="272"/>
      <c r="BE115" s="202"/>
      <c r="BF115" s="203"/>
      <c r="BG115" s="202"/>
      <c r="BH115" s="207"/>
      <c r="BI115" s="203"/>
      <c r="BJ115" s="257"/>
      <c r="BK115" s="258"/>
      <c r="BL115" s="259"/>
      <c r="BM115" s="1"/>
      <c r="BN115" s="2"/>
    </row>
    <row r="116" spans="2:66" ht="15" customHeight="1" thickTop="1" thickBot="1">
      <c r="B116" s="347"/>
      <c r="C116" s="348"/>
      <c r="D116" s="348"/>
      <c r="E116" s="348"/>
      <c r="F116" s="348"/>
      <c r="G116" s="348"/>
      <c r="H116" s="348"/>
      <c r="I116" s="348"/>
      <c r="J116" s="348"/>
      <c r="K116" s="348"/>
      <c r="L116" s="349"/>
      <c r="M116" s="198"/>
      <c r="N116" s="221"/>
      <c r="O116" s="221"/>
      <c r="P116" s="199"/>
      <c r="Q116" s="198"/>
      <c r="R116" s="221"/>
      <c r="S116" s="221"/>
      <c r="T116" s="199"/>
      <c r="U116" s="198"/>
      <c r="V116" s="221"/>
      <c r="W116" s="221"/>
      <c r="X116" s="199"/>
      <c r="Y116" s="198"/>
      <c r="Z116" s="221"/>
      <c r="AA116" s="221"/>
      <c r="AB116" s="199"/>
      <c r="AC116" s="311"/>
      <c r="AD116" s="312"/>
      <c r="AE116" s="312"/>
      <c r="AF116" s="313"/>
      <c r="AG116" s="329"/>
      <c r="AH116" s="330"/>
      <c r="AI116" s="330"/>
      <c r="AJ116" s="330"/>
      <c r="AK116" s="330"/>
      <c r="AL116" s="330"/>
      <c r="AM116" s="330"/>
      <c r="AN116" s="330"/>
      <c r="AO116" s="331"/>
      <c r="AP116" s="186"/>
      <c r="AQ116" s="186"/>
      <c r="AR116" s="186"/>
      <c r="AS116" s="186"/>
      <c r="AT116" s="204"/>
      <c r="AU116" s="208"/>
      <c r="AV116" s="205"/>
      <c r="AW116" s="192"/>
      <c r="AX116" s="193"/>
      <c r="AY116" s="192"/>
      <c r="AZ116" s="193"/>
      <c r="BA116" s="204"/>
      <c r="BB116" s="205"/>
      <c r="BC116" s="273"/>
      <c r="BD116" s="274"/>
      <c r="BE116" s="204"/>
      <c r="BF116" s="205"/>
      <c r="BG116" s="204"/>
      <c r="BH116" s="208"/>
      <c r="BI116" s="205"/>
      <c r="BJ116" s="260"/>
      <c r="BK116" s="261"/>
      <c r="BL116" s="262"/>
      <c r="BM116" s="1"/>
      <c r="BN116" s="2"/>
    </row>
    <row r="117" spans="2:66" ht="15" customHeight="1" thickTop="1">
      <c r="B117" s="341" t="s">
        <v>234</v>
      </c>
      <c r="C117" s="342"/>
      <c r="D117" s="342"/>
      <c r="E117" s="342"/>
      <c r="F117" s="342"/>
      <c r="G117" s="342"/>
      <c r="H117" s="342"/>
      <c r="I117" s="342"/>
      <c r="J117" s="342"/>
      <c r="K117" s="342"/>
      <c r="L117" s="343"/>
      <c r="M117" s="575" t="s">
        <v>129</v>
      </c>
      <c r="N117" s="576"/>
      <c r="O117" s="576"/>
      <c r="P117" s="577"/>
      <c r="Q117" s="194">
        <v>2</v>
      </c>
      <c r="R117" s="219"/>
      <c r="S117" s="219"/>
      <c r="T117" s="195"/>
      <c r="U117" s="194">
        <v>2</v>
      </c>
      <c r="V117" s="219"/>
      <c r="W117" s="219"/>
      <c r="X117" s="195"/>
      <c r="Y117" s="194">
        <v>2</v>
      </c>
      <c r="Z117" s="219"/>
      <c r="AA117" s="219"/>
      <c r="AB117" s="195"/>
      <c r="AC117" s="305" t="s">
        <v>346</v>
      </c>
      <c r="AD117" s="306"/>
      <c r="AE117" s="306"/>
      <c r="AF117" s="307"/>
      <c r="AG117" s="323" t="s">
        <v>233</v>
      </c>
      <c r="AH117" s="324"/>
      <c r="AI117" s="324"/>
      <c r="AJ117" s="324"/>
      <c r="AK117" s="324"/>
      <c r="AL117" s="324"/>
      <c r="AM117" s="324"/>
      <c r="AN117" s="324"/>
      <c r="AO117" s="325"/>
      <c r="AP117" s="269" t="s">
        <v>52</v>
      </c>
      <c r="AQ117" s="275"/>
      <c r="AR117" s="275"/>
      <c r="AS117" s="270"/>
      <c r="AT117" s="200">
        <f>'11.02'!AT117+AY117</f>
        <v>40</v>
      </c>
      <c r="AU117" s="206"/>
      <c r="AV117" s="201"/>
      <c r="AW117" s="188">
        <f>'11.02'!BG117</f>
        <v>40</v>
      </c>
      <c r="AX117" s="189"/>
      <c r="AY117" s="188"/>
      <c r="AZ117" s="189"/>
      <c r="BA117" s="200"/>
      <c r="BB117" s="201"/>
      <c r="BC117" s="269">
        <f>'11.02'!BC117+BA117</f>
        <v>0</v>
      </c>
      <c r="BD117" s="270"/>
      <c r="BE117" s="200">
        <f>'11.02'!BE117+BA117</f>
        <v>0</v>
      </c>
      <c r="BF117" s="201"/>
      <c r="BG117" s="200">
        <f>AT117-BE117</f>
        <v>40</v>
      </c>
      <c r="BH117" s="206"/>
      <c r="BI117" s="201"/>
      <c r="BJ117" s="254">
        <f>((LEFT(AP117,FIND(" ",AP117)-1)*BC117)/$S$279)</f>
        <v>0</v>
      </c>
      <c r="BK117" s="255"/>
      <c r="BL117" s="256"/>
      <c r="BM117" s="1"/>
      <c r="BN117" s="2"/>
    </row>
    <row r="118" spans="2:66" ht="15" customHeight="1">
      <c r="B118" s="344"/>
      <c r="C118" s="345"/>
      <c r="D118" s="345"/>
      <c r="E118" s="345"/>
      <c r="F118" s="345"/>
      <c r="G118" s="345"/>
      <c r="H118" s="345"/>
      <c r="I118" s="345"/>
      <c r="J118" s="345"/>
      <c r="K118" s="345"/>
      <c r="L118" s="346"/>
      <c r="M118" s="578"/>
      <c r="N118" s="579"/>
      <c r="O118" s="579"/>
      <c r="P118" s="580"/>
      <c r="Q118" s="196"/>
      <c r="R118" s="220"/>
      <c r="S118" s="220"/>
      <c r="T118" s="197"/>
      <c r="U118" s="196"/>
      <c r="V118" s="220"/>
      <c r="W118" s="220"/>
      <c r="X118" s="197"/>
      <c r="Y118" s="196"/>
      <c r="Z118" s="220"/>
      <c r="AA118" s="220"/>
      <c r="AB118" s="197"/>
      <c r="AC118" s="308"/>
      <c r="AD118" s="309"/>
      <c r="AE118" s="309"/>
      <c r="AF118" s="310"/>
      <c r="AG118" s="326"/>
      <c r="AH118" s="327"/>
      <c r="AI118" s="327"/>
      <c r="AJ118" s="327"/>
      <c r="AK118" s="327"/>
      <c r="AL118" s="327"/>
      <c r="AM118" s="327"/>
      <c r="AN118" s="327"/>
      <c r="AO118" s="328"/>
      <c r="AP118" s="271"/>
      <c r="AQ118" s="276"/>
      <c r="AR118" s="276"/>
      <c r="AS118" s="272"/>
      <c r="AT118" s="202"/>
      <c r="AU118" s="207"/>
      <c r="AV118" s="203"/>
      <c r="AW118" s="190"/>
      <c r="AX118" s="191"/>
      <c r="AY118" s="190"/>
      <c r="AZ118" s="191"/>
      <c r="BA118" s="202"/>
      <c r="BB118" s="203"/>
      <c r="BC118" s="271"/>
      <c r="BD118" s="272"/>
      <c r="BE118" s="202"/>
      <c r="BF118" s="203"/>
      <c r="BG118" s="202"/>
      <c r="BH118" s="207"/>
      <c r="BI118" s="203"/>
      <c r="BJ118" s="257"/>
      <c r="BK118" s="258"/>
      <c r="BL118" s="259"/>
      <c r="BM118" s="1"/>
      <c r="BN118" s="2"/>
    </row>
    <row r="119" spans="2:66" ht="15" customHeight="1" thickBot="1">
      <c r="B119" s="347"/>
      <c r="C119" s="348"/>
      <c r="D119" s="348"/>
      <c r="E119" s="348"/>
      <c r="F119" s="348"/>
      <c r="G119" s="348"/>
      <c r="H119" s="348"/>
      <c r="I119" s="348"/>
      <c r="J119" s="348"/>
      <c r="K119" s="348"/>
      <c r="L119" s="349"/>
      <c r="M119" s="581"/>
      <c r="N119" s="582"/>
      <c r="O119" s="582"/>
      <c r="P119" s="583"/>
      <c r="Q119" s="198"/>
      <c r="R119" s="221"/>
      <c r="S119" s="221"/>
      <c r="T119" s="199"/>
      <c r="U119" s="198"/>
      <c r="V119" s="221"/>
      <c r="W119" s="221"/>
      <c r="X119" s="199"/>
      <c r="Y119" s="198"/>
      <c r="Z119" s="221"/>
      <c r="AA119" s="221"/>
      <c r="AB119" s="199"/>
      <c r="AC119" s="311"/>
      <c r="AD119" s="312"/>
      <c r="AE119" s="312"/>
      <c r="AF119" s="313"/>
      <c r="AG119" s="329"/>
      <c r="AH119" s="330"/>
      <c r="AI119" s="330"/>
      <c r="AJ119" s="330"/>
      <c r="AK119" s="330"/>
      <c r="AL119" s="330"/>
      <c r="AM119" s="330"/>
      <c r="AN119" s="330"/>
      <c r="AO119" s="331"/>
      <c r="AP119" s="273"/>
      <c r="AQ119" s="277"/>
      <c r="AR119" s="277"/>
      <c r="AS119" s="274"/>
      <c r="AT119" s="204"/>
      <c r="AU119" s="208"/>
      <c r="AV119" s="205"/>
      <c r="AW119" s="192"/>
      <c r="AX119" s="193"/>
      <c r="AY119" s="192"/>
      <c r="AZ119" s="193"/>
      <c r="BA119" s="204"/>
      <c r="BB119" s="205"/>
      <c r="BC119" s="273"/>
      <c r="BD119" s="274"/>
      <c r="BE119" s="204"/>
      <c r="BF119" s="205"/>
      <c r="BG119" s="204"/>
      <c r="BH119" s="208"/>
      <c r="BI119" s="205"/>
      <c r="BJ119" s="260"/>
      <c r="BK119" s="261"/>
      <c r="BL119" s="262"/>
      <c r="BM119" s="1"/>
      <c r="BN119" s="2"/>
    </row>
    <row r="120" spans="2:66" ht="15" customHeight="1" thickTop="1">
      <c r="B120" s="341" t="s">
        <v>232</v>
      </c>
      <c r="C120" s="342"/>
      <c r="D120" s="342"/>
      <c r="E120" s="342"/>
      <c r="F120" s="342"/>
      <c r="G120" s="342"/>
      <c r="H120" s="342"/>
      <c r="I120" s="342"/>
      <c r="J120" s="342"/>
      <c r="K120" s="342"/>
      <c r="L120" s="343"/>
      <c r="M120" s="194" t="s">
        <v>129</v>
      </c>
      <c r="N120" s="219"/>
      <c r="O120" s="219"/>
      <c r="P120" s="195"/>
      <c r="Q120" s="194" t="s">
        <v>129</v>
      </c>
      <c r="R120" s="219"/>
      <c r="S120" s="219"/>
      <c r="T120" s="195"/>
      <c r="U120" s="194" t="s">
        <v>129</v>
      </c>
      <c r="V120" s="219"/>
      <c r="W120" s="219"/>
      <c r="X120" s="195"/>
      <c r="Y120" s="194" t="s">
        <v>129</v>
      </c>
      <c r="Z120" s="219"/>
      <c r="AA120" s="219"/>
      <c r="AB120" s="195"/>
      <c r="AC120" s="188" t="s">
        <v>129</v>
      </c>
      <c r="AD120" s="241"/>
      <c r="AE120" s="241"/>
      <c r="AF120" s="189"/>
      <c r="AG120" s="222" t="s">
        <v>231</v>
      </c>
      <c r="AH120" s="223"/>
      <c r="AI120" s="223"/>
      <c r="AJ120" s="223"/>
      <c r="AK120" s="223"/>
      <c r="AL120" s="223"/>
      <c r="AM120" s="223"/>
      <c r="AN120" s="223"/>
      <c r="AO120" s="224"/>
      <c r="AP120" s="269" t="s">
        <v>142</v>
      </c>
      <c r="AQ120" s="275"/>
      <c r="AR120" s="275"/>
      <c r="AS120" s="270"/>
      <c r="AT120" s="200">
        <f>'11.02'!AT120+AY120</f>
        <v>0</v>
      </c>
      <c r="AU120" s="206"/>
      <c r="AV120" s="201"/>
      <c r="AW120" s="188">
        <f>'11.02'!BG120</f>
        <v>0</v>
      </c>
      <c r="AX120" s="189"/>
      <c r="AY120" s="188"/>
      <c r="AZ120" s="189"/>
      <c r="BA120" s="200"/>
      <c r="BB120" s="201"/>
      <c r="BC120" s="269">
        <f>'11.02'!BC120+BA120</f>
        <v>0</v>
      </c>
      <c r="BD120" s="270"/>
      <c r="BE120" s="200">
        <f>'11.02'!BE120+BA120</f>
        <v>0</v>
      </c>
      <c r="BF120" s="201"/>
      <c r="BG120" s="200">
        <f>AT120-BE120</f>
        <v>0</v>
      </c>
      <c r="BH120" s="206"/>
      <c r="BI120" s="201"/>
      <c r="BJ120" s="254">
        <f>((LEFT(AP120,FIND(" ",AP120)-1)*BC120)/$S$279)</f>
        <v>0</v>
      </c>
      <c r="BK120" s="255"/>
      <c r="BL120" s="256"/>
      <c r="BM120" s="1"/>
      <c r="BN120" s="2"/>
    </row>
    <row r="121" spans="2:66" ht="15" customHeight="1">
      <c r="B121" s="344"/>
      <c r="C121" s="345"/>
      <c r="D121" s="345"/>
      <c r="E121" s="345"/>
      <c r="F121" s="345"/>
      <c r="G121" s="345"/>
      <c r="H121" s="345"/>
      <c r="I121" s="345"/>
      <c r="J121" s="345"/>
      <c r="K121" s="345"/>
      <c r="L121" s="346"/>
      <c r="M121" s="196"/>
      <c r="N121" s="220"/>
      <c r="O121" s="220"/>
      <c r="P121" s="197"/>
      <c r="Q121" s="196"/>
      <c r="R121" s="220"/>
      <c r="S121" s="220"/>
      <c r="T121" s="197"/>
      <c r="U121" s="196"/>
      <c r="V121" s="220"/>
      <c r="W121" s="220"/>
      <c r="X121" s="197"/>
      <c r="Y121" s="196"/>
      <c r="Z121" s="220"/>
      <c r="AA121" s="220"/>
      <c r="AB121" s="197"/>
      <c r="AC121" s="190"/>
      <c r="AD121" s="242"/>
      <c r="AE121" s="242"/>
      <c r="AF121" s="191"/>
      <c r="AG121" s="225"/>
      <c r="AH121" s="226"/>
      <c r="AI121" s="226"/>
      <c r="AJ121" s="226"/>
      <c r="AK121" s="226"/>
      <c r="AL121" s="226"/>
      <c r="AM121" s="226"/>
      <c r="AN121" s="226"/>
      <c r="AO121" s="227"/>
      <c r="AP121" s="271"/>
      <c r="AQ121" s="276"/>
      <c r="AR121" s="276"/>
      <c r="AS121" s="272"/>
      <c r="AT121" s="202"/>
      <c r="AU121" s="207"/>
      <c r="AV121" s="203"/>
      <c r="AW121" s="190"/>
      <c r="AX121" s="191"/>
      <c r="AY121" s="190"/>
      <c r="AZ121" s="191"/>
      <c r="BA121" s="202"/>
      <c r="BB121" s="203"/>
      <c r="BC121" s="271"/>
      <c r="BD121" s="272"/>
      <c r="BE121" s="202"/>
      <c r="BF121" s="203"/>
      <c r="BG121" s="202"/>
      <c r="BH121" s="207"/>
      <c r="BI121" s="203"/>
      <c r="BJ121" s="257"/>
      <c r="BK121" s="258"/>
      <c r="BL121" s="259"/>
      <c r="BM121" s="1"/>
      <c r="BN121" s="2"/>
    </row>
    <row r="122" spans="2:66" ht="15" customHeight="1" thickBot="1">
      <c r="B122" s="347"/>
      <c r="C122" s="348"/>
      <c r="D122" s="348"/>
      <c r="E122" s="348"/>
      <c r="F122" s="348"/>
      <c r="G122" s="348"/>
      <c r="H122" s="348"/>
      <c r="I122" s="348"/>
      <c r="J122" s="348"/>
      <c r="K122" s="348"/>
      <c r="L122" s="349"/>
      <c r="M122" s="198"/>
      <c r="N122" s="221"/>
      <c r="O122" s="221"/>
      <c r="P122" s="199"/>
      <c r="Q122" s="198"/>
      <c r="R122" s="221"/>
      <c r="S122" s="221"/>
      <c r="T122" s="199"/>
      <c r="U122" s="198"/>
      <c r="V122" s="221"/>
      <c r="W122" s="221"/>
      <c r="X122" s="199"/>
      <c r="Y122" s="198"/>
      <c r="Z122" s="221"/>
      <c r="AA122" s="221"/>
      <c r="AB122" s="199"/>
      <c r="AC122" s="192"/>
      <c r="AD122" s="243"/>
      <c r="AE122" s="243"/>
      <c r="AF122" s="193"/>
      <c r="AG122" s="228"/>
      <c r="AH122" s="229"/>
      <c r="AI122" s="229"/>
      <c r="AJ122" s="229"/>
      <c r="AK122" s="229"/>
      <c r="AL122" s="229"/>
      <c r="AM122" s="229"/>
      <c r="AN122" s="229"/>
      <c r="AO122" s="230"/>
      <c r="AP122" s="273"/>
      <c r="AQ122" s="277"/>
      <c r="AR122" s="277"/>
      <c r="AS122" s="274"/>
      <c r="AT122" s="204"/>
      <c r="AU122" s="208"/>
      <c r="AV122" s="205"/>
      <c r="AW122" s="192"/>
      <c r="AX122" s="193"/>
      <c r="AY122" s="192"/>
      <c r="AZ122" s="193"/>
      <c r="BA122" s="204"/>
      <c r="BB122" s="205"/>
      <c r="BC122" s="273"/>
      <c r="BD122" s="274"/>
      <c r="BE122" s="204"/>
      <c r="BF122" s="205"/>
      <c r="BG122" s="204"/>
      <c r="BH122" s="208"/>
      <c r="BI122" s="205"/>
      <c r="BJ122" s="260"/>
      <c r="BK122" s="261"/>
      <c r="BL122" s="262"/>
      <c r="BM122" s="1"/>
      <c r="BN122" s="2"/>
    </row>
    <row r="123" spans="2:66" ht="15" customHeight="1" thickTop="1">
      <c r="B123" s="618" t="s">
        <v>230</v>
      </c>
      <c r="C123" s="619"/>
      <c r="D123" s="619"/>
      <c r="E123" s="619"/>
      <c r="F123" s="619"/>
      <c r="G123" s="619"/>
      <c r="H123" s="619"/>
      <c r="I123" s="619"/>
      <c r="J123" s="619"/>
      <c r="K123" s="619"/>
      <c r="L123" s="620"/>
      <c r="M123" s="194">
        <v>78.400000000000006</v>
      </c>
      <c r="N123" s="219"/>
      <c r="O123" s="219"/>
      <c r="P123" s="195"/>
      <c r="Q123" s="194">
        <v>64.099999999999994</v>
      </c>
      <c r="R123" s="219"/>
      <c r="S123" s="219"/>
      <c r="T123" s="195"/>
      <c r="U123" s="194">
        <v>64.099999999999994</v>
      </c>
      <c r="V123" s="219"/>
      <c r="W123" s="219"/>
      <c r="X123" s="195"/>
      <c r="Y123" s="194">
        <v>57</v>
      </c>
      <c r="Z123" s="219"/>
      <c r="AA123" s="219"/>
      <c r="AB123" s="195"/>
      <c r="AC123" s="305" t="s">
        <v>344</v>
      </c>
      <c r="AD123" s="306"/>
      <c r="AE123" s="306"/>
      <c r="AF123" s="307"/>
      <c r="AG123" s="323" t="s">
        <v>130</v>
      </c>
      <c r="AH123" s="324"/>
      <c r="AI123" s="324"/>
      <c r="AJ123" s="324"/>
      <c r="AK123" s="324"/>
      <c r="AL123" s="324"/>
      <c r="AM123" s="324"/>
      <c r="AN123" s="324"/>
      <c r="AO123" s="325"/>
      <c r="AP123" s="269" t="s">
        <v>128</v>
      </c>
      <c r="AQ123" s="275"/>
      <c r="AR123" s="275"/>
      <c r="AS123" s="270"/>
      <c r="AT123" s="200">
        <f>'11.02'!AT123+AY123</f>
        <v>0</v>
      </c>
      <c r="AU123" s="206"/>
      <c r="AV123" s="201"/>
      <c r="AW123" s="188">
        <f>'11.02'!BG123</f>
        <v>0</v>
      </c>
      <c r="AX123" s="189"/>
      <c r="AY123" s="188"/>
      <c r="AZ123" s="189"/>
      <c r="BA123" s="200"/>
      <c r="BB123" s="201"/>
      <c r="BC123" s="269">
        <f>'11.02'!BC123+BA123</f>
        <v>0</v>
      </c>
      <c r="BD123" s="270"/>
      <c r="BE123" s="200">
        <f>'11.02'!BE123+BA123</f>
        <v>0</v>
      </c>
      <c r="BF123" s="201"/>
      <c r="BG123" s="200">
        <f>AT123-BE123</f>
        <v>0</v>
      </c>
      <c r="BH123" s="206"/>
      <c r="BI123" s="201"/>
      <c r="BJ123" s="254">
        <f>((LEFT(AP123,FIND(" ",AP123)-1)*BC123)/$S$279)</f>
        <v>0</v>
      </c>
      <c r="BK123" s="255"/>
      <c r="BL123" s="256"/>
      <c r="BM123" s="1"/>
      <c r="BN123" s="2"/>
    </row>
    <row r="124" spans="2:66" ht="15" customHeight="1">
      <c r="B124" s="621"/>
      <c r="C124" s="622"/>
      <c r="D124" s="622"/>
      <c r="E124" s="622"/>
      <c r="F124" s="622"/>
      <c r="G124" s="622"/>
      <c r="H124" s="622"/>
      <c r="I124" s="622"/>
      <c r="J124" s="622"/>
      <c r="K124" s="622"/>
      <c r="L124" s="623"/>
      <c r="M124" s="196"/>
      <c r="N124" s="220"/>
      <c r="O124" s="220"/>
      <c r="P124" s="197"/>
      <c r="Q124" s="196"/>
      <c r="R124" s="220"/>
      <c r="S124" s="220"/>
      <c r="T124" s="197"/>
      <c r="U124" s="196"/>
      <c r="V124" s="220"/>
      <c r="W124" s="220"/>
      <c r="X124" s="197"/>
      <c r="Y124" s="196"/>
      <c r="Z124" s="220"/>
      <c r="AA124" s="220"/>
      <c r="AB124" s="197"/>
      <c r="AC124" s="308"/>
      <c r="AD124" s="309"/>
      <c r="AE124" s="309"/>
      <c r="AF124" s="310"/>
      <c r="AG124" s="326"/>
      <c r="AH124" s="327"/>
      <c r="AI124" s="327"/>
      <c r="AJ124" s="327"/>
      <c r="AK124" s="327"/>
      <c r="AL124" s="327"/>
      <c r="AM124" s="327"/>
      <c r="AN124" s="327"/>
      <c r="AO124" s="328"/>
      <c r="AP124" s="271"/>
      <c r="AQ124" s="276"/>
      <c r="AR124" s="276"/>
      <c r="AS124" s="272"/>
      <c r="AT124" s="202"/>
      <c r="AU124" s="207"/>
      <c r="AV124" s="203"/>
      <c r="AW124" s="190"/>
      <c r="AX124" s="191"/>
      <c r="AY124" s="190"/>
      <c r="AZ124" s="191"/>
      <c r="BA124" s="202"/>
      <c r="BB124" s="203"/>
      <c r="BC124" s="271"/>
      <c r="BD124" s="272"/>
      <c r="BE124" s="202"/>
      <c r="BF124" s="203"/>
      <c r="BG124" s="202"/>
      <c r="BH124" s="207"/>
      <c r="BI124" s="203"/>
      <c r="BJ124" s="257"/>
      <c r="BK124" s="258"/>
      <c r="BL124" s="259"/>
      <c r="BM124" s="1"/>
      <c r="BN124" s="2"/>
    </row>
    <row r="125" spans="2:66" ht="15" customHeight="1" thickBot="1">
      <c r="B125" s="624"/>
      <c r="C125" s="625"/>
      <c r="D125" s="625"/>
      <c r="E125" s="625"/>
      <c r="F125" s="625"/>
      <c r="G125" s="625"/>
      <c r="H125" s="625"/>
      <c r="I125" s="625"/>
      <c r="J125" s="625"/>
      <c r="K125" s="625"/>
      <c r="L125" s="626"/>
      <c r="M125" s="198"/>
      <c r="N125" s="221"/>
      <c r="O125" s="221"/>
      <c r="P125" s="199"/>
      <c r="Q125" s="198"/>
      <c r="R125" s="221"/>
      <c r="S125" s="221"/>
      <c r="T125" s="199"/>
      <c r="U125" s="198"/>
      <c r="V125" s="221"/>
      <c r="W125" s="221"/>
      <c r="X125" s="199"/>
      <c r="Y125" s="198"/>
      <c r="Z125" s="221"/>
      <c r="AA125" s="221"/>
      <c r="AB125" s="199"/>
      <c r="AC125" s="311"/>
      <c r="AD125" s="312"/>
      <c r="AE125" s="312"/>
      <c r="AF125" s="313"/>
      <c r="AG125" s="329"/>
      <c r="AH125" s="330"/>
      <c r="AI125" s="330"/>
      <c r="AJ125" s="330"/>
      <c r="AK125" s="330"/>
      <c r="AL125" s="330"/>
      <c r="AM125" s="330"/>
      <c r="AN125" s="330"/>
      <c r="AO125" s="331"/>
      <c r="AP125" s="273"/>
      <c r="AQ125" s="277"/>
      <c r="AR125" s="277"/>
      <c r="AS125" s="274"/>
      <c r="AT125" s="204"/>
      <c r="AU125" s="208"/>
      <c r="AV125" s="205"/>
      <c r="AW125" s="192"/>
      <c r="AX125" s="193"/>
      <c r="AY125" s="192"/>
      <c r="AZ125" s="193"/>
      <c r="BA125" s="204"/>
      <c r="BB125" s="205"/>
      <c r="BC125" s="273"/>
      <c r="BD125" s="274"/>
      <c r="BE125" s="204"/>
      <c r="BF125" s="205"/>
      <c r="BG125" s="204"/>
      <c r="BH125" s="208"/>
      <c r="BI125" s="205"/>
      <c r="BJ125" s="260"/>
      <c r="BK125" s="261"/>
      <c r="BL125" s="262"/>
      <c r="BM125" s="1"/>
      <c r="BN125" s="2"/>
    </row>
    <row r="126" spans="2:66" ht="15" customHeight="1" thickTop="1">
      <c r="B126" s="618" t="s">
        <v>62</v>
      </c>
      <c r="C126" s="619"/>
      <c r="D126" s="619"/>
      <c r="E126" s="619"/>
      <c r="F126" s="619"/>
      <c r="G126" s="619"/>
      <c r="H126" s="619"/>
      <c r="I126" s="619"/>
      <c r="J126" s="619"/>
      <c r="K126" s="619"/>
      <c r="L126" s="620"/>
      <c r="M126" s="194">
        <v>9.5</v>
      </c>
      <c r="N126" s="219"/>
      <c r="O126" s="219"/>
      <c r="P126" s="195"/>
      <c r="Q126" s="194">
        <v>9</v>
      </c>
      <c r="R126" s="219"/>
      <c r="S126" s="219"/>
      <c r="T126" s="195"/>
      <c r="U126" s="194">
        <v>9</v>
      </c>
      <c r="V126" s="219"/>
      <c r="W126" s="219"/>
      <c r="X126" s="195"/>
      <c r="Y126" s="194">
        <v>9</v>
      </c>
      <c r="Z126" s="219"/>
      <c r="AA126" s="219"/>
      <c r="AB126" s="195"/>
      <c r="AC126" s="305" t="s">
        <v>312</v>
      </c>
      <c r="AD126" s="306"/>
      <c r="AE126" s="306"/>
      <c r="AF126" s="307"/>
      <c r="AG126" s="323" t="s">
        <v>229</v>
      </c>
      <c r="AH126" s="324"/>
      <c r="AI126" s="324"/>
      <c r="AJ126" s="324"/>
      <c r="AK126" s="324"/>
      <c r="AL126" s="324"/>
      <c r="AM126" s="324"/>
      <c r="AN126" s="324"/>
      <c r="AO126" s="325"/>
      <c r="AP126" s="269" t="s">
        <v>52</v>
      </c>
      <c r="AQ126" s="275"/>
      <c r="AR126" s="275"/>
      <c r="AS126" s="270"/>
      <c r="AT126" s="200">
        <f>'11.02'!AT126+AY126</f>
        <v>38</v>
      </c>
      <c r="AU126" s="206"/>
      <c r="AV126" s="201"/>
      <c r="AW126" s="188">
        <f>'11.02'!BG126</f>
        <v>38</v>
      </c>
      <c r="AX126" s="189"/>
      <c r="AY126" s="188"/>
      <c r="AZ126" s="189"/>
      <c r="BA126" s="200"/>
      <c r="BB126" s="201"/>
      <c r="BC126" s="269">
        <f>'11.02'!BC126+BA126</f>
        <v>0</v>
      </c>
      <c r="BD126" s="270"/>
      <c r="BE126" s="200">
        <f>'11.02'!BE126+BA126</f>
        <v>0</v>
      </c>
      <c r="BF126" s="201"/>
      <c r="BG126" s="200">
        <f>AT126-BE126</f>
        <v>38</v>
      </c>
      <c r="BH126" s="206"/>
      <c r="BI126" s="201"/>
      <c r="BJ126" s="254">
        <f>((LEFT(AP126,FIND(" ",AP126)-1)*BC126)/$S$279)</f>
        <v>0</v>
      </c>
      <c r="BK126" s="255"/>
      <c r="BL126" s="256"/>
      <c r="BM126" s="1"/>
      <c r="BN126" s="2"/>
    </row>
    <row r="127" spans="2:66" ht="15" customHeight="1">
      <c r="B127" s="621"/>
      <c r="C127" s="622"/>
      <c r="D127" s="622"/>
      <c r="E127" s="622"/>
      <c r="F127" s="622"/>
      <c r="G127" s="622"/>
      <c r="H127" s="622"/>
      <c r="I127" s="622"/>
      <c r="J127" s="622"/>
      <c r="K127" s="622"/>
      <c r="L127" s="623"/>
      <c r="M127" s="196"/>
      <c r="N127" s="220"/>
      <c r="O127" s="220"/>
      <c r="P127" s="197"/>
      <c r="Q127" s="196"/>
      <c r="R127" s="220"/>
      <c r="S127" s="220"/>
      <c r="T127" s="197"/>
      <c r="U127" s="196"/>
      <c r="V127" s="220"/>
      <c r="W127" s="220"/>
      <c r="X127" s="197"/>
      <c r="Y127" s="196"/>
      <c r="Z127" s="220"/>
      <c r="AA127" s="220"/>
      <c r="AB127" s="197"/>
      <c r="AC127" s="308"/>
      <c r="AD127" s="309"/>
      <c r="AE127" s="309"/>
      <c r="AF127" s="310"/>
      <c r="AG127" s="326"/>
      <c r="AH127" s="327"/>
      <c r="AI127" s="327"/>
      <c r="AJ127" s="327"/>
      <c r="AK127" s="327"/>
      <c r="AL127" s="327"/>
      <c r="AM127" s="327"/>
      <c r="AN127" s="327"/>
      <c r="AO127" s="328"/>
      <c r="AP127" s="271"/>
      <c r="AQ127" s="276"/>
      <c r="AR127" s="276"/>
      <c r="AS127" s="272"/>
      <c r="AT127" s="202"/>
      <c r="AU127" s="207"/>
      <c r="AV127" s="203"/>
      <c r="AW127" s="190"/>
      <c r="AX127" s="191"/>
      <c r="AY127" s="190"/>
      <c r="AZ127" s="191"/>
      <c r="BA127" s="202"/>
      <c r="BB127" s="203"/>
      <c r="BC127" s="271"/>
      <c r="BD127" s="272"/>
      <c r="BE127" s="202"/>
      <c r="BF127" s="203"/>
      <c r="BG127" s="202"/>
      <c r="BH127" s="207"/>
      <c r="BI127" s="203"/>
      <c r="BJ127" s="257"/>
      <c r="BK127" s="258"/>
      <c r="BL127" s="259"/>
      <c r="BM127" s="1"/>
      <c r="BN127" s="2"/>
    </row>
    <row r="128" spans="2:66" ht="15" customHeight="1" thickBot="1">
      <c r="B128" s="624"/>
      <c r="C128" s="625"/>
      <c r="D128" s="625"/>
      <c r="E128" s="625"/>
      <c r="F128" s="625"/>
      <c r="G128" s="625"/>
      <c r="H128" s="625"/>
      <c r="I128" s="625"/>
      <c r="J128" s="625"/>
      <c r="K128" s="625"/>
      <c r="L128" s="626"/>
      <c r="M128" s="198"/>
      <c r="N128" s="221"/>
      <c r="O128" s="221"/>
      <c r="P128" s="199"/>
      <c r="Q128" s="198"/>
      <c r="R128" s="221"/>
      <c r="S128" s="221"/>
      <c r="T128" s="199"/>
      <c r="U128" s="198"/>
      <c r="V128" s="221"/>
      <c r="W128" s="221"/>
      <c r="X128" s="199"/>
      <c r="Y128" s="198"/>
      <c r="Z128" s="221"/>
      <c r="AA128" s="221"/>
      <c r="AB128" s="199"/>
      <c r="AC128" s="311"/>
      <c r="AD128" s="312"/>
      <c r="AE128" s="312"/>
      <c r="AF128" s="313"/>
      <c r="AG128" s="329"/>
      <c r="AH128" s="330"/>
      <c r="AI128" s="330"/>
      <c r="AJ128" s="330"/>
      <c r="AK128" s="330"/>
      <c r="AL128" s="330"/>
      <c r="AM128" s="330"/>
      <c r="AN128" s="330"/>
      <c r="AO128" s="331"/>
      <c r="AP128" s="273"/>
      <c r="AQ128" s="277"/>
      <c r="AR128" s="277"/>
      <c r="AS128" s="274"/>
      <c r="AT128" s="204"/>
      <c r="AU128" s="208"/>
      <c r="AV128" s="205"/>
      <c r="AW128" s="192"/>
      <c r="AX128" s="193"/>
      <c r="AY128" s="192"/>
      <c r="AZ128" s="193"/>
      <c r="BA128" s="204"/>
      <c r="BB128" s="205"/>
      <c r="BC128" s="273"/>
      <c r="BD128" s="274"/>
      <c r="BE128" s="204"/>
      <c r="BF128" s="205"/>
      <c r="BG128" s="204"/>
      <c r="BH128" s="208"/>
      <c r="BI128" s="205"/>
      <c r="BJ128" s="260"/>
      <c r="BK128" s="261"/>
      <c r="BL128" s="262"/>
      <c r="BM128" s="1"/>
      <c r="BN128" s="2"/>
    </row>
    <row r="129" spans="2:66" ht="15" customHeight="1" thickTop="1">
      <c r="B129" s="341" t="s">
        <v>228</v>
      </c>
      <c r="C129" s="342"/>
      <c r="D129" s="342"/>
      <c r="E129" s="342"/>
      <c r="F129" s="342"/>
      <c r="G129" s="342"/>
      <c r="H129" s="342"/>
      <c r="I129" s="342"/>
      <c r="J129" s="342"/>
      <c r="K129" s="342"/>
      <c r="L129" s="343"/>
      <c r="M129" s="194" t="s">
        <v>129</v>
      </c>
      <c r="N129" s="219"/>
      <c r="O129" s="219"/>
      <c r="P129" s="195"/>
      <c r="Q129" s="194" t="s">
        <v>129</v>
      </c>
      <c r="R129" s="219"/>
      <c r="S129" s="219"/>
      <c r="T129" s="195"/>
      <c r="U129" s="194" t="s">
        <v>129</v>
      </c>
      <c r="V129" s="219"/>
      <c r="W129" s="219"/>
      <c r="X129" s="195"/>
      <c r="Y129" s="194" t="s">
        <v>129</v>
      </c>
      <c r="Z129" s="219"/>
      <c r="AA129" s="219"/>
      <c r="AB129" s="195"/>
      <c r="AC129" s="278" t="s">
        <v>129</v>
      </c>
      <c r="AD129" s="279"/>
      <c r="AE129" s="279"/>
      <c r="AF129" s="280"/>
      <c r="AG129" s="323" t="s">
        <v>227</v>
      </c>
      <c r="AH129" s="324"/>
      <c r="AI129" s="324"/>
      <c r="AJ129" s="324"/>
      <c r="AK129" s="324"/>
      <c r="AL129" s="324"/>
      <c r="AM129" s="324"/>
      <c r="AN129" s="324"/>
      <c r="AO129" s="325"/>
      <c r="AP129" s="269" t="s">
        <v>52</v>
      </c>
      <c r="AQ129" s="275"/>
      <c r="AR129" s="275"/>
      <c r="AS129" s="270"/>
      <c r="AT129" s="200">
        <f>'11.02'!AT129+AY129</f>
        <v>11</v>
      </c>
      <c r="AU129" s="206"/>
      <c r="AV129" s="201"/>
      <c r="AW129" s="188">
        <f>'11.02'!BG129</f>
        <v>11</v>
      </c>
      <c r="AX129" s="189"/>
      <c r="AY129" s="188"/>
      <c r="AZ129" s="189"/>
      <c r="BA129" s="200"/>
      <c r="BB129" s="201"/>
      <c r="BC129" s="269">
        <f>'11.02'!BC129+BA129</f>
        <v>0</v>
      </c>
      <c r="BD129" s="270"/>
      <c r="BE129" s="200">
        <f>'11.02'!BE129+BA129</f>
        <v>0</v>
      </c>
      <c r="BF129" s="201"/>
      <c r="BG129" s="200">
        <f>AT129-BE129</f>
        <v>11</v>
      </c>
      <c r="BH129" s="206"/>
      <c r="BI129" s="201"/>
      <c r="BJ129" s="254">
        <f>((LEFT(AP129,FIND(" ",AP129)-1)*BC129)/$S$279)</f>
        <v>0</v>
      </c>
      <c r="BK129" s="255"/>
      <c r="BL129" s="256"/>
      <c r="BM129" s="1"/>
      <c r="BN129" s="2"/>
    </row>
    <row r="130" spans="2:66" ht="15" customHeight="1">
      <c r="B130" s="344"/>
      <c r="C130" s="345"/>
      <c r="D130" s="345"/>
      <c r="E130" s="345"/>
      <c r="F130" s="345"/>
      <c r="G130" s="345"/>
      <c r="H130" s="345"/>
      <c r="I130" s="345"/>
      <c r="J130" s="345"/>
      <c r="K130" s="345"/>
      <c r="L130" s="346"/>
      <c r="M130" s="196"/>
      <c r="N130" s="220"/>
      <c r="O130" s="220"/>
      <c r="P130" s="197"/>
      <c r="Q130" s="196"/>
      <c r="R130" s="220"/>
      <c r="S130" s="220"/>
      <c r="T130" s="197"/>
      <c r="U130" s="196"/>
      <c r="V130" s="220"/>
      <c r="W130" s="220"/>
      <c r="X130" s="197"/>
      <c r="Y130" s="196"/>
      <c r="Z130" s="220"/>
      <c r="AA130" s="220"/>
      <c r="AB130" s="197"/>
      <c r="AC130" s="281"/>
      <c r="AD130" s="282"/>
      <c r="AE130" s="282"/>
      <c r="AF130" s="283"/>
      <c r="AG130" s="326"/>
      <c r="AH130" s="327"/>
      <c r="AI130" s="327"/>
      <c r="AJ130" s="327"/>
      <c r="AK130" s="327"/>
      <c r="AL130" s="327"/>
      <c r="AM130" s="327"/>
      <c r="AN130" s="327"/>
      <c r="AO130" s="328"/>
      <c r="AP130" s="271"/>
      <c r="AQ130" s="276"/>
      <c r="AR130" s="276"/>
      <c r="AS130" s="272"/>
      <c r="AT130" s="202"/>
      <c r="AU130" s="207"/>
      <c r="AV130" s="203"/>
      <c r="AW130" s="190"/>
      <c r="AX130" s="191"/>
      <c r="AY130" s="190"/>
      <c r="AZ130" s="191"/>
      <c r="BA130" s="202"/>
      <c r="BB130" s="203"/>
      <c r="BC130" s="271"/>
      <c r="BD130" s="272"/>
      <c r="BE130" s="202"/>
      <c r="BF130" s="203"/>
      <c r="BG130" s="202"/>
      <c r="BH130" s="207"/>
      <c r="BI130" s="203"/>
      <c r="BJ130" s="257"/>
      <c r="BK130" s="258"/>
      <c r="BL130" s="259"/>
      <c r="BM130" s="1"/>
      <c r="BN130" s="2"/>
    </row>
    <row r="131" spans="2:66" ht="15" customHeight="1" thickBot="1">
      <c r="B131" s="347"/>
      <c r="C131" s="348"/>
      <c r="D131" s="348"/>
      <c r="E131" s="348"/>
      <c r="F131" s="348"/>
      <c r="G131" s="348"/>
      <c r="H131" s="348"/>
      <c r="I131" s="348"/>
      <c r="J131" s="348"/>
      <c r="K131" s="348"/>
      <c r="L131" s="349"/>
      <c r="M131" s="198"/>
      <c r="N131" s="221"/>
      <c r="O131" s="221"/>
      <c r="P131" s="199"/>
      <c r="Q131" s="198"/>
      <c r="R131" s="221"/>
      <c r="S131" s="221"/>
      <c r="T131" s="199"/>
      <c r="U131" s="198"/>
      <c r="V131" s="221"/>
      <c r="W131" s="221"/>
      <c r="X131" s="199"/>
      <c r="Y131" s="198"/>
      <c r="Z131" s="221"/>
      <c r="AA131" s="221"/>
      <c r="AB131" s="199"/>
      <c r="AC131" s="284"/>
      <c r="AD131" s="285"/>
      <c r="AE131" s="285"/>
      <c r="AF131" s="286"/>
      <c r="AG131" s="329"/>
      <c r="AH131" s="330"/>
      <c r="AI131" s="330"/>
      <c r="AJ131" s="330"/>
      <c r="AK131" s="330"/>
      <c r="AL131" s="330"/>
      <c r="AM131" s="330"/>
      <c r="AN131" s="330"/>
      <c r="AO131" s="331"/>
      <c r="AP131" s="273"/>
      <c r="AQ131" s="277"/>
      <c r="AR131" s="277"/>
      <c r="AS131" s="274"/>
      <c r="AT131" s="204"/>
      <c r="AU131" s="208"/>
      <c r="AV131" s="205"/>
      <c r="AW131" s="192"/>
      <c r="AX131" s="193"/>
      <c r="AY131" s="192"/>
      <c r="AZ131" s="193"/>
      <c r="BA131" s="204"/>
      <c r="BB131" s="205"/>
      <c r="BC131" s="273"/>
      <c r="BD131" s="274"/>
      <c r="BE131" s="204"/>
      <c r="BF131" s="205"/>
      <c r="BG131" s="204"/>
      <c r="BH131" s="208"/>
      <c r="BI131" s="205"/>
      <c r="BJ131" s="260"/>
      <c r="BK131" s="261"/>
      <c r="BL131" s="262"/>
      <c r="BM131" s="1"/>
      <c r="BN131" s="2"/>
    </row>
    <row r="132" spans="2:66" ht="15" customHeight="1" thickTop="1">
      <c r="B132" s="341" t="s">
        <v>226</v>
      </c>
      <c r="C132" s="342"/>
      <c r="D132" s="342"/>
      <c r="E132" s="342"/>
      <c r="F132" s="342"/>
      <c r="G132" s="342"/>
      <c r="H132" s="342"/>
      <c r="I132" s="342"/>
      <c r="J132" s="342"/>
      <c r="K132" s="342"/>
      <c r="L132" s="343"/>
      <c r="M132" s="194" t="s">
        <v>129</v>
      </c>
      <c r="N132" s="219"/>
      <c r="O132" s="219"/>
      <c r="P132" s="195"/>
      <c r="Q132" s="194" t="s">
        <v>129</v>
      </c>
      <c r="R132" s="219"/>
      <c r="S132" s="219"/>
      <c r="T132" s="195"/>
      <c r="U132" s="194" t="s">
        <v>129</v>
      </c>
      <c r="V132" s="219"/>
      <c r="W132" s="219"/>
      <c r="X132" s="195"/>
      <c r="Y132" s="194" t="s">
        <v>129</v>
      </c>
      <c r="Z132" s="219"/>
      <c r="AA132" s="219"/>
      <c r="AB132" s="195"/>
      <c r="AC132" s="188" t="s">
        <v>129</v>
      </c>
      <c r="AD132" s="241"/>
      <c r="AE132" s="241"/>
      <c r="AF132" s="189"/>
      <c r="AG132" s="222" t="s">
        <v>225</v>
      </c>
      <c r="AH132" s="223"/>
      <c r="AI132" s="223"/>
      <c r="AJ132" s="223"/>
      <c r="AK132" s="223"/>
      <c r="AL132" s="223"/>
      <c r="AM132" s="223"/>
      <c r="AN132" s="223"/>
      <c r="AO132" s="224"/>
      <c r="AP132" s="269" t="s">
        <v>141</v>
      </c>
      <c r="AQ132" s="275"/>
      <c r="AR132" s="275"/>
      <c r="AS132" s="270"/>
      <c r="AT132" s="200">
        <f>'11.02'!AT132+AY132</f>
        <v>2</v>
      </c>
      <c r="AU132" s="206"/>
      <c r="AV132" s="201"/>
      <c r="AW132" s="188">
        <f>'11.02'!BG132</f>
        <v>2</v>
      </c>
      <c r="AX132" s="189"/>
      <c r="AY132" s="188"/>
      <c r="AZ132" s="189"/>
      <c r="BA132" s="200"/>
      <c r="BB132" s="201"/>
      <c r="BC132" s="269">
        <f>'11.02'!BC132+BA132</f>
        <v>0</v>
      </c>
      <c r="BD132" s="270"/>
      <c r="BE132" s="200">
        <f>'11.02'!BE132+BA132</f>
        <v>0</v>
      </c>
      <c r="BF132" s="201"/>
      <c r="BG132" s="200">
        <f>AT132-BE132</f>
        <v>2</v>
      </c>
      <c r="BH132" s="206"/>
      <c r="BI132" s="201"/>
      <c r="BJ132" s="254">
        <f>((LEFT(AP132,FIND(" ",AP132)-1)*BC132)/$S$279)</f>
        <v>0</v>
      </c>
      <c r="BK132" s="255"/>
      <c r="BL132" s="256"/>
      <c r="BM132" s="1"/>
      <c r="BN132" s="2"/>
    </row>
    <row r="133" spans="2:66" ht="15" customHeight="1">
      <c r="B133" s="344"/>
      <c r="C133" s="345"/>
      <c r="D133" s="345"/>
      <c r="E133" s="345"/>
      <c r="F133" s="345"/>
      <c r="G133" s="345"/>
      <c r="H133" s="345"/>
      <c r="I133" s="345"/>
      <c r="J133" s="345"/>
      <c r="K133" s="345"/>
      <c r="L133" s="346"/>
      <c r="M133" s="196"/>
      <c r="N133" s="220"/>
      <c r="O133" s="220"/>
      <c r="P133" s="197"/>
      <c r="Q133" s="196"/>
      <c r="R133" s="220"/>
      <c r="S133" s="220"/>
      <c r="T133" s="197"/>
      <c r="U133" s="196"/>
      <c r="V133" s="220"/>
      <c r="W133" s="220"/>
      <c r="X133" s="197"/>
      <c r="Y133" s="196"/>
      <c r="Z133" s="220"/>
      <c r="AA133" s="220"/>
      <c r="AB133" s="197"/>
      <c r="AC133" s="190"/>
      <c r="AD133" s="242"/>
      <c r="AE133" s="242"/>
      <c r="AF133" s="191"/>
      <c r="AG133" s="225"/>
      <c r="AH133" s="226"/>
      <c r="AI133" s="226"/>
      <c r="AJ133" s="226"/>
      <c r="AK133" s="226"/>
      <c r="AL133" s="226"/>
      <c r="AM133" s="226"/>
      <c r="AN133" s="226"/>
      <c r="AO133" s="227"/>
      <c r="AP133" s="271"/>
      <c r="AQ133" s="276"/>
      <c r="AR133" s="276"/>
      <c r="AS133" s="272"/>
      <c r="AT133" s="202"/>
      <c r="AU133" s="207"/>
      <c r="AV133" s="203"/>
      <c r="AW133" s="190"/>
      <c r="AX133" s="191"/>
      <c r="AY133" s="190"/>
      <c r="AZ133" s="191"/>
      <c r="BA133" s="202"/>
      <c r="BB133" s="203"/>
      <c r="BC133" s="271"/>
      <c r="BD133" s="272"/>
      <c r="BE133" s="202"/>
      <c r="BF133" s="203"/>
      <c r="BG133" s="202"/>
      <c r="BH133" s="207"/>
      <c r="BI133" s="203"/>
      <c r="BJ133" s="257"/>
      <c r="BK133" s="258"/>
      <c r="BL133" s="259"/>
      <c r="BM133" s="1"/>
      <c r="BN133" s="2"/>
    </row>
    <row r="134" spans="2:66" ht="15" customHeight="1" thickBot="1">
      <c r="B134" s="347"/>
      <c r="C134" s="348"/>
      <c r="D134" s="348"/>
      <c r="E134" s="348"/>
      <c r="F134" s="348"/>
      <c r="G134" s="348"/>
      <c r="H134" s="348"/>
      <c r="I134" s="348"/>
      <c r="J134" s="348"/>
      <c r="K134" s="348"/>
      <c r="L134" s="349"/>
      <c r="M134" s="198"/>
      <c r="N134" s="221"/>
      <c r="O134" s="221"/>
      <c r="P134" s="199"/>
      <c r="Q134" s="198"/>
      <c r="R134" s="221"/>
      <c r="S134" s="221"/>
      <c r="T134" s="199"/>
      <c r="U134" s="198"/>
      <c r="V134" s="221"/>
      <c r="W134" s="221"/>
      <c r="X134" s="199"/>
      <c r="Y134" s="198"/>
      <c r="Z134" s="221"/>
      <c r="AA134" s="221"/>
      <c r="AB134" s="199"/>
      <c r="AC134" s="192"/>
      <c r="AD134" s="243"/>
      <c r="AE134" s="243"/>
      <c r="AF134" s="193"/>
      <c r="AG134" s="228"/>
      <c r="AH134" s="229"/>
      <c r="AI134" s="229"/>
      <c r="AJ134" s="229"/>
      <c r="AK134" s="229"/>
      <c r="AL134" s="229"/>
      <c r="AM134" s="229"/>
      <c r="AN134" s="229"/>
      <c r="AO134" s="230"/>
      <c r="AP134" s="273"/>
      <c r="AQ134" s="277"/>
      <c r="AR134" s="277"/>
      <c r="AS134" s="274"/>
      <c r="AT134" s="204"/>
      <c r="AU134" s="208"/>
      <c r="AV134" s="205"/>
      <c r="AW134" s="192"/>
      <c r="AX134" s="193"/>
      <c r="AY134" s="192"/>
      <c r="AZ134" s="193"/>
      <c r="BA134" s="204"/>
      <c r="BB134" s="205"/>
      <c r="BC134" s="273"/>
      <c r="BD134" s="274"/>
      <c r="BE134" s="204"/>
      <c r="BF134" s="205"/>
      <c r="BG134" s="204"/>
      <c r="BH134" s="208"/>
      <c r="BI134" s="205"/>
      <c r="BJ134" s="260"/>
      <c r="BK134" s="261"/>
      <c r="BL134" s="262"/>
      <c r="BM134" s="1"/>
      <c r="BN134" s="2"/>
    </row>
    <row r="135" spans="2:66" ht="15" customHeight="1" thickTop="1">
      <c r="B135" s="618" t="s">
        <v>224</v>
      </c>
      <c r="C135" s="619"/>
      <c r="D135" s="619"/>
      <c r="E135" s="619"/>
      <c r="F135" s="619"/>
      <c r="G135" s="619"/>
      <c r="H135" s="619"/>
      <c r="I135" s="619"/>
      <c r="J135" s="619"/>
      <c r="K135" s="619"/>
      <c r="L135" s="620"/>
      <c r="M135" s="194">
        <v>400</v>
      </c>
      <c r="N135" s="219"/>
      <c r="O135" s="219"/>
      <c r="P135" s="195"/>
      <c r="Q135" s="194">
        <v>400</v>
      </c>
      <c r="R135" s="219"/>
      <c r="S135" s="219"/>
      <c r="T135" s="195"/>
      <c r="U135" s="194">
        <v>400</v>
      </c>
      <c r="V135" s="219"/>
      <c r="W135" s="219"/>
      <c r="X135" s="195"/>
      <c r="Y135" s="194">
        <v>400</v>
      </c>
      <c r="Z135" s="219"/>
      <c r="AA135" s="219"/>
      <c r="AB135" s="195"/>
      <c r="AC135" s="188" t="s">
        <v>129</v>
      </c>
      <c r="AD135" s="241"/>
      <c r="AE135" s="241"/>
      <c r="AF135" s="189"/>
      <c r="AG135" s="323" t="s">
        <v>140</v>
      </c>
      <c r="AH135" s="324"/>
      <c r="AI135" s="324"/>
      <c r="AJ135" s="324"/>
      <c r="AK135" s="324"/>
      <c r="AL135" s="324"/>
      <c r="AM135" s="324"/>
      <c r="AN135" s="324"/>
      <c r="AO135" s="325"/>
      <c r="AP135" s="269" t="s">
        <v>159</v>
      </c>
      <c r="AQ135" s="275"/>
      <c r="AR135" s="275"/>
      <c r="AS135" s="270"/>
      <c r="AT135" s="200">
        <f>'11.02'!AT135+AY135</f>
        <v>12</v>
      </c>
      <c r="AU135" s="206"/>
      <c r="AV135" s="201"/>
      <c r="AW135" s="188">
        <f>'11.02'!BG135</f>
        <v>12</v>
      </c>
      <c r="AX135" s="189"/>
      <c r="AY135" s="188"/>
      <c r="AZ135" s="189"/>
      <c r="BA135" s="200"/>
      <c r="BB135" s="201"/>
      <c r="BC135" s="269">
        <f>'11.02'!BC135+BA135</f>
        <v>0</v>
      </c>
      <c r="BD135" s="270"/>
      <c r="BE135" s="200">
        <f>'11.02'!BE135+BA135</f>
        <v>0</v>
      </c>
      <c r="BF135" s="201"/>
      <c r="BG135" s="200">
        <f>AT135-BE135</f>
        <v>12</v>
      </c>
      <c r="BH135" s="206"/>
      <c r="BI135" s="201"/>
      <c r="BJ135" s="254">
        <f>((LEFT(AP135,FIND(" ",AP135)-1)*BC135)/$S$279)</f>
        <v>0</v>
      </c>
      <c r="BK135" s="255"/>
      <c r="BL135" s="256"/>
      <c r="BM135" s="1"/>
      <c r="BN135" s="2"/>
    </row>
    <row r="136" spans="2:66" ht="15" customHeight="1">
      <c r="B136" s="621"/>
      <c r="C136" s="622"/>
      <c r="D136" s="622"/>
      <c r="E136" s="622"/>
      <c r="F136" s="622"/>
      <c r="G136" s="622"/>
      <c r="H136" s="622"/>
      <c r="I136" s="622"/>
      <c r="J136" s="622"/>
      <c r="K136" s="622"/>
      <c r="L136" s="623"/>
      <c r="M136" s="196"/>
      <c r="N136" s="220"/>
      <c r="O136" s="220"/>
      <c r="P136" s="197"/>
      <c r="Q136" s="196"/>
      <c r="R136" s="220"/>
      <c r="S136" s="220"/>
      <c r="T136" s="197"/>
      <c r="U136" s="196"/>
      <c r="V136" s="220"/>
      <c r="W136" s="220"/>
      <c r="X136" s="197"/>
      <c r="Y136" s="196"/>
      <c r="Z136" s="220"/>
      <c r="AA136" s="220"/>
      <c r="AB136" s="197"/>
      <c r="AC136" s="190"/>
      <c r="AD136" s="242"/>
      <c r="AE136" s="242"/>
      <c r="AF136" s="191"/>
      <c r="AG136" s="326"/>
      <c r="AH136" s="327"/>
      <c r="AI136" s="327"/>
      <c r="AJ136" s="327"/>
      <c r="AK136" s="327"/>
      <c r="AL136" s="327"/>
      <c r="AM136" s="327"/>
      <c r="AN136" s="327"/>
      <c r="AO136" s="328"/>
      <c r="AP136" s="271"/>
      <c r="AQ136" s="276"/>
      <c r="AR136" s="276"/>
      <c r="AS136" s="272"/>
      <c r="AT136" s="202"/>
      <c r="AU136" s="207"/>
      <c r="AV136" s="203"/>
      <c r="AW136" s="190"/>
      <c r="AX136" s="191"/>
      <c r="AY136" s="190"/>
      <c r="AZ136" s="191"/>
      <c r="BA136" s="202"/>
      <c r="BB136" s="203"/>
      <c r="BC136" s="271"/>
      <c r="BD136" s="272"/>
      <c r="BE136" s="202"/>
      <c r="BF136" s="203"/>
      <c r="BG136" s="202"/>
      <c r="BH136" s="207"/>
      <c r="BI136" s="203"/>
      <c r="BJ136" s="257"/>
      <c r="BK136" s="258"/>
      <c r="BL136" s="259"/>
      <c r="BM136" s="1"/>
      <c r="BN136" s="2"/>
    </row>
    <row r="137" spans="2:66" ht="15" customHeight="1" thickBot="1">
      <c r="B137" s="624"/>
      <c r="C137" s="625"/>
      <c r="D137" s="625"/>
      <c r="E137" s="625"/>
      <c r="F137" s="625"/>
      <c r="G137" s="625"/>
      <c r="H137" s="625"/>
      <c r="I137" s="625"/>
      <c r="J137" s="625"/>
      <c r="K137" s="625"/>
      <c r="L137" s="626"/>
      <c r="M137" s="198"/>
      <c r="N137" s="221"/>
      <c r="O137" s="221"/>
      <c r="P137" s="199"/>
      <c r="Q137" s="198"/>
      <c r="R137" s="221"/>
      <c r="S137" s="221"/>
      <c r="T137" s="199"/>
      <c r="U137" s="198"/>
      <c r="V137" s="221"/>
      <c r="W137" s="221"/>
      <c r="X137" s="199"/>
      <c r="Y137" s="198"/>
      <c r="Z137" s="221"/>
      <c r="AA137" s="221"/>
      <c r="AB137" s="199"/>
      <c r="AC137" s="192"/>
      <c r="AD137" s="243"/>
      <c r="AE137" s="243"/>
      <c r="AF137" s="193"/>
      <c r="AG137" s="329"/>
      <c r="AH137" s="330"/>
      <c r="AI137" s="330"/>
      <c r="AJ137" s="330"/>
      <c r="AK137" s="330"/>
      <c r="AL137" s="330"/>
      <c r="AM137" s="330"/>
      <c r="AN137" s="330"/>
      <c r="AO137" s="331"/>
      <c r="AP137" s="273"/>
      <c r="AQ137" s="277"/>
      <c r="AR137" s="277"/>
      <c r="AS137" s="274"/>
      <c r="AT137" s="204"/>
      <c r="AU137" s="208"/>
      <c r="AV137" s="205"/>
      <c r="AW137" s="192"/>
      <c r="AX137" s="193"/>
      <c r="AY137" s="192"/>
      <c r="AZ137" s="193"/>
      <c r="BA137" s="204"/>
      <c r="BB137" s="205"/>
      <c r="BC137" s="273"/>
      <c r="BD137" s="274"/>
      <c r="BE137" s="204"/>
      <c r="BF137" s="205"/>
      <c r="BG137" s="204"/>
      <c r="BH137" s="208"/>
      <c r="BI137" s="205"/>
      <c r="BJ137" s="260"/>
      <c r="BK137" s="261"/>
      <c r="BL137" s="262"/>
      <c r="BM137" s="1"/>
      <c r="BN137" s="2"/>
    </row>
    <row r="138" spans="2:66" ht="15" customHeight="1" thickTop="1">
      <c r="B138" s="341" t="s">
        <v>223</v>
      </c>
      <c r="C138" s="342"/>
      <c r="D138" s="342"/>
      <c r="E138" s="342"/>
      <c r="F138" s="342"/>
      <c r="G138" s="342"/>
      <c r="H138" s="342"/>
      <c r="I138" s="342"/>
      <c r="J138" s="342"/>
      <c r="K138" s="342"/>
      <c r="L138" s="343"/>
      <c r="M138" s="194">
        <v>40</v>
      </c>
      <c r="N138" s="219"/>
      <c r="O138" s="219"/>
      <c r="P138" s="195"/>
      <c r="Q138" s="194">
        <v>80</v>
      </c>
      <c r="R138" s="219"/>
      <c r="S138" s="219"/>
      <c r="T138" s="195"/>
      <c r="U138" s="194">
        <v>80</v>
      </c>
      <c r="V138" s="219"/>
      <c r="W138" s="219"/>
      <c r="X138" s="195"/>
      <c r="Y138" s="194">
        <v>80</v>
      </c>
      <c r="Z138" s="219"/>
      <c r="AA138" s="219"/>
      <c r="AB138" s="195"/>
      <c r="AC138" s="296" t="s">
        <v>311</v>
      </c>
      <c r="AD138" s="297"/>
      <c r="AE138" s="297"/>
      <c r="AF138" s="298"/>
      <c r="AG138" s="222" t="s">
        <v>134</v>
      </c>
      <c r="AH138" s="223"/>
      <c r="AI138" s="223"/>
      <c r="AJ138" s="223"/>
      <c r="AK138" s="223"/>
      <c r="AL138" s="223"/>
      <c r="AM138" s="223"/>
      <c r="AN138" s="223"/>
      <c r="AO138" s="224"/>
      <c r="AP138" s="269" t="s">
        <v>52</v>
      </c>
      <c r="AQ138" s="275"/>
      <c r="AR138" s="275"/>
      <c r="AS138" s="270"/>
      <c r="AT138" s="200">
        <f>'11.02'!AT138+AY138</f>
        <v>11</v>
      </c>
      <c r="AU138" s="206"/>
      <c r="AV138" s="201"/>
      <c r="AW138" s="188">
        <f>'11.02'!BG138</f>
        <v>11</v>
      </c>
      <c r="AX138" s="189"/>
      <c r="AY138" s="188"/>
      <c r="AZ138" s="189"/>
      <c r="BA138" s="546"/>
      <c r="BB138" s="547"/>
      <c r="BC138" s="269">
        <f>'11.02'!BC138+BA138</f>
        <v>0</v>
      </c>
      <c r="BD138" s="270"/>
      <c r="BE138" s="200">
        <f>'11.02'!BE138+BA138</f>
        <v>0</v>
      </c>
      <c r="BF138" s="201"/>
      <c r="BG138" s="200">
        <f>AT138-BE138</f>
        <v>11</v>
      </c>
      <c r="BH138" s="206"/>
      <c r="BI138" s="201"/>
      <c r="BJ138" s="254">
        <f>((LEFT(AP138,FIND(" ",AP138)-1)*BC138)/$S$279)</f>
        <v>0</v>
      </c>
      <c r="BK138" s="255"/>
      <c r="BL138" s="256"/>
      <c r="BM138" s="1"/>
      <c r="BN138" s="2"/>
    </row>
    <row r="139" spans="2:66" ht="15" customHeight="1">
      <c r="B139" s="344"/>
      <c r="C139" s="345"/>
      <c r="D139" s="345"/>
      <c r="E139" s="345"/>
      <c r="F139" s="345"/>
      <c r="G139" s="345"/>
      <c r="H139" s="345"/>
      <c r="I139" s="345"/>
      <c r="J139" s="345"/>
      <c r="K139" s="345"/>
      <c r="L139" s="346"/>
      <c r="M139" s="196"/>
      <c r="N139" s="220"/>
      <c r="O139" s="220"/>
      <c r="P139" s="197"/>
      <c r="Q139" s="196"/>
      <c r="R139" s="220"/>
      <c r="S139" s="220"/>
      <c r="T139" s="197"/>
      <c r="U139" s="196"/>
      <c r="V139" s="220"/>
      <c r="W139" s="220"/>
      <c r="X139" s="197"/>
      <c r="Y139" s="196"/>
      <c r="Z139" s="220"/>
      <c r="AA139" s="220"/>
      <c r="AB139" s="197"/>
      <c r="AC139" s="299"/>
      <c r="AD139" s="300"/>
      <c r="AE139" s="300"/>
      <c r="AF139" s="301"/>
      <c r="AG139" s="225"/>
      <c r="AH139" s="226"/>
      <c r="AI139" s="226"/>
      <c r="AJ139" s="226"/>
      <c r="AK139" s="226"/>
      <c r="AL139" s="226"/>
      <c r="AM139" s="226"/>
      <c r="AN139" s="226"/>
      <c r="AO139" s="227"/>
      <c r="AP139" s="271"/>
      <c r="AQ139" s="276"/>
      <c r="AR139" s="276"/>
      <c r="AS139" s="272"/>
      <c r="AT139" s="202"/>
      <c r="AU139" s="207"/>
      <c r="AV139" s="203"/>
      <c r="AW139" s="190"/>
      <c r="AX139" s="191"/>
      <c r="AY139" s="190"/>
      <c r="AZ139" s="191"/>
      <c r="BA139" s="548"/>
      <c r="BB139" s="549"/>
      <c r="BC139" s="271"/>
      <c r="BD139" s="272"/>
      <c r="BE139" s="202"/>
      <c r="BF139" s="203"/>
      <c r="BG139" s="202"/>
      <c r="BH139" s="207"/>
      <c r="BI139" s="203"/>
      <c r="BJ139" s="257"/>
      <c r="BK139" s="258"/>
      <c r="BL139" s="259"/>
      <c r="BM139" s="1"/>
      <c r="BN139" s="2"/>
    </row>
    <row r="140" spans="2:66" ht="15" customHeight="1" thickBot="1">
      <c r="B140" s="347"/>
      <c r="C140" s="348"/>
      <c r="D140" s="348"/>
      <c r="E140" s="348"/>
      <c r="F140" s="348"/>
      <c r="G140" s="348"/>
      <c r="H140" s="348"/>
      <c r="I140" s="348"/>
      <c r="J140" s="348"/>
      <c r="K140" s="348"/>
      <c r="L140" s="349"/>
      <c r="M140" s="198"/>
      <c r="N140" s="221"/>
      <c r="O140" s="221"/>
      <c r="P140" s="199"/>
      <c r="Q140" s="198"/>
      <c r="R140" s="221"/>
      <c r="S140" s="221"/>
      <c r="T140" s="199"/>
      <c r="U140" s="198"/>
      <c r="V140" s="221"/>
      <c r="W140" s="221"/>
      <c r="X140" s="199"/>
      <c r="Y140" s="198"/>
      <c r="Z140" s="221"/>
      <c r="AA140" s="221"/>
      <c r="AB140" s="199"/>
      <c r="AC140" s="302"/>
      <c r="AD140" s="303"/>
      <c r="AE140" s="303"/>
      <c r="AF140" s="304"/>
      <c r="AG140" s="228"/>
      <c r="AH140" s="229"/>
      <c r="AI140" s="229"/>
      <c r="AJ140" s="229"/>
      <c r="AK140" s="229"/>
      <c r="AL140" s="229"/>
      <c r="AM140" s="229"/>
      <c r="AN140" s="229"/>
      <c r="AO140" s="230"/>
      <c r="AP140" s="273"/>
      <c r="AQ140" s="277"/>
      <c r="AR140" s="277"/>
      <c r="AS140" s="274"/>
      <c r="AT140" s="204"/>
      <c r="AU140" s="208"/>
      <c r="AV140" s="205"/>
      <c r="AW140" s="192"/>
      <c r="AX140" s="193"/>
      <c r="AY140" s="192"/>
      <c r="AZ140" s="193"/>
      <c r="BA140" s="550"/>
      <c r="BB140" s="551"/>
      <c r="BC140" s="273"/>
      <c r="BD140" s="274"/>
      <c r="BE140" s="204"/>
      <c r="BF140" s="205"/>
      <c r="BG140" s="204"/>
      <c r="BH140" s="208"/>
      <c r="BI140" s="205"/>
      <c r="BJ140" s="260"/>
      <c r="BK140" s="261"/>
      <c r="BL140" s="262"/>
      <c r="BM140" s="1"/>
      <c r="BN140" s="2"/>
    </row>
    <row r="141" spans="2:66" ht="15" customHeight="1" thickTop="1">
      <c r="B141" s="341" t="s">
        <v>222</v>
      </c>
      <c r="C141" s="342"/>
      <c r="D141" s="342"/>
      <c r="E141" s="342"/>
      <c r="F141" s="342"/>
      <c r="G141" s="342"/>
      <c r="H141" s="342"/>
      <c r="I141" s="342"/>
      <c r="J141" s="342"/>
      <c r="K141" s="342"/>
      <c r="L141" s="343"/>
      <c r="M141" s="575" t="s">
        <v>129</v>
      </c>
      <c r="N141" s="576"/>
      <c r="O141" s="576"/>
      <c r="P141" s="577"/>
      <c r="Q141" s="194">
        <v>52</v>
      </c>
      <c r="R141" s="219"/>
      <c r="S141" s="219"/>
      <c r="T141" s="195"/>
      <c r="U141" s="194">
        <v>50</v>
      </c>
      <c r="V141" s="219"/>
      <c r="W141" s="219"/>
      <c r="X141" s="195"/>
      <c r="Y141" s="194">
        <v>50</v>
      </c>
      <c r="Z141" s="219"/>
      <c r="AA141" s="219"/>
      <c r="AB141" s="195"/>
      <c r="AC141" s="305" t="s">
        <v>344</v>
      </c>
      <c r="AD141" s="306"/>
      <c r="AE141" s="306"/>
      <c r="AF141" s="307"/>
      <c r="AG141" s="323" t="s">
        <v>221</v>
      </c>
      <c r="AH141" s="324"/>
      <c r="AI141" s="324"/>
      <c r="AJ141" s="324"/>
      <c r="AK141" s="324"/>
      <c r="AL141" s="324"/>
      <c r="AM141" s="324"/>
      <c r="AN141" s="324"/>
      <c r="AO141" s="325"/>
      <c r="AP141" s="269" t="s">
        <v>52</v>
      </c>
      <c r="AQ141" s="275"/>
      <c r="AR141" s="275"/>
      <c r="AS141" s="270"/>
      <c r="AT141" s="200">
        <f>'11.02'!AT141+AY141</f>
        <v>20</v>
      </c>
      <c r="AU141" s="206"/>
      <c r="AV141" s="201"/>
      <c r="AW141" s="188">
        <f>'11.02'!BG141</f>
        <v>20</v>
      </c>
      <c r="AX141" s="189"/>
      <c r="AY141" s="188"/>
      <c r="AZ141" s="189"/>
      <c r="BA141" s="200"/>
      <c r="BB141" s="201"/>
      <c r="BC141" s="269">
        <f>'11.02'!BC141+BA141</f>
        <v>0</v>
      </c>
      <c r="BD141" s="270"/>
      <c r="BE141" s="200">
        <f>'11.02'!BE141+BA141</f>
        <v>0</v>
      </c>
      <c r="BF141" s="201"/>
      <c r="BG141" s="200">
        <f>AT141-BE141</f>
        <v>20</v>
      </c>
      <c r="BH141" s="206"/>
      <c r="BI141" s="201"/>
      <c r="BJ141" s="254">
        <f>((LEFT(AP141,FIND(" ",AP141)-1)*BC141)/$S$279)</f>
        <v>0</v>
      </c>
      <c r="BK141" s="255"/>
      <c r="BL141" s="256"/>
      <c r="BM141" s="1"/>
      <c r="BN141" s="2"/>
    </row>
    <row r="142" spans="2:66" ht="15" customHeight="1">
      <c r="B142" s="344"/>
      <c r="C142" s="345"/>
      <c r="D142" s="345"/>
      <c r="E142" s="345"/>
      <c r="F142" s="345"/>
      <c r="G142" s="345"/>
      <c r="H142" s="345"/>
      <c r="I142" s="345"/>
      <c r="J142" s="345"/>
      <c r="K142" s="345"/>
      <c r="L142" s="346"/>
      <c r="M142" s="578"/>
      <c r="N142" s="579"/>
      <c r="O142" s="579"/>
      <c r="P142" s="580"/>
      <c r="Q142" s="196"/>
      <c r="R142" s="220"/>
      <c r="S142" s="220"/>
      <c r="T142" s="197"/>
      <c r="U142" s="196"/>
      <c r="V142" s="220"/>
      <c r="W142" s="220"/>
      <c r="X142" s="197"/>
      <c r="Y142" s="196"/>
      <c r="Z142" s="220"/>
      <c r="AA142" s="220"/>
      <c r="AB142" s="197"/>
      <c r="AC142" s="308"/>
      <c r="AD142" s="309"/>
      <c r="AE142" s="309"/>
      <c r="AF142" s="310"/>
      <c r="AG142" s="326"/>
      <c r="AH142" s="327"/>
      <c r="AI142" s="327"/>
      <c r="AJ142" s="327"/>
      <c r="AK142" s="327"/>
      <c r="AL142" s="327"/>
      <c r="AM142" s="327"/>
      <c r="AN142" s="327"/>
      <c r="AO142" s="328"/>
      <c r="AP142" s="271"/>
      <c r="AQ142" s="276"/>
      <c r="AR142" s="276"/>
      <c r="AS142" s="272"/>
      <c r="AT142" s="202"/>
      <c r="AU142" s="207"/>
      <c r="AV142" s="203"/>
      <c r="AW142" s="190"/>
      <c r="AX142" s="191"/>
      <c r="AY142" s="190"/>
      <c r="AZ142" s="191"/>
      <c r="BA142" s="202"/>
      <c r="BB142" s="203"/>
      <c r="BC142" s="271"/>
      <c r="BD142" s="272"/>
      <c r="BE142" s="202"/>
      <c r="BF142" s="203"/>
      <c r="BG142" s="202"/>
      <c r="BH142" s="207"/>
      <c r="BI142" s="203"/>
      <c r="BJ142" s="257"/>
      <c r="BK142" s="258"/>
      <c r="BL142" s="259"/>
      <c r="BM142" s="1"/>
      <c r="BN142" s="2"/>
    </row>
    <row r="143" spans="2:66" ht="15" customHeight="1" thickBot="1">
      <c r="B143" s="347"/>
      <c r="C143" s="348"/>
      <c r="D143" s="348"/>
      <c r="E143" s="348"/>
      <c r="F143" s="348"/>
      <c r="G143" s="348"/>
      <c r="H143" s="348"/>
      <c r="I143" s="348"/>
      <c r="J143" s="348"/>
      <c r="K143" s="348"/>
      <c r="L143" s="349"/>
      <c r="M143" s="581"/>
      <c r="N143" s="582"/>
      <c r="O143" s="582"/>
      <c r="P143" s="583"/>
      <c r="Q143" s="198"/>
      <c r="R143" s="221"/>
      <c r="S143" s="221"/>
      <c r="T143" s="199"/>
      <c r="U143" s="198"/>
      <c r="V143" s="221"/>
      <c r="W143" s="221"/>
      <c r="X143" s="199"/>
      <c r="Y143" s="198"/>
      <c r="Z143" s="221"/>
      <c r="AA143" s="221"/>
      <c r="AB143" s="199"/>
      <c r="AC143" s="311"/>
      <c r="AD143" s="312"/>
      <c r="AE143" s="312"/>
      <c r="AF143" s="313"/>
      <c r="AG143" s="329"/>
      <c r="AH143" s="330"/>
      <c r="AI143" s="330"/>
      <c r="AJ143" s="330"/>
      <c r="AK143" s="330"/>
      <c r="AL143" s="330"/>
      <c r="AM143" s="330"/>
      <c r="AN143" s="330"/>
      <c r="AO143" s="331"/>
      <c r="AP143" s="273"/>
      <c r="AQ143" s="277"/>
      <c r="AR143" s="277"/>
      <c r="AS143" s="274"/>
      <c r="AT143" s="204"/>
      <c r="AU143" s="208"/>
      <c r="AV143" s="205"/>
      <c r="AW143" s="192"/>
      <c r="AX143" s="193"/>
      <c r="AY143" s="192"/>
      <c r="AZ143" s="193"/>
      <c r="BA143" s="204"/>
      <c r="BB143" s="205"/>
      <c r="BC143" s="273"/>
      <c r="BD143" s="274"/>
      <c r="BE143" s="204"/>
      <c r="BF143" s="205"/>
      <c r="BG143" s="204"/>
      <c r="BH143" s="208"/>
      <c r="BI143" s="205"/>
      <c r="BJ143" s="260"/>
      <c r="BK143" s="261"/>
      <c r="BL143" s="262"/>
      <c r="BM143" s="1"/>
      <c r="BN143" s="2"/>
    </row>
    <row r="144" spans="2:66" ht="15" customHeight="1" thickTop="1">
      <c r="B144" s="618" t="s">
        <v>220</v>
      </c>
      <c r="C144" s="619"/>
      <c r="D144" s="619"/>
      <c r="E144" s="619"/>
      <c r="F144" s="619"/>
      <c r="G144" s="619"/>
      <c r="H144" s="619"/>
      <c r="I144" s="619"/>
      <c r="J144" s="619"/>
      <c r="K144" s="619"/>
      <c r="L144" s="620"/>
      <c r="M144" s="575">
        <v>2.5</v>
      </c>
      <c r="N144" s="576"/>
      <c r="O144" s="576"/>
      <c r="P144" s="577"/>
      <c r="Q144" s="194">
        <v>2</v>
      </c>
      <c r="R144" s="219"/>
      <c r="S144" s="219"/>
      <c r="T144" s="195"/>
      <c r="U144" s="194">
        <v>1.8</v>
      </c>
      <c r="V144" s="219"/>
      <c r="W144" s="219"/>
      <c r="X144" s="195"/>
      <c r="Y144" s="194">
        <v>1.2</v>
      </c>
      <c r="Z144" s="219"/>
      <c r="AA144" s="219"/>
      <c r="AB144" s="195"/>
      <c r="AC144" s="305" t="s">
        <v>345</v>
      </c>
      <c r="AD144" s="306"/>
      <c r="AE144" s="306"/>
      <c r="AF144" s="307"/>
      <c r="AG144" s="222" t="s">
        <v>135</v>
      </c>
      <c r="AH144" s="223"/>
      <c r="AI144" s="223"/>
      <c r="AJ144" s="223"/>
      <c r="AK144" s="223"/>
      <c r="AL144" s="223"/>
      <c r="AM144" s="223"/>
      <c r="AN144" s="223"/>
      <c r="AO144" s="224"/>
      <c r="AP144" s="269" t="s">
        <v>61</v>
      </c>
      <c r="AQ144" s="275"/>
      <c r="AR144" s="275"/>
      <c r="AS144" s="270"/>
      <c r="AT144" s="200">
        <f>'11.02'!AT144+AY144</f>
        <v>6</v>
      </c>
      <c r="AU144" s="206"/>
      <c r="AV144" s="201"/>
      <c r="AW144" s="188">
        <f>'11.02'!BG144</f>
        <v>6</v>
      </c>
      <c r="AX144" s="189"/>
      <c r="AY144" s="188"/>
      <c r="AZ144" s="189"/>
      <c r="BA144" s="200"/>
      <c r="BB144" s="201"/>
      <c r="BC144" s="269">
        <f>'11.02'!BC144+BA144</f>
        <v>0</v>
      </c>
      <c r="BD144" s="270"/>
      <c r="BE144" s="200">
        <f>'11.02'!BE144+BA144</f>
        <v>0</v>
      </c>
      <c r="BF144" s="201"/>
      <c r="BG144" s="200">
        <f>AT144-BE144</f>
        <v>6</v>
      </c>
      <c r="BH144" s="206"/>
      <c r="BI144" s="201"/>
      <c r="BJ144" s="254">
        <f>((LEFT(AP144,FIND(" ",AP144)-1)*BC144)/$S$279)</f>
        <v>0</v>
      </c>
      <c r="BK144" s="255"/>
      <c r="BL144" s="256"/>
      <c r="BM144" s="1"/>
      <c r="BN144" s="2"/>
    </row>
    <row r="145" spans="2:66" ht="15" customHeight="1">
      <c r="B145" s="621"/>
      <c r="C145" s="622"/>
      <c r="D145" s="622"/>
      <c r="E145" s="622"/>
      <c r="F145" s="622"/>
      <c r="G145" s="622"/>
      <c r="H145" s="622"/>
      <c r="I145" s="622"/>
      <c r="J145" s="622"/>
      <c r="K145" s="622"/>
      <c r="L145" s="623"/>
      <c r="M145" s="578"/>
      <c r="N145" s="579"/>
      <c r="O145" s="579"/>
      <c r="P145" s="580"/>
      <c r="Q145" s="196"/>
      <c r="R145" s="220"/>
      <c r="S145" s="220"/>
      <c r="T145" s="197"/>
      <c r="U145" s="196"/>
      <c r="V145" s="220"/>
      <c r="W145" s="220"/>
      <c r="X145" s="197"/>
      <c r="Y145" s="196"/>
      <c r="Z145" s="220"/>
      <c r="AA145" s="220"/>
      <c r="AB145" s="197"/>
      <c r="AC145" s="308"/>
      <c r="AD145" s="309"/>
      <c r="AE145" s="309"/>
      <c r="AF145" s="310"/>
      <c r="AG145" s="225"/>
      <c r="AH145" s="226"/>
      <c r="AI145" s="226"/>
      <c r="AJ145" s="226"/>
      <c r="AK145" s="226"/>
      <c r="AL145" s="226"/>
      <c r="AM145" s="226"/>
      <c r="AN145" s="226"/>
      <c r="AO145" s="227"/>
      <c r="AP145" s="271"/>
      <c r="AQ145" s="276"/>
      <c r="AR145" s="276"/>
      <c r="AS145" s="272"/>
      <c r="AT145" s="202"/>
      <c r="AU145" s="207"/>
      <c r="AV145" s="203"/>
      <c r="AW145" s="190"/>
      <c r="AX145" s="191"/>
      <c r="AY145" s="190"/>
      <c r="AZ145" s="191"/>
      <c r="BA145" s="202"/>
      <c r="BB145" s="203"/>
      <c r="BC145" s="271"/>
      <c r="BD145" s="272"/>
      <c r="BE145" s="202"/>
      <c r="BF145" s="203"/>
      <c r="BG145" s="202"/>
      <c r="BH145" s="207"/>
      <c r="BI145" s="203"/>
      <c r="BJ145" s="257"/>
      <c r="BK145" s="258"/>
      <c r="BL145" s="259"/>
      <c r="BM145" s="1"/>
      <c r="BN145" s="2"/>
    </row>
    <row r="146" spans="2:66" ht="15" customHeight="1" thickBot="1">
      <c r="B146" s="624"/>
      <c r="C146" s="625"/>
      <c r="D146" s="625"/>
      <c r="E146" s="625"/>
      <c r="F146" s="625"/>
      <c r="G146" s="625"/>
      <c r="H146" s="625"/>
      <c r="I146" s="625"/>
      <c r="J146" s="625"/>
      <c r="K146" s="625"/>
      <c r="L146" s="626"/>
      <c r="M146" s="581"/>
      <c r="N146" s="582"/>
      <c r="O146" s="582"/>
      <c r="P146" s="583"/>
      <c r="Q146" s="198"/>
      <c r="R146" s="221"/>
      <c r="S146" s="221"/>
      <c r="T146" s="199"/>
      <c r="U146" s="198"/>
      <c r="V146" s="221"/>
      <c r="W146" s="221"/>
      <c r="X146" s="199"/>
      <c r="Y146" s="198"/>
      <c r="Z146" s="221"/>
      <c r="AA146" s="221"/>
      <c r="AB146" s="199"/>
      <c r="AC146" s="311"/>
      <c r="AD146" s="312"/>
      <c r="AE146" s="312"/>
      <c r="AF146" s="313"/>
      <c r="AG146" s="228"/>
      <c r="AH146" s="229"/>
      <c r="AI146" s="229"/>
      <c r="AJ146" s="229"/>
      <c r="AK146" s="229"/>
      <c r="AL146" s="229"/>
      <c r="AM146" s="229"/>
      <c r="AN146" s="229"/>
      <c r="AO146" s="230"/>
      <c r="AP146" s="273"/>
      <c r="AQ146" s="277"/>
      <c r="AR146" s="277"/>
      <c r="AS146" s="274"/>
      <c r="AT146" s="204"/>
      <c r="AU146" s="208"/>
      <c r="AV146" s="205"/>
      <c r="AW146" s="192"/>
      <c r="AX146" s="193"/>
      <c r="AY146" s="192"/>
      <c r="AZ146" s="193"/>
      <c r="BA146" s="204"/>
      <c r="BB146" s="205"/>
      <c r="BC146" s="273"/>
      <c r="BD146" s="274"/>
      <c r="BE146" s="204"/>
      <c r="BF146" s="205"/>
      <c r="BG146" s="204"/>
      <c r="BH146" s="208"/>
      <c r="BI146" s="205"/>
      <c r="BJ146" s="260"/>
      <c r="BK146" s="261"/>
      <c r="BL146" s="262"/>
      <c r="BM146" s="1"/>
      <c r="BN146" s="2"/>
    </row>
    <row r="147" spans="2:66" ht="15" customHeight="1" thickTop="1">
      <c r="B147" s="209" t="s">
        <v>219</v>
      </c>
      <c r="C147" s="210"/>
      <c r="D147" s="210"/>
      <c r="E147" s="210"/>
      <c r="F147" s="210"/>
      <c r="G147" s="210"/>
      <c r="H147" s="210"/>
      <c r="I147" s="210"/>
      <c r="J147" s="210"/>
      <c r="K147" s="210"/>
      <c r="L147" s="211"/>
      <c r="M147" s="194" t="s">
        <v>129</v>
      </c>
      <c r="N147" s="219"/>
      <c r="O147" s="219"/>
      <c r="P147" s="195"/>
      <c r="Q147" s="194" t="s">
        <v>129</v>
      </c>
      <c r="R147" s="219"/>
      <c r="S147" s="219"/>
      <c r="T147" s="195"/>
      <c r="U147" s="194" t="s">
        <v>129</v>
      </c>
      <c r="V147" s="219"/>
      <c r="W147" s="219"/>
      <c r="X147" s="195"/>
      <c r="Y147" s="194" t="s">
        <v>129</v>
      </c>
      <c r="Z147" s="219"/>
      <c r="AA147" s="219"/>
      <c r="AB147" s="195"/>
      <c r="AC147" s="305" t="s">
        <v>129</v>
      </c>
      <c r="AD147" s="306"/>
      <c r="AE147" s="306"/>
      <c r="AF147" s="307"/>
      <c r="AG147" s="222" t="s">
        <v>218</v>
      </c>
      <c r="AH147" s="223"/>
      <c r="AI147" s="223"/>
      <c r="AJ147" s="223"/>
      <c r="AK147" s="223"/>
      <c r="AL147" s="223"/>
      <c r="AM147" s="223"/>
      <c r="AN147" s="223"/>
      <c r="AO147" s="224"/>
      <c r="AP147" s="269" t="s">
        <v>217</v>
      </c>
      <c r="AQ147" s="275"/>
      <c r="AR147" s="275"/>
      <c r="AS147" s="270"/>
      <c r="AT147" s="200">
        <f>'11.02'!AT147+AY147</f>
        <v>2</v>
      </c>
      <c r="AU147" s="206"/>
      <c r="AV147" s="201"/>
      <c r="AW147" s="188">
        <f>'11.02'!BG147</f>
        <v>2</v>
      </c>
      <c r="AX147" s="189"/>
      <c r="AY147" s="188"/>
      <c r="AZ147" s="189"/>
      <c r="BA147" s="200"/>
      <c r="BB147" s="201"/>
      <c r="BC147" s="269">
        <f>'11.02'!BC147+BA147</f>
        <v>0</v>
      </c>
      <c r="BD147" s="270"/>
      <c r="BE147" s="200">
        <f>'11.02'!BE147+BA147</f>
        <v>0</v>
      </c>
      <c r="BF147" s="201"/>
      <c r="BG147" s="200">
        <f>AT147-BE147</f>
        <v>2</v>
      </c>
      <c r="BH147" s="206"/>
      <c r="BI147" s="201"/>
      <c r="BJ147" s="254">
        <f>((LEFT(AP147,FIND(" ",AP147)-1)*BC147)/$S$279)</f>
        <v>0</v>
      </c>
      <c r="BK147" s="255"/>
      <c r="BL147" s="256"/>
      <c r="BM147" s="1"/>
      <c r="BN147" s="2"/>
    </row>
    <row r="148" spans="2:66" ht="15" customHeight="1">
      <c r="B148" s="212"/>
      <c r="C148" s="213"/>
      <c r="D148" s="213"/>
      <c r="E148" s="213"/>
      <c r="F148" s="213"/>
      <c r="G148" s="213"/>
      <c r="H148" s="213"/>
      <c r="I148" s="213"/>
      <c r="J148" s="213"/>
      <c r="K148" s="213"/>
      <c r="L148" s="214"/>
      <c r="M148" s="196"/>
      <c r="N148" s="220"/>
      <c r="O148" s="220"/>
      <c r="P148" s="197"/>
      <c r="Q148" s="196"/>
      <c r="R148" s="220"/>
      <c r="S148" s="220"/>
      <c r="T148" s="197"/>
      <c r="U148" s="196"/>
      <c r="V148" s="220"/>
      <c r="W148" s="220"/>
      <c r="X148" s="197"/>
      <c r="Y148" s="196"/>
      <c r="Z148" s="220"/>
      <c r="AA148" s="220"/>
      <c r="AB148" s="197"/>
      <c r="AC148" s="308"/>
      <c r="AD148" s="309"/>
      <c r="AE148" s="309"/>
      <c r="AF148" s="310"/>
      <c r="AG148" s="225"/>
      <c r="AH148" s="226"/>
      <c r="AI148" s="226"/>
      <c r="AJ148" s="226"/>
      <c r="AK148" s="226"/>
      <c r="AL148" s="226"/>
      <c r="AM148" s="226"/>
      <c r="AN148" s="226"/>
      <c r="AO148" s="227"/>
      <c r="AP148" s="271"/>
      <c r="AQ148" s="276"/>
      <c r="AR148" s="276"/>
      <c r="AS148" s="272"/>
      <c r="AT148" s="202"/>
      <c r="AU148" s="207"/>
      <c r="AV148" s="203"/>
      <c r="AW148" s="190"/>
      <c r="AX148" s="191"/>
      <c r="AY148" s="190"/>
      <c r="AZ148" s="191"/>
      <c r="BA148" s="202"/>
      <c r="BB148" s="203"/>
      <c r="BC148" s="271"/>
      <c r="BD148" s="272"/>
      <c r="BE148" s="202"/>
      <c r="BF148" s="203"/>
      <c r="BG148" s="202"/>
      <c r="BH148" s="207"/>
      <c r="BI148" s="203"/>
      <c r="BJ148" s="257"/>
      <c r="BK148" s="258"/>
      <c r="BL148" s="259"/>
      <c r="BM148" s="1"/>
      <c r="BN148" s="2"/>
    </row>
    <row r="149" spans="2:66" ht="15" customHeight="1" thickBot="1">
      <c r="B149" s="215"/>
      <c r="C149" s="216"/>
      <c r="D149" s="216"/>
      <c r="E149" s="216"/>
      <c r="F149" s="216"/>
      <c r="G149" s="216"/>
      <c r="H149" s="216"/>
      <c r="I149" s="216"/>
      <c r="J149" s="216"/>
      <c r="K149" s="216"/>
      <c r="L149" s="217"/>
      <c r="M149" s="198"/>
      <c r="N149" s="221"/>
      <c r="O149" s="221"/>
      <c r="P149" s="199"/>
      <c r="Q149" s="198"/>
      <c r="R149" s="221"/>
      <c r="S149" s="221"/>
      <c r="T149" s="199"/>
      <c r="U149" s="198"/>
      <c r="V149" s="221"/>
      <c r="W149" s="221"/>
      <c r="X149" s="199"/>
      <c r="Y149" s="198"/>
      <c r="Z149" s="221"/>
      <c r="AA149" s="221"/>
      <c r="AB149" s="199"/>
      <c r="AC149" s="311"/>
      <c r="AD149" s="312"/>
      <c r="AE149" s="312"/>
      <c r="AF149" s="313"/>
      <c r="AG149" s="228"/>
      <c r="AH149" s="229"/>
      <c r="AI149" s="229"/>
      <c r="AJ149" s="229"/>
      <c r="AK149" s="229"/>
      <c r="AL149" s="229"/>
      <c r="AM149" s="229"/>
      <c r="AN149" s="229"/>
      <c r="AO149" s="230"/>
      <c r="AP149" s="273"/>
      <c r="AQ149" s="277"/>
      <c r="AR149" s="277"/>
      <c r="AS149" s="274"/>
      <c r="AT149" s="204"/>
      <c r="AU149" s="208"/>
      <c r="AV149" s="205"/>
      <c r="AW149" s="192"/>
      <c r="AX149" s="193"/>
      <c r="AY149" s="192"/>
      <c r="AZ149" s="193"/>
      <c r="BA149" s="204"/>
      <c r="BB149" s="205"/>
      <c r="BC149" s="273"/>
      <c r="BD149" s="274"/>
      <c r="BE149" s="204"/>
      <c r="BF149" s="205"/>
      <c r="BG149" s="204"/>
      <c r="BH149" s="208"/>
      <c r="BI149" s="205"/>
      <c r="BJ149" s="260"/>
      <c r="BK149" s="261"/>
      <c r="BL149" s="262"/>
      <c r="BM149" s="1"/>
      <c r="BN149" s="2"/>
    </row>
    <row r="150" spans="2:66" ht="15" customHeight="1" thickTop="1">
      <c r="B150" s="209" t="s">
        <v>298</v>
      </c>
      <c r="C150" s="210"/>
      <c r="D150" s="210"/>
      <c r="E150" s="210"/>
      <c r="F150" s="210"/>
      <c r="G150" s="210"/>
      <c r="H150" s="210"/>
      <c r="I150" s="210"/>
      <c r="J150" s="210"/>
      <c r="K150" s="210"/>
      <c r="L150" s="211"/>
      <c r="M150" s="599" t="s">
        <v>129</v>
      </c>
      <c r="N150" s="600"/>
      <c r="O150" s="600"/>
      <c r="P150" s="601"/>
      <c r="Q150" s="599" t="s">
        <v>129</v>
      </c>
      <c r="R150" s="600"/>
      <c r="S150" s="600"/>
      <c r="T150" s="601"/>
      <c r="U150" s="599" t="s">
        <v>129</v>
      </c>
      <c r="V150" s="600"/>
      <c r="W150" s="600"/>
      <c r="X150" s="601"/>
      <c r="Y150" s="599" t="s">
        <v>129</v>
      </c>
      <c r="Z150" s="600"/>
      <c r="AA150" s="600"/>
      <c r="AB150" s="601"/>
      <c r="AC150" s="296" t="s">
        <v>129</v>
      </c>
      <c r="AD150" s="297"/>
      <c r="AE150" s="297"/>
      <c r="AF150" s="298"/>
      <c r="AG150" s="222" t="s">
        <v>216</v>
      </c>
      <c r="AH150" s="223"/>
      <c r="AI150" s="223"/>
      <c r="AJ150" s="223"/>
      <c r="AK150" s="223"/>
      <c r="AL150" s="223"/>
      <c r="AM150" s="223"/>
      <c r="AN150" s="223"/>
      <c r="AO150" s="224"/>
      <c r="AP150" s="269" t="s">
        <v>159</v>
      </c>
      <c r="AQ150" s="275"/>
      <c r="AR150" s="275"/>
      <c r="AS150" s="270"/>
      <c r="AT150" s="200">
        <f>'11.02'!AT150+AY150</f>
        <v>7</v>
      </c>
      <c r="AU150" s="206"/>
      <c r="AV150" s="201"/>
      <c r="AW150" s="188">
        <f>'11.02'!BG150</f>
        <v>7</v>
      </c>
      <c r="AX150" s="189"/>
      <c r="AY150" s="188"/>
      <c r="AZ150" s="189"/>
      <c r="BA150" s="200"/>
      <c r="BB150" s="201"/>
      <c r="BC150" s="269">
        <f>'11.02'!BC150+BA150</f>
        <v>0</v>
      </c>
      <c r="BD150" s="270"/>
      <c r="BE150" s="200">
        <f>'11.02'!BE150+BA150</f>
        <v>0</v>
      </c>
      <c r="BF150" s="201"/>
      <c r="BG150" s="200">
        <f>AT150-BE150</f>
        <v>7</v>
      </c>
      <c r="BH150" s="206"/>
      <c r="BI150" s="201"/>
      <c r="BJ150" s="254">
        <f>((LEFT(AP150,FIND(" ",AP150)-1)*BC150)/$S$279)</f>
        <v>0</v>
      </c>
      <c r="BK150" s="255"/>
      <c r="BL150" s="256"/>
      <c r="BM150" s="1"/>
      <c r="BN150" s="2"/>
    </row>
    <row r="151" spans="2:66" ht="15" customHeight="1">
      <c r="B151" s="212"/>
      <c r="C151" s="213"/>
      <c r="D151" s="213"/>
      <c r="E151" s="213"/>
      <c r="F151" s="213"/>
      <c r="G151" s="213"/>
      <c r="H151" s="213"/>
      <c r="I151" s="213"/>
      <c r="J151" s="213"/>
      <c r="K151" s="213"/>
      <c r="L151" s="214"/>
      <c r="M151" s="602"/>
      <c r="N151" s="603"/>
      <c r="O151" s="603"/>
      <c r="P151" s="604"/>
      <c r="Q151" s="602"/>
      <c r="R151" s="603"/>
      <c r="S151" s="603"/>
      <c r="T151" s="604"/>
      <c r="U151" s="602"/>
      <c r="V151" s="603"/>
      <c r="W151" s="603"/>
      <c r="X151" s="604"/>
      <c r="Y151" s="602"/>
      <c r="Z151" s="603"/>
      <c r="AA151" s="603"/>
      <c r="AB151" s="604"/>
      <c r="AC151" s="299"/>
      <c r="AD151" s="300"/>
      <c r="AE151" s="300"/>
      <c r="AF151" s="301"/>
      <c r="AG151" s="225"/>
      <c r="AH151" s="226"/>
      <c r="AI151" s="226"/>
      <c r="AJ151" s="226"/>
      <c r="AK151" s="226"/>
      <c r="AL151" s="226"/>
      <c r="AM151" s="226"/>
      <c r="AN151" s="226"/>
      <c r="AO151" s="227"/>
      <c r="AP151" s="271"/>
      <c r="AQ151" s="276"/>
      <c r="AR151" s="276"/>
      <c r="AS151" s="272"/>
      <c r="AT151" s="202"/>
      <c r="AU151" s="207"/>
      <c r="AV151" s="203"/>
      <c r="AW151" s="190"/>
      <c r="AX151" s="191"/>
      <c r="AY151" s="190"/>
      <c r="AZ151" s="191"/>
      <c r="BA151" s="202"/>
      <c r="BB151" s="203"/>
      <c r="BC151" s="271"/>
      <c r="BD151" s="272"/>
      <c r="BE151" s="202"/>
      <c r="BF151" s="203"/>
      <c r="BG151" s="202"/>
      <c r="BH151" s="207"/>
      <c r="BI151" s="203"/>
      <c r="BJ151" s="257"/>
      <c r="BK151" s="258"/>
      <c r="BL151" s="259"/>
      <c r="BM151" s="1"/>
      <c r="BN151" s="2"/>
    </row>
    <row r="152" spans="2:66" ht="15" customHeight="1" thickBot="1">
      <c r="B152" s="215"/>
      <c r="C152" s="216"/>
      <c r="D152" s="216"/>
      <c r="E152" s="216"/>
      <c r="F152" s="216"/>
      <c r="G152" s="216"/>
      <c r="H152" s="216"/>
      <c r="I152" s="216"/>
      <c r="J152" s="216"/>
      <c r="K152" s="216"/>
      <c r="L152" s="217"/>
      <c r="M152" s="605"/>
      <c r="N152" s="606"/>
      <c r="O152" s="606"/>
      <c r="P152" s="607"/>
      <c r="Q152" s="605"/>
      <c r="R152" s="606"/>
      <c r="S152" s="606"/>
      <c r="T152" s="607"/>
      <c r="U152" s="605"/>
      <c r="V152" s="606"/>
      <c r="W152" s="606"/>
      <c r="X152" s="607"/>
      <c r="Y152" s="605"/>
      <c r="Z152" s="606"/>
      <c r="AA152" s="606"/>
      <c r="AB152" s="607"/>
      <c r="AC152" s="302"/>
      <c r="AD152" s="303"/>
      <c r="AE152" s="303"/>
      <c r="AF152" s="304"/>
      <c r="AG152" s="228"/>
      <c r="AH152" s="229"/>
      <c r="AI152" s="229"/>
      <c r="AJ152" s="229"/>
      <c r="AK152" s="229"/>
      <c r="AL152" s="229"/>
      <c r="AM152" s="229"/>
      <c r="AN152" s="229"/>
      <c r="AO152" s="230"/>
      <c r="AP152" s="273"/>
      <c r="AQ152" s="277"/>
      <c r="AR152" s="277"/>
      <c r="AS152" s="274"/>
      <c r="AT152" s="204"/>
      <c r="AU152" s="208"/>
      <c r="AV152" s="205"/>
      <c r="AW152" s="192"/>
      <c r="AX152" s="193"/>
      <c r="AY152" s="192"/>
      <c r="AZ152" s="193"/>
      <c r="BA152" s="204"/>
      <c r="BB152" s="205"/>
      <c r="BC152" s="273"/>
      <c r="BD152" s="274"/>
      <c r="BE152" s="204"/>
      <c r="BF152" s="205"/>
      <c r="BG152" s="204"/>
      <c r="BH152" s="208"/>
      <c r="BI152" s="205"/>
      <c r="BJ152" s="260"/>
      <c r="BK152" s="261"/>
      <c r="BL152" s="262"/>
      <c r="BM152" s="1"/>
      <c r="BN152" s="2"/>
    </row>
    <row r="153" spans="2:66" ht="15" customHeight="1" thickTop="1">
      <c r="B153" s="209"/>
      <c r="C153" s="210"/>
      <c r="D153" s="210"/>
      <c r="E153" s="210"/>
      <c r="F153" s="210"/>
      <c r="G153" s="210"/>
      <c r="H153" s="210"/>
      <c r="I153" s="210"/>
      <c r="J153" s="210"/>
      <c r="K153" s="210"/>
      <c r="L153" s="211"/>
      <c r="M153" s="188"/>
      <c r="N153" s="241"/>
      <c r="O153" s="241"/>
      <c r="P153" s="189"/>
      <c r="Q153" s="188"/>
      <c r="R153" s="241"/>
      <c r="S153" s="241"/>
      <c r="T153" s="189"/>
      <c r="U153" s="188"/>
      <c r="V153" s="241"/>
      <c r="W153" s="241"/>
      <c r="X153" s="189"/>
      <c r="Y153" s="188"/>
      <c r="Z153" s="241"/>
      <c r="AA153" s="241"/>
      <c r="AB153" s="189"/>
      <c r="AC153" s="278"/>
      <c r="AD153" s="279"/>
      <c r="AE153" s="279"/>
      <c r="AF153" s="280"/>
      <c r="AG153" s="222"/>
      <c r="AH153" s="223"/>
      <c r="AI153" s="223"/>
      <c r="AJ153" s="223"/>
      <c r="AK153" s="223"/>
      <c r="AL153" s="223"/>
      <c r="AM153" s="223"/>
      <c r="AN153" s="223"/>
      <c r="AO153" s="224"/>
      <c r="AP153" s="269"/>
      <c r="AQ153" s="275"/>
      <c r="AR153" s="275"/>
      <c r="AS153" s="270"/>
      <c r="AT153" s="200">
        <f>'11.02'!AT153+AY153</f>
        <v>0</v>
      </c>
      <c r="AU153" s="206"/>
      <c r="AV153" s="201"/>
      <c r="AW153" s="188">
        <f>'11.02'!BG153</f>
        <v>0</v>
      </c>
      <c r="AX153" s="189"/>
      <c r="AY153" s="188"/>
      <c r="AZ153" s="189"/>
      <c r="BA153" s="200"/>
      <c r="BB153" s="201"/>
      <c r="BC153" s="269">
        <f>'11.02'!BC153+BA153</f>
        <v>0</v>
      </c>
      <c r="BD153" s="270"/>
      <c r="BE153" s="200">
        <f>'11.02'!BE153+BA153</f>
        <v>0</v>
      </c>
      <c r="BF153" s="201"/>
      <c r="BG153" s="200">
        <f>AT153-BE153</f>
        <v>0</v>
      </c>
      <c r="BH153" s="206"/>
      <c r="BI153" s="201"/>
      <c r="BJ153" s="254"/>
      <c r="BK153" s="255"/>
      <c r="BL153" s="256"/>
      <c r="BM153" s="1"/>
      <c r="BN153" s="2"/>
    </row>
    <row r="154" spans="2:66" ht="15" customHeight="1">
      <c r="B154" s="212"/>
      <c r="C154" s="213"/>
      <c r="D154" s="213"/>
      <c r="E154" s="213"/>
      <c r="F154" s="213"/>
      <c r="G154" s="213"/>
      <c r="H154" s="213"/>
      <c r="I154" s="213"/>
      <c r="J154" s="213"/>
      <c r="K154" s="213"/>
      <c r="L154" s="214"/>
      <c r="M154" s="190"/>
      <c r="N154" s="242"/>
      <c r="O154" s="242"/>
      <c r="P154" s="191"/>
      <c r="Q154" s="190"/>
      <c r="R154" s="242"/>
      <c r="S154" s="242"/>
      <c r="T154" s="191"/>
      <c r="U154" s="190"/>
      <c r="V154" s="242"/>
      <c r="W154" s="242"/>
      <c r="X154" s="191"/>
      <c r="Y154" s="190"/>
      <c r="Z154" s="242"/>
      <c r="AA154" s="242"/>
      <c r="AB154" s="191"/>
      <c r="AC154" s="281"/>
      <c r="AD154" s="282"/>
      <c r="AE154" s="282"/>
      <c r="AF154" s="283"/>
      <c r="AG154" s="225"/>
      <c r="AH154" s="226"/>
      <c r="AI154" s="226"/>
      <c r="AJ154" s="226"/>
      <c r="AK154" s="226"/>
      <c r="AL154" s="226"/>
      <c r="AM154" s="226"/>
      <c r="AN154" s="226"/>
      <c r="AO154" s="227"/>
      <c r="AP154" s="271"/>
      <c r="AQ154" s="276"/>
      <c r="AR154" s="276"/>
      <c r="AS154" s="272"/>
      <c r="AT154" s="202"/>
      <c r="AU154" s="207"/>
      <c r="AV154" s="203"/>
      <c r="AW154" s="190"/>
      <c r="AX154" s="191"/>
      <c r="AY154" s="190"/>
      <c r="AZ154" s="191"/>
      <c r="BA154" s="202"/>
      <c r="BB154" s="203"/>
      <c r="BC154" s="271"/>
      <c r="BD154" s="272"/>
      <c r="BE154" s="202"/>
      <c r="BF154" s="203"/>
      <c r="BG154" s="202"/>
      <c r="BH154" s="207"/>
      <c r="BI154" s="203"/>
      <c r="BJ154" s="257"/>
      <c r="BK154" s="258"/>
      <c r="BL154" s="259"/>
      <c r="BM154" s="1"/>
      <c r="BN154" s="2"/>
    </row>
    <row r="155" spans="2:66" ht="15" customHeight="1" thickBot="1">
      <c r="B155" s="215"/>
      <c r="C155" s="216"/>
      <c r="D155" s="216"/>
      <c r="E155" s="216"/>
      <c r="F155" s="216"/>
      <c r="G155" s="216"/>
      <c r="H155" s="216"/>
      <c r="I155" s="216"/>
      <c r="J155" s="216"/>
      <c r="K155" s="216"/>
      <c r="L155" s="217"/>
      <c r="M155" s="192"/>
      <c r="N155" s="243"/>
      <c r="O155" s="243"/>
      <c r="P155" s="193"/>
      <c r="Q155" s="192"/>
      <c r="R155" s="243"/>
      <c r="S155" s="243"/>
      <c r="T155" s="193"/>
      <c r="U155" s="192"/>
      <c r="V155" s="243"/>
      <c r="W155" s="243"/>
      <c r="X155" s="193"/>
      <c r="Y155" s="192"/>
      <c r="Z155" s="243"/>
      <c r="AA155" s="243"/>
      <c r="AB155" s="193"/>
      <c r="AC155" s="284"/>
      <c r="AD155" s="285"/>
      <c r="AE155" s="285"/>
      <c r="AF155" s="286"/>
      <c r="AG155" s="228"/>
      <c r="AH155" s="229"/>
      <c r="AI155" s="229"/>
      <c r="AJ155" s="229"/>
      <c r="AK155" s="229"/>
      <c r="AL155" s="229"/>
      <c r="AM155" s="229"/>
      <c r="AN155" s="229"/>
      <c r="AO155" s="230"/>
      <c r="AP155" s="273"/>
      <c r="AQ155" s="277"/>
      <c r="AR155" s="277"/>
      <c r="AS155" s="274"/>
      <c r="AT155" s="204"/>
      <c r="AU155" s="208"/>
      <c r="AV155" s="205"/>
      <c r="AW155" s="192"/>
      <c r="AX155" s="193"/>
      <c r="AY155" s="192"/>
      <c r="AZ155" s="193"/>
      <c r="BA155" s="204"/>
      <c r="BB155" s="205"/>
      <c r="BC155" s="273"/>
      <c r="BD155" s="274"/>
      <c r="BE155" s="204"/>
      <c r="BF155" s="205"/>
      <c r="BG155" s="204"/>
      <c r="BH155" s="208"/>
      <c r="BI155" s="205"/>
      <c r="BJ155" s="260"/>
      <c r="BK155" s="261"/>
      <c r="BL155" s="262"/>
      <c r="BM155" s="1"/>
      <c r="BN155" s="2"/>
    </row>
    <row r="156" spans="2:66" ht="15" customHeight="1" thickTop="1">
      <c r="B156" s="209"/>
      <c r="C156" s="210"/>
      <c r="D156" s="210"/>
      <c r="E156" s="210"/>
      <c r="F156" s="210"/>
      <c r="G156" s="210"/>
      <c r="H156" s="210"/>
      <c r="I156" s="210"/>
      <c r="J156" s="210"/>
      <c r="K156" s="210"/>
      <c r="L156" s="211"/>
      <c r="M156" s="194"/>
      <c r="N156" s="219"/>
      <c r="O156" s="219"/>
      <c r="P156" s="195"/>
      <c r="Q156" s="194"/>
      <c r="R156" s="219"/>
      <c r="S156" s="219"/>
      <c r="T156" s="195"/>
      <c r="U156" s="194"/>
      <c r="V156" s="219"/>
      <c r="W156" s="219"/>
      <c r="X156" s="195"/>
      <c r="Y156" s="194"/>
      <c r="Z156" s="219"/>
      <c r="AA156" s="219"/>
      <c r="AB156" s="195"/>
      <c r="AC156" s="188"/>
      <c r="AD156" s="241"/>
      <c r="AE156" s="241"/>
      <c r="AF156" s="189"/>
      <c r="AG156" s="222" t="s">
        <v>215</v>
      </c>
      <c r="AH156" s="223"/>
      <c r="AI156" s="223"/>
      <c r="AJ156" s="223"/>
      <c r="AK156" s="223"/>
      <c r="AL156" s="223"/>
      <c r="AM156" s="223"/>
      <c r="AN156" s="223"/>
      <c r="AO156" s="224"/>
      <c r="AP156" s="269" t="s">
        <v>61</v>
      </c>
      <c r="AQ156" s="275"/>
      <c r="AR156" s="275"/>
      <c r="AS156" s="270"/>
      <c r="AT156" s="200">
        <f>'11.02'!AT156+AY156</f>
        <v>37</v>
      </c>
      <c r="AU156" s="206"/>
      <c r="AV156" s="201"/>
      <c r="AW156" s="188">
        <f>'11.02'!BG156</f>
        <v>37</v>
      </c>
      <c r="AX156" s="189"/>
      <c r="AY156" s="188"/>
      <c r="AZ156" s="189"/>
      <c r="BA156" s="200"/>
      <c r="BB156" s="201"/>
      <c r="BC156" s="269">
        <f>'11.02'!BC156+BA156</f>
        <v>0</v>
      </c>
      <c r="BD156" s="270"/>
      <c r="BE156" s="200">
        <f>'11.02'!BE156+BA156</f>
        <v>0</v>
      </c>
      <c r="BF156" s="201"/>
      <c r="BG156" s="200">
        <f>AT156-BE156</f>
        <v>37</v>
      </c>
      <c r="BH156" s="206"/>
      <c r="BI156" s="201"/>
      <c r="BJ156" s="254">
        <f>((LEFT(AP156,FIND(" ",AP156)-1)*BC156)/$S$279)</f>
        <v>0</v>
      </c>
      <c r="BK156" s="255"/>
      <c r="BL156" s="256"/>
      <c r="BM156" s="1"/>
      <c r="BN156" s="2"/>
    </row>
    <row r="157" spans="2:66" ht="15" customHeight="1">
      <c r="B157" s="212"/>
      <c r="C157" s="213"/>
      <c r="D157" s="213"/>
      <c r="E157" s="213"/>
      <c r="F157" s="213"/>
      <c r="G157" s="213"/>
      <c r="H157" s="213"/>
      <c r="I157" s="213"/>
      <c r="J157" s="213"/>
      <c r="K157" s="213"/>
      <c r="L157" s="214"/>
      <c r="M157" s="196"/>
      <c r="N157" s="220"/>
      <c r="O157" s="220"/>
      <c r="P157" s="197"/>
      <c r="Q157" s="196"/>
      <c r="R157" s="220"/>
      <c r="S157" s="220"/>
      <c r="T157" s="197"/>
      <c r="U157" s="196"/>
      <c r="V157" s="220"/>
      <c r="W157" s="220"/>
      <c r="X157" s="197"/>
      <c r="Y157" s="196"/>
      <c r="Z157" s="220"/>
      <c r="AA157" s="220"/>
      <c r="AB157" s="197"/>
      <c r="AC157" s="190"/>
      <c r="AD157" s="242"/>
      <c r="AE157" s="242"/>
      <c r="AF157" s="191"/>
      <c r="AG157" s="225"/>
      <c r="AH157" s="226"/>
      <c r="AI157" s="226"/>
      <c r="AJ157" s="226"/>
      <c r="AK157" s="226"/>
      <c r="AL157" s="226"/>
      <c r="AM157" s="226"/>
      <c r="AN157" s="226"/>
      <c r="AO157" s="227"/>
      <c r="AP157" s="271"/>
      <c r="AQ157" s="276"/>
      <c r="AR157" s="276"/>
      <c r="AS157" s="272"/>
      <c r="AT157" s="202"/>
      <c r="AU157" s="207"/>
      <c r="AV157" s="203"/>
      <c r="AW157" s="190"/>
      <c r="AX157" s="191"/>
      <c r="AY157" s="190"/>
      <c r="AZ157" s="191"/>
      <c r="BA157" s="202"/>
      <c r="BB157" s="203"/>
      <c r="BC157" s="271"/>
      <c r="BD157" s="272"/>
      <c r="BE157" s="202"/>
      <c r="BF157" s="203"/>
      <c r="BG157" s="202"/>
      <c r="BH157" s="207"/>
      <c r="BI157" s="203"/>
      <c r="BJ157" s="257"/>
      <c r="BK157" s="258"/>
      <c r="BL157" s="259"/>
      <c r="BM157" s="1"/>
      <c r="BN157" s="2"/>
    </row>
    <row r="158" spans="2:66" ht="15" customHeight="1" thickBot="1">
      <c r="B158" s="215"/>
      <c r="C158" s="216"/>
      <c r="D158" s="216"/>
      <c r="E158" s="216"/>
      <c r="F158" s="216"/>
      <c r="G158" s="216"/>
      <c r="H158" s="216"/>
      <c r="I158" s="216"/>
      <c r="J158" s="216"/>
      <c r="K158" s="216"/>
      <c r="L158" s="217"/>
      <c r="M158" s="198"/>
      <c r="N158" s="221"/>
      <c r="O158" s="221"/>
      <c r="P158" s="199"/>
      <c r="Q158" s="198"/>
      <c r="R158" s="221"/>
      <c r="S158" s="221"/>
      <c r="T158" s="199"/>
      <c r="U158" s="198"/>
      <c r="V158" s="221"/>
      <c r="W158" s="221"/>
      <c r="X158" s="199"/>
      <c r="Y158" s="198"/>
      <c r="Z158" s="221"/>
      <c r="AA158" s="221"/>
      <c r="AB158" s="199"/>
      <c r="AC158" s="192"/>
      <c r="AD158" s="243"/>
      <c r="AE158" s="243"/>
      <c r="AF158" s="193"/>
      <c r="AG158" s="228"/>
      <c r="AH158" s="229"/>
      <c r="AI158" s="229"/>
      <c r="AJ158" s="229"/>
      <c r="AK158" s="229"/>
      <c r="AL158" s="229"/>
      <c r="AM158" s="229"/>
      <c r="AN158" s="229"/>
      <c r="AO158" s="230"/>
      <c r="AP158" s="273"/>
      <c r="AQ158" s="277"/>
      <c r="AR158" s="277"/>
      <c r="AS158" s="274"/>
      <c r="AT158" s="204"/>
      <c r="AU158" s="208"/>
      <c r="AV158" s="205"/>
      <c r="AW158" s="192"/>
      <c r="AX158" s="193"/>
      <c r="AY158" s="192"/>
      <c r="AZ158" s="193"/>
      <c r="BA158" s="204"/>
      <c r="BB158" s="205"/>
      <c r="BC158" s="273"/>
      <c r="BD158" s="274"/>
      <c r="BE158" s="204"/>
      <c r="BF158" s="205"/>
      <c r="BG158" s="204"/>
      <c r="BH158" s="208"/>
      <c r="BI158" s="205"/>
      <c r="BJ158" s="260"/>
      <c r="BK158" s="261"/>
      <c r="BL158" s="262"/>
      <c r="BM158" s="1"/>
      <c r="BN158" s="2"/>
    </row>
    <row r="159" spans="2:66" ht="15" customHeight="1" thickTop="1" thickBot="1">
      <c r="B159" s="209"/>
      <c r="C159" s="210"/>
      <c r="D159" s="210"/>
      <c r="E159" s="210"/>
      <c r="F159" s="210"/>
      <c r="G159" s="210"/>
      <c r="H159" s="210"/>
      <c r="I159" s="210"/>
      <c r="J159" s="210"/>
      <c r="K159" s="210"/>
      <c r="L159" s="211"/>
      <c r="M159" s="218"/>
      <c r="N159" s="218"/>
      <c r="O159" s="218"/>
      <c r="P159" s="218"/>
      <c r="Q159" s="218"/>
      <c r="R159" s="218"/>
      <c r="S159" s="218"/>
      <c r="T159" s="218"/>
      <c r="U159" s="218"/>
      <c r="V159" s="218"/>
      <c r="W159" s="218"/>
      <c r="X159" s="218"/>
      <c r="Y159" s="218"/>
      <c r="Z159" s="218"/>
      <c r="AA159" s="218"/>
      <c r="AB159" s="218"/>
      <c r="AC159" s="182"/>
      <c r="AD159" s="182"/>
      <c r="AE159" s="182"/>
      <c r="AF159" s="182"/>
      <c r="AG159" s="222" t="s">
        <v>301</v>
      </c>
      <c r="AH159" s="223"/>
      <c r="AI159" s="223"/>
      <c r="AJ159" s="223"/>
      <c r="AK159" s="223"/>
      <c r="AL159" s="223"/>
      <c r="AM159" s="223"/>
      <c r="AN159" s="223"/>
      <c r="AO159" s="224"/>
      <c r="AP159" s="269" t="s">
        <v>52</v>
      </c>
      <c r="AQ159" s="275"/>
      <c r="AR159" s="275"/>
      <c r="AS159" s="270"/>
      <c r="AT159" s="200">
        <f>'11.02'!AT159+AY159</f>
        <v>10</v>
      </c>
      <c r="AU159" s="206"/>
      <c r="AV159" s="201"/>
      <c r="AW159" s="188">
        <f>'11.02'!BG159</f>
        <v>10</v>
      </c>
      <c r="AX159" s="189"/>
      <c r="AY159" s="188"/>
      <c r="AZ159" s="189"/>
      <c r="BA159" s="200"/>
      <c r="BB159" s="201"/>
      <c r="BC159" s="269">
        <f>'11.02'!BC159+BA159</f>
        <v>0</v>
      </c>
      <c r="BD159" s="270"/>
      <c r="BE159" s="200">
        <f>'11.02'!BE159+BA159</f>
        <v>0</v>
      </c>
      <c r="BF159" s="201"/>
      <c r="BG159" s="200">
        <f>AT159-BE159</f>
        <v>10</v>
      </c>
      <c r="BH159" s="206"/>
      <c r="BI159" s="201"/>
      <c r="BJ159" s="254">
        <f>((LEFT(AP159,FIND(" ",AP159)-1)*BC159)/$S$279)</f>
        <v>0</v>
      </c>
      <c r="BK159" s="255"/>
      <c r="BL159" s="256"/>
      <c r="BM159" s="1"/>
      <c r="BN159" s="2"/>
    </row>
    <row r="160" spans="2:66" ht="15" customHeight="1" thickTop="1" thickBot="1">
      <c r="B160" s="212"/>
      <c r="C160" s="213"/>
      <c r="D160" s="213"/>
      <c r="E160" s="213"/>
      <c r="F160" s="213"/>
      <c r="G160" s="213"/>
      <c r="H160" s="213"/>
      <c r="I160" s="213"/>
      <c r="J160" s="213"/>
      <c r="K160" s="213"/>
      <c r="L160" s="214"/>
      <c r="M160" s="218"/>
      <c r="N160" s="218"/>
      <c r="O160" s="218"/>
      <c r="P160" s="218"/>
      <c r="Q160" s="218"/>
      <c r="R160" s="218"/>
      <c r="S160" s="218"/>
      <c r="T160" s="218"/>
      <c r="U160" s="218"/>
      <c r="V160" s="218"/>
      <c r="W160" s="218"/>
      <c r="X160" s="218"/>
      <c r="Y160" s="218"/>
      <c r="Z160" s="218"/>
      <c r="AA160" s="218"/>
      <c r="AB160" s="218"/>
      <c r="AC160" s="182"/>
      <c r="AD160" s="182"/>
      <c r="AE160" s="182"/>
      <c r="AF160" s="182"/>
      <c r="AG160" s="225"/>
      <c r="AH160" s="226"/>
      <c r="AI160" s="226"/>
      <c r="AJ160" s="226"/>
      <c r="AK160" s="226"/>
      <c r="AL160" s="226"/>
      <c r="AM160" s="226"/>
      <c r="AN160" s="226"/>
      <c r="AO160" s="227"/>
      <c r="AP160" s="271"/>
      <c r="AQ160" s="276"/>
      <c r="AR160" s="276"/>
      <c r="AS160" s="272"/>
      <c r="AT160" s="202"/>
      <c r="AU160" s="207"/>
      <c r="AV160" s="203"/>
      <c r="AW160" s="190"/>
      <c r="AX160" s="191"/>
      <c r="AY160" s="190"/>
      <c r="AZ160" s="191"/>
      <c r="BA160" s="202"/>
      <c r="BB160" s="203"/>
      <c r="BC160" s="271"/>
      <c r="BD160" s="272"/>
      <c r="BE160" s="202"/>
      <c r="BF160" s="203"/>
      <c r="BG160" s="202"/>
      <c r="BH160" s="207"/>
      <c r="BI160" s="203"/>
      <c r="BJ160" s="257"/>
      <c r="BK160" s="258"/>
      <c r="BL160" s="259"/>
      <c r="BM160" s="1"/>
      <c r="BN160" s="2"/>
    </row>
    <row r="161" spans="2:67" ht="15" customHeight="1" thickTop="1" thickBot="1">
      <c r="B161" s="215"/>
      <c r="C161" s="216"/>
      <c r="D161" s="216"/>
      <c r="E161" s="216"/>
      <c r="F161" s="216"/>
      <c r="G161" s="216"/>
      <c r="H161" s="216"/>
      <c r="I161" s="216"/>
      <c r="J161" s="216"/>
      <c r="K161" s="216"/>
      <c r="L161" s="217"/>
      <c r="M161" s="218"/>
      <c r="N161" s="218"/>
      <c r="O161" s="218"/>
      <c r="P161" s="218"/>
      <c r="Q161" s="218"/>
      <c r="R161" s="218"/>
      <c r="S161" s="218"/>
      <c r="T161" s="218"/>
      <c r="U161" s="218"/>
      <c r="V161" s="218"/>
      <c r="W161" s="218"/>
      <c r="X161" s="218"/>
      <c r="Y161" s="218"/>
      <c r="Z161" s="218"/>
      <c r="AA161" s="218"/>
      <c r="AB161" s="218"/>
      <c r="AC161" s="182"/>
      <c r="AD161" s="182"/>
      <c r="AE161" s="182"/>
      <c r="AF161" s="182"/>
      <c r="AG161" s="228"/>
      <c r="AH161" s="229"/>
      <c r="AI161" s="229"/>
      <c r="AJ161" s="229"/>
      <c r="AK161" s="229"/>
      <c r="AL161" s="229"/>
      <c r="AM161" s="229"/>
      <c r="AN161" s="229"/>
      <c r="AO161" s="230"/>
      <c r="AP161" s="273"/>
      <c r="AQ161" s="277"/>
      <c r="AR161" s="277"/>
      <c r="AS161" s="274"/>
      <c r="AT161" s="204"/>
      <c r="AU161" s="208"/>
      <c r="AV161" s="205"/>
      <c r="AW161" s="192"/>
      <c r="AX161" s="193"/>
      <c r="AY161" s="192"/>
      <c r="AZ161" s="193"/>
      <c r="BA161" s="204"/>
      <c r="BB161" s="205"/>
      <c r="BC161" s="273"/>
      <c r="BD161" s="274"/>
      <c r="BE161" s="204"/>
      <c r="BF161" s="205"/>
      <c r="BG161" s="204"/>
      <c r="BH161" s="208"/>
      <c r="BI161" s="205"/>
      <c r="BJ161" s="260"/>
      <c r="BK161" s="261"/>
      <c r="BL161" s="262"/>
      <c r="BM161" s="1"/>
      <c r="BN161" s="2"/>
    </row>
    <row r="162" spans="2:67" ht="15" customHeight="1" thickTop="1" thickBot="1">
      <c r="B162" s="209"/>
      <c r="C162" s="210"/>
      <c r="D162" s="210"/>
      <c r="E162" s="210"/>
      <c r="F162" s="210"/>
      <c r="G162" s="210"/>
      <c r="H162" s="210"/>
      <c r="I162" s="210"/>
      <c r="J162" s="210"/>
      <c r="K162" s="210"/>
      <c r="L162" s="211"/>
      <c r="M162" s="218"/>
      <c r="N162" s="218"/>
      <c r="O162" s="218"/>
      <c r="P162" s="218"/>
      <c r="Q162" s="218"/>
      <c r="R162" s="218"/>
      <c r="S162" s="218"/>
      <c r="T162" s="218"/>
      <c r="U162" s="218"/>
      <c r="V162" s="218"/>
      <c r="W162" s="218"/>
      <c r="X162" s="218"/>
      <c r="Y162" s="218"/>
      <c r="Z162" s="218"/>
      <c r="AA162" s="218"/>
      <c r="AB162" s="218"/>
      <c r="AC162" s="182"/>
      <c r="AD162" s="182"/>
      <c r="AE162" s="182"/>
      <c r="AF162" s="182"/>
      <c r="AG162" s="222" t="s">
        <v>164</v>
      </c>
      <c r="AH162" s="223"/>
      <c r="AI162" s="223"/>
      <c r="AJ162" s="223"/>
      <c r="AK162" s="223"/>
      <c r="AL162" s="223"/>
      <c r="AM162" s="223"/>
      <c r="AN162" s="223"/>
      <c r="AO162" s="224"/>
      <c r="AP162" s="269" t="s">
        <v>52</v>
      </c>
      <c r="AQ162" s="275"/>
      <c r="AR162" s="275"/>
      <c r="AS162" s="270"/>
      <c r="AT162" s="200">
        <f>'11.02'!AT162+AY162</f>
        <v>0</v>
      </c>
      <c r="AU162" s="206"/>
      <c r="AV162" s="201"/>
      <c r="AW162" s="188">
        <f>'11.02'!BG162</f>
        <v>0</v>
      </c>
      <c r="AX162" s="189"/>
      <c r="AY162" s="188"/>
      <c r="AZ162" s="189"/>
      <c r="BA162" s="200"/>
      <c r="BB162" s="201"/>
      <c r="BC162" s="269">
        <f>'11.02'!BC162+BA162</f>
        <v>0</v>
      </c>
      <c r="BD162" s="270"/>
      <c r="BE162" s="200">
        <f>'11.02'!BE162+BA162</f>
        <v>0</v>
      </c>
      <c r="BF162" s="201"/>
      <c r="BG162" s="200">
        <f>AT162-BE162</f>
        <v>0</v>
      </c>
      <c r="BH162" s="206"/>
      <c r="BI162" s="201"/>
      <c r="BJ162" s="254">
        <f>((LEFT(AP162,FIND(" ",AP162)-1)*BC162)/$S$279)</f>
        <v>0</v>
      </c>
      <c r="BK162" s="255"/>
      <c r="BL162" s="256"/>
      <c r="BM162" s="1"/>
      <c r="BN162" s="2"/>
    </row>
    <row r="163" spans="2:67" ht="15" customHeight="1" thickTop="1" thickBot="1">
      <c r="B163" s="212"/>
      <c r="C163" s="213"/>
      <c r="D163" s="213"/>
      <c r="E163" s="213"/>
      <c r="F163" s="213"/>
      <c r="G163" s="213"/>
      <c r="H163" s="213"/>
      <c r="I163" s="213"/>
      <c r="J163" s="213"/>
      <c r="K163" s="213"/>
      <c r="L163" s="214"/>
      <c r="M163" s="218"/>
      <c r="N163" s="218"/>
      <c r="O163" s="218"/>
      <c r="P163" s="218"/>
      <c r="Q163" s="218"/>
      <c r="R163" s="218"/>
      <c r="S163" s="218"/>
      <c r="T163" s="218"/>
      <c r="U163" s="218"/>
      <c r="V163" s="218"/>
      <c r="W163" s="218"/>
      <c r="X163" s="218"/>
      <c r="Y163" s="218"/>
      <c r="Z163" s="218"/>
      <c r="AA163" s="218"/>
      <c r="AB163" s="218"/>
      <c r="AC163" s="182"/>
      <c r="AD163" s="182"/>
      <c r="AE163" s="182"/>
      <c r="AF163" s="182"/>
      <c r="AG163" s="225"/>
      <c r="AH163" s="226"/>
      <c r="AI163" s="226"/>
      <c r="AJ163" s="226"/>
      <c r="AK163" s="226"/>
      <c r="AL163" s="226"/>
      <c r="AM163" s="226"/>
      <c r="AN163" s="226"/>
      <c r="AO163" s="227"/>
      <c r="AP163" s="271"/>
      <c r="AQ163" s="276"/>
      <c r="AR163" s="276"/>
      <c r="AS163" s="272"/>
      <c r="AT163" s="202"/>
      <c r="AU163" s="207"/>
      <c r="AV163" s="203"/>
      <c r="AW163" s="190"/>
      <c r="AX163" s="191"/>
      <c r="AY163" s="190"/>
      <c r="AZ163" s="191"/>
      <c r="BA163" s="202"/>
      <c r="BB163" s="203"/>
      <c r="BC163" s="271"/>
      <c r="BD163" s="272"/>
      <c r="BE163" s="202"/>
      <c r="BF163" s="203"/>
      <c r="BG163" s="202"/>
      <c r="BH163" s="207"/>
      <c r="BI163" s="203"/>
      <c r="BJ163" s="257"/>
      <c r="BK163" s="258"/>
      <c r="BL163" s="259"/>
      <c r="BM163" s="1"/>
      <c r="BN163" s="2"/>
    </row>
    <row r="164" spans="2:67" ht="15" customHeight="1" thickTop="1" thickBot="1">
      <c r="B164" s="215"/>
      <c r="C164" s="216"/>
      <c r="D164" s="216"/>
      <c r="E164" s="216"/>
      <c r="F164" s="216"/>
      <c r="G164" s="216"/>
      <c r="H164" s="216"/>
      <c r="I164" s="216"/>
      <c r="J164" s="216"/>
      <c r="K164" s="216"/>
      <c r="L164" s="217"/>
      <c r="M164" s="218"/>
      <c r="N164" s="218"/>
      <c r="O164" s="218"/>
      <c r="P164" s="218"/>
      <c r="Q164" s="218"/>
      <c r="R164" s="218"/>
      <c r="S164" s="218"/>
      <c r="T164" s="218"/>
      <c r="U164" s="218"/>
      <c r="V164" s="218"/>
      <c r="W164" s="218"/>
      <c r="X164" s="218"/>
      <c r="Y164" s="218"/>
      <c r="Z164" s="218"/>
      <c r="AA164" s="218"/>
      <c r="AB164" s="218"/>
      <c r="AC164" s="182"/>
      <c r="AD164" s="182"/>
      <c r="AE164" s="182"/>
      <c r="AF164" s="182"/>
      <c r="AG164" s="228"/>
      <c r="AH164" s="229"/>
      <c r="AI164" s="229"/>
      <c r="AJ164" s="229"/>
      <c r="AK164" s="229"/>
      <c r="AL164" s="229"/>
      <c r="AM164" s="229"/>
      <c r="AN164" s="229"/>
      <c r="AO164" s="230"/>
      <c r="AP164" s="273"/>
      <c r="AQ164" s="277"/>
      <c r="AR164" s="277"/>
      <c r="AS164" s="274"/>
      <c r="AT164" s="204"/>
      <c r="AU164" s="208"/>
      <c r="AV164" s="205"/>
      <c r="AW164" s="192"/>
      <c r="AX164" s="193"/>
      <c r="AY164" s="192"/>
      <c r="AZ164" s="193"/>
      <c r="BA164" s="204"/>
      <c r="BB164" s="205"/>
      <c r="BC164" s="273"/>
      <c r="BD164" s="274"/>
      <c r="BE164" s="204"/>
      <c r="BF164" s="205"/>
      <c r="BG164" s="204"/>
      <c r="BH164" s="208"/>
      <c r="BI164" s="205"/>
      <c r="BJ164" s="260"/>
      <c r="BK164" s="261"/>
      <c r="BL164" s="262"/>
      <c r="BM164" s="1"/>
      <c r="BN164" s="2"/>
    </row>
    <row r="165" spans="2:67" ht="15" customHeight="1" thickTop="1" thickBot="1">
      <c r="B165" s="209"/>
      <c r="C165" s="210"/>
      <c r="D165" s="210"/>
      <c r="E165" s="210"/>
      <c r="F165" s="210"/>
      <c r="G165" s="210"/>
      <c r="H165" s="210"/>
      <c r="I165" s="210"/>
      <c r="J165" s="210"/>
      <c r="K165" s="210"/>
      <c r="L165" s="211"/>
      <c r="M165" s="218"/>
      <c r="N165" s="218"/>
      <c r="O165" s="218"/>
      <c r="P165" s="218"/>
      <c r="Q165" s="218"/>
      <c r="R165" s="218"/>
      <c r="S165" s="218"/>
      <c r="T165" s="218"/>
      <c r="U165" s="218"/>
      <c r="V165" s="218"/>
      <c r="W165" s="218"/>
      <c r="X165" s="218"/>
      <c r="Y165" s="218"/>
      <c r="Z165" s="218"/>
      <c r="AA165" s="218"/>
      <c r="AB165" s="218"/>
      <c r="AC165" s="182"/>
      <c r="AD165" s="182"/>
      <c r="AE165" s="182"/>
      <c r="AF165" s="182"/>
      <c r="AG165" s="265" t="s">
        <v>63</v>
      </c>
      <c r="AH165" s="265"/>
      <c r="AI165" s="265"/>
      <c r="AJ165" s="265"/>
      <c r="AK165" s="265"/>
      <c r="AL165" s="265"/>
      <c r="AM165" s="265"/>
      <c r="AN165" s="265"/>
      <c r="AO165" s="265"/>
      <c r="AP165" s="265"/>
      <c r="AQ165" s="265"/>
      <c r="AR165" s="265"/>
      <c r="AS165" s="265"/>
      <c r="AT165" s="265"/>
      <c r="AU165" s="265"/>
      <c r="AV165" s="265"/>
      <c r="AW165" s="265"/>
      <c r="AX165" s="265"/>
      <c r="AY165" s="265"/>
      <c r="AZ165" s="265"/>
      <c r="BA165" s="265"/>
      <c r="BB165" s="265"/>
      <c r="BC165" s="265"/>
      <c r="BD165" s="265"/>
      <c r="BE165" s="265"/>
      <c r="BF165" s="265"/>
      <c r="BG165" s="265"/>
      <c r="BH165" s="265"/>
      <c r="BI165" s="266"/>
      <c r="BJ165" s="254">
        <f>SUM(BG66:BI164)</f>
        <v>759</v>
      </c>
      <c r="BK165" s="255"/>
      <c r="BL165" s="256"/>
      <c r="BM165" s="263" t="s">
        <v>263</v>
      </c>
      <c r="BN165" s="264"/>
      <c r="BO165" s="264"/>
    </row>
    <row r="166" spans="2:67" ht="15" customHeight="1" thickTop="1" thickBot="1">
      <c r="B166" s="212"/>
      <c r="C166" s="213"/>
      <c r="D166" s="213"/>
      <c r="E166" s="213"/>
      <c r="F166" s="213"/>
      <c r="G166" s="213"/>
      <c r="H166" s="213"/>
      <c r="I166" s="213"/>
      <c r="J166" s="213"/>
      <c r="K166" s="213"/>
      <c r="L166" s="214"/>
      <c r="M166" s="218"/>
      <c r="N166" s="218"/>
      <c r="O166" s="218"/>
      <c r="P166" s="218"/>
      <c r="Q166" s="218"/>
      <c r="R166" s="218"/>
      <c r="S166" s="218"/>
      <c r="T166" s="218"/>
      <c r="U166" s="218"/>
      <c r="V166" s="218"/>
      <c r="W166" s="218"/>
      <c r="X166" s="218"/>
      <c r="Y166" s="218"/>
      <c r="Z166" s="218"/>
      <c r="AA166" s="218"/>
      <c r="AB166" s="218"/>
      <c r="AC166" s="182"/>
      <c r="AD166" s="182"/>
      <c r="AE166" s="182"/>
      <c r="AF166" s="182"/>
      <c r="AG166" s="267"/>
      <c r="AH166" s="267"/>
      <c r="AI166" s="267"/>
      <c r="AJ166" s="267"/>
      <c r="AK166" s="267"/>
      <c r="AL166" s="267"/>
      <c r="AM166" s="267"/>
      <c r="AN166" s="267"/>
      <c r="AO166" s="267"/>
      <c r="AP166" s="267"/>
      <c r="AQ166" s="267"/>
      <c r="AR166" s="267"/>
      <c r="AS166" s="267"/>
      <c r="AT166" s="267"/>
      <c r="AU166" s="267"/>
      <c r="AV166" s="267"/>
      <c r="AW166" s="267"/>
      <c r="AX166" s="267"/>
      <c r="AY166" s="267"/>
      <c r="AZ166" s="267"/>
      <c r="BA166" s="267"/>
      <c r="BB166" s="267"/>
      <c r="BC166" s="267"/>
      <c r="BD166" s="267"/>
      <c r="BE166" s="267"/>
      <c r="BF166" s="267"/>
      <c r="BG166" s="267"/>
      <c r="BH166" s="267"/>
      <c r="BI166" s="268"/>
      <c r="BJ166" s="257"/>
      <c r="BK166" s="258"/>
      <c r="BL166" s="259"/>
      <c r="BM166" s="263"/>
      <c r="BN166" s="264"/>
      <c r="BO166" s="264"/>
    </row>
    <row r="167" spans="2:67" ht="15" customHeight="1" thickTop="1" thickBot="1">
      <c r="B167" s="215"/>
      <c r="C167" s="216"/>
      <c r="D167" s="216"/>
      <c r="E167" s="216"/>
      <c r="F167" s="216"/>
      <c r="G167" s="216"/>
      <c r="H167" s="216"/>
      <c r="I167" s="216"/>
      <c r="J167" s="216"/>
      <c r="K167" s="216"/>
      <c r="L167" s="217"/>
      <c r="M167" s="218"/>
      <c r="N167" s="218"/>
      <c r="O167" s="218"/>
      <c r="P167" s="218"/>
      <c r="Q167" s="218"/>
      <c r="R167" s="218"/>
      <c r="S167" s="218"/>
      <c r="T167" s="218"/>
      <c r="U167" s="218"/>
      <c r="V167" s="218"/>
      <c r="W167" s="218"/>
      <c r="X167" s="218"/>
      <c r="Y167" s="218"/>
      <c r="Z167" s="218"/>
      <c r="AA167" s="218"/>
      <c r="AB167" s="218"/>
      <c r="AC167" s="182"/>
      <c r="AD167" s="182"/>
      <c r="AE167" s="182"/>
      <c r="AF167" s="182"/>
      <c r="AG167" s="267"/>
      <c r="AH167" s="267"/>
      <c r="AI167" s="267"/>
      <c r="AJ167" s="267"/>
      <c r="AK167" s="267"/>
      <c r="AL167" s="267"/>
      <c r="AM167" s="267"/>
      <c r="AN167" s="267"/>
      <c r="AO167" s="267"/>
      <c r="AP167" s="267"/>
      <c r="AQ167" s="267"/>
      <c r="AR167" s="267"/>
      <c r="AS167" s="267"/>
      <c r="AT167" s="267"/>
      <c r="AU167" s="267"/>
      <c r="AV167" s="267"/>
      <c r="AW167" s="267"/>
      <c r="AX167" s="267"/>
      <c r="AY167" s="267"/>
      <c r="AZ167" s="267"/>
      <c r="BA167" s="267"/>
      <c r="BB167" s="267"/>
      <c r="BC167" s="267"/>
      <c r="BD167" s="267"/>
      <c r="BE167" s="267"/>
      <c r="BF167" s="267"/>
      <c r="BG167" s="267"/>
      <c r="BH167" s="267"/>
      <c r="BI167" s="268"/>
      <c r="BJ167" s="260"/>
      <c r="BK167" s="261"/>
      <c r="BL167" s="262"/>
      <c r="BM167" s="263"/>
      <c r="BN167" s="264"/>
      <c r="BO167" s="264"/>
    </row>
    <row r="168" spans="2:67" ht="15" customHeight="1" thickTop="1" thickBot="1">
      <c r="B168" s="209"/>
      <c r="C168" s="210"/>
      <c r="D168" s="210"/>
      <c r="E168" s="210"/>
      <c r="F168" s="210"/>
      <c r="G168" s="210"/>
      <c r="H168" s="210"/>
      <c r="I168" s="210"/>
      <c r="J168" s="210"/>
      <c r="K168" s="210"/>
      <c r="L168" s="211"/>
      <c r="M168" s="218"/>
      <c r="N168" s="218"/>
      <c r="O168" s="218"/>
      <c r="P168" s="218"/>
      <c r="Q168" s="218"/>
      <c r="R168" s="218"/>
      <c r="S168" s="218"/>
      <c r="T168" s="218"/>
      <c r="U168" s="218"/>
      <c r="V168" s="218"/>
      <c r="W168" s="218"/>
      <c r="X168" s="218"/>
      <c r="Y168" s="218"/>
      <c r="Z168" s="218"/>
      <c r="AA168" s="218"/>
      <c r="AB168" s="218"/>
      <c r="AC168" s="182"/>
      <c r="AD168" s="182"/>
      <c r="AE168" s="182"/>
      <c r="AF168" s="182"/>
      <c r="AG168" s="246" t="s">
        <v>40</v>
      </c>
      <c r="AH168" s="246"/>
      <c r="AI168" s="246"/>
      <c r="AJ168" s="246"/>
      <c r="AK168" s="246"/>
      <c r="AL168" s="246"/>
      <c r="AM168" s="246"/>
      <c r="AN168" s="246"/>
      <c r="AO168" s="246"/>
      <c r="AP168" s="246" t="s">
        <v>41</v>
      </c>
      <c r="AQ168" s="246"/>
      <c r="AR168" s="246"/>
      <c r="AS168" s="246"/>
      <c r="AT168" s="247" t="s">
        <v>42</v>
      </c>
      <c r="AU168" s="247"/>
      <c r="AV168" s="247"/>
      <c r="AW168" s="246" t="s">
        <v>43</v>
      </c>
      <c r="AX168" s="246"/>
      <c r="AY168" s="246"/>
      <c r="AZ168" s="246"/>
      <c r="BA168" s="246"/>
      <c r="BB168" s="246"/>
      <c r="BC168" s="248" t="s">
        <v>44</v>
      </c>
      <c r="BD168" s="249"/>
      <c r="BE168" s="248" t="s">
        <v>45</v>
      </c>
      <c r="BF168" s="249"/>
      <c r="BG168" s="246" t="s">
        <v>46</v>
      </c>
      <c r="BH168" s="246"/>
      <c r="BI168" s="246"/>
      <c r="BJ168" s="254">
        <f>SUM(BG174:BI209)</f>
        <v>11</v>
      </c>
      <c r="BK168" s="255"/>
      <c r="BL168" s="256"/>
      <c r="BM168" s="263" t="s">
        <v>264</v>
      </c>
      <c r="BN168" s="264"/>
      <c r="BO168" s="264"/>
    </row>
    <row r="169" spans="2:67" ht="15" customHeight="1" thickTop="1" thickBot="1">
      <c r="B169" s="212"/>
      <c r="C169" s="213"/>
      <c r="D169" s="213"/>
      <c r="E169" s="213"/>
      <c r="F169" s="213"/>
      <c r="G169" s="213"/>
      <c r="H169" s="213"/>
      <c r="I169" s="213"/>
      <c r="J169" s="213"/>
      <c r="K169" s="213"/>
      <c r="L169" s="214"/>
      <c r="M169" s="218"/>
      <c r="N169" s="218"/>
      <c r="O169" s="218"/>
      <c r="P169" s="218"/>
      <c r="Q169" s="218"/>
      <c r="R169" s="218"/>
      <c r="S169" s="218"/>
      <c r="T169" s="218"/>
      <c r="U169" s="218"/>
      <c r="V169" s="218"/>
      <c r="W169" s="218"/>
      <c r="X169" s="218"/>
      <c r="Y169" s="218"/>
      <c r="Z169" s="218"/>
      <c r="AA169" s="218"/>
      <c r="AB169" s="218"/>
      <c r="AC169" s="182"/>
      <c r="AD169" s="182"/>
      <c r="AE169" s="182"/>
      <c r="AF169" s="182"/>
      <c r="AG169" s="246"/>
      <c r="AH169" s="246"/>
      <c r="AI169" s="246"/>
      <c r="AJ169" s="246"/>
      <c r="AK169" s="246"/>
      <c r="AL169" s="246"/>
      <c r="AM169" s="246"/>
      <c r="AN169" s="246"/>
      <c r="AO169" s="246"/>
      <c r="AP169" s="246"/>
      <c r="AQ169" s="246"/>
      <c r="AR169" s="246"/>
      <c r="AS169" s="246"/>
      <c r="AT169" s="247"/>
      <c r="AU169" s="247"/>
      <c r="AV169" s="247"/>
      <c r="AW169" s="246"/>
      <c r="AX169" s="246"/>
      <c r="AY169" s="246"/>
      <c r="AZ169" s="246"/>
      <c r="BA169" s="246"/>
      <c r="BB169" s="246"/>
      <c r="BC169" s="250"/>
      <c r="BD169" s="251"/>
      <c r="BE169" s="250"/>
      <c r="BF169" s="251"/>
      <c r="BG169" s="246"/>
      <c r="BH169" s="246"/>
      <c r="BI169" s="246"/>
      <c r="BJ169" s="257"/>
      <c r="BK169" s="258"/>
      <c r="BL169" s="259"/>
      <c r="BM169" s="263"/>
      <c r="BN169" s="264"/>
      <c r="BO169" s="264"/>
    </row>
    <row r="170" spans="2:67" ht="15" customHeight="1" thickTop="1" thickBot="1">
      <c r="B170" s="215"/>
      <c r="C170" s="216"/>
      <c r="D170" s="216"/>
      <c r="E170" s="216"/>
      <c r="F170" s="216"/>
      <c r="G170" s="216"/>
      <c r="H170" s="216"/>
      <c r="I170" s="216"/>
      <c r="J170" s="216"/>
      <c r="K170" s="216"/>
      <c r="L170" s="217"/>
      <c r="M170" s="218"/>
      <c r="N170" s="218"/>
      <c r="O170" s="218"/>
      <c r="P170" s="218"/>
      <c r="Q170" s="218"/>
      <c r="R170" s="218"/>
      <c r="S170" s="218"/>
      <c r="T170" s="218"/>
      <c r="U170" s="218"/>
      <c r="V170" s="218"/>
      <c r="W170" s="218"/>
      <c r="X170" s="218"/>
      <c r="Y170" s="218"/>
      <c r="Z170" s="218"/>
      <c r="AA170" s="218"/>
      <c r="AB170" s="218"/>
      <c r="AC170" s="182"/>
      <c r="AD170" s="182"/>
      <c r="AE170" s="182"/>
      <c r="AF170" s="182"/>
      <c r="AG170" s="246"/>
      <c r="AH170" s="246"/>
      <c r="AI170" s="246"/>
      <c r="AJ170" s="246"/>
      <c r="AK170" s="246"/>
      <c r="AL170" s="246"/>
      <c r="AM170" s="246"/>
      <c r="AN170" s="246"/>
      <c r="AO170" s="246"/>
      <c r="AP170" s="246"/>
      <c r="AQ170" s="246"/>
      <c r="AR170" s="246"/>
      <c r="AS170" s="246"/>
      <c r="AT170" s="247"/>
      <c r="AU170" s="247"/>
      <c r="AV170" s="247"/>
      <c r="AW170" s="246"/>
      <c r="AX170" s="246"/>
      <c r="AY170" s="246"/>
      <c r="AZ170" s="246"/>
      <c r="BA170" s="246"/>
      <c r="BB170" s="246"/>
      <c r="BC170" s="250"/>
      <c r="BD170" s="251"/>
      <c r="BE170" s="250"/>
      <c r="BF170" s="251"/>
      <c r="BG170" s="246"/>
      <c r="BH170" s="246"/>
      <c r="BI170" s="246"/>
      <c r="BJ170" s="260"/>
      <c r="BK170" s="261"/>
      <c r="BL170" s="262"/>
      <c r="BM170" s="263"/>
      <c r="BN170" s="264"/>
      <c r="BO170" s="264"/>
    </row>
    <row r="171" spans="2:67" ht="15" customHeight="1" thickTop="1" thickBot="1">
      <c r="B171" s="209"/>
      <c r="C171" s="210"/>
      <c r="D171" s="210"/>
      <c r="E171" s="210"/>
      <c r="F171" s="210"/>
      <c r="G171" s="210"/>
      <c r="H171" s="210"/>
      <c r="I171" s="210"/>
      <c r="J171" s="210"/>
      <c r="K171" s="210"/>
      <c r="L171" s="211"/>
      <c r="M171" s="218"/>
      <c r="N171" s="218"/>
      <c r="O171" s="218"/>
      <c r="P171" s="218"/>
      <c r="Q171" s="218"/>
      <c r="R171" s="218"/>
      <c r="S171" s="218"/>
      <c r="T171" s="218"/>
      <c r="U171" s="218"/>
      <c r="V171" s="218"/>
      <c r="W171" s="218"/>
      <c r="X171" s="218"/>
      <c r="Y171" s="218"/>
      <c r="Z171" s="218"/>
      <c r="AA171" s="218"/>
      <c r="AB171" s="218"/>
      <c r="AC171" s="182"/>
      <c r="AD171" s="182"/>
      <c r="AE171" s="182"/>
      <c r="AF171" s="182"/>
      <c r="AG171" s="246"/>
      <c r="AH171" s="246"/>
      <c r="AI171" s="246"/>
      <c r="AJ171" s="246"/>
      <c r="AK171" s="246"/>
      <c r="AL171" s="246"/>
      <c r="AM171" s="246"/>
      <c r="AN171" s="246"/>
      <c r="AO171" s="246"/>
      <c r="AP171" s="246"/>
      <c r="AQ171" s="246"/>
      <c r="AR171" s="246"/>
      <c r="AS171" s="246"/>
      <c r="AT171" s="247"/>
      <c r="AU171" s="247"/>
      <c r="AV171" s="247"/>
      <c r="AW171" s="246" t="s">
        <v>48</v>
      </c>
      <c r="AX171" s="246"/>
      <c r="AY171" s="246" t="s">
        <v>49</v>
      </c>
      <c r="AZ171" s="246"/>
      <c r="BA171" s="246" t="s">
        <v>50</v>
      </c>
      <c r="BB171" s="246"/>
      <c r="BC171" s="250"/>
      <c r="BD171" s="251"/>
      <c r="BE171" s="250"/>
      <c r="BF171" s="251"/>
      <c r="BG171" s="246"/>
      <c r="BH171" s="246"/>
      <c r="BI171" s="246"/>
      <c r="BJ171" s="254">
        <f>BJ165+BJ168+BJ177</f>
        <v>771.1</v>
      </c>
      <c r="BK171" s="255"/>
      <c r="BL171" s="256"/>
      <c r="BM171" s="263" t="s">
        <v>265</v>
      </c>
      <c r="BN171" s="264"/>
      <c r="BO171" s="264"/>
    </row>
    <row r="172" spans="2:67" ht="15" customHeight="1" thickTop="1" thickBot="1">
      <c r="B172" s="212"/>
      <c r="C172" s="213"/>
      <c r="D172" s="213"/>
      <c r="E172" s="213"/>
      <c r="F172" s="213"/>
      <c r="G172" s="213"/>
      <c r="H172" s="213"/>
      <c r="I172" s="213"/>
      <c r="J172" s="213"/>
      <c r="K172" s="213"/>
      <c r="L172" s="214"/>
      <c r="M172" s="218"/>
      <c r="N172" s="218"/>
      <c r="O172" s="218"/>
      <c r="P172" s="218"/>
      <c r="Q172" s="218"/>
      <c r="R172" s="218"/>
      <c r="S172" s="218"/>
      <c r="T172" s="218"/>
      <c r="U172" s="218"/>
      <c r="V172" s="218"/>
      <c r="W172" s="218"/>
      <c r="X172" s="218"/>
      <c r="Y172" s="218"/>
      <c r="Z172" s="218"/>
      <c r="AA172" s="218"/>
      <c r="AB172" s="218"/>
      <c r="AC172" s="182"/>
      <c r="AD172" s="182"/>
      <c r="AE172" s="182"/>
      <c r="AF172" s="182"/>
      <c r="AG172" s="246"/>
      <c r="AH172" s="246"/>
      <c r="AI172" s="246"/>
      <c r="AJ172" s="246"/>
      <c r="AK172" s="246"/>
      <c r="AL172" s="246"/>
      <c r="AM172" s="246"/>
      <c r="AN172" s="246"/>
      <c r="AO172" s="246"/>
      <c r="AP172" s="246"/>
      <c r="AQ172" s="246"/>
      <c r="AR172" s="246"/>
      <c r="AS172" s="246"/>
      <c r="AT172" s="247"/>
      <c r="AU172" s="247"/>
      <c r="AV172" s="247"/>
      <c r="AW172" s="246"/>
      <c r="AX172" s="246"/>
      <c r="AY172" s="246"/>
      <c r="AZ172" s="246"/>
      <c r="BA172" s="246"/>
      <c r="BB172" s="246"/>
      <c r="BC172" s="250"/>
      <c r="BD172" s="251"/>
      <c r="BE172" s="250"/>
      <c r="BF172" s="251"/>
      <c r="BG172" s="246"/>
      <c r="BH172" s="246"/>
      <c r="BI172" s="246"/>
      <c r="BJ172" s="257"/>
      <c r="BK172" s="258"/>
      <c r="BL172" s="259"/>
      <c r="BM172" s="263"/>
      <c r="BN172" s="264"/>
      <c r="BO172" s="264"/>
    </row>
    <row r="173" spans="2:67" ht="15" customHeight="1" thickTop="1" thickBot="1">
      <c r="B173" s="215"/>
      <c r="C173" s="216"/>
      <c r="D173" s="216"/>
      <c r="E173" s="216"/>
      <c r="F173" s="216"/>
      <c r="G173" s="216"/>
      <c r="H173" s="216"/>
      <c r="I173" s="216"/>
      <c r="J173" s="216"/>
      <c r="K173" s="216"/>
      <c r="L173" s="217"/>
      <c r="M173" s="218"/>
      <c r="N173" s="218"/>
      <c r="O173" s="218"/>
      <c r="P173" s="218"/>
      <c r="Q173" s="218"/>
      <c r="R173" s="218"/>
      <c r="S173" s="218"/>
      <c r="T173" s="218"/>
      <c r="U173" s="218"/>
      <c r="V173" s="218"/>
      <c r="W173" s="218"/>
      <c r="X173" s="218"/>
      <c r="Y173" s="218"/>
      <c r="Z173" s="218"/>
      <c r="AA173" s="218"/>
      <c r="AB173" s="218"/>
      <c r="AC173" s="182"/>
      <c r="AD173" s="182"/>
      <c r="AE173" s="182"/>
      <c r="AF173" s="182"/>
      <c r="AG173" s="246"/>
      <c r="AH173" s="246"/>
      <c r="AI173" s="246"/>
      <c r="AJ173" s="246"/>
      <c r="AK173" s="246"/>
      <c r="AL173" s="246"/>
      <c r="AM173" s="246"/>
      <c r="AN173" s="246"/>
      <c r="AO173" s="246"/>
      <c r="AP173" s="246"/>
      <c r="AQ173" s="246"/>
      <c r="AR173" s="246"/>
      <c r="AS173" s="246"/>
      <c r="AT173" s="247"/>
      <c r="AU173" s="247"/>
      <c r="AV173" s="247"/>
      <c r="AW173" s="246"/>
      <c r="AX173" s="246"/>
      <c r="AY173" s="246"/>
      <c r="AZ173" s="246"/>
      <c r="BA173" s="246"/>
      <c r="BB173" s="246"/>
      <c r="BC173" s="252"/>
      <c r="BD173" s="253"/>
      <c r="BE173" s="252"/>
      <c r="BF173" s="253"/>
      <c r="BG173" s="246"/>
      <c r="BH173" s="246"/>
      <c r="BI173" s="246"/>
      <c r="BJ173" s="260"/>
      <c r="BK173" s="261"/>
      <c r="BL173" s="262"/>
      <c r="BM173" s="263"/>
      <c r="BN173" s="264"/>
      <c r="BO173" s="264"/>
    </row>
    <row r="174" spans="2:67" ht="15.75" customHeight="1" thickTop="1" thickBot="1">
      <c r="B174" s="209"/>
      <c r="C174" s="210"/>
      <c r="D174" s="210"/>
      <c r="E174" s="210"/>
      <c r="F174" s="210"/>
      <c r="G174" s="210"/>
      <c r="H174" s="210"/>
      <c r="I174" s="210"/>
      <c r="J174" s="210"/>
      <c r="K174" s="210"/>
      <c r="L174" s="211"/>
      <c r="M174" s="218"/>
      <c r="N174" s="218"/>
      <c r="O174" s="218"/>
      <c r="P174" s="218"/>
      <c r="Q174" s="218"/>
      <c r="R174" s="218"/>
      <c r="S174" s="218"/>
      <c r="T174" s="218"/>
      <c r="U174" s="218"/>
      <c r="V174" s="218"/>
      <c r="W174" s="218"/>
      <c r="X174" s="218"/>
      <c r="Y174" s="218"/>
      <c r="Z174" s="218"/>
      <c r="AA174" s="218"/>
      <c r="AB174" s="218"/>
      <c r="AC174" s="182"/>
      <c r="AD174" s="182"/>
      <c r="AE174" s="182"/>
      <c r="AF174" s="182"/>
      <c r="AG174" s="222" t="s">
        <v>144</v>
      </c>
      <c r="AH174" s="223"/>
      <c r="AI174" s="223"/>
      <c r="AJ174" s="223"/>
      <c r="AK174" s="223"/>
      <c r="AL174" s="223"/>
      <c r="AM174" s="223"/>
      <c r="AN174" s="223"/>
      <c r="AO174" s="224"/>
      <c r="AP174" s="231" t="s">
        <v>184</v>
      </c>
      <c r="AQ174" s="231"/>
      <c r="AR174" s="231"/>
      <c r="AS174" s="231"/>
      <c r="AT174" s="200">
        <f>AY174+'11.02'!AT174:AV176</f>
        <v>2</v>
      </c>
      <c r="AU174" s="206"/>
      <c r="AV174" s="201"/>
      <c r="AW174" s="188">
        <f>'11.02'!BG174</f>
        <v>1</v>
      </c>
      <c r="AX174" s="189"/>
      <c r="AY174" s="194"/>
      <c r="AZ174" s="195"/>
      <c r="BA174" s="188"/>
      <c r="BB174" s="189"/>
      <c r="BC174" s="200">
        <f>BA174+'11.02'!BC174</f>
        <v>0</v>
      </c>
      <c r="BD174" s="201"/>
      <c r="BE174" s="200">
        <f>BA174+'11.02'!BE174</f>
        <v>1</v>
      </c>
      <c r="BF174" s="201"/>
      <c r="BG174" s="200">
        <f>AW174+AY174-BA174</f>
        <v>1</v>
      </c>
      <c r="BH174" s="206"/>
      <c r="BI174" s="201"/>
      <c r="BJ174" s="254">
        <f>IF(AG45&gt;0,(AG36/1000)^2*AG45*0.7854*1.3,0)</f>
        <v>17.628945430496401</v>
      </c>
      <c r="BK174" s="255"/>
      <c r="BL174" s="256"/>
      <c r="BM174" s="263" t="s">
        <v>279</v>
      </c>
      <c r="BN174" s="264"/>
      <c r="BO174" s="264"/>
    </row>
    <row r="175" spans="2:67" ht="15" customHeight="1" thickTop="1" thickBot="1">
      <c r="B175" s="212"/>
      <c r="C175" s="213"/>
      <c r="D175" s="213"/>
      <c r="E175" s="213"/>
      <c r="F175" s="213"/>
      <c r="G175" s="213"/>
      <c r="H175" s="213"/>
      <c r="I175" s="213"/>
      <c r="J175" s="213"/>
      <c r="K175" s="213"/>
      <c r="L175" s="214"/>
      <c r="M175" s="218"/>
      <c r="N175" s="218"/>
      <c r="O175" s="218"/>
      <c r="P175" s="218"/>
      <c r="Q175" s="218"/>
      <c r="R175" s="218"/>
      <c r="S175" s="218"/>
      <c r="T175" s="218"/>
      <c r="U175" s="218"/>
      <c r="V175" s="218"/>
      <c r="W175" s="218"/>
      <c r="X175" s="218"/>
      <c r="Y175" s="218"/>
      <c r="Z175" s="218"/>
      <c r="AA175" s="218"/>
      <c r="AB175" s="218"/>
      <c r="AC175" s="182"/>
      <c r="AD175" s="182"/>
      <c r="AE175" s="182"/>
      <c r="AF175" s="182"/>
      <c r="AG175" s="225"/>
      <c r="AH175" s="226"/>
      <c r="AI175" s="226"/>
      <c r="AJ175" s="226"/>
      <c r="AK175" s="226"/>
      <c r="AL175" s="226"/>
      <c r="AM175" s="226"/>
      <c r="AN175" s="226"/>
      <c r="AO175" s="227"/>
      <c r="AP175" s="231"/>
      <c r="AQ175" s="231"/>
      <c r="AR175" s="231"/>
      <c r="AS175" s="231"/>
      <c r="AT175" s="202"/>
      <c r="AU175" s="207"/>
      <c r="AV175" s="203"/>
      <c r="AW175" s="190"/>
      <c r="AX175" s="191"/>
      <c r="AY175" s="196"/>
      <c r="AZ175" s="197"/>
      <c r="BA175" s="190"/>
      <c r="BB175" s="191"/>
      <c r="BC175" s="202"/>
      <c r="BD175" s="203"/>
      <c r="BE175" s="202"/>
      <c r="BF175" s="203"/>
      <c r="BG175" s="202"/>
      <c r="BH175" s="207"/>
      <c r="BI175" s="203"/>
      <c r="BJ175" s="257"/>
      <c r="BK175" s="258"/>
      <c r="BL175" s="259"/>
      <c r="BM175" s="263"/>
      <c r="BN175" s="264"/>
      <c r="BO175" s="264"/>
    </row>
    <row r="176" spans="2:67" ht="15" customHeight="1" thickTop="1" thickBot="1">
      <c r="B176" s="215"/>
      <c r="C176" s="216"/>
      <c r="D176" s="216"/>
      <c r="E176" s="216"/>
      <c r="F176" s="216"/>
      <c r="G176" s="216"/>
      <c r="H176" s="216"/>
      <c r="I176" s="216"/>
      <c r="J176" s="216"/>
      <c r="K176" s="216"/>
      <c r="L176" s="217"/>
      <c r="M176" s="218"/>
      <c r="N176" s="218"/>
      <c r="O176" s="218"/>
      <c r="P176" s="218"/>
      <c r="Q176" s="218"/>
      <c r="R176" s="218"/>
      <c r="S176" s="218"/>
      <c r="T176" s="218"/>
      <c r="U176" s="218"/>
      <c r="V176" s="218"/>
      <c r="W176" s="218"/>
      <c r="X176" s="218"/>
      <c r="Y176" s="218"/>
      <c r="Z176" s="218"/>
      <c r="AA176" s="218"/>
      <c r="AB176" s="218"/>
      <c r="AC176" s="182"/>
      <c r="AD176" s="182"/>
      <c r="AE176" s="182"/>
      <c r="AF176" s="182"/>
      <c r="AG176" s="228"/>
      <c r="AH176" s="229"/>
      <c r="AI176" s="229"/>
      <c r="AJ176" s="229"/>
      <c r="AK176" s="229"/>
      <c r="AL176" s="229"/>
      <c r="AM176" s="229"/>
      <c r="AN176" s="229"/>
      <c r="AO176" s="230"/>
      <c r="AP176" s="231"/>
      <c r="AQ176" s="231"/>
      <c r="AR176" s="231"/>
      <c r="AS176" s="231"/>
      <c r="AT176" s="204"/>
      <c r="AU176" s="208"/>
      <c r="AV176" s="205"/>
      <c r="AW176" s="192"/>
      <c r="AX176" s="193"/>
      <c r="AY176" s="198"/>
      <c r="AZ176" s="199"/>
      <c r="BA176" s="192"/>
      <c r="BB176" s="193"/>
      <c r="BC176" s="204"/>
      <c r="BD176" s="205"/>
      <c r="BE176" s="204"/>
      <c r="BF176" s="205"/>
      <c r="BG176" s="204"/>
      <c r="BH176" s="208"/>
      <c r="BI176" s="205"/>
      <c r="BJ176" s="260"/>
      <c r="BK176" s="261"/>
      <c r="BL176" s="262"/>
      <c r="BM176" s="263"/>
      <c r="BN176" s="264"/>
      <c r="BO176" s="264"/>
    </row>
    <row r="177" spans="2:67" ht="15" customHeight="1" thickTop="1" thickBot="1">
      <c r="B177" s="209"/>
      <c r="C177" s="210"/>
      <c r="D177" s="210"/>
      <c r="E177" s="210"/>
      <c r="F177" s="210"/>
      <c r="G177" s="210"/>
      <c r="H177" s="210"/>
      <c r="I177" s="210"/>
      <c r="J177" s="210"/>
      <c r="K177" s="210"/>
      <c r="L177" s="211"/>
      <c r="M177" s="182"/>
      <c r="N177" s="182"/>
      <c r="O177" s="182"/>
      <c r="P177" s="182"/>
      <c r="Q177" s="218"/>
      <c r="R177" s="218"/>
      <c r="S177" s="218"/>
      <c r="T177" s="218"/>
      <c r="U177" s="218"/>
      <c r="V177" s="218"/>
      <c r="W177" s="218"/>
      <c r="X177" s="218"/>
      <c r="Y177" s="218"/>
      <c r="Z177" s="218"/>
      <c r="AA177" s="218"/>
      <c r="AB177" s="218"/>
      <c r="AC177" s="218"/>
      <c r="AD177" s="218"/>
      <c r="AE177" s="218"/>
      <c r="AF177" s="218"/>
      <c r="AG177" s="222" t="s">
        <v>145</v>
      </c>
      <c r="AH177" s="223"/>
      <c r="AI177" s="223"/>
      <c r="AJ177" s="223"/>
      <c r="AK177" s="223"/>
      <c r="AL177" s="223"/>
      <c r="AM177" s="223"/>
      <c r="AN177" s="223"/>
      <c r="AO177" s="224"/>
      <c r="AP177" s="231" t="s">
        <v>184</v>
      </c>
      <c r="AQ177" s="231"/>
      <c r="AR177" s="231"/>
      <c r="AS177" s="231"/>
      <c r="AT177" s="200">
        <f>AY177+'11.02'!AT177:AV179</f>
        <v>0</v>
      </c>
      <c r="AU177" s="206"/>
      <c r="AV177" s="201"/>
      <c r="AW177" s="188">
        <f>'11.02'!BG177</f>
        <v>0</v>
      </c>
      <c r="AX177" s="189"/>
      <c r="AY177" s="194"/>
      <c r="AZ177" s="195"/>
      <c r="BA177" s="188"/>
      <c r="BB177" s="189"/>
      <c r="BC177" s="200">
        <f>BA177+'11.02'!BC177</f>
        <v>0</v>
      </c>
      <c r="BD177" s="201"/>
      <c r="BE177" s="200">
        <f>BA177+'11.02'!BE177</f>
        <v>0</v>
      </c>
      <c r="BF177" s="201"/>
      <c r="BG177" s="200">
        <f>AW177+AY177-BA177</f>
        <v>0</v>
      </c>
      <c r="BH177" s="206"/>
      <c r="BI177" s="201"/>
      <c r="BJ177" s="254">
        <v>1.1000000000000001</v>
      </c>
      <c r="BK177" s="255"/>
      <c r="BL177" s="256"/>
      <c r="BM177" s="263" t="s">
        <v>371</v>
      </c>
      <c r="BN177" s="264"/>
      <c r="BO177" s="264"/>
    </row>
    <row r="178" spans="2:67" ht="15.75" customHeight="1" thickTop="1" thickBot="1">
      <c r="B178" s="212"/>
      <c r="C178" s="213"/>
      <c r="D178" s="213"/>
      <c r="E178" s="213"/>
      <c r="F178" s="213"/>
      <c r="G178" s="213"/>
      <c r="H178" s="213"/>
      <c r="I178" s="213"/>
      <c r="J178" s="213"/>
      <c r="K178" s="213"/>
      <c r="L178" s="214"/>
      <c r="M178" s="182"/>
      <c r="N178" s="182"/>
      <c r="O178" s="182"/>
      <c r="P178" s="182"/>
      <c r="Q178" s="218"/>
      <c r="R178" s="218"/>
      <c r="S178" s="218"/>
      <c r="T178" s="218"/>
      <c r="U178" s="218"/>
      <c r="V178" s="218"/>
      <c r="W178" s="218"/>
      <c r="X178" s="218"/>
      <c r="Y178" s="218"/>
      <c r="Z178" s="218"/>
      <c r="AA178" s="218"/>
      <c r="AB178" s="218"/>
      <c r="AC178" s="218"/>
      <c r="AD178" s="218"/>
      <c r="AE178" s="218"/>
      <c r="AF178" s="218"/>
      <c r="AG178" s="225"/>
      <c r="AH178" s="226"/>
      <c r="AI178" s="226"/>
      <c r="AJ178" s="226"/>
      <c r="AK178" s="226"/>
      <c r="AL178" s="226"/>
      <c r="AM178" s="226"/>
      <c r="AN178" s="226"/>
      <c r="AO178" s="227"/>
      <c r="AP178" s="231"/>
      <c r="AQ178" s="231"/>
      <c r="AR178" s="231"/>
      <c r="AS178" s="231"/>
      <c r="AT178" s="202"/>
      <c r="AU178" s="207"/>
      <c r="AV178" s="203"/>
      <c r="AW178" s="190"/>
      <c r="AX178" s="191"/>
      <c r="AY178" s="196"/>
      <c r="AZ178" s="197"/>
      <c r="BA178" s="190"/>
      <c r="BB178" s="191"/>
      <c r="BC178" s="202"/>
      <c r="BD178" s="203"/>
      <c r="BE178" s="202"/>
      <c r="BF178" s="203"/>
      <c r="BG178" s="202"/>
      <c r="BH178" s="207"/>
      <c r="BI178" s="203"/>
      <c r="BJ178" s="257"/>
      <c r="BK178" s="258"/>
      <c r="BL178" s="259"/>
      <c r="BM178" s="263"/>
      <c r="BN178" s="264"/>
      <c r="BO178" s="264"/>
    </row>
    <row r="179" spans="2:67" ht="15.75" customHeight="1" thickTop="1" thickBot="1">
      <c r="B179" s="215"/>
      <c r="C179" s="216"/>
      <c r="D179" s="216"/>
      <c r="E179" s="216"/>
      <c r="F179" s="216"/>
      <c r="G179" s="216"/>
      <c r="H179" s="216"/>
      <c r="I179" s="216"/>
      <c r="J179" s="216"/>
      <c r="K179" s="216"/>
      <c r="L179" s="217"/>
      <c r="M179" s="182"/>
      <c r="N179" s="182"/>
      <c r="O179" s="182"/>
      <c r="P179" s="182"/>
      <c r="Q179" s="218"/>
      <c r="R179" s="218"/>
      <c r="S179" s="218"/>
      <c r="T179" s="218"/>
      <c r="U179" s="218"/>
      <c r="V179" s="218"/>
      <c r="W179" s="218"/>
      <c r="X179" s="218"/>
      <c r="Y179" s="218"/>
      <c r="Z179" s="218"/>
      <c r="AA179" s="218"/>
      <c r="AB179" s="218"/>
      <c r="AC179" s="218"/>
      <c r="AD179" s="218"/>
      <c r="AE179" s="218"/>
      <c r="AF179" s="218"/>
      <c r="AG179" s="228"/>
      <c r="AH179" s="229"/>
      <c r="AI179" s="229"/>
      <c r="AJ179" s="229"/>
      <c r="AK179" s="229"/>
      <c r="AL179" s="229"/>
      <c r="AM179" s="229"/>
      <c r="AN179" s="229"/>
      <c r="AO179" s="230"/>
      <c r="AP179" s="231"/>
      <c r="AQ179" s="231"/>
      <c r="AR179" s="231"/>
      <c r="AS179" s="231"/>
      <c r="AT179" s="204"/>
      <c r="AU179" s="208"/>
      <c r="AV179" s="205"/>
      <c r="AW179" s="192"/>
      <c r="AX179" s="193"/>
      <c r="AY179" s="198"/>
      <c r="AZ179" s="199"/>
      <c r="BA179" s="192"/>
      <c r="BB179" s="193"/>
      <c r="BC179" s="204"/>
      <c r="BD179" s="205"/>
      <c r="BE179" s="204"/>
      <c r="BF179" s="205"/>
      <c r="BG179" s="204"/>
      <c r="BH179" s="208"/>
      <c r="BI179" s="205"/>
      <c r="BJ179" s="260"/>
      <c r="BK179" s="261"/>
      <c r="BL179" s="262"/>
      <c r="BM179" s="263"/>
      <c r="BN179" s="264"/>
      <c r="BO179" s="264"/>
    </row>
    <row r="180" spans="2:67" ht="15.75" customHeight="1" thickTop="1" thickBot="1">
      <c r="B180" s="209"/>
      <c r="C180" s="210"/>
      <c r="D180" s="210"/>
      <c r="E180" s="210"/>
      <c r="F180" s="210"/>
      <c r="G180" s="210"/>
      <c r="H180" s="210"/>
      <c r="I180" s="210"/>
      <c r="J180" s="210"/>
      <c r="K180" s="210"/>
      <c r="L180" s="211"/>
      <c r="M180" s="244"/>
      <c r="N180" s="244"/>
      <c r="O180" s="244"/>
      <c r="P180" s="244"/>
      <c r="Q180" s="245"/>
      <c r="R180" s="245"/>
      <c r="S180" s="245"/>
      <c r="T180" s="245"/>
      <c r="U180" s="245"/>
      <c r="V180" s="245"/>
      <c r="W180" s="245"/>
      <c r="X180" s="245"/>
      <c r="Y180" s="245"/>
      <c r="Z180" s="245"/>
      <c r="AA180" s="245"/>
      <c r="AB180" s="245"/>
      <c r="AC180" s="218"/>
      <c r="AD180" s="218"/>
      <c r="AE180" s="218"/>
      <c r="AF180" s="218"/>
      <c r="AG180" s="222" t="s">
        <v>147</v>
      </c>
      <c r="AH180" s="223"/>
      <c r="AI180" s="223"/>
      <c r="AJ180" s="223"/>
      <c r="AK180" s="223"/>
      <c r="AL180" s="223"/>
      <c r="AM180" s="223"/>
      <c r="AN180" s="223"/>
      <c r="AO180" s="224"/>
      <c r="AP180" s="231" t="s">
        <v>184</v>
      </c>
      <c r="AQ180" s="231"/>
      <c r="AR180" s="231"/>
      <c r="AS180" s="231"/>
      <c r="AT180" s="200">
        <f>AY180+'11.02'!AT180:AV182</f>
        <v>2</v>
      </c>
      <c r="AU180" s="206"/>
      <c r="AV180" s="201"/>
      <c r="AW180" s="188">
        <f>'11.02'!BG180</f>
        <v>0</v>
      </c>
      <c r="AX180" s="189"/>
      <c r="AY180" s="194"/>
      <c r="AZ180" s="195"/>
      <c r="BA180" s="188"/>
      <c r="BB180" s="189"/>
      <c r="BC180" s="200">
        <f>BA180+'11.02'!BC180</f>
        <v>0</v>
      </c>
      <c r="BD180" s="201"/>
      <c r="BE180" s="200">
        <f>BA180+'11.02'!BE180</f>
        <v>2</v>
      </c>
      <c r="BF180" s="201"/>
      <c r="BG180" s="200">
        <f>AW180+AY180-BA180</f>
        <v>0</v>
      </c>
      <c r="BH180" s="206"/>
      <c r="BI180" s="201"/>
    </row>
    <row r="181" spans="2:67" ht="15.75" customHeight="1" thickTop="1" thickBot="1">
      <c r="B181" s="212"/>
      <c r="C181" s="213"/>
      <c r="D181" s="213"/>
      <c r="E181" s="213"/>
      <c r="F181" s="213"/>
      <c r="G181" s="213"/>
      <c r="H181" s="213"/>
      <c r="I181" s="213"/>
      <c r="J181" s="213"/>
      <c r="K181" s="213"/>
      <c r="L181" s="214"/>
      <c r="M181" s="244"/>
      <c r="N181" s="244"/>
      <c r="O181" s="244"/>
      <c r="P181" s="244"/>
      <c r="Q181" s="245"/>
      <c r="R181" s="245"/>
      <c r="S181" s="245"/>
      <c r="T181" s="245"/>
      <c r="U181" s="245"/>
      <c r="V181" s="245"/>
      <c r="W181" s="245"/>
      <c r="X181" s="245"/>
      <c r="Y181" s="245"/>
      <c r="Z181" s="245"/>
      <c r="AA181" s="245"/>
      <c r="AB181" s="245"/>
      <c r="AC181" s="218"/>
      <c r="AD181" s="218"/>
      <c r="AE181" s="218"/>
      <c r="AF181" s="218"/>
      <c r="AG181" s="225"/>
      <c r="AH181" s="226"/>
      <c r="AI181" s="226"/>
      <c r="AJ181" s="226"/>
      <c r="AK181" s="226"/>
      <c r="AL181" s="226"/>
      <c r="AM181" s="226"/>
      <c r="AN181" s="226"/>
      <c r="AO181" s="227"/>
      <c r="AP181" s="231"/>
      <c r="AQ181" s="231"/>
      <c r="AR181" s="231"/>
      <c r="AS181" s="231"/>
      <c r="AT181" s="202"/>
      <c r="AU181" s="207"/>
      <c r="AV181" s="203"/>
      <c r="AW181" s="190"/>
      <c r="AX181" s="191"/>
      <c r="AY181" s="196"/>
      <c r="AZ181" s="197"/>
      <c r="BA181" s="190"/>
      <c r="BB181" s="191"/>
      <c r="BC181" s="202"/>
      <c r="BD181" s="203"/>
      <c r="BE181" s="202"/>
      <c r="BF181" s="203"/>
      <c r="BG181" s="202"/>
      <c r="BH181" s="207"/>
      <c r="BI181" s="203"/>
    </row>
    <row r="182" spans="2:67" ht="15.75" customHeight="1" thickTop="1" thickBot="1">
      <c r="B182" s="215"/>
      <c r="C182" s="216"/>
      <c r="D182" s="216"/>
      <c r="E182" s="216"/>
      <c r="F182" s="216"/>
      <c r="G182" s="216"/>
      <c r="H182" s="216"/>
      <c r="I182" s="216"/>
      <c r="J182" s="216"/>
      <c r="K182" s="216"/>
      <c r="L182" s="217"/>
      <c r="M182" s="244"/>
      <c r="N182" s="244"/>
      <c r="O182" s="244"/>
      <c r="P182" s="244"/>
      <c r="Q182" s="245"/>
      <c r="R182" s="245"/>
      <c r="S182" s="245"/>
      <c r="T182" s="245"/>
      <c r="U182" s="245"/>
      <c r="V182" s="245"/>
      <c r="W182" s="245"/>
      <c r="X182" s="245"/>
      <c r="Y182" s="245"/>
      <c r="Z182" s="245"/>
      <c r="AA182" s="245"/>
      <c r="AB182" s="245"/>
      <c r="AC182" s="218"/>
      <c r="AD182" s="218"/>
      <c r="AE182" s="218"/>
      <c r="AF182" s="218"/>
      <c r="AG182" s="228"/>
      <c r="AH182" s="229"/>
      <c r="AI182" s="229"/>
      <c r="AJ182" s="229"/>
      <c r="AK182" s="229"/>
      <c r="AL182" s="229"/>
      <c r="AM182" s="229"/>
      <c r="AN182" s="229"/>
      <c r="AO182" s="230"/>
      <c r="AP182" s="231"/>
      <c r="AQ182" s="231"/>
      <c r="AR182" s="231"/>
      <c r="AS182" s="231"/>
      <c r="AT182" s="204"/>
      <c r="AU182" s="208"/>
      <c r="AV182" s="205"/>
      <c r="AW182" s="192"/>
      <c r="AX182" s="193"/>
      <c r="AY182" s="198"/>
      <c r="AZ182" s="199"/>
      <c r="BA182" s="192"/>
      <c r="BB182" s="193"/>
      <c r="BC182" s="204"/>
      <c r="BD182" s="205"/>
      <c r="BE182" s="204"/>
      <c r="BF182" s="205"/>
      <c r="BG182" s="204"/>
      <c r="BH182" s="208"/>
      <c r="BI182" s="205"/>
    </row>
    <row r="183" spans="2:67" ht="15.75" customHeight="1" thickTop="1" thickBot="1">
      <c r="B183" s="209"/>
      <c r="C183" s="210"/>
      <c r="D183" s="210"/>
      <c r="E183" s="210"/>
      <c r="F183" s="210"/>
      <c r="G183" s="210"/>
      <c r="H183" s="210"/>
      <c r="I183" s="210"/>
      <c r="J183" s="210"/>
      <c r="K183" s="210"/>
      <c r="L183" s="211"/>
      <c r="M183" s="188"/>
      <c r="N183" s="241"/>
      <c r="O183" s="241"/>
      <c r="P183" s="189"/>
      <c r="Q183" s="188"/>
      <c r="R183" s="241"/>
      <c r="S183" s="241"/>
      <c r="T183" s="189"/>
      <c r="U183" s="188"/>
      <c r="V183" s="241"/>
      <c r="W183" s="241"/>
      <c r="X183" s="189"/>
      <c r="Y183" s="188"/>
      <c r="Z183" s="241"/>
      <c r="AA183" s="241"/>
      <c r="AB183" s="189"/>
      <c r="AC183" s="194"/>
      <c r="AD183" s="219"/>
      <c r="AE183" s="219"/>
      <c r="AF183" s="195"/>
      <c r="AG183" s="222" t="s">
        <v>148</v>
      </c>
      <c r="AH183" s="223"/>
      <c r="AI183" s="223"/>
      <c r="AJ183" s="223"/>
      <c r="AK183" s="223"/>
      <c r="AL183" s="223"/>
      <c r="AM183" s="223"/>
      <c r="AN183" s="223"/>
      <c r="AO183" s="224"/>
      <c r="AP183" s="231" t="s">
        <v>184</v>
      </c>
      <c r="AQ183" s="231"/>
      <c r="AR183" s="231"/>
      <c r="AS183" s="231"/>
      <c r="AT183" s="200">
        <f>AY183+'11.02'!AT183:AV185</f>
        <v>4</v>
      </c>
      <c r="AU183" s="206"/>
      <c r="AV183" s="201"/>
      <c r="AW183" s="188">
        <f>'11.02'!BG183</f>
        <v>1</v>
      </c>
      <c r="AX183" s="189"/>
      <c r="AY183" s="194"/>
      <c r="AZ183" s="195"/>
      <c r="BA183" s="188"/>
      <c r="BB183" s="189"/>
      <c r="BC183" s="200">
        <f>BA183+'11.02'!BC183</f>
        <v>3</v>
      </c>
      <c r="BD183" s="201"/>
      <c r="BE183" s="200">
        <f>BA183+'11.02'!BE183</f>
        <v>3</v>
      </c>
      <c r="BF183" s="201"/>
      <c r="BG183" s="200">
        <f>AW183+AY183-BA183</f>
        <v>1</v>
      </c>
      <c r="BH183" s="206"/>
      <c r="BI183" s="201"/>
    </row>
    <row r="184" spans="2:67" ht="15.75" customHeight="1" thickTop="1" thickBot="1">
      <c r="B184" s="212"/>
      <c r="C184" s="213"/>
      <c r="D184" s="213"/>
      <c r="E184" s="213"/>
      <c r="F184" s="213"/>
      <c r="G184" s="213"/>
      <c r="H184" s="213"/>
      <c r="I184" s="213"/>
      <c r="J184" s="213"/>
      <c r="K184" s="213"/>
      <c r="L184" s="214"/>
      <c r="M184" s="190"/>
      <c r="N184" s="242"/>
      <c r="O184" s="242"/>
      <c r="P184" s="191"/>
      <c r="Q184" s="190"/>
      <c r="R184" s="242"/>
      <c r="S184" s="242"/>
      <c r="T184" s="191"/>
      <c r="U184" s="190"/>
      <c r="V184" s="242"/>
      <c r="W184" s="242"/>
      <c r="X184" s="191"/>
      <c r="Y184" s="190"/>
      <c r="Z184" s="242"/>
      <c r="AA184" s="242"/>
      <c r="AB184" s="191"/>
      <c r="AC184" s="196"/>
      <c r="AD184" s="220"/>
      <c r="AE184" s="220"/>
      <c r="AF184" s="197"/>
      <c r="AG184" s="225"/>
      <c r="AH184" s="226"/>
      <c r="AI184" s="226"/>
      <c r="AJ184" s="226"/>
      <c r="AK184" s="226"/>
      <c r="AL184" s="226"/>
      <c r="AM184" s="226"/>
      <c r="AN184" s="226"/>
      <c r="AO184" s="227"/>
      <c r="AP184" s="231"/>
      <c r="AQ184" s="231"/>
      <c r="AR184" s="231"/>
      <c r="AS184" s="231"/>
      <c r="AT184" s="202"/>
      <c r="AU184" s="207"/>
      <c r="AV184" s="203"/>
      <c r="AW184" s="190"/>
      <c r="AX184" s="191"/>
      <c r="AY184" s="196"/>
      <c r="AZ184" s="197"/>
      <c r="BA184" s="190"/>
      <c r="BB184" s="191"/>
      <c r="BC184" s="202"/>
      <c r="BD184" s="203"/>
      <c r="BE184" s="202"/>
      <c r="BF184" s="203"/>
      <c r="BG184" s="202"/>
      <c r="BH184" s="207"/>
      <c r="BI184" s="203"/>
    </row>
    <row r="185" spans="2:67" ht="15.75" customHeight="1" thickTop="1" thickBot="1">
      <c r="B185" s="215"/>
      <c r="C185" s="216"/>
      <c r="D185" s="216"/>
      <c r="E185" s="216"/>
      <c r="F185" s="216"/>
      <c r="G185" s="216"/>
      <c r="H185" s="216"/>
      <c r="I185" s="216"/>
      <c r="J185" s="216"/>
      <c r="K185" s="216"/>
      <c r="L185" s="217"/>
      <c r="M185" s="192"/>
      <c r="N185" s="243"/>
      <c r="O185" s="243"/>
      <c r="P185" s="193"/>
      <c r="Q185" s="192"/>
      <c r="R185" s="243"/>
      <c r="S185" s="243"/>
      <c r="T185" s="193"/>
      <c r="U185" s="192"/>
      <c r="V185" s="243"/>
      <c r="W185" s="243"/>
      <c r="X185" s="193"/>
      <c r="Y185" s="192"/>
      <c r="Z185" s="243"/>
      <c r="AA185" s="243"/>
      <c r="AB185" s="193"/>
      <c r="AC185" s="198"/>
      <c r="AD185" s="221"/>
      <c r="AE185" s="221"/>
      <c r="AF185" s="199"/>
      <c r="AG185" s="228"/>
      <c r="AH185" s="229"/>
      <c r="AI185" s="229"/>
      <c r="AJ185" s="229"/>
      <c r="AK185" s="229"/>
      <c r="AL185" s="229"/>
      <c r="AM185" s="229"/>
      <c r="AN185" s="229"/>
      <c r="AO185" s="230"/>
      <c r="AP185" s="231"/>
      <c r="AQ185" s="231"/>
      <c r="AR185" s="231"/>
      <c r="AS185" s="231"/>
      <c r="AT185" s="204"/>
      <c r="AU185" s="208"/>
      <c r="AV185" s="205"/>
      <c r="AW185" s="192"/>
      <c r="AX185" s="193"/>
      <c r="AY185" s="198"/>
      <c r="AZ185" s="199"/>
      <c r="BA185" s="192"/>
      <c r="BB185" s="193"/>
      <c r="BC185" s="204"/>
      <c r="BD185" s="205"/>
      <c r="BE185" s="204"/>
      <c r="BF185" s="205"/>
      <c r="BG185" s="204"/>
      <c r="BH185" s="208"/>
      <c r="BI185" s="205"/>
    </row>
    <row r="186" spans="2:67" ht="15.75" customHeight="1" thickTop="1" thickBot="1">
      <c r="B186" s="209"/>
      <c r="C186" s="210"/>
      <c r="D186" s="210"/>
      <c r="E186" s="210"/>
      <c r="F186" s="210"/>
      <c r="G186" s="210"/>
      <c r="H186" s="210"/>
      <c r="I186" s="210"/>
      <c r="J186" s="210"/>
      <c r="K186" s="210"/>
      <c r="L186" s="211"/>
      <c r="M186" s="188"/>
      <c r="N186" s="241"/>
      <c r="O186" s="241"/>
      <c r="P186" s="189"/>
      <c r="Q186" s="188"/>
      <c r="R186" s="241"/>
      <c r="S186" s="241"/>
      <c r="T186" s="189"/>
      <c r="U186" s="188"/>
      <c r="V186" s="241"/>
      <c r="W186" s="241"/>
      <c r="X186" s="189"/>
      <c r="Y186" s="188"/>
      <c r="Z186" s="241"/>
      <c r="AA186" s="241"/>
      <c r="AB186" s="189"/>
      <c r="AC186" s="194"/>
      <c r="AD186" s="219"/>
      <c r="AE186" s="219"/>
      <c r="AF186" s="195"/>
      <c r="AG186" s="222" t="s">
        <v>149</v>
      </c>
      <c r="AH186" s="223"/>
      <c r="AI186" s="223"/>
      <c r="AJ186" s="223"/>
      <c r="AK186" s="223"/>
      <c r="AL186" s="223"/>
      <c r="AM186" s="223"/>
      <c r="AN186" s="223"/>
      <c r="AO186" s="224"/>
      <c r="AP186" s="231" t="s">
        <v>184</v>
      </c>
      <c r="AQ186" s="231"/>
      <c r="AR186" s="231"/>
      <c r="AS186" s="231"/>
      <c r="AT186" s="200">
        <f>AY186+'11.02'!AT186:AV188</f>
        <v>2</v>
      </c>
      <c r="AU186" s="206"/>
      <c r="AV186" s="201"/>
      <c r="AW186" s="188">
        <f>'11.02'!BG186</f>
        <v>2</v>
      </c>
      <c r="AX186" s="189"/>
      <c r="AY186" s="194"/>
      <c r="AZ186" s="195"/>
      <c r="BA186" s="188"/>
      <c r="BB186" s="189"/>
      <c r="BC186" s="200">
        <f>BA186+'11.02'!BC186</f>
        <v>0</v>
      </c>
      <c r="BD186" s="201"/>
      <c r="BE186" s="200">
        <f>BA186+'11.02'!BE186</f>
        <v>0</v>
      </c>
      <c r="BF186" s="201"/>
      <c r="BG186" s="200">
        <f>AW186+AY186-BA186</f>
        <v>2</v>
      </c>
      <c r="BH186" s="206"/>
      <c r="BI186" s="201"/>
    </row>
    <row r="187" spans="2:67" ht="15.75" customHeight="1" thickTop="1" thickBot="1">
      <c r="B187" s="212"/>
      <c r="C187" s="213"/>
      <c r="D187" s="213"/>
      <c r="E187" s="213"/>
      <c r="F187" s="213"/>
      <c r="G187" s="213"/>
      <c r="H187" s="213"/>
      <c r="I187" s="213"/>
      <c r="J187" s="213"/>
      <c r="K187" s="213"/>
      <c r="L187" s="214"/>
      <c r="M187" s="190"/>
      <c r="N187" s="242"/>
      <c r="O187" s="242"/>
      <c r="P187" s="191"/>
      <c r="Q187" s="190"/>
      <c r="R187" s="242"/>
      <c r="S187" s="242"/>
      <c r="T187" s="191"/>
      <c r="U187" s="190"/>
      <c r="V187" s="242"/>
      <c r="W187" s="242"/>
      <c r="X187" s="191"/>
      <c r="Y187" s="190"/>
      <c r="Z187" s="242"/>
      <c r="AA187" s="242"/>
      <c r="AB187" s="191"/>
      <c r="AC187" s="196"/>
      <c r="AD187" s="220"/>
      <c r="AE187" s="220"/>
      <c r="AF187" s="197"/>
      <c r="AG187" s="225"/>
      <c r="AH187" s="226"/>
      <c r="AI187" s="226"/>
      <c r="AJ187" s="226"/>
      <c r="AK187" s="226"/>
      <c r="AL187" s="226"/>
      <c r="AM187" s="226"/>
      <c r="AN187" s="226"/>
      <c r="AO187" s="227"/>
      <c r="AP187" s="231"/>
      <c r="AQ187" s="231"/>
      <c r="AR187" s="231"/>
      <c r="AS187" s="231"/>
      <c r="AT187" s="202"/>
      <c r="AU187" s="207"/>
      <c r="AV187" s="203"/>
      <c r="AW187" s="190"/>
      <c r="AX187" s="191"/>
      <c r="AY187" s="196"/>
      <c r="AZ187" s="197"/>
      <c r="BA187" s="190"/>
      <c r="BB187" s="191"/>
      <c r="BC187" s="202"/>
      <c r="BD187" s="203"/>
      <c r="BE187" s="202"/>
      <c r="BF187" s="203"/>
      <c r="BG187" s="202"/>
      <c r="BH187" s="207"/>
      <c r="BI187" s="203"/>
    </row>
    <row r="188" spans="2:67" ht="15.75" customHeight="1" thickTop="1" thickBot="1">
      <c r="B188" s="215"/>
      <c r="C188" s="216"/>
      <c r="D188" s="216"/>
      <c r="E188" s="216"/>
      <c r="F188" s="216"/>
      <c r="G188" s="216"/>
      <c r="H188" s="216"/>
      <c r="I188" s="216"/>
      <c r="J188" s="216"/>
      <c r="K188" s="216"/>
      <c r="L188" s="217"/>
      <c r="M188" s="192"/>
      <c r="N188" s="243"/>
      <c r="O188" s="243"/>
      <c r="P188" s="193"/>
      <c r="Q188" s="192"/>
      <c r="R188" s="243"/>
      <c r="S188" s="243"/>
      <c r="T188" s="193"/>
      <c r="U188" s="192"/>
      <c r="V188" s="243"/>
      <c r="W188" s="243"/>
      <c r="X188" s="193"/>
      <c r="Y188" s="192"/>
      <c r="Z188" s="243"/>
      <c r="AA188" s="243"/>
      <c r="AB188" s="193"/>
      <c r="AC188" s="198"/>
      <c r="AD188" s="221"/>
      <c r="AE188" s="221"/>
      <c r="AF188" s="199"/>
      <c r="AG188" s="228"/>
      <c r="AH188" s="229"/>
      <c r="AI188" s="229"/>
      <c r="AJ188" s="229"/>
      <c r="AK188" s="229"/>
      <c r="AL188" s="229"/>
      <c r="AM188" s="229"/>
      <c r="AN188" s="229"/>
      <c r="AO188" s="230"/>
      <c r="AP188" s="231"/>
      <c r="AQ188" s="231"/>
      <c r="AR188" s="231"/>
      <c r="AS188" s="231"/>
      <c r="AT188" s="204"/>
      <c r="AU188" s="208"/>
      <c r="AV188" s="205"/>
      <c r="AW188" s="192"/>
      <c r="AX188" s="193"/>
      <c r="AY188" s="198"/>
      <c r="AZ188" s="199"/>
      <c r="BA188" s="192"/>
      <c r="BB188" s="193"/>
      <c r="BC188" s="204"/>
      <c r="BD188" s="205"/>
      <c r="BE188" s="204"/>
      <c r="BF188" s="205"/>
      <c r="BG188" s="204"/>
      <c r="BH188" s="208"/>
      <c r="BI188" s="205"/>
    </row>
    <row r="189" spans="2:67" ht="15.75" customHeight="1" thickTop="1" thickBot="1">
      <c r="B189" s="209"/>
      <c r="C189" s="210"/>
      <c r="D189" s="210"/>
      <c r="E189" s="210"/>
      <c r="F189" s="210"/>
      <c r="G189" s="210"/>
      <c r="H189" s="210"/>
      <c r="I189" s="210"/>
      <c r="J189" s="210"/>
      <c r="K189" s="210"/>
      <c r="L189" s="211"/>
      <c r="M189" s="188"/>
      <c r="N189" s="241"/>
      <c r="O189" s="241"/>
      <c r="P189" s="189"/>
      <c r="Q189" s="188"/>
      <c r="R189" s="241"/>
      <c r="S189" s="241"/>
      <c r="T189" s="189"/>
      <c r="U189" s="188"/>
      <c r="V189" s="241"/>
      <c r="W189" s="241"/>
      <c r="X189" s="189"/>
      <c r="Y189" s="188"/>
      <c r="Z189" s="241"/>
      <c r="AA189" s="241"/>
      <c r="AB189" s="189"/>
      <c r="AC189" s="194"/>
      <c r="AD189" s="219"/>
      <c r="AE189" s="219"/>
      <c r="AF189" s="195"/>
      <c r="AG189" s="222" t="s">
        <v>150</v>
      </c>
      <c r="AH189" s="223"/>
      <c r="AI189" s="223"/>
      <c r="AJ189" s="223"/>
      <c r="AK189" s="223"/>
      <c r="AL189" s="223"/>
      <c r="AM189" s="223"/>
      <c r="AN189" s="223"/>
      <c r="AO189" s="224"/>
      <c r="AP189" s="231" t="s">
        <v>184</v>
      </c>
      <c r="AQ189" s="231"/>
      <c r="AR189" s="231"/>
      <c r="AS189" s="231"/>
      <c r="AT189" s="200">
        <f>AY189+'11.02'!AT189:AV191</f>
        <v>0</v>
      </c>
      <c r="AU189" s="206"/>
      <c r="AV189" s="201"/>
      <c r="AW189" s="188">
        <f>'11.02'!BG189</f>
        <v>0</v>
      </c>
      <c r="AX189" s="189"/>
      <c r="AY189" s="194"/>
      <c r="AZ189" s="195"/>
      <c r="BA189" s="188"/>
      <c r="BB189" s="189"/>
      <c r="BC189" s="200">
        <f>BA189+'11.02'!BC189</f>
        <v>0</v>
      </c>
      <c r="BD189" s="201"/>
      <c r="BE189" s="200">
        <f>BA189+'11.02'!BE189</f>
        <v>0</v>
      </c>
      <c r="BF189" s="201"/>
      <c r="BG189" s="200">
        <f>AW189+AY189-BA189</f>
        <v>0</v>
      </c>
      <c r="BH189" s="206"/>
      <c r="BI189" s="201"/>
    </row>
    <row r="190" spans="2:67" ht="15.75" customHeight="1" thickTop="1" thickBot="1">
      <c r="B190" s="212"/>
      <c r="C190" s="213"/>
      <c r="D190" s="213"/>
      <c r="E190" s="213"/>
      <c r="F190" s="213"/>
      <c r="G190" s="213"/>
      <c r="H190" s="213"/>
      <c r="I190" s="213"/>
      <c r="J190" s="213"/>
      <c r="K190" s="213"/>
      <c r="L190" s="214"/>
      <c r="M190" s="190"/>
      <c r="N190" s="242"/>
      <c r="O190" s="242"/>
      <c r="P190" s="191"/>
      <c r="Q190" s="190"/>
      <c r="R190" s="242"/>
      <c r="S190" s="242"/>
      <c r="T190" s="191"/>
      <c r="U190" s="190"/>
      <c r="V190" s="242"/>
      <c r="W190" s="242"/>
      <c r="X190" s="191"/>
      <c r="Y190" s="190"/>
      <c r="Z190" s="242"/>
      <c r="AA190" s="242"/>
      <c r="AB190" s="191"/>
      <c r="AC190" s="196"/>
      <c r="AD190" s="220"/>
      <c r="AE190" s="220"/>
      <c r="AF190" s="197"/>
      <c r="AG190" s="225"/>
      <c r="AH190" s="226"/>
      <c r="AI190" s="226"/>
      <c r="AJ190" s="226"/>
      <c r="AK190" s="226"/>
      <c r="AL190" s="226"/>
      <c r="AM190" s="226"/>
      <c r="AN190" s="226"/>
      <c r="AO190" s="227"/>
      <c r="AP190" s="231"/>
      <c r="AQ190" s="231"/>
      <c r="AR190" s="231"/>
      <c r="AS190" s="231"/>
      <c r="AT190" s="202"/>
      <c r="AU190" s="207"/>
      <c r="AV190" s="203"/>
      <c r="AW190" s="190"/>
      <c r="AX190" s="191"/>
      <c r="AY190" s="196"/>
      <c r="AZ190" s="197"/>
      <c r="BA190" s="190"/>
      <c r="BB190" s="191"/>
      <c r="BC190" s="202"/>
      <c r="BD190" s="203"/>
      <c r="BE190" s="202"/>
      <c r="BF190" s="203"/>
      <c r="BG190" s="202"/>
      <c r="BH190" s="207"/>
      <c r="BI190" s="203"/>
    </row>
    <row r="191" spans="2:67" ht="15.75" customHeight="1" thickTop="1" thickBot="1">
      <c r="B191" s="215"/>
      <c r="C191" s="216"/>
      <c r="D191" s="216"/>
      <c r="E191" s="216"/>
      <c r="F191" s="216"/>
      <c r="G191" s="216"/>
      <c r="H191" s="216"/>
      <c r="I191" s="216"/>
      <c r="J191" s="216"/>
      <c r="K191" s="216"/>
      <c r="L191" s="217"/>
      <c r="M191" s="192"/>
      <c r="N191" s="243"/>
      <c r="O191" s="243"/>
      <c r="P191" s="193"/>
      <c r="Q191" s="192"/>
      <c r="R191" s="243"/>
      <c r="S191" s="243"/>
      <c r="T191" s="193"/>
      <c r="U191" s="192"/>
      <c r="V191" s="243"/>
      <c r="W191" s="243"/>
      <c r="X191" s="193"/>
      <c r="Y191" s="192"/>
      <c r="Z191" s="243"/>
      <c r="AA191" s="243"/>
      <c r="AB191" s="193"/>
      <c r="AC191" s="198"/>
      <c r="AD191" s="221"/>
      <c r="AE191" s="221"/>
      <c r="AF191" s="199"/>
      <c r="AG191" s="228"/>
      <c r="AH191" s="229"/>
      <c r="AI191" s="229"/>
      <c r="AJ191" s="229"/>
      <c r="AK191" s="229"/>
      <c r="AL191" s="229"/>
      <c r="AM191" s="229"/>
      <c r="AN191" s="229"/>
      <c r="AO191" s="230"/>
      <c r="AP191" s="231"/>
      <c r="AQ191" s="231"/>
      <c r="AR191" s="231"/>
      <c r="AS191" s="231"/>
      <c r="AT191" s="204"/>
      <c r="AU191" s="208"/>
      <c r="AV191" s="205"/>
      <c r="AW191" s="192"/>
      <c r="AX191" s="193"/>
      <c r="AY191" s="198"/>
      <c r="AZ191" s="199"/>
      <c r="BA191" s="192"/>
      <c r="BB191" s="193"/>
      <c r="BC191" s="204"/>
      <c r="BD191" s="205"/>
      <c r="BE191" s="204"/>
      <c r="BF191" s="205"/>
      <c r="BG191" s="204"/>
      <c r="BH191" s="208"/>
      <c r="BI191" s="205"/>
    </row>
    <row r="192" spans="2:67" ht="15.75" customHeight="1" thickTop="1" thickBot="1">
      <c r="B192" s="209"/>
      <c r="C192" s="210"/>
      <c r="D192" s="210"/>
      <c r="E192" s="210"/>
      <c r="F192" s="210"/>
      <c r="G192" s="210"/>
      <c r="H192" s="210"/>
      <c r="I192" s="210"/>
      <c r="J192" s="210"/>
      <c r="K192" s="210"/>
      <c r="L192" s="211"/>
      <c r="M192" s="188"/>
      <c r="N192" s="241"/>
      <c r="O192" s="241"/>
      <c r="P192" s="189"/>
      <c r="Q192" s="182"/>
      <c r="R192" s="182"/>
      <c r="S192" s="182"/>
      <c r="T192" s="182"/>
      <c r="U192" s="182"/>
      <c r="V192" s="182"/>
      <c r="W192" s="182"/>
      <c r="X192" s="182"/>
      <c r="Y192" s="182"/>
      <c r="Z192" s="182"/>
      <c r="AA192" s="182"/>
      <c r="AB192" s="182"/>
      <c r="AC192" s="218"/>
      <c r="AD192" s="218"/>
      <c r="AE192" s="218"/>
      <c r="AF192" s="218"/>
      <c r="AG192" s="222" t="s">
        <v>151</v>
      </c>
      <c r="AH192" s="223"/>
      <c r="AI192" s="223"/>
      <c r="AJ192" s="223"/>
      <c r="AK192" s="223"/>
      <c r="AL192" s="223"/>
      <c r="AM192" s="223"/>
      <c r="AN192" s="223"/>
      <c r="AO192" s="224"/>
      <c r="AP192" s="231" t="s">
        <v>184</v>
      </c>
      <c r="AQ192" s="231"/>
      <c r="AR192" s="231"/>
      <c r="AS192" s="231"/>
      <c r="AT192" s="200">
        <f>AY192+'11.02'!AT192:AV194</f>
        <v>0</v>
      </c>
      <c r="AU192" s="206"/>
      <c r="AV192" s="201"/>
      <c r="AW192" s="188">
        <f>'11.02'!BG192</f>
        <v>0</v>
      </c>
      <c r="AX192" s="189"/>
      <c r="AY192" s="194"/>
      <c r="AZ192" s="195"/>
      <c r="BA192" s="188"/>
      <c r="BB192" s="189"/>
      <c r="BC192" s="200">
        <f>BA192+'11.02'!BC192*0</f>
        <v>0</v>
      </c>
      <c r="BD192" s="201"/>
      <c r="BE192" s="200">
        <f>BA192+'11.02'!BE192</f>
        <v>0</v>
      </c>
      <c r="BF192" s="201"/>
      <c r="BG192" s="200">
        <f>AW192+AY192-BA192</f>
        <v>0</v>
      </c>
      <c r="BH192" s="206"/>
      <c r="BI192" s="201"/>
    </row>
    <row r="193" spans="2:61" ht="15.75" customHeight="1" thickTop="1" thickBot="1">
      <c r="B193" s="212"/>
      <c r="C193" s="213"/>
      <c r="D193" s="213"/>
      <c r="E193" s="213"/>
      <c r="F193" s="213"/>
      <c r="G193" s="213"/>
      <c r="H193" s="213"/>
      <c r="I193" s="213"/>
      <c r="J193" s="213"/>
      <c r="K193" s="213"/>
      <c r="L193" s="214"/>
      <c r="M193" s="190"/>
      <c r="N193" s="242"/>
      <c r="O193" s="242"/>
      <c r="P193" s="191"/>
      <c r="Q193" s="182"/>
      <c r="R193" s="182"/>
      <c r="S193" s="182"/>
      <c r="T193" s="182"/>
      <c r="U193" s="182"/>
      <c r="V193" s="182"/>
      <c r="W193" s="182"/>
      <c r="X193" s="182"/>
      <c r="Y193" s="182"/>
      <c r="Z193" s="182"/>
      <c r="AA193" s="182"/>
      <c r="AB193" s="182"/>
      <c r="AC193" s="218"/>
      <c r="AD193" s="218"/>
      <c r="AE193" s="218"/>
      <c r="AF193" s="218"/>
      <c r="AG193" s="225"/>
      <c r="AH193" s="226"/>
      <c r="AI193" s="226"/>
      <c r="AJ193" s="226"/>
      <c r="AK193" s="226"/>
      <c r="AL193" s="226"/>
      <c r="AM193" s="226"/>
      <c r="AN193" s="226"/>
      <c r="AO193" s="227"/>
      <c r="AP193" s="231"/>
      <c r="AQ193" s="231"/>
      <c r="AR193" s="231"/>
      <c r="AS193" s="231"/>
      <c r="AT193" s="202"/>
      <c r="AU193" s="207"/>
      <c r="AV193" s="203"/>
      <c r="AW193" s="190"/>
      <c r="AX193" s="191"/>
      <c r="AY193" s="196"/>
      <c r="AZ193" s="197"/>
      <c r="BA193" s="190"/>
      <c r="BB193" s="191"/>
      <c r="BC193" s="202"/>
      <c r="BD193" s="203"/>
      <c r="BE193" s="202"/>
      <c r="BF193" s="203"/>
      <c r="BG193" s="202"/>
      <c r="BH193" s="207"/>
      <c r="BI193" s="203"/>
    </row>
    <row r="194" spans="2:61" ht="15.75" customHeight="1" thickTop="1" thickBot="1">
      <c r="B194" s="215"/>
      <c r="C194" s="216"/>
      <c r="D194" s="216"/>
      <c r="E194" s="216"/>
      <c r="F194" s="216"/>
      <c r="G194" s="216"/>
      <c r="H194" s="216"/>
      <c r="I194" s="216"/>
      <c r="J194" s="216"/>
      <c r="K194" s="216"/>
      <c r="L194" s="217"/>
      <c r="M194" s="192"/>
      <c r="N194" s="243"/>
      <c r="O194" s="243"/>
      <c r="P194" s="193"/>
      <c r="Q194" s="182"/>
      <c r="R194" s="182"/>
      <c r="S194" s="182"/>
      <c r="T194" s="182"/>
      <c r="U194" s="182"/>
      <c r="V194" s="182"/>
      <c r="W194" s="182"/>
      <c r="X194" s="182"/>
      <c r="Y194" s="182"/>
      <c r="Z194" s="182"/>
      <c r="AA194" s="182"/>
      <c r="AB194" s="182"/>
      <c r="AC194" s="218"/>
      <c r="AD194" s="218"/>
      <c r="AE194" s="218"/>
      <c r="AF194" s="218"/>
      <c r="AG194" s="228"/>
      <c r="AH194" s="229"/>
      <c r="AI194" s="229"/>
      <c r="AJ194" s="229"/>
      <c r="AK194" s="229"/>
      <c r="AL194" s="229"/>
      <c r="AM194" s="229"/>
      <c r="AN194" s="229"/>
      <c r="AO194" s="230"/>
      <c r="AP194" s="231"/>
      <c r="AQ194" s="231"/>
      <c r="AR194" s="231"/>
      <c r="AS194" s="231"/>
      <c r="AT194" s="204"/>
      <c r="AU194" s="208"/>
      <c r="AV194" s="205"/>
      <c r="AW194" s="192"/>
      <c r="AX194" s="193"/>
      <c r="AY194" s="198"/>
      <c r="AZ194" s="199"/>
      <c r="BA194" s="192"/>
      <c r="BB194" s="193"/>
      <c r="BC194" s="204"/>
      <c r="BD194" s="205"/>
      <c r="BE194" s="204"/>
      <c r="BF194" s="205"/>
      <c r="BG194" s="204"/>
      <c r="BH194" s="208"/>
      <c r="BI194" s="205"/>
    </row>
    <row r="195" spans="2:61" ht="15.75" customHeight="1" thickTop="1" thickBot="1">
      <c r="B195" s="209"/>
      <c r="C195" s="210"/>
      <c r="D195" s="210"/>
      <c r="E195" s="210"/>
      <c r="F195" s="210"/>
      <c r="G195" s="210"/>
      <c r="H195" s="210"/>
      <c r="I195" s="210"/>
      <c r="J195" s="210"/>
      <c r="K195" s="210"/>
      <c r="L195" s="211"/>
      <c r="M195" s="194"/>
      <c r="N195" s="219"/>
      <c r="O195" s="219"/>
      <c r="P195" s="195"/>
      <c r="Q195" s="218"/>
      <c r="R195" s="218"/>
      <c r="S195" s="218"/>
      <c r="T195" s="218"/>
      <c r="U195" s="218"/>
      <c r="V195" s="218"/>
      <c r="W195" s="218"/>
      <c r="X195" s="218"/>
      <c r="Y195" s="218"/>
      <c r="Z195" s="218"/>
      <c r="AA195" s="218"/>
      <c r="AB195" s="218"/>
      <c r="AC195" s="218"/>
      <c r="AD195" s="218"/>
      <c r="AE195" s="218"/>
      <c r="AF195" s="218"/>
      <c r="AG195" s="222" t="s">
        <v>152</v>
      </c>
      <c r="AH195" s="223"/>
      <c r="AI195" s="223"/>
      <c r="AJ195" s="223"/>
      <c r="AK195" s="223"/>
      <c r="AL195" s="223"/>
      <c r="AM195" s="223"/>
      <c r="AN195" s="223"/>
      <c r="AO195" s="224"/>
      <c r="AP195" s="231" t="s">
        <v>184</v>
      </c>
      <c r="AQ195" s="231"/>
      <c r="AR195" s="231"/>
      <c r="AS195" s="231"/>
      <c r="AT195" s="200">
        <f>AY195+'11.02'!AT195:AV197</f>
        <v>3</v>
      </c>
      <c r="AU195" s="206"/>
      <c r="AV195" s="201"/>
      <c r="AW195" s="188">
        <f>'11.02'!BG195</f>
        <v>3</v>
      </c>
      <c r="AX195" s="189"/>
      <c r="AY195" s="194"/>
      <c r="AZ195" s="195"/>
      <c r="BA195" s="188"/>
      <c r="BB195" s="189"/>
      <c r="BC195" s="200">
        <f>BA195+'11.02'!BC195*0</f>
        <v>0</v>
      </c>
      <c r="BD195" s="201"/>
      <c r="BE195" s="200">
        <f>BA195+'11.02'!BE195</f>
        <v>0</v>
      </c>
      <c r="BF195" s="201"/>
      <c r="BG195" s="200">
        <f>AW195+AY195-BA195</f>
        <v>3</v>
      </c>
      <c r="BH195" s="206"/>
      <c r="BI195" s="201"/>
    </row>
    <row r="196" spans="2:61" ht="15.75" customHeight="1" thickTop="1" thickBot="1">
      <c r="B196" s="212"/>
      <c r="C196" s="213"/>
      <c r="D196" s="213"/>
      <c r="E196" s="213"/>
      <c r="F196" s="213"/>
      <c r="G196" s="213"/>
      <c r="H196" s="213"/>
      <c r="I196" s="213"/>
      <c r="J196" s="213"/>
      <c r="K196" s="213"/>
      <c r="L196" s="214"/>
      <c r="M196" s="196"/>
      <c r="N196" s="220"/>
      <c r="O196" s="220"/>
      <c r="P196" s="197"/>
      <c r="Q196" s="218"/>
      <c r="R196" s="218"/>
      <c r="S196" s="218"/>
      <c r="T196" s="218"/>
      <c r="U196" s="218"/>
      <c r="V196" s="218"/>
      <c r="W196" s="218"/>
      <c r="X196" s="218"/>
      <c r="Y196" s="218"/>
      <c r="Z196" s="218"/>
      <c r="AA196" s="218"/>
      <c r="AB196" s="218"/>
      <c r="AC196" s="218"/>
      <c r="AD196" s="218"/>
      <c r="AE196" s="218"/>
      <c r="AF196" s="218"/>
      <c r="AG196" s="225"/>
      <c r="AH196" s="226"/>
      <c r="AI196" s="226"/>
      <c r="AJ196" s="226"/>
      <c r="AK196" s="226"/>
      <c r="AL196" s="226"/>
      <c r="AM196" s="226"/>
      <c r="AN196" s="226"/>
      <c r="AO196" s="227"/>
      <c r="AP196" s="231"/>
      <c r="AQ196" s="231"/>
      <c r="AR196" s="231"/>
      <c r="AS196" s="231"/>
      <c r="AT196" s="202"/>
      <c r="AU196" s="207"/>
      <c r="AV196" s="203"/>
      <c r="AW196" s="190"/>
      <c r="AX196" s="191"/>
      <c r="AY196" s="196"/>
      <c r="AZ196" s="197"/>
      <c r="BA196" s="190"/>
      <c r="BB196" s="191"/>
      <c r="BC196" s="202"/>
      <c r="BD196" s="203"/>
      <c r="BE196" s="202"/>
      <c r="BF196" s="203"/>
      <c r="BG196" s="202"/>
      <c r="BH196" s="207"/>
      <c r="BI196" s="203"/>
    </row>
    <row r="197" spans="2:61" ht="15.75" customHeight="1" thickTop="1" thickBot="1">
      <c r="B197" s="215"/>
      <c r="C197" s="216"/>
      <c r="D197" s="216"/>
      <c r="E197" s="216"/>
      <c r="F197" s="216"/>
      <c r="G197" s="216"/>
      <c r="H197" s="216"/>
      <c r="I197" s="216"/>
      <c r="J197" s="216"/>
      <c r="K197" s="216"/>
      <c r="L197" s="217"/>
      <c r="M197" s="198"/>
      <c r="N197" s="221"/>
      <c r="O197" s="221"/>
      <c r="P197" s="199"/>
      <c r="Q197" s="218"/>
      <c r="R197" s="218"/>
      <c r="S197" s="218"/>
      <c r="T197" s="218"/>
      <c r="U197" s="218"/>
      <c r="V197" s="218"/>
      <c r="W197" s="218"/>
      <c r="X197" s="218"/>
      <c r="Y197" s="218"/>
      <c r="Z197" s="218"/>
      <c r="AA197" s="218"/>
      <c r="AB197" s="218"/>
      <c r="AC197" s="218"/>
      <c r="AD197" s="218"/>
      <c r="AE197" s="218"/>
      <c r="AF197" s="218"/>
      <c r="AG197" s="228"/>
      <c r="AH197" s="229"/>
      <c r="AI197" s="229"/>
      <c r="AJ197" s="229"/>
      <c r="AK197" s="229"/>
      <c r="AL197" s="229"/>
      <c r="AM197" s="229"/>
      <c r="AN197" s="229"/>
      <c r="AO197" s="230"/>
      <c r="AP197" s="231"/>
      <c r="AQ197" s="231"/>
      <c r="AR197" s="231"/>
      <c r="AS197" s="231"/>
      <c r="AT197" s="204"/>
      <c r="AU197" s="208"/>
      <c r="AV197" s="205"/>
      <c r="AW197" s="192"/>
      <c r="AX197" s="193"/>
      <c r="AY197" s="198"/>
      <c r="AZ197" s="199"/>
      <c r="BA197" s="192"/>
      <c r="BB197" s="193"/>
      <c r="BC197" s="204"/>
      <c r="BD197" s="205"/>
      <c r="BE197" s="204"/>
      <c r="BF197" s="205"/>
      <c r="BG197" s="204"/>
      <c r="BH197" s="208"/>
      <c r="BI197" s="205"/>
    </row>
    <row r="198" spans="2:61" ht="15.75" customHeight="1" thickTop="1" thickBot="1">
      <c r="B198" s="209"/>
      <c r="C198" s="210"/>
      <c r="D198" s="210"/>
      <c r="E198" s="210"/>
      <c r="F198" s="210"/>
      <c r="G198" s="210"/>
      <c r="H198" s="210"/>
      <c r="I198" s="210"/>
      <c r="J198" s="210"/>
      <c r="K198" s="210"/>
      <c r="L198" s="211"/>
      <c r="M198" s="218"/>
      <c r="N198" s="218"/>
      <c r="O198" s="218"/>
      <c r="P198" s="218"/>
      <c r="Q198" s="218"/>
      <c r="R198" s="218"/>
      <c r="S198" s="218"/>
      <c r="T198" s="218"/>
      <c r="U198" s="232"/>
      <c r="V198" s="233"/>
      <c r="W198" s="233"/>
      <c r="X198" s="234"/>
      <c r="Y198" s="232"/>
      <c r="Z198" s="233"/>
      <c r="AA198" s="233"/>
      <c r="AB198" s="234"/>
      <c r="AC198" s="218"/>
      <c r="AD198" s="218"/>
      <c r="AE198" s="218"/>
      <c r="AF198" s="218"/>
      <c r="AG198" s="222" t="s">
        <v>153</v>
      </c>
      <c r="AH198" s="223"/>
      <c r="AI198" s="223"/>
      <c r="AJ198" s="223"/>
      <c r="AK198" s="223"/>
      <c r="AL198" s="223"/>
      <c r="AM198" s="223"/>
      <c r="AN198" s="223"/>
      <c r="AO198" s="224"/>
      <c r="AP198" s="231" t="s">
        <v>184</v>
      </c>
      <c r="AQ198" s="231"/>
      <c r="AR198" s="231"/>
      <c r="AS198" s="231"/>
      <c r="AT198" s="200">
        <f>AY198+'11.02'!AT198:AV200</f>
        <v>4</v>
      </c>
      <c r="AU198" s="206"/>
      <c r="AV198" s="201"/>
      <c r="AW198" s="188">
        <f>'11.02'!BG198</f>
        <v>4</v>
      </c>
      <c r="AX198" s="189"/>
      <c r="AY198" s="194"/>
      <c r="AZ198" s="195"/>
      <c r="BA198" s="188"/>
      <c r="BB198" s="189"/>
      <c r="BC198" s="200">
        <f>BA198+'11.02'!BC198</f>
        <v>0</v>
      </c>
      <c r="BD198" s="201"/>
      <c r="BE198" s="200">
        <f>BA198+'11.02'!BE198</f>
        <v>0</v>
      </c>
      <c r="BF198" s="201"/>
      <c r="BG198" s="200">
        <f>AW198+AY198-BA198</f>
        <v>4</v>
      </c>
      <c r="BH198" s="206"/>
      <c r="BI198" s="201"/>
    </row>
    <row r="199" spans="2:61" ht="15.75" customHeight="1" thickTop="1" thickBot="1">
      <c r="B199" s="212"/>
      <c r="C199" s="213"/>
      <c r="D199" s="213"/>
      <c r="E199" s="213"/>
      <c r="F199" s="213"/>
      <c r="G199" s="213"/>
      <c r="H199" s="213"/>
      <c r="I199" s="213"/>
      <c r="J199" s="213"/>
      <c r="K199" s="213"/>
      <c r="L199" s="214"/>
      <c r="M199" s="218"/>
      <c r="N199" s="218"/>
      <c r="O199" s="218"/>
      <c r="P199" s="218"/>
      <c r="Q199" s="218"/>
      <c r="R199" s="218"/>
      <c r="S199" s="218"/>
      <c r="T199" s="218"/>
      <c r="U199" s="235"/>
      <c r="V199" s="236"/>
      <c r="W199" s="236"/>
      <c r="X199" s="237"/>
      <c r="Y199" s="235"/>
      <c r="Z199" s="236"/>
      <c r="AA199" s="236"/>
      <c r="AB199" s="237"/>
      <c r="AC199" s="218"/>
      <c r="AD199" s="218"/>
      <c r="AE199" s="218"/>
      <c r="AF199" s="218"/>
      <c r="AG199" s="225"/>
      <c r="AH199" s="226"/>
      <c r="AI199" s="226"/>
      <c r="AJ199" s="226"/>
      <c r="AK199" s="226"/>
      <c r="AL199" s="226"/>
      <c r="AM199" s="226"/>
      <c r="AN199" s="226"/>
      <c r="AO199" s="227"/>
      <c r="AP199" s="231"/>
      <c r="AQ199" s="231"/>
      <c r="AR199" s="231"/>
      <c r="AS199" s="231"/>
      <c r="AT199" s="202"/>
      <c r="AU199" s="207"/>
      <c r="AV199" s="203"/>
      <c r="AW199" s="190"/>
      <c r="AX199" s="191"/>
      <c r="AY199" s="196"/>
      <c r="AZ199" s="197"/>
      <c r="BA199" s="190"/>
      <c r="BB199" s="191"/>
      <c r="BC199" s="202"/>
      <c r="BD199" s="203"/>
      <c r="BE199" s="202"/>
      <c r="BF199" s="203"/>
      <c r="BG199" s="202"/>
      <c r="BH199" s="207"/>
      <c r="BI199" s="203"/>
    </row>
    <row r="200" spans="2:61" ht="15.75" customHeight="1" thickTop="1" thickBot="1">
      <c r="B200" s="215"/>
      <c r="C200" s="216"/>
      <c r="D200" s="216"/>
      <c r="E200" s="216"/>
      <c r="F200" s="216"/>
      <c r="G200" s="216"/>
      <c r="H200" s="216"/>
      <c r="I200" s="216"/>
      <c r="J200" s="216"/>
      <c r="K200" s="216"/>
      <c r="L200" s="217"/>
      <c r="M200" s="218"/>
      <c r="N200" s="218"/>
      <c r="O200" s="218"/>
      <c r="P200" s="218"/>
      <c r="Q200" s="218"/>
      <c r="R200" s="218"/>
      <c r="S200" s="218"/>
      <c r="T200" s="218"/>
      <c r="U200" s="238"/>
      <c r="V200" s="239"/>
      <c r="W200" s="239"/>
      <c r="X200" s="240"/>
      <c r="Y200" s="238"/>
      <c r="Z200" s="239"/>
      <c r="AA200" s="239"/>
      <c r="AB200" s="240"/>
      <c r="AC200" s="218"/>
      <c r="AD200" s="218"/>
      <c r="AE200" s="218"/>
      <c r="AF200" s="218"/>
      <c r="AG200" s="228"/>
      <c r="AH200" s="229"/>
      <c r="AI200" s="229"/>
      <c r="AJ200" s="229"/>
      <c r="AK200" s="229"/>
      <c r="AL200" s="229"/>
      <c r="AM200" s="229"/>
      <c r="AN200" s="229"/>
      <c r="AO200" s="230"/>
      <c r="AP200" s="231"/>
      <c r="AQ200" s="231"/>
      <c r="AR200" s="231"/>
      <c r="AS200" s="231"/>
      <c r="AT200" s="204"/>
      <c r="AU200" s="208"/>
      <c r="AV200" s="205"/>
      <c r="AW200" s="192"/>
      <c r="AX200" s="193"/>
      <c r="AY200" s="198"/>
      <c r="AZ200" s="199"/>
      <c r="BA200" s="192"/>
      <c r="BB200" s="193"/>
      <c r="BC200" s="204"/>
      <c r="BD200" s="205"/>
      <c r="BE200" s="204"/>
      <c r="BF200" s="205"/>
      <c r="BG200" s="204"/>
      <c r="BH200" s="208"/>
      <c r="BI200" s="205"/>
    </row>
    <row r="201" spans="2:61" ht="15.75" customHeight="1" thickTop="1" thickBot="1">
      <c r="B201" s="209"/>
      <c r="C201" s="210"/>
      <c r="D201" s="210"/>
      <c r="E201" s="210"/>
      <c r="F201" s="210"/>
      <c r="G201" s="210"/>
      <c r="H201" s="210"/>
      <c r="I201" s="210"/>
      <c r="J201" s="210"/>
      <c r="K201" s="210"/>
      <c r="L201" s="211"/>
      <c r="M201" s="182"/>
      <c r="N201" s="182"/>
      <c r="O201" s="182"/>
      <c r="P201" s="182"/>
      <c r="Q201" s="218"/>
      <c r="R201" s="218"/>
      <c r="S201" s="218"/>
      <c r="T201" s="218"/>
      <c r="U201" s="194"/>
      <c r="V201" s="219"/>
      <c r="W201" s="219"/>
      <c r="X201" s="195"/>
      <c r="Y201" s="182"/>
      <c r="Z201" s="182"/>
      <c r="AA201" s="182"/>
      <c r="AB201" s="182"/>
      <c r="AC201" s="218"/>
      <c r="AD201" s="218"/>
      <c r="AE201" s="218"/>
      <c r="AF201" s="218"/>
      <c r="AG201" s="222" t="s">
        <v>154</v>
      </c>
      <c r="AH201" s="223"/>
      <c r="AI201" s="223"/>
      <c r="AJ201" s="223"/>
      <c r="AK201" s="223"/>
      <c r="AL201" s="223"/>
      <c r="AM201" s="223"/>
      <c r="AN201" s="223"/>
      <c r="AO201" s="224"/>
      <c r="AP201" s="231" t="s">
        <v>184</v>
      </c>
      <c r="AQ201" s="231"/>
      <c r="AR201" s="231"/>
      <c r="AS201" s="231"/>
      <c r="AT201" s="200">
        <f>AY201+'11.02'!AT201:AV203</f>
        <v>0</v>
      </c>
      <c r="AU201" s="206"/>
      <c r="AV201" s="201"/>
      <c r="AW201" s="188">
        <f>'11.02'!BG201</f>
        <v>0</v>
      </c>
      <c r="AX201" s="189"/>
      <c r="AY201" s="194"/>
      <c r="AZ201" s="195"/>
      <c r="BA201" s="188"/>
      <c r="BB201" s="189"/>
      <c r="BC201" s="200">
        <f>BA201+'11.02'!BC201</f>
        <v>0</v>
      </c>
      <c r="BD201" s="201"/>
      <c r="BE201" s="200">
        <f>BA201+'11.02'!BE201</f>
        <v>0</v>
      </c>
      <c r="BF201" s="201"/>
      <c r="BG201" s="200">
        <f>AW201+AY201-BA201</f>
        <v>0</v>
      </c>
      <c r="BH201" s="206"/>
      <c r="BI201" s="201"/>
    </row>
    <row r="202" spans="2:61" ht="15.75" customHeight="1" thickTop="1" thickBot="1">
      <c r="B202" s="212"/>
      <c r="C202" s="213"/>
      <c r="D202" s="213"/>
      <c r="E202" s="213"/>
      <c r="F202" s="213"/>
      <c r="G202" s="213"/>
      <c r="H202" s="213"/>
      <c r="I202" s="213"/>
      <c r="J202" s="213"/>
      <c r="K202" s="213"/>
      <c r="L202" s="214"/>
      <c r="M202" s="182"/>
      <c r="N202" s="182"/>
      <c r="O202" s="182"/>
      <c r="P202" s="182"/>
      <c r="Q202" s="218"/>
      <c r="R202" s="218"/>
      <c r="S202" s="218"/>
      <c r="T202" s="218"/>
      <c r="U202" s="196"/>
      <c r="V202" s="220"/>
      <c r="W202" s="220"/>
      <c r="X202" s="197"/>
      <c r="Y202" s="182"/>
      <c r="Z202" s="182"/>
      <c r="AA202" s="182"/>
      <c r="AB202" s="182"/>
      <c r="AC202" s="218"/>
      <c r="AD202" s="218"/>
      <c r="AE202" s="218"/>
      <c r="AF202" s="218"/>
      <c r="AG202" s="225"/>
      <c r="AH202" s="226"/>
      <c r="AI202" s="226"/>
      <c r="AJ202" s="226"/>
      <c r="AK202" s="226"/>
      <c r="AL202" s="226"/>
      <c r="AM202" s="226"/>
      <c r="AN202" s="226"/>
      <c r="AO202" s="227"/>
      <c r="AP202" s="231"/>
      <c r="AQ202" s="231"/>
      <c r="AR202" s="231"/>
      <c r="AS202" s="231"/>
      <c r="AT202" s="202"/>
      <c r="AU202" s="207"/>
      <c r="AV202" s="203"/>
      <c r="AW202" s="190"/>
      <c r="AX202" s="191"/>
      <c r="AY202" s="196"/>
      <c r="AZ202" s="197"/>
      <c r="BA202" s="190"/>
      <c r="BB202" s="191"/>
      <c r="BC202" s="202"/>
      <c r="BD202" s="203"/>
      <c r="BE202" s="202"/>
      <c r="BF202" s="203"/>
      <c r="BG202" s="202"/>
      <c r="BH202" s="207"/>
      <c r="BI202" s="203"/>
    </row>
    <row r="203" spans="2:61" ht="15.75" customHeight="1" thickTop="1" thickBot="1">
      <c r="B203" s="215"/>
      <c r="C203" s="216"/>
      <c r="D203" s="216"/>
      <c r="E203" s="216"/>
      <c r="F203" s="216"/>
      <c r="G203" s="216"/>
      <c r="H203" s="216"/>
      <c r="I203" s="216"/>
      <c r="J203" s="216"/>
      <c r="K203" s="216"/>
      <c r="L203" s="217"/>
      <c r="M203" s="182"/>
      <c r="N203" s="182"/>
      <c r="O203" s="182"/>
      <c r="P203" s="182"/>
      <c r="Q203" s="218"/>
      <c r="R203" s="218"/>
      <c r="S203" s="218"/>
      <c r="T203" s="218"/>
      <c r="U203" s="198"/>
      <c r="V203" s="221"/>
      <c r="W203" s="221"/>
      <c r="X203" s="199"/>
      <c r="Y203" s="182"/>
      <c r="Z203" s="182"/>
      <c r="AA203" s="182"/>
      <c r="AB203" s="182"/>
      <c r="AC203" s="218"/>
      <c r="AD203" s="218"/>
      <c r="AE203" s="218"/>
      <c r="AF203" s="218"/>
      <c r="AG203" s="228"/>
      <c r="AH203" s="229"/>
      <c r="AI203" s="229"/>
      <c r="AJ203" s="229"/>
      <c r="AK203" s="229"/>
      <c r="AL203" s="229"/>
      <c r="AM203" s="229"/>
      <c r="AN203" s="229"/>
      <c r="AO203" s="230"/>
      <c r="AP203" s="231"/>
      <c r="AQ203" s="231"/>
      <c r="AR203" s="231"/>
      <c r="AS203" s="231"/>
      <c r="AT203" s="204"/>
      <c r="AU203" s="208"/>
      <c r="AV203" s="205"/>
      <c r="AW203" s="192"/>
      <c r="AX203" s="193"/>
      <c r="AY203" s="198"/>
      <c r="AZ203" s="199"/>
      <c r="BA203" s="192"/>
      <c r="BB203" s="193"/>
      <c r="BC203" s="204"/>
      <c r="BD203" s="205"/>
      <c r="BE203" s="204"/>
      <c r="BF203" s="205"/>
      <c r="BG203" s="204"/>
      <c r="BH203" s="208"/>
      <c r="BI203" s="205"/>
    </row>
    <row r="204" spans="2:61" ht="15.75" customHeight="1" thickTop="1" thickBot="1">
      <c r="B204" s="209"/>
      <c r="C204" s="210"/>
      <c r="D204" s="210"/>
      <c r="E204" s="210"/>
      <c r="F204" s="210"/>
      <c r="G204" s="210"/>
      <c r="H204" s="210"/>
      <c r="I204" s="210"/>
      <c r="J204" s="210"/>
      <c r="K204" s="210"/>
      <c r="L204" s="211"/>
      <c r="M204" s="218"/>
      <c r="N204" s="218"/>
      <c r="O204" s="218"/>
      <c r="P204" s="218"/>
      <c r="Q204" s="218"/>
      <c r="R204" s="218"/>
      <c r="S204" s="218"/>
      <c r="T204" s="218"/>
      <c r="U204" s="194"/>
      <c r="V204" s="219"/>
      <c r="W204" s="219"/>
      <c r="X204" s="195"/>
      <c r="Y204" s="218"/>
      <c r="Z204" s="218"/>
      <c r="AA204" s="218"/>
      <c r="AB204" s="218"/>
      <c r="AC204" s="218"/>
      <c r="AD204" s="218"/>
      <c r="AE204" s="218"/>
      <c r="AF204" s="218"/>
      <c r="AG204" s="222" t="s">
        <v>146</v>
      </c>
      <c r="AH204" s="223"/>
      <c r="AI204" s="223"/>
      <c r="AJ204" s="223"/>
      <c r="AK204" s="223"/>
      <c r="AL204" s="223"/>
      <c r="AM204" s="223"/>
      <c r="AN204" s="223"/>
      <c r="AO204" s="224"/>
      <c r="AP204" s="231" t="s">
        <v>184</v>
      </c>
      <c r="AQ204" s="231"/>
      <c r="AR204" s="231"/>
      <c r="AS204" s="231"/>
      <c r="AT204" s="200">
        <f>AY204+'11.02'!AT204:AV206</f>
        <v>0</v>
      </c>
      <c r="AU204" s="206"/>
      <c r="AV204" s="201"/>
      <c r="AW204" s="188">
        <f>'11.02'!BG204</f>
        <v>0</v>
      </c>
      <c r="AX204" s="189"/>
      <c r="AY204" s="194"/>
      <c r="AZ204" s="195"/>
      <c r="BA204" s="188"/>
      <c r="BB204" s="189"/>
      <c r="BC204" s="200">
        <f>BA204+'11.02'!BC204</f>
        <v>0</v>
      </c>
      <c r="BD204" s="201"/>
      <c r="BE204" s="200">
        <f>BA204+'11.02'!BE204</f>
        <v>0</v>
      </c>
      <c r="BF204" s="201"/>
      <c r="BG204" s="200">
        <f>AW204+AY204-BA204</f>
        <v>0</v>
      </c>
      <c r="BH204" s="206"/>
      <c r="BI204" s="201"/>
    </row>
    <row r="205" spans="2:61" ht="15.75" customHeight="1" thickTop="1" thickBot="1">
      <c r="B205" s="212"/>
      <c r="C205" s="213"/>
      <c r="D205" s="213"/>
      <c r="E205" s="213"/>
      <c r="F205" s="213"/>
      <c r="G205" s="213"/>
      <c r="H205" s="213"/>
      <c r="I205" s="213"/>
      <c r="J205" s="213"/>
      <c r="K205" s="213"/>
      <c r="L205" s="214"/>
      <c r="M205" s="218"/>
      <c r="N205" s="218"/>
      <c r="O205" s="218"/>
      <c r="P205" s="218"/>
      <c r="Q205" s="218"/>
      <c r="R205" s="218"/>
      <c r="S205" s="218"/>
      <c r="T205" s="218"/>
      <c r="U205" s="196"/>
      <c r="V205" s="220"/>
      <c r="W205" s="220"/>
      <c r="X205" s="197"/>
      <c r="Y205" s="218"/>
      <c r="Z205" s="218"/>
      <c r="AA205" s="218"/>
      <c r="AB205" s="218"/>
      <c r="AC205" s="218"/>
      <c r="AD205" s="218"/>
      <c r="AE205" s="218"/>
      <c r="AF205" s="218"/>
      <c r="AG205" s="225"/>
      <c r="AH205" s="226"/>
      <c r="AI205" s="226"/>
      <c r="AJ205" s="226"/>
      <c r="AK205" s="226"/>
      <c r="AL205" s="226"/>
      <c r="AM205" s="226"/>
      <c r="AN205" s="226"/>
      <c r="AO205" s="227"/>
      <c r="AP205" s="231"/>
      <c r="AQ205" s="231"/>
      <c r="AR205" s="231"/>
      <c r="AS205" s="231"/>
      <c r="AT205" s="202"/>
      <c r="AU205" s="207"/>
      <c r="AV205" s="203"/>
      <c r="AW205" s="190"/>
      <c r="AX205" s="191"/>
      <c r="AY205" s="196"/>
      <c r="AZ205" s="197"/>
      <c r="BA205" s="190"/>
      <c r="BB205" s="191"/>
      <c r="BC205" s="202"/>
      <c r="BD205" s="203"/>
      <c r="BE205" s="202"/>
      <c r="BF205" s="203"/>
      <c r="BG205" s="202"/>
      <c r="BH205" s="207"/>
      <c r="BI205" s="203"/>
    </row>
    <row r="206" spans="2:61" ht="15.75" customHeight="1" thickTop="1" thickBot="1">
      <c r="B206" s="215"/>
      <c r="C206" s="216"/>
      <c r="D206" s="216"/>
      <c r="E206" s="216"/>
      <c r="F206" s="216"/>
      <c r="G206" s="216"/>
      <c r="H206" s="216"/>
      <c r="I206" s="216"/>
      <c r="J206" s="216"/>
      <c r="K206" s="216"/>
      <c r="L206" s="217"/>
      <c r="M206" s="218"/>
      <c r="N206" s="218"/>
      <c r="O206" s="218"/>
      <c r="P206" s="218"/>
      <c r="Q206" s="218"/>
      <c r="R206" s="218"/>
      <c r="S206" s="218"/>
      <c r="T206" s="218"/>
      <c r="U206" s="198"/>
      <c r="V206" s="221"/>
      <c r="W206" s="221"/>
      <c r="X206" s="199"/>
      <c r="Y206" s="218"/>
      <c r="Z206" s="218"/>
      <c r="AA206" s="218"/>
      <c r="AB206" s="218"/>
      <c r="AC206" s="218"/>
      <c r="AD206" s="218"/>
      <c r="AE206" s="218"/>
      <c r="AF206" s="218"/>
      <c r="AG206" s="228"/>
      <c r="AH206" s="229"/>
      <c r="AI206" s="229"/>
      <c r="AJ206" s="229"/>
      <c r="AK206" s="229"/>
      <c r="AL206" s="229"/>
      <c r="AM206" s="229"/>
      <c r="AN206" s="229"/>
      <c r="AO206" s="230"/>
      <c r="AP206" s="231"/>
      <c r="AQ206" s="231"/>
      <c r="AR206" s="231"/>
      <c r="AS206" s="231"/>
      <c r="AT206" s="204"/>
      <c r="AU206" s="208"/>
      <c r="AV206" s="205"/>
      <c r="AW206" s="192"/>
      <c r="AX206" s="193"/>
      <c r="AY206" s="198"/>
      <c r="AZ206" s="199"/>
      <c r="BA206" s="192"/>
      <c r="BB206" s="193"/>
      <c r="BC206" s="204"/>
      <c r="BD206" s="205"/>
      <c r="BE206" s="204"/>
      <c r="BF206" s="205"/>
      <c r="BG206" s="204"/>
      <c r="BH206" s="208"/>
      <c r="BI206" s="205"/>
    </row>
    <row r="207" spans="2:61" ht="15.75" customHeight="1" thickTop="1" thickBot="1">
      <c r="B207" s="209"/>
      <c r="C207" s="210"/>
      <c r="D207" s="210"/>
      <c r="E207" s="210"/>
      <c r="F207" s="210"/>
      <c r="G207" s="210"/>
      <c r="H207" s="210"/>
      <c r="I207" s="210"/>
      <c r="J207" s="210"/>
      <c r="K207" s="210"/>
      <c r="L207" s="211"/>
      <c r="M207" s="218"/>
      <c r="N207" s="218"/>
      <c r="O207" s="218"/>
      <c r="P207" s="218"/>
      <c r="Q207" s="218"/>
      <c r="R207" s="218"/>
      <c r="S207" s="218"/>
      <c r="T207" s="218"/>
      <c r="U207" s="194"/>
      <c r="V207" s="219"/>
      <c r="W207" s="219"/>
      <c r="X207" s="195"/>
      <c r="Y207" s="218"/>
      <c r="Z207" s="218"/>
      <c r="AA207" s="218"/>
      <c r="AB207" s="218"/>
      <c r="AC207" s="218"/>
      <c r="AD207" s="218"/>
      <c r="AE207" s="218"/>
      <c r="AF207" s="218"/>
      <c r="AG207" s="222" t="s">
        <v>155</v>
      </c>
      <c r="AH207" s="223"/>
      <c r="AI207" s="223"/>
      <c r="AJ207" s="223"/>
      <c r="AK207" s="223"/>
      <c r="AL207" s="223"/>
      <c r="AM207" s="223"/>
      <c r="AN207" s="223"/>
      <c r="AO207" s="224"/>
      <c r="AP207" s="231"/>
      <c r="AQ207" s="231"/>
      <c r="AR207" s="231"/>
      <c r="AS207" s="231"/>
      <c r="AT207" s="200">
        <f>AY207+'11.02'!AT207:AV209</f>
        <v>0</v>
      </c>
      <c r="AU207" s="206"/>
      <c r="AV207" s="201"/>
      <c r="AW207" s="188">
        <f>'11.02'!BG207</f>
        <v>0</v>
      </c>
      <c r="AX207" s="189"/>
      <c r="AY207" s="194"/>
      <c r="AZ207" s="195"/>
      <c r="BA207" s="188"/>
      <c r="BB207" s="189"/>
      <c r="BC207" s="200">
        <f>BA207+'11.02'!BC207</f>
        <v>0</v>
      </c>
      <c r="BD207" s="201"/>
      <c r="BE207" s="200">
        <f>BA207+'11.02'!BE207</f>
        <v>0</v>
      </c>
      <c r="BF207" s="201"/>
      <c r="BG207" s="200">
        <f>AW207+AY207-BA207</f>
        <v>0</v>
      </c>
      <c r="BH207" s="206"/>
      <c r="BI207" s="201"/>
    </row>
    <row r="208" spans="2:61" ht="15.75" customHeight="1" thickTop="1" thickBot="1">
      <c r="B208" s="212"/>
      <c r="C208" s="213"/>
      <c r="D208" s="213"/>
      <c r="E208" s="213"/>
      <c r="F208" s="213"/>
      <c r="G208" s="213"/>
      <c r="H208" s="213"/>
      <c r="I208" s="213"/>
      <c r="J208" s="213"/>
      <c r="K208" s="213"/>
      <c r="L208" s="214"/>
      <c r="M208" s="218"/>
      <c r="N208" s="218"/>
      <c r="O208" s="218"/>
      <c r="P208" s="218"/>
      <c r="Q208" s="218"/>
      <c r="R208" s="218"/>
      <c r="S208" s="218"/>
      <c r="T208" s="218"/>
      <c r="U208" s="196"/>
      <c r="V208" s="220"/>
      <c r="W208" s="220"/>
      <c r="X208" s="197"/>
      <c r="Y208" s="218"/>
      <c r="Z208" s="218"/>
      <c r="AA208" s="218"/>
      <c r="AB208" s="218"/>
      <c r="AC208" s="218"/>
      <c r="AD208" s="218"/>
      <c r="AE208" s="218"/>
      <c r="AF208" s="218"/>
      <c r="AG208" s="225"/>
      <c r="AH208" s="226"/>
      <c r="AI208" s="226"/>
      <c r="AJ208" s="226"/>
      <c r="AK208" s="226"/>
      <c r="AL208" s="226"/>
      <c r="AM208" s="226"/>
      <c r="AN208" s="226"/>
      <c r="AO208" s="227"/>
      <c r="AP208" s="231"/>
      <c r="AQ208" s="231"/>
      <c r="AR208" s="231"/>
      <c r="AS208" s="231"/>
      <c r="AT208" s="202"/>
      <c r="AU208" s="207"/>
      <c r="AV208" s="203"/>
      <c r="AW208" s="190"/>
      <c r="AX208" s="191"/>
      <c r="AY208" s="196"/>
      <c r="AZ208" s="197"/>
      <c r="BA208" s="190"/>
      <c r="BB208" s="191"/>
      <c r="BC208" s="202"/>
      <c r="BD208" s="203"/>
      <c r="BE208" s="202"/>
      <c r="BF208" s="203"/>
      <c r="BG208" s="202"/>
      <c r="BH208" s="207"/>
      <c r="BI208" s="203"/>
    </row>
    <row r="209" spans="2:61" ht="15.75" customHeight="1" thickTop="1" thickBot="1">
      <c r="B209" s="215"/>
      <c r="C209" s="216"/>
      <c r="D209" s="216"/>
      <c r="E209" s="216"/>
      <c r="F209" s="216"/>
      <c r="G209" s="216"/>
      <c r="H209" s="216"/>
      <c r="I209" s="216"/>
      <c r="J209" s="216"/>
      <c r="K209" s="216"/>
      <c r="L209" s="217"/>
      <c r="M209" s="218"/>
      <c r="N209" s="218"/>
      <c r="O209" s="218"/>
      <c r="P209" s="218"/>
      <c r="Q209" s="218"/>
      <c r="R209" s="218"/>
      <c r="S209" s="218"/>
      <c r="T209" s="218"/>
      <c r="U209" s="198"/>
      <c r="V209" s="221"/>
      <c r="W209" s="221"/>
      <c r="X209" s="199"/>
      <c r="Y209" s="218"/>
      <c r="Z209" s="218"/>
      <c r="AA209" s="218"/>
      <c r="AB209" s="218"/>
      <c r="AC209" s="218"/>
      <c r="AD209" s="218"/>
      <c r="AE209" s="218"/>
      <c r="AF209" s="218"/>
      <c r="AG209" s="228"/>
      <c r="AH209" s="229"/>
      <c r="AI209" s="229"/>
      <c r="AJ209" s="229"/>
      <c r="AK209" s="229"/>
      <c r="AL209" s="229"/>
      <c r="AM209" s="229"/>
      <c r="AN209" s="229"/>
      <c r="AO209" s="230"/>
      <c r="AP209" s="231"/>
      <c r="AQ209" s="231"/>
      <c r="AR209" s="231"/>
      <c r="AS209" s="231"/>
      <c r="AT209" s="204"/>
      <c r="AU209" s="208"/>
      <c r="AV209" s="205"/>
      <c r="AW209" s="192"/>
      <c r="AX209" s="193"/>
      <c r="AY209" s="198"/>
      <c r="AZ209" s="199"/>
      <c r="BA209" s="192"/>
      <c r="BB209" s="193"/>
      <c r="BC209" s="204"/>
      <c r="BD209" s="205"/>
      <c r="BE209" s="204"/>
      <c r="BF209" s="205"/>
      <c r="BG209" s="204"/>
      <c r="BH209" s="208"/>
      <c r="BI209" s="205"/>
    </row>
    <row r="210" spans="2:61" ht="16.5" customHeight="1" thickTop="1" thickBot="1">
      <c r="B210" s="183" t="s">
        <v>64</v>
      </c>
      <c r="C210" s="183"/>
      <c r="D210" s="183"/>
      <c r="E210" s="183"/>
      <c r="F210" s="183"/>
      <c r="G210" s="183"/>
      <c r="H210" s="183"/>
      <c r="I210" s="183"/>
      <c r="J210" s="183"/>
      <c r="K210" s="183"/>
      <c r="L210" s="183"/>
      <c r="M210" s="183"/>
      <c r="N210" s="183"/>
      <c r="O210" s="183"/>
      <c r="P210" s="183"/>
      <c r="Q210" s="183"/>
      <c r="R210" s="183"/>
      <c r="S210" s="183"/>
      <c r="T210" s="183"/>
      <c r="U210" s="183"/>
      <c r="V210" s="183"/>
      <c r="W210" s="183"/>
      <c r="X210" s="183"/>
      <c r="Y210" s="183"/>
      <c r="Z210" s="183"/>
      <c r="AA210" s="183"/>
      <c r="AB210" s="183"/>
      <c r="AC210" s="183"/>
      <c r="AD210" s="183"/>
      <c r="AE210" s="183"/>
      <c r="AF210" s="183"/>
      <c r="AG210" s="183"/>
      <c r="AH210" s="183"/>
      <c r="AI210" s="183"/>
      <c r="AJ210" s="183"/>
      <c r="AK210" s="183"/>
      <c r="AL210" s="183"/>
      <c r="AM210" s="183"/>
      <c r="AN210" s="183"/>
      <c r="AO210" s="183"/>
      <c r="AP210" s="183"/>
      <c r="AQ210" s="183"/>
      <c r="AR210" s="183"/>
      <c r="AS210" s="183"/>
      <c r="AT210" s="183"/>
      <c r="AU210" s="183"/>
      <c r="AV210" s="183"/>
      <c r="AW210" s="183"/>
      <c r="AX210" s="183"/>
      <c r="AY210" s="183"/>
      <c r="AZ210" s="183"/>
      <c r="BA210" s="183"/>
      <c r="BB210" s="183"/>
      <c r="BC210" s="183"/>
      <c r="BD210" s="183"/>
      <c r="BE210" s="183"/>
      <c r="BF210" s="183"/>
      <c r="BG210" s="183"/>
      <c r="BH210" s="183"/>
      <c r="BI210" s="183"/>
    </row>
    <row r="211" spans="2:61" ht="16.5" customHeight="1" thickTop="1" thickBot="1">
      <c r="B211" s="183"/>
      <c r="C211" s="183"/>
      <c r="D211" s="183"/>
      <c r="E211" s="183"/>
      <c r="F211" s="183"/>
      <c r="G211" s="183"/>
      <c r="H211" s="183"/>
      <c r="I211" s="183"/>
      <c r="J211" s="183"/>
      <c r="K211" s="183"/>
      <c r="L211" s="183"/>
      <c r="M211" s="183"/>
      <c r="N211" s="183"/>
      <c r="O211" s="183"/>
      <c r="P211" s="183"/>
      <c r="Q211" s="183"/>
      <c r="R211" s="183"/>
      <c r="S211" s="183"/>
      <c r="T211" s="183"/>
      <c r="U211" s="183"/>
      <c r="V211" s="183"/>
      <c r="W211" s="183"/>
      <c r="X211" s="183"/>
      <c r="Y211" s="183"/>
      <c r="Z211" s="183"/>
      <c r="AA211" s="183"/>
      <c r="AB211" s="183"/>
      <c r="AC211" s="183"/>
      <c r="AD211" s="183"/>
      <c r="AE211" s="183"/>
      <c r="AF211" s="183"/>
      <c r="AG211" s="183"/>
      <c r="AH211" s="183"/>
      <c r="AI211" s="183"/>
      <c r="AJ211" s="183"/>
      <c r="AK211" s="183"/>
      <c r="AL211" s="183"/>
      <c r="AM211" s="183"/>
      <c r="AN211" s="183"/>
      <c r="AO211" s="183"/>
      <c r="AP211" s="183"/>
      <c r="AQ211" s="183"/>
      <c r="AR211" s="183"/>
      <c r="AS211" s="183"/>
      <c r="AT211" s="183"/>
      <c r="AU211" s="183"/>
      <c r="AV211" s="183"/>
      <c r="AW211" s="183"/>
      <c r="AX211" s="183"/>
      <c r="AY211" s="183"/>
      <c r="AZ211" s="183"/>
      <c r="BA211" s="183"/>
      <c r="BB211" s="183"/>
      <c r="BC211" s="183"/>
      <c r="BD211" s="183"/>
      <c r="BE211" s="183"/>
      <c r="BF211" s="183"/>
      <c r="BG211" s="183"/>
      <c r="BH211" s="183"/>
      <c r="BI211" s="183"/>
    </row>
    <row r="212" spans="2:61" ht="16.5" customHeight="1" thickTop="1" thickBot="1">
      <c r="B212" s="183"/>
      <c r="C212" s="183"/>
      <c r="D212" s="183"/>
      <c r="E212" s="183"/>
      <c r="F212" s="183"/>
      <c r="G212" s="183"/>
      <c r="H212" s="183"/>
      <c r="I212" s="183"/>
      <c r="J212" s="183"/>
      <c r="K212" s="183"/>
      <c r="L212" s="183"/>
      <c r="M212" s="183"/>
      <c r="N212" s="183"/>
      <c r="O212" s="183"/>
      <c r="P212" s="183"/>
      <c r="Q212" s="183"/>
      <c r="R212" s="183"/>
      <c r="S212" s="183"/>
      <c r="T212" s="183"/>
      <c r="U212" s="183"/>
      <c r="V212" s="183"/>
      <c r="W212" s="183"/>
      <c r="X212" s="183"/>
      <c r="Y212" s="183"/>
      <c r="Z212" s="183"/>
      <c r="AA212" s="183"/>
      <c r="AB212" s="183"/>
      <c r="AC212" s="183"/>
      <c r="AD212" s="183"/>
      <c r="AE212" s="183"/>
      <c r="AF212" s="183"/>
      <c r="AG212" s="183"/>
      <c r="AH212" s="183"/>
      <c r="AI212" s="183"/>
      <c r="AJ212" s="183"/>
      <c r="AK212" s="183"/>
      <c r="AL212" s="183"/>
      <c r="AM212" s="183"/>
      <c r="AN212" s="183"/>
      <c r="AO212" s="183"/>
      <c r="AP212" s="183"/>
      <c r="AQ212" s="183"/>
      <c r="AR212" s="183"/>
      <c r="AS212" s="183"/>
      <c r="AT212" s="183"/>
      <c r="AU212" s="183"/>
      <c r="AV212" s="183"/>
      <c r="AW212" s="183"/>
      <c r="AX212" s="183"/>
      <c r="AY212" s="183"/>
      <c r="AZ212" s="183"/>
      <c r="BA212" s="183"/>
      <c r="BB212" s="183"/>
      <c r="BC212" s="183"/>
      <c r="BD212" s="183"/>
      <c r="BE212" s="183"/>
      <c r="BF212" s="183"/>
      <c r="BG212" s="183"/>
      <c r="BH212" s="183"/>
      <c r="BI212" s="183"/>
    </row>
    <row r="213" spans="2:61" ht="16.5" customHeight="1" thickTop="1" thickBot="1">
      <c r="B213" s="183"/>
      <c r="C213" s="183"/>
      <c r="D213" s="183"/>
      <c r="E213" s="183"/>
      <c r="F213" s="183"/>
      <c r="G213" s="183"/>
      <c r="H213" s="183"/>
      <c r="I213" s="183"/>
      <c r="J213" s="183"/>
      <c r="K213" s="183"/>
      <c r="L213" s="183"/>
      <c r="M213" s="183"/>
      <c r="N213" s="183"/>
      <c r="O213" s="183"/>
      <c r="P213" s="183"/>
      <c r="Q213" s="183"/>
      <c r="R213" s="183"/>
      <c r="S213" s="183"/>
      <c r="T213" s="183"/>
      <c r="U213" s="183"/>
      <c r="V213" s="183"/>
      <c r="W213" s="183"/>
      <c r="X213" s="183"/>
      <c r="Y213" s="183"/>
      <c r="Z213" s="183"/>
      <c r="AA213" s="183"/>
      <c r="AB213" s="183"/>
      <c r="AC213" s="183"/>
      <c r="AD213" s="183"/>
      <c r="AE213" s="183"/>
      <c r="AF213" s="183"/>
      <c r="AG213" s="183"/>
      <c r="AH213" s="183"/>
      <c r="AI213" s="183"/>
      <c r="AJ213" s="183"/>
      <c r="AK213" s="183"/>
      <c r="AL213" s="183"/>
      <c r="AM213" s="183"/>
      <c r="AN213" s="183"/>
      <c r="AO213" s="183"/>
      <c r="AP213" s="183"/>
      <c r="AQ213" s="183"/>
      <c r="AR213" s="183"/>
      <c r="AS213" s="183"/>
      <c r="AT213" s="183"/>
      <c r="AU213" s="183"/>
      <c r="AV213" s="183"/>
      <c r="AW213" s="183"/>
      <c r="AX213" s="183"/>
      <c r="AY213" s="183"/>
      <c r="AZ213" s="183"/>
      <c r="BA213" s="183"/>
      <c r="BB213" s="183"/>
      <c r="BC213" s="183"/>
      <c r="BD213" s="183"/>
      <c r="BE213" s="183"/>
      <c r="BF213" s="183"/>
      <c r="BG213" s="183"/>
      <c r="BH213" s="183"/>
      <c r="BI213" s="183"/>
    </row>
    <row r="214" spans="2:61" ht="16.5" customHeight="1" thickTop="1" thickBot="1">
      <c r="B214" s="146"/>
      <c r="C214" s="146"/>
      <c r="D214" s="146"/>
      <c r="E214" s="146"/>
      <c r="F214" s="146"/>
      <c r="G214" s="146"/>
      <c r="H214" s="146"/>
      <c r="I214" s="146"/>
      <c r="J214" s="146"/>
      <c r="K214" s="146"/>
      <c r="L214" s="146"/>
      <c r="M214" s="146"/>
      <c r="N214" s="146"/>
      <c r="O214" s="146"/>
      <c r="P214" s="146"/>
      <c r="Q214" s="146"/>
      <c r="R214" s="146"/>
      <c r="S214" s="146"/>
      <c r="T214" s="146"/>
      <c r="U214" s="146"/>
      <c r="V214" s="146"/>
      <c r="W214" s="146"/>
      <c r="X214" s="146"/>
      <c r="Y214" s="146"/>
      <c r="Z214" s="146"/>
      <c r="AA214" s="146"/>
      <c r="AB214" s="146"/>
      <c r="AC214" s="146"/>
      <c r="AD214" s="146"/>
      <c r="AE214" s="146"/>
      <c r="AF214" s="146"/>
      <c r="AG214" s="146"/>
      <c r="AH214" s="146"/>
      <c r="AI214" s="146"/>
      <c r="AJ214" s="146"/>
      <c r="AK214" s="146"/>
      <c r="AL214" s="146"/>
      <c r="AM214" s="146"/>
      <c r="AN214" s="146"/>
      <c r="AO214" s="146"/>
      <c r="AP214" s="146"/>
      <c r="AQ214" s="146"/>
      <c r="AR214" s="146"/>
      <c r="AS214" s="146"/>
      <c r="AT214" s="146"/>
      <c r="AU214" s="146"/>
      <c r="AV214" s="146"/>
      <c r="AW214" s="146"/>
      <c r="AX214" s="146"/>
      <c r="AY214" s="146"/>
      <c r="AZ214" s="146"/>
      <c r="BA214" s="146"/>
      <c r="BB214" s="146"/>
      <c r="BC214" s="146"/>
      <c r="BD214" s="146"/>
      <c r="BE214" s="146"/>
      <c r="BF214" s="146"/>
      <c r="BG214" s="146"/>
      <c r="BH214" s="146"/>
      <c r="BI214" s="146"/>
    </row>
    <row r="215" spans="2:61" ht="16.5" customHeight="1" thickTop="1" thickBot="1">
      <c r="B215" s="146"/>
      <c r="C215" s="146"/>
      <c r="D215" s="146"/>
      <c r="E215" s="146"/>
      <c r="F215" s="146"/>
      <c r="G215" s="146"/>
      <c r="H215" s="146"/>
      <c r="I215" s="146"/>
      <c r="J215" s="146"/>
      <c r="K215" s="146"/>
      <c r="L215" s="146"/>
      <c r="M215" s="146"/>
      <c r="N215" s="146"/>
      <c r="O215" s="146"/>
      <c r="P215" s="146"/>
      <c r="Q215" s="146"/>
      <c r="R215" s="146"/>
      <c r="S215" s="146"/>
      <c r="T215" s="146"/>
      <c r="U215" s="146"/>
      <c r="V215" s="146"/>
      <c r="W215" s="146"/>
      <c r="X215" s="146"/>
      <c r="Y215" s="146"/>
      <c r="Z215" s="146"/>
      <c r="AA215" s="146"/>
      <c r="AB215" s="146"/>
      <c r="AC215" s="146"/>
      <c r="AD215" s="146"/>
      <c r="AE215" s="146"/>
      <c r="AF215" s="146"/>
      <c r="AG215" s="146"/>
      <c r="AH215" s="146"/>
      <c r="AI215" s="146"/>
      <c r="AJ215" s="146"/>
      <c r="AK215" s="146"/>
      <c r="AL215" s="146"/>
      <c r="AM215" s="146"/>
      <c r="AN215" s="146"/>
      <c r="AO215" s="146"/>
      <c r="AP215" s="146"/>
      <c r="AQ215" s="146"/>
      <c r="AR215" s="146"/>
      <c r="AS215" s="146"/>
      <c r="AT215" s="146"/>
      <c r="AU215" s="146"/>
      <c r="AV215" s="146"/>
      <c r="AW215" s="146"/>
      <c r="AX215" s="146"/>
      <c r="AY215" s="146"/>
      <c r="AZ215" s="146"/>
      <c r="BA215" s="146"/>
      <c r="BB215" s="146"/>
      <c r="BC215" s="146"/>
      <c r="BD215" s="146"/>
      <c r="BE215" s="146"/>
      <c r="BF215" s="146"/>
      <c r="BG215" s="146"/>
      <c r="BH215" s="146"/>
      <c r="BI215" s="146"/>
    </row>
    <row r="216" spans="2:61" ht="15" customHeight="1" thickTop="1" thickBot="1">
      <c r="B216" s="186" t="s">
        <v>65</v>
      </c>
      <c r="C216" s="186"/>
      <c r="D216" s="186"/>
      <c r="E216" s="186"/>
      <c r="F216" s="186"/>
      <c r="G216" s="186"/>
      <c r="H216" s="186" t="s">
        <v>66</v>
      </c>
      <c r="I216" s="186"/>
      <c r="J216" s="186"/>
      <c r="K216" s="186"/>
      <c r="L216" s="186"/>
      <c r="M216" s="186"/>
      <c r="N216" s="186" t="s">
        <v>67</v>
      </c>
      <c r="O216" s="186"/>
      <c r="P216" s="186"/>
      <c r="Q216" s="186"/>
      <c r="R216" s="186"/>
      <c r="S216" s="186"/>
      <c r="T216" s="186" t="s">
        <v>68</v>
      </c>
      <c r="U216" s="186"/>
      <c r="V216" s="186"/>
      <c r="W216" s="186"/>
      <c r="X216" s="186"/>
      <c r="Y216" s="186"/>
      <c r="Z216" s="186"/>
      <c r="AA216" s="186"/>
      <c r="AB216" s="186"/>
      <c r="AC216" s="186"/>
      <c r="AD216" s="186"/>
      <c r="AE216" s="186"/>
      <c r="AF216" s="186"/>
      <c r="AG216" s="186" t="s">
        <v>69</v>
      </c>
      <c r="AH216" s="186"/>
      <c r="AI216" s="186"/>
      <c r="AJ216" s="186"/>
      <c r="AK216" s="186"/>
      <c r="AL216" s="186"/>
      <c r="AM216" s="186"/>
      <c r="AN216" s="186"/>
      <c r="AO216" s="186"/>
      <c r="AP216" s="186" t="s">
        <v>70</v>
      </c>
      <c r="AQ216" s="186"/>
      <c r="AR216" s="186"/>
      <c r="AS216" s="186"/>
      <c r="AT216" s="186"/>
      <c r="AU216" s="186"/>
      <c r="AV216" s="186"/>
      <c r="AW216" s="186"/>
      <c r="AX216" s="186"/>
      <c r="AY216" s="186"/>
      <c r="AZ216" s="187" t="s">
        <v>71</v>
      </c>
      <c r="BA216" s="187"/>
      <c r="BB216" s="187"/>
      <c r="BC216" s="187"/>
      <c r="BD216" s="187"/>
      <c r="BE216" s="187"/>
      <c r="BF216" s="187"/>
      <c r="BG216" s="187"/>
      <c r="BH216" s="187"/>
      <c r="BI216" s="187"/>
    </row>
    <row r="217" spans="2:61" ht="15" customHeight="1" thickTop="1" thickBot="1">
      <c r="B217" s="186"/>
      <c r="C217" s="186"/>
      <c r="D217" s="186"/>
      <c r="E217" s="186"/>
      <c r="F217" s="186"/>
      <c r="G217" s="186"/>
      <c r="H217" s="186"/>
      <c r="I217" s="186"/>
      <c r="J217" s="186"/>
      <c r="K217" s="186"/>
      <c r="L217" s="186"/>
      <c r="M217" s="186"/>
      <c r="N217" s="186"/>
      <c r="O217" s="186"/>
      <c r="P217" s="186"/>
      <c r="Q217" s="186"/>
      <c r="R217" s="186"/>
      <c r="S217" s="186"/>
      <c r="T217" s="186"/>
      <c r="U217" s="186"/>
      <c r="V217" s="186"/>
      <c r="W217" s="186"/>
      <c r="X217" s="186"/>
      <c r="Y217" s="186"/>
      <c r="Z217" s="186"/>
      <c r="AA217" s="186"/>
      <c r="AB217" s="186"/>
      <c r="AC217" s="186"/>
      <c r="AD217" s="186"/>
      <c r="AE217" s="186"/>
      <c r="AF217" s="186"/>
      <c r="AG217" s="186"/>
      <c r="AH217" s="186"/>
      <c r="AI217" s="186"/>
      <c r="AJ217" s="186"/>
      <c r="AK217" s="186"/>
      <c r="AL217" s="186"/>
      <c r="AM217" s="186"/>
      <c r="AN217" s="186"/>
      <c r="AO217" s="186"/>
      <c r="AP217" s="186"/>
      <c r="AQ217" s="186"/>
      <c r="AR217" s="186"/>
      <c r="AS217" s="186"/>
      <c r="AT217" s="186"/>
      <c r="AU217" s="186"/>
      <c r="AV217" s="186"/>
      <c r="AW217" s="186"/>
      <c r="AX217" s="186"/>
      <c r="AY217" s="186"/>
      <c r="AZ217" s="187"/>
      <c r="BA217" s="187"/>
      <c r="BB217" s="187"/>
      <c r="BC217" s="187"/>
      <c r="BD217" s="187"/>
      <c r="BE217" s="187"/>
      <c r="BF217" s="187"/>
      <c r="BG217" s="187"/>
      <c r="BH217" s="187"/>
      <c r="BI217" s="187"/>
    </row>
    <row r="218" spans="2:61" ht="15" customHeight="1" thickTop="1" thickBot="1">
      <c r="B218" s="186"/>
      <c r="C218" s="186"/>
      <c r="D218" s="186"/>
      <c r="E218" s="186"/>
      <c r="F218" s="186"/>
      <c r="G218" s="186"/>
      <c r="H218" s="186"/>
      <c r="I218" s="186"/>
      <c r="J218" s="186"/>
      <c r="K218" s="186"/>
      <c r="L218" s="186"/>
      <c r="M218" s="186"/>
      <c r="N218" s="186"/>
      <c r="O218" s="186"/>
      <c r="P218" s="186"/>
      <c r="Q218" s="186"/>
      <c r="R218" s="186"/>
      <c r="S218" s="186"/>
      <c r="T218" s="186"/>
      <c r="U218" s="186"/>
      <c r="V218" s="186"/>
      <c r="W218" s="186"/>
      <c r="X218" s="186"/>
      <c r="Y218" s="186"/>
      <c r="Z218" s="186"/>
      <c r="AA218" s="186"/>
      <c r="AB218" s="186"/>
      <c r="AC218" s="186"/>
      <c r="AD218" s="186"/>
      <c r="AE218" s="186"/>
      <c r="AF218" s="186"/>
      <c r="AG218" s="186"/>
      <c r="AH218" s="186"/>
      <c r="AI218" s="186"/>
      <c r="AJ218" s="186"/>
      <c r="AK218" s="186"/>
      <c r="AL218" s="186"/>
      <c r="AM218" s="186"/>
      <c r="AN218" s="186"/>
      <c r="AO218" s="186"/>
      <c r="AP218" s="186"/>
      <c r="AQ218" s="186"/>
      <c r="AR218" s="186"/>
      <c r="AS218" s="186"/>
      <c r="AT218" s="186"/>
      <c r="AU218" s="186"/>
      <c r="AV218" s="186"/>
      <c r="AW218" s="186"/>
      <c r="AX218" s="186"/>
      <c r="AY218" s="186"/>
      <c r="AZ218" s="187"/>
      <c r="BA218" s="187"/>
      <c r="BB218" s="187"/>
      <c r="BC218" s="187"/>
      <c r="BD218" s="187"/>
      <c r="BE218" s="187"/>
      <c r="BF218" s="187"/>
      <c r="BG218" s="187"/>
      <c r="BH218" s="187"/>
      <c r="BI218" s="187"/>
    </row>
    <row r="219" spans="2:61" ht="16.5" customHeight="1" thickTop="1" thickBot="1">
      <c r="B219" s="182">
        <v>2</v>
      </c>
      <c r="C219" s="182"/>
      <c r="D219" s="182"/>
      <c r="E219" s="182"/>
      <c r="F219" s="182"/>
      <c r="G219" s="182"/>
      <c r="H219" s="185">
        <v>17.899999999999999</v>
      </c>
      <c r="I219" s="185"/>
      <c r="J219" s="185"/>
      <c r="K219" s="185"/>
      <c r="L219" s="185"/>
      <c r="M219" s="185"/>
      <c r="N219" s="182">
        <v>27</v>
      </c>
      <c r="O219" s="182"/>
      <c r="P219" s="182"/>
      <c r="Q219" s="182"/>
      <c r="R219" s="182"/>
      <c r="S219" s="182"/>
      <c r="T219" s="182">
        <v>63.5</v>
      </c>
      <c r="U219" s="182"/>
      <c r="V219" s="182"/>
      <c r="W219" s="182"/>
      <c r="X219" s="182"/>
      <c r="Y219" s="182"/>
      <c r="Z219" s="182"/>
      <c r="AA219" s="182"/>
      <c r="AB219" s="182"/>
      <c r="AC219" s="182"/>
      <c r="AD219" s="182"/>
      <c r="AE219" s="182"/>
      <c r="AF219" s="182"/>
      <c r="AG219" s="182">
        <v>130</v>
      </c>
      <c r="AH219" s="182"/>
      <c r="AI219" s="182"/>
      <c r="AJ219" s="182"/>
      <c r="AK219" s="182"/>
      <c r="AL219" s="182"/>
      <c r="AM219" s="182"/>
      <c r="AN219" s="182"/>
      <c r="AO219" s="182"/>
      <c r="AP219" s="186" t="s">
        <v>278</v>
      </c>
      <c r="AQ219" s="186"/>
      <c r="AR219" s="186"/>
      <c r="AS219" s="186"/>
      <c r="AT219" s="186"/>
      <c r="AU219" s="186"/>
      <c r="AV219" s="186"/>
      <c r="AW219" s="186"/>
      <c r="AX219" s="186"/>
      <c r="AY219" s="186"/>
      <c r="AZ219" s="182" t="s">
        <v>129</v>
      </c>
      <c r="BA219" s="182"/>
      <c r="BB219" s="182"/>
      <c r="BC219" s="182"/>
      <c r="BD219" s="182"/>
      <c r="BE219" s="182"/>
      <c r="BF219" s="182"/>
      <c r="BG219" s="182"/>
      <c r="BH219" s="182"/>
      <c r="BI219" s="182"/>
    </row>
    <row r="220" spans="2:61" ht="16.5" customHeight="1" thickTop="1" thickBot="1">
      <c r="B220" s="182"/>
      <c r="C220" s="182"/>
      <c r="D220" s="182"/>
      <c r="E220" s="182"/>
      <c r="F220" s="182"/>
      <c r="G220" s="182"/>
      <c r="H220" s="185"/>
      <c r="I220" s="185"/>
      <c r="J220" s="185"/>
      <c r="K220" s="185"/>
      <c r="L220" s="185"/>
      <c r="M220" s="185"/>
      <c r="N220" s="182"/>
      <c r="O220" s="182"/>
      <c r="P220" s="182"/>
      <c r="Q220" s="182"/>
      <c r="R220" s="182"/>
      <c r="S220" s="182"/>
      <c r="T220" s="182"/>
      <c r="U220" s="182"/>
      <c r="V220" s="182"/>
      <c r="W220" s="182"/>
      <c r="X220" s="182"/>
      <c r="Y220" s="182"/>
      <c r="Z220" s="182"/>
      <c r="AA220" s="182"/>
      <c r="AB220" s="182"/>
      <c r="AC220" s="182"/>
      <c r="AD220" s="182"/>
      <c r="AE220" s="182"/>
      <c r="AF220" s="182"/>
      <c r="AG220" s="182"/>
      <c r="AH220" s="182"/>
      <c r="AI220" s="182"/>
      <c r="AJ220" s="182"/>
      <c r="AK220" s="182"/>
      <c r="AL220" s="182"/>
      <c r="AM220" s="182"/>
      <c r="AN220" s="182"/>
      <c r="AO220" s="182"/>
      <c r="AP220" s="186"/>
      <c r="AQ220" s="186"/>
      <c r="AR220" s="186"/>
      <c r="AS220" s="186"/>
      <c r="AT220" s="186"/>
      <c r="AU220" s="186"/>
      <c r="AV220" s="186"/>
      <c r="AW220" s="186"/>
      <c r="AX220" s="186"/>
      <c r="AY220" s="186"/>
      <c r="AZ220" s="182"/>
      <c r="BA220" s="182"/>
      <c r="BB220" s="182"/>
      <c r="BC220" s="182"/>
      <c r="BD220" s="182"/>
      <c r="BE220" s="182"/>
      <c r="BF220" s="182"/>
      <c r="BG220" s="182"/>
      <c r="BH220" s="182"/>
      <c r="BI220" s="182"/>
    </row>
    <row r="221" spans="2:61" ht="16.5" customHeight="1" thickTop="1" thickBot="1">
      <c r="B221" s="182"/>
      <c r="C221" s="182"/>
      <c r="D221" s="182"/>
      <c r="E221" s="182"/>
      <c r="F221" s="182"/>
      <c r="G221" s="182"/>
      <c r="H221" s="185"/>
      <c r="I221" s="185"/>
      <c r="J221" s="185"/>
      <c r="K221" s="185"/>
      <c r="L221" s="185"/>
      <c r="M221" s="185"/>
      <c r="N221" s="182"/>
      <c r="O221" s="182"/>
      <c r="P221" s="182"/>
      <c r="Q221" s="182"/>
      <c r="R221" s="182"/>
      <c r="S221" s="182"/>
      <c r="T221" s="182"/>
      <c r="U221" s="182"/>
      <c r="V221" s="182"/>
      <c r="W221" s="182"/>
      <c r="X221" s="182"/>
      <c r="Y221" s="182"/>
      <c r="Z221" s="182"/>
      <c r="AA221" s="182"/>
      <c r="AB221" s="182"/>
      <c r="AC221" s="182"/>
      <c r="AD221" s="182"/>
      <c r="AE221" s="182"/>
      <c r="AF221" s="182"/>
      <c r="AG221" s="182"/>
      <c r="AH221" s="182"/>
      <c r="AI221" s="182"/>
      <c r="AJ221" s="182"/>
      <c r="AK221" s="182"/>
      <c r="AL221" s="182"/>
      <c r="AM221" s="182"/>
      <c r="AN221" s="182"/>
      <c r="AO221" s="182"/>
      <c r="AP221" s="186"/>
      <c r="AQ221" s="186"/>
      <c r="AR221" s="186"/>
      <c r="AS221" s="186"/>
      <c r="AT221" s="186"/>
      <c r="AU221" s="186"/>
      <c r="AV221" s="186"/>
      <c r="AW221" s="186"/>
      <c r="AX221" s="186"/>
      <c r="AY221" s="186"/>
      <c r="AZ221" s="182"/>
      <c r="BA221" s="182"/>
      <c r="BB221" s="182"/>
      <c r="BC221" s="182"/>
      <c r="BD221" s="182"/>
      <c r="BE221" s="182"/>
      <c r="BF221" s="182"/>
      <c r="BG221" s="182"/>
      <c r="BH221" s="182"/>
      <c r="BI221" s="182"/>
    </row>
    <row r="222" spans="2:61" ht="15.75" customHeight="1" thickTop="1" thickBot="1">
      <c r="B222" s="183" t="s">
        <v>72</v>
      </c>
      <c r="C222" s="183"/>
      <c r="D222" s="183"/>
      <c r="E222" s="183"/>
      <c r="F222" s="183"/>
      <c r="G222" s="183"/>
      <c r="H222" s="183"/>
      <c r="I222" s="183"/>
      <c r="J222" s="183"/>
      <c r="K222" s="183"/>
      <c r="L222" s="183"/>
      <c r="M222" s="183"/>
      <c r="N222" s="183"/>
      <c r="O222" s="183"/>
      <c r="P222" s="183"/>
      <c r="Q222" s="183"/>
      <c r="R222" s="183"/>
      <c r="S222" s="183"/>
      <c r="T222" s="183"/>
      <c r="U222" s="183"/>
      <c r="V222" s="183"/>
      <c r="W222" s="183"/>
      <c r="X222" s="183"/>
      <c r="Y222" s="183"/>
      <c r="Z222" s="183"/>
      <c r="AA222" s="183"/>
      <c r="AB222" s="183"/>
      <c r="AC222" s="183"/>
      <c r="AD222" s="183"/>
      <c r="AE222" s="183"/>
      <c r="AF222" s="183"/>
      <c r="AG222" s="183"/>
      <c r="AH222" s="183"/>
      <c r="AI222" s="183"/>
      <c r="AJ222" s="183"/>
      <c r="AK222" s="183"/>
      <c r="AL222" s="183"/>
      <c r="AM222" s="183"/>
      <c r="AN222" s="183"/>
      <c r="AO222" s="183"/>
      <c r="AP222" s="183"/>
      <c r="AQ222" s="183"/>
      <c r="AR222" s="183"/>
      <c r="AS222" s="183"/>
      <c r="AT222" s="183"/>
      <c r="AU222" s="183"/>
      <c r="AV222" s="183"/>
      <c r="AW222" s="183"/>
      <c r="AX222" s="183"/>
      <c r="AY222" s="183"/>
      <c r="AZ222" s="183"/>
      <c r="BA222" s="183"/>
      <c r="BB222" s="183"/>
      <c r="BC222" s="183"/>
      <c r="BD222" s="183"/>
      <c r="BE222" s="183"/>
      <c r="BF222" s="183"/>
      <c r="BG222" s="183"/>
      <c r="BH222" s="183"/>
      <c r="BI222" s="183"/>
    </row>
    <row r="223" spans="2:61" ht="15" customHeight="1" thickTop="1" thickBot="1">
      <c r="B223" s="183"/>
      <c r="C223" s="183"/>
      <c r="D223" s="183"/>
      <c r="E223" s="183"/>
      <c r="F223" s="183"/>
      <c r="G223" s="183"/>
      <c r="H223" s="183"/>
      <c r="I223" s="183"/>
      <c r="J223" s="183"/>
      <c r="K223" s="183"/>
      <c r="L223" s="183"/>
      <c r="M223" s="183"/>
      <c r="N223" s="183"/>
      <c r="O223" s="183"/>
      <c r="P223" s="183"/>
      <c r="Q223" s="183"/>
      <c r="R223" s="183"/>
      <c r="S223" s="183"/>
      <c r="T223" s="183"/>
      <c r="U223" s="183"/>
      <c r="V223" s="183"/>
      <c r="W223" s="183"/>
      <c r="X223" s="183"/>
      <c r="Y223" s="183"/>
      <c r="Z223" s="183"/>
      <c r="AA223" s="183"/>
      <c r="AB223" s="183"/>
      <c r="AC223" s="183"/>
      <c r="AD223" s="183"/>
      <c r="AE223" s="183"/>
      <c r="AF223" s="183"/>
      <c r="AG223" s="183"/>
      <c r="AH223" s="183"/>
      <c r="AI223" s="183"/>
      <c r="AJ223" s="183"/>
      <c r="AK223" s="183"/>
      <c r="AL223" s="183"/>
      <c r="AM223" s="183"/>
      <c r="AN223" s="183"/>
      <c r="AO223" s="183"/>
      <c r="AP223" s="183"/>
      <c r="AQ223" s="183"/>
      <c r="AR223" s="183"/>
      <c r="AS223" s="183"/>
      <c r="AT223" s="183"/>
      <c r="AU223" s="183"/>
      <c r="AV223" s="183"/>
      <c r="AW223" s="183"/>
      <c r="AX223" s="183"/>
      <c r="AY223" s="183"/>
      <c r="AZ223" s="183"/>
      <c r="BA223" s="183"/>
      <c r="BB223" s="183"/>
      <c r="BC223" s="183"/>
      <c r="BD223" s="183"/>
      <c r="BE223" s="183"/>
      <c r="BF223" s="183"/>
      <c r="BG223" s="183"/>
      <c r="BH223" s="183"/>
      <c r="BI223" s="183"/>
    </row>
    <row r="224" spans="2:61" ht="15" customHeight="1" thickTop="1" thickBot="1">
      <c r="B224" s="183"/>
      <c r="C224" s="183"/>
      <c r="D224" s="183"/>
      <c r="E224" s="183"/>
      <c r="F224" s="183"/>
      <c r="G224" s="183"/>
      <c r="H224" s="183"/>
      <c r="I224" s="183"/>
      <c r="J224" s="183"/>
      <c r="K224" s="183"/>
      <c r="L224" s="183"/>
      <c r="M224" s="183"/>
      <c r="N224" s="183"/>
      <c r="O224" s="183"/>
      <c r="P224" s="183"/>
      <c r="Q224" s="183"/>
      <c r="R224" s="183"/>
      <c r="S224" s="183"/>
      <c r="T224" s="183"/>
      <c r="U224" s="183"/>
      <c r="V224" s="183"/>
      <c r="W224" s="183"/>
      <c r="X224" s="183"/>
      <c r="Y224" s="183"/>
      <c r="Z224" s="183"/>
      <c r="AA224" s="183"/>
      <c r="AB224" s="183"/>
      <c r="AC224" s="183"/>
      <c r="AD224" s="183"/>
      <c r="AE224" s="183"/>
      <c r="AF224" s="183"/>
      <c r="AG224" s="183"/>
      <c r="AH224" s="183"/>
      <c r="AI224" s="183"/>
      <c r="AJ224" s="183"/>
      <c r="AK224" s="183"/>
      <c r="AL224" s="183"/>
      <c r="AM224" s="183"/>
      <c r="AN224" s="183"/>
      <c r="AO224" s="183"/>
      <c r="AP224" s="183"/>
      <c r="AQ224" s="183"/>
      <c r="AR224" s="183"/>
      <c r="AS224" s="183"/>
      <c r="AT224" s="183"/>
      <c r="AU224" s="183"/>
      <c r="AV224" s="183"/>
      <c r="AW224" s="183"/>
      <c r="AX224" s="183"/>
      <c r="AY224" s="183"/>
      <c r="AZ224" s="183"/>
      <c r="BA224" s="183"/>
      <c r="BB224" s="183"/>
      <c r="BC224" s="183"/>
      <c r="BD224" s="183"/>
      <c r="BE224" s="183"/>
      <c r="BF224" s="183"/>
      <c r="BG224" s="183"/>
      <c r="BH224" s="183"/>
      <c r="BI224" s="183"/>
    </row>
    <row r="225" spans="1:63" ht="15.75" customHeight="1" thickTop="1" thickBot="1">
      <c r="B225" s="183"/>
      <c r="C225" s="183"/>
      <c r="D225" s="183"/>
      <c r="E225" s="183"/>
      <c r="F225" s="183"/>
      <c r="G225" s="183"/>
      <c r="H225" s="183"/>
      <c r="I225" s="183"/>
      <c r="J225" s="183"/>
      <c r="K225" s="183"/>
      <c r="L225" s="183"/>
      <c r="M225" s="183"/>
      <c r="N225" s="183"/>
      <c r="O225" s="183"/>
      <c r="P225" s="183"/>
      <c r="Q225" s="183"/>
      <c r="R225" s="183"/>
      <c r="S225" s="183"/>
      <c r="T225" s="183"/>
      <c r="U225" s="183"/>
      <c r="V225" s="183"/>
      <c r="W225" s="183"/>
      <c r="X225" s="183"/>
      <c r="Y225" s="183"/>
      <c r="Z225" s="183"/>
      <c r="AA225" s="183"/>
      <c r="AB225" s="183"/>
      <c r="AC225" s="183"/>
      <c r="AD225" s="183"/>
      <c r="AE225" s="183"/>
      <c r="AF225" s="183"/>
      <c r="AG225" s="183"/>
      <c r="AH225" s="183"/>
      <c r="AI225" s="183"/>
      <c r="AJ225" s="183"/>
      <c r="AK225" s="183"/>
      <c r="AL225" s="183"/>
      <c r="AM225" s="183"/>
      <c r="AN225" s="183"/>
      <c r="AO225" s="183"/>
      <c r="AP225" s="183"/>
      <c r="AQ225" s="183"/>
      <c r="AR225" s="183"/>
      <c r="AS225" s="183"/>
      <c r="AT225" s="183"/>
      <c r="AU225" s="183"/>
      <c r="AV225" s="183"/>
      <c r="AW225" s="183"/>
      <c r="AX225" s="183"/>
      <c r="AY225" s="183"/>
      <c r="AZ225" s="183"/>
      <c r="BA225" s="183"/>
      <c r="BB225" s="183"/>
      <c r="BC225" s="183"/>
      <c r="BD225" s="183"/>
      <c r="BE225" s="183"/>
      <c r="BF225" s="183"/>
      <c r="BG225" s="183"/>
      <c r="BH225" s="183"/>
      <c r="BI225" s="183"/>
    </row>
    <row r="226" spans="1:63" ht="15.75" customHeight="1" thickTop="1" thickBot="1">
      <c r="B226" s="146"/>
      <c r="C226" s="146"/>
      <c r="D226" s="146"/>
      <c r="E226" s="146"/>
      <c r="F226" s="146"/>
      <c r="G226" s="146"/>
      <c r="H226" s="146"/>
      <c r="I226" s="146"/>
      <c r="J226" s="146"/>
      <c r="K226" s="146"/>
      <c r="L226" s="146"/>
      <c r="M226" s="146"/>
      <c r="N226" s="146"/>
      <c r="O226" s="146"/>
      <c r="P226" s="146"/>
      <c r="Q226" s="146"/>
      <c r="R226" s="146"/>
      <c r="S226" s="146"/>
      <c r="T226" s="146"/>
      <c r="U226" s="146"/>
      <c r="V226" s="146"/>
      <c r="W226" s="146"/>
      <c r="X226" s="146"/>
      <c r="Y226" s="146"/>
      <c r="Z226" s="146"/>
      <c r="AA226" s="146"/>
      <c r="AB226" s="146"/>
      <c r="AC226" s="146"/>
      <c r="AD226" s="146"/>
      <c r="AE226" s="146"/>
      <c r="AF226" s="146"/>
      <c r="AG226" s="146"/>
      <c r="AH226" s="146"/>
      <c r="AI226" s="146"/>
      <c r="AJ226" s="146"/>
      <c r="AK226" s="146"/>
      <c r="AL226" s="146"/>
      <c r="AM226" s="146"/>
      <c r="AN226" s="146"/>
      <c r="AO226" s="146"/>
      <c r="AP226" s="146"/>
      <c r="AQ226" s="146"/>
      <c r="AR226" s="146"/>
      <c r="AS226" s="146"/>
      <c r="AT226" s="146"/>
      <c r="AU226" s="146"/>
      <c r="AV226" s="146"/>
      <c r="AW226" s="146"/>
      <c r="AX226" s="146"/>
      <c r="AY226" s="146"/>
      <c r="AZ226" s="146"/>
      <c r="BA226" s="146"/>
      <c r="BB226" s="146"/>
      <c r="BC226" s="146"/>
      <c r="BD226" s="146"/>
      <c r="BE226" s="146"/>
      <c r="BF226" s="146"/>
      <c r="BG226" s="146"/>
      <c r="BH226" s="146"/>
      <c r="BI226" s="146"/>
    </row>
    <row r="227" spans="1:63" ht="15" customHeight="1" thickTop="1" thickBot="1">
      <c r="B227" s="146"/>
      <c r="C227" s="146"/>
      <c r="D227" s="146"/>
      <c r="E227" s="146"/>
      <c r="F227" s="146"/>
      <c r="G227" s="146"/>
      <c r="H227" s="146"/>
      <c r="I227" s="146"/>
      <c r="J227" s="146"/>
      <c r="K227" s="146"/>
      <c r="L227" s="146"/>
      <c r="M227" s="146"/>
      <c r="N227" s="146"/>
      <c r="O227" s="146"/>
      <c r="P227" s="146"/>
      <c r="Q227" s="146"/>
      <c r="R227" s="146"/>
      <c r="S227" s="146"/>
      <c r="T227" s="146"/>
      <c r="U227" s="146"/>
      <c r="V227" s="146"/>
      <c r="W227" s="146"/>
      <c r="X227" s="146"/>
      <c r="Y227" s="146"/>
      <c r="Z227" s="146"/>
      <c r="AA227" s="146"/>
      <c r="AB227" s="146"/>
      <c r="AC227" s="146"/>
      <c r="AD227" s="146"/>
      <c r="AE227" s="146"/>
      <c r="AF227" s="146"/>
      <c r="AG227" s="146"/>
      <c r="AH227" s="146"/>
      <c r="AI227" s="146"/>
      <c r="AJ227" s="146"/>
      <c r="AK227" s="146"/>
      <c r="AL227" s="146"/>
      <c r="AM227" s="146"/>
      <c r="AN227" s="146"/>
      <c r="AO227" s="146"/>
      <c r="AP227" s="146"/>
      <c r="AQ227" s="146"/>
      <c r="AR227" s="146"/>
      <c r="AS227" s="146"/>
      <c r="AT227" s="146"/>
      <c r="AU227" s="146"/>
      <c r="AV227" s="146"/>
      <c r="AW227" s="146"/>
      <c r="AX227" s="146"/>
      <c r="AY227" s="146"/>
      <c r="AZ227" s="146"/>
      <c r="BA227" s="146"/>
      <c r="BB227" s="146"/>
      <c r="BC227" s="146"/>
      <c r="BD227" s="146"/>
      <c r="BE227" s="146"/>
      <c r="BF227" s="146"/>
      <c r="BG227" s="146"/>
      <c r="BH227" s="146"/>
      <c r="BI227" s="146"/>
    </row>
    <row r="228" spans="1:63" ht="15" customHeight="1" thickTop="1" thickBot="1">
      <c r="B228" s="124" t="s">
        <v>73</v>
      </c>
      <c r="C228" s="124"/>
      <c r="D228" s="124"/>
      <c r="E228" s="124"/>
      <c r="F228" s="124"/>
      <c r="G228" s="124"/>
      <c r="H228" s="184" t="s">
        <v>74</v>
      </c>
      <c r="I228" s="184"/>
      <c r="J228" s="184"/>
      <c r="K228" s="184"/>
      <c r="L228" s="184"/>
      <c r="M228" s="184"/>
      <c r="N228" s="124" t="s">
        <v>75</v>
      </c>
      <c r="O228" s="124"/>
      <c r="P228" s="124"/>
      <c r="Q228" s="124"/>
      <c r="R228" s="124"/>
      <c r="S228" s="124"/>
      <c r="T228" s="124" t="s">
        <v>76</v>
      </c>
      <c r="U228" s="124"/>
      <c r="V228" s="124"/>
      <c r="W228" s="124"/>
      <c r="X228" s="124"/>
      <c r="Y228" s="124"/>
      <c r="Z228" s="124"/>
      <c r="AA228" s="124"/>
      <c r="AB228" s="124"/>
      <c r="AC228" s="124"/>
      <c r="AD228" s="124" t="s">
        <v>77</v>
      </c>
      <c r="AE228" s="124"/>
      <c r="AF228" s="124"/>
      <c r="AG228" s="124"/>
      <c r="AH228" s="124"/>
      <c r="AI228" s="124"/>
      <c r="AJ228" s="124" t="s">
        <v>160</v>
      </c>
      <c r="AK228" s="124"/>
      <c r="AL228" s="124"/>
      <c r="AM228" s="124"/>
      <c r="AN228" s="124"/>
      <c r="AO228" s="124"/>
      <c r="AP228" s="124" t="s">
        <v>78</v>
      </c>
      <c r="AQ228" s="124"/>
      <c r="AR228" s="124"/>
      <c r="AS228" s="124"/>
      <c r="AT228" s="124"/>
      <c r="AU228" s="124"/>
      <c r="AV228" s="124" t="s">
        <v>79</v>
      </c>
      <c r="AW228" s="124"/>
      <c r="AX228" s="124"/>
      <c r="AY228" s="124"/>
      <c r="AZ228" s="124"/>
      <c r="BA228" s="124"/>
      <c r="BB228" s="125" t="s">
        <v>80</v>
      </c>
      <c r="BC228" s="125"/>
      <c r="BD228" s="125"/>
      <c r="BE228" s="125"/>
      <c r="BF228" s="125"/>
      <c r="BG228" s="125"/>
      <c r="BH228" s="125"/>
      <c r="BI228" s="125"/>
    </row>
    <row r="229" spans="1:63" ht="15" customHeight="1" thickTop="1" thickBot="1">
      <c r="B229" s="124"/>
      <c r="C229" s="124"/>
      <c r="D229" s="124"/>
      <c r="E229" s="124"/>
      <c r="F229" s="124"/>
      <c r="G229" s="124"/>
      <c r="H229" s="184"/>
      <c r="I229" s="184"/>
      <c r="J229" s="184"/>
      <c r="K229" s="184"/>
      <c r="L229" s="184"/>
      <c r="M229" s="184"/>
      <c r="N229" s="124"/>
      <c r="O229" s="124"/>
      <c r="P229" s="124"/>
      <c r="Q229" s="124"/>
      <c r="R229" s="124"/>
      <c r="S229" s="124"/>
      <c r="T229" s="124"/>
      <c r="U229" s="124"/>
      <c r="V229" s="124"/>
      <c r="W229" s="124"/>
      <c r="X229" s="124"/>
      <c r="Y229" s="124"/>
      <c r="Z229" s="124"/>
      <c r="AA229" s="124"/>
      <c r="AB229" s="124"/>
      <c r="AC229" s="124"/>
      <c r="AD229" s="124"/>
      <c r="AE229" s="124"/>
      <c r="AF229" s="124"/>
      <c r="AG229" s="124"/>
      <c r="AH229" s="124"/>
      <c r="AI229" s="124"/>
      <c r="AJ229" s="124"/>
      <c r="AK229" s="124"/>
      <c r="AL229" s="124"/>
      <c r="AM229" s="124"/>
      <c r="AN229" s="124"/>
      <c r="AO229" s="124"/>
      <c r="AP229" s="124"/>
      <c r="AQ229" s="124"/>
      <c r="AR229" s="124"/>
      <c r="AS229" s="124"/>
      <c r="AT229" s="124"/>
      <c r="AU229" s="124"/>
      <c r="AV229" s="124"/>
      <c r="AW229" s="124"/>
      <c r="AX229" s="124"/>
      <c r="AY229" s="124"/>
      <c r="AZ229" s="124"/>
      <c r="BA229" s="124"/>
      <c r="BB229" s="125"/>
      <c r="BC229" s="125"/>
      <c r="BD229" s="125"/>
      <c r="BE229" s="125"/>
      <c r="BF229" s="125"/>
      <c r="BG229" s="125"/>
      <c r="BH229" s="125"/>
      <c r="BI229" s="125"/>
    </row>
    <row r="230" spans="1:63" ht="15" customHeight="1" thickTop="1" thickBot="1">
      <c r="B230" s="124"/>
      <c r="C230" s="124"/>
      <c r="D230" s="124"/>
      <c r="E230" s="124"/>
      <c r="F230" s="124"/>
      <c r="G230" s="124"/>
      <c r="H230" s="184"/>
      <c r="I230" s="184"/>
      <c r="J230" s="184"/>
      <c r="K230" s="184"/>
      <c r="L230" s="184"/>
      <c r="M230" s="184"/>
      <c r="N230" s="124"/>
      <c r="O230" s="124"/>
      <c r="P230" s="124"/>
      <c r="Q230" s="124"/>
      <c r="R230" s="124"/>
      <c r="S230" s="124"/>
      <c r="T230" s="124"/>
      <c r="U230" s="124"/>
      <c r="V230" s="124"/>
      <c r="W230" s="124"/>
      <c r="X230" s="124"/>
      <c r="Y230" s="124"/>
      <c r="Z230" s="124"/>
      <c r="AA230" s="124"/>
      <c r="AB230" s="124"/>
      <c r="AC230" s="124"/>
      <c r="AD230" s="124"/>
      <c r="AE230" s="124"/>
      <c r="AF230" s="124"/>
      <c r="AG230" s="124"/>
      <c r="AH230" s="124"/>
      <c r="AI230" s="124"/>
      <c r="AJ230" s="124"/>
      <c r="AK230" s="124"/>
      <c r="AL230" s="124"/>
      <c r="AM230" s="124"/>
      <c r="AN230" s="124"/>
      <c r="AO230" s="124"/>
      <c r="AP230" s="124"/>
      <c r="AQ230" s="124"/>
      <c r="AR230" s="124"/>
      <c r="AS230" s="124"/>
      <c r="AT230" s="124"/>
      <c r="AU230" s="124"/>
      <c r="AV230" s="124"/>
      <c r="AW230" s="124"/>
      <c r="AX230" s="124"/>
      <c r="AY230" s="124"/>
      <c r="AZ230" s="124"/>
      <c r="BA230" s="124"/>
      <c r="BB230" s="125"/>
      <c r="BC230" s="125"/>
      <c r="BD230" s="125"/>
      <c r="BE230" s="125"/>
      <c r="BF230" s="125"/>
      <c r="BG230" s="125"/>
      <c r="BH230" s="125"/>
      <c r="BI230" s="125"/>
    </row>
    <row r="231" spans="1:63" ht="15" customHeight="1" thickTop="1" thickBot="1">
      <c r="B231" s="174" t="s">
        <v>381</v>
      </c>
      <c r="C231" s="174"/>
      <c r="D231" s="174"/>
      <c r="E231" s="174"/>
      <c r="F231" s="174"/>
      <c r="G231" s="174"/>
      <c r="H231" s="170">
        <v>120</v>
      </c>
      <c r="I231" s="170"/>
      <c r="J231" s="170"/>
      <c r="K231" s="170"/>
      <c r="L231" s="170"/>
      <c r="M231" s="170"/>
      <c r="N231" s="174" t="s">
        <v>380</v>
      </c>
      <c r="O231" s="174"/>
      <c r="P231" s="174"/>
      <c r="Q231" s="174"/>
      <c r="R231" s="174"/>
      <c r="S231" s="174"/>
      <c r="T231" s="181" t="s">
        <v>378</v>
      </c>
      <c r="U231" s="181"/>
      <c r="V231" s="181"/>
      <c r="W231" s="181"/>
      <c r="X231" s="181"/>
      <c r="Y231" s="181"/>
      <c r="Z231" s="181"/>
      <c r="AA231" s="181"/>
      <c r="AB231" s="181"/>
      <c r="AC231" s="181"/>
      <c r="AD231" s="170">
        <v>160</v>
      </c>
      <c r="AE231" s="170"/>
      <c r="AF231" s="170"/>
      <c r="AG231" s="170"/>
      <c r="AH231" s="170"/>
      <c r="AI231" s="170"/>
      <c r="AJ231" s="181" t="s">
        <v>379</v>
      </c>
      <c r="AK231" s="181"/>
      <c r="AL231" s="181"/>
      <c r="AM231" s="181"/>
      <c r="AN231" s="181"/>
      <c r="AO231" s="181"/>
      <c r="AP231" s="170" t="s">
        <v>129</v>
      </c>
      <c r="AQ231" s="170"/>
      <c r="AR231" s="170"/>
      <c r="AS231" s="170"/>
      <c r="AT231" s="170"/>
      <c r="AU231" s="170"/>
      <c r="AV231" s="170" t="s">
        <v>129</v>
      </c>
      <c r="AW231" s="170"/>
      <c r="AX231" s="170"/>
      <c r="AY231" s="170"/>
      <c r="AZ231" s="170"/>
      <c r="BA231" s="170"/>
      <c r="BB231" s="170" t="s">
        <v>129</v>
      </c>
      <c r="BC231" s="170"/>
      <c r="BD231" s="170"/>
      <c r="BE231" s="170"/>
      <c r="BF231" s="170"/>
      <c r="BG231" s="170"/>
      <c r="BH231" s="170"/>
      <c r="BI231" s="170"/>
    </row>
    <row r="232" spans="1:63" ht="15" customHeight="1" thickTop="1" thickBot="1">
      <c r="B232" s="174"/>
      <c r="C232" s="174"/>
      <c r="D232" s="174"/>
      <c r="E232" s="174"/>
      <c r="F232" s="174"/>
      <c r="G232" s="174"/>
      <c r="H232" s="170"/>
      <c r="I232" s="170"/>
      <c r="J232" s="170"/>
      <c r="K232" s="170"/>
      <c r="L232" s="170"/>
      <c r="M232" s="170"/>
      <c r="N232" s="174"/>
      <c r="O232" s="174"/>
      <c r="P232" s="174"/>
      <c r="Q232" s="174"/>
      <c r="R232" s="174"/>
      <c r="S232" s="174"/>
      <c r="T232" s="181"/>
      <c r="U232" s="181"/>
      <c r="V232" s="181"/>
      <c r="W232" s="181"/>
      <c r="X232" s="181"/>
      <c r="Y232" s="181"/>
      <c r="Z232" s="181"/>
      <c r="AA232" s="181"/>
      <c r="AB232" s="181"/>
      <c r="AC232" s="181"/>
      <c r="AD232" s="170"/>
      <c r="AE232" s="170"/>
      <c r="AF232" s="170"/>
      <c r="AG232" s="170"/>
      <c r="AH232" s="170"/>
      <c r="AI232" s="170"/>
      <c r="AJ232" s="181"/>
      <c r="AK232" s="181"/>
      <c r="AL232" s="181"/>
      <c r="AM232" s="181"/>
      <c r="AN232" s="181"/>
      <c r="AO232" s="181"/>
      <c r="AP232" s="170"/>
      <c r="AQ232" s="170"/>
      <c r="AR232" s="170"/>
      <c r="AS232" s="170"/>
      <c r="AT232" s="170"/>
      <c r="AU232" s="170"/>
      <c r="AV232" s="170"/>
      <c r="AW232" s="170"/>
      <c r="AX232" s="170"/>
      <c r="AY232" s="170"/>
      <c r="AZ232" s="170"/>
      <c r="BA232" s="170"/>
      <c r="BB232" s="170"/>
      <c r="BC232" s="170"/>
      <c r="BD232" s="170"/>
      <c r="BE232" s="170"/>
      <c r="BF232" s="170"/>
      <c r="BG232" s="170"/>
      <c r="BH232" s="170"/>
      <c r="BI232" s="170"/>
    </row>
    <row r="233" spans="1:63" ht="15.75" customHeight="1" thickTop="1" thickBot="1">
      <c r="B233" s="174"/>
      <c r="C233" s="174"/>
      <c r="D233" s="174"/>
      <c r="E233" s="174"/>
      <c r="F233" s="174"/>
      <c r="G233" s="174"/>
      <c r="H233" s="170"/>
      <c r="I233" s="170"/>
      <c r="J233" s="170"/>
      <c r="K233" s="170"/>
      <c r="L233" s="170"/>
      <c r="M233" s="170"/>
      <c r="N233" s="174"/>
      <c r="O233" s="174"/>
      <c r="P233" s="174"/>
      <c r="Q233" s="174"/>
      <c r="R233" s="174"/>
      <c r="S233" s="174"/>
      <c r="T233" s="181"/>
      <c r="U233" s="181"/>
      <c r="V233" s="181"/>
      <c r="W233" s="181"/>
      <c r="X233" s="181"/>
      <c r="Y233" s="181"/>
      <c r="Z233" s="181"/>
      <c r="AA233" s="181"/>
      <c r="AB233" s="181"/>
      <c r="AC233" s="181"/>
      <c r="AD233" s="170"/>
      <c r="AE233" s="170"/>
      <c r="AF233" s="170"/>
      <c r="AG233" s="170"/>
      <c r="AH233" s="170"/>
      <c r="AI233" s="170"/>
      <c r="AJ233" s="181"/>
      <c r="AK233" s="181"/>
      <c r="AL233" s="181"/>
      <c r="AM233" s="181"/>
      <c r="AN233" s="181"/>
      <c r="AO233" s="181"/>
      <c r="AP233" s="170"/>
      <c r="AQ233" s="170"/>
      <c r="AR233" s="170"/>
      <c r="AS233" s="170"/>
      <c r="AT233" s="170"/>
      <c r="AU233" s="170"/>
      <c r="AV233" s="170"/>
      <c r="AW233" s="170"/>
      <c r="AX233" s="170"/>
      <c r="AY233" s="170"/>
      <c r="AZ233" s="170"/>
      <c r="BA233" s="170"/>
      <c r="BB233" s="170"/>
      <c r="BC233" s="170"/>
      <c r="BD233" s="170"/>
      <c r="BE233" s="170"/>
      <c r="BF233" s="170"/>
      <c r="BG233" s="170"/>
      <c r="BH233" s="170"/>
      <c r="BI233" s="170"/>
      <c r="BJ233" s="3"/>
      <c r="BK233" s="3"/>
    </row>
    <row r="234" spans="1:63" ht="15.75" customHeight="1" thickTop="1" thickBot="1">
      <c r="A234" s="3"/>
      <c r="B234" s="179"/>
      <c r="C234" s="179"/>
      <c r="D234" s="179"/>
      <c r="E234" s="179"/>
      <c r="F234" s="179"/>
      <c r="G234" s="179"/>
      <c r="H234" s="179"/>
      <c r="I234" s="179"/>
      <c r="J234" s="179"/>
      <c r="K234" s="179"/>
      <c r="L234" s="179"/>
      <c r="M234" s="179"/>
      <c r="N234" s="179"/>
      <c r="O234" s="179"/>
      <c r="P234" s="179"/>
      <c r="Q234" s="179"/>
      <c r="R234" s="179"/>
      <c r="S234" s="179"/>
      <c r="T234" s="179"/>
      <c r="U234" s="179"/>
      <c r="V234" s="179"/>
      <c r="W234" s="179"/>
      <c r="X234" s="179"/>
      <c r="Y234" s="179"/>
      <c r="Z234" s="179"/>
      <c r="AA234" s="179"/>
      <c r="AB234" s="179"/>
      <c r="AC234" s="179"/>
      <c r="AD234" s="179"/>
      <c r="AE234" s="179"/>
      <c r="AF234" s="179"/>
      <c r="AG234" s="179"/>
      <c r="AH234" s="179"/>
      <c r="AI234" s="179"/>
      <c r="AJ234" s="179"/>
      <c r="AK234" s="179"/>
      <c r="AL234" s="179"/>
      <c r="AM234" s="179"/>
      <c r="AN234" s="179"/>
      <c r="AO234" s="179"/>
      <c r="AP234" s="179"/>
      <c r="AQ234" s="179"/>
      <c r="AR234" s="179"/>
      <c r="AS234" s="179"/>
      <c r="AT234" s="179"/>
      <c r="AU234" s="179"/>
      <c r="AV234" s="179"/>
      <c r="AW234" s="179"/>
      <c r="AX234" s="179"/>
      <c r="AY234" s="179"/>
      <c r="AZ234" s="179"/>
      <c r="BA234" s="179"/>
      <c r="BB234" s="179"/>
      <c r="BC234" s="179"/>
      <c r="BD234" s="179"/>
      <c r="BE234" s="179"/>
      <c r="BF234" s="179"/>
      <c r="BG234" s="179"/>
      <c r="BH234" s="179"/>
      <c r="BI234" s="179"/>
      <c r="BJ234" s="3"/>
      <c r="BK234" s="3"/>
    </row>
    <row r="235" spans="1:63" ht="15" customHeight="1" thickTop="1" thickBot="1">
      <c r="A235" s="3"/>
      <c r="B235" s="179"/>
      <c r="C235" s="179"/>
      <c r="D235" s="179"/>
      <c r="E235" s="179"/>
      <c r="F235" s="179"/>
      <c r="G235" s="179"/>
      <c r="H235" s="179"/>
      <c r="I235" s="179"/>
      <c r="J235" s="179"/>
      <c r="K235" s="179"/>
      <c r="L235" s="179"/>
      <c r="M235" s="179"/>
      <c r="N235" s="179"/>
      <c r="O235" s="179"/>
      <c r="P235" s="179"/>
      <c r="Q235" s="179"/>
      <c r="R235" s="179"/>
      <c r="S235" s="179"/>
      <c r="T235" s="179"/>
      <c r="U235" s="179"/>
      <c r="V235" s="179"/>
      <c r="W235" s="179"/>
      <c r="X235" s="179"/>
      <c r="Y235" s="179"/>
      <c r="Z235" s="179"/>
      <c r="AA235" s="179"/>
      <c r="AB235" s="179"/>
      <c r="AC235" s="179"/>
      <c r="AD235" s="179"/>
      <c r="AE235" s="179"/>
      <c r="AF235" s="179"/>
      <c r="AG235" s="179"/>
      <c r="AH235" s="179"/>
      <c r="AI235" s="179"/>
      <c r="AJ235" s="179"/>
      <c r="AK235" s="179"/>
      <c r="AL235" s="179"/>
      <c r="AM235" s="179"/>
      <c r="AN235" s="179"/>
      <c r="AO235" s="179"/>
      <c r="AP235" s="179"/>
      <c r="AQ235" s="179"/>
      <c r="AR235" s="179"/>
      <c r="AS235" s="179"/>
      <c r="AT235" s="179"/>
      <c r="AU235" s="179"/>
      <c r="AV235" s="179"/>
      <c r="AW235" s="179"/>
      <c r="AX235" s="179"/>
      <c r="AY235" s="179"/>
      <c r="AZ235" s="179"/>
      <c r="BA235" s="179"/>
      <c r="BB235" s="179"/>
      <c r="BC235" s="179"/>
      <c r="BD235" s="179"/>
      <c r="BE235" s="179"/>
      <c r="BF235" s="179"/>
      <c r="BG235" s="179"/>
      <c r="BH235" s="179"/>
      <c r="BI235" s="179"/>
      <c r="BJ235" s="3"/>
      <c r="BK235" s="3"/>
    </row>
    <row r="236" spans="1:63" ht="15" customHeight="1" thickTop="1" thickBot="1">
      <c r="A236" s="3"/>
      <c r="B236" s="157" t="s">
        <v>81</v>
      </c>
      <c r="C236" s="158"/>
      <c r="D236" s="158"/>
      <c r="E236" s="158"/>
      <c r="F236" s="158"/>
      <c r="G236" s="158"/>
      <c r="H236" s="158"/>
      <c r="I236" s="158"/>
      <c r="J236" s="158"/>
      <c r="K236" s="158"/>
      <c r="L236" s="158"/>
      <c r="M236" s="158"/>
      <c r="N236" s="158"/>
      <c r="O236" s="158"/>
      <c r="P236" s="158"/>
      <c r="Q236" s="158"/>
      <c r="R236" s="158"/>
      <c r="S236" s="158"/>
      <c r="T236" s="158"/>
      <c r="U236" s="158"/>
      <c r="V236" s="159"/>
      <c r="W236" s="180" t="s">
        <v>82</v>
      </c>
      <c r="X236" s="180"/>
      <c r="Y236" s="180"/>
      <c r="Z236" s="180"/>
      <c r="AA236" s="180"/>
      <c r="AB236" s="180"/>
      <c r="AC236" s="180"/>
      <c r="AD236" s="180"/>
      <c r="AE236" s="180"/>
      <c r="AF236" s="180"/>
      <c r="AG236" s="180"/>
      <c r="AH236" s="180"/>
      <c r="AI236" s="180"/>
      <c r="AJ236" s="180"/>
      <c r="AK236" s="180"/>
      <c r="AL236" s="180"/>
      <c r="AM236" s="180"/>
      <c r="AN236" s="180"/>
      <c r="AO236" s="180"/>
      <c r="AP236" s="180"/>
      <c r="AQ236" s="180"/>
      <c r="AR236" s="180" t="s">
        <v>83</v>
      </c>
      <c r="AS236" s="180"/>
      <c r="AT236" s="180"/>
      <c r="AU236" s="180"/>
      <c r="AV236" s="180"/>
      <c r="AW236" s="180"/>
      <c r="AX236" s="180"/>
      <c r="AY236" s="180"/>
      <c r="AZ236" s="180"/>
      <c r="BA236" s="180"/>
      <c r="BB236" s="180"/>
      <c r="BC236" s="180"/>
      <c r="BD236" s="180"/>
      <c r="BE236" s="180"/>
      <c r="BF236" s="180"/>
      <c r="BG236" s="180"/>
      <c r="BH236" s="180"/>
      <c r="BI236" s="180"/>
      <c r="BJ236" s="3"/>
      <c r="BK236" s="3"/>
    </row>
    <row r="237" spans="1:63" ht="15.75" customHeight="1" thickTop="1" thickBot="1">
      <c r="A237" s="3"/>
      <c r="B237" s="163"/>
      <c r="C237" s="164"/>
      <c r="D237" s="164"/>
      <c r="E237" s="164"/>
      <c r="F237" s="164"/>
      <c r="G237" s="164"/>
      <c r="H237" s="164"/>
      <c r="I237" s="164"/>
      <c r="J237" s="164"/>
      <c r="K237" s="164"/>
      <c r="L237" s="164"/>
      <c r="M237" s="164"/>
      <c r="N237" s="164"/>
      <c r="O237" s="164"/>
      <c r="P237" s="164"/>
      <c r="Q237" s="164"/>
      <c r="R237" s="164"/>
      <c r="S237" s="164"/>
      <c r="T237" s="164"/>
      <c r="U237" s="164"/>
      <c r="V237" s="165"/>
      <c r="W237" s="180"/>
      <c r="X237" s="180"/>
      <c r="Y237" s="180"/>
      <c r="Z237" s="180"/>
      <c r="AA237" s="180"/>
      <c r="AB237" s="180"/>
      <c r="AC237" s="180"/>
      <c r="AD237" s="180"/>
      <c r="AE237" s="180"/>
      <c r="AF237" s="180"/>
      <c r="AG237" s="180"/>
      <c r="AH237" s="180"/>
      <c r="AI237" s="180"/>
      <c r="AJ237" s="180"/>
      <c r="AK237" s="180"/>
      <c r="AL237" s="180"/>
      <c r="AM237" s="180"/>
      <c r="AN237" s="180"/>
      <c r="AO237" s="180"/>
      <c r="AP237" s="180"/>
      <c r="AQ237" s="180"/>
      <c r="AR237" s="180"/>
      <c r="AS237" s="180"/>
      <c r="AT237" s="180"/>
      <c r="AU237" s="180"/>
      <c r="AV237" s="180"/>
      <c r="AW237" s="180"/>
      <c r="AX237" s="180"/>
      <c r="AY237" s="180"/>
      <c r="AZ237" s="180"/>
      <c r="BA237" s="180"/>
      <c r="BB237" s="180"/>
      <c r="BC237" s="180"/>
      <c r="BD237" s="180"/>
      <c r="BE237" s="180"/>
      <c r="BF237" s="180"/>
      <c r="BG237" s="180"/>
      <c r="BH237" s="180"/>
      <c r="BI237" s="180"/>
      <c r="BJ237" s="3"/>
      <c r="BK237" s="3"/>
    </row>
    <row r="238" spans="1:63" ht="16.5" customHeight="1" thickTop="1" thickBot="1">
      <c r="A238" s="3"/>
      <c r="B238" s="146"/>
      <c r="C238" s="146"/>
      <c r="D238" s="146"/>
      <c r="E238" s="146"/>
      <c r="F238" s="146"/>
      <c r="G238" s="146"/>
      <c r="H238" s="146"/>
      <c r="I238" s="146"/>
      <c r="J238" s="146"/>
      <c r="K238" s="146"/>
      <c r="L238" s="146"/>
      <c r="M238" s="146"/>
      <c r="N238" s="146"/>
      <c r="O238" s="146"/>
      <c r="P238" s="146"/>
      <c r="Q238" s="146"/>
      <c r="R238" s="146"/>
      <c r="S238" s="146"/>
      <c r="T238" s="146"/>
      <c r="U238" s="146"/>
      <c r="V238" s="146"/>
      <c r="W238" s="146"/>
      <c r="X238" s="146"/>
      <c r="Y238" s="146"/>
      <c r="Z238" s="146"/>
      <c r="AA238" s="146"/>
      <c r="AB238" s="146"/>
      <c r="AC238" s="146"/>
      <c r="AD238" s="146"/>
      <c r="AE238" s="146"/>
      <c r="AF238" s="146"/>
      <c r="AG238" s="146"/>
      <c r="AH238" s="146"/>
      <c r="AI238" s="146"/>
      <c r="AJ238" s="146"/>
      <c r="AK238" s="146"/>
      <c r="AL238" s="146"/>
      <c r="AM238" s="146"/>
      <c r="AN238" s="146"/>
      <c r="AO238" s="146"/>
      <c r="AP238" s="146"/>
      <c r="AQ238" s="146"/>
      <c r="AR238" s="146"/>
      <c r="AS238" s="146"/>
      <c r="AT238" s="146"/>
      <c r="AU238" s="146"/>
      <c r="AV238" s="146"/>
      <c r="AW238" s="146"/>
      <c r="AX238" s="146"/>
      <c r="AY238" s="146"/>
      <c r="AZ238" s="146"/>
      <c r="BA238" s="146"/>
      <c r="BB238" s="146"/>
      <c r="BC238" s="146"/>
      <c r="BD238" s="146"/>
      <c r="BE238" s="146"/>
      <c r="BF238" s="146"/>
      <c r="BG238" s="146"/>
      <c r="BH238" s="146"/>
      <c r="BI238" s="146"/>
      <c r="BJ238" s="3"/>
      <c r="BK238" s="3"/>
    </row>
    <row r="239" spans="1:63" ht="16.5" customHeight="1" thickTop="1" thickBot="1">
      <c r="A239" s="3"/>
      <c r="B239" s="146"/>
      <c r="C239" s="146"/>
      <c r="D239" s="146"/>
      <c r="E239" s="146"/>
      <c r="F239" s="146"/>
      <c r="G239" s="146"/>
      <c r="H239" s="146"/>
      <c r="I239" s="146"/>
      <c r="J239" s="146"/>
      <c r="K239" s="146"/>
      <c r="L239" s="146"/>
      <c r="M239" s="146"/>
      <c r="N239" s="146"/>
      <c r="O239" s="146"/>
      <c r="P239" s="146"/>
      <c r="Q239" s="146"/>
      <c r="R239" s="146"/>
      <c r="S239" s="146"/>
      <c r="T239" s="146"/>
      <c r="U239" s="146"/>
      <c r="V239" s="146"/>
      <c r="W239" s="146"/>
      <c r="X239" s="146"/>
      <c r="Y239" s="146"/>
      <c r="Z239" s="146"/>
      <c r="AA239" s="146"/>
      <c r="AB239" s="146"/>
      <c r="AC239" s="146"/>
      <c r="AD239" s="146"/>
      <c r="AE239" s="146"/>
      <c r="AF239" s="146"/>
      <c r="AG239" s="146"/>
      <c r="AH239" s="146"/>
      <c r="AI239" s="146"/>
      <c r="AJ239" s="146"/>
      <c r="AK239" s="146"/>
      <c r="AL239" s="146"/>
      <c r="AM239" s="146"/>
      <c r="AN239" s="146"/>
      <c r="AO239" s="146"/>
      <c r="AP239" s="146"/>
      <c r="AQ239" s="146"/>
      <c r="AR239" s="146"/>
      <c r="AS239" s="146"/>
      <c r="AT239" s="146"/>
      <c r="AU239" s="146"/>
      <c r="AV239" s="146"/>
      <c r="AW239" s="146"/>
      <c r="AX239" s="146"/>
      <c r="AY239" s="146"/>
      <c r="AZ239" s="146"/>
      <c r="BA239" s="146"/>
      <c r="BB239" s="146"/>
      <c r="BC239" s="146"/>
      <c r="BD239" s="146"/>
      <c r="BE239" s="146"/>
      <c r="BF239" s="146"/>
      <c r="BG239" s="146"/>
      <c r="BH239" s="146"/>
      <c r="BI239" s="146"/>
      <c r="BJ239" s="3"/>
      <c r="BK239" s="3"/>
    </row>
    <row r="240" spans="1:63" ht="51.75" customHeight="1" thickTop="1" thickBot="1">
      <c r="A240" s="3"/>
      <c r="B240" s="155" t="s">
        <v>84</v>
      </c>
      <c r="C240" s="155"/>
      <c r="D240" s="155"/>
      <c r="E240" s="155"/>
      <c r="F240" s="155"/>
      <c r="G240" s="155"/>
      <c r="H240" s="155" t="s">
        <v>85</v>
      </c>
      <c r="I240" s="155"/>
      <c r="J240" s="155"/>
      <c r="K240" s="155" t="s">
        <v>86</v>
      </c>
      <c r="L240" s="155"/>
      <c r="M240" s="155"/>
      <c r="N240" s="155" t="s">
        <v>86</v>
      </c>
      <c r="O240" s="155"/>
      <c r="P240" s="155"/>
      <c r="Q240" s="155" t="s">
        <v>86</v>
      </c>
      <c r="R240" s="155"/>
      <c r="S240" s="155"/>
      <c r="T240" s="155" t="s">
        <v>86</v>
      </c>
      <c r="U240" s="155"/>
      <c r="V240" s="155"/>
      <c r="W240" s="155" t="s">
        <v>84</v>
      </c>
      <c r="X240" s="155"/>
      <c r="Y240" s="155"/>
      <c r="Z240" s="155"/>
      <c r="AA240" s="155"/>
      <c r="AB240" s="155" t="s">
        <v>85</v>
      </c>
      <c r="AC240" s="155"/>
      <c r="AD240" s="155"/>
      <c r="AE240" s="156" t="s">
        <v>87</v>
      </c>
      <c r="AF240" s="156"/>
      <c r="AG240" s="156"/>
      <c r="AH240" s="156"/>
      <c r="AI240" s="156" t="s">
        <v>88</v>
      </c>
      <c r="AJ240" s="156"/>
      <c r="AK240" s="156"/>
      <c r="AL240" s="156" t="s">
        <v>185</v>
      </c>
      <c r="AM240" s="156"/>
      <c r="AN240" s="156"/>
      <c r="AO240" s="156" t="s">
        <v>186</v>
      </c>
      <c r="AP240" s="156"/>
      <c r="AQ240" s="156"/>
      <c r="AR240" s="156" t="s">
        <v>84</v>
      </c>
      <c r="AS240" s="156"/>
      <c r="AT240" s="156"/>
      <c r="AU240" s="156"/>
      <c r="AV240" s="156"/>
      <c r="AW240" s="156" t="s">
        <v>85</v>
      </c>
      <c r="AX240" s="156"/>
      <c r="AY240" s="156"/>
      <c r="AZ240" s="156" t="s">
        <v>89</v>
      </c>
      <c r="BA240" s="156"/>
      <c r="BB240" s="156"/>
      <c r="BC240" s="175" t="s">
        <v>185</v>
      </c>
      <c r="BD240" s="176"/>
      <c r="BE240" s="176"/>
      <c r="BF240" s="177"/>
      <c r="BG240" s="156" t="s">
        <v>186</v>
      </c>
      <c r="BH240" s="156"/>
      <c r="BI240" s="156"/>
      <c r="BJ240" s="3"/>
      <c r="BK240" s="3"/>
    </row>
    <row r="241" spans="1:63" ht="15" customHeight="1" thickTop="1" thickBot="1">
      <c r="A241" s="3"/>
      <c r="B241" s="87" t="s">
        <v>126</v>
      </c>
      <c r="C241" s="88"/>
      <c r="D241" s="88"/>
      <c r="E241" s="88"/>
      <c r="F241" s="88"/>
      <c r="G241" s="89"/>
      <c r="H241" s="178">
        <f>B260+E260+Q260+Z260+W260</f>
        <v>14.5</v>
      </c>
      <c r="I241" s="178"/>
      <c r="J241" s="178"/>
      <c r="K241" s="87">
        <v>100</v>
      </c>
      <c r="L241" s="88"/>
      <c r="M241" s="89"/>
      <c r="N241" s="87">
        <v>80</v>
      </c>
      <c r="O241" s="88"/>
      <c r="P241" s="89"/>
      <c r="Q241" s="87">
        <v>80</v>
      </c>
      <c r="R241" s="88"/>
      <c r="S241" s="89"/>
      <c r="T241" s="87" t="s">
        <v>129</v>
      </c>
      <c r="U241" s="88"/>
      <c r="V241" s="89"/>
      <c r="W241" s="124" t="s">
        <v>90</v>
      </c>
      <c r="X241" s="124"/>
      <c r="Y241" s="124"/>
      <c r="Z241" s="124"/>
      <c r="AA241" s="124"/>
      <c r="AB241" s="173">
        <f>H241</f>
        <v>14.5</v>
      </c>
      <c r="AC241" s="173"/>
      <c r="AD241" s="173"/>
      <c r="AE241" s="174" t="s">
        <v>214</v>
      </c>
      <c r="AF241" s="174"/>
      <c r="AG241" s="174"/>
      <c r="AH241" s="174"/>
      <c r="AI241" s="170">
        <v>2.2999999999999998</v>
      </c>
      <c r="AJ241" s="170"/>
      <c r="AK241" s="170"/>
      <c r="AL241" s="145" t="str">
        <f>CONCATENATE(MAX(M75:AB77),"/",MAX(M75:AB77)-0.02)</f>
        <v>1.15/1.13</v>
      </c>
      <c r="AM241" s="170"/>
      <c r="AN241" s="170"/>
      <c r="AO241" s="170">
        <v>1.4</v>
      </c>
      <c r="AP241" s="170"/>
      <c r="AQ241" s="170"/>
      <c r="AR241" s="124" t="s">
        <v>136</v>
      </c>
      <c r="AS241" s="124"/>
      <c r="AT241" s="124"/>
      <c r="AU241" s="124"/>
      <c r="AV241" s="124"/>
      <c r="AW241" s="169" t="s">
        <v>129</v>
      </c>
      <c r="AX241" s="124"/>
      <c r="AY241" s="124"/>
      <c r="AZ241" s="172" t="s">
        <v>129</v>
      </c>
      <c r="BA241" s="172"/>
      <c r="BB241" s="172"/>
      <c r="BC241" s="171" t="s">
        <v>129</v>
      </c>
      <c r="BD241" s="171"/>
      <c r="BE241" s="171"/>
      <c r="BF241" s="171"/>
      <c r="BG241" s="172" t="s">
        <v>129</v>
      </c>
      <c r="BH241" s="172"/>
      <c r="BI241" s="172"/>
      <c r="BJ241" s="3"/>
      <c r="BK241" s="3"/>
    </row>
    <row r="242" spans="1:63" ht="15" customHeight="1" thickTop="1" thickBot="1">
      <c r="A242" s="3"/>
      <c r="B242" s="90"/>
      <c r="C242" s="91"/>
      <c r="D242" s="91"/>
      <c r="E242" s="91"/>
      <c r="F242" s="91"/>
      <c r="G242" s="92"/>
      <c r="H242" s="178"/>
      <c r="I242" s="178"/>
      <c r="J242" s="178"/>
      <c r="K242" s="90"/>
      <c r="L242" s="91"/>
      <c r="M242" s="92"/>
      <c r="N242" s="90"/>
      <c r="O242" s="91"/>
      <c r="P242" s="92"/>
      <c r="Q242" s="90"/>
      <c r="R242" s="91"/>
      <c r="S242" s="92"/>
      <c r="T242" s="90"/>
      <c r="U242" s="91"/>
      <c r="V242" s="92"/>
      <c r="W242" s="124"/>
      <c r="X242" s="124"/>
      <c r="Y242" s="124"/>
      <c r="Z242" s="124"/>
      <c r="AA242" s="124"/>
      <c r="AB242" s="173"/>
      <c r="AC242" s="173"/>
      <c r="AD242" s="173"/>
      <c r="AE242" s="174"/>
      <c r="AF242" s="174"/>
      <c r="AG242" s="174"/>
      <c r="AH242" s="174"/>
      <c r="AI242" s="170"/>
      <c r="AJ242" s="170"/>
      <c r="AK242" s="170"/>
      <c r="AL242" s="170"/>
      <c r="AM242" s="170"/>
      <c r="AN242" s="170"/>
      <c r="AO242" s="170"/>
      <c r="AP242" s="170"/>
      <c r="AQ242" s="170"/>
      <c r="AR242" s="124"/>
      <c r="AS242" s="124"/>
      <c r="AT242" s="124"/>
      <c r="AU242" s="124"/>
      <c r="AV242" s="124"/>
      <c r="AW242" s="124"/>
      <c r="AX242" s="124"/>
      <c r="AY242" s="124"/>
      <c r="AZ242" s="172"/>
      <c r="BA242" s="172"/>
      <c r="BB242" s="172"/>
      <c r="BC242" s="171"/>
      <c r="BD242" s="171"/>
      <c r="BE242" s="171"/>
      <c r="BF242" s="171"/>
      <c r="BG242" s="172"/>
      <c r="BH242" s="172"/>
      <c r="BI242" s="172"/>
      <c r="BJ242" s="3"/>
      <c r="BK242" s="3"/>
    </row>
    <row r="243" spans="1:63" ht="15" customHeight="1" thickTop="1" thickBot="1">
      <c r="A243" s="3"/>
      <c r="B243" s="90"/>
      <c r="C243" s="91"/>
      <c r="D243" s="91"/>
      <c r="E243" s="91"/>
      <c r="F243" s="91"/>
      <c r="G243" s="92"/>
      <c r="H243" s="178"/>
      <c r="I243" s="178"/>
      <c r="J243" s="178"/>
      <c r="K243" s="90"/>
      <c r="L243" s="91"/>
      <c r="M243" s="92"/>
      <c r="N243" s="90"/>
      <c r="O243" s="91"/>
      <c r="P243" s="92"/>
      <c r="Q243" s="90"/>
      <c r="R243" s="91"/>
      <c r="S243" s="92"/>
      <c r="T243" s="90"/>
      <c r="U243" s="91"/>
      <c r="V243" s="92"/>
      <c r="W243" s="124"/>
      <c r="X243" s="124"/>
      <c r="Y243" s="124"/>
      <c r="Z243" s="124"/>
      <c r="AA243" s="124"/>
      <c r="AB243" s="173"/>
      <c r="AC243" s="173"/>
      <c r="AD243" s="173"/>
      <c r="AE243" s="174"/>
      <c r="AF243" s="174"/>
      <c r="AG243" s="174"/>
      <c r="AH243" s="174"/>
      <c r="AI243" s="170"/>
      <c r="AJ243" s="170"/>
      <c r="AK243" s="170"/>
      <c r="AL243" s="170"/>
      <c r="AM243" s="170"/>
      <c r="AN243" s="170"/>
      <c r="AO243" s="170"/>
      <c r="AP243" s="170"/>
      <c r="AQ243" s="170"/>
      <c r="AR243" s="124"/>
      <c r="AS243" s="124"/>
      <c r="AT243" s="124"/>
      <c r="AU243" s="124"/>
      <c r="AV243" s="124"/>
      <c r="AW243" s="124"/>
      <c r="AX243" s="124"/>
      <c r="AY243" s="124"/>
      <c r="AZ243" s="172"/>
      <c r="BA243" s="172"/>
      <c r="BB243" s="172"/>
      <c r="BC243" s="171"/>
      <c r="BD243" s="171"/>
      <c r="BE243" s="171"/>
      <c r="BF243" s="171"/>
      <c r="BG243" s="172"/>
      <c r="BH243" s="172"/>
      <c r="BI243" s="172"/>
      <c r="BJ243" s="3"/>
      <c r="BK243" s="3"/>
    </row>
    <row r="244" spans="1:63" ht="15" customHeight="1" thickTop="1" thickBot="1">
      <c r="A244" s="3"/>
      <c r="B244" s="93"/>
      <c r="C244" s="94"/>
      <c r="D244" s="94"/>
      <c r="E244" s="94"/>
      <c r="F244" s="94"/>
      <c r="G244" s="95"/>
      <c r="H244" s="178"/>
      <c r="I244" s="178"/>
      <c r="J244" s="178"/>
      <c r="K244" s="93"/>
      <c r="L244" s="94"/>
      <c r="M244" s="95"/>
      <c r="N244" s="93"/>
      <c r="O244" s="94"/>
      <c r="P244" s="95"/>
      <c r="Q244" s="93"/>
      <c r="R244" s="94"/>
      <c r="S244" s="95"/>
      <c r="T244" s="93"/>
      <c r="U244" s="94"/>
      <c r="V244" s="95"/>
      <c r="W244" s="124"/>
      <c r="X244" s="124"/>
      <c r="Y244" s="124"/>
      <c r="Z244" s="124"/>
      <c r="AA244" s="124"/>
      <c r="AB244" s="173"/>
      <c r="AC244" s="173"/>
      <c r="AD244" s="173"/>
      <c r="AE244" s="174"/>
      <c r="AF244" s="174"/>
      <c r="AG244" s="174"/>
      <c r="AH244" s="174"/>
      <c r="AI244" s="170"/>
      <c r="AJ244" s="170"/>
      <c r="AK244" s="170"/>
      <c r="AL244" s="170"/>
      <c r="AM244" s="170"/>
      <c r="AN244" s="170"/>
      <c r="AO244" s="170"/>
      <c r="AP244" s="170"/>
      <c r="AQ244" s="170"/>
      <c r="AR244" s="124"/>
      <c r="AS244" s="124"/>
      <c r="AT244" s="124"/>
      <c r="AU244" s="124"/>
      <c r="AV244" s="124"/>
      <c r="AW244" s="124"/>
      <c r="AX244" s="124"/>
      <c r="AY244" s="124"/>
      <c r="AZ244" s="172"/>
      <c r="BA244" s="172"/>
      <c r="BB244" s="172"/>
      <c r="BC244" s="171"/>
      <c r="BD244" s="171"/>
      <c r="BE244" s="171"/>
      <c r="BF244" s="171"/>
      <c r="BG244" s="172"/>
      <c r="BH244" s="172"/>
      <c r="BI244" s="172"/>
      <c r="BJ244" s="3"/>
      <c r="BK244" s="3"/>
    </row>
    <row r="245" spans="1:63" ht="15" customHeight="1" thickTop="1" thickBot="1">
      <c r="A245" s="3"/>
      <c r="B245" s="87" t="s">
        <v>126</v>
      </c>
      <c r="C245" s="88"/>
      <c r="D245" s="88"/>
      <c r="E245" s="88"/>
      <c r="F245" s="88"/>
      <c r="G245" s="89"/>
      <c r="H245" s="178">
        <f>H241</f>
        <v>14.5</v>
      </c>
      <c r="I245" s="178"/>
      <c r="J245" s="178"/>
      <c r="K245" s="87">
        <v>100</v>
      </c>
      <c r="L245" s="88"/>
      <c r="M245" s="89"/>
      <c r="N245" s="87">
        <v>80</v>
      </c>
      <c r="O245" s="88"/>
      <c r="P245" s="89"/>
      <c r="Q245" s="87">
        <v>80</v>
      </c>
      <c r="R245" s="88"/>
      <c r="S245" s="89"/>
      <c r="T245" s="87" t="s">
        <v>129</v>
      </c>
      <c r="U245" s="88"/>
      <c r="V245" s="89"/>
      <c r="W245" s="124" t="s">
        <v>91</v>
      </c>
      <c r="X245" s="124"/>
      <c r="Y245" s="124"/>
      <c r="Z245" s="124"/>
      <c r="AA245" s="124"/>
      <c r="AB245" s="173">
        <f>H241</f>
        <v>14.5</v>
      </c>
      <c r="AC245" s="173"/>
      <c r="AD245" s="173"/>
      <c r="AE245" s="174" t="s">
        <v>213</v>
      </c>
      <c r="AF245" s="174"/>
      <c r="AG245" s="174"/>
      <c r="AH245" s="174"/>
      <c r="AI245" s="170">
        <v>2.6</v>
      </c>
      <c r="AJ245" s="170"/>
      <c r="AK245" s="170"/>
      <c r="AL245" s="145" t="str">
        <f>AL241</f>
        <v>1.15/1.13</v>
      </c>
      <c r="AM245" s="170"/>
      <c r="AN245" s="170"/>
      <c r="AO245" s="170">
        <v>1.36</v>
      </c>
      <c r="AP245" s="170"/>
      <c r="AQ245" s="170"/>
      <c r="AR245" s="124" t="s">
        <v>136</v>
      </c>
      <c r="AS245" s="124"/>
      <c r="AT245" s="124"/>
      <c r="AU245" s="124"/>
      <c r="AV245" s="124"/>
      <c r="AW245" s="169" t="s">
        <v>129</v>
      </c>
      <c r="AX245" s="124"/>
      <c r="AY245" s="124"/>
      <c r="AZ245" s="170" t="s">
        <v>129</v>
      </c>
      <c r="BA245" s="170"/>
      <c r="BB245" s="170"/>
      <c r="BC245" s="171" t="s">
        <v>129</v>
      </c>
      <c r="BD245" s="171"/>
      <c r="BE245" s="171"/>
      <c r="BF245" s="171"/>
      <c r="BG245" s="172" t="s">
        <v>129</v>
      </c>
      <c r="BH245" s="172"/>
      <c r="BI245" s="172"/>
      <c r="BJ245" s="3"/>
      <c r="BK245" s="3"/>
    </row>
    <row r="246" spans="1:63" ht="15" customHeight="1" thickTop="1" thickBot="1">
      <c r="A246" s="3"/>
      <c r="B246" s="90"/>
      <c r="C246" s="91"/>
      <c r="D246" s="91"/>
      <c r="E246" s="91"/>
      <c r="F246" s="91"/>
      <c r="G246" s="92"/>
      <c r="H246" s="178"/>
      <c r="I246" s="178"/>
      <c r="J246" s="178"/>
      <c r="K246" s="90"/>
      <c r="L246" s="91"/>
      <c r="M246" s="92"/>
      <c r="N246" s="90"/>
      <c r="O246" s="91"/>
      <c r="P246" s="92"/>
      <c r="Q246" s="90"/>
      <c r="R246" s="91"/>
      <c r="S246" s="92"/>
      <c r="T246" s="90"/>
      <c r="U246" s="91"/>
      <c r="V246" s="92"/>
      <c r="W246" s="124"/>
      <c r="X246" s="124"/>
      <c r="Y246" s="124"/>
      <c r="Z246" s="124"/>
      <c r="AA246" s="124"/>
      <c r="AB246" s="173"/>
      <c r="AC246" s="173"/>
      <c r="AD246" s="173"/>
      <c r="AE246" s="174"/>
      <c r="AF246" s="174"/>
      <c r="AG246" s="174"/>
      <c r="AH246" s="174"/>
      <c r="AI246" s="170"/>
      <c r="AJ246" s="170"/>
      <c r="AK246" s="170"/>
      <c r="AL246" s="170"/>
      <c r="AM246" s="170"/>
      <c r="AN246" s="170"/>
      <c r="AO246" s="170"/>
      <c r="AP246" s="170"/>
      <c r="AQ246" s="170"/>
      <c r="AR246" s="124"/>
      <c r="AS246" s="124"/>
      <c r="AT246" s="124"/>
      <c r="AU246" s="124"/>
      <c r="AV246" s="124"/>
      <c r="AW246" s="124"/>
      <c r="AX246" s="124"/>
      <c r="AY246" s="124"/>
      <c r="AZ246" s="170"/>
      <c r="BA246" s="170"/>
      <c r="BB246" s="170"/>
      <c r="BC246" s="171"/>
      <c r="BD246" s="171"/>
      <c r="BE246" s="171"/>
      <c r="BF246" s="171"/>
      <c r="BG246" s="172"/>
      <c r="BH246" s="172"/>
      <c r="BI246" s="172"/>
      <c r="BJ246" s="3"/>
      <c r="BK246" s="3"/>
    </row>
    <row r="247" spans="1:63" ht="15" customHeight="1" thickTop="1" thickBot="1">
      <c r="A247" s="3"/>
      <c r="B247" s="90"/>
      <c r="C247" s="91"/>
      <c r="D247" s="91"/>
      <c r="E247" s="91"/>
      <c r="F247" s="91"/>
      <c r="G247" s="92"/>
      <c r="H247" s="178"/>
      <c r="I247" s="178"/>
      <c r="J247" s="178"/>
      <c r="K247" s="90"/>
      <c r="L247" s="91"/>
      <c r="M247" s="92"/>
      <c r="N247" s="90"/>
      <c r="O247" s="91"/>
      <c r="P247" s="92"/>
      <c r="Q247" s="90"/>
      <c r="R247" s="91"/>
      <c r="S247" s="92"/>
      <c r="T247" s="90"/>
      <c r="U247" s="91"/>
      <c r="V247" s="92"/>
      <c r="W247" s="124"/>
      <c r="X247" s="124"/>
      <c r="Y247" s="124"/>
      <c r="Z247" s="124"/>
      <c r="AA247" s="124"/>
      <c r="AB247" s="173"/>
      <c r="AC247" s="173"/>
      <c r="AD247" s="173"/>
      <c r="AE247" s="174"/>
      <c r="AF247" s="174"/>
      <c r="AG247" s="174"/>
      <c r="AH247" s="174"/>
      <c r="AI247" s="170"/>
      <c r="AJ247" s="170"/>
      <c r="AK247" s="170"/>
      <c r="AL247" s="170"/>
      <c r="AM247" s="170"/>
      <c r="AN247" s="170"/>
      <c r="AO247" s="170"/>
      <c r="AP247" s="170"/>
      <c r="AQ247" s="170"/>
      <c r="AR247" s="124"/>
      <c r="AS247" s="124"/>
      <c r="AT247" s="124"/>
      <c r="AU247" s="124"/>
      <c r="AV247" s="124"/>
      <c r="AW247" s="124"/>
      <c r="AX247" s="124"/>
      <c r="AY247" s="124"/>
      <c r="AZ247" s="170"/>
      <c r="BA247" s="170"/>
      <c r="BB247" s="170"/>
      <c r="BC247" s="171"/>
      <c r="BD247" s="171"/>
      <c r="BE247" s="171"/>
      <c r="BF247" s="171"/>
      <c r="BG247" s="172"/>
      <c r="BH247" s="172"/>
      <c r="BI247" s="172"/>
      <c r="BJ247" s="3"/>
      <c r="BK247" s="3"/>
    </row>
    <row r="248" spans="1:63" ht="15" customHeight="1" thickTop="1" thickBot="1">
      <c r="A248" s="3"/>
      <c r="B248" s="93"/>
      <c r="C248" s="94"/>
      <c r="D248" s="94"/>
      <c r="E248" s="94"/>
      <c r="F248" s="94"/>
      <c r="G248" s="95"/>
      <c r="H248" s="178"/>
      <c r="I248" s="178"/>
      <c r="J248" s="178"/>
      <c r="K248" s="93"/>
      <c r="L248" s="94"/>
      <c r="M248" s="95"/>
      <c r="N248" s="93"/>
      <c r="O248" s="94"/>
      <c r="P248" s="95"/>
      <c r="Q248" s="93"/>
      <c r="R248" s="94"/>
      <c r="S248" s="95"/>
      <c r="T248" s="93"/>
      <c r="U248" s="94"/>
      <c r="V248" s="95"/>
      <c r="W248" s="124"/>
      <c r="X248" s="124"/>
      <c r="Y248" s="124"/>
      <c r="Z248" s="124"/>
      <c r="AA248" s="124"/>
      <c r="AB248" s="173"/>
      <c r="AC248" s="173"/>
      <c r="AD248" s="173"/>
      <c r="AE248" s="174"/>
      <c r="AF248" s="174"/>
      <c r="AG248" s="174"/>
      <c r="AH248" s="174"/>
      <c r="AI248" s="170"/>
      <c r="AJ248" s="170"/>
      <c r="AK248" s="170"/>
      <c r="AL248" s="170"/>
      <c r="AM248" s="170"/>
      <c r="AN248" s="170"/>
      <c r="AO248" s="170"/>
      <c r="AP248" s="170"/>
      <c r="AQ248" s="170"/>
      <c r="AR248" s="124"/>
      <c r="AS248" s="124"/>
      <c r="AT248" s="124"/>
      <c r="AU248" s="124"/>
      <c r="AV248" s="124"/>
      <c r="AW248" s="124"/>
      <c r="AX248" s="124"/>
      <c r="AY248" s="124"/>
      <c r="AZ248" s="170"/>
      <c r="BA248" s="170"/>
      <c r="BB248" s="170"/>
      <c r="BC248" s="171"/>
      <c r="BD248" s="171"/>
      <c r="BE248" s="171"/>
      <c r="BF248" s="171"/>
      <c r="BG248" s="172"/>
      <c r="BH248" s="172"/>
      <c r="BI248" s="172"/>
      <c r="BJ248" s="3"/>
      <c r="BK248" s="3"/>
    </row>
    <row r="249" spans="1:63" ht="15" customHeight="1" thickTop="1" thickBot="1">
      <c r="A249" s="3"/>
      <c r="B249" s="87" t="s">
        <v>126</v>
      </c>
      <c r="C249" s="88"/>
      <c r="D249" s="88"/>
      <c r="E249" s="88"/>
      <c r="F249" s="88"/>
      <c r="G249" s="89"/>
      <c r="H249" s="178">
        <f>H241</f>
        <v>14.5</v>
      </c>
      <c r="I249" s="178"/>
      <c r="J249" s="178"/>
      <c r="K249" s="87">
        <v>100</v>
      </c>
      <c r="L249" s="88"/>
      <c r="M249" s="89"/>
      <c r="N249" s="87">
        <v>80</v>
      </c>
      <c r="O249" s="88"/>
      <c r="P249" s="89"/>
      <c r="Q249" s="87">
        <v>80</v>
      </c>
      <c r="R249" s="88"/>
      <c r="S249" s="89"/>
      <c r="T249" s="87" t="s">
        <v>129</v>
      </c>
      <c r="U249" s="88"/>
      <c r="V249" s="89"/>
      <c r="W249" s="87" t="s">
        <v>372</v>
      </c>
      <c r="X249" s="88"/>
      <c r="Y249" s="88"/>
      <c r="Z249" s="88"/>
      <c r="AA249" s="89"/>
      <c r="AB249" s="145"/>
      <c r="AC249" s="145"/>
      <c r="AD249" s="145"/>
      <c r="AE249" s="124"/>
      <c r="AF249" s="124"/>
      <c r="AG249" s="124"/>
      <c r="AH249" s="124"/>
      <c r="AI249" s="124"/>
      <c r="AJ249" s="124"/>
      <c r="AK249" s="124"/>
      <c r="AL249" s="124"/>
      <c r="AM249" s="124"/>
      <c r="AN249" s="124"/>
      <c r="AO249" s="124"/>
      <c r="AP249" s="124"/>
      <c r="AQ249" s="124"/>
      <c r="AR249" s="76"/>
      <c r="AS249" s="76"/>
      <c r="AT249" s="76"/>
      <c r="AU249" s="76"/>
      <c r="AV249" s="76"/>
      <c r="AW249" s="76"/>
      <c r="AX249" s="76"/>
      <c r="AY249" s="76"/>
      <c r="AZ249" s="76"/>
      <c r="BA249" s="76"/>
      <c r="BB249" s="76"/>
      <c r="BC249" s="114"/>
      <c r="BD249" s="78"/>
      <c r="BE249" s="78"/>
      <c r="BF249" s="79"/>
      <c r="BG249" s="76"/>
      <c r="BH249" s="76"/>
      <c r="BI249" s="76"/>
      <c r="BJ249" s="3"/>
      <c r="BK249" s="3"/>
    </row>
    <row r="250" spans="1:63" ht="15" customHeight="1" thickTop="1" thickBot="1">
      <c r="A250" s="3"/>
      <c r="B250" s="90"/>
      <c r="C250" s="91"/>
      <c r="D250" s="91"/>
      <c r="E250" s="91"/>
      <c r="F250" s="91"/>
      <c r="G250" s="92"/>
      <c r="H250" s="178"/>
      <c r="I250" s="178"/>
      <c r="J250" s="178"/>
      <c r="K250" s="90"/>
      <c r="L250" s="91"/>
      <c r="M250" s="92"/>
      <c r="N250" s="90"/>
      <c r="O250" s="91"/>
      <c r="P250" s="92"/>
      <c r="Q250" s="90"/>
      <c r="R250" s="91"/>
      <c r="S250" s="92"/>
      <c r="T250" s="90"/>
      <c r="U250" s="91"/>
      <c r="V250" s="92"/>
      <c r="W250" s="90"/>
      <c r="X250" s="91"/>
      <c r="Y250" s="91"/>
      <c r="Z250" s="91"/>
      <c r="AA250" s="92"/>
      <c r="AB250" s="145"/>
      <c r="AC250" s="145"/>
      <c r="AD250" s="145"/>
      <c r="AE250" s="124"/>
      <c r="AF250" s="124"/>
      <c r="AG250" s="124"/>
      <c r="AH250" s="124"/>
      <c r="AI250" s="124"/>
      <c r="AJ250" s="124"/>
      <c r="AK250" s="124"/>
      <c r="AL250" s="124"/>
      <c r="AM250" s="124"/>
      <c r="AN250" s="124"/>
      <c r="AO250" s="124"/>
      <c r="AP250" s="124"/>
      <c r="AQ250" s="124"/>
      <c r="AR250" s="76"/>
      <c r="AS250" s="76"/>
      <c r="AT250" s="76"/>
      <c r="AU250" s="76"/>
      <c r="AV250" s="76"/>
      <c r="AW250" s="76"/>
      <c r="AX250" s="76"/>
      <c r="AY250" s="76"/>
      <c r="AZ250" s="76"/>
      <c r="BA250" s="76"/>
      <c r="BB250" s="76"/>
      <c r="BC250" s="80"/>
      <c r="BD250" s="81"/>
      <c r="BE250" s="81"/>
      <c r="BF250" s="82"/>
      <c r="BG250" s="76"/>
      <c r="BH250" s="76"/>
      <c r="BI250" s="76"/>
      <c r="BJ250" s="3"/>
      <c r="BK250" s="3"/>
    </row>
    <row r="251" spans="1:63" ht="15" customHeight="1" thickTop="1" thickBot="1">
      <c r="A251" s="3"/>
      <c r="B251" s="90"/>
      <c r="C251" s="91"/>
      <c r="D251" s="91"/>
      <c r="E251" s="91"/>
      <c r="F251" s="91"/>
      <c r="G251" s="92"/>
      <c r="H251" s="178"/>
      <c r="I251" s="178"/>
      <c r="J251" s="178"/>
      <c r="K251" s="90"/>
      <c r="L251" s="91"/>
      <c r="M251" s="92"/>
      <c r="N251" s="90"/>
      <c r="O251" s="91"/>
      <c r="P251" s="92"/>
      <c r="Q251" s="90"/>
      <c r="R251" s="91"/>
      <c r="S251" s="92"/>
      <c r="T251" s="90"/>
      <c r="U251" s="91"/>
      <c r="V251" s="92"/>
      <c r="W251" s="90"/>
      <c r="X251" s="91"/>
      <c r="Y251" s="91"/>
      <c r="Z251" s="91"/>
      <c r="AA251" s="92"/>
      <c r="AB251" s="145"/>
      <c r="AC251" s="145"/>
      <c r="AD251" s="145"/>
      <c r="AE251" s="124"/>
      <c r="AF251" s="124"/>
      <c r="AG251" s="124"/>
      <c r="AH251" s="124"/>
      <c r="AI251" s="124"/>
      <c r="AJ251" s="124"/>
      <c r="AK251" s="124"/>
      <c r="AL251" s="124"/>
      <c r="AM251" s="124"/>
      <c r="AN251" s="124"/>
      <c r="AO251" s="124"/>
      <c r="AP251" s="124"/>
      <c r="AQ251" s="124"/>
      <c r="AR251" s="76"/>
      <c r="AS251" s="76"/>
      <c r="AT251" s="76"/>
      <c r="AU251" s="76"/>
      <c r="AV251" s="76"/>
      <c r="AW251" s="76"/>
      <c r="AX251" s="76"/>
      <c r="AY251" s="76"/>
      <c r="AZ251" s="76"/>
      <c r="BA251" s="76"/>
      <c r="BB251" s="76"/>
      <c r="BC251" s="80"/>
      <c r="BD251" s="81"/>
      <c r="BE251" s="81"/>
      <c r="BF251" s="82"/>
      <c r="BG251" s="76"/>
      <c r="BH251" s="76"/>
      <c r="BI251" s="76"/>
      <c r="BJ251" s="3"/>
      <c r="BK251" s="3"/>
    </row>
    <row r="252" spans="1:63" ht="15" customHeight="1" thickTop="1" thickBot="1">
      <c r="A252" s="3"/>
      <c r="B252" s="93"/>
      <c r="C252" s="94"/>
      <c r="D252" s="94"/>
      <c r="E252" s="94"/>
      <c r="F252" s="94"/>
      <c r="G252" s="95"/>
      <c r="H252" s="178"/>
      <c r="I252" s="178"/>
      <c r="J252" s="178"/>
      <c r="K252" s="93"/>
      <c r="L252" s="94"/>
      <c r="M252" s="95"/>
      <c r="N252" s="93"/>
      <c r="O252" s="94"/>
      <c r="P252" s="95"/>
      <c r="Q252" s="93"/>
      <c r="R252" s="94"/>
      <c r="S252" s="95"/>
      <c r="T252" s="93"/>
      <c r="U252" s="94"/>
      <c r="V252" s="95"/>
      <c r="W252" s="93"/>
      <c r="X252" s="94"/>
      <c r="Y252" s="94"/>
      <c r="Z252" s="94"/>
      <c r="AA252" s="95"/>
      <c r="AB252" s="145"/>
      <c r="AC252" s="145"/>
      <c r="AD252" s="145"/>
      <c r="AE252" s="124"/>
      <c r="AF252" s="124"/>
      <c r="AG252" s="124"/>
      <c r="AH252" s="124"/>
      <c r="AI252" s="124"/>
      <c r="AJ252" s="124"/>
      <c r="AK252" s="124"/>
      <c r="AL252" s="124"/>
      <c r="AM252" s="124"/>
      <c r="AN252" s="124"/>
      <c r="AO252" s="124"/>
      <c r="AP252" s="124"/>
      <c r="AQ252" s="124"/>
      <c r="AR252" s="76"/>
      <c r="AS252" s="76"/>
      <c r="AT252" s="76"/>
      <c r="AU252" s="76"/>
      <c r="AV252" s="76"/>
      <c r="AW252" s="76"/>
      <c r="AX252" s="76"/>
      <c r="AY252" s="76"/>
      <c r="AZ252" s="76"/>
      <c r="BA252" s="76"/>
      <c r="BB252" s="76"/>
      <c r="BC252" s="83"/>
      <c r="BD252" s="84"/>
      <c r="BE252" s="84"/>
      <c r="BF252" s="85"/>
      <c r="BG252" s="76"/>
      <c r="BH252" s="76"/>
      <c r="BI252" s="76"/>
      <c r="BJ252" s="3"/>
      <c r="BK252" s="3"/>
    </row>
    <row r="253" spans="1:63" ht="15" customHeight="1" thickTop="1">
      <c r="A253" s="3"/>
      <c r="B253" s="157"/>
      <c r="C253" s="158"/>
      <c r="D253" s="158"/>
      <c r="E253" s="158"/>
      <c r="F253" s="158"/>
      <c r="G253" s="158"/>
      <c r="H253" s="158"/>
      <c r="I253" s="158"/>
      <c r="J253" s="158"/>
      <c r="K253" s="158"/>
      <c r="L253" s="158"/>
      <c r="M253" s="158"/>
      <c r="N253" s="158"/>
      <c r="O253" s="158"/>
      <c r="P253" s="158"/>
      <c r="Q253" s="158"/>
      <c r="R253" s="158"/>
      <c r="S253" s="158"/>
      <c r="T253" s="158"/>
      <c r="U253" s="158"/>
      <c r="V253" s="158"/>
      <c r="W253" s="158"/>
      <c r="X253" s="158"/>
      <c r="Y253" s="158"/>
      <c r="Z253" s="158"/>
      <c r="AA253" s="158"/>
      <c r="AB253" s="158"/>
      <c r="AC253" s="158"/>
      <c r="AD253" s="158"/>
      <c r="AE253" s="158"/>
      <c r="AF253" s="158"/>
      <c r="AG253" s="158"/>
      <c r="AH253" s="158"/>
      <c r="AI253" s="158"/>
      <c r="AJ253" s="158"/>
      <c r="AK253" s="158"/>
      <c r="AL253" s="158"/>
      <c r="AM253" s="158"/>
      <c r="AN253" s="158"/>
      <c r="AO253" s="158"/>
      <c r="AP253" s="158"/>
      <c r="AQ253" s="158"/>
      <c r="AR253" s="158"/>
      <c r="AS253" s="158"/>
      <c r="AT253" s="158"/>
      <c r="AU253" s="158"/>
      <c r="AV253" s="158"/>
      <c r="AW253" s="158"/>
      <c r="AX253" s="158"/>
      <c r="AY253" s="158"/>
      <c r="AZ253" s="158"/>
      <c r="BA253" s="158"/>
      <c r="BB253" s="158"/>
      <c r="BC253" s="158"/>
      <c r="BD253" s="158"/>
      <c r="BE253" s="158"/>
      <c r="BF253" s="158"/>
      <c r="BG253" s="158"/>
      <c r="BH253" s="158"/>
      <c r="BI253" s="159"/>
      <c r="BJ253" s="3"/>
      <c r="BK253" s="3"/>
    </row>
    <row r="254" spans="1:63" ht="15" customHeight="1">
      <c r="A254" s="3"/>
      <c r="B254" s="160"/>
      <c r="C254" s="161"/>
      <c r="D254" s="161"/>
      <c r="E254" s="161"/>
      <c r="F254" s="161"/>
      <c r="G254" s="161"/>
      <c r="H254" s="161"/>
      <c r="I254" s="161"/>
      <c r="J254" s="161"/>
      <c r="K254" s="161"/>
      <c r="L254" s="161"/>
      <c r="M254" s="161"/>
      <c r="N254" s="161"/>
      <c r="O254" s="161"/>
      <c r="P254" s="161"/>
      <c r="Q254" s="161"/>
      <c r="R254" s="161"/>
      <c r="S254" s="161"/>
      <c r="T254" s="161"/>
      <c r="U254" s="161"/>
      <c r="V254" s="161"/>
      <c r="W254" s="161"/>
      <c r="X254" s="161"/>
      <c r="Y254" s="161"/>
      <c r="Z254" s="161"/>
      <c r="AA254" s="161"/>
      <c r="AB254" s="161"/>
      <c r="AC254" s="161"/>
      <c r="AD254" s="161"/>
      <c r="AE254" s="161"/>
      <c r="AF254" s="161"/>
      <c r="AG254" s="161"/>
      <c r="AH254" s="161"/>
      <c r="AI254" s="161"/>
      <c r="AJ254" s="161"/>
      <c r="AK254" s="161"/>
      <c r="AL254" s="161"/>
      <c r="AM254" s="161"/>
      <c r="AN254" s="161"/>
      <c r="AO254" s="161"/>
      <c r="AP254" s="161"/>
      <c r="AQ254" s="161"/>
      <c r="AR254" s="161"/>
      <c r="AS254" s="161"/>
      <c r="AT254" s="161"/>
      <c r="AU254" s="161"/>
      <c r="AV254" s="161"/>
      <c r="AW254" s="161"/>
      <c r="AX254" s="161"/>
      <c r="AY254" s="161"/>
      <c r="AZ254" s="161"/>
      <c r="BA254" s="161"/>
      <c r="BB254" s="161"/>
      <c r="BC254" s="161"/>
      <c r="BD254" s="161"/>
      <c r="BE254" s="161"/>
      <c r="BF254" s="161"/>
      <c r="BG254" s="161"/>
      <c r="BH254" s="161"/>
      <c r="BI254" s="162"/>
      <c r="BJ254" s="3"/>
      <c r="BK254" s="3"/>
    </row>
    <row r="255" spans="1:63" ht="15" customHeight="1">
      <c r="A255" s="3"/>
      <c r="B255" s="160"/>
      <c r="C255" s="161"/>
      <c r="D255" s="161"/>
      <c r="E255" s="161"/>
      <c r="F255" s="161"/>
      <c r="G255" s="161"/>
      <c r="H255" s="161"/>
      <c r="I255" s="161"/>
      <c r="J255" s="161"/>
      <c r="K255" s="161"/>
      <c r="L255" s="161"/>
      <c r="M255" s="161"/>
      <c r="N255" s="161"/>
      <c r="O255" s="161"/>
      <c r="P255" s="161"/>
      <c r="Q255" s="161"/>
      <c r="R255" s="161"/>
      <c r="S255" s="161"/>
      <c r="T255" s="161"/>
      <c r="U255" s="161"/>
      <c r="V255" s="161"/>
      <c r="W255" s="161"/>
      <c r="X255" s="161"/>
      <c r="Y255" s="161"/>
      <c r="Z255" s="161"/>
      <c r="AA255" s="161"/>
      <c r="AB255" s="161"/>
      <c r="AC255" s="161"/>
      <c r="AD255" s="161"/>
      <c r="AE255" s="161"/>
      <c r="AF255" s="161"/>
      <c r="AG255" s="161"/>
      <c r="AH255" s="161"/>
      <c r="AI255" s="161"/>
      <c r="AJ255" s="161"/>
      <c r="AK255" s="161"/>
      <c r="AL255" s="161"/>
      <c r="AM255" s="161"/>
      <c r="AN255" s="161"/>
      <c r="AO255" s="161"/>
      <c r="AP255" s="161"/>
      <c r="AQ255" s="161"/>
      <c r="AR255" s="161"/>
      <c r="AS255" s="161"/>
      <c r="AT255" s="161"/>
      <c r="AU255" s="161"/>
      <c r="AV255" s="161"/>
      <c r="AW255" s="161"/>
      <c r="AX255" s="161"/>
      <c r="AY255" s="161"/>
      <c r="AZ255" s="161"/>
      <c r="BA255" s="161"/>
      <c r="BB255" s="161"/>
      <c r="BC255" s="161"/>
      <c r="BD255" s="161"/>
      <c r="BE255" s="161"/>
      <c r="BF255" s="161"/>
      <c r="BG255" s="161"/>
      <c r="BH255" s="161"/>
      <c r="BI255" s="162"/>
      <c r="BJ255" s="3"/>
      <c r="BK255" s="3"/>
    </row>
    <row r="256" spans="1:63" ht="15.75" customHeight="1" thickBot="1">
      <c r="A256" s="3"/>
      <c r="B256" s="163"/>
      <c r="C256" s="164"/>
      <c r="D256" s="164"/>
      <c r="E256" s="164"/>
      <c r="F256" s="164"/>
      <c r="G256" s="164"/>
      <c r="H256" s="164"/>
      <c r="I256" s="164"/>
      <c r="J256" s="164"/>
      <c r="K256" s="164"/>
      <c r="L256" s="164"/>
      <c r="M256" s="164"/>
      <c r="N256" s="164"/>
      <c r="O256" s="164"/>
      <c r="P256" s="164"/>
      <c r="Q256" s="164"/>
      <c r="R256" s="164"/>
      <c r="S256" s="164"/>
      <c r="T256" s="164"/>
      <c r="U256" s="164"/>
      <c r="V256" s="164"/>
      <c r="W256" s="164"/>
      <c r="X256" s="164"/>
      <c r="Y256" s="164"/>
      <c r="Z256" s="164"/>
      <c r="AA256" s="164"/>
      <c r="AB256" s="164"/>
      <c r="AC256" s="164"/>
      <c r="AD256" s="164"/>
      <c r="AE256" s="164"/>
      <c r="AF256" s="164"/>
      <c r="AG256" s="164"/>
      <c r="AH256" s="164"/>
      <c r="AI256" s="164"/>
      <c r="AJ256" s="164"/>
      <c r="AK256" s="164"/>
      <c r="AL256" s="164"/>
      <c r="AM256" s="164"/>
      <c r="AN256" s="164"/>
      <c r="AO256" s="164"/>
      <c r="AP256" s="164"/>
      <c r="AQ256" s="164"/>
      <c r="AR256" s="164"/>
      <c r="AS256" s="164"/>
      <c r="AT256" s="164"/>
      <c r="AU256" s="164"/>
      <c r="AV256" s="164"/>
      <c r="AW256" s="164"/>
      <c r="AX256" s="164"/>
      <c r="AY256" s="164"/>
      <c r="AZ256" s="164"/>
      <c r="BA256" s="164"/>
      <c r="BB256" s="164"/>
      <c r="BC256" s="164"/>
      <c r="BD256" s="164"/>
      <c r="BE256" s="164"/>
      <c r="BF256" s="164"/>
      <c r="BG256" s="164"/>
      <c r="BH256" s="164"/>
      <c r="BI256" s="165"/>
      <c r="BJ256" s="3"/>
      <c r="BK256" s="3"/>
    </row>
    <row r="257" spans="1:65" ht="16.5" customHeight="1" thickTop="1" thickBot="1">
      <c r="A257" s="3"/>
      <c r="B257" s="146"/>
      <c r="C257" s="146"/>
      <c r="D257" s="146"/>
      <c r="E257" s="146"/>
      <c r="F257" s="146"/>
      <c r="G257" s="146"/>
      <c r="H257" s="146"/>
      <c r="I257" s="146"/>
      <c r="J257" s="146"/>
      <c r="K257" s="146"/>
      <c r="L257" s="146"/>
      <c r="M257" s="146"/>
      <c r="N257" s="146"/>
      <c r="O257" s="146"/>
      <c r="P257" s="146"/>
      <c r="Q257" s="146"/>
      <c r="R257" s="146"/>
      <c r="S257" s="146"/>
      <c r="T257" s="146"/>
      <c r="U257" s="146"/>
      <c r="V257" s="146"/>
      <c r="W257" s="146"/>
      <c r="X257" s="146"/>
      <c r="Y257" s="146"/>
      <c r="Z257" s="146"/>
      <c r="AA257" s="146"/>
      <c r="AB257" s="146"/>
      <c r="AC257" s="146"/>
      <c r="AD257" s="146"/>
      <c r="AE257" s="146"/>
      <c r="AF257" s="146"/>
      <c r="AG257" s="146"/>
      <c r="AH257" s="146"/>
      <c r="AI257" s="146"/>
      <c r="AJ257" s="146"/>
      <c r="AK257" s="146"/>
      <c r="AL257" s="146"/>
      <c r="AM257" s="146"/>
      <c r="AN257" s="146"/>
      <c r="AO257" s="146"/>
      <c r="AP257" s="146"/>
      <c r="AQ257" s="146"/>
      <c r="AR257" s="146"/>
      <c r="AS257" s="146"/>
      <c r="AT257" s="146"/>
      <c r="AU257" s="146"/>
      <c r="AV257" s="146"/>
      <c r="AW257" s="146"/>
      <c r="AX257" s="146"/>
      <c r="AY257" s="146"/>
      <c r="AZ257" s="146"/>
      <c r="BA257" s="146"/>
      <c r="BB257" s="146"/>
      <c r="BC257" s="146"/>
      <c r="BD257" s="146"/>
      <c r="BE257" s="146"/>
      <c r="BF257" s="146"/>
      <c r="BG257" s="146"/>
      <c r="BH257" s="146"/>
      <c r="BI257" s="146"/>
      <c r="BJ257" s="3"/>
      <c r="BK257" s="3"/>
    </row>
    <row r="258" spans="1:65" ht="16.5" customHeight="1" thickTop="1" thickBot="1">
      <c r="A258" s="3"/>
      <c r="B258" s="146"/>
      <c r="C258" s="146"/>
      <c r="D258" s="146"/>
      <c r="E258" s="146"/>
      <c r="F258" s="146"/>
      <c r="G258" s="146"/>
      <c r="H258" s="146"/>
      <c r="I258" s="146"/>
      <c r="J258" s="146"/>
      <c r="K258" s="146"/>
      <c r="L258" s="146"/>
      <c r="M258" s="146"/>
      <c r="N258" s="146"/>
      <c r="O258" s="146"/>
      <c r="P258" s="146"/>
      <c r="Q258" s="146"/>
      <c r="R258" s="146"/>
      <c r="S258" s="146"/>
      <c r="T258" s="146"/>
      <c r="U258" s="146"/>
      <c r="V258" s="146"/>
      <c r="W258" s="146"/>
      <c r="X258" s="146"/>
      <c r="Y258" s="146"/>
      <c r="Z258" s="146"/>
      <c r="AA258" s="146"/>
      <c r="AB258" s="146"/>
      <c r="AC258" s="146"/>
      <c r="AD258" s="146"/>
      <c r="AE258" s="146"/>
      <c r="AF258" s="146"/>
      <c r="AG258" s="146"/>
      <c r="AH258" s="146"/>
      <c r="AI258" s="146"/>
      <c r="AJ258" s="146"/>
      <c r="AK258" s="146"/>
      <c r="AL258" s="146"/>
      <c r="AM258" s="146"/>
      <c r="AN258" s="146"/>
      <c r="AO258" s="146"/>
      <c r="AP258" s="146"/>
      <c r="AQ258" s="146"/>
      <c r="AR258" s="146"/>
      <c r="AS258" s="146"/>
      <c r="AT258" s="146"/>
      <c r="AU258" s="146"/>
      <c r="AV258" s="146"/>
      <c r="AW258" s="146"/>
      <c r="AX258" s="146"/>
      <c r="AY258" s="146"/>
      <c r="AZ258" s="146"/>
      <c r="BA258" s="146"/>
      <c r="BB258" s="146"/>
      <c r="BC258" s="146"/>
      <c r="BD258" s="146"/>
      <c r="BE258" s="146"/>
      <c r="BF258" s="146"/>
      <c r="BG258" s="146"/>
      <c r="BH258" s="146"/>
      <c r="BI258" s="146"/>
      <c r="BJ258" s="3"/>
      <c r="BK258" s="3"/>
    </row>
    <row r="259" spans="1:65" ht="51.75" customHeight="1" thickTop="1" thickBot="1">
      <c r="A259" s="3"/>
      <c r="B259" s="166" t="s">
        <v>188</v>
      </c>
      <c r="C259" s="167"/>
      <c r="D259" s="168"/>
      <c r="E259" s="166" t="s">
        <v>189</v>
      </c>
      <c r="F259" s="167"/>
      <c r="G259" s="168"/>
      <c r="H259" s="155" t="s">
        <v>194</v>
      </c>
      <c r="I259" s="155"/>
      <c r="J259" s="155"/>
      <c r="K259" s="166" t="s">
        <v>189</v>
      </c>
      <c r="L259" s="167"/>
      <c r="M259" s="168"/>
      <c r="N259" s="166" t="s">
        <v>294</v>
      </c>
      <c r="O259" s="167"/>
      <c r="P259" s="168"/>
      <c r="Q259" s="155" t="s">
        <v>92</v>
      </c>
      <c r="R259" s="155"/>
      <c r="S259" s="155"/>
      <c r="T259" s="155" t="s">
        <v>93</v>
      </c>
      <c r="U259" s="155"/>
      <c r="V259" s="155"/>
      <c r="W259" s="155" t="s">
        <v>161</v>
      </c>
      <c r="X259" s="155"/>
      <c r="Y259" s="155"/>
      <c r="Z259" s="155" t="s">
        <v>192</v>
      </c>
      <c r="AA259" s="155"/>
      <c r="AB259" s="155"/>
      <c r="AC259" s="155" t="s">
        <v>64</v>
      </c>
      <c r="AD259" s="155"/>
      <c r="AE259" s="155"/>
      <c r="AF259" s="155" t="s">
        <v>157</v>
      </c>
      <c r="AG259" s="155"/>
      <c r="AH259" s="155"/>
      <c r="AI259" s="155" t="s">
        <v>193</v>
      </c>
      <c r="AJ259" s="155"/>
      <c r="AK259" s="155"/>
      <c r="AL259" s="155" t="s">
        <v>156</v>
      </c>
      <c r="AM259" s="155"/>
      <c r="AN259" s="155"/>
      <c r="AO259" s="155" t="s">
        <v>167</v>
      </c>
      <c r="AP259" s="155"/>
      <c r="AQ259" s="155"/>
      <c r="AR259" s="155" t="s">
        <v>132</v>
      </c>
      <c r="AS259" s="155"/>
      <c r="AT259" s="155"/>
      <c r="AU259" s="155" t="s">
        <v>195</v>
      </c>
      <c r="AV259" s="155"/>
      <c r="AW259" s="155"/>
      <c r="AX259" s="155" t="s">
        <v>125</v>
      </c>
      <c r="AY259" s="155"/>
      <c r="AZ259" s="155"/>
      <c r="BA259" s="155" t="s">
        <v>161</v>
      </c>
      <c r="BB259" s="155"/>
      <c r="BC259" s="155"/>
      <c r="BD259" s="155" t="s">
        <v>196</v>
      </c>
      <c r="BE259" s="155"/>
      <c r="BF259" s="155"/>
      <c r="BG259" s="156" t="s">
        <v>197</v>
      </c>
      <c r="BH259" s="156"/>
      <c r="BI259" s="156"/>
      <c r="BJ259" s="3"/>
      <c r="BK259" s="3"/>
    </row>
    <row r="260" spans="1:65" ht="15" customHeight="1" thickTop="1" thickBot="1">
      <c r="A260" s="4"/>
      <c r="B260" s="145">
        <v>11.5</v>
      </c>
      <c r="C260" s="145"/>
      <c r="D260" s="145"/>
      <c r="E260" s="145"/>
      <c r="F260" s="145"/>
      <c r="G260" s="145"/>
      <c r="H260" s="145">
        <v>1.5</v>
      </c>
      <c r="I260" s="145"/>
      <c r="J260" s="145"/>
      <c r="K260" s="145">
        <v>2.5</v>
      </c>
      <c r="L260" s="145"/>
      <c r="M260" s="145"/>
      <c r="N260" s="145">
        <v>1</v>
      </c>
      <c r="O260" s="145"/>
      <c r="P260" s="145"/>
      <c r="Q260" s="145">
        <v>3</v>
      </c>
      <c r="R260" s="145"/>
      <c r="S260" s="145"/>
      <c r="T260" s="145">
        <v>2.25</v>
      </c>
      <c r="U260" s="145"/>
      <c r="V260" s="145"/>
      <c r="W260" s="145"/>
      <c r="X260" s="145"/>
      <c r="Y260" s="145"/>
      <c r="Z260" s="145"/>
      <c r="AA260" s="145"/>
      <c r="AB260" s="145"/>
      <c r="AC260" s="145"/>
      <c r="AD260" s="145"/>
      <c r="AE260" s="145"/>
      <c r="AF260" s="145"/>
      <c r="AG260" s="145"/>
      <c r="AH260" s="145"/>
      <c r="AI260" s="145"/>
      <c r="AJ260" s="145"/>
      <c r="AK260" s="145"/>
      <c r="AL260" s="145"/>
      <c r="AM260" s="145"/>
      <c r="AN260" s="145"/>
      <c r="AO260" s="145"/>
      <c r="AP260" s="145"/>
      <c r="AQ260" s="145"/>
      <c r="AR260" s="145"/>
      <c r="AS260" s="145"/>
      <c r="AT260" s="145"/>
      <c r="AU260" s="145"/>
      <c r="AV260" s="145"/>
      <c r="AW260" s="145"/>
      <c r="AX260" s="145"/>
      <c r="AY260" s="145"/>
      <c r="AZ260" s="145"/>
      <c r="BA260" s="86"/>
      <c r="BB260" s="147"/>
      <c r="BC260" s="148"/>
      <c r="BD260" s="145">
        <v>2.25</v>
      </c>
      <c r="BE260" s="145"/>
      <c r="BF260" s="145"/>
      <c r="BG260" s="145">
        <f>SUM(B260:BF263)</f>
        <v>24</v>
      </c>
      <c r="BH260" s="145"/>
      <c r="BI260" s="145"/>
      <c r="BJ260" s="3"/>
      <c r="BK260" s="3"/>
    </row>
    <row r="261" spans="1:65" ht="15" customHeight="1" thickTop="1" thickBot="1">
      <c r="A261" s="4"/>
      <c r="B261" s="145"/>
      <c r="C261" s="145"/>
      <c r="D261" s="145"/>
      <c r="E261" s="145"/>
      <c r="F261" s="145"/>
      <c r="G261" s="145"/>
      <c r="H261" s="145"/>
      <c r="I261" s="145"/>
      <c r="J261" s="145"/>
      <c r="K261" s="145"/>
      <c r="L261" s="145"/>
      <c r="M261" s="145"/>
      <c r="N261" s="145"/>
      <c r="O261" s="145"/>
      <c r="P261" s="145"/>
      <c r="Q261" s="145"/>
      <c r="R261" s="145"/>
      <c r="S261" s="145"/>
      <c r="T261" s="145"/>
      <c r="U261" s="145"/>
      <c r="V261" s="145"/>
      <c r="W261" s="145"/>
      <c r="X261" s="145"/>
      <c r="Y261" s="145"/>
      <c r="Z261" s="145"/>
      <c r="AA261" s="145"/>
      <c r="AB261" s="145"/>
      <c r="AC261" s="145"/>
      <c r="AD261" s="145"/>
      <c r="AE261" s="145"/>
      <c r="AF261" s="145"/>
      <c r="AG261" s="145"/>
      <c r="AH261" s="145"/>
      <c r="AI261" s="145"/>
      <c r="AJ261" s="145"/>
      <c r="AK261" s="145"/>
      <c r="AL261" s="145"/>
      <c r="AM261" s="145"/>
      <c r="AN261" s="145"/>
      <c r="AO261" s="145"/>
      <c r="AP261" s="145"/>
      <c r="AQ261" s="145"/>
      <c r="AR261" s="145"/>
      <c r="AS261" s="145"/>
      <c r="AT261" s="145"/>
      <c r="AU261" s="145"/>
      <c r="AV261" s="145"/>
      <c r="AW261" s="145"/>
      <c r="AX261" s="145"/>
      <c r="AY261" s="145"/>
      <c r="AZ261" s="145"/>
      <c r="BA261" s="149"/>
      <c r="BB261" s="150"/>
      <c r="BC261" s="151"/>
      <c r="BD261" s="145"/>
      <c r="BE261" s="145"/>
      <c r="BF261" s="145"/>
      <c r="BG261" s="145"/>
      <c r="BH261" s="145"/>
      <c r="BI261" s="145"/>
      <c r="BJ261" s="3"/>
      <c r="BK261" s="3"/>
    </row>
    <row r="262" spans="1:65" ht="15" customHeight="1" thickTop="1" thickBot="1">
      <c r="A262" s="4"/>
      <c r="B262" s="145"/>
      <c r="C262" s="145"/>
      <c r="D262" s="145"/>
      <c r="E262" s="145"/>
      <c r="F262" s="145"/>
      <c r="G262" s="145"/>
      <c r="H262" s="145"/>
      <c r="I262" s="145"/>
      <c r="J262" s="145"/>
      <c r="K262" s="145"/>
      <c r="L262" s="145"/>
      <c r="M262" s="145"/>
      <c r="N262" s="145"/>
      <c r="O262" s="145"/>
      <c r="P262" s="145"/>
      <c r="Q262" s="145"/>
      <c r="R262" s="145"/>
      <c r="S262" s="145"/>
      <c r="T262" s="145"/>
      <c r="U262" s="145"/>
      <c r="V262" s="145"/>
      <c r="W262" s="145"/>
      <c r="X262" s="145"/>
      <c r="Y262" s="145"/>
      <c r="Z262" s="145"/>
      <c r="AA262" s="145"/>
      <c r="AB262" s="145"/>
      <c r="AC262" s="145"/>
      <c r="AD262" s="145"/>
      <c r="AE262" s="145"/>
      <c r="AF262" s="145"/>
      <c r="AG262" s="145"/>
      <c r="AH262" s="145"/>
      <c r="AI262" s="145"/>
      <c r="AJ262" s="145"/>
      <c r="AK262" s="145"/>
      <c r="AL262" s="145"/>
      <c r="AM262" s="145"/>
      <c r="AN262" s="145"/>
      <c r="AO262" s="145"/>
      <c r="AP262" s="145"/>
      <c r="AQ262" s="145"/>
      <c r="AR262" s="145"/>
      <c r="AS262" s="145"/>
      <c r="AT262" s="145"/>
      <c r="AU262" s="145"/>
      <c r="AV262" s="145"/>
      <c r="AW262" s="145"/>
      <c r="AX262" s="145"/>
      <c r="AY262" s="145"/>
      <c r="AZ262" s="145"/>
      <c r="BA262" s="149"/>
      <c r="BB262" s="150"/>
      <c r="BC262" s="151"/>
      <c r="BD262" s="145"/>
      <c r="BE262" s="145"/>
      <c r="BF262" s="145"/>
      <c r="BG262" s="145"/>
      <c r="BH262" s="145"/>
      <c r="BI262" s="145"/>
      <c r="BJ262" s="3"/>
      <c r="BK262" s="3"/>
    </row>
    <row r="263" spans="1:65" ht="15" customHeight="1" thickTop="1" thickBot="1">
      <c r="A263" s="4"/>
      <c r="B263" s="145"/>
      <c r="C263" s="145"/>
      <c r="D263" s="145"/>
      <c r="E263" s="145"/>
      <c r="F263" s="145"/>
      <c r="G263" s="145"/>
      <c r="H263" s="145"/>
      <c r="I263" s="145"/>
      <c r="J263" s="145"/>
      <c r="K263" s="145"/>
      <c r="L263" s="145"/>
      <c r="M263" s="145"/>
      <c r="N263" s="145"/>
      <c r="O263" s="145"/>
      <c r="P263" s="145"/>
      <c r="Q263" s="145"/>
      <c r="R263" s="145"/>
      <c r="S263" s="145"/>
      <c r="T263" s="145"/>
      <c r="U263" s="145"/>
      <c r="V263" s="145"/>
      <c r="W263" s="145"/>
      <c r="X263" s="145"/>
      <c r="Y263" s="145"/>
      <c r="Z263" s="145"/>
      <c r="AA263" s="145"/>
      <c r="AB263" s="145"/>
      <c r="AC263" s="145"/>
      <c r="AD263" s="145"/>
      <c r="AE263" s="145"/>
      <c r="AF263" s="145"/>
      <c r="AG263" s="145"/>
      <c r="AH263" s="145"/>
      <c r="AI263" s="145"/>
      <c r="AJ263" s="145"/>
      <c r="AK263" s="145"/>
      <c r="AL263" s="145"/>
      <c r="AM263" s="145"/>
      <c r="AN263" s="145"/>
      <c r="AO263" s="145"/>
      <c r="AP263" s="145"/>
      <c r="AQ263" s="145"/>
      <c r="AR263" s="145"/>
      <c r="AS263" s="145"/>
      <c r="AT263" s="145"/>
      <c r="AU263" s="145"/>
      <c r="AV263" s="145"/>
      <c r="AW263" s="145"/>
      <c r="AX263" s="145"/>
      <c r="AY263" s="145"/>
      <c r="AZ263" s="145"/>
      <c r="BA263" s="152"/>
      <c r="BB263" s="153"/>
      <c r="BC263" s="154"/>
      <c r="BD263" s="145"/>
      <c r="BE263" s="145"/>
      <c r="BF263" s="145"/>
      <c r="BG263" s="145"/>
      <c r="BH263" s="145"/>
      <c r="BI263" s="145"/>
      <c r="BJ263" s="3"/>
      <c r="BK263" s="3"/>
      <c r="BM263" t="s">
        <v>198</v>
      </c>
    </row>
    <row r="264" spans="1:65" ht="15.75" customHeight="1" thickTop="1" thickBot="1">
      <c r="B264" s="25"/>
      <c r="C264" s="26"/>
      <c r="D264" s="26"/>
      <c r="E264" s="26"/>
      <c r="F264" s="26"/>
      <c r="G264" s="26"/>
      <c r="H264" s="26"/>
      <c r="I264" s="26"/>
      <c r="J264" s="26"/>
      <c r="K264" s="26"/>
      <c r="L264" s="26"/>
      <c r="M264" s="26"/>
      <c r="N264" s="26"/>
      <c r="O264" s="26"/>
      <c r="P264" s="26"/>
      <c r="Q264" s="26"/>
      <c r="R264" s="26"/>
      <c r="S264" s="26"/>
      <c r="T264" s="26"/>
      <c r="U264" s="26"/>
      <c r="V264" s="26"/>
      <c r="W264" s="26"/>
      <c r="X264" s="26"/>
      <c r="Y264" s="26"/>
      <c r="Z264" s="26"/>
      <c r="AA264" s="26"/>
      <c r="AB264" s="31"/>
      <c r="AC264" s="18" t="s">
        <v>95</v>
      </c>
      <c r="AD264" s="18"/>
      <c r="AE264" s="18"/>
      <c r="AF264" s="18"/>
      <c r="AG264" s="18"/>
      <c r="AH264" s="18"/>
      <c r="AI264" s="18"/>
      <c r="AJ264" s="18"/>
      <c r="AK264" s="18"/>
      <c r="AL264" s="18"/>
      <c r="AM264" s="18"/>
      <c r="AN264" s="18"/>
      <c r="AO264" s="18"/>
      <c r="AP264" s="18"/>
      <c r="AQ264" s="18"/>
      <c r="AR264" s="18"/>
      <c r="AS264" s="18"/>
      <c r="AT264" s="18" t="s">
        <v>96</v>
      </c>
      <c r="AU264" s="18"/>
      <c r="AV264" s="18"/>
      <c r="AW264" s="18"/>
      <c r="AX264" s="18"/>
      <c r="AY264" s="18"/>
      <c r="AZ264" s="18"/>
      <c r="BA264" s="18"/>
      <c r="BB264" s="18"/>
      <c r="BC264" s="18"/>
      <c r="BD264" s="18"/>
      <c r="BE264" s="18"/>
      <c r="BF264" s="18"/>
      <c r="BG264" s="18"/>
      <c r="BH264" s="18"/>
      <c r="BI264" s="18"/>
    </row>
    <row r="265" spans="1:65" ht="15" customHeight="1" thickTop="1" thickBot="1">
      <c r="B265" s="27"/>
      <c r="C265" s="28"/>
      <c r="D265" s="28"/>
      <c r="E265" s="28"/>
      <c r="F265" s="28"/>
      <c r="G265" s="28"/>
      <c r="H265" s="28"/>
      <c r="I265" s="28"/>
      <c r="J265" s="28"/>
      <c r="K265" s="28"/>
      <c r="L265" s="28"/>
      <c r="M265" s="28"/>
      <c r="N265" s="28"/>
      <c r="O265" s="28"/>
      <c r="P265" s="28"/>
      <c r="Q265" s="28"/>
      <c r="R265" s="28"/>
      <c r="S265" s="28"/>
      <c r="T265" s="28"/>
      <c r="U265" s="28"/>
      <c r="V265" s="28"/>
      <c r="W265" s="28"/>
      <c r="X265" s="28"/>
      <c r="Y265" s="28"/>
      <c r="Z265" s="28"/>
      <c r="AA265" s="28"/>
      <c r="AB265" s="32"/>
      <c r="AC265" s="36"/>
      <c r="AD265" s="36"/>
      <c r="AE265" s="36"/>
      <c r="AF265" s="36"/>
      <c r="AG265" s="36"/>
      <c r="AH265" s="36"/>
      <c r="AI265" s="36"/>
      <c r="AJ265" s="36"/>
      <c r="AK265" s="36"/>
      <c r="AL265" s="36"/>
      <c r="AM265" s="36"/>
      <c r="AN265" s="36"/>
      <c r="AO265" s="36"/>
      <c r="AP265" s="36"/>
      <c r="AQ265" s="36"/>
      <c r="AR265" s="36"/>
      <c r="AS265" s="36"/>
      <c r="AT265" s="36"/>
      <c r="AU265" s="36"/>
      <c r="AV265" s="36"/>
      <c r="AW265" s="36"/>
      <c r="AX265" s="36"/>
      <c r="AY265" s="36"/>
      <c r="AZ265" s="36"/>
      <c r="BA265" s="36"/>
      <c r="BB265" s="36"/>
      <c r="BC265" s="36"/>
      <c r="BD265" s="36"/>
      <c r="BE265" s="36"/>
      <c r="BF265" s="36"/>
      <c r="BG265" s="36"/>
      <c r="BH265" s="36"/>
      <c r="BI265" s="36"/>
    </row>
    <row r="266" spans="1:65" ht="15" customHeight="1" thickTop="1" thickBot="1">
      <c r="B266" s="27"/>
      <c r="C266" s="28"/>
      <c r="D266" s="28"/>
      <c r="E266" s="28"/>
      <c r="F266" s="28"/>
      <c r="G266" s="28"/>
      <c r="H266" s="28"/>
      <c r="I266" s="28"/>
      <c r="J266" s="28"/>
      <c r="K266" s="28"/>
      <c r="L266" s="28"/>
      <c r="M266" s="28"/>
      <c r="N266" s="28"/>
      <c r="O266" s="28"/>
      <c r="P266" s="28"/>
      <c r="Q266" s="28"/>
      <c r="R266" s="28"/>
      <c r="S266" s="28"/>
      <c r="T266" s="28"/>
      <c r="U266" s="28"/>
      <c r="V266" s="28"/>
      <c r="W266" s="28"/>
      <c r="X266" s="28"/>
      <c r="Y266" s="28"/>
      <c r="Z266" s="28"/>
      <c r="AA266" s="28"/>
      <c r="AB266" s="32"/>
      <c r="AC266" s="36"/>
      <c r="AD266" s="36"/>
      <c r="AE266" s="36"/>
      <c r="AF266" s="36"/>
      <c r="AG266" s="36"/>
      <c r="AH266" s="36"/>
      <c r="AI266" s="36"/>
      <c r="AJ266" s="36"/>
      <c r="AK266" s="36"/>
      <c r="AL266" s="36"/>
      <c r="AM266" s="36"/>
      <c r="AN266" s="36"/>
      <c r="AO266" s="36"/>
      <c r="AP266" s="36"/>
      <c r="AQ266" s="36"/>
      <c r="AR266" s="36"/>
      <c r="AS266" s="36"/>
      <c r="AT266" s="36"/>
      <c r="AU266" s="36"/>
      <c r="AV266" s="36"/>
      <c r="AW266" s="36"/>
      <c r="AX266" s="36"/>
      <c r="AY266" s="36"/>
      <c r="AZ266" s="36"/>
      <c r="BA266" s="36"/>
      <c r="BB266" s="36"/>
      <c r="BC266" s="36"/>
      <c r="BD266" s="36"/>
      <c r="BE266" s="36"/>
      <c r="BF266" s="36"/>
      <c r="BG266" s="36"/>
      <c r="BH266" s="36"/>
      <c r="BI266" s="36"/>
    </row>
    <row r="267" spans="1:65" ht="15.75" customHeight="1" thickTop="1" thickBot="1">
      <c r="B267" s="29"/>
      <c r="C267" s="30"/>
      <c r="D267" s="30"/>
      <c r="E267" s="30"/>
      <c r="F267" s="30"/>
      <c r="G267" s="30"/>
      <c r="H267" s="30"/>
      <c r="I267" s="30"/>
      <c r="J267" s="30"/>
      <c r="K267" s="30"/>
      <c r="L267" s="30"/>
      <c r="M267" s="30"/>
      <c r="N267" s="30"/>
      <c r="O267" s="30"/>
      <c r="P267" s="30"/>
      <c r="Q267" s="30"/>
      <c r="R267" s="30"/>
      <c r="S267" s="30"/>
      <c r="T267" s="30"/>
      <c r="U267" s="30"/>
      <c r="V267" s="30"/>
      <c r="W267" s="30"/>
      <c r="X267" s="30"/>
      <c r="Y267" s="30"/>
      <c r="Z267" s="30"/>
      <c r="AA267" s="30"/>
      <c r="AB267" s="33"/>
      <c r="AC267" s="36"/>
      <c r="AD267" s="36"/>
      <c r="AE267" s="36"/>
      <c r="AF267" s="36"/>
      <c r="AG267" s="36"/>
      <c r="AH267" s="36"/>
      <c r="AI267" s="36"/>
      <c r="AJ267" s="36"/>
      <c r="AK267" s="36"/>
      <c r="AL267" s="36"/>
      <c r="AM267" s="36"/>
      <c r="AN267" s="36"/>
      <c r="AO267" s="36"/>
      <c r="AP267" s="36"/>
      <c r="AQ267" s="36"/>
      <c r="AR267" s="36"/>
      <c r="AS267" s="36"/>
      <c r="AT267" s="36"/>
      <c r="AU267" s="36"/>
      <c r="AV267" s="36"/>
      <c r="AW267" s="36"/>
      <c r="AX267" s="36"/>
      <c r="AY267" s="36"/>
      <c r="AZ267" s="36"/>
      <c r="BA267" s="36"/>
      <c r="BB267" s="36"/>
      <c r="BC267" s="36"/>
      <c r="BD267" s="36"/>
      <c r="BE267" s="36"/>
      <c r="BF267" s="36"/>
      <c r="BG267" s="36"/>
      <c r="BH267" s="36"/>
      <c r="BI267" s="36"/>
    </row>
    <row r="268" spans="1:65" ht="16.5" customHeight="1" thickTop="1" thickBot="1">
      <c r="B268" s="146"/>
      <c r="C268" s="146"/>
      <c r="D268" s="146"/>
      <c r="E268" s="146"/>
      <c r="F268" s="146"/>
      <c r="G268" s="146"/>
      <c r="H268" s="146"/>
      <c r="I268" s="146"/>
      <c r="J268" s="146"/>
      <c r="K268" s="146"/>
      <c r="L268" s="146"/>
      <c r="M268" s="146"/>
      <c r="N268" s="146"/>
      <c r="O268" s="146"/>
      <c r="P268" s="146"/>
      <c r="Q268" s="146"/>
      <c r="R268" s="146"/>
      <c r="S268" s="146"/>
      <c r="T268" s="146"/>
      <c r="U268" s="146"/>
      <c r="V268" s="146"/>
      <c r="W268" s="146"/>
      <c r="X268" s="146"/>
      <c r="Y268" s="146"/>
      <c r="Z268" s="146"/>
      <c r="AA268" s="146"/>
      <c r="AB268" s="146"/>
      <c r="AC268" s="146"/>
      <c r="AD268" s="146"/>
      <c r="AE268" s="146"/>
      <c r="AF268" s="146"/>
      <c r="AG268" s="146"/>
      <c r="AH268" s="146"/>
      <c r="AI268" s="146"/>
      <c r="AJ268" s="146"/>
      <c r="AK268" s="146"/>
      <c r="AL268" s="146"/>
      <c r="AM268" s="146"/>
      <c r="AN268" s="146"/>
      <c r="AO268" s="146"/>
      <c r="AP268" s="146"/>
      <c r="AQ268" s="146"/>
      <c r="AR268" s="146"/>
      <c r="AS268" s="146"/>
      <c r="AT268" s="146"/>
      <c r="AU268" s="146"/>
      <c r="AV268" s="146"/>
      <c r="AW268" s="146"/>
      <c r="AX268" s="146"/>
      <c r="AY268" s="146"/>
      <c r="AZ268" s="146"/>
      <c r="BA268" s="146"/>
      <c r="BB268" s="146"/>
      <c r="BC268" s="146"/>
      <c r="BD268" s="146"/>
      <c r="BE268" s="146"/>
      <c r="BF268" s="146"/>
      <c r="BG268" s="146"/>
      <c r="BH268" s="146"/>
      <c r="BI268" s="146"/>
    </row>
    <row r="269" spans="1:65" ht="16.5" customHeight="1" thickTop="1" thickBot="1">
      <c r="B269" s="146"/>
      <c r="C269" s="146"/>
      <c r="D269" s="146"/>
      <c r="E269" s="146"/>
      <c r="F269" s="146"/>
      <c r="G269" s="146"/>
      <c r="H269" s="146"/>
      <c r="I269" s="146"/>
      <c r="J269" s="146"/>
      <c r="K269" s="146"/>
      <c r="L269" s="146"/>
      <c r="M269" s="146"/>
      <c r="N269" s="146"/>
      <c r="O269" s="146"/>
      <c r="P269" s="146"/>
      <c r="Q269" s="146"/>
      <c r="R269" s="146"/>
      <c r="S269" s="146"/>
      <c r="T269" s="146"/>
      <c r="U269" s="146"/>
      <c r="V269" s="146"/>
      <c r="W269" s="146"/>
      <c r="X269" s="146"/>
      <c r="Y269" s="146"/>
      <c r="Z269" s="146"/>
      <c r="AA269" s="146"/>
      <c r="AB269" s="146"/>
      <c r="AC269" s="146"/>
      <c r="AD269" s="146"/>
      <c r="AE269" s="146"/>
      <c r="AF269" s="146"/>
      <c r="AG269" s="146"/>
      <c r="AH269" s="146"/>
      <c r="AI269" s="146"/>
      <c r="AJ269" s="146"/>
      <c r="AK269" s="146"/>
      <c r="AL269" s="146"/>
      <c r="AM269" s="146"/>
      <c r="AN269" s="146"/>
      <c r="AO269" s="146"/>
      <c r="AP269" s="146"/>
      <c r="AQ269" s="146"/>
      <c r="AR269" s="146"/>
      <c r="AS269" s="146"/>
      <c r="AT269" s="146"/>
      <c r="AU269" s="146"/>
      <c r="AV269" s="146"/>
      <c r="AW269" s="146"/>
      <c r="AX269" s="146"/>
      <c r="AY269" s="146"/>
      <c r="AZ269" s="146"/>
      <c r="BA269" s="146"/>
      <c r="BB269" s="146"/>
      <c r="BC269" s="146"/>
      <c r="BD269" s="146"/>
      <c r="BE269" s="146"/>
      <c r="BF269" s="146"/>
      <c r="BG269" s="146"/>
      <c r="BH269" s="146"/>
      <c r="BI269" s="146"/>
    </row>
    <row r="270" spans="1:65" ht="15" customHeight="1" thickTop="1" thickBot="1">
      <c r="B270" s="125" t="s">
        <v>97</v>
      </c>
      <c r="C270" s="125"/>
      <c r="D270" s="125"/>
      <c r="E270" s="125" t="s">
        <v>98</v>
      </c>
      <c r="F270" s="125"/>
      <c r="G270" s="125"/>
      <c r="H270" s="125" t="s">
        <v>99</v>
      </c>
      <c r="I270" s="125"/>
      <c r="J270" s="125"/>
      <c r="K270" s="125" t="s">
        <v>100</v>
      </c>
      <c r="L270" s="125"/>
      <c r="M270" s="125"/>
      <c r="N270" s="125"/>
      <c r="O270" s="125"/>
      <c r="P270" s="125"/>
      <c r="Q270" s="125" t="s">
        <v>101</v>
      </c>
      <c r="R270" s="125"/>
      <c r="S270" s="125"/>
      <c r="T270" s="125"/>
      <c r="U270" s="125"/>
      <c r="V270" s="125"/>
      <c r="W270" s="125"/>
      <c r="X270" s="125"/>
      <c r="Y270" s="125"/>
      <c r="Z270" s="136" t="s">
        <v>102</v>
      </c>
      <c r="AA270" s="137"/>
      <c r="AB270" s="138"/>
      <c r="AC270" s="127" t="s">
        <v>103</v>
      </c>
      <c r="AD270" s="128"/>
      <c r="AE270" s="128"/>
      <c r="AF270" s="128"/>
      <c r="AG270" s="129"/>
      <c r="AH270" s="125" t="s">
        <v>104</v>
      </c>
      <c r="AI270" s="125"/>
      <c r="AJ270" s="125"/>
      <c r="AK270" s="125" t="s">
        <v>169</v>
      </c>
      <c r="AL270" s="125"/>
      <c r="AM270" s="125"/>
      <c r="AN270" s="125" t="s">
        <v>105</v>
      </c>
      <c r="AO270" s="125"/>
      <c r="AP270" s="125"/>
      <c r="AQ270" s="125" t="s">
        <v>106</v>
      </c>
      <c r="AR270" s="125"/>
      <c r="AS270" s="125"/>
      <c r="AT270" s="126" t="s">
        <v>107</v>
      </c>
      <c r="AU270" s="126"/>
      <c r="AV270" s="126"/>
      <c r="AW270" s="125" t="s">
        <v>108</v>
      </c>
      <c r="AX270" s="125"/>
      <c r="AY270" s="125"/>
      <c r="AZ270" s="125" t="s">
        <v>199</v>
      </c>
      <c r="BA270" s="125"/>
      <c r="BB270" s="125"/>
      <c r="BC270" s="125"/>
      <c r="BD270" s="125"/>
      <c r="BE270" s="125"/>
      <c r="BF270" s="126" t="s">
        <v>200</v>
      </c>
      <c r="BG270" s="126"/>
      <c r="BH270" s="126"/>
      <c r="BI270" s="126"/>
    </row>
    <row r="271" spans="1:65" ht="15" customHeight="1" thickTop="1" thickBot="1">
      <c r="B271" s="125"/>
      <c r="C271" s="125"/>
      <c r="D271" s="125"/>
      <c r="E271" s="125"/>
      <c r="F271" s="125"/>
      <c r="G271" s="125"/>
      <c r="H271" s="125"/>
      <c r="I271" s="125"/>
      <c r="J271" s="125"/>
      <c r="K271" s="125"/>
      <c r="L271" s="125"/>
      <c r="M271" s="125"/>
      <c r="N271" s="125"/>
      <c r="O271" s="125"/>
      <c r="P271" s="125"/>
      <c r="Q271" s="125"/>
      <c r="R271" s="125"/>
      <c r="S271" s="125"/>
      <c r="T271" s="125"/>
      <c r="U271" s="125"/>
      <c r="V271" s="125"/>
      <c r="W271" s="125"/>
      <c r="X271" s="125"/>
      <c r="Y271" s="125"/>
      <c r="Z271" s="139"/>
      <c r="AA271" s="140"/>
      <c r="AB271" s="141"/>
      <c r="AC271" s="130"/>
      <c r="AD271" s="131"/>
      <c r="AE271" s="131"/>
      <c r="AF271" s="131"/>
      <c r="AG271" s="132"/>
      <c r="AH271" s="125"/>
      <c r="AI271" s="125"/>
      <c r="AJ271" s="125"/>
      <c r="AK271" s="125"/>
      <c r="AL271" s="125"/>
      <c r="AM271" s="125"/>
      <c r="AN271" s="125"/>
      <c r="AO271" s="125"/>
      <c r="AP271" s="125"/>
      <c r="AQ271" s="125"/>
      <c r="AR271" s="125"/>
      <c r="AS271" s="125"/>
      <c r="AT271" s="126"/>
      <c r="AU271" s="126"/>
      <c r="AV271" s="126"/>
      <c r="AW271" s="125"/>
      <c r="AX271" s="125"/>
      <c r="AY271" s="125"/>
      <c r="AZ271" s="125"/>
      <c r="BA271" s="125"/>
      <c r="BB271" s="125"/>
      <c r="BC271" s="125"/>
      <c r="BD271" s="125"/>
      <c r="BE271" s="125"/>
      <c r="BF271" s="126"/>
      <c r="BG271" s="126"/>
      <c r="BH271" s="126"/>
      <c r="BI271" s="126"/>
    </row>
    <row r="272" spans="1:65" ht="15" customHeight="1" thickTop="1" thickBot="1">
      <c r="B272" s="125"/>
      <c r="C272" s="125"/>
      <c r="D272" s="125"/>
      <c r="E272" s="125"/>
      <c r="F272" s="125"/>
      <c r="G272" s="125"/>
      <c r="H272" s="125"/>
      <c r="I272" s="125"/>
      <c r="J272" s="125"/>
      <c r="K272" s="125"/>
      <c r="L272" s="125"/>
      <c r="M272" s="125"/>
      <c r="N272" s="125"/>
      <c r="O272" s="125"/>
      <c r="P272" s="125"/>
      <c r="Q272" s="125"/>
      <c r="R272" s="125"/>
      <c r="S272" s="125"/>
      <c r="T272" s="125"/>
      <c r="U272" s="125"/>
      <c r="V272" s="125"/>
      <c r="W272" s="125"/>
      <c r="X272" s="125"/>
      <c r="Y272" s="125"/>
      <c r="Z272" s="139"/>
      <c r="AA272" s="140"/>
      <c r="AB272" s="141"/>
      <c r="AC272" s="130"/>
      <c r="AD272" s="131"/>
      <c r="AE272" s="131"/>
      <c r="AF272" s="131"/>
      <c r="AG272" s="132"/>
      <c r="AH272" s="125"/>
      <c r="AI272" s="125"/>
      <c r="AJ272" s="125"/>
      <c r="AK272" s="125"/>
      <c r="AL272" s="125"/>
      <c r="AM272" s="125"/>
      <c r="AN272" s="125"/>
      <c r="AO272" s="125"/>
      <c r="AP272" s="125"/>
      <c r="AQ272" s="125"/>
      <c r="AR272" s="125"/>
      <c r="AS272" s="125"/>
      <c r="AT272" s="126"/>
      <c r="AU272" s="126"/>
      <c r="AV272" s="126"/>
      <c r="AW272" s="125"/>
      <c r="AX272" s="125"/>
      <c r="AY272" s="125"/>
      <c r="AZ272" s="125"/>
      <c r="BA272" s="125"/>
      <c r="BB272" s="125"/>
      <c r="BC272" s="125"/>
      <c r="BD272" s="125"/>
      <c r="BE272" s="125"/>
      <c r="BF272" s="126"/>
      <c r="BG272" s="126"/>
      <c r="BH272" s="126"/>
      <c r="BI272" s="126"/>
    </row>
    <row r="273" spans="2:61" ht="15" customHeight="1" thickTop="1" thickBot="1">
      <c r="B273" s="125"/>
      <c r="C273" s="125"/>
      <c r="D273" s="125"/>
      <c r="E273" s="125"/>
      <c r="F273" s="125"/>
      <c r="G273" s="125"/>
      <c r="H273" s="125"/>
      <c r="I273" s="125"/>
      <c r="J273" s="125"/>
      <c r="K273" s="125"/>
      <c r="L273" s="125"/>
      <c r="M273" s="125"/>
      <c r="N273" s="125"/>
      <c r="O273" s="125"/>
      <c r="P273" s="125"/>
      <c r="Q273" s="125" t="s">
        <v>109</v>
      </c>
      <c r="R273" s="125"/>
      <c r="S273" s="125" t="s">
        <v>110</v>
      </c>
      <c r="T273" s="125"/>
      <c r="U273" s="125"/>
      <c r="V273" s="125"/>
      <c r="W273" s="125" t="s">
        <v>111</v>
      </c>
      <c r="X273" s="125"/>
      <c r="Y273" s="125"/>
      <c r="Z273" s="139"/>
      <c r="AA273" s="140"/>
      <c r="AB273" s="141"/>
      <c r="AC273" s="130"/>
      <c r="AD273" s="131"/>
      <c r="AE273" s="131"/>
      <c r="AF273" s="131"/>
      <c r="AG273" s="132"/>
      <c r="AH273" s="125"/>
      <c r="AI273" s="125"/>
      <c r="AJ273" s="125"/>
      <c r="AK273" s="125"/>
      <c r="AL273" s="125"/>
      <c r="AM273" s="125"/>
      <c r="AN273" s="125"/>
      <c r="AO273" s="125"/>
      <c r="AP273" s="125"/>
      <c r="AQ273" s="125"/>
      <c r="AR273" s="125"/>
      <c r="AS273" s="125"/>
      <c r="AT273" s="126"/>
      <c r="AU273" s="126"/>
      <c r="AV273" s="126"/>
      <c r="AW273" s="125"/>
      <c r="AX273" s="125"/>
      <c r="AY273" s="125"/>
      <c r="AZ273" s="125"/>
      <c r="BA273" s="125"/>
      <c r="BB273" s="125"/>
      <c r="BC273" s="125"/>
      <c r="BD273" s="125"/>
      <c r="BE273" s="125"/>
      <c r="BF273" s="126"/>
      <c r="BG273" s="126"/>
      <c r="BH273" s="126"/>
      <c r="BI273" s="126"/>
    </row>
    <row r="274" spans="2:61" ht="15" customHeight="1" thickTop="1" thickBot="1">
      <c r="B274" s="125"/>
      <c r="C274" s="125"/>
      <c r="D274" s="125"/>
      <c r="E274" s="125"/>
      <c r="F274" s="125"/>
      <c r="G274" s="125"/>
      <c r="H274" s="125"/>
      <c r="I274" s="125"/>
      <c r="J274" s="125"/>
      <c r="K274" s="125"/>
      <c r="L274" s="125"/>
      <c r="M274" s="125"/>
      <c r="N274" s="125"/>
      <c r="O274" s="125"/>
      <c r="P274" s="125"/>
      <c r="Q274" s="125"/>
      <c r="R274" s="125"/>
      <c r="S274" s="125"/>
      <c r="T274" s="125"/>
      <c r="U274" s="125"/>
      <c r="V274" s="125"/>
      <c r="W274" s="125"/>
      <c r="X274" s="125"/>
      <c r="Y274" s="125"/>
      <c r="Z274" s="142"/>
      <c r="AA274" s="143"/>
      <c r="AB274" s="144"/>
      <c r="AC274" s="133"/>
      <c r="AD274" s="134"/>
      <c r="AE274" s="134"/>
      <c r="AF274" s="134"/>
      <c r="AG274" s="135"/>
      <c r="AH274" s="125"/>
      <c r="AI274" s="125"/>
      <c r="AJ274" s="125"/>
      <c r="AK274" s="125"/>
      <c r="AL274" s="125"/>
      <c r="AM274" s="125"/>
      <c r="AN274" s="125"/>
      <c r="AO274" s="125"/>
      <c r="AP274" s="125"/>
      <c r="AQ274" s="125"/>
      <c r="AR274" s="125"/>
      <c r="AS274" s="125"/>
      <c r="AT274" s="126"/>
      <c r="AU274" s="126"/>
      <c r="AV274" s="126"/>
      <c r="AW274" s="125"/>
      <c r="AX274" s="125"/>
      <c r="AY274" s="125"/>
      <c r="AZ274" s="125"/>
      <c r="BA274" s="125"/>
      <c r="BB274" s="125"/>
      <c r="BC274" s="125"/>
      <c r="BD274" s="125"/>
      <c r="BE274" s="125"/>
      <c r="BF274" s="126"/>
      <c r="BG274" s="126"/>
      <c r="BH274" s="126"/>
      <c r="BI274" s="126"/>
    </row>
    <row r="275" spans="2:61" ht="15" customHeight="1" thickTop="1" thickBot="1">
      <c r="B275" s="87" t="s">
        <v>112</v>
      </c>
      <c r="C275" s="88"/>
      <c r="D275" s="89"/>
      <c r="E275" s="87" t="s">
        <v>112</v>
      </c>
      <c r="F275" s="88"/>
      <c r="G275" s="89"/>
      <c r="H275" s="87" t="s">
        <v>112</v>
      </c>
      <c r="I275" s="88"/>
      <c r="J275" s="89"/>
      <c r="K275" s="87" t="s">
        <v>113</v>
      </c>
      <c r="L275" s="88"/>
      <c r="M275" s="89"/>
      <c r="N275" s="87" t="s">
        <v>114</v>
      </c>
      <c r="O275" s="88"/>
      <c r="P275" s="89"/>
      <c r="Q275" s="87" t="s">
        <v>112</v>
      </c>
      <c r="R275" s="89"/>
      <c r="S275" s="87" t="s">
        <v>201</v>
      </c>
      <c r="T275" s="88"/>
      <c r="U275" s="88"/>
      <c r="V275" s="89"/>
      <c r="W275" s="87" t="s">
        <v>112</v>
      </c>
      <c r="X275" s="88"/>
      <c r="Y275" s="89"/>
      <c r="Z275" s="87" t="s">
        <v>112</v>
      </c>
      <c r="AA275" s="88"/>
      <c r="AB275" s="89"/>
      <c r="AC275" s="87" t="s">
        <v>43</v>
      </c>
      <c r="AD275" s="88"/>
      <c r="AE275" s="88"/>
      <c r="AF275" s="88"/>
      <c r="AG275" s="89"/>
      <c r="AH275" s="49">
        <v>30.13</v>
      </c>
      <c r="AI275" s="50"/>
      <c r="AJ275" s="51"/>
      <c r="AK275" s="49"/>
      <c r="AL275" s="50"/>
      <c r="AM275" s="51"/>
      <c r="AN275" s="114"/>
      <c r="AO275" s="78"/>
      <c r="AP275" s="79"/>
      <c r="AQ275" s="115">
        <f>AK275+AN275+AH275</f>
        <v>30.13</v>
      </c>
      <c r="AR275" s="116"/>
      <c r="AS275" s="117"/>
      <c r="AT275" s="124">
        <v>1.1499999999999999</v>
      </c>
      <c r="AU275" s="124"/>
      <c r="AV275" s="124"/>
      <c r="AW275" s="124">
        <v>1.1399999999999999</v>
      </c>
      <c r="AX275" s="124"/>
      <c r="AY275" s="124"/>
      <c r="AZ275" s="124">
        <v>48.6</v>
      </c>
      <c r="BA275" s="124"/>
      <c r="BB275" s="124"/>
      <c r="BC275" s="124"/>
      <c r="BD275" s="124"/>
      <c r="BE275" s="124"/>
      <c r="BF275" s="124">
        <v>23.1</v>
      </c>
      <c r="BG275" s="124"/>
      <c r="BH275" s="124"/>
      <c r="BI275" s="124"/>
    </row>
    <row r="276" spans="2:61" ht="15" customHeight="1" thickTop="1" thickBot="1">
      <c r="B276" s="90"/>
      <c r="C276" s="91"/>
      <c r="D276" s="92"/>
      <c r="E276" s="90"/>
      <c r="F276" s="91"/>
      <c r="G276" s="92"/>
      <c r="H276" s="90"/>
      <c r="I276" s="91"/>
      <c r="J276" s="92"/>
      <c r="K276" s="90"/>
      <c r="L276" s="91"/>
      <c r="M276" s="92"/>
      <c r="N276" s="90"/>
      <c r="O276" s="91"/>
      <c r="P276" s="92"/>
      <c r="Q276" s="90"/>
      <c r="R276" s="92"/>
      <c r="S276" s="90"/>
      <c r="T276" s="91"/>
      <c r="U276" s="91"/>
      <c r="V276" s="92"/>
      <c r="W276" s="90"/>
      <c r="X276" s="91"/>
      <c r="Y276" s="92"/>
      <c r="Z276" s="90"/>
      <c r="AA276" s="91"/>
      <c r="AB276" s="92"/>
      <c r="AC276" s="90"/>
      <c r="AD276" s="91"/>
      <c r="AE276" s="91"/>
      <c r="AF276" s="91"/>
      <c r="AG276" s="92"/>
      <c r="AH276" s="52"/>
      <c r="AI276" s="53"/>
      <c r="AJ276" s="54"/>
      <c r="AK276" s="52"/>
      <c r="AL276" s="53"/>
      <c r="AM276" s="54"/>
      <c r="AN276" s="80"/>
      <c r="AO276" s="81"/>
      <c r="AP276" s="82"/>
      <c r="AQ276" s="118"/>
      <c r="AR276" s="119"/>
      <c r="AS276" s="120"/>
      <c r="AT276" s="124"/>
      <c r="AU276" s="124"/>
      <c r="AV276" s="124"/>
      <c r="AW276" s="124"/>
      <c r="AX276" s="124"/>
      <c r="AY276" s="124"/>
      <c r="AZ276" s="124"/>
      <c r="BA276" s="124"/>
      <c r="BB276" s="124"/>
      <c r="BC276" s="124"/>
      <c r="BD276" s="124"/>
      <c r="BE276" s="124"/>
      <c r="BF276" s="124"/>
      <c r="BG276" s="124"/>
      <c r="BH276" s="124"/>
      <c r="BI276" s="124"/>
    </row>
    <row r="277" spans="2:61" ht="15" customHeight="1" thickTop="1" thickBot="1">
      <c r="B277" s="90"/>
      <c r="C277" s="91"/>
      <c r="D277" s="92"/>
      <c r="E277" s="90"/>
      <c r="F277" s="91"/>
      <c r="G277" s="92"/>
      <c r="H277" s="90"/>
      <c r="I277" s="91"/>
      <c r="J277" s="92"/>
      <c r="K277" s="90"/>
      <c r="L277" s="91"/>
      <c r="M277" s="92"/>
      <c r="N277" s="90"/>
      <c r="O277" s="91"/>
      <c r="P277" s="92"/>
      <c r="Q277" s="90"/>
      <c r="R277" s="92"/>
      <c r="S277" s="90"/>
      <c r="T277" s="91"/>
      <c r="U277" s="91"/>
      <c r="V277" s="92"/>
      <c r="W277" s="90"/>
      <c r="X277" s="91"/>
      <c r="Y277" s="92"/>
      <c r="Z277" s="90"/>
      <c r="AA277" s="91"/>
      <c r="AB277" s="92"/>
      <c r="AC277" s="90"/>
      <c r="AD277" s="91"/>
      <c r="AE277" s="91"/>
      <c r="AF277" s="91"/>
      <c r="AG277" s="92"/>
      <c r="AH277" s="52"/>
      <c r="AI277" s="53"/>
      <c r="AJ277" s="54"/>
      <c r="AK277" s="52"/>
      <c r="AL277" s="53"/>
      <c r="AM277" s="54"/>
      <c r="AN277" s="80"/>
      <c r="AO277" s="81"/>
      <c r="AP277" s="82"/>
      <c r="AQ277" s="118"/>
      <c r="AR277" s="119"/>
      <c r="AS277" s="120"/>
      <c r="AT277" s="124"/>
      <c r="AU277" s="124"/>
      <c r="AV277" s="124"/>
      <c r="AW277" s="124"/>
      <c r="AX277" s="124"/>
      <c r="AY277" s="124"/>
      <c r="AZ277" s="124"/>
      <c r="BA277" s="124"/>
      <c r="BB277" s="124"/>
      <c r="BC277" s="124"/>
      <c r="BD277" s="124"/>
      <c r="BE277" s="124"/>
      <c r="BF277" s="124"/>
      <c r="BG277" s="124"/>
      <c r="BH277" s="124"/>
      <c r="BI277" s="124"/>
    </row>
    <row r="278" spans="2:61" ht="15" customHeight="1" thickTop="1" thickBot="1">
      <c r="B278" s="93"/>
      <c r="C278" s="94"/>
      <c r="D278" s="95"/>
      <c r="E278" s="93"/>
      <c r="F278" s="94"/>
      <c r="G278" s="95"/>
      <c r="H278" s="93"/>
      <c r="I278" s="94"/>
      <c r="J278" s="95"/>
      <c r="K278" s="93"/>
      <c r="L278" s="94"/>
      <c r="M278" s="95"/>
      <c r="N278" s="93"/>
      <c r="O278" s="94"/>
      <c r="P278" s="95"/>
      <c r="Q278" s="93"/>
      <c r="R278" s="95"/>
      <c r="S278" s="93"/>
      <c r="T278" s="94"/>
      <c r="U278" s="94"/>
      <c r="V278" s="95"/>
      <c r="W278" s="93"/>
      <c r="X278" s="94"/>
      <c r="Y278" s="95"/>
      <c r="Z278" s="93"/>
      <c r="AA278" s="94"/>
      <c r="AB278" s="95"/>
      <c r="AC278" s="93"/>
      <c r="AD278" s="94"/>
      <c r="AE278" s="94"/>
      <c r="AF278" s="94"/>
      <c r="AG278" s="95"/>
      <c r="AH278" s="55"/>
      <c r="AI278" s="56"/>
      <c r="AJ278" s="57"/>
      <c r="AK278" s="55"/>
      <c r="AL278" s="56"/>
      <c r="AM278" s="57"/>
      <c r="AN278" s="83"/>
      <c r="AO278" s="84"/>
      <c r="AP278" s="85"/>
      <c r="AQ278" s="121"/>
      <c r="AR278" s="122"/>
      <c r="AS278" s="123"/>
      <c r="AT278" s="124"/>
      <c r="AU278" s="124"/>
      <c r="AV278" s="124"/>
      <c r="AW278" s="124"/>
      <c r="AX278" s="124"/>
      <c r="AY278" s="124"/>
      <c r="AZ278" s="124"/>
      <c r="BA278" s="124"/>
      <c r="BB278" s="124"/>
      <c r="BC278" s="124"/>
      <c r="BD278" s="124"/>
      <c r="BE278" s="124"/>
      <c r="BF278" s="124"/>
      <c r="BG278" s="124"/>
      <c r="BH278" s="124"/>
      <c r="BI278" s="124"/>
    </row>
    <row r="279" spans="2:61" ht="15" customHeight="1" thickTop="1" thickBot="1">
      <c r="B279" s="105">
        <v>34</v>
      </c>
      <c r="C279" s="106"/>
      <c r="D279" s="107"/>
      <c r="E279" s="105">
        <v>65</v>
      </c>
      <c r="F279" s="106"/>
      <c r="G279" s="107"/>
      <c r="H279" s="105">
        <v>29</v>
      </c>
      <c r="I279" s="106"/>
      <c r="J279" s="107"/>
      <c r="K279" s="49">
        <v>4</v>
      </c>
      <c r="L279" s="50"/>
      <c r="M279" s="51"/>
      <c r="N279" s="49">
        <v>17</v>
      </c>
      <c r="O279" s="50"/>
      <c r="P279" s="51"/>
      <c r="Q279" s="87">
        <v>25</v>
      </c>
      <c r="R279" s="89"/>
      <c r="S279" s="77">
        <f>Q279+'11.02'!S279</f>
        <v>95</v>
      </c>
      <c r="T279" s="78"/>
      <c r="U279" s="78"/>
      <c r="V279" s="79"/>
      <c r="W279" s="86">
        <f>Q279+'11.02'!W279</f>
        <v>95</v>
      </c>
      <c r="X279" s="50"/>
      <c r="Y279" s="51"/>
      <c r="Z279" s="49">
        <f>B279+H279</f>
        <v>63</v>
      </c>
      <c r="AA279" s="50"/>
      <c r="AB279" s="51"/>
      <c r="AC279" s="87" t="s">
        <v>202</v>
      </c>
      <c r="AD279" s="88"/>
      <c r="AE279" s="88"/>
      <c r="AF279" s="88"/>
      <c r="AG279" s="89"/>
      <c r="AH279" s="96">
        <f>AH275+'11.02'!AH279</f>
        <v>141.04</v>
      </c>
      <c r="AI279" s="97"/>
      <c r="AJ279" s="98"/>
      <c r="AK279" s="96">
        <f>AK275+'11.02'!AK279</f>
        <v>10.5</v>
      </c>
      <c r="AL279" s="97"/>
      <c r="AM279" s="98"/>
      <c r="AN279" s="58">
        <f>'11.02'!AN279+AN275</f>
        <v>0</v>
      </c>
      <c r="AO279" s="59"/>
      <c r="AP279" s="60"/>
      <c r="AQ279" s="67">
        <f>AH279+AK279+AN279</f>
        <v>151.54</v>
      </c>
      <c r="AR279" s="68"/>
      <c r="AS279" s="69"/>
      <c r="AT279" s="76"/>
      <c r="AU279" s="76"/>
      <c r="AV279" s="76"/>
      <c r="AW279" s="76"/>
      <c r="AX279" s="76"/>
      <c r="AY279" s="76"/>
      <c r="AZ279" s="76"/>
      <c r="BA279" s="76"/>
      <c r="BB279" s="76"/>
      <c r="BC279" s="76"/>
      <c r="BD279" s="76"/>
      <c r="BE279" s="76"/>
      <c r="BF279" s="76"/>
      <c r="BG279" s="76"/>
      <c r="BH279" s="76"/>
      <c r="BI279" s="76"/>
    </row>
    <row r="280" spans="2:61" ht="15" customHeight="1" thickTop="1" thickBot="1">
      <c r="B280" s="108"/>
      <c r="C280" s="109"/>
      <c r="D280" s="110"/>
      <c r="E280" s="108"/>
      <c r="F280" s="109"/>
      <c r="G280" s="110"/>
      <c r="H280" s="108"/>
      <c r="I280" s="109"/>
      <c r="J280" s="110"/>
      <c r="K280" s="52"/>
      <c r="L280" s="53"/>
      <c r="M280" s="54"/>
      <c r="N280" s="52"/>
      <c r="O280" s="53"/>
      <c r="P280" s="54"/>
      <c r="Q280" s="90"/>
      <c r="R280" s="92"/>
      <c r="S280" s="80"/>
      <c r="T280" s="81"/>
      <c r="U280" s="81"/>
      <c r="V280" s="82"/>
      <c r="W280" s="52"/>
      <c r="X280" s="53"/>
      <c r="Y280" s="54"/>
      <c r="Z280" s="52"/>
      <c r="AA280" s="53"/>
      <c r="AB280" s="54"/>
      <c r="AC280" s="90"/>
      <c r="AD280" s="91"/>
      <c r="AE280" s="91"/>
      <c r="AF280" s="91"/>
      <c r="AG280" s="92"/>
      <c r="AH280" s="99"/>
      <c r="AI280" s="100"/>
      <c r="AJ280" s="101"/>
      <c r="AK280" s="99"/>
      <c r="AL280" s="100"/>
      <c r="AM280" s="101"/>
      <c r="AN280" s="61"/>
      <c r="AO280" s="62"/>
      <c r="AP280" s="63"/>
      <c r="AQ280" s="70"/>
      <c r="AR280" s="71"/>
      <c r="AS280" s="72"/>
      <c r="AT280" s="76"/>
      <c r="AU280" s="76"/>
      <c r="AV280" s="76"/>
      <c r="AW280" s="76"/>
      <c r="AX280" s="76"/>
      <c r="AY280" s="76"/>
      <c r="AZ280" s="76"/>
      <c r="BA280" s="76"/>
      <c r="BB280" s="76"/>
      <c r="BC280" s="76"/>
      <c r="BD280" s="76"/>
      <c r="BE280" s="76"/>
      <c r="BF280" s="76"/>
      <c r="BG280" s="76"/>
      <c r="BH280" s="76"/>
      <c r="BI280" s="76"/>
    </row>
    <row r="281" spans="2:61" ht="15" customHeight="1" thickTop="1" thickBot="1">
      <c r="B281" s="108"/>
      <c r="C281" s="109"/>
      <c r="D281" s="110"/>
      <c r="E281" s="108"/>
      <c r="F281" s="109"/>
      <c r="G281" s="110"/>
      <c r="H281" s="108"/>
      <c r="I281" s="109"/>
      <c r="J281" s="110"/>
      <c r="K281" s="52"/>
      <c r="L281" s="53"/>
      <c r="M281" s="54"/>
      <c r="N281" s="52"/>
      <c r="O281" s="53"/>
      <c r="P281" s="54"/>
      <c r="Q281" s="90"/>
      <c r="R281" s="92"/>
      <c r="S281" s="80"/>
      <c r="T281" s="81"/>
      <c r="U281" s="81"/>
      <c r="V281" s="82"/>
      <c r="W281" s="52"/>
      <c r="X281" s="53"/>
      <c r="Y281" s="54"/>
      <c r="Z281" s="52"/>
      <c r="AA281" s="53"/>
      <c r="AB281" s="54"/>
      <c r="AC281" s="90"/>
      <c r="AD281" s="91"/>
      <c r="AE281" s="91"/>
      <c r="AF281" s="91"/>
      <c r="AG281" s="92"/>
      <c r="AH281" s="99"/>
      <c r="AI281" s="100"/>
      <c r="AJ281" s="101"/>
      <c r="AK281" s="99"/>
      <c r="AL281" s="100"/>
      <c r="AM281" s="101"/>
      <c r="AN281" s="61"/>
      <c r="AO281" s="62"/>
      <c r="AP281" s="63"/>
      <c r="AQ281" s="70"/>
      <c r="AR281" s="71"/>
      <c r="AS281" s="72"/>
      <c r="AT281" s="76"/>
      <c r="AU281" s="76"/>
      <c r="AV281" s="76"/>
      <c r="AW281" s="76"/>
      <c r="AX281" s="76"/>
      <c r="AY281" s="76"/>
      <c r="AZ281" s="76"/>
      <c r="BA281" s="76"/>
      <c r="BB281" s="76"/>
      <c r="BC281" s="76"/>
      <c r="BD281" s="76"/>
      <c r="BE281" s="76"/>
      <c r="BF281" s="76"/>
      <c r="BG281" s="76"/>
      <c r="BH281" s="76"/>
      <c r="BI281" s="76"/>
    </row>
    <row r="282" spans="2:61" ht="15" customHeight="1" thickTop="1" thickBot="1">
      <c r="B282" s="111"/>
      <c r="C282" s="112"/>
      <c r="D282" s="113"/>
      <c r="E282" s="111"/>
      <c r="F282" s="112"/>
      <c r="G282" s="113"/>
      <c r="H282" s="111"/>
      <c r="I282" s="112"/>
      <c r="J282" s="113"/>
      <c r="K282" s="55"/>
      <c r="L282" s="56"/>
      <c r="M282" s="57"/>
      <c r="N282" s="55"/>
      <c r="O282" s="56"/>
      <c r="P282" s="57"/>
      <c r="Q282" s="93"/>
      <c r="R282" s="95"/>
      <c r="S282" s="83"/>
      <c r="T282" s="84"/>
      <c r="U282" s="84"/>
      <c r="V282" s="85"/>
      <c r="W282" s="55"/>
      <c r="X282" s="56"/>
      <c r="Y282" s="57"/>
      <c r="Z282" s="55"/>
      <c r="AA282" s="56"/>
      <c r="AB282" s="57"/>
      <c r="AC282" s="93"/>
      <c r="AD282" s="94"/>
      <c r="AE282" s="94"/>
      <c r="AF282" s="94"/>
      <c r="AG282" s="95"/>
      <c r="AH282" s="102"/>
      <c r="AI282" s="103"/>
      <c r="AJ282" s="104"/>
      <c r="AK282" s="102"/>
      <c r="AL282" s="103"/>
      <c r="AM282" s="104"/>
      <c r="AN282" s="64"/>
      <c r="AO282" s="65"/>
      <c r="AP282" s="66"/>
      <c r="AQ282" s="73"/>
      <c r="AR282" s="74"/>
      <c r="AS282" s="75"/>
      <c r="AT282" s="76"/>
      <c r="AU282" s="76"/>
      <c r="AV282" s="76"/>
      <c r="AW282" s="76"/>
      <c r="AX282" s="76"/>
      <c r="AY282" s="76"/>
      <c r="AZ282" s="76"/>
      <c r="BA282" s="76"/>
      <c r="BB282" s="76"/>
      <c r="BC282" s="76"/>
      <c r="BD282" s="76"/>
      <c r="BE282" s="76"/>
      <c r="BF282" s="76"/>
      <c r="BG282" s="76"/>
      <c r="BH282" s="76"/>
      <c r="BI282" s="76"/>
    </row>
    <row r="283" spans="2:61" ht="15.75" customHeight="1" thickTop="1">
      <c r="B283" s="34"/>
      <c r="C283" s="34"/>
      <c r="D283" s="34"/>
      <c r="E283" s="34"/>
      <c r="F283" s="34"/>
      <c r="G283" s="34"/>
      <c r="H283" s="34"/>
      <c r="I283" s="34"/>
      <c r="J283" s="34"/>
      <c r="K283" s="34"/>
      <c r="L283" s="34"/>
      <c r="M283" s="34"/>
      <c r="N283" s="34"/>
      <c r="O283" s="34"/>
      <c r="P283" s="34"/>
      <c r="Q283" s="34"/>
      <c r="R283" s="34"/>
      <c r="S283" s="34"/>
      <c r="T283" s="34"/>
      <c r="U283" s="34"/>
      <c r="V283" s="34"/>
      <c r="W283" s="34"/>
      <c r="X283" s="34"/>
      <c r="Y283" s="34"/>
      <c r="Z283" s="34"/>
      <c r="AA283" s="34"/>
      <c r="AB283" s="34"/>
      <c r="AC283" s="34"/>
      <c r="AD283" s="34"/>
      <c r="AE283" s="34"/>
      <c r="AF283" s="34"/>
      <c r="AG283" s="34"/>
      <c r="AH283" s="34"/>
      <c r="AI283" s="34"/>
      <c r="AJ283" s="34"/>
      <c r="AK283" s="34"/>
      <c r="AL283" s="34"/>
      <c r="AM283" s="34"/>
      <c r="AN283" s="34"/>
      <c r="AO283" s="34"/>
      <c r="AP283" s="34"/>
      <c r="AQ283" s="34"/>
      <c r="AR283" s="34"/>
      <c r="AS283" s="34"/>
      <c r="AT283" s="34"/>
      <c r="AU283" s="34"/>
      <c r="AV283" s="34"/>
      <c r="AW283" s="34"/>
      <c r="AX283" s="34"/>
      <c r="AY283" s="34"/>
      <c r="AZ283" s="34"/>
      <c r="BA283" s="34"/>
      <c r="BB283" s="34"/>
      <c r="BC283" s="34"/>
      <c r="BD283" s="34"/>
      <c r="BE283" s="34"/>
      <c r="BF283" s="34"/>
      <c r="BG283" s="34"/>
      <c r="BH283" s="34"/>
      <c r="BI283" s="34"/>
    </row>
    <row r="284" spans="2:61" ht="15.75" customHeight="1" thickBot="1">
      <c r="B284" s="35"/>
      <c r="C284" s="35"/>
      <c r="D284" s="35"/>
      <c r="E284" s="35"/>
      <c r="F284" s="35"/>
      <c r="G284" s="35"/>
      <c r="H284" s="35"/>
      <c r="I284" s="35"/>
      <c r="J284" s="35"/>
      <c r="K284" s="35"/>
      <c r="L284" s="35"/>
      <c r="M284" s="35"/>
      <c r="N284" s="35"/>
      <c r="O284" s="35"/>
      <c r="P284" s="35"/>
      <c r="Q284" s="35"/>
      <c r="R284" s="35"/>
      <c r="S284" s="35"/>
      <c r="T284" s="35"/>
      <c r="U284" s="35"/>
      <c r="V284" s="35"/>
      <c r="W284" s="35"/>
      <c r="X284" s="35"/>
      <c r="Y284" s="35"/>
      <c r="Z284" s="35"/>
      <c r="AA284" s="35"/>
      <c r="AB284" s="35"/>
      <c r="AC284" s="35"/>
      <c r="AD284" s="35"/>
      <c r="AE284" s="35"/>
      <c r="AF284" s="35"/>
      <c r="AG284" s="35"/>
      <c r="AH284" s="35"/>
      <c r="AI284" s="35"/>
      <c r="AJ284" s="35"/>
      <c r="AK284" s="35"/>
      <c r="AL284" s="35"/>
      <c r="AM284" s="35"/>
      <c r="AN284" s="35"/>
      <c r="AO284" s="35"/>
      <c r="AP284" s="35"/>
      <c r="AQ284" s="35"/>
      <c r="AR284" s="35"/>
      <c r="AS284" s="35"/>
      <c r="AT284" s="35"/>
      <c r="AU284" s="35"/>
      <c r="AV284" s="35"/>
      <c r="AW284" s="35"/>
      <c r="AX284" s="35"/>
      <c r="AY284" s="35"/>
      <c r="AZ284" s="35"/>
      <c r="BA284" s="35"/>
      <c r="BB284" s="35"/>
      <c r="BC284" s="35"/>
      <c r="BD284" s="35"/>
      <c r="BE284" s="35"/>
      <c r="BF284" s="35"/>
      <c r="BG284" s="35"/>
      <c r="BH284" s="35"/>
      <c r="BI284" s="35"/>
    </row>
    <row r="285" spans="2:61" ht="15.75" customHeight="1" thickTop="1" thickBot="1">
      <c r="B285" s="36" t="s">
        <v>115</v>
      </c>
      <c r="C285" s="36"/>
      <c r="D285" s="36"/>
      <c r="E285" s="36"/>
      <c r="F285" s="36"/>
      <c r="G285" s="37" t="s">
        <v>116</v>
      </c>
      <c r="H285" s="38"/>
      <c r="I285" s="38"/>
      <c r="J285" s="38"/>
      <c r="K285" s="38"/>
      <c r="L285" s="38"/>
      <c r="M285" s="38"/>
      <c r="N285" s="38"/>
      <c r="O285" s="38"/>
      <c r="P285" s="38"/>
      <c r="Q285" s="38"/>
      <c r="R285" s="38"/>
      <c r="S285" s="38"/>
      <c r="T285" s="38"/>
      <c r="U285" s="38"/>
      <c r="V285" s="38"/>
      <c r="W285" s="38"/>
      <c r="X285" s="38"/>
      <c r="Y285" s="38"/>
      <c r="Z285" s="38"/>
      <c r="AA285" s="38"/>
      <c r="AB285" s="38"/>
      <c r="AC285" s="38"/>
      <c r="AD285" s="38"/>
      <c r="AE285" s="38"/>
      <c r="AF285" s="38"/>
      <c r="AG285" s="38"/>
      <c r="AH285" s="38"/>
      <c r="AI285" s="38"/>
      <c r="AJ285" s="38"/>
      <c r="AK285" s="38"/>
      <c r="AL285" s="38"/>
      <c r="AM285" s="38"/>
      <c r="AN285" s="38"/>
      <c r="AO285" s="38"/>
      <c r="AP285" s="38"/>
      <c r="AQ285" s="38"/>
      <c r="AR285" s="38"/>
      <c r="AS285" s="38"/>
      <c r="AT285" s="38"/>
      <c r="AU285" s="38"/>
      <c r="AV285" s="38"/>
      <c r="AW285" s="38"/>
      <c r="AX285" s="38"/>
      <c r="AY285" s="38"/>
      <c r="AZ285" s="38"/>
      <c r="BA285" s="38"/>
      <c r="BB285" s="38"/>
      <c r="BC285" s="38"/>
      <c r="BD285" s="38"/>
      <c r="BE285" s="38"/>
      <c r="BF285" s="38"/>
      <c r="BG285" s="38"/>
      <c r="BH285" s="38"/>
      <c r="BI285" s="39"/>
    </row>
    <row r="286" spans="2:61" ht="15" customHeight="1" thickTop="1" thickBot="1">
      <c r="B286" s="36"/>
      <c r="C286" s="36"/>
      <c r="D286" s="36"/>
      <c r="E286" s="36"/>
      <c r="F286" s="36"/>
      <c r="G286" s="40"/>
      <c r="H286" s="41"/>
      <c r="I286" s="41"/>
      <c r="J286" s="41"/>
      <c r="K286" s="41"/>
      <c r="L286" s="41"/>
      <c r="M286" s="41"/>
      <c r="N286" s="41"/>
      <c r="O286" s="41"/>
      <c r="P286" s="41"/>
      <c r="Q286" s="41"/>
      <c r="R286" s="41"/>
      <c r="S286" s="41"/>
      <c r="T286" s="41"/>
      <c r="U286" s="41"/>
      <c r="V286" s="41"/>
      <c r="W286" s="41"/>
      <c r="X286" s="41"/>
      <c r="Y286" s="41"/>
      <c r="Z286" s="41"/>
      <c r="AA286" s="41"/>
      <c r="AB286" s="41"/>
      <c r="AC286" s="41"/>
      <c r="AD286" s="41"/>
      <c r="AE286" s="41"/>
      <c r="AF286" s="41"/>
      <c r="AG286" s="41"/>
      <c r="AH286" s="41"/>
      <c r="AI286" s="41"/>
      <c r="AJ286" s="41"/>
      <c r="AK286" s="41"/>
      <c r="AL286" s="41"/>
      <c r="AM286" s="41"/>
      <c r="AN286" s="41"/>
      <c r="AO286" s="41"/>
      <c r="AP286" s="41"/>
      <c r="AQ286" s="41"/>
      <c r="AR286" s="41"/>
      <c r="AS286" s="41"/>
      <c r="AT286" s="41"/>
      <c r="AU286" s="41"/>
      <c r="AV286" s="41"/>
      <c r="AW286" s="41"/>
      <c r="AX286" s="41"/>
      <c r="AY286" s="41"/>
      <c r="AZ286" s="41"/>
      <c r="BA286" s="41"/>
      <c r="BB286" s="41"/>
      <c r="BC286" s="41"/>
      <c r="BD286" s="41"/>
      <c r="BE286" s="41"/>
      <c r="BF286" s="41"/>
      <c r="BG286" s="41"/>
      <c r="BH286" s="41"/>
      <c r="BI286" s="42"/>
    </row>
    <row r="287" spans="2:61" ht="15" customHeight="1" thickTop="1" thickBot="1">
      <c r="B287" s="36"/>
      <c r="C287" s="36"/>
      <c r="D287" s="36"/>
      <c r="E287" s="36"/>
      <c r="F287" s="36"/>
      <c r="G287" s="40"/>
      <c r="H287" s="41"/>
      <c r="I287" s="41"/>
      <c r="J287" s="41"/>
      <c r="K287" s="41"/>
      <c r="L287" s="41"/>
      <c r="M287" s="41"/>
      <c r="N287" s="41"/>
      <c r="O287" s="41"/>
      <c r="P287" s="41"/>
      <c r="Q287" s="41"/>
      <c r="R287" s="41"/>
      <c r="S287" s="41"/>
      <c r="T287" s="41"/>
      <c r="U287" s="41"/>
      <c r="V287" s="41"/>
      <c r="W287" s="41"/>
      <c r="X287" s="41"/>
      <c r="Y287" s="41"/>
      <c r="Z287" s="41"/>
      <c r="AA287" s="41"/>
      <c r="AB287" s="41"/>
      <c r="AC287" s="41"/>
      <c r="AD287" s="41"/>
      <c r="AE287" s="41"/>
      <c r="AF287" s="41"/>
      <c r="AG287" s="41"/>
      <c r="AH287" s="41"/>
      <c r="AI287" s="41"/>
      <c r="AJ287" s="41"/>
      <c r="AK287" s="41"/>
      <c r="AL287" s="41"/>
      <c r="AM287" s="41"/>
      <c r="AN287" s="41"/>
      <c r="AO287" s="41"/>
      <c r="AP287" s="41"/>
      <c r="AQ287" s="41"/>
      <c r="AR287" s="41"/>
      <c r="AS287" s="41"/>
      <c r="AT287" s="41"/>
      <c r="AU287" s="41"/>
      <c r="AV287" s="41"/>
      <c r="AW287" s="41"/>
      <c r="AX287" s="41"/>
      <c r="AY287" s="41"/>
      <c r="AZ287" s="41"/>
      <c r="BA287" s="41"/>
      <c r="BB287" s="41"/>
      <c r="BC287" s="41"/>
      <c r="BD287" s="41"/>
      <c r="BE287" s="41"/>
      <c r="BF287" s="41"/>
      <c r="BG287" s="41"/>
      <c r="BH287" s="41"/>
      <c r="BI287" s="42"/>
    </row>
    <row r="288" spans="2:61" ht="15.75" customHeight="1" thickTop="1" thickBot="1">
      <c r="B288" s="36"/>
      <c r="C288" s="36"/>
      <c r="D288" s="36"/>
      <c r="E288" s="36"/>
      <c r="F288" s="36"/>
      <c r="G288" s="43"/>
      <c r="H288" s="44"/>
      <c r="I288" s="44"/>
      <c r="J288" s="44"/>
      <c r="K288" s="44"/>
      <c r="L288" s="44"/>
      <c r="M288" s="44"/>
      <c r="N288" s="44"/>
      <c r="O288" s="44"/>
      <c r="P288" s="44"/>
      <c r="Q288" s="44"/>
      <c r="R288" s="44"/>
      <c r="S288" s="44"/>
      <c r="T288" s="44"/>
      <c r="U288" s="44"/>
      <c r="V288" s="44"/>
      <c r="W288" s="44"/>
      <c r="X288" s="44"/>
      <c r="Y288" s="44"/>
      <c r="Z288" s="44"/>
      <c r="AA288" s="44"/>
      <c r="AB288" s="44"/>
      <c r="AC288" s="44"/>
      <c r="AD288" s="44"/>
      <c r="AE288" s="44"/>
      <c r="AF288" s="44"/>
      <c r="AG288" s="44"/>
      <c r="AH288" s="44"/>
      <c r="AI288" s="44"/>
      <c r="AJ288" s="44"/>
      <c r="AK288" s="44"/>
      <c r="AL288" s="44"/>
      <c r="AM288" s="44"/>
      <c r="AN288" s="44"/>
      <c r="AO288" s="44"/>
      <c r="AP288" s="44"/>
      <c r="AQ288" s="44"/>
      <c r="AR288" s="44"/>
      <c r="AS288" s="44"/>
      <c r="AT288" s="44"/>
      <c r="AU288" s="44"/>
      <c r="AV288" s="44"/>
      <c r="AW288" s="44"/>
      <c r="AX288" s="44"/>
      <c r="AY288" s="44"/>
      <c r="AZ288" s="44"/>
      <c r="BA288" s="44"/>
      <c r="BB288" s="44"/>
      <c r="BC288" s="44"/>
      <c r="BD288" s="44"/>
      <c r="BE288" s="44"/>
      <c r="BF288" s="44"/>
      <c r="BG288" s="44"/>
      <c r="BH288" s="44"/>
      <c r="BI288" s="45"/>
    </row>
    <row r="289" spans="2:61" ht="84.75" customHeight="1" thickTop="1" thickBot="1">
      <c r="B289" s="36" t="s">
        <v>117</v>
      </c>
      <c r="C289" s="36"/>
      <c r="D289" s="36"/>
      <c r="E289" s="36"/>
      <c r="F289" s="36"/>
      <c r="G289" s="46" t="s">
        <v>373</v>
      </c>
      <c r="H289" s="46"/>
      <c r="I289" s="46"/>
      <c r="J289" s="46"/>
      <c r="K289" s="46"/>
      <c r="L289" s="46"/>
      <c r="M289" s="46"/>
      <c r="N289" s="46"/>
      <c r="O289" s="46"/>
      <c r="P289" s="46"/>
      <c r="Q289" s="46"/>
      <c r="R289" s="46"/>
      <c r="S289" s="46"/>
      <c r="T289" s="46"/>
      <c r="U289" s="46"/>
      <c r="V289" s="46"/>
      <c r="W289" s="46"/>
      <c r="X289" s="46"/>
      <c r="Y289" s="46"/>
      <c r="Z289" s="46"/>
      <c r="AA289" s="46"/>
      <c r="AB289" s="46"/>
      <c r="AC289" s="46"/>
      <c r="AD289" s="46"/>
      <c r="AE289" s="46"/>
      <c r="AF289" s="46"/>
      <c r="AG289" s="46"/>
      <c r="AH289" s="49" t="s">
        <v>377</v>
      </c>
      <c r="AI289" s="50"/>
      <c r="AJ289" s="50"/>
      <c r="AK289" s="50"/>
      <c r="AL289" s="50"/>
      <c r="AM289" s="50"/>
      <c r="AN289" s="50"/>
      <c r="AO289" s="50"/>
      <c r="AP289" s="50"/>
      <c r="AQ289" s="50"/>
      <c r="AR289" s="50"/>
      <c r="AS289" s="50"/>
      <c r="AT289" s="50"/>
      <c r="AU289" s="50"/>
      <c r="AV289" s="50"/>
      <c r="AW289" s="50"/>
      <c r="AX289" s="50"/>
      <c r="AY289" s="50"/>
      <c r="AZ289" s="50"/>
      <c r="BA289" s="50"/>
      <c r="BB289" s="50"/>
      <c r="BC289" s="50"/>
      <c r="BD289" s="50"/>
      <c r="BE289" s="50"/>
      <c r="BF289" s="50"/>
      <c r="BG289" s="50"/>
      <c r="BH289" s="50"/>
      <c r="BI289" s="51"/>
    </row>
    <row r="290" spans="2:61" ht="45" customHeight="1" thickTop="1" thickBot="1">
      <c r="B290" s="36"/>
      <c r="C290" s="36"/>
      <c r="D290" s="36"/>
      <c r="E290" s="36"/>
      <c r="F290" s="36"/>
      <c r="G290" s="47"/>
      <c r="H290" s="47"/>
      <c r="I290" s="47"/>
      <c r="J290" s="47"/>
      <c r="K290" s="47"/>
      <c r="L290" s="47"/>
      <c r="M290" s="47"/>
      <c r="N290" s="47"/>
      <c r="O290" s="47"/>
      <c r="P290" s="47"/>
      <c r="Q290" s="47"/>
      <c r="R290" s="47"/>
      <c r="S290" s="47"/>
      <c r="T290" s="47"/>
      <c r="U290" s="47"/>
      <c r="V290" s="47"/>
      <c r="W290" s="47"/>
      <c r="X290" s="47"/>
      <c r="Y290" s="47"/>
      <c r="Z290" s="47"/>
      <c r="AA290" s="47"/>
      <c r="AB290" s="47"/>
      <c r="AC290" s="47"/>
      <c r="AD290" s="47"/>
      <c r="AE290" s="47"/>
      <c r="AF290" s="47"/>
      <c r="AG290" s="47"/>
      <c r="AH290" s="52"/>
      <c r="AI290" s="53"/>
      <c r="AJ290" s="53"/>
      <c r="AK290" s="53"/>
      <c r="AL290" s="53"/>
      <c r="AM290" s="53"/>
      <c r="AN290" s="53"/>
      <c r="AO290" s="53"/>
      <c r="AP290" s="53"/>
      <c r="AQ290" s="53"/>
      <c r="AR290" s="53"/>
      <c r="AS290" s="53"/>
      <c r="AT290" s="53"/>
      <c r="AU290" s="53"/>
      <c r="AV290" s="53"/>
      <c r="AW290" s="53"/>
      <c r="AX290" s="53"/>
      <c r="AY290" s="53"/>
      <c r="AZ290" s="53"/>
      <c r="BA290" s="53"/>
      <c r="BB290" s="53"/>
      <c r="BC290" s="53"/>
      <c r="BD290" s="53"/>
      <c r="BE290" s="53"/>
      <c r="BF290" s="53"/>
      <c r="BG290" s="53"/>
      <c r="BH290" s="53"/>
      <c r="BI290" s="54"/>
    </row>
    <row r="291" spans="2:61" ht="45" customHeight="1" thickTop="1" thickBot="1">
      <c r="B291" s="36"/>
      <c r="C291" s="36"/>
      <c r="D291" s="36"/>
      <c r="E291" s="36"/>
      <c r="F291" s="36"/>
      <c r="G291" s="47"/>
      <c r="H291" s="47"/>
      <c r="I291" s="47"/>
      <c r="J291" s="47"/>
      <c r="K291" s="47"/>
      <c r="L291" s="47"/>
      <c r="M291" s="47"/>
      <c r="N291" s="47"/>
      <c r="O291" s="47"/>
      <c r="P291" s="47"/>
      <c r="Q291" s="47"/>
      <c r="R291" s="47"/>
      <c r="S291" s="47"/>
      <c r="T291" s="47"/>
      <c r="U291" s="47"/>
      <c r="V291" s="47"/>
      <c r="W291" s="47"/>
      <c r="X291" s="47"/>
      <c r="Y291" s="47"/>
      <c r="Z291" s="47"/>
      <c r="AA291" s="47"/>
      <c r="AB291" s="47"/>
      <c r="AC291" s="47"/>
      <c r="AD291" s="47"/>
      <c r="AE291" s="47"/>
      <c r="AF291" s="47"/>
      <c r="AG291" s="47"/>
      <c r="AH291" s="52"/>
      <c r="AI291" s="53"/>
      <c r="AJ291" s="53"/>
      <c r="AK291" s="53"/>
      <c r="AL291" s="53"/>
      <c r="AM291" s="53"/>
      <c r="AN291" s="53"/>
      <c r="AO291" s="53"/>
      <c r="AP291" s="53"/>
      <c r="AQ291" s="53"/>
      <c r="AR291" s="53"/>
      <c r="AS291" s="53"/>
      <c r="AT291" s="53"/>
      <c r="AU291" s="53"/>
      <c r="AV291" s="53"/>
      <c r="AW291" s="53"/>
      <c r="AX291" s="53"/>
      <c r="AY291" s="53"/>
      <c r="AZ291" s="53"/>
      <c r="BA291" s="53"/>
      <c r="BB291" s="53"/>
      <c r="BC291" s="53"/>
      <c r="BD291" s="53"/>
      <c r="BE291" s="53"/>
      <c r="BF291" s="53"/>
      <c r="BG291" s="53"/>
      <c r="BH291" s="53"/>
      <c r="BI291" s="54"/>
    </row>
    <row r="292" spans="2:61" ht="45" customHeight="1" thickTop="1" thickBot="1">
      <c r="B292" s="36"/>
      <c r="C292" s="36"/>
      <c r="D292" s="36"/>
      <c r="E292" s="36"/>
      <c r="F292" s="36"/>
      <c r="G292" s="48"/>
      <c r="H292" s="48"/>
      <c r="I292" s="48"/>
      <c r="J292" s="48"/>
      <c r="K292" s="48"/>
      <c r="L292" s="48"/>
      <c r="M292" s="48"/>
      <c r="N292" s="48"/>
      <c r="O292" s="48"/>
      <c r="P292" s="48"/>
      <c r="Q292" s="48"/>
      <c r="R292" s="48"/>
      <c r="S292" s="48"/>
      <c r="T292" s="48"/>
      <c r="U292" s="48"/>
      <c r="V292" s="48"/>
      <c r="W292" s="48"/>
      <c r="X292" s="48"/>
      <c r="Y292" s="48"/>
      <c r="Z292" s="48"/>
      <c r="AA292" s="48"/>
      <c r="AB292" s="48"/>
      <c r="AC292" s="48"/>
      <c r="AD292" s="48"/>
      <c r="AE292" s="48"/>
      <c r="AF292" s="48"/>
      <c r="AG292" s="48"/>
      <c r="AH292" s="55"/>
      <c r="AI292" s="56"/>
      <c r="AJ292" s="56"/>
      <c r="AK292" s="56"/>
      <c r="AL292" s="56"/>
      <c r="AM292" s="56"/>
      <c r="AN292" s="56"/>
      <c r="AO292" s="56"/>
      <c r="AP292" s="56"/>
      <c r="AQ292" s="56"/>
      <c r="AR292" s="56"/>
      <c r="AS292" s="56"/>
      <c r="AT292" s="56"/>
      <c r="AU292" s="56"/>
      <c r="AV292" s="56"/>
      <c r="AW292" s="56"/>
      <c r="AX292" s="56"/>
      <c r="AY292" s="56"/>
      <c r="AZ292" s="56"/>
      <c r="BA292" s="56"/>
      <c r="BB292" s="56"/>
      <c r="BC292" s="56"/>
      <c r="BD292" s="56"/>
      <c r="BE292" s="56"/>
      <c r="BF292" s="56"/>
      <c r="BG292" s="56"/>
      <c r="BH292" s="56"/>
      <c r="BI292" s="57"/>
    </row>
    <row r="293" spans="2:61" ht="15" customHeight="1" thickTop="1">
      <c r="B293" s="14"/>
      <c r="C293" s="14"/>
      <c r="D293" s="14"/>
      <c r="E293" s="14"/>
      <c r="F293" s="14"/>
      <c r="G293" s="14"/>
      <c r="H293" s="14"/>
      <c r="I293" s="14"/>
      <c r="J293" s="14"/>
      <c r="K293" s="14"/>
      <c r="L293" s="14"/>
      <c r="M293" s="14"/>
      <c r="N293" s="14"/>
      <c r="O293" s="14"/>
      <c r="P293" s="14"/>
      <c r="Q293" s="14"/>
      <c r="R293" s="14"/>
      <c r="S293" s="14"/>
      <c r="T293" s="14"/>
      <c r="U293" s="14"/>
      <c r="V293" s="14"/>
      <c r="W293" s="14"/>
      <c r="X293" s="14"/>
      <c r="Y293" s="14"/>
      <c r="Z293" s="14"/>
      <c r="AA293" s="14"/>
      <c r="AB293" s="14"/>
      <c r="AC293" s="14"/>
      <c r="AD293" s="14"/>
      <c r="AE293" s="14"/>
      <c r="AF293" s="14"/>
      <c r="AG293" s="14"/>
      <c r="AH293" s="14"/>
      <c r="AI293" s="14"/>
      <c r="AJ293" s="14"/>
      <c r="AK293" s="14"/>
      <c r="AL293" s="14"/>
      <c r="AM293" s="14"/>
      <c r="AN293" s="14"/>
      <c r="AO293" s="14"/>
      <c r="AP293" s="14"/>
      <c r="AQ293" s="14"/>
      <c r="AR293" s="14"/>
      <c r="AS293" s="14"/>
      <c r="AT293" s="14"/>
      <c r="AU293" s="14"/>
      <c r="AV293" s="14"/>
      <c r="AW293" s="14"/>
      <c r="AX293" s="14"/>
      <c r="AY293" s="14"/>
      <c r="AZ293" s="14"/>
      <c r="BA293" s="14"/>
      <c r="BB293" s="14"/>
      <c r="BC293" s="14"/>
      <c r="BD293" s="14"/>
      <c r="BE293" s="14"/>
      <c r="BF293" s="14"/>
      <c r="BG293" s="14"/>
      <c r="BH293" s="14"/>
      <c r="BI293" s="14"/>
    </row>
    <row r="294" spans="2:61" ht="15" customHeight="1" thickBot="1">
      <c r="B294" s="15"/>
      <c r="C294" s="15"/>
      <c r="D294" s="15"/>
      <c r="E294" s="15"/>
      <c r="F294" s="15"/>
      <c r="G294" s="15"/>
      <c r="H294" s="15"/>
      <c r="I294" s="15"/>
      <c r="J294" s="15"/>
      <c r="K294" s="15"/>
      <c r="L294" s="15"/>
      <c r="M294" s="15"/>
      <c r="N294" s="15"/>
      <c r="O294" s="15"/>
      <c r="P294" s="15"/>
      <c r="Q294" s="15"/>
      <c r="R294" s="15"/>
      <c r="S294" s="15"/>
      <c r="T294" s="15"/>
      <c r="U294" s="15"/>
      <c r="V294" s="15"/>
      <c r="W294" s="15"/>
      <c r="X294" s="15"/>
      <c r="Y294" s="15"/>
      <c r="Z294" s="15"/>
      <c r="AA294" s="15"/>
      <c r="AB294" s="15"/>
      <c r="AC294" s="15"/>
      <c r="AD294" s="15"/>
      <c r="AE294" s="15"/>
      <c r="AF294" s="15"/>
      <c r="AG294" s="15"/>
      <c r="AH294" s="15"/>
      <c r="AI294" s="15"/>
      <c r="AJ294" s="15"/>
      <c r="AK294" s="15"/>
      <c r="AL294" s="15"/>
      <c r="AM294" s="15"/>
      <c r="AN294" s="15"/>
      <c r="AO294" s="15"/>
      <c r="AP294" s="15"/>
      <c r="AQ294" s="15"/>
      <c r="AR294" s="15"/>
      <c r="AS294" s="15"/>
      <c r="AT294" s="15"/>
      <c r="AU294" s="15"/>
      <c r="AV294" s="15"/>
      <c r="AW294" s="15"/>
      <c r="AX294" s="15"/>
      <c r="AY294" s="15"/>
      <c r="AZ294" s="15"/>
      <c r="BA294" s="15"/>
      <c r="BB294" s="15"/>
      <c r="BC294" s="15"/>
      <c r="BD294" s="15"/>
      <c r="BE294" s="15"/>
      <c r="BF294" s="15"/>
      <c r="BG294" s="15"/>
      <c r="BH294" s="15"/>
      <c r="BI294" s="15"/>
    </row>
    <row r="295" spans="2:61" ht="15" customHeight="1" thickTop="1">
      <c r="B295" s="25" t="s">
        <v>118</v>
      </c>
      <c r="C295" s="26"/>
      <c r="D295" s="26"/>
      <c r="E295" s="26"/>
      <c r="F295" s="31"/>
      <c r="G295" s="25" t="s">
        <v>119</v>
      </c>
      <c r="H295" s="26"/>
      <c r="I295" s="26"/>
      <c r="J295" s="26"/>
      <c r="K295" s="31"/>
      <c r="L295" s="5"/>
      <c r="M295" s="6"/>
      <c r="N295" s="6"/>
      <c r="O295" s="6"/>
      <c r="P295" s="6"/>
      <c r="Q295" s="7"/>
      <c r="R295" s="25" t="s">
        <v>120</v>
      </c>
      <c r="S295" s="26"/>
      <c r="T295" s="26"/>
      <c r="U295" s="26"/>
      <c r="V295" s="31"/>
      <c r="W295" s="25" t="s">
        <v>119</v>
      </c>
      <c r="X295" s="26"/>
      <c r="Y295" s="26"/>
      <c r="Z295" s="26"/>
      <c r="AA295" s="31"/>
      <c r="AB295" s="5"/>
      <c r="AC295" s="6"/>
      <c r="AD295" s="6"/>
      <c r="AE295" s="6"/>
      <c r="AF295" s="6"/>
      <c r="AG295" s="7"/>
      <c r="AH295" s="25" t="s">
        <v>121</v>
      </c>
      <c r="AI295" s="26"/>
      <c r="AJ295" s="26"/>
      <c r="AK295" s="26"/>
      <c r="AL295" s="31"/>
      <c r="AM295" s="25" t="s">
        <v>119</v>
      </c>
      <c r="AN295" s="26"/>
      <c r="AO295" s="26"/>
      <c r="AP295" s="26"/>
      <c r="AQ295" s="31"/>
      <c r="AR295" s="5"/>
      <c r="AS295" s="6"/>
      <c r="AT295" s="6"/>
      <c r="AU295" s="6"/>
      <c r="AV295" s="6"/>
      <c r="AW295" s="7"/>
      <c r="AX295" s="25" t="s">
        <v>122</v>
      </c>
      <c r="AY295" s="26"/>
      <c r="AZ295" s="26"/>
      <c r="BA295" s="25" t="s">
        <v>119</v>
      </c>
      <c r="BB295" s="26"/>
      <c r="BC295" s="31"/>
      <c r="BD295" s="5"/>
      <c r="BE295" s="6"/>
      <c r="BF295" s="6"/>
      <c r="BG295" s="6"/>
      <c r="BH295" s="6"/>
      <c r="BI295" s="7"/>
    </row>
    <row r="296" spans="2:61" ht="15" customHeight="1">
      <c r="B296" s="27"/>
      <c r="C296" s="28"/>
      <c r="D296" s="28"/>
      <c r="E296" s="28"/>
      <c r="F296" s="32"/>
      <c r="G296" s="27"/>
      <c r="H296" s="28"/>
      <c r="I296" s="28"/>
      <c r="J296" s="28"/>
      <c r="K296" s="32"/>
      <c r="L296" s="8"/>
      <c r="M296" s="9"/>
      <c r="N296" s="9"/>
      <c r="O296" s="9"/>
      <c r="P296" s="9"/>
      <c r="Q296" s="10"/>
      <c r="R296" s="27"/>
      <c r="S296" s="28"/>
      <c r="T296" s="28"/>
      <c r="U296" s="28"/>
      <c r="V296" s="32"/>
      <c r="W296" s="27"/>
      <c r="X296" s="28"/>
      <c r="Y296" s="28"/>
      <c r="Z296" s="28"/>
      <c r="AA296" s="32"/>
      <c r="AB296" s="8"/>
      <c r="AC296" s="9"/>
      <c r="AD296" s="9"/>
      <c r="AE296" s="9"/>
      <c r="AF296" s="9"/>
      <c r="AG296" s="10"/>
      <c r="AH296" s="27"/>
      <c r="AI296" s="28"/>
      <c r="AJ296" s="28"/>
      <c r="AK296" s="28"/>
      <c r="AL296" s="32"/>
      <c r="AM296" s="27"/>
      <c r="AN296" s="28"/>
      <c r="AO296" s="28"/>
      <c r="AP296" s="28"/>
      <c r="AQ296" s="32"/>
      <c r="AR296" s="8"/>
      <c r="AS296" s="9"/>
      <c r="AT296" s="9"/>
      <c r="AU296" s="9"/>
      <c r="AV296" s="9"/>
      <c r="AW296" s="10"/>
      <c r="AX296" s="27"/>
      <c r="AY296" s="28"/>
      <c r="AZ296" s="28"/>
      <c r="BA296" s="27"/>
      <c r="BB296" s="28"/>
      <c r="BC296" s="32"/>
      <c r="BD296" s="8"/>
      <c r="BE296" s="9"/>
      <c r="BF296" s="9"/>
      <c r="BG296" s="9"/>
      <c r="BH296" s="9"/>
      <c r="BI296" s="10"/>
    </row>
    <row r="297" spans="2:61" ht="15" customHeight="1" thickBot="1">
      <c r="B297" s="27"/>
      <c r="C297" s="28"/>
      <c r="D297" s="28"/>
      <c r="E297" s="28"/>
      <c r="F297" s="32"/>
      <c r="G297" s="29"/>
      <c r="H297" s="30"/>
      <c r="I297" s="30"/>
      <c r="J297" s="30"/>
      <c r="K297" s="33"/>
      <c r="L297" s="11"/>
      <c r="M297" s="12"/>
      <c r="N297" s="12"/>
      <c r="O297" s="12"/>
      <c r="P297" s="12"/>
      <c r="Q297" s="13"/>
      <c r="R297" s="27"/>
      <c r="S297" s="28"/>
      <c r="T297" s="28"/>
      <c r="U297" s="28"/>
      <c r="V297" s="32"/>
      <c r="W297" s="29"/>
      <c r="X297" s="30"/>
      <c r="Y297" s="30"/>
      <c r="Z297" s="30"/>
      <c r="AA297" s="33"/>
      <c r="AB297" s="11"/>
      <c r="AC297" s="12"/>
      <c r="AD297" s="12"/>
      <c r="AE297" s="12"/>
      <c r="AF297" s="12"/>
      <c r="AG297" s="13"/>
      <c r="AH297" s="27"/>
      <c r="AI297" s="28"/>
      <c r="AJ297" s="28"/>
      <c r="AK297" s="28"/>
      <c r="AL297" s="32"/>
      <c r="AM297" s="29"/>
      <c r="AN297" s="30"/>
      <c r="AO297" s="30"/>
      <c r="AP297" s="30"/>
      <c r="AQ297" s="33"/>
      <c r="AR297" s="11"/>
      <c r="AS297" s="12"/>
      <c r="AT297" s="12"/>
      <c r="AU297" s="12"/>
      <c r="AV297" s="12"/>
      <c r="AW297" s="13"/>
      <c r="AX297" s="27"/>
      <c r="AY297" s="28"/>
      <c r="AZ297" s="28"/>
      <c r="BA297" s="29"/>
      <c r="BB297" s="30"/>
      <c r="BC297" s="33"/>
      <c r="BD297" s="11"/>
      <c r="BE297" s="12"/>
      <c r="BF297" s="12"/>
      <c r="BG297" s="12"/>
      <c r="BH297" s="12"/>
      <c r="BI297" s="13"/>
    </row>
    <row r="298" spans="2:61" ht="15" customHeight="1" thickTop="1">
      <c r="B298" s="27"/>
      <c r="C298" s="28"/>
      <c r="D298" s="28"/>
      <c r="E298" s="28"/>
      <c r="F298" s="32"/>
      <c r="G298" s="25" t="s">
        <v>17</v>
      </c>
      <c r="H298" s="26"/>
      <c r="I298" s="26"/>
      <c r="J298" s="26"/>
      <c r="K298" s="31"/>
      <c r="L298" s="5"/>
      <c r="M298" s="6"/>
      <c r="N298" s="6"/>
      <c r="O298" s="6"/>
      <c r="P298" s="6"/>
      <c r="Q298" s="7"/>
      <c r="R298" s="27"/>
      <c r="S298" s="28"/>
      <c r="T298" s="28"/>
      <c r="U298" s="28"/>
      <c r="V298" s="32"/>
      <c r="W298" s="25" t="s">
        <v>17</v>
      </c>
      <c r="X298" s="26"/>
      <c r="Y298" s="26"/>
      <c r="Z298" s="26"/>
      <c r="AA298" s="31"/>
      <c r="AB298" s="5"/>
      <c r="AC298" s="6"/>
      <c r="AD298" s="6"/>
      <c r="AE298" s="6"/>
      <c r="AF298" s="6"/>
      <c r="AG298" s="7"/>
      <c r="AH298" s="27"/>
      <c r="AI298" s="28"/>
      <c r="AJ298" s="28"/>
      <c r="AK298" s="28"/>
      <c r="AL298" s="32"/>
      <c r="AM298" s="25" t="s">
        <v>17</v>
      </c>
      <c r="AN298" s="26"/>
      <c r="AO298" s="26"/>
      <c r="AP298" s="26"/>
      <c r="AQ298" s="31"/>
      <c r="AR298" s="5"/>
      <c r="AS298" s="6"/>
      <c r="AT298" s="6"/>
      <c r="AU298" s="6"/>
      <c r="AV298" s="6"/>
      <c r="AW298" s="7"/>
      <c r="AX298" s="27"/>
      <c r="AY298" s="28"/>
      <c r="AZ298" s="28"/>
      <c r="BA298" s="25" t="s">
        <v>17</v>
      </c>
      <c r="BB298" s="26"/>
      <c r="BC298" s="31"/>
      <c r="BD298" s="5"/>
      <c r="BE298" s="6"/>
      <c r="BF298" s="6"/>
      <c r="BG298" s="6"/>
      <c r="BH298" s="6"/>
      <c r="BI298" s="7"/>
    </row>
    <row r="299" spans="2:61" ht="15" customHeight="1">
      <c r="B299" s="27"/>
      <c r="C299" s="28"/>
      <c r="D299" s="28"/>
      <c r="E299" s="28"/>
      <c r="F299" s="32"/>
      <c r="G299" s="27"/>
      <c r="H299" s="28"/>
      <c r="I299" s="28"/>
      <c r="J299" s="28"/>
      <c r="K299" s="32"/>
      <c r="L299" s="8"/>
      <c r="M299" s="9"/>
      <c r="N299" s="9"/>
      <c r="O299" s="9"/>
      <c r="P299" s="9"/>
      <c r="Q299" s="10"/>
      <c r="R299" s="27"/>
      <c r="S299" s="28"/>
      <c r="T299" s="28"/>
      <c r="U299" s="28"/>
      <c r="V299" s="32"/>
      <c r="W299" s="27"/>
      <c r="X299" s="28"/>
      <c r="Y299" s="28"/>
      <c r="Z299" s="28"/>
      <c r="AA299" s="32"/>
      <c r="AB299" s="8"/>
      <c r="AC299" s="9"/>
      <c r="AD299" s="9"/>
      <c r="AE299" s="9"/>
      <c r="AF299" s="9"/>
      <c r="AG299" s="10"/>
      <c r="AH299" s="27"/>
      <c r="AI299" s="28"/>
      <c r="AJ299" s="28"/>
      <c r="AK299" s="28"/>
      <c r="AL299" s="32"/>
      <c r="AM299" s="27"/>
      <c r="AN299" s="28"/>
      <c r="AO299" s="28"/>
      <c r="AP299" s="28"/>
      <c r="AQ299" s="32"/>
      <c r="AR299" s="8"/>
      <c r="AS299" s="9"/>
      <c r="AT299" s="9"/>
      <c r="AU299" s="9"/>
      <c r="AV299" s="9"/>
      <c r="AW299" s="10"/>
      <c r="AX299" s="27"/>
      <c r="AY299" s="28"/>
      <c r="AZ299" s="28"/>
      <c r="BA299" s="27"/>
      <c r="BB299" s="28"/>
      <c r="BC299" s="32"/>
      <c r="BD299" s="8"/>
      <c r="BE299" s="9"/>
      <c r="BF299" s="9"/>
      <c r="BG299" s="9"/>
      <c r="BH299" s="9"/>
      <c r="BI299" s="10"/>
    </row>
    <row r="300" spans="2:61" ht="15" customHeight="1" thickBot="1">
      <c r="B300" s="29"/>
      <c r="C300" s="30"/>
      <c r="D300" s="30"/>
      <c r="E300" s="30"/>
      <c r="F300" s="33"/>
      <c r="G300" s="29"/>
      <c r="H300" s="30"/>
      <c r="I300" s="30"/>
      <c r="J300" s="30"/>
      <c r="K300" s="33"/>
      <c r="L300" s="11"/>
      <c r="M300" s="12"/>
      <c r="N300" s="12"/>
      <c r="O300" s="12"/>
      <c r="P300" s="12"/>
      <c r="Q300" s="13"/>
      <c r="R300" s="29"/>
      <c r="S300" s="30"/>
      <c r="T300" s="30"/>
      <c r="U300" s="30"/>
      <c r="V300" s="33"/>
      <c r="W300" s="29"/>
      <c r="X300" s="30"/>
      <c r="Y300" s="30"/>
      <c r="Z300" s="30"/>
      <c r="AA300" s="33"/>
      <c r="AB300" s="11"/>
      <c r="AC300" s="12"/>
      <c r="AD300" s="12"/>
      <c r="AE300" s="12"/>
      <c r="AF300" s="12"/>
      <c r="AG300" s="13"/>
      <c r="AH300" s="29"/>
      <c r="AI300" s="30"/>
      <c r="AJ300" s="30"/>
      <c r="AK300" s="30"/>
      <c r="AL300" s="33"/>
      <c r="AM300" s="29"/>
      <c r="AN300" s="30"/>
      <c r="AO300" s="30"/>
      <c r="AP300" s="30"/>
      <c r="AQ300" s="33"/>
      <c r="AR300" s="11"/>
      <c r="AS300" s="12"/>
      <c r="AT300" s="12"/>
      <c r="AU300" s="12"/>
      <c r="AV300" s="12"/>
      <c r="AW300" s="13"/>
      <c r="AX300" s="29"/>
      <c r="AY300" s="30"/>
      <c r="AZ300" s="30"/>
      <c r="BA300" s="29"/>
      <c r="BB300" s="30"/>
      <c r="BC300" s="33"/>
      <c r="BD300" s="11"/>
      <c r="BE300" s="12"/>
      <c r="BF300" s="12"/>
      <c r="BG300" s="12"/>
      <c r="BH300" s="12"/>
      <c r="BI300" s="13"/>
    </row>
    <row r="301" spans="2:61" ht="15" customHeight="1" thickTop="1">
      <c r="B301" s="14"/>
      <c r="C301" s="14"/>
      <c r="D301" s="14"/>
      <c r="E301" s="14"/>
      <c r="F301" s="14"/>
      <c r="G301" s="14"/>
      <c r="H301" s="14"/>
      <c r="I301" s="14"/>
      <c r="J301" s="14"/>
      <c r="K301" s="14"/>
      <c r="L301" s="14"/>
      <c r="M301" s="14"/>
      <c r="N301" s="14"/>
      <c r="O301" s="14"/>
      <c r="P301" s="14"/>
      <c r="Q301" s="14"/>
      <c r="R301" s="14"/>
      <c r="S301" s="14"/>
      <c r="T301" s="14"/>
      <c r="U301" s="14"/>
      <c r="V301" s="14"/>
      <c r="W301" s="14"/>
      <c r="X301" s="14"/>
      <c r="Y301" s="14"/>
      <c r="Z301" s="14"/>
      <c r="AA301" s="14"/>
      <c r="AB301" s="14"/>
      <c r="AC301" s="14"/>
      <c r="AD301" s="14"/>
      <c r="AE301" s="14"/>
      <c r="AF301" s="14"/>
      <c r="AG301" s="14"/>
      <c r="AH301" s="14"/>
      <c r="AI301" s="14"/>
      <c r="AJ301" s="14"/>
      <c r="AK301" s="14"/>
      <c r="AL301" s="14"/>
      <c r="AM301" s="14"/>
      <c r="AN301" s="14"/>
      <c r="AO301" s="14"/>
      <c r="AP301" s="14"/>
      <c r="AQ301" s="14"/>
      <c r="AR301" s="14"/>
      <c r="AS301" s="14"/>
      <c r="AT301" s="14"/>
      <c r="AU301" s="14"/>
      <c r="AV301" s="14"/>
      <c r="AW301" s="14"/>
      <c r="AX301" s="14"/>
      <c r="AY301" s="14"/>
      <c r="AZ301" s="14"/>
      <c r="BA301" s="14"/>
      <c r="BB301" s="14"/>
      <c r="BC301" s="14"/>
      <c r="BD301" s="14"/>
      <c r="BE301" s="14"/>
      <c r="BF301" s="14"/>
      <c r="BG301" s="14"/>
      <c r="BH301" s="14"/>
      <c r="BI301" s="14"/>
    </row>
    <row r="302" spans="2:61" ht="15" customHeight="1" thickBot="1">
      <c r="B302" s="15"/>
      <c r="C302" s="15"/>
      <c r="D302" s="15"/>
      <c r="E302" s="15"/>
      <c r="F302" s="15"/>
      <c r="G302" s="15"/>
      <c r="H302" s="15"/>
      <c r="I302" s="15"/>
      <c r="J302" s="15"/>
      <c r="K302" s="15"/>
      <c r="L302" s="15"/>
      <c r="M302" s="15"/>
      <c r="N302" s="15"/>
      <c r="O302" s="15"/>
      <c r="P302" s="15"/>
      <c r="Q302" s="15"/>
      <c r="R302" s="15"/>
      <c r="S302" s="15"/>
      <c r="T302" s="15"/>
      <c r="U302" s="15"/>
      <c r="V302" s="15"/>
      <c r="W302" s="15"/>
      <c r="X302" s="15"/>
      <c r="Y302" s="15"/>
      <c r="Z302" s="15"/>
      <c r="AA302" s="15"/>
      <c r="AB302" s="15"/>
      <c r="AC302" s="15"/>
      <c r="AD302" s="15"/>
      <c r="AE302" s="15"/>
      <c r="AF302" s="15"/>
      <c r="AG302" s="15"/>
      <c r="AH302" s="15"/>
      <c r="AI302" s="15"/>
      <c r="AJ302" s="15"/>
      <c r="AK302" s="15"/>
      <c r="AL302" s="15"/>
      <c r="AM302" s="15"/>
      <c r="AN302" s="15"/>
      <c r="AO302" s="15"/>
      <c r="AP302" s="15"/>
      <c r="AQ302" s="15"/>
      <c r="AR302" s="15"/>
      <c r="AS302" s="15"/>
      <c r="AT302" s="15"/>
      <c r="AU302" s="15"/>
      <c r="AV302" s="15"/>
      <c r="AW302" s="15"/>
      <c r="AX302" s="15"/>
      <c r="AY302" s="15"/>
      <c r="AZ302" s="15"/>
      <c r="BA302" s="15"/>
      <c r="BB302" s="15"/>
      <c r="BC302" s="15"/>
      <c r="BD302" s="15"/>
      <c r="BE302" s="15"/>
      <c r="BF302" s="15"/>
      <c r="BG302" s="15"/>
      <c r="BH302" s="15"/>
      <c r="BI302" s="15"/>
    </row>
    <row r="303" spans="2:61" ht="15" customHeight="1" thickTop="1">
      <c r="B303" s="16" t="s">
        <v>19</v>
      </c>
      <c r="C303" s="16"/>
      <c r="D303" s="16"/>
      <c r="E303" s="16"/>
      <c r="F303" s="16"/>
      <c r="G303" s="16"/>
      <c r="H303" s="16"/>
      <c r="I303" s="16"/>
      <c r="J303" s="16"/>
      <c r="K303" s="19" t="str">
        <f>K33</f>
        <v>Илюхин А.В. / Лесковский А.В. / Набиуллин Р.И.</v>
      </c>
      <c r="L303" s="19"/>
      <c r="M303" s="19"/>
      <c r="N303" s="19"/>
      <c r="O303" s="19"/>
      <c r="P303" s="19"/>
      <c r="Q303" s="19"/>
      <c r="R303" s="19"/>
      <c r="S303" s="19"/>
      <c r="T303" s="22" t="s">
        <v>123</v>
      </c>
      <c r="U303" s="22"/>
      <c r="V303" s="22"/>
      <c r="W303" s="22"/>
      <c r="X303" s="22"/>
      <c r="Y303" s="22"/>
      <c r="Z303" s="22"/>
      <c r="AA303" s="22"/>
      <c r="AB303" s="22"/>
      <c r="AC303" s="22"/>
      <c r="AD303" s="22"/>
      <c r="AE303" s="22"/>
      <c r="AF303" s="22"/>
      <c r="AG303" s="16" t="s">
        <v>203</v>
      </c>
      <c r="AH303" s="16"/>
      <c r="AI303" s="16"/>
      <c r="AJ303" s="16"/>
      <c r="AK303" s="16"/>
      <c r="AL303" s="16"/>
      <c r="AM303" s="16"/>
      <c r="AN303" s="16"/>
      <c r="AO303" s="16"/>
      <c r="AP303" s="19" t="str">
        <f>K39</f>
        <v>Шамсиев Р.Р.</v>
      </c>
      <c r="AQ303" s="19"/>
      <c r="AR303" s="19"/>
      <c r="AS303" s="19"/>
      <c r="AT303" s="19"/>
      <c r="AU303" s="19"/>
      <c r="AV303" s="19"/>
      <c r="AW303" s="19"/>
      <c r="AX303" s="19"/>
      <c r="AY303" s="22" t="s">
        <v>123</v>
      </c>
      <c r="AZ303" s="22"/>
      <c r="BA303" s="22"/>
      <c r="BB303" s="22"/>
      <c r="BC303" s="22"/>
      <c r="BD303" s="22"/>
      <c r="BE303" s="22"/>
      <c r="BF303" s="22"/>
      <c r="BG303" s="22"/>
      <c r="BH303" s="22"/>
      <c r="BI303" s="22"/>
    </row>
    <row r="304" spans="2:61" ht="15" customHeight="1">
      <c r="B304" s="17"/>
      <c r="C304" s="17"/>
      <c r="D304" s="17"/>
      <c r="E304" s="17"/>
      <c r="F304" s="17"/>
      <c r="G304" s="17"/>
      <c r="H304" s="17"/>
      <c r="I304" s="17"/>
      <c r="J304" s="17"/>
      <c r="K304" s="20"/>
      <c r="L304" s="20"/>
      <c r="M304" s="20"/>
      <c r="N304" s="20"/>
      <c r="O304" s="20"/>
      <c r="P304" s="20"/>
      <c r="Q304" s="20"/>
      <c r="R304" s="20"/>
      <c r="S304" s="20"/>
      <c r="T304" s="23"/>
      <c r="U304" s="23"/>
      <c r="V304" s="23"/>
      <c r="W304" s="23"/>
      <c r="X304" s="23"/>
      <c r="Y304" s="23"/>
      <c r="Z304" s="23"/>
      <c r="AA304" s="23"/>
      <c r="AB304" s="23"/>
      <c r="AC304" s="23"/>
      <c r="AD304" s="23"/>
      <c r="AE304" s="23"/>
      <c r="AF304" s="23"/>
      <c r="AG304" s="17"/>
      <c r="AH304" s="17"/>
      <c r="AI304" s="17"/>
      <c r="AJ304" s="17"/>
      <c r="AK304" s="17"/>
      <c r="AL304" s="17"/>
      <c r="AM304" s="17"/>
      <c r="AN304" s="17"/>
      <c r="AO304" s="17"/>
      <c r="AP304" s="20"/>
      <c r="AQ304" s="20"/>
      <c r="AR304" s="20"/>
      <c r="AS304" s="20"/>
      <c r="AT304" s="20"/>
      <c r="AU304" s="20"/>
      <c r="AV304" s="20"/>
      <c r="AW304" s="20"/>
      <c r="AX304" s="20"/>
      <c r="AY304" s="23"/>
      <c r="AZ304" s="23"/>
      <c r="BA304" s="23"/>
      <c r="BB304" s="23"/>
      <c r="BC304" s="23"/>
      <c r="BD304" s="23"/>
      <c r="BE304" s="23"/>
      <c r="BF304" s="23"/>
      <c r="BG304" s="23"/>
      <c r="BH304" s="23"/>
      <c r="BI304" s="23"/>
    </row>
    <row r="305" spans="2:61" ht="15" customHeight="1">
      <c r="B305" s="17"/>
      <c r="C305" s="17"/>
      <c r="D305" s="17"/>
      <c r="E305" s="17"/>
      <c r="F305" s="17"/>
      <c r="G305" s="17"/>
      <c r="H305" s="17"/>
      <c r="I305" s="17"/>
      <c r="J305" s="17"/>
      <c r="K305" s="20"/>
      <c r="L305" s="20"/>
      <c r="M305" s="20"/>
      <c r="N305" s="20"/>
      <c r="O305" s="20"/>
      <c r="P305" s="20"/>
      <c r="Q305" s="20"/>
      <c r="R305" s="20"/>
      <c r="S305" s="20"/>
      <c r="T305" s="23"/>
      <c r="U305" s="23"/>
      <c r="V305" s="23"/>
      <c r="W305" s="23"/>
      <c r="X305" s="23"/>
      <c r="Y305" s="23"/>
      <c r="Z305" s="23"/>
      <c r="AA305" s="23"/>
      <c r="AB305" s="23"/>
      <c r="AC305" s="23"/>
      <c r="AD305" s="23"/>
      <c r="AE305" s="23"/>
      <c r="AF305" s="23"/>
      <c r="AG305" s="17"/>
      <c r="AH305" s="17"/>
      <c r="AI305" s="17"/>
      <c r="AJ305" s="17"/>
      <c r="AK305" s="17"/>
      <c r="AL305" s="17"/>
      <c r="AM305" s="17"/>
      <c r="AN305" s="17"/>
      <c r="AO305" s="17"/>
      <c r="AP305" s="20"/>
      <c r="AQ305" s="20"/>
      <c r="AR305" s="20"/>
      <c r="AS305" s="20"/>
      <c r="AT305" s="20"/>
      <c r="AU305" s="20"/>
      <c r="AV305" s="20"/>
      <c r="AW305" s="20"/>
      <c r="AX305" s="20"/>
      <c r="AY305" s="23"/>
      <c r="AZ305" s="23"/>
      <c r="BA305" s="23"/>
      <c r="BB305" s="23"/>
      <c r="BC305" s="23"/>
      <c r="BD305" s="23"/>
      <c r="BE305" s="23"/>
      <c r="BF305" s="23"/>
      <c r="BG305" s="23"/>
      <c r="BH305" s="23"/>
      <c r="BI305" s="23"/>
    </row>
    <row r="306" spans="2:61" ht="15" customHeight="1">
      <c r="B306" s="17"/>
      <c r="C306" s="17"/>
      <c r="D306" s="17"/>
      <c r="E306" s="17"/>
      <c r="F306" s="17"/>
      <c r="G306" s="17"/>
      <c r="H306" s="17"/>
      <c r="I306" s="17"/>
      <c r="J306" s="17"/>
      <c r="K306" s="20"/>
      <c r="L306" s="20"/>
      <c r="M306" s="20"/>
      <c r="N306" s="20"/>
      <c r="O306" s="20"/>
      <c r="P306" s="20"/>
      <c r="Q306" s="20"/>
      <c r="R306" s="20"/>
      <c r="S306" s="20"/>
      <c r="T306" s="23"/>
      <c r="U306" s="23"/>
      <c r="V306" s="23"/>
      <c r="W306" s="23"/>
      <c r="X306" s="23"/>
      <c r="Y306" s="23"/>
      <c r="Z306" s="23"/>
      <c r="AA306" s="23"/>
      <c r="AB306" s="23"/>
      <c r="AC306" s="23"/>
      <c r="AD306" s="23"/>
      <c r="AE306" s="23"/>
      <c r="AF306" s="23"/>
      <c r="AG306" s="17"/>
      <c r="AH306" s="17"/>
      <c r="AI306" s="17"/>
      <c r="AJ306" s="17"/>
      <c r="AK306" s="17"/>
      <c r="AL306" s="17"/>
      <c r="AM306" s="17"/>
      <c r="AN306" s="17"/>
      <c r="AO306" s="17"/>
      <c r="AP306" s="20"/>
      <c r="AQ306" s="20"/>
      <c r="AR306" s="20"/>
      <c r="AS306" s="20"/>
      <c r="AT306" s="20"/>
      <c r="AU306" s="20"/>
      <c r="AV306" s="20"/>
      <c r="AW306" s="20"/>
      <c r="AX306" s="20"/>
      <c r="AY306" s="23"/>
      <c r="AZ306" s="23"/>
      <c r="BA306" s="23"/>
      <c r="BB306" s="23"/>
      <c r="BC306" s="23"/>
      <c r="BD306" s="23"/>
      <c r="BE306" s="23"/>
      <c r="BF306" s="23"/>
      <c r="BG306" s="23"/>
      <c r="BH306" s="23"/>
      <c r="BI306" s="23"/>
    </row>
    <row r="307" spans="2:61" ht="56.25" customHeight="1" thickBot="1">
      <c r="B307" s="18"/>
      <c r="C307" s="18"/>
      <c r="D307" s="18"/>
      <c r="E307" s="18"/>
      <c r="F307" s="18"/>
      <c r="G307" s="18"/>
      <c r="H307" s="18"/>
      <c r="I307" s="18"/>
      <c r="J307" s="18"/>
      <c r="K307" s="21"/>
      <c r="L307" s="21"/>
      <c r="M307" s="21"/>
      <c r="N307" s="21"/>
      <c r="O307" s="21"/>
      <c r="P307" s="21"/>
      <c r="Q307" s="21"/>
      <c r="R307" s="21"/>
      <c r="S307" s="21"/>
      <c r="T307" s="24"/>
      <c r="U307" s="24"/>
      <c r="V307" s="24"/>
      <c r="W307" s="24"/>
      <c r="X307" s="24"/>
      <c r="Y307" s="24"/>
      <c r="Z307" s="24"/>
      <c r="AA307" s="24"/>
      <c r="AB307" s="24"/>
      <c r="AC307" s="24"/>
      <c r="AD307" s="24"/>
      <c r="AE307" s="24"/>
      <c r="AF307" s="24"/>
      <c r="AG307" s="18"/>
      <c r="AH307" s="18"/>
      <c r="AI307" s="18"/>
      <c r="AJ307" s="18"/>
      <c r="AK307" s="18"/>
      <c r="AL307" s="18"/>
      <c r="AM307" s="18"/>
      <c r="AN307" s="18"/>
      <c r="AO307" s="18"/>
      <c r="AP307" s="21"/>
      <c r="AQ307" s="21"/>
      <c r="AR307" s="21"/>
      <c r="AS307" s="21"/>
      <c r="AT307" s="21"/>
      <c r="AU307" s="21"/>
      <c r="AV307" s="21"/>
      <c r="AW307" s="21"/>
      <c r="AX307" s="21"/>
      <c r="AY307" s="24"/>
      <c r="AZ307" s="24"/>
      <c r="BA307" s="24"/>
      <c r="BB307" s="24"/>
      <c r="BC307" s="24"/>
      <c r="BD307" s="24"/>
      <c r="BE307" s="24"/>
      <c r="BF307" s="24"/>
      <c r="BG307" s="24"/>
      <c r="BH307" s="24"/>
      <c r="BI307" s="24"/>
    </row>
    <row r="308" spans="2:61" ht="15.75" thickTop="1"/>
  </sheetData>
  <mergeCells count="1128">
    <mergeCell ref="BJ177:BL179"/>
    <mergeCell ref="BM177:BO179"/>
    <mergeCell ref="BD298:BI300"/>
    <mergeCell ref="B301:BI302"/>
    <mergeCell ref="B303:J307"/>
    <mergeCell ref="K303:S307"/>
    <mergeCell ref="T303:AF307"/>
    <mergeCell ref="AG303:AO307"/>
    <mergeCell ref="AP303:AX307"/>
    <mergeCell ref="AY303:BI307"/>
    <mergeCell ref="AX295:AZ300"/>
    <mergeCell ref="BA295:BC297"/>
    <mergeCell ref="BD295:BI297"/>
    <mergeCell ref="G298:K300"/>
    <mergeCell ref="L298:Q300"/>
    <mergeCell ref="W298:AA300"/>
    <mergeCell ref="AB298:AG300"/>
    <mergeCell ref="AM298:AQ300"/>
    <mergeCell ref="AR298:AW300"/>
    <mergeCell ref="BA298:BC300"/>
    <mergeCell ref="B293:BI294"/>
    <mergeCell ref="B295:F300"/>
    <mergeCell ref="G295:K297"/>
    <mergeCell ref="L295:Q297"/>
    <mergeCell ref="R295:V300"/>
    <mergeCell ref="W295:AA297"/>
    <mergeCell ref="AB295:AG297"/>
    <mergeCell ref="AH295:AL300"/>
    <mergeCell ref="AM295:AQ297"/>
    <mergeCell ref="AR295:AW297"/>
    <mergeCell ref="B283:BI284"/>
    <mergeCell ref="B285:F288"/>
    <mergeCell ref="G285:BI288"/>
    <mergeCell ref="B289:F292"/>
    <mergeCell ref="G289:AG292"/>
    <mergeCell ref="AH289:BI292"/>
    <mergeCell ref="AN279:AP282"/>
    <mergeCell ref="AQ279:AS282"/>
    <mergeCell ref="AT279:AV282"/>
    <mergeCell ref="AW279:AY282"/>
    <mergeCell ref="AZ279:BE282"/>
    <mergeCell ref="BF279:BI282"/>
    <mergeCell ref="S279:V282"/>
    <mergeCell ref="W279:Y282"/>
    <mergeCell ref="Z279:AB282"/>
    <mergeCell ref="AC279:AG282"/>
    <mergeCell ref="AH279:AJ282"/>
    <mergeCell ref="AK279:AM282"/>
    <mergeCell ref="B279:D282"/>
    <mergeCell ref="E279:G282"/>
    <mergeCell ref="H279:J282"/>
    <mergeCell ref="K279:M282"/>
    <mergeCell ref="N279:P282"/>
    <mergeCell ref="Q279:R282"/>
    <mergeCell ref="AN275:AP278"/>
    <mergeCell ref="AQ275:AS278"/>
    <mergeCell ref="AT275:AV278"/>
    <mergeCell ref="AW275:AY278"/>
    <mergeCell ref="AZ275:BE278"/>
    <mergeCell ref="BF275:BI278"/>
    <mergeCell ref="S275:V278"/>
    <mergeCell ref="W275:Y278"/>
    <mergeCell ref="Z275:AB278"/>
    <mergeCell ref="AC275:AG278"/>
    <mergeCell ref="AH275:AJ278"/>
    <mergeCell ref="AK275:AM278"/>
    <mergeCell ref="B275:D278"/>
    <mergeCell ref="E275:G278"/>
    <mergeCell ref="H275:J278"/>
    <mergeCell ref="K275:M278"/>
    <mergeCell ref="N275:P278"/>
    <mergeCell ref="Q275:R278"/>
    <mergeCell ref="AW270:AY274"/>
    <mergeCell ref="AZ270:BE274"/>
    <mergeCell ref="BF270:BI274"/>
    <mergeCell ref="Q273:R274"/>
    <mergeCell ref="S273:V274"/>
    <mergeCell ref="W273:Y274"/>
    <mergeCell ref="AC270:AG274"/>
    <mergeCell ref="AH270:AJ274"/>
    <mergeCell ref="AK270:AM274"/>
    <mergeCell ref="AN270:AP274"/>
    <mergeCell ref="AQ270:AS274"/>
    <mergeCell ref="AT270:AV274"/>
    <mergeCell ref="B270:D274"/>
    <mergeCell ref="E270:G274"/>
    <mergeCell ref="H270:J274"/>
    <mergeCell ref="K270:P274"/>
    <mergeCell ref="Q270:Y272"/>
    <mergeCell ref="Z270:AB274"/>
    <mergeCell ref="BD260:BF263"/>
    <mergeCell ref="BG260:BI263"/>
    <mergeCell ref="B264:AB267"/>
    <mergeCell ref="AC264:AS267"/>
    <mergeCell ref="AT264:BI267"/>
    <mergeCell ref="B268:BI269"/>
    <mergeCell ref="AL260:AN263"/>
    <mergeCell ref="AO260:AQ263"/>
    <mergeCell ref="AR260:AT263"/>
    <mergeCell ref="AU260:AW263"/>
    <mergeCell ref="AX260:AZ263"/>
    <mergeCell ref="BA260:BC263"/>
    <mergeCell ref="T260:V263"/>
    <mergeCell ref="W260:Y263"/>
    <mergeCell ref="Z260:AB263"/>
    <mergeCell ref="AC260:AE263"/>
    <mergeCell ref="AF260:AH263"/>
    <mergeCell ref="AI260:AK263"/>
    <mergeCell ref="B260:D263"/>
    <mergeCell ref="E260:G263"/>
    <mergeCell ref="H260:J263"/>
    <mergeCell ref="K260:M263"/>
    <mergeCell ref="N260:P263"/>
    <mergeCell ref="Q260:S263"/>
    <mergeCell ref="AR259:AT259"/>
    <mergeCell ref="AU259:AW259"/>
    <mergeCell ref="AX259:AZ259"/>
    <mergeCell ref="BA259:BC259"/>
    <mergeCell ref="BD259:BF259"/>
    <mergeCell ref="BG259:BI259"/>
    <mergeCell ref="Z259:AB259"/>
    <mergeCell ref="AC259:AE259"/>
    <mergeCell ref="AF259:AH259"/>
    <mergeCell ref="AI259:AK259"/>
    <mergeCell ref="AL259:AN259"/>
    <mergeCell ref="AO259:AQ259"/>
    <mergeCell ref="B253:BI256"/>
    <mergeCell ref="B257:BI258"/>
    <mergeCell ref="B259:D259"/>
    <mergeCell ref="E259:G259"/>
    <mergeCell ref="H259:J259"/>
    <mergeCell ref="K259:M259"/>
    <mergeCell ref="N259:P259"/>
    <mergeCell ref="Q259:S259"/>
    <mergeCell ref="T259:V259"/>
    <mergeCell ref="W259:Y259"/>
    <mergeCell ref="T245:V248"/>
    <mergeCell ref="AO249:AQ252"/>
    <mergeCell ref="AR249:AV252"/>
    <mergeCell ref="AW249:AY252"/>
    <mergeCell ref="AZ249:BB252"/>
    <mergeCell ref="BC249:BF252"/>
    <mergeCell ref="BG249:BI252"/>
    <mergeCell ref="T249:V252"/>
    <mergeCell ref="W249:AA252"/>
    <mergeCell ref="AB249:AD252"/>
    <mergeCell ref="AE249:AH252"/>
    <mergeCell ref="AI249:AK252"/>
    <mergeCell ref="AL249:AN252"/>
    <mergeCell ref="AR245:AV248"/>
    <mergeCell ref="AW245:AY248"/>
    <mergeCell ref="AZ245:BB248"/>
    <mergeCell ref="BC245:BF248"/>
    <mergeCell ref="BG245:BI248"/>
    <mergeCell ref="AR241:AV244"/>
    <mergeCell ref="AW241:AY244"/>
    <mergeCell ref="AZ241:BB244"/>
    <mergeCell ref="BC241:BF244"/>
    <mergeCell ref="BG241:BI244"/>
    <mergeCell ref="T241:V244"/>
    <mergeCell ref="W241:AA244"/>
    <mergeCell ref="AB241:AD244"/>
    <mergeCell ref="AE241:AH244"/>
    <mergeCell ref="AI241:AK244"/>
    <mergeCell ref="AL241:AN244"/>
    <mergeCell ref="AR240:AV240"/>
    <mergeCell ref="AW240:AY240"/>
    <mergeCell ref="AZ240:BB240"/>
    <mergeCell ref="BC240:BF240"/>
    <mergeCell ref="BG240:BI240"/>
    <mergeCell ref="B249:G252"/>
    <mergeCell ref="H249:J252"/>
    <mergeCell ref="K249:M252"/>
    <mergeCell ref="N249:P252"/>
    <mergeCell ref="Q249:S252"/>
    <mergeCell ref="W245:AA248"/>
    <mergeCell ref="AB245:AD248"/>
    <mergeCell ref="AE245:AH248"/>
    <mergeCell ref="AI245:AK248"/>
    <mergeCell ref="AL245:AN248"/>
    <mergeCell ref="AO245:AQ248"/>
    <mergeCell ref="B245:G248"/>
    <mergeCell ref="H245:J248"/>
    <mergeCell ref="K245:M248"/>
    <mergeCell ref="N245:P248"/>
    <mergeCell ref="Q245:S248"/>
    <mergeCell ref="B241:G244"/>
    <mergeCell ref="H241:J244"/>
    <mergeCell ref="K241:M244"/>
    <mergeCell ref="N241:P244"/>
    <mergeCell ref="Q241:S244"/>
    <mergeCell ref="W240:AA240"/>
    <mergeCell ref="AB240:AD240"/>
    <mergeCell ref="AE240:AH240"/>
    <mergeCell ref="AI240:AK240"/>
    <mergeCell ref="AL240:AN240"/>
    <mergeCell ref="AO240:AQ240"/>
    <mergeCell ref="B240:G240"/>
    <mergeCell ref="H240:J240"/>
    <mergeCell ref="K240:M240"/>
    <mergeCell ref="N240:P240"/>
    <mergeCell ref="Q240:S240"/>
    <mergeCell ref="T240:V240"/>
    <mergeCell ref="AO241:AQ244"/>
    <mergeCell ref="BB231:BI233"/>
    <mergeCell ref="B234:BI235"/>
    <mergeCell ref="B236:V237"/>
    <mergeCell ref="W236:AQ237"/>
    <mergeCell ref="AR236:BI237"/>
    <mergeCell ref="B238:BI239"/>
    <mergeCell ref="AV228:BA230"/>
    <mergeCell ref="BB228:BI230"/>
    <mergeCell ref="B231:G233"/>
    <mergeCell ref="H231:M233"/>
    <mergeCell ref="N231:S233"/>
    <mergeCell ref="T231:AC233"/>
    <mergeCell ref="AD231:AI233"/>
    <mergeCell ref="AJ231:AO233"/>
    <mergeCell ref="AP231:AU233"/>
    <mergeCell ref="AV231:BA233"/>
    <mergeCell ref="AZ219:BI221"/>
    <mergeCell ref="B222:BI225"/>
    <mergeCell ref="B226:BI227"/>
    <mergeCell ref="B228:G230"/>
    <mergeCell ref="H228:M230"/>
    <mergeCell ref="N228:S230"/>
    <mergeCell ref="T228:AC230"/>
    <mergeCell ref="AD228:AI230"/>
    <mergeCell ref="AJ228:AO230"/>
    <mergeCell ref="AP228:AU230"/>
    <mergeCell ref="B219:G221"/>
    <mergeCell ref="H219:M221"/>
    <mergeCell ref="N219:S221"/>
    <mergeCell ref="T219:AF221"/>
    <mergeCell ref="AG219:AO221"/>
    <mergeCell ref="AP219:AY221"/>
    <mergeCell ref="B210:BI213"/>
    <mergeCell ref="B214:BI215"/>
    <mergeCell ref="B216:G218"/>
    <mergeCell ref="H216:M218"/>
    <mergeCell ref="N216:S218"/>
    <mergeCell ref="T216:AF218"/>
    <mergeCell ref="AG216:AO218"/>
    <mergeCell ref="AP216:AY218"/>
    <mergeCell ref="AZ216:BI218"/>
    <mergeCell ref="AW207:AX209"/>
    <mergeCell ref="AY207:AZ209"/>
    <mergeCell ref="BA207:BB209"/>
    <mergeCell ref="BC207:BD209"/>
    <mergeCell ref="BE207:BF209"/>
    <mergeCell ref="BG207:BI209"/>
    <mergeCell ref="BG204:BI206"/>
    <mergeCell ref="B207:L209"/>
    <mergeCell ref="M207:P209"/>
    <mergeCell ref="Q207:T209"/>
    <mergeCell ref="U207:X209"/>
    <mergeCell ref="Y207:AB209"/>
    <mergeCell ref="AC207:AF209"/>
    <mergeCell ref="AG207:AO209"/>
    <mergeCell ref="AP207:AS209"/>
    <mergeCell ref="AT207:AV209"/>
    <mergeCell ref="AT204:AV206"/>
    <mergeCell ref="AW204:AX206"/>
    <mergeCell ref="AY204:AZ206"/>
    <mergeCell ref="BA204:BB206"/>
    <mergeCell ref="BC204:BD206"/>
    <mergeCell ref="BE204:BF206"/>
    <mergeCell ref="BE201:BF203"/>
    <mergeCell ref="BG201:BI203"/>
    <mergeCell ref="B204:L206"/>
    <mergeCell ref="M204:P206"/>
    <mergeCell ref="Q204:T206"/>
    <mergeCell ref="U204:X206"/>
    <mergeCell ref="Y204:AB206"/>
    <mergeCell ref="AC204:AF206"/>
    <mergeCell ref="AG204:AO206"/>
    <mergeCell ref="AP204:AS206"/>
    <mergeCell ref="AP201:AS203"/>
    <mergeCell ref="AT201:AV203"/>
    <mergeCell ref="AW201:AX203"/>
    <mergeCell ref="AY201:AZ203"/>
    <mergeCell ref="BA201:BB203"/>
    <mergeCell ref="BC201:BD203"/>
    <mergeCell ref="BC198:BD200"/>
    <mergeCell ref="BE198:BF200"/>
    <mergeCell ref="BG198:BI200"/>
    <mergeCell ref="B201:L203"/>
    <mergeCell ref="M201:P203"/>
    <mergeCell ref="Q201:T203"/>
    <mergeCell ref="U201:X203"/>
    <mergeCell ref="Y201:AB203"/>
    <mergeCell ref="AC201:AF203"/>
    <mergeCell ref="AG201:AO203"/>
    <mergeCell ref="AG198:AO200"/>
    <mergeCell ref="AP198:AS200"/>
    <mergeCell ref="AT198:AV200"/>
    <mergeCell ref="AW198:AX200"/>
    <mergeCell ref="AY198:AZ200"/>
    <mergeCell ref="BA198:BB200"/>
    <mergeCell ref="B198:L200"/>
    <mergeCell ref="M198:P200"/>
    <mergeCell ref="Q198:T200"/>
    <mergeCell ref="U198:X200"/>
    <mergeCell ref="Y198:AB200"/>
    <mergeCell ref="AC198:AF200"/>
    <mergeCell ref="AW195:AX197"/>
    <mergeCell ref="AY195:AZ197"/>
    <mergeCell ref="BA195:BB197"/>
    <mergeCell ref="BC195:BD197"/>
    <mergeCell ref="BE195:BF197"/>
    <mergeCell ref="BG195:BI197"/>
    <mergeCell ref="BG192:BI194"/>
    <mergeCell ref="B195:L197"/>
    <mergeCell ref="M195:P197"/>
    <mergeCell ref="Q195:T197"/>
    <mergeCell ref="U195:X197"/>
    <mergeCell ref="Y195:AB197"/>
    <mergeCell ref="AC195:AF197"/>
    <mergeCell ref="AG195:AO197"/>
    <mergeCell ref="AP195:AS197"/>
    <mergeCell ref="AT195:AV197"/>
    <mergeCell ref="AT192:AV194"/>
    <mergeCell ref="AW192:AX194"/>
    <mergeCell ref="AY192:AZ194"/>
    <mergeCell ref="BA192:BB194"/>
    <mergeCell ref="BC192:BD194"/>
    <mergeCell ref="BE192:BF194"/>
    <mergeCell ref="BE189:BF191"/>
    <mergeCell ref="BG189:BI191"/>
    <mergeCell ref="B192:L194"/>
    <mergeCell ref="M192:P194"/>
    <mergeCell ref="Q192:T194"/>
    <mergeCell ref="U192:X194"/>
    <mergeCell ref="Y192:AB194"/>
    <mergeCell ref="AC192:AF194"/>
    <mergeCell ref="AG192:AO194"/>
    <mergeCell ref="AP192:AS194"/>
    <mergeCell ref="AP189:AS191"/>
    <mergeCell ref="AT189:AV191"/>
    <mergeCell ref="AW189:AX191"/>
    <mergeCell ref="AY189:AZ191"/>
    <mergeCell ref="BA189:BB191"/>
    <mergeCell ref="BC189:BD191"/>
    <mergeCell ref="BC186:BD188"/>
    <mergeCell ref="BE186:BF188"/>
    <mergeCell ref="BG186:BI188"/>
    <mergeCell ref="B189:L191"/>
    <mergeCell ref="M189:P191"/>
    <mergeCell ref="Q189:T191"/>
    <mergeCell ref="U189:X191"/>
    <mergeCell ref="Y189:AB191"/>
    <mergeCell ref="AC189:AF191"/>
    <mergeCell ref="AG189:AO191"/>
    <mergeCell ref="AG186:AO188"/>
    <mergeCell ref="AP186:AS188"/>
    <mergeCell ref="AT186:AV188"/>
    <mergeCell ref="AW186:AX188"/>
    <mergeCell ref="AY186:AZ188"/>
    <mergeCell ref="BA186:BB188"/>
    <mergeCell ref="B186:L188"/>
    <mergeCell ref="M186:P188"/>
    <mergeCell ref="Q186:T188"/>
    <mergeCell ref="U186:X188"/>
    <mergeCell ref="Y186:AB188"/>
    <mergeCell ref="AC186:AF188"/>
    <mergeCell ref="AW183:AX185"/>
    <mergeCell ref="AY183:AZ185"/>
    <mergeCell ref="BA183:BB185"/>
    <mergeCell ref="BC183:BD185"/>
    <mergeCell ref="BE183:BF185"/>
    <mergeCell ref="BG183:BI185"/>
    <mergeCell ref="BG180:BI182"/>
    <mergeCell ref="B183:L185"/>
    <mergeCell ref="M183:P185"/>
    <mergeCell ref="Q183:T185"/>
    <mergeCell ref="U183:X185"/>
    <mergeCell ref="Y183:AB185"/>
    <mergeCell ref="AC183:AF185"/>
    <mergeCell ref="AG183:AO185"/>
    <mergeCell ref="AP183:AS185"/>
    <mergeCell ref="AT183:AV185"/>
    <mergeCell ref="AT180:AV182"/>
    <mergeCell ref="AW180:AX182"/>
    <mergeCell ref="AY180:AZ182"/>
    <mergeCell ref="BA180:BB182"/>
    <mergeCell ref="BC180:BD182"/>
    <mergeCell ref="BE180:BF182"/>
    <mergeCell ref="Y174:AB176"/>
    <mergeCell ref="AC174:AF176"/>
    <mergeCell ref="AG174:AO176"/>
    <mergeCell ref="AP174:AS176"/>
    <mergeCell ref="BE177:BF179"/>
    <mergeCell ref="BG177:BI179"/>
    <mergeCell ref="B180:L182"/>
    <mergeCell ref="M180:P182"/>
    <mergeCell ref="Q180:T182"/>
    <mergeCell ref="U180:X182"/>
    <mergeCell ref="Y180:AB182"/>
    <mergeCell ref="AC180:AF182"/>
    <mergeCell ref="AG180:AO182"/>
    <mergeCell ref="AP180:AS182"/>
    <mergeCell ref="AP177:AS179"/>
    <mergeCell ref="AT177:AV179"/>
    <mergeCell ref="AW177:AX179"/>
    <mergeCell ref="AY177:AZ179"/>
    <mergeCell ref="BA177:BB179"/>
    <mergeCell ref="BC177:BD179"/>
    <mergeCell ref="BG174:BI176"/>
    <mergeCell ref="Y171:AB173"/>
    <mergeCell ref="AC171:AF173"/>
    <mergeCell ref="AW171:AX173"/>
    <mergeCell ref="AY171:AZ173"/>
    <mergeCell ref="AP168:AS173"/>
    <mergeCell ref="AT168:AV173"/>
    <mergeCell ref="AW168:BB170"/>
    <mergeCell ref="BC168:BD173"/>
    <mergeCell ref="BE168:BF173"/>
    <mergeCell ref="BG168:BI173"/>
    <mergeCell ref="BA171:BB173"/>
    <mergeCell ref="BJ174:BL176"/>
    <mergeCell ref="BM174:BO176"/>
    <mergeCell ref="B177:L179"/>
    <mergeCell ref="M177:P179"/>
    <mergeCell ref="Q177:T179"/>
    <mergeCell ref="U177:X179"/>
    <mergeCell ref="Y177:AB179"/>
    <mergeCell ref="AC177:AF179"/>
    <mergeCell ref="AG177:AO179"/>
    <mergeCell ref="AT174:AV176"/>
    <mergeCell ref="AW174:AX176"/>
    <mergeCell ref="AY174:AZ176"/>
    <mergeCell ref="BA174:BB176"/>
    <mergeCell ref="BC174:BD176"/>
    <mergeCell ref="BE174:BF176"/>
    <mergeCell ref="BJ171:BL173"/>
    <mergeCell ref="BM171:BO173"/>
    <mergeCell ref="B174:L176"/>
    <mergeCell ref="M174:P176"/>
    <mergeCell ref="Q174:T176"/>
    <mergeCell ref="U174:X176"/>
    <mergeCell ref="AG165:BI167"/>
    <mergeCell ref="BJ165:BL167"/>
    <mergeCell ref="BM165:BO167"/>
    <mergeCell ref="B168:L170"/>
    <mergeCell ref="M168:P170"/>
    <mergeCell ref="Q168:T170"/>
    <mergeCell ref="U168:X170"/>
    <mergeCell ref="Y168:AB170"/>
    <mergeCell ref="AC168:AF170"/>
    <mergeCell ref="AG168:AO173"/>
    <mergeCell ref="BC162:BD164"/>
    <mergeCell ref="BE162:BF164"/>
    <mergeCell ref="BG162:BI164"/>
    <mergeCell ref="BJ162:BL164"/>
    <mergeCell ref="B165:L167"/>
    <mergeCell ref="M165:P167"/>
    <mergeCell ref="Q165:T167"/>
    <mergeCell ref="U165:X167"/>
    <mergeCell ref="Y165:AB167"/>
    <mergeCell ref="AC165:AF167"/>
    <mergeCell ref="AG162:AO164"/>
    <mergeCell ref="AP162:AS164"/>
    <mergeCell ref="AT162:AV164"/>
    <mergeCell ref="AW162:AX164"/>
    <mergeCell ref="AY162:AZ164"/>
    <mergeCell ref="BA162:BB164"/>
    <mergeCell ref="BJ168:BL170"/>
    <mergeCell ref="BM168:BO170"/>
    <mergeCell ref="B171:L173"/>
    <mergeCell ref="M171:P173"/>
    <mergeCell ref="Q171:T173"/>
    <mergeCell ref="U171:X173"/>
    <mergeCell ref="BC159:BD161"/>
    <mergeCell ref="BE159:BF161"/>
    <mergeCell ref="BG159:BI161"/>
    <mergeCell ref="BJ159:BL161"/>
    <mergeCell ref="B162:L164"/>
    <mergeCell ref="M162:P164"/>
    <mergeCell ref="Q162:T164"/>
    <mergeCell ref="U162:X164"/>
    <mergeCell ref="Y162:AB164"/>
    <mergeCell ref="AC162:AF164"/>
    <mergeCell ref="AG159:AO161"/>
    <mergeCell ref="AP159:AS161"/>
    <mergeCell ref="AT159:AV161"/>
    <mergeCell ref="AW159:AX161"/>
    <mergeCell ref="AY159:AZ161"/>
    <mergeCell ref="BA159:BB161"/>
    <mergeCell ref="BC156:BD158"/>
    <mergeCell ref="BE156:BF158"/>
    <mergeCell ref="BG156:BI158"/>
    <mergeCell ref="BJ156:BL158"/>
    <mergeCell ref="B159:L161"/>
    <mergeCell ref="M159:P161"/>
    <mergeCell ref="Q159:T161"/>
    <mergeCell ref="U159:X161"/>
    <mergeCell ref="Y159:AB161"/>
    <mergeCell ref="AC159:AF161"/>
    <mergeCell ref="AG156:AO158"/>
    <mergeCell ref="AP156:AS158"/>
    <mergeCell ref="AT156:AV158"/>
    <mergeCell ref="AW156:AX158"/>
    <mergeCell ref="AY156:AZ158"/>
    <mergeCell ref="BA156:BB158"/>
    <mergeCell ref="BC153:BD155"/>
    <mergeCell ref="BE153:BF155"/>
    <mergeCell ref="BG153:BI155"/>
    <mergeCell ref="BJ153:BL155"/>
    <mergeCell ref="B156:L158"/>
    <mergeCell ref="M156:P158"/>
    <mergeCell ref="Q156:T158"/>
    <mergeCell ref="U156:X158"/>
    <mergeCell ref="Y156:AB158"/>
    <mergeCell ref="AC156:AF158"/>
    <mergeCell ref="AG153:AO155"/>
    <mergeCell ref="AP153:AS155"/>
    <mergeCell ref="AT153:AV155"/>
    <mergeCell ref="AW153:AX155"/>
    <mergeCell ref="AY153:AZ155"/>
    <mergeCell ref="BA153:BB155"/>
    <mergeCell ref="BC150:BD152"/>
    <mergeCell ref="BE150:BF152"/>
    <mergeCell ref="BG150:BI152"/>
    <mergeCell ref="BJ150:BL152"/>
    <mergeCell ref="B153:L155"/>
    <mergeCell ref="M153:P155"/>
    <mergeCell ref="Q153:T155"/>
    <mergeCell ref="U153:X155"/>
    <mergeCell ref="Y153:AB155"/>
    <mergeCell ref="AC153:AF155"/>
    <mergeCell ref="AG150:AO152"/>
    <mergeCell ref="AP150:AS152"/>
    <mergeCell ref="AT150:AV152"/>
    <mergeCell ref="AW150:AX152"/>
    <mergeCell ref="AY150:AZ152"/>
    <mergeCell ref="BA150:BB152"/>
    <mergeCell ref="BC147:BD149"/>
    <mergeCell ref="BE147:BF149"/>
    <mergeCell ref="BG147:BI149"/>
    <mergeCell ref="BJ147:BL149"/>
    <mergeCell ref="B150:L152"/>
    <mergeCell ref="M150:P152"/>
    <mergeCell ref="Q150:T152"/>
    <mergeCell ref="U150:X152"/>
    <mergeCell ref="Y150:AB152"/>
    <mergeCell ref="AC150:AF152"/>
    <mergeCell ref="AG147:AO149"/>
    <mergeCell ref="AP147:AS149"/>
    <mergeCell ref="AT147:AV149"/>
    <mergeCell ref="AW147:AX149"/>
    <mergeCell ref="AY147:AZ149"/>
    <mergeCell ref="BA147:BB149"/>
    <mergeCell ref="BC144:BD146"/>
    <mergeCell ref="BE144:BF146"/>
    <mergeCell ref="BG144:BI146"/>
    <mergeCell ref="BJ144:BL146"/>
    <mergeCell ref="B147:L149"/>
    <mergeCell ref="M147:P149"/>
    <mergeCell ref="Q147:T149"/>
    <mergeCell ref="U147:X149"/>
    <mergeCell ref="Y147:AB149"/>
    <mergeCell ref="AC147:AF149"/>
    <mergeCell ref="AG144:AO146"/>
    <mergeCell ref="AP144:AS146"/>
    <mergeCell ref="AT144:AV146"/>
    <mergeCell ref="AW144:AX146"/>
    <mergeCell ref="AY144:AZ146"/>
    <mergeCell ref="BA144:BB146"/>
    <mergeCell ref="BC141:BD143"/>
    <mergeCell ref="BE141:BF143"/>
    <mergeCell ref="BG141:BI143"/>
    <mergeCell ref="BJ141:BL143"/>
    <mergeCell ref="B144:L146"/>
    <mergeCell ref="M144:P146"/>
    <mergeCell ref="Q144:T146"/>
    <mergeCell ref="U144:X146"/>
    <mergeCell ref="Y144:AB146"/>
    <mergeCell ref="AC144:AF146"/>
    <mergeCell ref="AG141:AO143"/>
    <mergeCell ref="AP141:AS143"/>
    <mergeCell ref="AT141:AV143"/>
    <mergeCell ref="AW141:AX143"/>
    <mergeCell ref="AY141:AZ143"/>
    <mergeCell ref="BA141:BB143"/>
    <mergeCell ref="BC138:BD140"/>
    <mergeCell ref="BE138:BF140"/>
    <mergeCell ref="BG138:BI140"/>
    <mergeCell ref="BJ138:BL140"/>
    <mergeCell ref="B141:L143"/>
    <mergeCell ref="M141:P143"/>
    <mergeCell ref="Q141:T143"/>
    <mergeCell ref="U141:X143"/>
    <mergeCell ref="Y141:AB143"/>
    <mergeCell ref="AC141:AF143"/>
    <mergeCell ref="AG138:AO140"/>
    <mergeCell ref="AP138:AS140"/>
    <mergeCell ref="AT138:AV140"/>
    <mergeCell ref="AW138:AX140"/>
    <mergeCell ref="AY138:AZ140"/>
    <mergeCell ref="BA138:BB140"/>
    <mergeCell ref="BC135:BD137"/>
    <mergeCell ref="BE135:BF137"/>
    <mergeCell ref="BG135:BI137"/>
    <mergeCell ref="BJ135:BL137"/>
    <mergeCell ref="B138:L140"/>
    <mergeCell ref="M138:P140"/>
    <mergeCell ref="Q138:T140"/>
    <mergeCell ref="U138:X140"/>
    <mergeCell ref="Y138:AB140"/>
    <mergeCell ref="AC138:AF140"/>
    <mergeCell ref="AG135:AO137"/>
    <mergeCell ref="AP135:AS137"/>
    <mergeCell ref="AT135:AV137"/>
    <mergeCell ref="AW135:AX137"/>
    <mergeCell ref="AY135:AZ137"/>
    <mergeCell ref="BA135:BB137"/>
    <mergeCell ref="BC132:BD134"/>
    <mergeCell ref="BE132:BF134"/>
    <mergeCell ref="BG132:BI134"/>
    <mergeCell ref="BJ132:BL134"/>
    <mergeCell ref="B135:L137"/>
    <mergeCell ref="M135:P137"/>
    <mergeCell ref="Q135:T137"/>
    <mergeCell ref="U135:X137"/>
    <mergeCell ref="Y135:AB137"/>
    <mergeCell ref="AC135:AF137"/>
    <mergeCell ref="AG132:AO134"/>
    <mergeCell ref="AP132:AS134"/>
    <mergeCell ref="AT132:AV134"/>
    <mergeCell ref="AW132:AX134"/>
    <mergeCell ref="AY132:AZ134"/>
    <mergeCell ref="BA132:BB134"/>
    <mergeCell ref="BC129:BD131"/>
    <mergeCell ref="BE129:BF131"/>
    <mergeCell ref="BG129:BI131"/>
    <mergeCell ref="BJ129:BL131"/>
    <mergeCell ref="B132:L134"/>
    <mergeCell ref="M132:P134"/>
    <mergeCell ref="Q132:T134"/>
    <mergeCell ref="U132:X134"/>
    <mergeCell ref="Y132:AB134"/>
    <mergeCell ref="AC132:AF134"/>
    <mergeCell ref="AG129:AO131"/>
    <mergeCell ref="AP129:AS131"/>
    <mergeCell ref="AT129:AV131"/>
    <mergeCell ref="AW129:AX131"/>
    <mergeCell ref="AY129:AZ131"/>
    <mergeCell ref="BA129:BB131"/>
    <mergeCell ref="BC126:BD128"/>
    <mergeCell ref="BE126:BF128"/>
    <mergeCell ref="BG126:BI128"/>
    <mergeCell ref="BJ126:BL128"/>
    <mergeCell ref="B129:L131"/>
    <mergeCell ref="M129:P131"/>
    <mergeCell ref="Q129:T131"/>
    <mergeCell ref="U129:X131"/>
    <mergeCell ref="Y129:AB131"/>
    <mergeCell ref="AC129:AF131"/>
    <mergeCell ref="AG126:AO128"/>
    <mergeCell ref="AP126:AS128"/>
    <mergeCell ref="AT126:AV128"/>
    <mergeCell ref="AW126:AX128"/>
    <mergeCell ref="AY126:AZ128"/>
    <mergeCell ref="BA126:BB128"/>
    <mergeCell ref="BC123:BD125"/>
    <mergeCell ref="BE123:BF125"/>
    <mergeCell ref="BG123:BI125"/>
    <mergeCell ref="BJ123:BL125"/>
    <mergeCell ref="B126:L128"/>
    <mergeCell ref="M126:P128"/>
    <mergeCell ref="Q126:T128"/>
    <mergeCell ref="U126:X128"/>
    <mergeCell ref="Y126:AB128"/>
    <mergeCell ref="AC126:AF128"/>
    <mergeCell ref="AG123:AO125"/>
    <mergeCell ref="AP123:AS125"/>
    <mergeCell ref="AT123:AV125"/>
    <mergeCell ref="AW123:AX125"/>
    <mergeCell ref="AY123:AZ125"/>
    <mergeCell ref="BA123:BB125"/>
    <mergeCell ref="BC120:BD122"/>
    <mergeCell ref="BE120:BF122"/>
    <mergeCell ref="BG120:BI122"/>
    <mergeCell ref="BJ120:BL122"/>
    <mergeCell ref="B123:L125"/>
    <mergeCell ref="M123:P125"/>
    <mergeCell ref="Q123:T125"/>
    <mergeCell ref="U123:X125"/>
    <mergeCell ref="Y123:AB125"/>
    <mergeCell ref="AC123:AF125"/>
    <mergeCell ref="AG120:AO122"/>
    <mergeCell ref="AP120:AS122"/>
    <mergeCell ref="AT120:AV122"/>
    <mergeCell ref="AW120:AX122"/>
    <mergeCell ref="AY120:AZ122"/>
    <mergeCell ref="BA120:BB122"/>
    <mergeCell ref="BC117:BD119"/>
    <mergeCell ref="BE117:BF119"/>
    <mergeCell ref="BG117:BI119"/>
    <mergeCell ref="BJ117:BL119"/>
    <mergeCell ref="B120:L122"/>
    <mergeCell ref="M120:P122"/>
    <mergeCell ref="Q120:T122"/>
    <mergeCell ref="U120:X122"/>
    <mergeCell ref="Y120:AB122"/>
    <mergeCell ref="AC120:AF122"/>
    <mergeCell ref="AG117:AO119"/>
    <mergeCell ref="AP117:AS119"/>
    <mergeCell ref="AT117:AV119"/>
    <mergeCell ref="AW117:AX119"/>
    <mergeCell ref="AY117:AZ119"/>
    <mergeCell ref="BA117:BB119"/>
    <mergeCell ref="BC114:BD116"/>
    <mergeCell ref="BE114:BF116"/>
    <mergeCell ref="BG114:BI116"/>
    <mergeCell ref="BJ114:BL116"/>
    <mergeCell ref="B117:L119"/>
    <mergeCell ref="M117:P119"/>
    <mergeCell ref="Q117:T119"/>
    <mergeCell ref="U117:X119"/>
    <mergeCell ref="Y117:AB119"/>
    <mergeCell ref="AC117:AF119"/>
    <mergeCell ref="AG114:AO116"/>
    <mergeCell ref="AP114:AS116"/>
    <mergeCell ref="AT114:AV116"/>
    <mergeCell ref="AW114:AX116"/>
    <mergeCell ref="AY114:AZ116"/>
    <mergeCell ref="BA114:BB116"/>
    <mergeCell ref="BC111:BD113"/>
    <mergeCell ref="BE111:BF113"/>
    <mergeCell ref="BG111:BI113"/>
    <mergeCell ref="BJ111:BL113"/>
    <mergeCell ref="B114:L116"/>
    <mergeCell ref="M114:P116"/>
    <mergeCell ref="Q114:T116"/>
    <mergeCell ref="U114:X116"/>
    <mergeCell ref="Y114:AB116"/>
    <mergeCell ref="AC114:AF116"/>
    <mergeCell ref="AG111:AO113"/>
    <mergeCell ref="AP111:AS113"/>
    <mergeCell ref="AT111:AV113"/>
    <mergeCell ref="AW111:AX113"/>
    <mergeCell ref="AY111:AZ113"/>
    <mergeCell ref="BA111:BB113"/>
    <mergeCell ref="BC108:BD110"/>
    <mergeCell ref="BE108:BF110"/>
    <mergeCell ref="BG108:BI110"/>
    <mergeCell ref="BJ108:BL110"/>
    <mergeCell ref="B111:L113"/>
    <mergeCell ref="M111:P113"/>
    <mergeCell ref="Q111:T113"/>
    <mergeCell ref="U111:X113"/>
    <mergeCell ref="Y111:AB113"/>
    <mergeCell ref="AC111:AF113"/>
    <mergeCell ref="AG108:AO110"/>
    <mergeCell ref="AP108:AS110"/>
    <mergeCell ref="AT108:AV110"/>
    <mergeCell ref="AW108:AX110"/>
    <mergeCell ref="AY108:AZ110"/>
    <mergeCell ref="BA108:BB110"/>
    <mergeCell ref="BC105:BD107"/>
    <mergeCell ref="BE105:BF107"/>
    <mergeCell ref="BG105:BI107"/>
    <mergeCell ref="BJ105:BL107"/>
    <mergeCell ref="B108:L110"/>
    <mergeCell ref="M108:P110"/>
    <mergeCell ref="Q108:T110"/>
    <mergeCell ref="U108:X110"/>
    <mergeCell ref="Y108:AB110"/>
    <mergeCell ref="AC108:AF110"/>
    <mergeCell ref="AG105:AO107"/>
    <mergeCell ref="AP105:AS107"/>
    <mergeCell ref="AT105:AV107"/>
    <mergeCell ref="AW105:AX107"/>
    <mergeCell ref="AY105:AZ107"/>
    <mergeCell ref="BA105:BB107"/>
    <mergeCell ref="BC102:BD104"/>
    <mergeCell ref="BE102:BF104"/>
    <mergeCell ref="BG102:BI104"/>
    <mergeCell ref="BJ102:BL104"/>
    <mergeCell ref="B105:L107"/>
    <mergeCell ref="M105:P107"/>
    <mergeCell ref="Q105:T107"/>
    <mergeCell ref="U105:X107"/>
    <mergeCell ref="Y105:AB107"/>
    <mergeCell ref="AC105:AF107"/>
    <mergeCell ref="AG102:AO104"/>
    <mergeCell ref="AP102:AS104"/>
    <mergeCell ref="AT102:AV104"/>
    <mergeCell ref="AW102:AX104"/>
    <mergeCell ref="AY102:AZ104"/>
    <mergeCell ref="BA102:BB104"/>
    <mergeCell ref="BC99:BD101"/>
    <mergeCell ref="BE99:BF101"/>
    <mergeCell ref="BG99:BI101"/>
    <mergeCell ref="BJ99:BL101"/>
    <mergeCell ref="B102:L104"/>
    <mergeCell ref="M102:P104"/>
    <mergeCell ref="Q102:T104"/>
    <mergeCell ref="U102:X104"/>
    <mergeCell ref="Y102:AB104"/>
    <mergeCell ref="AC102:AF104"/>
    <mergeCell ref="AG99:AO101"/>
    <mergeCell ref="AP99:AS101"/>
    <mergeCell ref="AT99:AV101"/>
    <mergeCell ref="AW99:AX101"/>
    <mergeCell ref="AY99:AZ101"/>
    <mergeCell ref="BA99:BB101"/>
    <mergeCell ref="BC96:BD98"/>
    <mergeCell ref="BE96:BF98"/>
    <mergeCell ref="BG96:BI98"/>
    <mergeCell ref="BJ96:BL98"/>
    <mergeCell ref="B99:L101"/>
    <mergeCell ref="M99:P101"/>
    <mergeCell ref="Q99:T101"/>
    <mergeCell ref="U99:X101"/>
    <mergeCell ref="Y99:AB101"/>
    <mergeCell ref="AC99:AF101"/>
    <mergeCell ref="AG96:AO98"/>
    <mergeCell ref="AP96:AS98"/>
    <mergeCell ref="AT96:AV98"/>
    <mergeCell ref="AW96:AX98"/>
    <mergeCell ref="AY96:AZ98"/>
    <mergeCell ref="BA96:BB98"/>
    <mergeCell ref="BC93:BD95"/>
    <mergeCell ref="BE93:BF95"/>
    <mergeCell ref="BG93:BI95"/>
    <mergeCell ref="BJ93:BL95"/>
    <mergeCell ref="B96:L98"/>
    <mergeCell ref="M96:P98"/>
    <mergeCell ref="Q96:T98"/>
    <mergeCell ref="U96:X98"/>
    <mergeCell ref="Y96:AB98"/>
    <mergeCell ref="AC96:AF98"/>
    <mergeCell ref="AG93:AO95"/>
    <mergeCell ref="AP93:AS95"/>
    <mergeCell ref="AT93:AV95"/>
    <mergeCell ref="AW93:AX95"/>
    <mergeCell ref="AY93:AZ95"/>
    <mergeCell ref="BA93:BB95"/>
    <mergeCell ref="BC90:BD92"/>
    <mergeCell ref="BE90:BF92"/>
    <mergeCell ref="BG90:BI92"/>
    <mergeCell ref="BJ90:BL92"/>
    <mergeCell ref="B93:L95"/>
    <mergeCell ref="M93:P95"/>
    <mergeCell ref="Q93:T95"/>
    <mergeCell ref="U93:X95"/>
    <mergeCell ref="Y93:AB95"/>
    <mergeCell ref="AC93:AF95"/>
    <mergeCell ref="AG90:AO92"/>
    <mergeCell ref="AP90:AS92"/>
    <mergeCell ref="AT90:AV92"/>
    <mergeCell ref="AW90:AX92"/>
    <mergeCell ref="AY90:AZ92"/>
    <mergeCell ref="BA90:BB92"/>
    <mergeCell ref="BC87:BD89"/>
    <mergeCell ref="BE87:BF89"/>
    <mergeCell ref="BG87:BI89"/>
    <mergeCell ref="BJ87:BL89"/>
    <mergeCell ref="B90:L92"/>
    <mergeCell ref="M90:P92"/>
    <mergeCell ref="Q90:T92"/>
    <mergeCell ref="U90:X92"/>
    <mergeCell ref="Y90:AB92"/>
    <mergeCell ref="AC90:AF92"/>
    <mergeCell ref="AG87:AO89"/>
    <mergeCell ref="AP87:AS89"/>
    <mergeCell ref="AT87:AV89"/>
    <mergeCell ref="AW87:AX89"/>
    <mergeCell ref="AY87:AZ89"/>
    <mergeCell ref="BA87:BB89"/>
    <mergeCell ref="BC84:BD86"/>
    <mergeCell ref="BE84:BF86"/>
    <mergeCell ref="BG84:BI86"/>
    <mergeCell ref="BJ84:BL86"/>
    <mergeCell ref="B87:L89"/>
    <mergeCell ref="M87:P89"/>
    <mergeCell ref="Q87:T89"/>
    <mergeCell ref="U87:X89"/>
    <mergeCell ref="Y87:AB89"/>
    <mergeCell ref="AC87:AF89"/>
    <mergeCell ref="AG84:AO86"/>
    <mergeCell ref="AP84:AS86"/>
    <mergeCell ref="AT84:AV86"/>
    <mergeCell ref="AW84:AX86"/>
    <mergeCell ref="AY84:AZ86"/>
    <mergeCell ref="BA84:BB86"/>
    <mergeCell ref="BC81:BD83"/>
    <mergeCell ref="BE81:BF83"/>
    <mergeCell ref="BG81:BI83"/>
    <mergeCell ref="BJ81:BL83"/>
    <mergeCell ref="B84:L86"/>
    <mergeCell ref="M84:P86"/>
    <mergeCell ref="Q84:T86"/>
    <mergeCell ref="U84:X86"/>
    <mergeCell ref="Y84:AB86"/>
    <mergeCell ref="AC84:AF86"/>
    <mergeCell ref="AG81:AO83"/>
    <mergeCell ref="AP81:AS83"/>
    <mergeCell ref="AT81:AV83"/>
    <mergeCell ref="AW81:AX83"/>
    <mergeCell ref="AY81:AZ83"/>
    <mergeCell ref="BA81:BB83"/>
    <mergeCell ref="BC78:BD80"/>
    <mergeCell ref="BE78:BF80"/>
    <mergeCell ref="BG78:BI80"/>
    <mergeCell ref="BJ78:BL80"/>
    <mergeCell ref="B81:L83"/>
    <mergeCell ref="M81:P83"/>
    <mergeCell ref="Q81:T83"/>
    <mergeCell ref="U81:X83"/>
    <mergeCell ref="Y81:AB83"/>
    <mergeCell ref="AC81:AF83"/>
    <mergeCell ref="AG78:AO80"/>
    <mergeCell ref="AP78:AS80"/>
    <mergeCell ref="AT78:AV80"/>
    <mergeCell ref="AW78:AX80"/>
    <mergeCell ref="AY78:AZ80"/>
    <mergeCell ref="BA78:BB80"/>
    <mergeCell ref="BC75:BD77"/>
    <mergeCell ref="BE75:BF77"/>
    <mergeCell ref="BG75:BI77"/>
    <mergeCell ref="BJ75:BL77"/>
    <mergeCell ref="B78:L80"/>
    <mergeCell ref="M78:P80"/>
    <mergeCell ref="Q78:T80"/>
    <mergeCell ref="U78:X80"/>
    <mergeCell ref="Y78:AB80"/>
    <mergeCell ref="AC78:AF80"/>
    <mergeCell ref="AG75:AO77"/>
    <mergeCell ref="AP75:AS77"/>
    <mergeCell ref="AT75:AV77"/>
    <mergeCell ref="AW75:AX77"/>
    <mergeCell ref="AY75:AZ77"/>
    <mergeCell ref="BA75:BB77"/>
    <mergeCell ref="BC72:BD74"/>
    <mergeCell ref="BE72:BF74"/>
    <mergeCell ref="BG72:BI74"/>
    <mergeCell ref="BJ72:BL74"/>
    <mergeCell ref="B75:L77"/>
    <mergeCell ref="M75:P77"/>
    <mergeCell ref="Q75:T77"/>
    <mergeCell ref="U75:X77"/>
    <mergeCell ref="Y75:AB77"/>
    <mergeCell ref="AC75:AF77"/>
    <mergeCell ref="AG72:AO74"/>
    <mergeCell ref="AP72:AS74"/>
    <mergeCell ref="AT72:AV74"/>
    <mergeCell ref="AW72:AX74"/>
    <mergeCell ref="AY72:AZ74"/>
    <mergeCell ref="BA72:BB74"/>
    <mergeCell ref="BC69:BD71"/>
    <mergeCell ref="BE69:BF71"/>
    <mergeCell ref="BG69:BI71"/>
    <mergeCell ref="BJ69:BL71"/>
    <mergeCell ref="B72:L74"/>
    <mergeCell ref="M72:P74"/>
    <mergeCell ref="Q72:T74"/>
    <mergeCell ref="U72:X74"/>
    <mergeCell ref="Y72:AB74"/>
    <mergeCell ref="AC72:AF74"/>
    <mergeCell ref="AG69:AO71"/>
    <mergeCell ref="AP69:AS71"/>
    <mergeCell ref="AT69:AV71"/>
    <mergeCell ref="AW69:AX71"/>
    <mergeCell ref="AY69:AZ71"/>
    <mergeCell ref="BA69:BB71"/>
    <mergeCell ref="BC66:BD68"/>
    <mergeCell ref="BE66:BF68"/>
    <mergeCell ref="BG66:BI68"/>
    <mergeCell ref="BJ66:BL68"/>
    <mergeCell ref="B69:L71"/>
    <mergeCell ref="M69:P71"/>
    <mergeCell ref="Q69:T71"/>
    <mergeCell ref="U69:X71"/>
    <mergeCell ref="Y69:AB71"/>
    <mergeCell ref="AC69:AF71"/>
    <mergeCell ref="AG66:AO68"/>
    <mergeCell ref="AP66:AS68"/>
    <mergeCell ref="AT66:AV68"/>
    <mergeCell ref="AW66:AX68"/>
    <mergeCell ref="AY66:AZ68"/>
    <mergeCell ref="BA66:BB68"/>
    <mergeCell ref="B66:L68"/>
    <mergeCell ref="M66:P68"/>
    <mergeCell ref="Q66:T68"/>
    <mergeCell ref="U66:X68"/>
    <mergeCell ref="Y66:AB68"/>
    <mergeCell ref="AC66:AF68"/>
    <mergeCell ref="BJ60:BL65"/>
    <mergeCell ref="B63:L65"/>
    <mergeCell ref="M63:P65"/>
    <mergeCell ref="Q63:T65"/>
    <mergeCell ref="U63:X65"/>
    <mergeCell ref="Y63:AB65"/>
    <mergeCell ref="AC63:AF65"/>
    <mergeCell ref="AW63:AX65"/>
    <mergeCell ref="AY63:AZ65"/>
    <mergeCell ref="BA63:BB65"/>
    <mergeCell ref="AP60:AS65"/>
    <mergeCell ref="AT60:AV65"/>
    <mergeCell ref="AW60:BB62"/>
    <mergeCell ref="BC60:BD65"/>
    <mergeCell ref="BE60:BF65"/>
    <mergeCell ref="BG60:BI65"/>
    <mergeCell ref="B54:AF57"/>
    <mergeCell ref="AG54:BI57"/>
    <mergeCell ref="B58:BI59"/>
    <mergeCell ref="B60:L62"/>
    <mergeCell ref="M60:P62"/>
    <mergeCell ref="Q60:T62"/>
    <mergeCell ref="U60:X62"/>
    <mergeCell ref="Y60:AB62"/>
    <mergeCell ref="AC60:AF62"/>
    <mergeCell ref="AG60:AO65"/>
    <mergeCell ref="BH48:BI50"/>
    <mergeCell ref="B51:J53"/>
    <mergeCell ref="K51:S53"/>
    <mergeCell ref="T51:AF53"/>
    <mergeCell ref="AG51:AO53"/>
    <mergeCell ref="AP51:AV53"/>
    <mergeCell ref="AW51:AY53"/>
    <mergeCell ref="AZ51:BE53"/>
    <mergeCell ref="BF51:BG53"/>
    <mergeCell ref="BH51:BI53"/>
    <mergeCell ref="BF45:BG47"/>
    <mergeCell ref="BH45:BI47"/>
    <mergeCell ref="B48:J50"/>
    <mergeCell ref="K48:S50"/>
    <mergeCell ref="T48:AF50"/>
    <mergeCell ref="AG48:AO50"/>
    <mergeCell ref="AP48:AV50"/>
    <mergeCell ref="AW48:AY50"/>
    <mergeCell ref="AZ48:BE50"/>
    <mergeCell ref="BF48:BG50"/>
    <mergeCell ref="AZ42:BE44"/>
    <mergeCell ref="BF42:BG44"/>
    <mergeCell ref="BH42:BI44"/>
    <mergeCell ref="B45:J47"/>
    <mergeCell ref="K45:S47"/>
    <mergeCell ref="T45:AF47"/>
    <mergeCell ref="AG45:AO47"/>
    <mergeCell ref="AP45:AV47"/>
    <mergeCell ref="AW45:AY47"/>
    <mergeCell ref="AZ45:BE47"/>
    <mergeCell ref="B42:J44"/>
    <mergeCell ref="K42:S44"/>
    <mergeCell ref="T42:AF44"/>
    <mergeCell ref="AG42:AO44"/>
    <mergeCell ref="AP42:AV44"/>
    <mergeCell ref="AW42:AY44"/>
    <mergeCell ref="AY36:AZ38"/>
    <mergeCell ref="BA36:BB38"/>
    <mergeCell ref="BC36:BE38"/>
    <mergeCell ref="BF36:BI38"/>
    <mergeCell ref="B39:J41"/>
    <mergeCell ref="K39:S41"/>
    <mergeCell ref="T39:AF41"/>
    <mergeCell ref="AG39:AO41"/>
    <mergeCell ref="AP39:AY41"/>
    <mergeCell ref="AZ39:BI41"/>
    <mergeCell ref="AY33:AZ35"/>
    <mergeCell ref="BA33:BB35"/>
    <mergeCell ref="BC33:BE35"/>
    <mergeCell ref="BF33:BI35"/>
    <mergeCell ref="B36:J38"/>
    <mergeCell ref="K36:S38"/>
    <mergeCell ref="T36:AF38"/>
    <mergeCell ref="AG36:AO38"/>
    <mergeCell ref="AP36:AU38"/>
    <mergeCell ref="AV36:AX38"/>
    <mergeCell ref="T21:AF23"/>
    <mergeCell ref="AG21:AO23"/>
    <mergeCell ref="AP21:AU23"/>
    <mergeCell ref="AV21:AX23"/>
    <mergeCell ref="AY30:AZ32"/>
    <mergeCell ref="BA30:BB32"/>
    <mergeCell ref="BC30:BE32"/>
    <mergeCell ref="BF30:BI32"/>
    <mergeCell ref="B33:J35"/>
    <mergeCell ref="K33:S35"/>
    <mergeCell ref="T33:AF35"/>
    <mergeCell ref="AG33:AO35"/>
    <mergeCell ref="AP33:AU35"/>
    <mergeCell ref="AV33:AX35"/>
    <mergeCell ref="AY27:AZ29"/>
    <mergeCell ref="BA27:BB29"/>
    <mergeCell ref="BC27:BE29"/>
    <mergeCell ref="BF27:BI29"/>
    <mergeCell ref="B30:J32"/>
    <mergeCell ref="K30:S32"/>
    <mergeCell ref="T30:AF32"/>
    <mergeCell ref="AG30:AO32"/>
    <mergeCell ref="AP30:AU32"/>
    <mergeCell ref="AV30:AX32"/>
    <mergeCell ref="B2:AO11"/>
    <mergeCell ref="AP2:AY11"/>
    <mergeCell ref="AZ2:BI11"/>
    <mergeCell ref="B12:BI15"/>
    <mergeCell ref="B16:BI17"/>
    <mergeCell ref="B18:J20"/>
    <mergeCell ref="K18:S20"/>
    <mergeCell ref="T18:AF20"/>
    <mergeCell ref="AG18:AO20"/>
    <mergeCell ref="AP18:BI20"/>
    <mergeCell ref="AY24:AZ26"/>
    <mergeCell ref="BA24:BB26"/>
    <mergeCell ref="BC24:BE26"/>
    <mergeCell ref="BF24:BI26"/>
    <mergeCell ref="B27:J29"/>
    <mergeCell ref="K27:S29"/>
    <mergeCell ref="T27:AF29"/>
    <mergeCell ref="AG27:AO29"/>
    <mergeCell ref="AP27:AU29"/>
    <mergeCell ref="AV27:AX29"/>
    <mergeCell ref="AY21:AZ23"/>
    <mergeCell ref="BA21:BB23"/>
    <mergeCell ref="BC21:BE23"/>
    <mergeCell ref="BF21:BI23"/>
    <mergeCell ref="B24:J26"/>
    <mergeCell ref="K24:S26"/>
    <mergeCell ref="T24:AF26"/>
    <mergeCell ref="AG24:AO26"/>
    <mergeCell ref="AP24:AU26"/>
    <mergeCell ref="AV24:AX26"/>
    <mergeCell ref="B21:J23"/>
    <mergeCell ref="K21:S23"/>
  </mergeCells>
  <conditionalFormatting sqref="AT66:AZ68 AY108:AZ119 AY123:AZ131 AY135:AZ137 AY141:AZ164 AY69:AZ104 AT69:AX164 BE66:BL164">
    <cfRule type="cellIs" dxfId="569" priority="38" operator="equal">
      <formula>0</formula>
    </cfRule>
  </conditionalFormatting>
  <conditionalFormatting sqref="AY177:AZ209">
    <cfRule type="cellIs" dxfId="568" priority="37" operator="equal">
      <formula>0</formula>
    </cfRule>
  </conditionalFormatting>
  <conditionalFormatting sqref="AE245:AK248 AO245:AQ248">
    <cfRule type="expression" dxfId="567" priority="36">
      <formula>($AB$245=0)</formula>
    </cfRule>
  </conditionalFormatting>
  <conditionalFormatting sqref="AK279:AM282">
    <cfRule type="cellIs" dxfId="566" priority="35" operator="equal">
      <formula>0</formula>
    </cfRule>
  </conditionalFormatting>
  <conditionalFormatting sqref="BA66:BB164">
    <cfRule type="cellIs" dxfId="565" priority="34" operator="equal">
      <formula>0</formula>
    </cfRule>
  </conditionalFormatting>
  <conditionalFormatting sqref="BG66:BL164">
    <cfRule type="cellIs" dxfId="564" priority="33" operator="lessThan">
      <formula>0</formula>
    </cfRule>
  </conditionalFormatting>
  <conditionalFormatting sqref="BG177:BI209">
    <cfRule type="cellIs" dxfId="563" priority="32" operator="equal">
      <formula>0</formula>
    </cfRule>
  </conditionalFormatting>
  <conditionalFormatting sqref="BG177:BI209">
    <cfRule type="cellIs" dxfId="562" priority="31" operator="lessThan">
      <formula>0</formula>
    </cfRule>
  </conditionalFormatting>
  <conditionalFormatting sqref="AZ245:BI248">
    <cfRule type="expression" dxfId="561" priority="30">
      <formula>$AW$245=0</formula>
    </cfRule>
  </conditionalFormatting>
  <conditionalFormatting sqref="AH279:AJ282">
    <cfRule type="cellIs" dxfId="560" priority="29" operator="equal">
      <formula>0</formula>
    </cfRule>
  </conditionalFormatting>
  <conditionalFormatting sqref="AT174:BB176 AT177:AX209 BE177:BF209 BE174:BI176 BA177:BB209">
    <cfRule type="cellIs" dxfId="559" priority="28" operator="equal">
      <formula>0</formula>
    </cfRule>
  </conditionalFormatting>
  <conditionalFormatting sqref="BG174:BI176">
    <cfRule type="cellIs" dxfId="558" priority="27" operator="lessThan">
      <formula>0</formula>
    </cfRule>
  </conditionalFormatting>
  <conditionalFormatting sqref="BC66:BD164">
    <cfRule type="cellIs" dxfId="557" priority="26" operator="equal">
      <formula>0</formula>
    </cfRule>
  </conditionalFormatting>
  <conditionalFormatting sqref="BC174:BD209">
    <cfRule type="cellIs" dxfId="556" priority="25" operator="equal">
      <formula>0</formula>
    </cfRule>
  </conditionalFormatting>
  <conditionalFormatting sqref="AE241:AK244">
    <cfRule type="expression" dxfId="555" priority="24">
      <formula>($AB$245=0)</formula>
    </cfRule>
  </conditionalFormatting>
  <conditionalFormatting sqref="AO241:AQ244">
    <cfRule type="expression" dxfId="554" priority="23">
      <formula>($AB$245=0)</formula>
    </cfRule>
  </conditionalFormatting>
  <conditionalFormatting sqref="AZ241:BI244">
    <cfRule type="expression" dxfId="553" priority="22">
      <formula>$AW$245=0</formula>
    </cfRule>
  </conditionalFormatting>
  <conditionalFormatting sqref="AY105:AZ107">
    <cfRule type="cellIs" dxfId="552" priority="21" operator="equal">
      <formula>0</formula>
    </cfRule>
  </conditionalFormatting>
  <conditionalFormatting sqref="AY120:AZ122">
    <cfRule type="cellIs" dxfId="551" priority="20" operator="equal">
      <formula>0</formula>
    </cfRule>
  </conditionalFormatting>
  <conditionalFormatting sqref="AY132:AZ134">
    <cfRule type="cellIs" dxfId="550" priority="19" operator="equal">
      <formula>0</formula>
    </cfRule>
  </conditionalFormatting>
  <conditionalFormatting sqref="AY138:AZ140">
    <cfRule type="cellIs" dxfId="549" priority="18" operator="equal">
      <formula>0</formula>
    </cfRule>
  </conditionalFormatting>
  <conditionalFormatting sqref="BJ165:BL170">
    <cfRule type="cellIs" dxfId="548" priority="17" operator="equal">
      <formula>0</formula>
    </cfRule>
  </conditionalFormatting>
  <conditionalFormatting sqref="BJ165:BL170">
    <cfRule type="cellIs" dxfId="547" priority="16" operator="lessThan">
      <formula>0</formula>
    </cfRule>
  </conditionalFormatting>
  <conditionalFormatting sqref="BJ171:BL173">
    <cfRule type="cellIs" dxfId="546" priority="15" operator="equal">
      <formula>0</formula>
    </cfRule>
  </conditionalFormatting>
  <conditionalFormatting sqref="BJ171:BL173">
    <cfRule type="cellIs" dxfId="545" priority="14" operator="lessThan">
      <formula>0</formula>
    </cfRule>
  </conditionalFormatting>
  <conditionalFormatting sqref="BH48:BI53">
    <cfRule type="cellIs" dxfId="544" priority="13" operator="equal">
      <formula>0</formula>
    </cfRule>
  </conditionalFormatting>
  <conditionalFormatting sqref="BJ174:BL176">
    <cfRule type="cellIs" dxfId="543" priority="12" operator="equal">
      <formula>0</formula>
    </cfRule>
  </conditionalFormatting>
  <conditionalFormatting sqref="BJ174:BL176">
    <cfRule type="cellIs" dxfId="542" priority="11" operator="lessThan">
      <formula>0</formula>
    </cfRule>
  </conditionalFormatting>
  <conditionalFormatting sqref="AL245:AN248">
    <cfRule type="expression" dxfId="541" priority="10">
      <formula>($AB$245=0)</formula>
    </cfRule>
  </conditionalFormatting>
  <conditionalFormatting sqref="AL241:AN244">
    <cfRule type="expression" dxfId="540" priority="9">
      <formula>($AB$245=0)</formula>
    </cfRule>
  </conditionalFormatting>
  <conditionalFormatting sqref="M66:Y68 Y69:Y71 M72:Y150">
    <cfRule type="cellIs" dxfId="539" priority="8" operator="equal">
      <formula>0</formula>
    </cfRule>
  </conditionalFormatting>
  <conditionalFormatting sqref="AC69:AC71">
    <cfRule type="cellIs" dxfId="538" priority="7" operator="equal">
      <formula>0</formula>
    </cfRule>
  </conditionalFormatting>
  <conditionalFormatting sqref="U69:U71">
    <cfRule type="cellIs" dxfId="537" priority="6" operator="equal">
      <formula>0</formula>
    </cfRule>
  </conditionalFormatting>
  <conditionalFormatting sqref="Q69:Q71">
    <cfRule type="cellIs" dxfId="536" priority="5" operator="equal">
      <formula>0</formula>
    </cfRule>
  </conditionalFormatting>
  <conditionalFormatting sqref="M69:M71">
    <cfRule type="cellIs" dxfId="535" priority="4" operator="equal">
      <formula>0</formula>
    </cfRule>
  </conditionalFormatting>
  <conditionalFormatting sqref="BH42:BI47">
    <cfRule type="cellIs" dxfId="534" priority="3" operator="equal">
      <formula>0</formula>
    </cfRule>
  </conditionalFormatting>
  <conditionalFormatting sqref="BJ177:BL179">
    <cfRule type="cellIs" dxfId="533" priority="2" operator="equal">
      <formula>0</formula>
    </cfRule>
  </conditionalFormatting>
  <conditionalFormatting sqref="BJ177:BL179">
    <cfRule type="cellIs" dxfId="532" priority="1" operator="lessThan">
      <formula>0</formula>
    </cfRule>
  </conditionalFormatting>
  <printOptions horizontalCentered="1"/>
  <pageMargins left="0.25" right="0.25" top="0.25" bottom="0.25" header="0" footer="0"/>
  <pageSetup scale="15" orientation="portrait" r:id="rId1"/>
  <drawing r:id="rId2"/>
  <legacyDrawing r:id="rId3"/>
</worksheet>
</file>

<file path=xl/worksheets/sheet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53">
    <tabColor theme="8" tint="-0.249977111117893"/>
  </sheetPr>
  <dimension ref="A1:BO308"/>
  <sheetViews>
    <sheetView topLeftCell="A63" zoomScale="30" zoomScaleNormal="30" zoomScaleSheetLayoutView="30" workbookViewId="0">
      <selection activeCell="Y150" sqref="Y150:AB152"/>
    </sheetView>
  </sheetViews>
  <sheetFormatPr defaultRowHeight="15"/>
  <cols>
    <col min="2" max="15" width="9.42578125" customWidth="1"/>
    <col min="16" max="16" width="21" customWidth="1"/>
    <col min="17" max="17" width="9.42578125" customWidth="1"/>
    <col min="18" max="18" width="10.85546875" customWidth="1"/>
    <col min="19" max="19" width="16.28515625" customWidth="1"/>
    <col min="20" max="20" width="8.28515625" customWidth="1"/>
    <col min="21" max="23" width="9.42578125" customWidth="1"/>
    <col min="24" max="24" width="17.5703125" customWidth="1"/>
    <col min="25" max="25" width="14.5703125" customWidth="1"/>
    <col min="26" max="27" width="10.5703125" customWidth="1"/>
    <col min="28" max="28" width="7.140625" customWidth="1"/>
    <col min="29" max="31" width="9.42578125" customWidth="1"/>
    <col min="32" max="32" width="15.5703125" customWidth="1"/>
    <col min="33" max="40" width="9.42578125" customWidth="1"/>
    <col min="41" max="41" width="18.5703125" customWidth="1"/>
    <col min="42" max="46" width="9.42578125" customWidth="1"/>
    <col min="47" max="47" width="16.28515625" customWidth="1"/>
    <col min="48" max="49" width="9.42578125" customWidth="1"/>
    <col min="50" max="50" width="12" customWidth="1"/>
    <col min="51" max="51" width="9.42578125" customWidth="1"/>
    <col min="52" max="52" width="12" customWidth="1"/>
    <col min="53" max="53" width="9.42578125" customWidth="1"/>
    <col min="54" max="56" width="11.5703125" customWidth="1"/>
    <col min="57" max="59" width="9.42578125" customWidth="1"/>
    <col min="60" max="60" width="12" customWidth="1"/>
    <col min="61" max="61" width="11.42578125" customWidth="1"/>
    <col min="63" max="63" width="9.140625" customWidth="1"/>
  </cols>
  <sheetData>
    <row r="1" spans="2:61" ht="15.75" thickBot="1"/>
    <row r="2" spans="2:61" ht="15" customHeight="1" thickTop="1">
      <c r="B2" s="475" t="s">
        <v>0</v>
      </c>
      <c r="C2" s="476"/>
      <c r="D2" s="476"/>
      <c r="E2" s="476"/>
      <c r="F2" s="476"/>
      <c r="G2" s="476"/>
      <c r="H2" s="476"/>
      <c r="I2" s="476"/>
      <c r="J2" s="476"/>
      <c r="K2" s="476"/>
      <c r="L2" s="476"/>
      <c r="M2" s="476"/>
      <c r="N2" s="476"/>
      <c r="O2" s="476"/>
      <c r="P2" s="476"/>
      <c r="Q2" s="476"/>
      <c r="R2" s="476"/>
      <c r="S2" s="476"/>
      <c r="T2" s="476"/>
      <c r="U2" s="476"/>
      <c r="V2" s="476"/>
      <c r="W2" s="476"/>
      <c r="X2" s="476"/>
      <c r="Y2" s="476"/>
      <c r="Z2" s="476"/>
      <c r="AA2" s="476"/>
      <c r="AB2" s="476"/>
      <c r="AC2" s="476"/>
      <c r="AD2" s="476"/>
      <c r="AE2" s="476"/>
      <c r="AF2" s="476"/>
      <c r="AG2" s="476"/>
      <c r="AH2" s="476"/>
      <c r="AI2" s="476"/>
      <c r="AJ2" s="476"/>
      <c r="AK2" s="476"/>
      <c r="AL2" s="476"/>
      <c r="AM2" s="476"/>
      <c r="AN2" s="476"/>
      <c r="AO2" s="476"/>
      <c r="AP2" s="476"/>
      <c r="AQ2" s="476"/>
      <c r="AR2" s="476"/>
      <c r="AS2" s="476"/>
      <c r="AT2" s="476"/>
      <c r="AU2" s="476"/>
      <c r="AV2" s="476"/>
      <c r="AW2" s="476"/>
      <c r="AX2" s="476"/>
      <c r="AY2" s="476"/>
      <c r="AZ2" s="481"/>
      <c r="BA2" s="481"/>
      <c r="BB2" s="481"/>
      <c r="BC2" s="481"/>
      <c r="BD2" s="481"/>
      <c r="BE2" s="481"/>
      <c r="BF2" s="481"/>
      <c r="BG2" s="481"/>
      <c r="BH2" s="481"/>
      <c r="BI2" s="482"/>
    </row>
    <row r="3" spans="2:61" ht="15" customHeight="1">
      <c r="B3" s="477"/>
      <c r="C3" s="478"/>
      <c r="D3" s="478"/>
      <c r="E3" s="478"/>
      <c r="F3" s="478"/>
      <c r="G3" s="478"/>
      <c r="H3" s="478"/>
      <c r="I3" s="478"/>
      <c r="J3" s="478"/>
      <c r="K3" s="478"/>
      <c r="L3" s="478"/>
      <c r="M3" s="478"/>
      <c r="N3" s="478"/>
      <c r="O3" s="478"/>
      <c r="P3" s="478"/>
      <c r="Q3" s="478"/>
      <c r="R3" s="478"/>
      <c r="S3" s="478"/>
      <c r="T3" s="478"/>
      <c r="U3" s="478"/>
      <c r="V3" s="478"/>
      <c r="W3" s="478"/>
      <c r="X3" s="478"/>
      <c r="Y3" s="478"/>
      <c r="Z3" s="478"/>
      <c r="AA3" s="478"/>
      <c r="AB3" s="478"/>
      <c r="AC3" s="478"/>
      <c r="AD3" s="478"/>
      <c r="AE3" s="478"/>
      <c r="AF3" s="478"/>
      <c r="AG3" s="478"/>
      <c r="AH3" s="478"/>
      <c r="AI3" s="478"/>
      <c r="AJ3" s="478"/>
      <c r="AK3" s="478"/>
      <c r="AL3" s="478"/>
      <c r="AM3" s="478"/>
      <c r="AN3" s="478"/>
      <c r="AO3" s="478"/>
      <c r="AP3" s="478"/>
      <c r="AQ3" s="478"/>
      <c r="AR3" s="478"/>
      <c r="AS3" s="478"/>
      <c r="AT3" s="478"/>
      <c r="AU3" s="478"/>
      <c r="AV3" s="478"/>
      <c r="AW3" s="478"/>
      <c r="AX3" s="478"/>
      <c r="AY3" s="478"/>
      <c r="AZ3" s="483"/>
      <c r="BA3" s="483"/>
      <c r="BB3" s="483"/>
      <c r="BC3" s="483"/>
      <c r="BD3" s="483"/>
      <c r="BE3" s="483"/>
      <c r="BF3" s="483"/>
      <c r="BG3" s="483"/>
      <c r="BH3" s="483"/>
      <c r="BI3" s="484"/>
    </row>
    <row r="4" spans="2:61" ht="15" customHeight="1">
      <c r="B4" s="477"/>
      <c r="C4" s="478"/>
      <c r="D4" s="478"/>
      <c r="E4" s="478"/>
      <c r="F4" s="478"/>
      <c r="G4" s="478"/>
      <c r="H4" s="478"/>
      <c r="I4" s="478"/>
      <c r="J4" s="478"/>
      <c r="K4" s="478"/>
      <c r="L4" s="478"/>
      <c r="M4" s="478"/>
      <c r="N4" s="478"/>
      <c r="O4" s="478"/>
      <c r="P4" s="478"/>
      <c r="Q4" s="478"/>
      <c r="R4" s="478"/>
      <c r="S4" s="478"/>
      <c r="T4" s="478"/>
      <c r="U4" s="478"/>
      <c r="V4" s="478"/>
      <c r="W4" s="478"/>
      <c r="X4" s="478"/>
      <c r="Y4" s="478"/>
      <c r="Z4" s="478"/>
      <c r="AA4" s="478"/>
      <c r="AB4" s="478"/>
      <c r="AC4" s="478"/>
      <c r="AD4" s="478"/>
      <c r="AE4" s="478"/>
      <c r="AF4" s="478"/>
      <c r="AG4" s="478"/>
      <c r="AH4" s="478"/>
      <c r="AI4" s="478"/>
      <c r="AJ4" s="478"/>
      <c r="AK4" s="478"/>
      <c r="AL4" s="478"/>
      <c r="AM4" s="478"/>
      <c r="AN4" s="478"/>
      <c r="AO4" s="478"/>
      <c r="AP4" s="478"/>
      <c r="AQ4" s="478"/>
      <c r="AR4" s="478"/>
      <c r="AS4" s="478"/>
      <c r="AT4" s="478"/>
      <c r="AU4" s="478"/>
      <c r="AV4" s="478"/>
      <c r="AW4" s="478"/>
      <c r="AX4" s="478"/>
      <c r="AY4" s="478"/>
      <c r="AZ4" s="483"/>
      <c r="BA4" s="483"/>
      <c r="BB4" s="483"/>
      <c r="BC4" s="483"/>
      <c r="BD4" s="483"/>
      <c r="BE4" s="483"/>
      <c r="BF4" s="483"/>
      <c r="BG4" s="483"/>
      <c r="BH4" s="483"/>
      <c r="BI4" s="484"/>
    </row>
    <row r="5" spans="2:61" ht="15" customHeight="1">
      <c r="B5" s="477"/>
      <c r="C5" s="478"/>
      <c r="D5" s="478"/>
      <c r="E5" s="478"/>
      <c r="F5" s="478"/>
      <c r="G5" s="478"/>
      <c r="H5" s="478"/>
      <c r="I5" s="478"/>
      <c r="J5" s="478"/>
      <c r="K5" s="478"/>
      <c r="L5" s="478"/>
      <c r="M5" s="478"/>
      <c r="N5" s="478"/>
      <c r="O5" s="478"/>
      <c r="P5" s="478"/>
      <c r="Q5" s="478"/>
      <c r="R5" s="478"/>
      <c r="S5" s="478"/>
      <c r="T5" s="478"/>
      <c r="U5" s="478"/>
      <c r="V5" s="478"/>
      <c r="W5" s="478"/>
      <c r="X5" s="478"/>
      <c r="Y5" s="478"/>
      <c r="Z5" s="478"/>
      <c r="AA5" s="478"/>
      <c r="AB5" s="478"/>
      <c r="AC5" s="478"/>
      <c r="AD5" s="478"/>
      <c r="AE5" s="478"/>
      <c r="AF5" s="478"/>
      <c r="AG5" s="478"/>
      <c r="AH5" s="478"/>
      <c r="AI5" s="478"/>
      <c r="AJ5" s="478"/>
      <c r="AK5" s="478"/>
      <c r="AL5" s="478"/>
      <c r="AM5" s="478"/>
      <c r="AN5" s="478"/>
      <c r="AO5" s="478"/>
      <c r="AP5" s="478"/>
      <c r="AQ5" s="478"/>
      <c r="AR5" s="478"/>
      <c r="AS5" s="478"/>
      <c r="AT5" s="478"/>
      <c r="AU5" s="478"/>
      <c r="AV5" s="478"/>
      <c r="AW5" s="478"/>
      <c r="AX5" s="478"/>
      <c r="AY5" s="478"/>
      <c r="AZ5" s="483"/>
      <c r="BA5" s="483"/>
      <c r="BB5" s="483"/>
      <c r="BC5" s="483"/>
      <c r="BD5" s="483"/>
      <c r="BE5" s="483"/>
      <c r="BF5" s="483"/>
      <c r="BG5" s="483"/>
      <c r="BH5" s="483"/>
      <c r="BI5" s="484"/>
    </row>
    <row r="6" spans="2:61" ht="15" customHeight="1">
      <c r="B6" s="477"/>
      <c r="C6" s="478"/>
      <c r="D6" s="478"/>
      <c r="E6" s="478"/>
      <c r="F6" s="478"/>
      <c r="G6" s="478"/>
      <c r="H6" s="478"/>
      <c r="I6" s="478"/>
      <c r="J6" s="478"/>
      <c r="K6" s="478"/>
      <c r="L6" s="478"/>
      <c r="M6" s="478"/>
      <c r="N6" s="478"/>
      <c r="O6" s="478"/>
      <c r="P6" s="478"/>
      <c r="Q6" s="478"/>
      <c r="R6" s="478"/>
      <c r="S6" s="478"/>
      <c r="T6" s="478"/>
      <c r="U6" s="478"/>
      <c r="V6" s="478"/>
      <c r="W6" s="478"/>
      <c r="X6" s="478"/>
      <c r="Y6" s="478"/>
      <c r="Z6" s="478"/>
      <c r="AA6" s="478"/>
      <c r="AB6" s="478"/>
      <c r="AC6" s="478"/>
      <c r="AD6" s="478"/>
      <c r="AE6" s="478"/>
      <c r="AF6" s="478"/>
      <c r="AG6" s="478"/>
      <c r="AH6" s="478"/>
      <c r="AI6" s="478"/>
      <c r="AJ6" s="478"/>
      <c r="AK6" s="478"/>
      <c r="AL6" s="478"/>
      <c r="AM6" s="478"/>
      <c r="AN6" s="478"/>
      <c r="AO6" s="478"/>
      <c r="AP6" s="478"/>
      <c r="AQ6" s="478"/>
      <c r="AR6" s="478"/>
      <c r="AS6" s="478"/>
      <c r="AT6" s="478"/>
      <c r="AU6" s="478"/>
      <c r="AV6" s="478"/>
      <c r="AW6" s="478"/>
      <c r="AX6" s="478"/>
      <c r="AY6" s="478"/>
      <c r="AZ6" s="483"/>
      <c r="BA6" s="483"/>
      <c r="BB6" s="483"/>
      <c r="BC6" s="483"/>
      <c r="BD6" s="483"/>
      <c r="BE6" s="483"/>
      <c r="BF6" s="483"/>
      <c r="BG6" s="483"/>
      <c r="BH6" s="483"/>
      <c r="BI6" s="484"/>
    </row>
    <row r="7" spans="2:61" ht="15" customHeight="1">
      <c r="B7" s="477"/>
      <c r="C7" s="478"/>
      <c r="D7" s="478"/>
      <c r="E7" s="478"/>
      <c r="F7" s="478"/>
      <c r="G7" s="478"/>
      <c r="H7" s="478"/>
      <c r="I7" s="478"/>
      <c r="J7" s="478"/>
      <c r="K7" s="478"/>
      <c r="L7" s="478"/>
      <c r="M7" s="478"/>
      <c r="N7" s="478"/>
      <c r="O7" s="478"/>
      <c r="P7" s="478"/>
      <c r="Q7" s="478"/>
      <c r="R7" s="478"/>
      <c r="S7" s="478"/>
      <c r="T7" s="478"/>
      <c r="U7" s="478"/>
      <c r="V7" s="478"/>
      <c r="W7" s="478"/>
      <c r="X7" s="478"/>
      <c r="Y7" s="478"/>
      <c r="Z7" s="478"/>
      <c r="AA7" s="478"/>
      <c r="AB7" s="478"/>
      <c r="AC7" s="478"/>
      <c r="AD7" s="478"/>
      <c r="AE7" s="478"/>
      <c r="AF7" s="478"/>
      <c r="AG7" s="478"/>
      <c r="AH7" s="478"/>
      <c r="AI7" s="478"/>
      <c r="AJ7" s="478"/>
      <c r="AK7" s="478"/>
      <c r="AL7" s="478"/>
      <c r="AM7" s="478"/>
      <c r="AN7" s="478"/>
      <c r="AO7" s="478"/>
      <c r="AP7" s="478"/>
      <c r="AQ7" s="478"/>
      <c r="AR7" s="478"/>
      <c r="AS7" s="478"/>
      <c r="AT7" s="478"/>
      <c r="AU7" s="478"/>
      <c r="AV7" s="478"/>
      <c r="AW7" s="478"/>
      <c r="AX7" s="478"/>
      <c r="AY7" s="478"/>
      <c r="AZ7" s="483"/>
      <c r="BA7" s="483"/>
      <c r="BB7" s="483"/>
      <c r="BC7" s="483"/>
      <c r="BD7" s="483"/>
      <c r="BE7" s="483"/>
      <c r="BF7" s="483"/>
      <c r="BG7" s="483"/>
      <c r="BH7" s="483"/>
      <c r="BI7" s="484"/>
    </row>
    <row r="8" spans="2:61" ht="15" customHeight="1">
      <c r="B8" s="477"/>
      <c r="C8" s="478"/>
      <c r="D8" s="478"/>
      <c r="E8" s="478"/>
      <c r="F8" s="478"/>
      <c r="G8" s="478"/>
      <c r="H8" s="478"/>
      <c r="I8" s="478"/>
      <c r="J8" s="478"/>
      <c r="K8" s="478"/>
      <c r="L8" s="478"/>
      <c r="M8" s="478"/>
      <c r="N8" s="478"/>
      <c r="O8" s="478"/>
      <c r="P8" s="478"/>
      <c r="Q8" s="478"/>
      <c r="R8" s="478"/>
      <c r="S8" s="478"/>
      <c r="T8" s="478"/>
      <c r="U8" s="478"/>
      <c r="V8" s="478"/>
      <c r="W8" s="478"/>
      <c r="X8" s="478"/>
      <c r="Y8" s="478"/>
      <c r="Z8" s="478"/>
      <c r="AA8" s="478"/>
      <c r="AB8" s="478"/>
      <c r="AC8" s="478"/>
      <c r="AD8" s="478"/>
      <c r="AE8" s="478"/>
      <c r="AF8" s="478"/>
      <c r="AG8" s="478"/>
      <c r="AH8" s="478"/>
      <c r="AI8" s="478"/>
      <c r="AJ8" s="478"/>
      <c r="AK8" s="478"/>
      <c r="AL8" s="478"/>
      <c r="AM8" s="478"/>
      <c r="AN8" s="478"/>
      <c r="AO8" s="478"/>
      <c r="AP8" s="478"/>
      <c r="AQ8" s="478"/>
      <c r="AR8" s="478"/>
      <c r="AS8" s="478"/>
      <c r="AT8" s="478"/>
      <c r="AU8" s="478"/>
      <c r="AV8" s="478"/>
      <c r="AW8" s="478"/>
      <c r="AX8" s="478"/>
      <c r="AY8" s="478"/>
      <c r="AZ8" s="483"/>
      <c r="BA8" s="483"/>
      <c r="BB8" s="483"/>
      <c r="BC8" s="483"/>
      <c r="BD8" s="483"/>
      <c r="BE8" s="483"/>
      <c r="BF8" s="483"/>
      <c r="BG8" s="483"/>
      <c r="BH8" s="483"/>
      <c r="BI8" s="484"/>
    </row>
    <row r="9" spans="2:61" ht="15" customHeight="1">
      <c r="B9" s="477"/>
      <c r="C9" s="478"/>
      <c r="D9" s="478"/>
      <c r="E9" s="478"/>
      <c r="F9" s="478"/>
      <c r="G9" s="478"/>
      <c r="H9" s="478"/>
      <c r="I9" s="478"/>
      <c r="J9" s="478"/>
      <c r="K9" s="478"/>
      <c r="L9" s="478"/>
      <c r="M9" s="478"/>
      <c r="N9" s="478"/>
      <c r="O9" s="478"/>
      <c r="P9" s="478"/>
      <c r="Q9" s="478"/>
      <c r="R9" s="478"/>
      <c r="S9" s="478"/>
      <c r="T9" s="478"/>
      <c r="U9" s="478"/>
      <c r="V9" s="478"/>
      <c r="W9" s="478"/>
      <c r="X9" s="478"/>
      <c r="Y9" s="478"/>
      <c r="Z9" s="478"/>
      <c r="AA9" s="478"/>
      <c r="AB9" s="478"/>
      <c r="AC9" s="478"/>
      <c r="AD9" s="478"/>
      <c r="AE9" s="478"/>
      <c r="AF9" s="478"/>
      <c r="AG9" s="478"/>
      <c r="AH9" s="478"/>
      <c r="AI9" s="478"/>
      <c r="AJ9" s="478"/>
      <c r="AK9" s="478"/>
      <c r="AL9" s="478"/>
      <c r="AM9" s="478"/>
      <c r="AN9" s="478"/>
      <c r="AO9" s="478"/>
      <c r="AP9" s="478"/>
      <c r="AQ9" s="478"/>
      <c r="AR9" s="478"/>
      <c r="AS9" s="478"/>
      <c r="AT9" s="478"/>
      <c r="AU9" s="478"/>
      <c r="AV9" s="478"/>
      <c r="AW9" s="478"/>
      <c r="AX9" s="478"/>
      <c r="AY9" s="478"/>
      <c r="AZ9" s="483"/>
      <c r="BA9" s="483"/>
      <c r="BB9" s="483"/>
      <c r="BC9" s="483"/>
      <c r="BD9" s="483"/>
      <c r="BE9" s="483"/>
      <c r="BF9" s="483"/>
      <c r="BG9" s="483"/>
      <c r="BH9" s="483"/>
      <c r="BI9" s="484"/>
    </row>
    <row r="10" spans="2:61" ht="15" customHeight="1">
      <c r="B10" s="477"/>
      <c r="C10" s="478"/>
      <c r="D10" s="478"/>
      <c r="E10" s="478"/>
      <c r="F10" s="478"/>
      <c r="G10" s="478"/>
      <c r="H10" s="478"/>
      <c r="I10" s="478"/>
      <c r="J10" s="478"/>
      <c r="K10" s="478"/>
      <c r="L10" s="478"/>
      <c r="M10" s="478"/>
      <c r="N10" s="478"/>
      <c r="O10" s="478"/>
      <c r="P10" s="478"/>
      <c r="Q10" s="478"/>
      <c r="R10" s="478"/>
      <c r="S10" s="478"/>
      <c r="T10" s="478"/>
      <c r="U10" s="478"/>
      <c r="V10" s="478"/>
      <c r="W10" s="478"/>
      <c r="X10" s="478"/>
      <c r="Y10" s="478"/>
      <c r="Z10" s="478"/>
      <c r="AA10" s="478"/>
      <c r="AB10" s="478"/>
      <c r="AC10" s="478"/>
      <c r="AD10" s="478"/>
      <c r="AE10" s="478"/>
      <c r="AF10" s="478"/>
      <c r="AG10" s="478"/>
      <c r="AH10" s="478"/>
      <c r="AI10" s="478"/>
      <c r="AJ10" s="478"/>
      <c r="AK10" s="478"/>
      <c r="AL10" s="478"/>
      <c r="AM10" s="478"/>
      <c r="AN10" s="478"/>
      <c r="AO10" s="478"/>
      <c r="AP10" s="478"/>
      <c r="AQ10" s="478"/>
      <c r="AR10" s="478"/>
      <c r="AS10" s="478"/>
      <c r="AT10" s="478"/>
      <c r="AU10" s="478"/>
      <c r="AV10" s="478"/>
      <c r="AW10" s="478"/>
      <c r="AX10" s="478"/>
      <c r="AY10" s="478"/>
      <c r="AZ10" s="483"/>
      <c r="BA10" s="483"/>
      <c r="BB10" s="483"/>
      <c r="BC10" s="483"/>
      <c r="BD10" s="483"/>
      <c r="BE10" s="483"/>
      <c r="BF10" s="483"/>
      <c r="BG10" s="483"/>
      <c r="BH10" s="483"/>
      <c r="BI10" s="484"/>
    </row>
    <row r="11" spans="2:61" ht="15.75" customHeight="1" thickBot="1">
      <c r="B11" s="479"/>
      <c r="C11" s="480"/>
      <c r="D11" s="480"/>
      <c r="E11" s="480"/>
      <c r="F11" s="480"/>
      <c r="G11" s="480"/>
      <c r="H11" s="480"/>
      <c r="I11" s="480"/>
      <c r="J11" s="480"/>
      <c r="K11" s="480"/>
      <c r="L11" s="480"/>
      <c r="M11" s="480"/>
      <c r="N11" s="480"/>
      <c r="O11" s="480"/>
      <c r="P11" s="480"/>
      <c r="Q11" s="480"/>
      <c r="R11" s="480"/>
      <c r="S11" s="480"/>
      <c r="T11" s="480"/>
      <c r="U11" s="480"/>
      <c r="V11" s="480"/>
      <c r="W11" s="480"/>
      <c r="X11" s="480"/>
      <c r="Y11" s="480"/>
      <c r="Z11" s="480"/>
      <c r="AA11" s="480"/>
      <c r="AB11" s="480"/>
      <c r="AC11" s="480"/>
      <c r="AD11" s="480"/>
      <c r="AE11" s="480"/>
      <c r="AF11" s="480"/>
      <c r="AG11" s="480"/>
      <c r="AH11" s="480"/>
      <c r="AI11" s="480"/>
      <c r="AJ11" s="480"/>
      <c r="AK11" s="480"/>
      <c r="AL11" s="480"/>
      <c r="AM11" s="480"/>
      <c r="AN11" s="480"/>
      <c r="AO11" s="480"/>
      <c r="AP11" s="480"/>
      <c r="AQ11" s="480"/>
      <c r="AR11" s="480"/>
      <c r="AS11" s="480"/>
      <c r="AT11" s="480"/>
      <c r="AU11" s="480"/>
      <c r="AV11" s="480"/>
      <c r="AW11" s="480"/>
      <c r="AX11" s="480"/>
      <c r="AY11" s="480"/>
      <c r="AZ11" s="485"/>
      <c r="BA11" s="485"/>
      <c r="BB11" s="485"/>
      <c r="BC11" s="485"/>
      <c r="BD11" s="485"/>
      <c r="BE11" s="485"/>
      <c r="BF11" s="485"/>
      <c r="BG11" s="485"/>
      <c r="BH11" s="485"/>
      <c r="BI11" s="486"/>
    </row>
    <row r="12" spans="2:61" ht="16.5" customHeight="1" thickTop="1" thickBot="1">
      <c r="B12" s="183" t="s">
        <v>1</v>
      </c>
      <c r="C12" s="183"/>
      <c r="D12" s="183"/>
      <c r="E12" s="183"/>
      <c r="F12" s="183"/>
      <c r="G12" s="183"/>
      <c r="H12" s="183"/>
      <c r="I12" s="183"/>
      <c r="J12" s="183"/>
      <c r="K12" s="183"/>
      <c r="L12" s="183"/>
      <c r="M12" s="183"/>
      <c r="N12" s="183"/>
      <c r="O12" s="183"/>
      <c r="P12" s="183"/>
      <c r="Q12" s="183"/>
      <c r="R12" s="183"/>
      <c r="S12" s="183"/>
      <c r="T12" s="183"/>
      <c r="U12" s="183"/>
      <c r="V12" s="183"/>
      <c r="W12" s="183"/>
      <c r="X12" s="183"/>
      <c r="Y12" s="183"/>
      <c r="Z12" s="183"/>
      <c r="AA12" s="183"/>
      <c r="AB12" s="183"/>
      <c r="AC12" s="183"/>
      <c r="AD12" s="183"/>
      <c r="AE12" s="183"/>
      <c r="AF12" s="183"/>
      <c r="AG12" s="183"/>
      <c r="AH12" s="183"/>
      <c r="AI12" s="183"/>
      <c r="AJ12" s="183"/>
      <c r="AK12" s="183"/>
      <c r="AL12" s="183"/>
      <c r="AM12" s="183"/>
      <c r="AN12" s="183"/>
      <c r="AO12" s="183"/>
      <c r="AP12" s="183"/>
      <c r="AQ12" s="183"/>
      <c r="AR12" s="183"/>
      <c r="AS12" s="183"/>
      <c r="AT12" s="183"/>
      <c r="AU12" s="183"/>
      <c r="AV12" s="183"/>
      <c r="AW12" s="183"/>
      <c r="AX12" s="183"/>
      <c r="AY12" s="183"/>
      <c r="AZ12" s="183"/>
      <c r="BA12" s="183"/>
      <c r="BB12" s="183"/>
      <c r="BC12" s="183"/>
      <c r="BD12" s="183"/>
      <c r="BE12" s="183"/>
      <c r="BF12" s="183"/>
      <c r="BG12" s="183"/>
      <c r="BH12" s="183"/>
      <c r="BI12" s="183"/>
    </row>
    <row r="13" spans="2:61" ht="16.5" customHeight="1" thickTop="1" thickBot="1">
      <c r="B13" s="183"/>
      <c r="C13" s="183"/>
      <c r="D13" s="183"/>
      <c r="E13" s="183"/>
      <c r="F13" s="183"/>
      <c r="G13" s="183"/>
      <c r="H13" s="183"/>
      <c r="I13" s="183"/>
      <c r="J13" s="183"/>
      <c r="K13" s="183"/>
      <c r="L13" s="183"/>
      <c r="M13" s="183"/>
      <c r="N13" s="183"/>
      <c r="O13" s="183"/>
      <c r="P13" s="183"/>
      <c r="Q13" s="183"/>
      <c r="R13" s="183"/>
      <c r="S13" s="183"/>
      <c r="T13" s="183"/>
      <c r="U13" s="183"/>
      <c r="V13" s="183"/>
      <c r="W13" s="183"/>
      <c r="X13" s="183"/>
      <c r="Y13" s="183"/>
      <c r="Z13" s="183"/>
      <c r="AA13" s="183"/>
      <c r="AB13" s="183"/>
      <c r="AC13" s="183"/>
      <c r="AD13" s="183"/>
      <c r="AE13" s="183"/>
      <c r="AF13" s="183"/>
      <c r="AG13" s="183"/>
      <c r="AH13" s="183"/>
      <c r="AI13" s="183"/>
      <c r="AJ13" s="183"/>
      <c r="AK13" s="183"/>
      <c r="AL13" s="183"/>
      <c r="AM13" s="183"/>
      <c r="AN13" s="183"/>
      <c r="AO13" s="183"/>
      <c r="AP13" s="183"/>
      <c r="AQ13" s="183"/>
      <c r="AR13" s="183"/>
      <c r="AS13" s="183"/>
      <c r="AT13" s="183"/>
      <c r="AU13" s="183"/>
      <c r="AV13" s="183"/>
      <c r="AW13" s="183"/>
      <c r="AX13" s="183"/>
      <c r="AY13" s="183"/>
      <c r="AZ13" s="183"/>
      <c r="BA13" s="183"/>
      <c r="BB13" s="183"/>
      <c r="BC13" s="183"/>
      <c r="BD13" s="183"/>
      <c r="BE13" s="183"/>
      <c r="BF13" s="183"/>
      <c r="BG13" s="183"/>
      <c r="BH13" s="183"/>
      <c r="BI13" s="183"/>
    </row>
    <row r="14" spans="2:61" ht="16.5" customHeight="1" thickTop="1" thickBot="1">
      <c r="B14" s="183"/>
      <c r="C14" s="183"/>
      <c r="D14" s="183"/>
      <c r="E14" s="183"/>
      <c r="F14" s="183"/>
      <c r="G14" s="183"/>
      <c r="H14" s="183"/>
      <c r="I14" s="183"/>
      <c r="J14" s="183"/>
      <c r="K14" s="183"/>
      <c r="L14" s="183"/>
      <c r="M14" s="183"/>
      <c r="N14" s="183"/>
      <c r="O14" s="183"/>
      <c r="P14" s="183"/>
      <c r="Q14" s="183"/>
      <c r="R14" s="183"/>
      <c r="S14" s="183"/>
      <c r="T14" s="183"/>
      <c r="U14" s="183"/>
      <c r="V14" s="183"/>
      <c r="W14" s="183"/>
      <c r="X14" s="183"/>
      <c r="Y14" s="183"/>
      <c r="Z14" s="183"/>
      <c r="AA14" s="183"/>
      <c r="AB14" s="183"/>
      <c r="AC14" s="183"/>
      <c r="AD14" s="183"/>
      <c r="AE14" s="183"/>
      <c r="AF14" s="183"/>
      <c r="AG14" s="183"/>
      <c r="AH14" s="183"/>
      <c r="AI14" s="183"/>
      <c r="AJ14" s="183"/>
      <c r="AK14" s="183"/>
      <c r="AL14" s="183"/>
      <c r="AM14" s="183"/>
      <c r="AN14" s="183"/>
      <c r="AO14" s="183"/>
      <c r="AP14" s="183"/>
      <c r="AQ14" s="183"/>
      <c r="AR14" s="183"/>
      <c r="AS14" s="183"/>
      <c r="AT14" s="183"/>
      <c r="AU14" s="183"/>
      <c r="AV14" s="183"/>
      <c r="AW14" s="183"/>
      <c r="AX14" s="183"/>
      <c r="AY14" s="183"/>
      <c r="AZ14" s="183"/>
      <c r="BA14" s="183"/>
      <c r="BB14" s="183"/>
      <c r="BC14" s="183"/>
      <c r="BD14" s="183"/>
      <c r="BE14" s="183"/>
      <c r="BF14" s="183"/>
      <c r="BG14" s="183"/>
      <c r="BH14" s="183"/>
      <c r="BI14" s="183"/>
    </row>
    <row r="15" spans="2:61" ht="16.5" customHeight="1" thickTop="1" thickBot="1">
      <c r="B15" s="183"/>
      <c r="C15" s="183"/>
      <c r="D15" s="183"/>
      <c r="E15" s="183"/>
      <c r="F15" s="183"/>
      <c r="G15" s="183"/>
      <c r="H15" s="183"/>
      <c r="I15" s="183"/>
      <c r="J15" s="183"/>
      <c r="K15" s="183"/>
      <c r="L15" s="183"/>
      <c r="M15" s="183"/>
      <c r="N15" s="183"/>
      <c r="O15" s="183"/>
      <c r="P15" s="183"/>
      <c r="Q15" s="183"/>
      <c r="R15" s="183"/>
      <c r="S15" s="183"/>
      <c r="T15" s="183"/>
      <c r="U15" s="183"/>
      <c r="V15" s="183"/>
      <c r="W15" s="183"/>
      <c r="X15" s="183"/>
      <c r="Y15" s="183"/>
      <c r="Z15" s="183"/>
      <c r="AA15" s="183"/>
      <c r="AB15" s="183"/>
      <c r="AC15" s="183"/>
      <c r="AD15" s="183"/>
      <c r="AE15" s="183"/>
      <c r="AF15" s="183"/>
      <c r="AG15" s="183"/>
      <c r="AH15" s="183"/>
      <c r="AI15" s="183"/>
      <c r="AJ15" s="183"/>
      <c r="AK15" s="183"/>
      <c r="AL15" s="183"/>
      <c r="AM15" s="183"/>
      <c r="AN15" s="183"/>
      <c r="AO15" s="183"/>
      <c r="AP15" s="183"/>
      <c r="AQ15" s="183"/>
      <c r="AR15" s="183"/>
      <c r="AS15" s="183"/>
      <c r="AT15" s="183"/>
      <c r="AU15" s="183"/>
      <c r="AV15" s="183"/>
      <c r="AW15" s="183"/>
      <c r="AX15" s="183"/>
      <c r="AY15" s="183"/>
      <c r="AZ15" s="183"/>
      <c r="BA15" s="183"/>
      <c r="BB15" s="183"/>
      <c r="BC15" s="183"/>
      <c r="BD15" s="183"/>
      <c r="BE15" s="183"/>
      <c r="BF15" s="183"/>
      <c r="BG15" s="183"/>
      <c r="BH15" s="183"/>
      <c r="BI15" s="183"/>
    </row>
    <row r="16" spans="2:61" ht="16.5" customHeight="1" thickTop="1" thickBot="1">
      <c r="B16" s="146"/>
      <c r="C16" s="146"/>
      <c r="D16" s="146"/>
      <c r="E16" s="146"/>
      <c r="F16" s="146"/>
      <c r="G16" s="146"/>
      <c r="H16" s="146"/>
      <c r="I16" s="146"/>
      <c r="J16" s="146"/>
      <c r="K16" s="146"/>
      <c r="L16" s="146"/>
      <c r="M16" s="146"/>
      <c r="N16" s="146"/>
      <c r="O16" s="146"/>
      <c r="P16" s="146"/>
      <c r="Q16" s="146"/>
      <c r="R16" s="146"/>
      <c r="S16" s="146"/>
      <c r="T16" s="146"/>
      <c r="U16" s="146"/>
      <c r="V16" s="146"/>
      <c r="W16" s="146"/>
      <c r="X16" s="146"/>
      <c r="Y16" s="146"/>
      <c r="Z16" s="146"/>
      <c r="AA16" s="146"/>
      <c r="AB16" s="146"/>
      <c r="AC16" s="146"/>
      <c r="AD16" s="146"/>
      <c r="AE16" s="146"/>
      <c r="AF16" s="146"/>
      <c r="AG16" s="146"/>
      <c r="AH16" s="146"/>
      <c r="AI16" s="146"/>
      <c r="AJ16" s="146"/>
      <c r="AK16" s="146"/>
      <c r="AL16" s="146"/>
      <c r="AM16" s="146"/>
      <c r="AN16" s="146"/>
      <c r="AO16" s="146"/>
      <c r="AP16" s="146"/>
      <c r="AQ16" s="146"/>
      <c r="AR16" s="146"/>
      <c r="AS16" s="146"/>
      <c r="AT16" s="146"/>
      <c r="AU16" s="146"/>
      <c r="AV16" s="146"/>
      <c r="AW16" s="146"/>
      <c r="AX16" s="146"/>
      <c r="AY16" s="146"/>
      <c r="AZ16" s="146"/>
      <c r="BA16" s="146"/>
      <c r="BB16" s="146"/>
      <c r="BC16" s="146"/>
      <c r="BD16" s="146"/>
      <c r="BE16" s="146"/>
      <c r="BF16" s="146"/>
      <c r="BG16" s="146"/>
      <c r="BH16" s="146"/>
      <c r="BI16" s="146"/>
    </row>
    <row r="17" spans="2:61" ht="16.5" customHeight="1" thickTop="1" thickBot="1">
      <c r="B17" s="146"/>
      <c r="C17" s="146"/>
      <c r="D17" s="146"/>
      <c r="E17" s="146"/>
      <c r="F17" s="146"/>
      <c r="G17" s="146"/>
      <c r="H17" s="146"/>
      <c r="I17" s="146"/>
      <c r="J17" s="146"/>
      <c r="K17" s="146"/>
      <c r="L17" s="146"/>
      <c r="M17" s="146"/>
      <c r="N17" s="146"/>
      <c r="O17" s="146"/>
      <c r="P17" s="146"/>
      <c r="Q17" s="146"/>
      <c r="R17" s="146"/>
      <c r="S17" s="146"/>
      <c r="T17" s="146"/>
      <c r="U17" s="146"/>
      <c r="V17" s="146"/>
      <c r="W17" s="146"/>
      <c r="X17" s="146"/>
      <c r="Y17" s="146"/>
      <c r="Z17" s="146"/>
      <c r="AA17" s="146"/>
      <c r="AB17" s="146"/>
      <c r="AC17" s="146"/>
      <c r="AD17" s="146"/>
      <c r="AE17" s="146"/>
      <c r="AF17" s="146"/>
      <c r="AG17" s="146"/>
      <c r="AH17" s="146"/>
      <c r="AI17" s="146"/>
      <c r="AJ17" s="146"/>
      <c r="AK17" s="146"/>
      <c r="AL17" s="146"/>
      <c r="AM17" s="146"/>
      <c r="AN17" s="146"/>
      <c r="AO17" s="146"/>
      <c r="AP17" s="146"/>
      <c r="AQ17" s="146"/>
      <c r="AR17" s="146"/>
      <c r="AS17" s="146"/>
      <c r="AT17" s="146"/>
      <c r="AU17" s="146"/>
      <c r="AV17" s="146"/>
      <c r="AW17" s="146"/>
      <c r="AX17" s="146"/>
      <c r="AY17" s="146"/>
      <c r="AZ17" s="146"/>
      <c r="BA17" s="146"/>
      <c r="BB17" s="146"/>
      <c r="BC17" s="146"/>
      <c r="BD17" s="146"/>
      <c r="BE17" s="146"/>
      <c r="BF17" s="146"/>
      <c r="BG17" s="146"/>
      <c r="BH17" s="146"/>
      <c r="BI17" s="146"/>
    </row>
    <row r="18" spans="2:61" ht="15" customHeight="1" thickTop="1" thickBot="1">
      <c r="B18" s="461" t="s">
        <v>2</v>
      </c>
      <c r="C18" s="461"/>
      <c r="D18" s="461"/>
      <c r="E18" s="461"/>
      <c r="F18" s="461"/>
      <c r="G18" s="461"/>
      <c r="H18" s="461"/>
      <c r="I18" s="461"/>
      <c r="J18" s="461"/>
      <c r="K18" s="414" t="s">
        <v>260</v>
      </c>
      <c r="L18" s="414"/>
      <c r="M18" s="414"/>
      <c r="N18" s="414"/>
      <c r="O18" s="414"/>
      <c r="P18" s="414"/>
      <c r="Q18" s="414"/>
      <c r="R18" s="414"/>
      <c r="S18" s="414"/>
      <c r="T18" s="461" t="s">
        <v>3</v>
      </c>
      <c r="U18" s="461"/>
      <c r="V18" s="461"/>
      <c r="W18" s="461"/>
      <c r="X18" s="461"/>
      <c r="Y18" s="461"/>
      <c r="Z18" s="461"/>
      <c r="AA18" s="461"/>
      <c r="AB18" s="461"/>
      <c r="AC18" s="461"/>
      <c r="AD18" s="461"/>
      <c r="AE18" s="461"/>
      <c r="AF18" s="461"/>
      <c r="AG18" s="496">
        <f>'12.02'!AG18+1</f>
        <v>44240</v>
      </c>
      <c r="AH18" s="496"/>
      <c r="AI18" s="496"/>
      <c r="AJ18" s="496"/>
      <c r="AK18" s="496"/>
      <c r="AL18" s="496"/>
      <c r="AM18" s="496"/>
      <c r="AN18" s="496"/>
      <c r="AO18" s="496"/>
      <c r="AP18" s="183" t="s">
        <v>4</v>
      </c>
      <c r="AQ18" s="183"/>
      <c r="AR18" s="183"/>
      <c r="AS18" s="183"/>
      <c r="AT18" s="183"/>
      <c r="AU18" s="183"/>
      <c r="AV18" s="183"/>
      <c r="AW18" s="183"/>
      <c r="AX18" s="183"/>
      <c r="AY18" s="183"/>
      <c r="AZ18" s="183"/>
      <c r="BA18" s="183"/>
      <c r="BB18" s="183"/>
      <c r="BC18" s="183"/>
      <c r="BD18" s="183"/>
      <c r="BE18" s="183"/>
      <c r="BF18" s="183"/>
      <c r="BG18" s="183"/>
      <c r="BH18" s="183"/>
      <c r="BI18" s="183"/>
    </row>
    <row r="19" spans="2:61" ht="15" customHeight="1" thickTop="1" thickBot="1">
      <c r="B19" s="461"/>
      <c r="C19" s="461"/>
      <c r="D19" s="461"/>
      <c r="E19" s="461"/>
      <c r="F19" s="461"/>
      <c r="G19" s="461"/>
      <c r="H19" s="461"/>
      <c r="I19" s="461"/>
      <c r="J19" s="461"/>
      <c r="K19" s="414"/>
      <c r="L19" s="414"/>
      <c r="M19" s="414"/>
      <c r="N19" s="414"/>
      <c r="O19" s="414"/>
      <c r="P19" s="414"/>
      <c r="Q19" s="414"/>
      <c r="R19" s="414"/>
      <c r="S19" s="414"/>
      <c r="T19" s="461"/>
      <c r="U19" s="461"/>
      <c r="V19" s="461"/>
      <c r="W19" s="461"/>
      <c r="X19" s="461"/>
      <c r="Y19" s="461"/>
      <c r="Z19" s="461"/>
      <c r="AA19" s="461"/>
      <c r="AB19" s="461"/>
      <c r="AC19" s="461"/>
      <c r="AD19" s="461"/>
      <c r="AE19" s="461"/>
      <c r="AF19" s="461"/>
      <c r="AG19" s="496"/>
      <c r="AH19" s="496"/>
      <c r="AI19" s="496"/>
      <c r="AJ19" s="496"/>
      <c r="AK19" s="496"/>
      <c r="AL19" s="496"/>
      <c r="AM19" s="496"/>
      <c r="AN19" s="496"/>
      <c r="AO19" s="496"/>
      <c r="AP19" s="183"/>
      <c r="AQ19" s="183"/>
      <c r="AR19" s="183"/>
      <c r="AS19" s="183"/>
      <c r="AT19" s="183"/>
      <c r="AU19" s="183"/>
      <c r="AV19" s="183"/>
      <c r="AW19" s="183"/>
      <c r="AX19" s="183"/>
      <c r="AY19" s="183"/>
      <c r="AZ19" s="183"/>
      <c r="BA19" s="183"/>
      <c r="BB19" s="183"/>
      <c r="BC19" s="183"/>
      <c r="BD19" s="183"/>
      <c r="BE19" s="183"/>
      <c r="BF19" s="183"/>
      <c r="BG19" s="183"/>
      <c r="BH19" s="183"/>
      <c r="BI19" s="183"/>
    </row>
    <row r="20" spans="2:61" ht="15" customHeight="1" thickTop="1" thickBot="1">
      <c r="B20" s="461"/>
      <c r="C20" s="461"/>
      <c r="D20" s="461"/>
      <c r="E20" s="461"/>
      <c r="F20" s="461"/>
      <c r="G20" s="461"/>
      <c r="H20" s="461"/>
      <c r="I20" s="461"/>
      <c r="J20" s="461"/>
      <c r="K20" s="414"/>
      <c r="L20" s="414"/>
      <c r="M20" s="414"/>
      <c r="N20" s="414"/>
      <c r="O20" s="414"/>
      <c r="P20" s="414"/>
      <c r="Q20" s="414"/>
      <c r="R20" s="414"/>
      <c r="S20" s="414"/>
      <c r="T20" s="461"/>
      <c r="U20" s="461"/>
      <c r="V20" s="461"/>
      <c r="W20" s="461"/>
      <c r="X20" s="461"/>
      <c r="Y20" s="461"/>
      <c r="Z20" s="461"/>
      <c r="AA20" s="461"/>
      <c r="AB20" s="461"/>
      <c r="AC20" s="461"/>
      <c r="AD20" s="461"/>
      <c r="AE20" s="461"/>
      <c r="AF20" s="461"/>
      <c r="AG20" s="496"/>
      <c r="AH20" s="496"/>
      <c r="AI20" s="496"/>
      <c r="AJ20" s="496"/>
      <c r="AK20" s="496"/>
      <c r="AL20" s="496"/>
      <c r="AM20" s="496"/>
      <c r="AN20" s="496"/>
      <c r="AO20" s="496"/>
      <c r="AP20" s="183"/>
      <c r="AQ20" s="183"/>
      <c r="AR20" s="183"/>
      <c r="AS20" s="183"/>
      <c r="AT20" s="183"/>
      <c r="AU20" s="183"/>
      <c r="AV20" s="183"/>
      <c r="AW20" s="183"/>
      <c r="AX20" s="183"/>
      <c r="AY20" s="183"/>
      <c r="AZ20" s="183"/>
      <c r="BA20" s="183"/>
      <c r="BB20" s="183"/>
      <c r="BC20" s="183"/>
      <c r="BD20" s="183"/>
      <c r="BE20" s="183"/>
      <c r="BF20" s="183"/>
      <c r="BG20" s="183"/>
      <c r="BH20" s="183"/>
      <c r="BI20" s="183"/>
    </row>
    <row r="21" spans="2:61" ht="16.5" customHeight="1" thickTop="1" thickBot="1">
      <c r="B21" s="461" t="s">
        <v>5</v>
      </c>
      <c r="C21" s="461"/>
      <c r="D21" s="461"/>
      <c r="E21" s="461"/>
      <c r="F21" s="461"/>
      <c r="G21" s="461"/>
      <c r="H21" s="461"/>
      <c r="I21" s="461"/>
      <c r="J21" s="461"/>
      <c r="K21" s="414" t="s">
        <v>137</v>
      </c>
      <c r="L21" s="414"/>
      <c r="M21" s="414"/>
      <c r="N21" s="414"/>
      <c r="O21" s="414"/>
      <c r="P21" s="414"/>
      <c r="Q21" s="414"/>
      <c r="R21" s="414"/>
      <c r="S21" s="414"/>
      <c r="T21" s="461" t="s">
        <v>6</v>
      </c>
      <c r="U21" s="461"/>
      <c r="V21" s="461"/>
      <c r="W21" s="461"/>
      <c r="X21" s="461"/>
      <c r="Y21" s="461"/>
      <c r="Z21" s="461"/>
      <c r="AA21" s="461"/>
      <c r="AB21" s="461"/>
      <c r="AC21" s="461"/>
      <c r="AD21" s="461"/>
      <c r="AE21" s="461"/>
      <c r="AF21" s="461"/>
      <c r="AG21" s="462">
        <f>'12.02'!AG21+1</f>
        <v>9</v>
      </c>
      <c r="AH21" s="463"/>
      <c r="AI21" s="463"/>
      <c r="AJ21" s="463"/>
      <c r="AK21" s="463"/>
      <c r="AL21" s="463"/>
      <c r="AM21" s="463"/>
      <c r="AN21" s="463"/>
      <c r="AO21" s="463"/>
      <c r="AP21" s="187" t="s">
        <v>7</v>
      </c>
      <c r="AQ21" s="187"/>
      <c r="AR21" s="187"/>
      <c r="AS21" s="187"/>
      <c r="AT21" s="187"/>
      <c r="AU21" s="187"/>
      <c r="AV21" s="464" t="s">
        <v>8</v>
      </c>
      <c r="AW21" s="464"/>
      <c r="AX21" s="464"/>
      <c r="AY21" s="269" t="s">
        <v>9</v>
      </c>
      <c r="AZ21" s="270"/>
      <c r="BA21" s="269" t="s">
        <v>10</v>
      </c>
      <c r="BB21" s="270"/>
      <c r="BC21" s="269" t="s">
        <v>11</v>
      </c>
      <c r="BD21" s="275"/>
      <c r="BE21" s="270"/>
      <c r="BF21" s="464" t="s">
        <v>12</v>
      </c>
      <c r="BG21" s="464"/>
      <c r="BH21" s="464"/>
      <c r="BI21" s="464"/>
    </row>
    <row r="22" spans="2:61" ht="16.5" customHeight="1" thickTop="1" thickBot="1">
      <c r="B22" s="461"/>
      <c r="C22" s="461"/>
      <c r="D22" s="461"/>
      <c r="E22" s="461"/>
      <c r="F22" s="461"/>
      <c r="G22" s="461"/>
      <c r="H22" s="461"/>
      <c r="I22" s="461"/>
      <c r="J22" s="461"/>
      <c r="K22" s="414"/>
      <c r="L22" s="414"/>
      <c r="M22" s="414"/>
      <c r="N22" s="414"/>
      <c r="O22" s="414"/>
      <c r="P22" s="414"/>
      <c r="Q22" s="414"/>
      <c r="R22" s="414"/>
      <c r="S22" s="414"/>
      <c r="T22" s="461"/>
      <c r="U22" s="461"/>
      <c r="V22" s="461"/>
      <c r="W22" s="461"/>
      <c r="X22" s="461"/>
      <c r="Y22" s="461"/>
      <c r="Z22" s="461"/>
      <c r="AA22" s="461"/>
      <c r="AB22" s="461"/>
      <c r="AC22" s="461"/>
      <c r="AD22" s="461"/>
      <c r="AE22" s="461"/>
      <c r="AF22" s="461"/>
      <c r="AG22" s="463"/>
      <c r="AH22" s="463"/>
      <c r="AI22" s="463"/>
      <c r="AJ22" s="463"/>
      <c r="AK22" s="463"/>
      <c r="AL22" s="463"/>
      <c r="AM22" s="463"/>
      <c r="AN22" s="463"/>
      <c r="AO22" s="463"/>
      <c r="AP22" s="187"/>
      <c r="AQ22" s="187"/>
      <c r="AR22" s="187"/>
      <c r="AS22" s="187"/>
      <c r="AT22" s="187"/>
      <c r="AU22" s="187"/>
      <c r="AV22" s="464"/>
      <c r="AW22" s="464"/>
      <c r="AX22" s="464"/>
      <c r="AY22" s="271"/>
      <c r="AZ22" s="272"/>
      <c r="BA22" s="271"/>
      <c r="BB22" s="272"/>
      <c r="BC22" s="271"/>
      <c r="BD22" s="276"/>
      <c r="BE22" s="272"/>
      <c r="BF22" s="464"/>
      <c r="BG22" s="464"/>
      <c r="BH22" s="464"/>
      <c r="BI22" s="464"/>
    </row>
    <row r="23" spans="2:61" ht="16.5" customHeight="1" thickTop="1" thickBot="1">
      <c r="B23" s="461"/>
      <c r="C23" s="461"/>
      <c r="D23" s="461"/>
      <c r="E23" s="461"/>
      <c r="F23" s="461"/>
      <c r="G23" s="461"/>
      <c r="H23" s="461"/>
      <c r="I23" s="461"/>
      <c r="J23" s="461"/>
      <c r="K23" s="414"/>
      <c r="L23" s="414"/>
      <c r="M23" s="414"/>
      <c r="N23" s="414"/>
      <c r="O23" s="414"/>
      <c r="P23" s="414"/>
      <c r="Q23" s="414"/>
      <c r="R23" s="414"/>
      <c r="S23" s="414"/>
      <c r="T23" s="461"/>
      <c r="U23" s="461"/>
      <c r="V23" s="461"/>
      <c r="W23" s="461"/>
      <c r="X23" s="461"/>
      <c r="Y23" s="461"/>
      <c r="Z23" s="461"/>
      <c r="AA23" s="461"/>
      <c r="AB23" s="461"/>
      <c r="AC23" s="461"/>
      <c r="AD23" s="461"/>
      <c r="AE23" s="461"/>
      <c r="AF23" s="461"/>
      <c r="AG23" s="463"/>
      <c r="AH23" s="463"/>
      <c r="AI23" s="463"/>
      <c r="AJ23" s="463"/>
      <c r="AK23" s="463"/>
      <c r="AL23" s="463"/>
      <c r="AM23" s="463"/>
      <c r="AN23" s="463"/>
      <c r="AO23" s="463"/>
      <c r="AP23" s="187"/>
      <c r="AQ23" s="187"/>
      <c r="AR23" s="187"/>
      <c r="AS23" s="187"/>
      <c r="AT23" s="187"/>
      <c r="AU23" s="187"/>
      <c r="AV23" s="464"/>
      <c r="AW23" s="464"/>
      <c r="AX23" s="464"/>
      <c r="AY23" s="273"/>
      <c r="AZ23" s="274"/>
      <c r="BA23" s="273"/>
      <c r="BB23" s="274"/>
      <c r="BC23" s="273"/>
      <c r="BD23" s="277"/>
      <c r="BE23" s="274"/>
      <c r="BF23" s="464"/>
      <c r="BG23" s="464"/>
      <c r="BH23" s="464"/>
      <c r="BI23" s="464"/>
    </row>
    <row r="24" spans="2:61" ht="16.5" customHeight="1" thickTop="1" thickBot="1">
      <c r="B24" s="461" t="s">
        <v>13</v>
      </c>
      <c r="C24" s="461"/>
      <c r="D24" s="461"/>
      <c r="E24" s="461"/>
      <c r="F24" s="461"/>
      <c r="G24" s="461"/>
      <c r="H24" s="461"/>
      <c r="I24" s="461"/>
      <c r="J24" s="461"/>
      <c r="K24" s="414" t="s">
        <v>168</v>
      </c>
      <c r="L24" s="414"/>
      <c r="M24" s="414"/>
      <c r="N24" s="414"/>
      <c r="O24" s="414"/>
      <c r="P24" s="414"/>
      <c r="Q24" s="414"/>
      <c r="R24" s="414"/>
      <c r="S24" s="414"/>
      <c r="T24" s="209" t="s">
        <v>14</v>
      </c>
      <c r="U24" s="210"/>
      <c r="V24" s="210"/>
      <c r="W24" s="210"/>
      <c r="X24" s="210"/>
      <c r="Y24" s="210"/>
      <c r="Z24" s="210"/>
      <c r="AA24" s="210"/>
      <c r="AB24" s="210"/>
      <c r="AC24" s="210"/>
      <c r="AD24" s="210"/>
      <c r="AE24" s="210"/>
      <c r="AF24" s="211"/>
      <c r="AG24" s="496">
        <f>'12.02'!AG24</f>
        <v>44232</v>
      </c>
      <c r="AH24" s="496"/>
      <c r="AI24" s="496"/>
      <c r="AJ24" s="496"/>
      <c r="AK24" s="496"/>
      <c r="AL24" s="496"/>
      <c r="AM24" s="496"/>
      <c r="AN24" s="496"/>
      <c r="AO24" s="496"/>
      <c r="AP24" s="506" t="s">
        <v>172</v>
      </c>
      <c r="AQ24" s="506"/>
      <c r="AR24" s="506"/>
      <c r="AS24" s="506"/>
      <c r="AT24" s="506"/>
      <c r="AU24" s="506"/>
      <c r="AV24" s="188" t="s">
        <v>325</v>
      </c>
      <c r="AW24" s="241"/>
      <c r="AX24" s="189"/>
      <c r="AY24" s="188">
        <v>30</v>
      </c>
      <c r="AZ24" s="189"/>
      <c r="BA24" s="188">
        <v>30</v>
      </c>
      <c r="BB24" s="189"/>
      <c r="BC24" s="188">
        <v>30</v>
      </c>
      <c r="BD24" s="241"/>
      <c r="BE24" s="189"/>
      <c r="BF24" s="459" t="s">
        <v>323</v>
      </c>
      <c r="BG24" s="241"/>
      <c r="BH24" s="241"/>
      <c r="BI24" s="189"/>
    </row>
    <row r="25" spans="2:61" ht="16.5" customHeight="1" thickTop="1" thickBot="1">
      <c r="B25" s="461"/>
      <c r="C25" s="461"/>
      <c r="D25" s="461"/>
      <c r="E25" s="461"/>
      <c r="F25" s="461"/>
      <c r="G25" s="461"/>
      <c r="H25" s="461"/>
      <c r="I25" s="461"/>
      <c r="J25" s="461"/>
      <c r="K25" s="414"/>
      <c r="L25" s="414"/>
      <c r="M25" s="414"/>
      <c r="N25" s="414"/>
      <c r="O25" s="414"/>
      <c r="P25" s="414"/>
      <c r="Q25" s="414"/>
      <c r="R25" s="414"/>
      <c r="S25" s="414"/>
      <c r="T25" s="212"/>
      <c r="U25" s="213"/>
      <c r="V25" s="213"/>
      <c r="W25" s="213"/>
      <c r="X25" s="213"/>
      <c r="Y25" s="213"/>
      <c r="Z25" s="213"/>
      <c r="AA25" s="213"/>
      <c r="AB25" s="213"/>
      <c r="AC25" s="213"/>
      <c r="AD25" s="213"/>
      <c r="AE25" s="213"/>
      <c r="AF25" s="214"/>
      <c r="AG25" s="496"/>
      <c r="AH25" s="496"/>
      <c r="AI25" s="496"/>
      <c r="AJ25" s="496"/>
      <c r="AK25" s="496"/>
      <c r="AL25" s="496"/>
      <c r="AM25" s="496"/>
      <c r="AN25" s="496"/>
      <c r="AO25" s="496"/>
      <c r="AP25" s="506"/>
      <c r="AQ25" s="506"/>
      <c r="AR25" s="506"/>
      <c r="AS25" s="506"/>
      <c r="AT25" s="506"/>
      <c r="AU25" s="506"/>
      <c r="AV25" s="190"/>
      <c r="AW25" s="242"/>
      <c r="AX25" s="191"/>
      <c r="AY25" s="190"/>
      <c r="AZ25" s="191"/>
      <c r="BA25" s="190"/>
      <c r="BB25" s="191"/>
      <c r="BC25" s="190"/>
      <c r="BD25" s="242"/>
      <c r="BE25" s="191"/>
      <c r="BF25" s="190"/>
      <c r="BG25" s="242"/>
      <c r="BH25" s="242"/>
      <c r="BI25" s="191"/>
    </row>
    <row r="26" spans="2:61" ht="16.5" customHeight="1" thickTop="1" thickBot="1">
      <c r="B26" s="461"/>
      <c r="C26" s="461"/>
      <c r="D26" s="461"/>
      <c r="E26" s="461"/>
      <c r="F26" s="461"/>
      <c r="G26" s="461"/>
      <c r="H26" s="461"/>
      <c r="I26" s="461"/>
      <c r="J26" s="461"/>
      <c r="K26" s="414"/>
      <c r="L26" s="414"/>
      <c r="M26" s="414"/>
      <c r="N26" s="414"/>
      <c r="O26" s="414"/>
      <c r="P26" s="414"/>
      <c r="Q26" s="414"/>
      <c r="R26" s="414"/>
      <c r="S26" s="414"/>
      <c r="T26" s="215"/>
      <c r="U26" s="216"/>
      <c r="V26" s="216"/>
      <c r="W26" s="216"/>
      <c r="X26" s="216"/>
      <c r="Y26" s="216"/>
      <c r="Z26" s="216"/>
      <c r="AA26" s="216"/>
      <c r="AB26" s="216"/>
      <c r="AC26" s="216"/>
      <c r="AD26" s="216"/>
      <c r="AE26" s="216"/>
      <c r="AF26" s="217"/>
      <c r="AG26" s="496"/>
      <c r="AH26" s="496"/>
      <c r="AI26" s="496"/>
      <c r="AJ26" s="496"/>
      <c r="AK26" s="496"/>
      <c r="AL26" s="496"/>
      <c r="AM26" s="496"/>
      <c r="AN26" s="496"/>
      <c r="AO26" s="496"/>
      <c r="AP26" s="506"/>
      <c r="AQ26" s="506"/>
      <c r="AR26" s="506"/>
      <c r="AS26" s="506"/>
      <c r="AT26" s="506"/>
      <c r="AU26" s="506"/>
      <c r="AV26" s="192"/>
      <c r="AW26" s="243"/>
      <c r="AX26" s="193"/>
      <c r="AY26" s="192"/>
      <c r="AZ26" s="193"/>
      <c r="BA26" s="192"/>
      <c r="BB26" s="193"/>
      <c r="BC26" s="192"/>
      <c r="BD26" s="243"/>
      <c r="BE26" s="193"/>
      <c r="BF26" s="192"/>
      <c r="BG26" s="243"/>
      <c r="BH26" s="243"/>
      <c r="BI26" s="193"/>
    </row>
    <row r="27" spans="2:61" ht="16.5" customHeight="1" thickTop="1" thickBot="1">
      <c r="B27" s="461" t="s">
        <v>15</v>
      </c>
      <c r="C27" s="461"/>
      <c r="D27" s="461"/>
      <c r="E27" s="461"/>
      <c r="F27" s="461"/>
      <c r="G27" s="461"/>
      <c r="H27" s="461"/>
      <c r="I27" s="461"/>
      <c r="J27" s="461"/>
      <c r="K27" s="414">
        <v>23</v>
      </c>
      <c r="L27" s="414"/>
      <c r="M27" s="414"/>
      <c r="N27" s="414"/>
      <c r="O27" s="414"/>
      <c r="P27" s="414"/>
      <c r="Q27" s="414"/>
      <c r="R27" s="414"/>
      <c r="S27" s="414"/>
      <c r="T27" s="461" t="s">
        <v>16</v>
      </c>
      <c r="U27" s="461"/>
      <c r="V27" s="461"/>
      <c r="W27" s="461"/>
      <c r="X27" s="461"/>
      <c r="Y27" s="461"/>
      <c r="Z27" s="461"/>
      <c r="AA27" s="461"/>
      <c r="AB27" s="461"/>
      <c r="AC27" s="461"/>
      <c r="AD27" s="461"/>
      <c r="AE27" s="461"/>
      <c r="AF27" s="461"/>
      <c r="AG27" s="323" t="s">
        <v>129</v>
      </c>
      <c r="AH27" s="324"/>
      <c r="AI27" s="324"/>
      <c r="AJ27" s="324"/>
      <c r="AK27" s="324"/>
      <c r="AL27" s="324"/>
      <c r="AM27" s="324"/>
      <c r="AN27" s="324"/>
      <c r="AO27" s="325"/>
      <c r="AP27" s="506" t="s">
        <v>324</v>
      </c>
      <c r="AQ27" s="506"/>
      <c r="AR27" s="506"/>
      <c r="AS27" s="506"/>
      <c r="AT27" s="506"/>
      <c r="AU27" s="506"/>
      <c r="AV27" s="188" t="s">
        <v>326</v>
      </c>
      <c r="AW27" s="241"/>
      <c r="AX27" s="189"/>
      <c r="AY27" s="188">
        <v>1063</v>
      </c>
      <c r="AZ27" s="189"/>
      <c r="BA27" s="188"/>
      <c r="BB27" s="189"/>
      <c r="BC27" s="194"/>
      <c r="BD27" s="219"/>
      <c r="BE27" s="195"/>
      <c r="BF27" s="459"/>
      <c r="BG27" s="241"/>
      <c r="BH27" s="241"/>
      <c r="BI27" s="189"/>
    </row>
    <row r="28" spans="2:61" ht="16.5" customHeight="1" thickTop="1" thickBot="1">
      <c r="B28" s="461"/>
      <c r="C28" s="461"/>
      <c r="D28" s="461"/>
      <c r="E28" s="461"/>
      <c r="F28" s="461"/>
      <c r="G28" s="461"/>
      <c r="H28" s="461"/>
      <c r="I28" s="461"/>
      <c r="J28" s="461"/>
      <c r="K28" s="414"/>
      <c r="L28" s="414"/>
      <c r="M28" s="414"/>
      <c r="N28" s="414"/>
      <c r="O28" s="414"/>
      <c r="P28" s="414"/>
      <c r="Q28" s="414"/>
      <c r="R28" s="414"/>
      <c r="S28" s="414"/>
      <c r="T28" s="461"/>
      <c r="U28" s="461"/>
      <c r="V28" s="461"/>
      <c r="W28" s="461"/>
      <c r="X28" s="461"/>
      <c r="Y28" s="461"/>
      <c r="Z28" s="461"/>
      <c r="AA28" s="461"/>
      <c r="AB28" s="461"/>
      <c r="AC28" s="461"/>
      <c r="AD28" s="461"/>
      <c r="AE28" s="461"/>
      <c r="AF28" s="461"/>
      <c r="AG28" s="326"/>
      <c r="AH28" s="327"/>
      <c r="AI28" s="327"/>
      <c r="AJ28" s="327"/>
      <c r="AK28" s="327"/>
      <c r="AL28" s="327"/>
      <c r="AM28" s="327"/>
      <c r="AN28" s="327"/>
      <c r="AO28" s="328"/>
      <c r="AP28" s="506"/>
      <c r="AQ28" s="506"/>
      <c r="AR28" s="506"/>
      <c r="AS28" s="506"/>
      <c r="AT28" s="506"/>
      <c r="AU28" s="506"/>
      <c r="AV28" s="190"/>
      <c r="AW28" s="242"/>
      <c r="AX28" s="191"/>
      <c r="AY28" s="190"/>
      <c r="AZ28" s="191"/>
      <c r="BA28" s="190"/>
      <c r="BB28" s="191"/>
      <c r="BC28" s="196"/>
      <c r="BD28" s="220"/>
      <c r="BE28" s="197"/>
      <c r="BF28" s="190"/>
      <c r="BG28" s="242"/>
      <c r="BH28" s="242"/>
      <c r="BI28" s="191"/>
    </row>
    <row r="29" spans="2:61" ht="16.5" customHeight="1" thickTop="1" thickBot="1">
      <c r="B29" s="461"/>
      <c r="C29" s="461"/>
      <c r="D29" s="461"/>
      <c r="E29" s="461"/>
      <c r="F29" s="461"/>
      <c r="G29" s="461"/>
      <c r="H29" s="461"/>
      <c r="I29" s="461"/>
      <c r="J29" s="461"/>
      <c r="K29" s="414"/>
      <c r="L29" s="414"/>
      <c r="M29" s="414"/>
      <c r="N29" s="414"/>
      <c r="O29" s="414"/>
      <c r="P29" s="414"/>
      <c r="Q29" s="414"/>
      <c r="R29" s="414"/>
      <c r="S29" s="414"/>
      <c r="T29" s="461"/>
      <c r="U29" s="461"/>
      <c r="V29" s="461"/>
      <c r="W29" s="461"/>
      <c r="X29" s="461"/>
      <c r="Y29" s="461"/>
      <c r="Z29" s="461"/>
      <c r="AA29" s="461"/>
      <c r="AB29" s="461"/>
      <c r="AC29" s="461"/>
      <c r="AD29" s="461"/>
      <c r="AE29" s="461"/>
      <c r="AF29" s="461"/>
      <c r="AG29" s="329"/>
      <c r="AH29" s="330"/>
      <c r="AI29" s="330"/>
      <c r="AJ29" s="330"/>
      <c r="AK29" s="330"/>
      <c r="AL29" s="330"/>
      <c r="AM29" s="330"/>
      <c r="AN29" s="330"/>
      <c r="AO29" s="331"/>
      <c r="AP29" s="506"/>
      <c r="AQ29" s="506"/>
      <c r="AR29" s="506"/>
      <c r="AS29" s="506"/>
      <c r="AT29" s="506"/>
      <c r="AU29" s="506"/>
      <c r="AV29" s="192"/>
      <c r="AW29" s="243"/>
      <c r="AX29" s="193"/>
      <c r="AY29" s="192"/>
      <c r="AZ29" s="193"/>
      <c r="BA29" s="192"/>
      <c r="BB29" s="193"/>
      <c r="BC29" s="198"/>
      <c r="BD29" s="221"/>
      <c r="BE29" s="199"/>
      <c r="BF29" s="192"/>
      <c r="BG29" s="243"/>
      <c r="BH29" s="243"/>
      <c r="BI29" s="193"/>
    </row>
    <row r="30" spans="2:61" ht="16.5" customHeight="1" thickTop="1" thickBot="1">
      <c r="B30" s="461" t="s">
        <v>17</v>
      </c>
      <c r="C30" s="461"/>
      <c r="D30" s="461"/>
      <c r="E30" s="461"/>
      <c r="F30" s="461"/>
      <c r="G30" s="461"/>
      <c r="H30" s="461"/>
      <c r="I30" s="461"/>
      <c r="J30" s="461"/>
      <c r="K30" s="413">
        <v>7476</v>
      </c>
      <c r="L30" s="413"/>
      <c r="M30" s="413"/>
      <c r="N30" s="413"/>
      <c r="O30" s="413"/>
      <c r="P30" s="413"/>
      <c r="Q30" s="413"/>
      <c r="R30" s="413"/>
      <c r="S30" s="413"/>
      <c r="T30" s="209" t="s">
        <v>18</v>
      </c>
      <c r="U30" s="210"/>
      <c r="V30" s="210"/>
      <c r="W30" s="210"/>
      <c r="X30" s="210"/>
      <c r="Y30" s="210"/>
      <c r="Z30" s="210"/>
      <c r="AA30" s="210"/>
      <c r="AB30" s="210"/>
      <c r="AC30" s="210"/>
      <c r="AD30" s="210"/>
      <c r="AE30" s="210"/>
      <c r="AF30" s="211"/>
      <c r="AG30" s="474">
        <f>'12.02'!AG30+1</f>
        <v>9</v>
      </c>
      <c r="AH30" s="474"/>
      <c r="AI30" s="474"/>
      <c r="AJ30" s="474"/>
      <c r="AK30" s="474"/>
      <c r="AL30" s="474"/>
      <c r="AM30" s="474"/>
      <c r="AN30" s="474"/>
      <c r="AO30" s="474"/>
      <c r="AP30" s="461" t="s">
        <v>129</v>
      </c>
      <c r="AQ30" s="461"/>
      <c r="AR30" s="461"/>
      <c r="AS30" s="461"/>
      <c r="AT30" s="461"/>
      <c r="AU30" s="461"/>
      <c r="AV30" s="188" t="s">
        <v>129</v>
      </c>
      <c r="AW30" s="241"/>
      <c r="AX30" s="189"/>
      <c r="AY30" s="188" t="s">
        <v>129</v>
      </c>
      <c r="AZ30" s="189"/>
      <c r="BA30" s="188"/>
      <c r="BB30" s="189"/>
      <c r="BC30" s="194"/>
      <c r="BD30" s="219"/>
      <c r="BE30" s="195"/>
      <c r="BF30" s="465"/>
      <c r="BG30" s="466"/>
      <c r="BH30" s="466"/>
      <c r="BI30" s="467"/>
    </row>
    <row r="31" spans="2:61" ht="16.5" customHeight="1" thickTop="1" thickBot="1">
      <c r="B31" s="461"/>
      <c r="C31" s="461"/>
      <c r="D31" s="461"/>
      <c r="E31" s="461"/>
      <c r="F31" s="461"/>
      <c r="G31" s="461"/>
      <c r="H31" s="461"/>
      <c r="I31" s="461"/>
      <c r="J31" s="461"/>
      <c r="K31" s="413"/>
      <c r="L31" s="413"/>
      <c r="M31" s="413"/>
      <c r="N31" s="413"/>
      <c r="O31" s="413"/>
      <c r="P31" s="413"/>
      <c r="Q31" s="413"/>
      <c r="R31" s="413"/>
      <c r="S31" s="413"/>
      <c r="T31" s="212"/>
      <c r="U31" s="213"/>
      <c r="V31" s="213"/>
      <c r="W31" s="213"/>
      <c r="X31" s="213"/>
      <c r="Y31" s="213"/>
      <c r="Z31" s="213"/>
      <c r="AA31" s="213"/>
      <c r="AB31" s="213"/>
      <c r="AC31" s="213"/>
      <c r="AD31" s="213"/>
      <c r="AE31" s="213"/>
      <c r="AF31" s="214"/>
      <c r="AG31" s="474"/>
      <c r="AH31" s="474"/>
      <c r="AI31" s="474"/>
      <c r="AJ31" s="474"/>
      <c r="AK31" s="474"/>
      <c r="AL31" s="474"/>
      <c r="AM31" s="474"/>
      <c r="AN31" s="474"/>
      <c r="AO31" s="474"/>
      <c r="AP31" s="461"/>
      <c r="AQ31" s="461"/>
      <c r="AR31" s="461"/>
      <c r="AS31" s="461"/>
      <c r="AT31" s="461"/>
      <c r="AU31" s="461"/>
      <c r="AV31" s="190"/>
      <c r="AW31" s="242"/>
      <c r="AX31" s="191"/>
      <c r="AY31" s="190"/>
      <c r="AZ31" s="191"/>
      <c r="BA31" s="190"/>
      <c r="BB31" s="191"/>
      <c r="BC31" s="196"/>
      <c r="BD31" s="220"/>
      <c r="BE31" s="197"/>
      <c r="BF31" s="468"/>
      <c r="BG31" s="469"/>
      <c r="BH31" s="469"/>
      <c r="BI31" s="470"/>
    </row>
    <row r="32" spans="2:61" ht="16.5" customHeight="1" thickTop="1" thickBot="1">
      <c r="B32" s="461"/>
      <c r="C32" s="461"/>
      <c r="D32" s="461"/>
      <c r="E32" s="461"/>
      <c r="F32" s="461"/>
      <c r="G32" s="461"/>
      <c r="H32" s="461"/>
      <c r="I32" s="461"/>
      <c r="J32" s="461"/>
      <c r="K32" s="413"/>
      <c r="L32" s="413"/>
      <c r="M32" s="413"/>
      <c r="N32" s="413"/>
      <c r="O32" s="413"/>
      <c r="P32" s="413"/>
      <c r="Q32" s="413"/>
      <c r="R32" s="413"/>
      <c r="S32" s="413"/>
      <c r="T32" s="215"/>
      <c r="U32" s="216"/>
      <c r="V32" s="216"/>
      <c r="W32" s="216"/>
      <c r="X32" s="216"/>
      <c r="Y32" s="216"/>
      <c r="Z32" s="216"/>
      <c r="AA32" s="216"/>
      <c r="AB32" s="216"/>
      <c r="AC32" s="216"/>
      <c r="AD32" s="216"/>
      <c r="AE32" s="216"/>
      <c r="AF32" s="217"/>
      <c r="AG32" s="474"/>
      <c r="AH32" s="474"/>
      <c r="AI32" s="474"/>
      <c r="AJ32" s="474"/>
      <c r="AK32" s="474"/>
      <c r="AL32" s="474"/>
      <c r="AM32" s="474"/>
      <c r="AN32" s="474"/>
      <c r="AO32" s="474"/>
      <c r="AP32" s="461"/>
      <c r="AQ32" s="461"/>
      <c r="AR32" s="461"/>
      <c r="AS32" s="461"/>
      <c r="AT32" s="461"/>
      <c r="AU32" s="461"/>
      <c r="AV32" s="192"/>
      <c r="AW32" s="243"/>
      <c r="AX32" s="193"/>
      <c r="AY32" s="192"/>
      <c r="AZ32" s="193"/>
      <c r="BA32" s="192"/>
      <c r="BB32" s="193"/>
      <c r="BC32" s="198"/>
      <c r="BD32" s="221"/>
      <c r="BE32" s="199"/>
      <c r="BF32" s="471"/>
      <c r="BG32" s="472"/>
      <c r="BH32" s="472"/>
      <c r="BI32" s="473"/>
    </row>
    <row r="33" spans="2:61" ht="16.5" customHeight="1" thickTop="1" thickBot="1">
      <c r="B33" s="461" t="s">
        <v>19</v>
      </c>
      <c r="C33" s="461"/>
      <c r="D33" s="461"/>
      <c r="E33" s="461"/>
      <c r="F33" s="461"/>
      <c r="G33" s="461"/>
      <c r="H33" s="461"/>
      <c r="I33" s="461"/>
      <c r="J33" s="461"/>
      <c r="K33" s="617" t="s">
        <v>358</v>
      </c>
      <c r="L33" s="617"/>
      <c r="M33" s="617"/>
      <c r="N33" s="617"/>
      <c r="O33" s="617"/>
      <c r="P33" s="617"/>
      <c r="Q33" s="617"/>
      <c r="R33" s="617"/>
      <c r="S33" s="617"/>
      <c r="T33" s="461" t="s">
        <v>20</v>
      </c>
      <c r="U33" s="461"/>
      <c r="V33" s="461"/>
      <c r="W33" s="461"/>
      <c r="X33" s="461"/>
      <c r="Y33" s="461"/>
      <c r="Z33" s="461"/>
      <c r="AA33" s="461"/>
      <c r="AB33" s="461"/>
      <c r="AC33" s="461"/>
      <c r="AD33" s="461"/>
      <c r="AE33" s="461"/>
      <c r="AF33" s="461"/>
      <c r="AG33" s="460" t="s">
        <v>129</v>
      </c>
      <c r="AH33" s="460"/>
      <c r="AI33" s="460"/>
      <c r="AJ33" s="460"/>
      <c r="AK33" s="460"/>
      <c r="AL33" s="460"/>
      <c r="AM33" s="460"/>
      <c r="AN33" s="460"/>
      <c r="AO33" s="460"/>
      <c r="AP33" s="506" t="s">
        <v>327</v>
      </c>
      <c r="AQ33" s="506"/>
      <c r="AR33" s="506"/>
      <c r="AS33" s="506"/>
      <c r="AT33" s="506"/>
      <c r="AU33" s="506"/>
      <c r="AV33" s="188" t="s">
        <v>328</v>
      </c>
      <c r="AW33" s="241"/>
      <c r="AX33" s="189"/>
      <c r="AY33" s="188">
        <v>1994</v>
      </c>
      <c r="AZ33" s="189"/>
      <c r="BA33" s="188"/>
      <c r="BB33" s="189"/>
      <c r="BC33" s="188"/>
      <c r="BD33" s="241"/>
      <c r="BE33" s="189"/>
      <c r="BF33" s="459"/>
      <c r="BG33" s="241"/>
      <c r="BH33" s="241"/>
      <c r="BI33" s="189"/>
    </row>
    <row r="34" spans="2:61" ht="16.5" customHeight="1" thickTop="1" thickBot="1">
      <c r="B34" s="461"/>
      <c r="C34" s="461"/>
      <c r="D34" s="461"/>
      <c r="E34" s="461"/>
      <c r="F34" s="461"/>
      <c r="G34" s="461"/>
      <c r="H34" s="461"/>
      <c r="I34" s="461"/>
      <c r="J34" s="461"/>
      <c r="K34" s="617"/>
      <c r="L34" s="617"/>
      <c r="M34" s="617"/>
      <c r="N34" s="617"/>
      <c r="O34" s="617"/>
      <c r="P34" s="617"/>
      <c r="Q34" s="617"/>
      <c r="R34" s="617"/>
      <c r="S34" s="617"/>
      <c r="T34" s="461"/>
      <c r="U34" s="461"/>
      <c r="V34" s="461"/>
      <c r="W34" s="461"/>
      <c r="X34" s="461"/>
      <c r="Y34" s="461"/>
      <c r="Z34" s="461"/>
      <c r="AA34" s="461"/>
      <c r="AB34" s="461"/>
      <c r="AC34" s="461"/>
      <c r="AD34" s="461"/>
      <c r="AE34" s="461"/>
      <c r="AF34" s="461"/>
      <c r="AG34" s="460"/>
      <c r="AH34" s="460"/>
      <c r="AI34" s="460"/>
      <c r="AJ34" s="460"/>
      <c r="AK34" s="460"/>
      <c r="AL34" s="460"/>
      <c r="AM34" s="460"/>
      <c r="AN34" s="460"/>
      <c r="AO34" s="460"/>
      <c r="AP34" s="506"/>
      <c r="AQ34" s="506"/>
      <c r="AR34" s="506"/>
      <c r="AS34" s="506"/>
      <c r="AT34" s="506"/>
      <c r="AU34" s="506"/>
      <c r="AV34" s="190"/>
      <c r="AW34" s="242"/>
      <c r="AX34" s="191"/>
      <c r="AY34" s="190"/>
      <c r="AZ34" s="191"/>
      <c r="BA34" s="190"/>
      <c r="BB34" s="191"/>
      <c r="BC34" s="190"/>
      <c r="BD34" s="242"/>
      <c r="BE34" s="191"/>
      <c r="BF34" s="190"/>
      <c r="BG34" s="242"/>
      <c r="BH34" s="242"/>
      <c r="BI34" s="191"/>
    </row>
    <row r="35" spans="2:61" ht="16.5" customHeight="1" thickTop="1" thickBot="1">
      <c r="B35" s="461"/>
      <c r="C35" s="461"/>
      <c r="D35" s="461"/>
      <c r="E35" s="461"/>
      <c r="F35" s="461"/>
      <c r="G35" s="461"/>
      <c r="H35" s="461"/>
      <c r="I35" s="461"/>
      <c r="J35" s="461"/>
      <c r="K35" s="617"/>
      <c r="L35" s="617"/>
      <c r="M35" s="617"/>
      <c r="N35" s="617"/>
      <c r="O35" s="617"/>
      <c r="P35" s="617"/>
      <c r="Q35" s="617"/>
      <c r="R35" s="617"/>
      <c r="S35" s="617"/>
      <c r="T35" s="461"/>
      <c r="U35" s="461"/>
      <c r="V35" s="461"/>
      <c r="W35" s="461"/>
      <c r="X35" s="461"/>
      <c r="Y35" s="461"/>
      <c r="Z35" s="461"/>
      <c r="AA35" s="461"/>
      <c r="AB35" s="461"/>
      <c r="AC35" s="461"/>
      <c r="AD35" s="461"/>
      <c r="AE35" s="461"/>
      <c r="AF35" s="461"/>
      <c r="AG35" s="460"/>
      <c r="AH35" s="460"/>
      <c r="AI35" s="460"/>
      <c r="AJ35" s="460"/>
      <c r="AK35" s="460"/>
      <c r="AL35" s="460"/>
      <c r="AM35" s="460"/>
      <c r="AN35" s="460"/>
      <c r="AO35" s="460"/>
      <c r="AP35" s="506"/>
      <c r="AQ35" s="506"/>
      <c r="AR35" s="506"/>
      <c r="AS35" s="506"/>
      <c r="AT35" s="506"/>
      <c r="AU35" s="506"/>
      <c r="AV35" s="192"/>
      <c r="AW35" s="243"/>
      <c r="AX35" s="193"/>
      <c r="AY35" s="192"/>
      <c r="AZ35" s="193"/>
      <c r="BA35" s="192"/>
      <c r="BB35" s="193"/>
      <c r="BC35" s="192"/>
      <c r="BD35" s="243"/>
      <c r="BE35" s="193"/>
      <c r="BF35" s="192"/>
      <c r="BG35" s="243"/>
      <c r="BH35" s="243"/>
      <c r="BI35" s="193"/>
    </row>
    <row r="36" spans="2:61" ht="16.5" customHeight="1" thickTop="1" thickBot="1">
      <c r="B36" s="413" t="s">
        <v>21</v>
      </c>
      <c r="C36" s="413"/>
      <c r="D36" s="413"/>
      <c r="E36" s="413"/>
      <c r="F36" s="413"/>
      <c r="G36" s="413"/>
      <c r="H36" s="413"/>
      <c r="I36" s="413"/>
      <c r="J36" s="413"/>
      <c r="K36" s="413" t="s">
        <v>259</v>
      </c>
      <c r="L36" s="413"/>
      <c r="M36" s="413"/>
      <c r="N36" s="413"/>
      <c r="O36" s="413"/>
      <c r="P36" s="413"/>
      <c r="Q36" s="413"/>
      <c r="R36" s="413"/>
      <c r="S36" s="413"/>
      <c r="T36" s="341" t="s">
        <v>22</v>
      </c>
      <c r="U36" s="342"/>
      <c r="V36" s="342"/>
      <c r="W36" s="342"/>
      <c r="X36" s="342"/>
      <c r="Y36" s="342"/>
      <c r="Z36" s="342"/>
      <c r="AA36" s="342"/>
      <c r="AB36" s="342"/>
      <c r="AC36" s="342"/>
      <c r="AD36" s="342"/>
      <c r="AE36" s="342"/>
      <c r="AF36" s="343"/>
      <c r="AG36" s="460">
        <v>295.3</v>
      </c>
      <c r="AH36" s="460"/>
      <c r="AI36" s="460"/>
      <c r="AJ36" s="460"/>
      <c r="AK36" s="460"/>
      <c r="AL36" s="460"/>
      <c r="AM36" s="460"/>
      <c r="AN36" s="460"/>
      <c r="AO36" s="460"/>
      <c r="AP36" s="513" t="s">
        <v>329</v>
      </c>
      <c r="AQ36" s="514"/>
      <c r="AR36" s="514"/>
      <c r="AS36" s="514"/>
      <c r="AT36" s="514"/>
      <c r="AU36" s="515"/>
      <c r="AV36" s="188" t="s">
        <v>330</v>
      </c>
      <c r="AW36" s="241"/>
      <c r="AX36" s="189"/>
      <c r="AY36" s="507" t="s">
        <v>331</v>
      </c>
      <c r="AZ36" s="508"/>
      <c r="BA36" s="444"/>
      <c r="BB36" s="445"/>
      <c r="BC36" s="188"/>
      <c r="BD36" s="241"/>
      <c r="BE36" s="189"/>
      <c r="BF36" s="188"/>
      <c r="BG36" s="241"/>
      <c r="BH36" s="241"/>
      <c r="BI36" s="189"/>
    </row>
    <row r="37" spans="2:61" ht="16.5" customHeight="1" thickTop="1" thickBot="1">
      <c r="B37" s="413"/>
      <c r="C37" s="413"/>
      <c r="D37" s="413"/>
      <c r="E37" s="413"/>
      <c r="F37" s="413"/>
      <c r="G37" s="413"/>
      <c r="H37" s="413"/>
      <c r="I37" s="413"/>
      <c r="J37" s="413"/>
      <c r="K37" s="413"/>
      <c r="L37" s="413"/>
      <c r="M37" s="413"/>
      <c r="N37" s="413"/>
      <c r="O37" s="413"/>
      <c r="P37" s="413"/>
      <c r="Q37" s="413"/>
      <c r="R37" s="413"/>
      <c r="S37" s="413"/>
      <c r="T37" s="344"/>
      <c r="U37" s="345"/>
      <c r="V37" s="345"/>
      <c r="W37" s="345"/>
      <c r="X37" s="345"/>
      <c r="Y37" s="345"/>
      <c r="Z37" s="345"/>
      <c r="AA37" s="345"/>
      <c r="AB37" s="345"/>
      <c r="AC37" s="345"/>
      <c r="AD37" s="345"/>
      <c r="AE37" s="345"/>
      <c r="AF37" s="346"/>
      <c r="AG37" s="460"/>
      <c r="AH37" s="460"/>
      <c r="AI37" s="460"/>
      <c r="AJ37" s="460"/>
      <c r="AK37" s="460"/>
      <c r="AL37" s="460"/>
      <c r="AM37" s="460"/>
      <c r="AN37" s="460"/>
      <c r="AO37" s="460"/>
      <c r="AP37" s="516"/>
      <c r="AQ37" s="517"/>
      <c r="AR37" s="517"/>
      <c r="AS37" s="517"/>
      <c r="AT37" s="517"/>
      <c r="AU37" s="518"/>
      <c r="AV37" s="190"/>
      <c r="AW37" s="242"/>
      <c r="AX37" s="191"/>
      <c r="AY37" s="509"/>
      <c r="AZ37" s="510"/>
      <c r="BA37" s="446"/>
      <c r="BB37" s="447"/>
      <c r="BC37" s="190"/>
      <c r="BD37" s="242"/>
      <c r="BE37" s="191"/>
      <c r="BF37" s="190"/>
      <c r="BG37" s="242"/>
      <c r="BH37" s="242"/>
      <c r="BI37" s="191"/>
    </row>
    <row r="38" spans="2:61" ht="16.5" customHeight="1" thickTop="1" thickBot="1">
      <c r="B38" s="413"/>
      <c r="C38" s="413"/>
      <c r="D38" s="413"/>
      <c r="E38" s="413"/>
      <c r="F38" s="413"/>
      <c r="G38" s="413"/>
      <c r="H38" s="413"/>
      <c r="I38" s="413"/>
      <c r="J38" s="413"/>
      <c r="K38" s="413"/>
      <c r="L38" s="413"/>
      <c r="M38" s="413"/>
      <c r="N38" s="413"/>
      <c r="O38" s="413"/>
      <c r="P38" s="413"/>
      <c r="Q38" s="413"/>
      <c r="R38" s="413"/>
      <c r="S38" s="413"/>
      <c r="T38" s="347"/>
      <c r="U38" s="348"/>
      <c r="V38" s="348"/>
      <c r="W38" s="348"/>
      <c r="X38" s="348"/>
      <c r="Y38" s="348"/>
      <c r="Z38" s="348"/>
      <c r="AA38" s="348"/>
      <c r="AB38" s="348"/>
      <c r="AC38" s="348"/>
      <c r="AD38" s="348"/>
      <c r="AE38" s="348"/>
      <c r="AF38" s="349"/>
      <c r="AG38" s="460"/>
      <c r="AH38" s="460"/>
      <c r="AI38" s="460"/>
      <c r="AJ38" s="460"/>
      <c r="AK38" s="460"/>
      <c r="AL38" s="460"/>
      <c r="AM38" s="460"/>
      <c r="AN38" s="460"/>
      <c r="AO38" s="460"/>
      <c r="AP38" s="519"/>
      <c r="AQ38" s="520"/>
      <c r="AR38" s="520"/>
      <c r="AS38" s="520"/>
      <c r="AT38" s="520"/>
      <c r="AU38" s="521"/>
      <c r="AV38" s="192"/>
      <c r="AW38" s="243"/>
      <c r="AX38" s="193"/>
      <c r="AY38" s="511"/>
      <c r="AZ38" s="512"/>
      <c r="BA38" s="448"/>
      <c r="BB38" s="449"/>
      <c r="BC38" s="192"/>
      <c r="BD38" s="243"/>
      <c r="BE38" s="193"/>
      <c r="BF38" s="192"/>
      <c r="BG38" s="243"/>
      <c r="BH38" s="243"/>
      <c r="BI38" s="193"/>
    </row>
    <row r="39" spans="2:61" ht="16.5" customHeight="1" thickTop="1" thickBot="1">
      <c r="B39" s="413" t="s">
        <v>23</v>
      </c>
      <c r="C39" s="413"/>
      <c r="D39" s="413"/>
      <c r="E39" s="413"/>
      <c r="F39" s="413"/>
      <c r="G39" s="413"/>
      <c r="H39" s="413"/>
      <c r="I39" s="413"/>
      <c r="J39" s="413"/>
      <c r="K39" s="414" t="s">
        <v>258</v>
      </c>
      <c r="L39" s="414"/>
      <c r="M39" s="414"/>
      <c r="N39" s="414"/>
      <c r="O39" s="414"/>
      <c r="P39" s="414"/>
      <c r="Q39" s="414"/>
      <c r="R39" s="414"/>
      <c r="S39" s="414"/>
      <c r="T39" s="341" t="s">
        <v>177</v>
      </c>
      <c r="U39" s="342"/>
      <c r="V39" s="342"/>
      <c r="W39" s="342"/>
      <c r="X39" s="342"/>
      <c r="Y39" s="342"/>
      <c r="Z39" s="342"/>
      <c r="AA39" s="342"/>
      <c r="AB39" s="342"/>
      <c r="AC39" s="342"/>
      <c r="AD39" s="342"/>
      <c r="AE39" s="342"/>
      <c r="AF39" s="343"/>
      <c r="AG39" s="450">
        <v>1066</v>
      </c>
      <c r="AH39" s="451"/>
      <c r="AI39" s="451"/>
      <c r="AJ39" s="451"/>
      <c r="AK39" s="451"/>
      <c r="AL39" s="451"/>
      <c r="AM39" s="451"/>
      <c r="AN39" s="451"/>
      <c r="AO39" s="452"/>
      <c r="AP39" s="394" t="s">
        <v>24</v>
      </c>
      <c r="AQ39" s="395"/>
      <c r="AR39" s="395"/>
      <c r="AS39" s="395"/>
      <c r="AT39" s="395"/>
      <c r="AU39" s="395"/>
      <c r="AV39" s="395"/>
      <c r="AW39" s="395"/>
      <c r="AX39" s="395"/>
      <c r="AY39" s="400"/>
      <c r="AZ39" s="395" t="s">
        <v>25</v>
      </c>
      <c r="BA39" s="395"/>
      <c r="BB39" s="395"/>
      <c r="BC39" s="395"/>
      <c r="BD39" s="395"/>
      <c r="BE39" s="395"/>
      <c r="BF39" s="395"/>
      <c r="BG39" s="395"/>
      <c r="BH39" s="395"/>
      <c r="BI39" s="400"/>
    </row>
    <row r="40" spans="2:61" ht="16.5" customHeight="1" thickTop="1" thickBot="1">
      <c r="B40" s="413"/>
      <c r="C40" s="413"/>
      <c r="D40" s="413"/>
      <c r="E40" s="413"/>
      <c r="F40" s="413"/>
      <c r="G40" s="413"/>
      <c r="H40" s="413"/>
      <c r="I40" s="413"/>
      <c r="J40" s="413"/>
      <c r="K40" s="414"/>
      <c r="L40" s="414"/>
      <c r="M40" s="414"/>
      <c r="N40" s="414"/>
      <c r="O40" s="414"/>
      <c r="P40" s="414"/>
      <c r="Q40" s="414"/>
      <c r="R40" s="414"/>
      <c r="S40" s="414"/>
      <c r="T40" s="344"/>
      <c r="U40" s="345"/>
      <c r="V40" s="345"/>
      <c r="W40" s="345"/>
      <c r="X40" s="345"/>
      <c r="Y40" s="345"/>
      <c r="Z40" s="345"/>
      <c r="AA40" s="345"/>
      <c r="AB40" s="345"/>
      <c r="AC40" s="345"/>
      <c r="AD40" s="345"/>
      <c r="AE40" s="345"/>
      <c r="AF40" s="346"/>
      <c r="AG40" s="453"/>
      <c r="AH40" s="454"/>
      <c r="AI40" s="454"/>
      <c r="AJ40" s="454"/>
      <c r="AK40" s="454"/>
      <c r="AL40" s="454"/>
      <c r="AM40" s="454"/>
      <c r="AN40" s="454"/>
      <c r="AO40" s="455"/>
      <c r="AP40" s="396"/>
      <c r="AQ40" s="397"/>
      <c r="AR40" s="397"/>
      <c r="AS40" s="397"/>
      <c r="AT40" s="397"/>
      <c r="AU40" s="397"/>
      <c r="AV40" s="397"/>
      <c r="AW40" s="397"/>
      <c r="AX40" s="397"/>
      <c r="AY40" s="401"/>
      <c r="AZ40" s="397"/>
      <c r="BA40" s="397"/>
      <c r="BB40" s="397"/>
      <c r="BC40" s="397"/>
      <c r="BD40" s="397"/>
      <c r="BE40" s="397"/>
      <c r="BF40" s="397"/>
      <c r="BG40" s="397"/>
      <c r="BH40" s="397"/>
      <c r="BI40" s="401"/>
    </row>
    <row r="41" spans="2:61" ht="16.5" customHeight="1" thickTop="1" thickBot="1">
      <c r="B41" s="413"/>
      <c r="C41" s="413"/>
      <c r="D41" s="413"/>
      <c r="E41" s="413"/>
      <c r="F41" s="413"/>
      <c r="G41" s="413"/>
      <c r="H41" s="413"/>
      <c r="I41" s="413"/>
      <c r="J41" s="413"/>
      <c r="K41" s="414"/>
      <c r="L41" s="414"/>
      <c r="M41" s="414"/>
      <c r="N41" s="414"/>
      <c r="O41" s="414"/>
      <c r="P41" s="414"/>
      <c r="Q41" s="414"/>
      <c r="R41" s="414"/>
      <c r="S41" s="414"/>
      <c r="T41" s="347"/>
      <c r="U41" s="348"/>
      <c r="V41" s="348"/>
      <c r="W41" s="348"/>
      <c r="X41" s="348"/>
      <c r="Y41" s="348"/>
      <c r="Z41" s="348"/>
      <c r="AA41" s="348"/>
      <c r="AB41" s="348"/>
      <c r="AC41" s="348"/>
      <c r="AD41" s="348"/>
      <c r="AE41" s="348"/>
      <c r="AF41" s="349"/>
      <c r="AG41" s="456"/>
      <c r="AH41" s="457"/>
      <c r="AI41" s="457"/>
      <c r="AJ41" s="457"/>
      <c r="AK41" s="457"/>
      <c r="AL41" s="457"/>
      <c r="AM41" s="457"/>
      <c r="AN41" s="457"/>
      <c r="AO41" s="458"/>
      <c r="AP41" s="398"/>
      <c r="AQ41" s="399"/>
      <c r="AR41" s="399"/>
      <c r="AS41" s="399"/>
      <c r="AT41" s="399"/>
      <c r="AU41" s="399"/>
      <c r="AV41" s="399"/>
      <c r="AW41" s="399"/>
      <c r="AX41" s="399"/>
      <c r="AY41" s="402"/>
      <c r="AZ41" s="399"/>
      <c r="BA41" s="399"/>
      <c r="BB41" s="399"/>
      <c r="BC41" s="399"/>
      <c r="BD41" s="399"/>
      <c r="BE41" s="399"/>
      <c r="BF41" s="399"/>
      <c r="BG41" s="399"/>
      <c r="BH41" s="399"/>
      <c r="BI41" s="402"/>
    </row>
    <row r="42" spans="2:61" ht="16.5" customHeight="1" thickTop="1" thickBot="1">
      <c r="B42" s="413" t="s">
        <v>26</v>
      </c>
      <c r="C42" s="413"/>
      <c r="D42" s="413"/>
      <c r="E42" s="413"/>
      <c r="F42" s="413"/>
      <c r="G42" s="413"/>
      <c r="H42" s="413"/>
      <c r="I42" s="413"/>
      <c r="J42" s="413"/>
      <c r="K42" s="441" t="s">
        <v>257</v>
      </c>
      <c r="L42" s="441"/>
      <c r="M42" s="441"/>
      <c r="N42" s="441"/>
      <c r="O42" s="441"/>
      <c r="P42" s="441"/>
      <c r="Q42" s="441"/>
      <c r="R42" s="441"/>
      <c r="S42" s="441"/>
      <c r="T42" s="341" t="s">
        <v>27</v>
      </c>
      <c r="U42" s="342"/>
      <c r="V42" s="342"/>
      <c r="W42" s="342"/>
      <c r="X42" s="342"/>
      <c r="Y42" s="342"/>
      <c r="Z42" s="342"/>
      <c r="AA42" s="342"/>
      <c r="AB42" s="342"/>
      <c r="AC42" s="342"/>
      <c r="AD42" s="342"/>
      <c r="AE42" s="342"/>
      <c r="AF42" s="343"/>
      <c r="AG42" s="443">
        <v>1037</v>
      </c>
      <c r="AH42" s="443"/>
      <c r="AI42" s="443"/>
      <c r="AJ42" s="443"/>
      <c r="AK42" s="443"/>
      <c r="AL42" s="443"/>
      <c r="AM42" s="443"/>
      <c r="AN42" s="443"/>
      <c r="AO42" s="443"/>
      <c r="AP42" s="413" t="s">
        <v>28</v>
      </c>
      <c r="AQ42" s="413"/>
      <c r="AR42" s="413"/>
      <c r="AS42" s="413"/>
      <c r="AT42" s="413"/>
      <c r="AU42" s="413"/>
      <c r="AV42" s="413"/>
      <c r="AW42" s="413" t="s">
        <v>307</v>
      </c>
      <c r="AX42" s="413"/>
      <c r="AY42" s="413"/>
      <c r="AZ42" s="341" t="s">
        <v>178</v>
      </c>
      <c r="BA42" s="342"/>
      <c r="BB42" s="342"/>
      <c r="BC42" s="342"/>
      <c r="BD42" s="342"/>
      <c r="BE42" s="343"/>
      <c r="BF42" s="416">
        <v>7</v>
      </c>
      <c r="BG42" s="417"/>
      <c r="BH42" s="407">
        <f>IFERROR(BF42/($N$231*0.06),"-")</f>
        <v>2.5362318840579712</v>
      </c>
      <c r="BI42" s="408"/>
    </row>
    <row r="43" spans="2:61" ht="16.5" customHeight="1" thickTop="1" thickBot="1">
      <c r="B43" s="413"/>
      <c r="C43" s="413"/>
      <c r="D43" s="413"/>
      <c r="E43" s="413"/>
      <c r="F43" s="413"/>
      <c r="G43" s="413"/>
      <c r="H43" s="413"/>
      <c r="I43" s="413"/>
      <c r="J43" s="413"/>
      <c r="K43" s="441"/>
      <c r="L43" s="441"/>
      <c r="M43" s="441"/>
      <c r="N43" s="441"/>
      <c r="O43" s="441"/>
      <c r="P43" s="441"/>
      <c r="Q43" s="441"/>
      <c r="R43" s="441"/>
      <c r="S43" s="441"/>
      <c r="T43" s="344"/>
      <c r="U43" s="345"/>
      <c r="V43" s="345"/>
      <c r="W43" s="345"/>
      <c r="X43" s="345"/>
      <c r="Y43" s="345"/>
      <c r="Z43" s="345"/>
      <c r="AA43" s="345"/>
      <c r="AB43" s="345"/>
      <c r="AC43" s="345"/>
      <c r="AD43" s="345"/>
      <c r="AE43" s="345"/>
      <c r="AF43" s="346"/>
      <c r="AG43" s="443"/>
      <c r="AH43" s="443"/>
      <c r="AI43" s="443"/>
      <c r="AJ43" s="443"/>
      <c r="AK43" s="443"/>
      <c r="AL43" s="443"/>
      <c r="AM43" s="443"/>
      <c r="AN43" s="443"/>
      <c r="AO43" s="443"/>
      <c r="AP43" s="413"/>
      <c r="AQ43" s="413"/>
      <c r="AR43" s="413"/>
      <c r="AS43" s="413"/>
      <c r="AT43" s="413"/>
      <c r="AU43" s="413"/>
      <c r="AV43" s="413"/>
      <c r="AW43" s="413"/>
      <c r="AX43" s="413"/>
      <c r="AY43" s="413"/>
      <c r="AZ43" s="344"/>
      <c r="BA43" s="345"/>
      <c r="BB43" s="345"/>
      <c r="BC43" s="345"/>
      <c r="BD43" s="345"/>
      <c r="BE43" s="346"/>
      <c r="BF43" s="418"/>
      <c r="BG43" s="419"/>
      <c r="BH43" s="409"/>
      <c r="BI43" s="410"/>
    </row>
    <row r="44" spans="2:61" ht="16.5" customHeight="1" thickTop="1" thickBot="1">
      <c r="B44" s="413"/>
      <c r="C44" s="413"/>
      <c r="D44" s="413"/>
      <c r="E44" s="413"/>
      <c r="F44" s="413"/>
      <c r="G44" s="413"/>
      <c r="H44" s="413"/>
      <c r="I44" s="413"/>
      <c r="J44" s="413"/>
      <c r="K44" s="441"/>
      <c r="L44" s="441"/>
      <c r="M44" s="441"/>
      <c r="N44" s="441"/>
      <c r="O44" s="441"/>
      <c r="P44" s="441"/>
      <c r="Q44" s="441"/>
      <c r="R44" s="441"/>
      <c r="S44" s="441"/>
      <c r="T44" s="347"/>
      <c r="U44" s="348"/>
      <c r="V44" s="348"/>
      <c r="W44" s="348"/>
      <c r="X44" s="348"/>
      <c r="Y44" s="348"/>
      <c r="Z44" s="348"/>
      <c r="AA44" s="348"/>
      <c r="AB44" s="348"/>
      <c r="AC44" s="348"/>
      <c r="AD44" s="348"/>
      <c r="AE44" s="348"/>
      <c r="AF44" s="349"/>
      <c r="AG44" s="443"/>
      <c r="AH44" s="443"/>
      <c r="AI44" s="443"/>
      <c r="AJ44" s="443"/>
      <c r="AK44" s="443"/>
      <c r="AL44" s="443"/>
      <c r="AM44" s="443"/>
      <c r="AN44" s="443"/>
      <c r="AO44" s="443"/>
      <c r="AP44" s="413"/>
      <c r="AQ44" s="413"/>
      <c r="AR44" s="413"/>
      <c r="AS44" s="413"/>
      <c r="AT44" s="413"/>
      <c r="AU44" s="413"/>
      <c r="AV44" s="413"/>
      <c r="AW44" s="413"/>
      <c r="AX44" s="413"/>
      <c r="AY44" s="413"/>
      <c r="AZ44" s="347"/>
      <c r="BA44" s="348"/>
      <c r="BB44" s="348"/>
      <c r="BC44" s="348"/>
      <c r="BD44" s="348"/>
      <c r="BE44" s="349"/>
      <c r="BF44" s="420"/>
      <c r="BG44" s="421"/>
      <c r="BH44" s="411"/>
      <c r="BI44" s="412"/>
    </row>
    <row r="45" spans="2:61" ht="16.5" customHeight="1" thickTop="1" thickBot="1">
      <c r="B45" s="413" t="s">
        <v>29</v>
      </c>
      <c r="C45" s="413"/>
      <c r="D45" s="413"/>
      <c r="E45" s="413"/>
      <c r="F45" s="413"/>
      <c r="G45" s="413"/>
      <c r="H45" s="413"/>
      <c r="I45" s="413"/>
      <c r="J45" s="413"/>
      <c r="K45" s="431" t="s">
        <v>256</v>
      </c>
      <c r="L45" s="431"/>
      <c r="M45" s="431"/>
      <c r="N45" s="431"/>
      <c r="O45" s="431"/>
      <c r="P45" s="431"/>
      <c r="Q45" s="431"/>
      <c r="R45" s="431"/>
      <c r="S45" s="431"/>
      <c r="T45" s="341" t="s">
        <v>30</v>
      </c>
      <c r="U45" s="342"/>
      <c r="V45" s="342"/>
      <c r="W45" s="342"/>
      <c r="X45" s="342"/>
      <c r="Y45" s="342"/>
      <c r="Z45" s="342"/>
      <c r="AA45" s="342"/>
      <c r="AB45" s="342"/>
      <c r="AC45" s="342"/>
      <c r="AD45" s="342"/>
      <c r="AE45" s="342"/>
      <c r="AF45" s="343"/>
      <c r="AG45" s="432">
        <f>AG39-'12.02'!AG39</f>
        <v>289</v>
      </c>
      <c r="AH45" s="433"/>
      <c r="AI45" s="433"/>
      <c r="AJ45" s="433"/>
      <c r="AK45" s="433"/>
      <c r="AL45" s="433"/>
      <c r="AM45" s="433"/>
      <c r="AN45" s="433"/>
      <c r="AO45" s="434"/>
      <c r="AP45" s="413" t="s">
        <v>31</v>
      </c>
      <c r="AQ45" s="413"/>
      <c r="AR45" s="413"/>
      <c r="AS45" s="413"/>
      <c r="AT45" s="413"/>
      <c r="AU45" s="413"/>
      <c r="AV45" s="413"/>
      <c r="AW45" s="413">
        <v>170</v>
      </c>
      <c r="AX45" s="413"/>
      <c r="AY45" s="413"/>
      <c r="AZ45" s="341" t="s">
        <v>179</v>
      </c>
      <c r="BA45" s="342"/>
      <c r="BB45" s="342"/>
      <c r="BC45" s="342"/>
      <c r="BD45" s="342"/>
      <c r="BE45" s="343"/>
      <c r="BF45" s="416">
        <v>73</v>
      </c>
      <c r="BG45" s="417"/>
      <c r="BH45" s="407">
        <f>IFERROR(BF45/($N$231*0.06),"-")</f>
        <v>26.449275362318843</v>
      </c>
      <c r="BI45" s="408"/>
    </row>
    <row r="46" spans="2:61" ht="16.5" customHeight="1" thickTop="1" thickBot="1">
      <c r="B46" s="413"/>
      <c r="C46" s="413"/>
      <c r="D46" s="413"/>
      <c r="E46" s="413"/>
      <c r="F46" s="413"/>
      <c r="G46" s="413"/>
      <c r="H46" s="413"/>
      <c r="I46" s="413"/>
      <c r="J46" s="413"/>
      <c r="K46" s="431"/>
      <c r="L46" s="431"/>
      <c r="M46" s="431"/>
      <c r="N46" s="431"/>
      <c r="O46" s="431"/>
      <c r="P46" s="431"/>
      <c r="Q46" s="431"/>
      <c r="R46" s="431"/>
      <c r="S46" s="431"/>
      <c r="T46" s="344"/>
      <c r="U46" s="345"/>
      <c r="V46" s="345"/>
      <c r="W46" s="345"/>
      <c r="X46" s="345"/>
      <c r="Y46" s="345"/>
      <c r="Z46" s="345"/>
      <c r="AA46" s="345"/>
      <c r="AB46" s="345"/>
      <c r="AC46" s="345"/>
      <c r="AD46" s="345"/>
      <c r="AE46" s="345"/>
      <c r="AF46" s="346"/>
      <c r="AG46" s="435"/>
      <c r="AH46" s="436"/>
      <c r="AI46" s="436"/>
      <c r="AJ46" s="436"/>
      <c r="AK46" s="436"/>
      <c r="AL46" s="436"/>
      <c r="AM46" s="436"/>
      <c r="AN46" s="436"/>
      <c r="AO46" s="437"/>
      <c r="AP46" s="413"/>
      <c r="AQ46" s="413"/>
      <c r="AR46" s="413"/>
      <c r="AS46" s="413"/>
      <c r="AT46" s="413"/>
      <c r="AU46" s="413"/>
      <c r="AV46" s="413"/>
      <c r="AW46" s="413"/>
      <c r="AX46" s="413"/>
      <c r="AY46" s="413"/>
      <c r="AZ46" s="344"/>
      <c r="BA46" s="345"/>
      <c r="BB46" s="345"/>
      <c r="BC46" s="345"/>
      <c r="BD46" s="345"/>
      <c r="BE46" s="346"/>
      <c r="BF46" s="418"/>
      <c r="BG46" s="419"/>
      <c r="BH46" s="409"/>
      <c r="BI46" s="410"/>
    </row>
    <row r="47" spans="2:61" ht="16.5" customHeight="1" thickTop="1" thickBot="1">
      <c r="B47" s="413"/>
      <c r="C47" s="413"/>
      <c r="D47" s="413"/>
      <c r="E47" s="413"/>
      <c r="F47" s="413"/>
      <c r="G47" s="413"/>
      <c r="H47" s="413"/>
      <c r="I47" s="413"/>
      <c r="J47" s="413"/>
      <c r="K47" s="431"/>
      <c r="L47" s="431"/>
      <c r="M47" s="431"/>
      <c r="N47" s="431"/>
      <c r="O47" s="431"/>
      <c r="P47" s="431"/>
      <c r="Q47" s="431"/>
      <c r="R47" s="431"/>
      <c r="S47" s="431"/>
      <c r="T47" s="347"/>
      <c r="U47" s="348"/>
      <c r="V47" s="348"/>
      <c r="W47" s="348"/>
      <c r="X47" s="348"/>
      <c r="Y47" s="348"/>
      <c r="Z47" s="348"/>
      <c r="AA47" s="348"/>
      <c r="AB47" s="348"/>
      <c r="AC47" s="348"/>
      <c r="AD47" s="348"/>
      <c r="AE47" s="348"/>
      <c r="AF47" s="349"/>
      <c r="AG47" s="438"/>
      <c r="AH47" s="439"/>
      <c r="AI47" s="439"/>
      <c r="AJ47" s="439"/>
      <c r="AK47" s="439"/>
      <c r="AL47" s="439"/>
      <c r="AM47" s="439"/>
      <c r="AN47" s="439"/>
      <c r="AO47" s="440"/>
      <c r="AP47" s="413"/>
      <c r="AQ47" s="413"/>
      <c r="AR47" s="413"/>
      <c r="AS47" s="413"/>
      <c r="AT47" s="413"/>
      <c r="AU47" s="413"/>
      <c r="AV47" s="413"/>
      <c r="AW47" s="413"/>
      <c r="AX47" s="413"/>
      <c r="AY47" s="413"/>
      <c r="AZ47" s="347"/>
      <c r="BA47" s="348"/>
      <c r="BB47" s="348"/>
      <c r="BC47" s="348"/>
      <c r="BD47" s="348"/>
      <c r="BE47" s="349"/>
      <c r="BF47" s="420"/>
      <c r="BG47" s="421"/>
      <c r="BH47" s="411"/>
      <c r="BI47" s="412"/>
    </row>
    <row r="48" spans="2:61" ht="15" customHeight="1" thickTop="1" thickBot="1">
      <c r="B48" s="413" t="s">
        <v>32</v>
      </c>
      <c r="C48" s="413"/>
      <c r="D48" s="413"/>
      <c r="E48" s="413"/>
      <c r="F48" s="413"/>
      <c r="G48" s="413"/>
      <c r="H48" s="413"/>
      <c r="I48" s="413"/>
      <c r="J48" s="413"/>
      <c r="K48" s="414"/>
      <c r="L48" s="414"/>
      <c r="M48" s="414"/>
      <c r="N48" s="414"/>
      <c r="O48" s="414"/>
      <c r="P48" s="414"/>
      <c r="Q48" s="414"/>
      <c r="R48" s="414"/>
      <c r="S48" s="414"/>
      <c r="T48" s="341" t="s">
        <v>33</v>
      </c>
      <c r="U48" s="342"/>
      <c r="V48" s="342"/>
      <c r="W48" s="342"/>
      <c r="X48" s="342"/>
      <c r="Y48" s="342"/>
      <c r="Z48" s="342"/>
      <c r="AA48" s="342"/>
      <c r="AB48" s="342"/>
      <c r="AC48" s="342"/>
      <c r="AD48" s="342"/>
      <c r="AE48" s="342"/>
      <c r="AF48" s="343"/>
      <c r="AG48" s="422" t="s">
        <v>384</v>
      </c>
      <c r="AH48" s="423"/>
      <c r="AI48" s="423"/>
      <c r="AJ48" s="423"/>
      <c r="AK48" s="423"/>
      <c r="AL48" s="423"/>
      <c r="AM48" s="423"/>
      <c r="AN48" s="423"/>
      <c r="AO48" s="424"/>
      <c r="AP48" s="341" t="s">
        <v>34</v>
      </c>
      <c r="AQ48" s="342"/>
      <c r="AR48" s="342"/>
      <c r="AS48" s="342"/>
      <c r="AT48" s="342"/>
      <c r="AU48" s="342"/>
      <c r="AV48" s="343"/>
      <c r="AW48" s="413">
        <v>1776</v>
      </c>
      <c r="AX48" s="413"/>
      <c r="AY48" s="413"/>
      <c r="AZ48" s="341" t="s">
        <v>180</v>
      </c>
      <c r="BA48" s="342"/>
      <c r="BB48" s="342"/>
      <c r="BC48" s="342"/>
      <c r="BD48" s="342"/>
      <c r="BE48" s="343"/>
      <c r="BF48" s="416">
        <f>E279</f>
        <v>90</v>
      </c>
      <c r="BG48" s="417"/>
      <c r="BH48" s="407">
        <f>IFERROR(BF48/(N231*0.06),"-")</f>
        <v>32.608695652173914</v>
      </c>
      <c r="BI48" s="408"/>
    </row>
    <row r="49" spans="2:64" ht="15" customHeight="1" thickTop="1" thickBot="1">
      <c r="B49" s="413"/>
      <c r="C49" s="413"/>
      <c r="D49" s="413"/>
      <c r="E49" s="413"/>
      <c r="F49" s="413"/>
      <c r="G49" s="413"/>
      <c r="H49" s="413"/>
      <c r="I49" s="413"/>
      <c r="J49" s="413"/>
      <c r="K49" s="414"/>
      <c r="L49" s="414"/>
      <c r="M49" s="414"/>
      <c r="N49" s="414"/>
      <c r="O49" s="414"/>
      <c r="P49" s="414"/>
      <c r="Q49" s="414"/>
      <c r="R49" s="414"/>
      <c r="S49" s="414"/>
      <c r="T49" s="344"/>
      <c r="U49" s="345"/>
      <c r="V49" s="345"/>
      <c r="W49" s="345"/>
      <c r="X49" s="345"/>
      <c r="Y49" s="345"/>
      <c r="Z49" s="345"/>
      <c r="AA49" s="345"/>
      <c r="AB49" s="345"/>
      <c r="AC49" s="345"/>
      <c r="AD49" s="345"/>
      <c r="AE49" s="345"/>
      <c r="AF49" s="346"/>
      <c r="AG49" s="425"/>
      <c r="AH49" s="426"/>
      <c r="AI49" s="426"/>
      <c r="AJ49" s="426"/>
      <c r="AK49" s="426"/>
      <c r="AL49" s="426"/>
      <c r="AM49" s="426"/>
      <c r="AN49" s="426"/>
      <c r="AO49" s="427"/>
      <c r="AP49" s="344"/>
      <c r="AQ49" s="345"/>
      <c r="AR49" s="345"/>
      <c r="AS49" s="345"/>
      <c r="AT49" s="345"/>
      <c r="AU49" s="345"/>
      <c r="AV49" s="346"/>
      <c r="AW49" s="413"/>
      <c r="AX49" s="413"/>
      <c r="AY49" s="413"/>
      <c r="AZ49" s="344"/>
      <c r="BA49" s="345"/>
      <c r="BB49" s="345"/>
      <c r="BC49" s="345"/>
      <c r="BD49" s="345"/>
      <c r="BE49" s="346"/>
      <c r="BF49" s="418"/>
      <c r="BG49" s="419"/>
      <c r="BH49" s="409"/>
      <c r="BI49" s="410"/>
    </row>
    <row r="50" spans="2:64" ht="15" customHeight="1" thickTop="1" thickBot="1">
      <c r="B50" s="413"/>
      <c r="C50" s="413"/>
      <c r="D50" s="413"/>
      <c r="E50" s="413"/>
      <c r="F50" s="413"/>
      <c r="G50" s="413"/>
      <c r="H50" s="413"/>
      <c r="I50" s="413"/>
      <c r="J50" s="413"/>
      <c r="K50" s="414"/>
      <c r="L50" s="414"/>
      <c r="M50" s="414"/>
      <c r="N50" s="414"/>
      <c r="O50" s="414"/>
      <c r="P50" s="414"/>
      <c r="Q50" s="414"/>
      <c r="R50" s="414"/>
      <c r="S50" s="414"/>
      <c r="T50" s="347"/>
      <c r="U50" s="348"/>
      <c r="V50" s="348"/>
      <c r="W50" s="348"/>
      <c r="X50" s="348"/>
      <c r="Y50" s="348"/>
      <c r="Z50" s="348"/>
      <c r="AA50" s="348"/>
      <c r="AB50" s="348"/>
      <c r="AC50" s="348"/>
      <c r="AD50" s="348"/>
      <c r="AE50" s="348"/>
      <c r="AF50" s="349"/>
      <c r="AG50" s="428"/>
      <c r="AH50" s="429"/>
      <c r="AI50" s="429"/>
      <c r="AJ50" s="429"/>
      <c r="AK50" s="429"/>
      <c r="AL50" s="429"/>
      <c r="AM50" s="429"/>
      <c r="AN50" s="429"/>
      <c r="AO50" s="430"/>
      <c r="AP50" s="347"/>
      <c r="AQ50" s="348"/>
      <c r="AR50" s="348"/>
      <c r="AS50" s="348"/>
      <c r="AT50" s="348"/>
      <c r="AU50" s="348"/>
      <c r="AV50" s="349"/>
      <c r="AW50" s="413"/>
      <c r="AX50" s="413"/>
      <c r="AY50" s="413"/>
      <c r="AZ50" s="347"/>
      <c r="BA50" s="348"/>
      <c r="BB50" s="348"/>
      <c r="BC50" s="348"/>
      <c r="BD50" s="348"/>
      <c r="BE50" s="349"/>
      <c r="BF50" s="420"/>
      <c r="BG50" s="421"/>
      <c r="BH50" s="411"/>
      <c r="BI50" s="412"/>
    </row>
    <row r="51" spans="2:64" ht="15" customHeight="1" thickTop="1" thickBot="1">
      <c r="B51" s="413" t="s">
        <v>35</v>
      </c>
      <c r="C51" s="413"/>
      <c r="D51" s="413"/>
      <c r="E51" s="413"/>
      <c r="F51" s="413"/>
      <c r="G51" s="413"/>
      <c r="H51" s="413"/>
      <c r="I51" s="413"/>
      <c r="J51" s="413"/>
      <c r="K51" s="414" t="s">
        <v>133</v>
      </c>
      <c r="L51" s="414"/>
      <c r="M51" s="414"/>
      <c r="N51" s="414"/>
      <c r="O51" s="414"/>
      <c r="P51" s="414"/>
      <c r="Q51" s="414"/>
      <c r="R51" s="414"/>
      <c r="S51" s="414"/>
      <c r="T51" s="413"/>
      <c r="U51" s="413"/>
      <c r="V51" s="413"/>
      <c r="W51" s="413"/>
      <c r="X51" s="413"/>
      <c r="Y51" s="413"/>
      <c r="Z51" s="413"/>
      <c r="AA51" s="413"/>
      <c r="AB51" s="413"/>
      <c r="AC51" s="413"/>
      <c r="AD51" s="413"/>
      <c r="AE51" s="413"/>
      <c r="AF51" s="413"/>
      <c r="AG51" s="413"/>
      <c r="AH51" s="413"/>
      <c r="AI51" s="413"/>
      <c r="AJ51" s="413"/>
      <c r="AK51" s="413"/>
      <c r="AL51" s="413"/>
      <c r="AM51" s="413"/>
      <c r="AN51" s="413"/>
      <c r="AO51" s="413"/>
      <c r="AP51" s="341"/>
      <c r="AQ51" s="342"/>
      <c r="AR51" s="342"/>
      <c r="AS51" s="342"/>
      <c r="AT51" s="342"/>
      <c r="AU51" s="342"/>
      <c r="AV51" s="343"/>
      <c r="AW51" s="413"/>
      <c r="AX51" s="413"/>
      <c r="AY51" s="413"/>
      <c r="AZ51" s="341" t="s">
        <v>181</v>
      </c>
      <c r="BA51" s="342"/>
      <c r="BB51" s="342"/>
      <c r="BC51" s="342"/>
      <c r="BD51" s="342"/>
      <c r="BE51" s="343"/>
      <c r="BF51" s="416">
        <f>IFERROR(BF48+B279,"-")</f>
        <v>129</v>
      </c>
      <c r="BG51" s="417"/>
      <c r="BH51" s="407">
        <f>IFERROR(BF51/(N231*0.06),"-")</f>
        <v>46.739130434782609</v>
      </c>
      <c r="BI51" s="408"/>
    </row>
    <row r="52" spans="2:64" ht="15" customHeight="1" thickTop="1" thickBot="1">
      <c r="B52" s="413"/>
      <c r="C52" s="413"/>
      <c r="D52" s="413"/>
      <c r="E52" s="413"/>
      <c r="F52" s="413"/>
      <c r="G52" s="413"/>
      <c r="H52" s="413"/>
      <c r="I52" s="413"/>
      <c r="J52" s="413"/>
      <c r="K52" s="414"/>
      <c r="L52" s="414"/>
      <c r="M52" s="414"/>
      <c r="N52" s="414"/>
      <c r="O52" s="414"/>
      <c r="P52" s="414"/>
      <c r="Q52" s="414"/>
      <c r="R52" s="414"/>
      <c r="S52" s="414"/>
      <c r="T52" s="413"/>
      <c r="U52" s="413"/>
      <c r="V52" s="413"/>
      <c r="W52" s="413"/>
      <c r="X52" s="413"/>
      <c r="Y52" s="413"/>
      <c r="Z52" s="413"/>
      <c r="AA52" s="413"/>
      <c r="AB52" s="413"/>
      <c r="AC52" s="413"/>
      <c r="AD52" s="413"/>
      <c r="AE52" s="413"/>
      <c r="AF52" s="413"/>
      <c r="AG52" s="413"/>
      <c r="AH52" s="413"/>
      <c r="AI52" s="413"/>
      <c r="AJ52" s="413"/>
      <c r="AK52" s="413"/>
      <c r="AL52" s="413"/>
      <c r="AM52" s="413"/>
      <c r="AN52" s="413"/>
      <c r="AO52" s="413"/>
      <c r="AP52" s="344"/>
      <c r="AQ52" s="345"/>
      <c r="AR52" s="345"/>
      <c r="AS52" s="345"/>
      <c r="AT52" s="345"/>
      <c r="AU52" s="345"/>
      <c r="AV52" s="346"/>
      <c r="AW52" s="413"/>
      <c r="AX52" s="413"/>
      <c r="AY52" s="413"/>
      <c r="AZ52" s="344"/>
      <c r="BA52" s="345"/>
      <c r="BB52" s="345"/>
      <c r="BC52" s="345"/>
      <c r="BD52" s="345"/>
      <c r="BE52" s="346"/>
      <c r="BF52" s="418"/>
      <c r="BG52" s="419"/>
      <c r="BH52" s="409"/>
      <c r="BI52" s="410"/>
    </row>
    <row r="53" spans="2:64" ht="15" customHeight="1" thickTop="1" thickBot="1">
      <c r="B53" s="413"/>
      <c r="C53" s="413"/>
      <c r="D53" s="413"/>
      <c r="E53" s="413"/>
      <c r="F53" s="413"/>
      <c r="G53" s="413"/>
      <c r="H53" s="413"/>
      <c r="I53" s="413"/>
      <c r="J53" s="413"/>
      <c r="K53" s="414"/>
      <c r="L53" s="414"/>
      <c r="M53" s="414"/>
      <c r="N53" s="414"/>
      <c r="O53" s="414"/>
      <c r="P53" s="414"/>
      <c r="Q53" s="414"/>
      <c r="R53" s="414"/>
      <c r="S53" s="414"/>
      <c r="T53" s="413"/>
      <c r="U53" s="413"/>
      <c r="V53" s="413"/>
      <c r="W53" s="413"/>
      <c r="X53" s="413"/>
      <c r="Y53" s="413"/>
      <c r="Z53" s="413"/>
      <c r="AA53" s="413"/>
      <c r="AB53" s="413"/>
      <c r="AC53" s="413"/>
      <c r="AD53" s="413"/>
      <c r="AE53" s="413"/>
      <c r="AF53" s="413"/>
      <c r="AG53" s="413"/>
      <c r="AH53" s="413"/>
      <c r="AI53" s="413"/>
      <c r="AJ53" s="413"/>
      <c r="AK53" s="413"/>
      <c r="AL53" s="413"/>
      <c r="AM53" s="413"/>
      <c r="AN53" s="413"/>
      <c r="AO53" s="413"/>
      <c r="AP53" s="347"/>
      <c r="AQ53" s="348"/>
      <c r="AR53" s="348"/>
      <c r="AS53" s="348"/>
      <c r="AT53" s="348"/>
      <c r="AU53" s="348"/>
      <c r="AV53" s="349"/>
      <c r="AW53" s="413"/>
      <c r="AX53" s="413"/>
      <c r="AY53" s="413"/>
      <c r="AZ53" s="347"/>
      <c r="BA53" s="348"/>
      <c r="BB53" s="348"/>
      <c r="BC53" s="348"/>
      <c r="BD53" s="348"/>
      <c r="BE53" s="349"/>
      <c r="BF53" s="420"/>
      <c r="BG53" s="421"/>
      <c r="BH53" s="411"/>
      <c r="BI53" s="412"/>
    </row>
    <row r="54" spans="2:64" ht="15.75" customHeight="1" thickTop="1">
      <c r="B54" s="394" t="s">
        <v>36</v>
      </c>
      <c r="C54" s="395"/>
      <c r="D54" s="395"/>
      <c r="E54" s="395"/>
      <c r="F54" s="395"/>
      <c r="G54" s="395"/>
      <c r="H54" s="395"/>
      <c r="I54" s="395"/>
      <c r="J54" s="395"/>
      <c r="K54" s="395"/>
      <c r="L54" s="395"/>
      <c r="M54" s="395"/>
      <c r="N54" s="395"/>
      <c r="O54" s="395"/>
      <c r="P54" s="395"/>
      <c r="Q54" s="395"/>
      <c r="R54" s="395"/>
      <c r="S54" s="395"/>
      <c r="T54" s="395"/>
      <c r="U54" s="395"/>
      <c r="V54" s="395"/>
      <c r="W54" s="395"/>
      <c r="X54" s="395"/>
      <c r="Y54" s="395"/>
      <c r="Z54" s="395"/>
      <c r="AA54" s="395"/>
      <c r="AB54" s="395"/>
      <c r="AC54" s="395"/>
      <c r="AD54" s="395"/>
      <c r="AE54" s="395"/>
      <c r="AF54" s="395"/>
      <c r="AG54" s="395" t="s">
        <v>37</v>
      </c>
      <c r="AH54" s="395"/>
      <c r="AI54" s="395"/>
      <c r="AJ54" s="395"/>
      <c r="AK54" s="395"/>
      <c r="AL54" s="395"/>
      <c r="AM54" s="395"/>
      <c r="AN54" s="395"/>
      <c r="AO54" s="395"/>
      <c r="AP54" s="395"/>
      <c r="AQ54" s="395"/>
      <c r="AR54" s="395"/>
      <c r="AS54" s="395"/>
      <c r="AT54" s="395"/>
      <c r="AU54" s="395"/>
      <c r="AV54" s="395"/>
      <c r="AW54" s="395"/>
      <c r="AX54" s="395"/>
      <c r="AY54" s="395"/>
      <c r="AZ54" s="395"/>
      <c r="BA54" s="395"/>
      <c r="BB54" s="395"/>
      <c r="BC54" s="395"/>
      <c r="BD54" s="395"/>
      <c r="BE54" s="395"/>
      <c r="BF54" s="395"/>
      <c r="BG54" s="395"/>
      <c r="BH54" s="395"/>
      <c r="BI54" s="400"/>
    </row>
    <row r="55" spans="2:64" ht="15" customHeight="1">
      <c r="B55" s="396"/>
      <c r="C55" s="397"/>
      <c r="D55" s="397"/>
      <c r="E55" s="397"/>
      <c r="F55" s="397"/>
      <c r="G55" s="397"/>
      <c r="H55" s="397"/>
      <c r="I55" s="397"/>
      <c r="J55" s="397"/>
      <c r="K55" s="397"/>
      <c r="L55" s="397"/>
      <c r="M55" s="397"/>
      <c r="N55" s="397"/>
      <c r="O55" s="397"/>
      <c r="P55" s="397"/>
      <c r="Q55" s="397"/>
      <c r="R55" s="397"/>
      <c r="S55" s="397"/>
      <c r="T55" s="397"/>
      <c r="U55" s="397"/>
      <c r="V55" s="397"/>
      <c r="W55" s="397"/>
      <c r="X55" s="397"/>
      <c r="Y55" s="397"/>
      <c r="Z55" s="397"/>
      <c r="AA55" s="397"/>
      <c r="AB55" s="397"/>
      <c r="AC55" s="397"/>
      <c r="AD55" s="397"/>
      <c r="AE55" s="397"/>
      <c r="AF55" s="397"/>
      <c r="AG55" s="397"/>
      <c r="AH55" s="397"/>
      <c r="AI55" s="397"/>
      <c r="AJ55" s="397"/>
      <c r="AK55" s="397"/>
      <c r="AL55" s="397"/>
      <c r="AM55" s="397"/>
      <c r="AN55" s="397"/>
      <c r="AO55" s="397"/>
      <c r="AP55" s="397"/>
      <c r="AQ55" s="397"/>
      <c r="AR55" s="397"/>
      <c r="AS55" s="397"/>
      <c r="AT55" s="397"/>
      <c r="AU55" s="397"/>
      <c r="AV55" s="397"/>
      <c r="AW55" s="397"/>
      <c r="AX55" s="397"/>
      <c r="AY55" s="397"/>
      <c r="AZ55" s="397"/>
      <c r="BA55" s="397"/>
      <c r="BB55" s="397"/>
      <c r="BC55" s="397"/>
      <c r="BD55" s="397"/>
      <c r="BE55" s="397"/>
      <c r="BF55" s="397"/>
      <c r="BG55" s="397"/>
      <c r="BH55" s="397"/>
      <c r="BI55" s="401"/>
    </row>
    <row r="56" spans="2:64" ht="15" customHeight="1">
      <c r="B56" s="396"/>
      <c r="C56" s="397"/>
      <c r="D56" s="397"/>
      <c r="E56" s="397"/>
      <c r="F56" s="397"/>
      <c r="G56" s="397"/>
      <c r="H56" s="397"/>
      <c r="I56" s="397"/>
      <c r="J56" s="397"/>
      <c r="K56" s="397"/>
      <c r="L56" s="397"/>
      <c r="M56" s="397"/>
      <c r="N56" s="397"/>
      <c r="O56" s="397"/>
      <c r="P56" s="397"/>
      <c r="Q56" s="397"/>
      <c r="R56" s="397"/>
      <c r="S56" s="397"/>
      <c r="T56" s="397"/>
      <c r="U56" s="397"/>
      <c r="V56" s="397"/>
      <c r="W56" s="397"/>
      <c r="X56" s="397"/>
      <c r="Y56" s="397"/>
      <c r="Z56" s="397"/>
      <c r="AA56" s="397"/>
      <c r="AB56" s="397"/>
      <c r="AC56" s="397"/>
      <c r="AD56" s="397"/>
      <c r="AE56" s="397"/>
      <c r="AF56" s="397"/>
      <c r="AG56" s="397"/>
      <c r="AH56" s="397"/>
      <c r="AI56" s="397"/>
      <c r="AJ56" s="397"/>
      <c r="AK56" s="397"/>
      <c r="AL56" s="397"/>
      <c r="AM56" s="397"/>
      <c r="AN56" s="397"/>
      <c r="AO56" s="397"/>
      <c r="AP56" s="397"/>
      <c r="AQ56" s="397"/>
      <c r="AR56" s="397"/>
      <c r="AS56" s="397"/>
      <c r="AT56" s="397"/>
      <c r="AU56" s="397"/>
      <c r="AV56" s="397"/>
      <c r="AW56" s="397"/>
      <c r="AX56" s="397"/>
      <c r="AY56" s="397"/>
      <c r="AZ56" s="397"/>
      <c r="BA56" s="397"/>
      <c r="BB56" s="397"/>
      <c r="BC56" s="397"/>
      <c r="BD56" s="397"/>
      <c r="BE56" s="397"/>
      <c r="BF56" s="397"/>
      <c r="BG56" s="397"/>
      <c r="BH56" s="397"/>
      <c r="BI56" s="401"/>
    </row>
    <row r="57" spans="2:64" ht="15.75" customHeight="1" thickBot="1">
      <c r="B57" s="398"/>
      <c r="C57" s="399"/>
      <c r="D57" s="399"/>
      <c r="E57" s="399"/>
      <c r="F57" s="399"/>
      <c r="G57" s="399"/>
      <c r="H57" s="399"/>
      <c r="I57" s="399"/>
      <c r="J57" s="399"/>
      <c r="K57" s="399"/>
      <c r="L57" s="399"/>
      <c r="M57" s="399"/>
      <c r="N57" s="399"/>
      <c r="O57" s="399"/>
      <c r="P57" s="399"/>
      <c r="Q57" s="399"/>
      <c r="R57" s="399"/>
      <c r="S57" s="399"/>
      <c r="T57" s="399"/>
      <c r="U57" s="399"/>
      <c r="V57" s="399"/>
      <c r="W57" s="399"/>
      <c r="X57" s="399"/>
      <c r="Y57" s="399"/>
      <c r="Z57" s="399"/>
      <c r="AA57" s="399"/>
      <c r="AB57" s="399"/>
      <c r="AC57" s="399"/>
      <c r="AD57" s="399"/>
      <c r="AE57" s="399"/>
      <c r="AF57" s="399"/>
      <c r="AG57" s="399"/>
      <c r="AH57" s="399"/>
      <c r="AI57" s="399"/>
      <c r="AJ57" s="399"/>
      <c r="AK57" s="399"/>
      <c r="AL57" s="399"/>
      <c r="AM57" s="399"/>
      <c r="AN57" s="399"/>
      <c r="AO57" s="399"/>
      <c r="AP57" s="399"/>
      <c r="AQ57" s="399"/>
      <c r="AR57" s="399"/>
      <c r="AS57" s="399"/>
      <c r="AT57" s="399"/>
      <c r="AU57" s="399"/>
      <c r="AV57" s="399"/>
      <c r="AW57" s="399"/>
      <c r="AX57" s="399"/>
      <c r="AY57" s="399"/>
      <c r="AZ57" s="399"/>
      <c r="BA57" s="399"/>
      <c r="BB57" s="399"/>
      <c r="BC57" s="399"/>
      <c r="BD57" s="399"/>
      <c r="BE57" s="399"/>
      <c r="BF57" s="399"/>
      <c r="BG57" s="399"/>
      <c r="BH57" s="399"/>
      <c r="BI57" s="402"/>
    </row>
    <row r="58" spans="2:64" ht="16.5" customHeight="1" thickTop="1" thickBot="1">
      <c r="B58" s="403" t="s">
        <v>182</v>
      </c>
      <c r="C58" s="403"/>
      <c r="D58" s="403"/>
      <c r="E58" s="403"/>
      <c r="F58" s="403"/>
      <c r="G58" s="403"/>
      <c r="H58" s="403"/>
      <c r="I58" s="403"/>
      <c r="J58" s="403"/>
      <c r="K58" s="403"/>
      <c r="L58" s="403"/>
      <c r="M58" s="403"/>
      <c r="N58" s="403"/>
      <c r="O58" s="403"/>
      <c r="P58" s="403"/>
      <c r="Q58" s="403"/>
      <c r="R58" s="403"/>
      <c r="S58" s="403"/>
      <c r="T58" s="403"/>
      <c r="U58" s="403"/>
      <c r="V58" s="403"/>
      <c r="W58" s="403"/>
      <c r="X58" s="403"/>
      <c r="Y58" s="403"/>
      <c r="Z58" s="403"/>
      <c r="AA58" s="403"/>
      <c r="AB58" s="403"/>
      <c r="AC58" s="403"/>
      <c r="AD58" s="403"/>
      <c r="AE58" s="403"/>
      <c r="AF58" s="403"/>
      <c r="AG58" s="403"/>
      <c r="AH58" s="403"/>
      <c r="AI58" s="403"/>
      <c r="AJ58" s="403"/>
      <c r="AK58" s="403"/>
      <c r="AL58" s="403"/>
      <c r="AM58" s="403"/>
      <c r="AN58" s="403"/>
      <c r="AO58" s="403"/>
      <c r="AP58" s="403"/>
      <c r="AQ58" s="403"/>
      <c r="AR58" s="403"/>
      <c r="AS58" s="403"/>
      <c r="AT58" s="403"/>
      <c r="AU58" s="403"/>
      <c r="AV58" s="403"/>
      <c r="AW58" s="403"/>
      <c r="AX58" s="403"/>
      <c r="AY58" s="403"/>
      <c r="AZ58" s="403"/>
      <c r="BA58" s="403"/>
      <c r="BB58" s="403"/>
      <c r="BC58" s="403"/>
      <c r="BD58" s="403"/>
      <c r="BE58" s="403"/>
      <c r="BF58" s="403"/>
      <c r="BG58" s="403"/>
      <c r="BH58" s="403"/>
      <c r="BI58" s="403"/>
    </row>
    <row r="59" spans="2:64" ht="16.5" customHeight="1" thickTop="1" thickBot="1">
      <c r="B59" s="404"/>
      <c r="C59" s="404"/>
      <c r="D59" s="404"/>
      <c r="E59" s="404"/>
      <c r="F59" s="404"/>
      <c r="G59" s="404"/>
      <c r="H59" s="404"/>
      <c r="I59" s="404"/>
      <c r="J59" s="404"/>
      <c r="K59" s="404"/>
      <c r="L59" s="404"/>
      <c r="M59" s="404"/>
      <c r="N59" s="404"/>
      <c r="O59" s="404"/>
      <c r="P59" s="404"/>
      <c r="Q59" s="404"/>
      <c r="R59" s="404"/>
      <c r="S59" s="404"/>
      <c r="T59" s="404"/>
      <c r="U59" s="404"/>
      <c r="V59" s="404"/>
      <c r="W59" s="404"/>
      <c r="X59" s="404"/>
      <c r="Y59" s="404"/>
      <c r="Z59" s="404"/>
      <c r="AA59" s="404"/>
      <c r="AB59" s="404"/>
      <c r="AC59" s="404"/>
      <c r="AD59" s="404"/>
      <c r="AE59" s="404"/>
      <c r="AF59" s="404"/>
      <c r="AG59" s="404"/>
      <c r="AH59" s="404"/>
      <c r="AI59" s="404"/>
      <c r="AJ59" s="404"/>
      <c r="AK59" s="404"/>
      <c r="AL59" s="404"/>
      <c r="AM59" s="404"/>
      <c r="AN59" s="404"/>
      <c r="AO59" s="404"/>
      <c r="AP59" s="404"/>
      <c r="AQ59" s="404"/>
      <c r="AR59" s="404"/>
      <c r="AS59" s="404"/>
      <c r="AT59" s="404"/>
      <c r="AU59" s="404"/>
      <c r="AV59" s="404"/>
      <c r="AW59" s="404"/>
      <c r="AX59" s="404"/>
      <c r="AY59" s="404"/>
      <c r="AZ59" s="404"/>
      <c r="BA59" s="404"/>
      <c r="BB59" s="404"/>
      <c r="BC59" s="404"/>
      <c r="BD59" s="404"/>
      <c r="BE59" s="404"/>
      <c r="BF59" s="404"/>
      <c r="BG59" s="404"/>
      <c r="BH59" s="404"/>
      <c r="BI59" s="404"/>
    </row>
    <row r="60" spans="2:64" ht="15" customHeight="1" thickTop="1" thickBot="1">
      <c r="B60" s="209" t="s">
        <v>38</v>
      </c>
      <c r="C60" s="210"/>
      <c r="D60" s="210"/>
      <c r="E60" s="210"/>
      <c r="F60" s="210"/>
      <c r="G60" s="210"/>
      <c r="H60" s="210"/>
      <c r="I60" s="210"/>
      <c r="J60" s="210"/>
      <c r="K60" s="210"/>
      <c r="L60" s="211"/>
      <c r="M60" s="405">
        <v>0.25</v>
      </c>
      <c r="N60" s="182"/>
      <c r="O60" s="182"/>
      <c r="P60" s="182"/>
      <c r="Q60" s="405">
        <v>0.45833333333333331</v>
      </c>
      <c r="R60" s="182"/>
      <c r="S60" s="182"/>
      <c r="T60" s="182"/>
      <c r="U60" s="405">
        <v>0.625</v>
      </c>
      <c r="V60" s="182"/>
      <c r="W60" s="182"/>
      <c r="X60" s="182"/>
      <c r="Y60" s="406" t="s">
        <v>131</v>
      </c>
      <c r="Z60" s="406"/>
      <c r="AA60" s="406"/>
      <c r="AB60" s="406"/>
      <c r="AC60" s="405" t="s">
        <v>39</v>
      </c>
      <c r="AD60" s="182"/>
      <c r="AE60" s="182"/>
      <c r="AF60" s="182"/>
      <c r="AG60" s="182" t="s">
        <v>40</v>
      </c>
      <c r="AH60" s="182"/>
      <c r="AI60" s="182"/>
      <c r="AJ60" s="182"/>
      <c r="AK60" s="182"/>
      <c r="AL60" s="182"/>
      <c r="AM60" s="182"/>
      <c r="AN60" s="182"/>
      <c r="AO60" s="182"/>
      <c r="AP60" s="182" t="s">
        <v>41</v>
      </c>
      <c r="AQ60" s="182"/>
      <c r="AR60" s="182"/>
      <c r="AS60" s="182"/>
      <c r="AT60" s="170" t="s">
        <v>42</v>
      </c>
      <c r="AU60" s="170"/>
      <c r="AV60" s="170"/>
      <c r="AW60" s="182" t="s">
        <v>43</v>
      </c>
      <c r="AX60" s="182"/>
      <c r="AY60" s="182"/>
      <c r="AZ60" s="182"/>
      <c r="BA60" s="182"/>
      <c r="BB60" s="182"/>
      <c r="BC60" s="58" t="s">
        <v>44</v>
      </c>
      <c r="BD60" s="60"/>
      <c r="BE60" s="387" t="s">
        <v>45</v>
      </c>
      <c r="BF60" s="388"/>
      <c r="BG60" s="182" t="s">
        <v>46</v>
      </c>
      <c r="BH60" s="182"/>
      <c r="BI60" s="182"/>
      <c r="BJ60" s="386" t="s">
        <v>255</v>
      </c>
      <c r="BK60" s="386"/>
      <c r="BL60" s="386"/>
    </row>
    <row r="61" spans="2:64" ht="15" customHeight="1" thickTop="1" thickBot="1">
      <c r="B61" s="212"/>
      <c r="C61" s="213"/>
      <c r="D61" s="213"/>
      <c r="E61" s="213"/>
      <c r="F61" s="213"/>
      <c r="G61" s="213"/>
      <c r="H61" s="213"/>
      <c r="I61" s="213"/>
      <c r="J61" s="213"/>
      <c r="K61" s="213"/>
      <c r="L61" s="214"/>
      <c r="M61" s="182"/>
      <c r="N61" s="182"/>
      <c r="O61" s="182"/>
      <c r="P61" s="182"/>
      <c r="Q61" s="182"/>
      <c r="R61" s="182"/>
      <c r="S61" s="182"/>
      <c r="T61" s="182"/>
      <c r="U61" s="182"/>
      <c r="V61" s="182"/>
      <c r="W61" s="182"/>
      <c r="X61" s="182"/>
      <c r="Y61" s="406"/>
      <c r="Z61" s="406"/>
      <c r="AA61" s="406"/>
      <c r="AB61" s="406"/>
      <c r="AC61" s="182"/>
      <c r="AD61" s="182"/>
      <c r="AE61" s="182"/>
      <c r="AF61" s="182"/>
      <c r="AG61" s="182"/>
      <c r="AH61" s="182"/>
      <c r="AI61" s="182"/>
      <c r="AJ61" s="182"/>
      <c r="AK61" s="182"/>
      <c r="AL61" s="182"/>
      <c r="AM61" s="182"/>
      <c r="AN61" s="182"/>
      <c r="AO61" s="182"/>
      <c r="AP61" s="182"/>
      <c r="AQ61" s="182"/>
      <c r="AR61" s="182"/>
      <c r="AS61" s="182"/>
      <c r="AT61" s="170"/>
      <c r="AU61" s="170"/>
      <c r="AV61" s="170"/>
      <c r="AW61" s="182"/>
      <c r="AX61" s="182"/>
      <c r="AY61" s="182"/>
      <c r="AZ61" s="182"/>
      <c r="BA61" s="182"/>
      <c r="BB61" s="182"/>
      <c r="BC61" s="61"/>
      <c r="BD61" s="63"/>
      <c r="BE61" s="389"/>
      <c r="BF61" s="390"/>
      <c r="BG61" s="182"/>
      <c r="BH61" s="182"/>
      <c r="BI61" s="182"/>
      <c r="BJ61" s="386"/>
      <c r="BK61" s="386"/>
      <c r="BL61" s="386"/>
    </row>
    <row r="62" spans="2:64" ht="15" customHeight="1" thickTop="1" thickBot="1">
      <c r="B62" s="215"/>
      <c r="C62" s="216"/>
      <c r="D62" s="216"/>
      <c r="E62" s="216"/>
      <c r="F62" s="216"/>
      <c r="G62" s="216"/>
      <c r="H62" s="216"/>
      <c r="I62" s="216"/>
      <c r="J62" s="216"/>
      <c r="K62" s="216"/>
      <c r="L62" s="217"/>
      <c r="M62" s="182"/>
      <c r="N62" s="182"/>
      <c r="O62" s="182"/>
      <c r="P62" s="182"/>
      <c r="Q62" s="182"/>
      <c r="R62" s="182"/>
      <c r="S62" s="182"/>
      <c r="T62" s="182"/>
      <c r="U62" s="182"/>
      <c r="V62" s="182"/>
      <c r="W62" s="182"/>
      <c r="X62" s="182"/>
      <c r="Y62" s="406"/>
      <c r="Z62" s="406"/>
      <c r="AA62" s="406"/>
      <c r="AB62" s="406"/>
      <c r="AC62" s="182"/>
      <c r="AD62" s="182"/>
      <c r="AE62" s="182"/>
      <c r="AF62" s="182"/>
      <c r="AG62" s="182"/>
      <c r="AH62" s="182"/>
      <c r="AI62" s="182"/>
      <c r="AJ62" s="182"/>
      <c r="AK62" s="182"/>
      <c r="AL62" s="182"/>
      <c r="AM62" s="182"/>
      <c r="AN62" s="182"/>
      <c r="AO62" s="182"/>
      <c r="AP62" s="182"/>
      <c r="AQ62" s="182"/>
      <c r="AR62" s="182"/>
      <c r="AS62" s="182"/>
      <c r="AT62" s="170"/>
      <c r="AU62" s="170"/>
      <c r="AV62" s="170"/>
      <c r="AW62" s="182"/>
      <c r="AX62" s="182"/>
      <c r="AY62" s="182"/>
      <c r="AZ62" s="182"/>
      <c r="BA62" s="182"/>
      <c r="BB62" s="182"/>
      <c r="BC62" s="61"/>
      <c r="BD62" s="63"/>
      <c r="BE62" s="389"/>
      <c r="BF62" s="390"/>
      <c r="BG62" s="182"/>
      <c r="BH62" s="182"/>
      <c r="BI62" s="182"/>
      <c r="BJ62" s="386"/>
      <c r="BK62" s="386"/>
      <c r="BL62" s="386"/>
    </row>
    <row r="63" spans="2:64" ht="15" customHeight="1" thickTop="1" thickBot="1">
      <c r="B63" s="209" t="s">
        <v>47</v>
      </c>
      <c r="C63" s="210"/>
      <c r="D63" s="210"/>
      <c r="E63" s="210"/>
      <c r="F63" s="210"/>
      <c r="G63" s="210"/>
      <c r="H63" s="210"/>
      <c r="I63" s="210"/>
      <c r="J63" s="210"/>
      <c r="K63" s="210"/>
      <c r="L63" s="211"/>
      <c r="M63" s="194" t="s">
        <v>183</v>
      </c>
      <c r="N63" s="219"/>
      <c r="O63" s="219"/>
      <c r="P63" s="195"/>
      <c r="Q63" s="194" t="s">
        <v>183</v>
      </c>
      <c r="R63" s="219"/>
      <c r="S63" s="219"/>
      <c r="T63" s="195"/>
      <c r="U63" s="194" t="s">
        <v>183</v>
      </c>
      <c r="V63" s="219"/>
      <c r="W63" s="219"/>
      <c r="X63" s="195"/>
      <c r="Y63" s="194" t="s">
        <v>183</v>
      </c>
      <c r="Z63" s="219"/>
      <c r="AA63" s="219"/>
      <c r="AB63" s="195"/>
      <c r="AC63" s="188" t="s">
        <v>129</v>
      </c>
      <c r="AD63" s="241"/>
      <c r="AE63" s="241"/>
      <c r="AF63" s="189"/>
      <c r="AG63" s="182"/>
      <c r="AH63" s="182"/>
      <c r="AI63" s="182"/>
      <c r="AJ63" s="182"/>
      <c r="AK63" s="182"/>
      <c r="AL63" s="182"/>
      <c r="AM63" s="182"/>
      <c r="AN63" s="182"/>
      <c r="AO63" s="182"/>
      <c r="AP63" s="182"/>
      <c r="AQ63" s="182"/>
      <c r="AR63" s="182"/>
      <c r="AS63" s="182"/>
      <c r="AT63" s="170"/>
      <c r="AU63" s="170"/>
      <c r="AV63" s="170"/>
      <c r="AW63" s="182" t="s">
        <v>48</v>
      </c>
      <c r="AX63" s="182"/>
      <c r="AY63" s="182" t="s">
        <v>49</v>
      </c>
      <c r="AZ63" s="182"/>
      <c r="BA63" s="182" t="s">
        <v>50</v>
      </c>
      <c r="BB63" s="182"/>
      <c r="BC63" s="61"/>
      <c r="BD63" s="63"/>
      <c r="BE63" s="389"/>
      <c r="BF63" s="390"/>
      <c r="BG63" s="182"/>
      <c r="BH63" s="182"/>
      <c r="BI63" s="182"/>
      <c r="BJ63" s="386"/>
      <c r="BK63" s="386"/>
      <c r="BL63" s="386"/>
    </row>
    <row r="64" spans="2:64" ht="15.75" customHeight="1" thickTop="1" thickBot="1">
      <c r="B64" s="212"/>
      <c r="C64" s="213"/>
      <c r="D64" s="213"/>
      <c r="E64" s="213"/>
      <c r="F64" s="213"/>
      <c r="G64" s="213"/>
      <c r="H64" s="213"/>
      <c r="I64" s="213"/>
      <c r="J64" s="213"/>
      <c r="K64" s="213"/>
      <c r="L64" s="214"/>
      <c r="M64" s="196"/>
      <c r="N64" s="220"/>
      <c r="O64" s="220"/>
      <c r="P64" s="197"/>
      <c r="Q64" s="196"/>
      <c r="R64" s="220"/>
      <c r="S64" s="220"/>
      <c r="T64" s="197"/>
      <c r="U64" s="196"/>
      <c r="V64" s="220"/>
      <c r="W64" s="220"/>
      <c r="X64" s="197"/>
      <c r="Y64" s="196"/>
      <c r="Z64" s="220"/>
      <c r="AA64" s="220"/>
      <c r="AB64" s="197"/>
      <c r="AC64" s="190"/>
      <c r="AD64" s="242"/>
      <c r="AE64" s="242"/>
      <c r="AF64" s="191"/>
      <c r="AG64" s="182"/>
      <c r="AH64" s="182"/>
      <c r="AI64" s="182"/>
      <c r="AJ64" s="182"/>
      <c r="AK64" s="182"/>
      <c r="AL64" s="182"/>
      <c r="AM64" s="182"/>
      <c r="AN64" s="182"/>
      <c r="AO64" s="182"/>
      <c r="AP64" s="182"/>
      <c r="AQ64" s="182"/>
      <c r="AR64" s="182"/>
      <c r="AS64" s="182"/>
      <c r="AT64" s="170"/>
      <c r="AU64" s="170"/>
      <c r="AV64" s="170"/>
      <c r="AW64" s="182"/>
      <c r="AX64" s="182"/>
      <c r="AY64" s="182"/>
      <c r="AZ64" s="182"/>
      <c r="BA64" s="182"/>
      <c r="BB64" s="182"/>
      <c r="BC64" s="61"/>
      <c r="BD64" s="63"/>
      <c r="BE64" s="389"/>
      <c r="BF64" s="390"/>
      <c r="BG64" s="182"/>
      <c r="BH64" s="182"/>
      <c r="BI64" s="393"/>
      <c r="BJ64" s="386"/>
      <c r="BK64" s="386"/>
      <c r="BL64" s="386"/>
    </row>
    <row r="65" spans="2:66" ht="15" customHeight="1" thickTop="1" thickBot="1">
      <c r="B65" s="215"/>
      <c r="C65" s="216"/>
      <c r="D65" s="216"/>
      <c r="E65" s="216"/>
      <c r="F65" s="216"/>
      <c r="G65" s="216"/>
      <c r="H65" s="216"/>
      <c r="I65" s="216"/>
      <c r="J65" s="216"/>
      <c r="K65" s="216"/>
      <c r="L65" s="217"/>
      <c r="M65" s="198"/>
      <c r="N65" s="221"/>
      <c r="O65" s="221"/>
      <c r="P65" s="199"/>
      <c r="Q65" s="198"/>
      <c r="R65" s="221"/>
      <c r="S65" s="221"/>
      <c r="T65" s="199"/>
      <c r="U65" s="198"/>
      <c r="V65" s="221"/>
      <c r="W65" s="221"/>
      <c r="X65" s="199"/>
      <c r="Y65" s="198"/>
      <c r="Z65" s="221"/>
      <c r="AA65" s="221"/>
      <c r="AB65" s="199"/>
      <c r="AC65" s="192"/>
      <c r="AD65" s="243"/>
      <c r="AE65" s="243"/>
      <c r="AF65" s="193"/>
      <c r="AG65" s="182"/>
      <c r="AH65" s="182"/>
      <c r="AI65" s="182"/>
      <c r="AJ65" s="182"/>
      <c r="AK65" s="182"/>
      <c r="AL65" s="182"/>
      <c r="AM65" s="182"/>
      <c r="AN65" s="182"/>
      <c r="AO65" s="182"/>
      <c r="AP65" s="182"/>
      <c r="AQ65" s="182"/>
      <c r="AR65" s="182"/>
      <c r="AS65" s="182"/>
      <c r="AT65" s="170"/>
      <c r="AU65" s="170"/>
      <c r="AV65" s="170"/>
      <c r="AW65" s="182"/>
      <c r="AX65" s="182"/>
      <c r="AY65" s="182"/>
      <c r="AZ65" s="182"/>
      <c r="BA65" s="182"/>
      <c r="BB65" s="182"/>
      <c r="BC65" s="64"/>
      <c r="BD65" s="66"/>
      <c r="BE65" s="391"/>
      <c r="BF65" s="392"/>
      <c r="BG65" s="182"/>
      <c r="BH65" s="182"/>
      <c r="BI65" s="393"/>
      <c r="BJ65" s="386"/>
      <c r="BK65" s="386"/>
      <c r="BL65" s="386"/>
      <c r="BN65" s="2"/>
    </row>
    <row r="66" spans="2:66" ht="15" customHeight="1" thickTop="1">
      <c r="B66" s="209" t="s">
        <v>138</v>
      </c>
      <c r="C66" s="210"/>
      <c r="D66" s="210"/>
      <c r="E66" s="210"/>
      <c r="F66" s="210"/>
      <c r="G66" s="210"/>
      <c r="H66" s="210"/>
      <c r="I66" s="210"/>
      <c r="J66" s="210"/>
      <c r="K66" s="210"/>
      <c r="L66" s="211"/>
      <c r="M66" s="497">
        <v>851</v>
      </c>
      <c r="N66" s="498"/>
      <c r="O66" s="498"/>
      <c r="P66" s="499"/>
      <c r="Q66" s="194">
        <v>900</v>
      </c>
      <c r="R66" s="219"/>
      <c r="S66" s="219"/>
      <c r="T66" s="195"/>
      <c r="U66" s="194">
        <v>988</v>
      </c>
      <c r="V66" s="219"/>
      <c r="W66" s="219"/>
      <c r="X66" s="195"/>
      <c r="Y66" s="194">
        <v>1066</v>
      </c>
      <c r="Z66" s="219"/>
      <c r="AA66" s="219"/>
      <c r="AB66" s="195"/>
      <c r="AC66" s="188" t="s">
        <v>129</v>
      </c>
      <c r="AD66" s="241"/>
      <c r="AE66" s="241"/>
      <c r="AF66" s="189"/>
      <c r="AG66" s="323" t="s">
        <v>254</v>
      </c>
      <c r="AH66" s="324"/>
      <c r="AI66" s="324"/>
      <c r="AJ66" s="324"/>
      <c r="AK66" s="324"/>
      <c r="AL66" s="324"/>
      <c r="AM66" s="324"/>
      <c r="AN66" s="324"/>
      <c r="AO66" s="325"/>
      <c r="AP66" s="200" t="s">
        <v>128</v>
      </c>
      <c r="AQ66" s="206"/>
      <c r="AR66" s="206"/>
      <c r="AS66" s="201"/>
      <c r="AT66" s="200">
        <f>'12.02'!AT66+AY66</f>
        <v>33</v>
      </c>
      <c r="AU66" s="206"/>
      <c r="AV66" s="201"/>
      <c r="AW66" s="188">
        <f>'12.02'!BG66</f>
        <v>16</v>
      </c>
      <c r="AX66" s="189"/>
      <c r="AY66" s="188"/>
      <c r="AZ66" s="189"/>
      <c r="BA66" s="200">
        <v>5</v>
      </c>
      <c r="BB66" s="201"/>
      <c r="BC66" s="269">
        <f>'12.02'!BC66+BA66</f>
        <v>11</v>
      </c>
      <c r="BD66" s="270"/>
      <c r="BE66" s="200">
        <f>'12.02'!BE66+BA66</f>
        <v>22</v>
      </c>
      <c r="BF66" s="201"/>
      <c r="BG66" s="200">
        <f>AT66-BE66</f>
        <v>11</v>
      </c>
      <c r="BH66" s="206"/>
      <c r="BI66" s="201"/>
      <c r="BJ66" s="254">
        <f>((LEFT(AP66,FIND(" ",AP66)-1)*BC66)/$S$279)</f>
        <v>91.666666666666671</v>
      </c>
      <c r="BK66" s="255"/>
      <c r="BL66" s="256"/>
      <c r="BN66" s="2"/>
    </row>
    <row r="67" spans="2:66" ht="15" customHeight="1">
      <c r="B67" s="212"/>
      <c r="C67" s="213"/>
      <c r="D67" s="213"/>
      <c r="E67" s="213"/>
      <c r="F67" s="213"/>
      <c r="G67" s="213"/>
      <c r="H67" s="213"/>
      <c r="I67" s="213"/>
      <c r="J67" s="213"/>
      <c r="K67" s="213"/>
      <c r="L67" s="214"/>
      <c r="M67" s="500"/>
      <c r="N67" s="501"/>
      <c r="O67" s="501"/>
      <c r="P67" s="502"/>
      <c r="Q67" s="196"/>
      <c r="R67" s="220"/>
      <c r="S67" s="220"/>
      <c r="T67" s="197"/>
      <c r="U67" s="196"/>
      <c r="V67" s="220"/>
      <c r="W67" s="220"/>
      <c r="X67" s="197"/>
      <c r="Y67" s="196"/>
      <c r="Z67" s="220"/>
      <c r="AA67" s="220"/>
      <c r="AB67" s="197"/>
      <c r="AC67" s="190"/>
      <c r="AD67" s="242"/>
      <c r="AE67" s="242"/>
      <c r="AF67" s="191"/>
      <c r="AG67" s="326"/>
      <c r="AH67" s="327"/>
      <c r="AI67" s="327"/>
      <c r="AJ67" s="327"/>
      <c r="AK67" s="327"/>
      <c r="AL67" s="327"/>
      <c r="AM67" s="327"/>
      <c r="AN67" s="327"/>
      <c r="AO67" s="328"/>
      <c r="AP67" s="202"/>
      <c r="AQ67" s="207"/>
      <c r="AR67" s="207"/>
      <c r="AS67" s="203"/>
      <c r="AT67" s="202"/>
      <c r="AU67" s="207"/>
      <c r="AV67" s="203"/>
      <c r="AW67" s="190"/>
      <c r="AX67" s="191"/>
      <c r="AY67" s="190"/>
      <c r="AZ67" s="191"/>
      <c r="BA67" s="202"/>
      <c r="BB67" s="203"/>
      <c r="BC67" s="271"/>
      <c r="BD67" s="272"/>
      <c r="BE67" s="202"/>
      <c r="BF67" s="203"/>
      <c r="BG67" s="202"/>
      <c r="BH67" s="207"/>
      <c r="BI67" s="203"/>
      <c r="BJ67" s="257"/>
      <c r="BK67" s="258"/>
      <c r="BL67" s="259"/>
      <c r="BN67" s="2"/>
    </row>
    <row r="68" spans="2:66" ht="15" customHeight="1" thickBot="1">
      <c r="B68" s="215"/>
      <c r="C68" s="216"/>
      <c r="D68" s="216"/>
      <c r="E68" s="216"/>
      <c r="F68" s="216"/>
      <c r="G68" s="216"/>
      <c r="H68" s="216"/>
      <c r="I68" s="216"/>
      <c r="J68" s="216"/>
      <c r="K68" s="216"/>
      <c r="L68" s="217"/>
      <c r="M68" s="503"/>
      <c r="N68" s="504"/>
      <c r="O68" s="504"/>
      <c r="P68" s="505"/>
      <c r="Q68" s="198"/>
      <c r="R68" s="221"/>
      <c r="S68" s="221"/>
      <c r="T68" s="199"/>
      <c r="U68" s="198"/>
      <c r="V68" s="221"/>
      <c r="W68" s="221"/>
      <c r="X68" s="199"/>
      <c r="Y68" s="198"/>
      <c r="Z68" s="221"/>
      <c r="AA68" s="221"/>
      <c r="AB68" s="199"/>
      <c r="AC68" s="192"/>
      <c r="AD68" s="243"/>
      <c r="AE68" s="243"/>
      <c r="AF68" s="193"/>
      <c r="AG68" s="329"/>
      <c r="AH68" s="330"/>
      <c r="AI68" s="330"/>
      <c r="AJ68" s="330"/>
      <c r="AK68" s="330"/>
      <c r="AL68" s="330"/>
      <c r="AM68" s="330"/>
      <c r="AN68" s="330"/>
      <c r="AO68" s="331"/>
      <c r="AP68" s="204"/>
      <c r="AQ68" s="208"/>
      <c r="AR68" s="208"/>
      <c r="AS68" s="205"/>
      <c r="AT68" s="204"/>
      <c r="AU68" s="208"/>
      <c r="AV68" s="205"/>
      <c r="AW68" s="192"/>
      <c r="AX68" s="193"/>
      <c r="AY68" s="192"/>
      <c r="AZ68" s="193"/>
      <c r="BA68" s="204"/>
      <c r="BB68" s="205"/>
      <c r="BC68" s="273"/>
      <c r="BD68" s="274"/>
      <c r="BE68" s="204"/>
      <c r="BF68" s="205"/>
      <c r="BG68" s="204"/>
      <c r="BH68" s="208"/>
      <c r="BI68" s="205"/>
      <c r="BJ68" s="260"/>
      <c r="BK68" s="261"/>
      <c r="BL68" s="262"/>
      <c r="BN68" s="2"/>
    </row>
    <row r="69" spans="2:66" ht="15" customHeight="1" thickTop="1">
      <c r="B69" s="341" t="s">
        <v>53</v>
      </c>
      <c r="C69" s="342"/>
      <c r="D69" s="342"/>
      <c r="E69" s="342"/>
      <c r="F69" s="342"/>
      <c r="G69" s="342"/>
      <c r="H69" s="342"/>
      <c r="I69" s="342"/>
      <c r="J69" s="342"/>
      <c r="K69" s="342"/>
      <c r="L69" s="343"/>
      <c r="M69" s="563" t="s">
        <v>339</v>
      </c>
      <c r="N69" s="564"/>
      <c r="O69" s="564"/>
      <c r="P69" s="565"/>
      <c r="Q69" s="563" t="s">
        <v>339</v>
      </c>
      <c r="R69" s="564"/>
      <c r="S69" s="564"/>
      <c r="T69" s="565"/>
      <c r="U69" s="563" t="s">
        <v>339</v>
      </c>
      <c r="V69" s="564"/>
      <c r="W69" s="564"/>
      <c r="X69" s="565"/>
      <c r="Y69" s="563" t="s">
        <v>339</v>
      </c>
      <c r="Z69" s="564"/>
      <c r="AA69" s="564"/>
      <c r="AB69" s="565"/>
      <c r="AC69" s="507" t="s">
        <v>339</v>
      </c>
      <c r="AD69" s="572"/>
      <c r="AE69" s="572"/>
      <c r="AF69" s="508"/>
      <c r="AG69" s="323" t="s">
        <v>162</v>
      </c>
      <c r="AH69" s="324"/>
      <c r="AI69" s="324"/>
      <c r="AJ69" s="324"/>
      <c r="AK69" s="324"/>
      <c r="AL69" s="324"/>
      <c r="AM69" s="324"/>
      <c r="AN69" s="324"/>
      <c r="AO69" s="325"/>
      <c r="AP69" s="269" t="s">
        <v>128</v>
      </c>
      <c r="AQ69" s="275"/>
      <c r="AR69" s="275"/>
      <c r="AS69" s="270"/>
      <c r="AT69" s="200">
        <f>'12.02'!AT69+AY69</f>
        <v>4</v>
      </c>
      <c r="AU69" s="206"/>
      <c r="AV69" s="201"/>
      <c r="AW69" s="188">
        <f>'12.02'!BG69</f>
        <v>217</v>
      </c>
      <c r="AX69" s="189"/>
      <c r="AY69" s="575">
        <v>-213</v>
      </c>
      <c r="AZ69" s="577"/>
      <c r="BA69" s="200"/>
      <c r="BB69" s="201"/>
      <c r="BC69" s="269">
        <f>'12.02'!BC69+BA69</f>
        <v>0</v>
      </c>
      <c r="BD69" s="270"/>
      <c r="BE69" s="200">
        <f>'12.02'!BE69+BA69</f>
        <v>0</v>
      </c>
      <c r="BF69" s="201"/>
      <c r="BG69" s="200">
        <f>AT69-BE69</f>
        <v>4</v>
      </c>
      <c r="BH69" s="206"/>
      <c r="BI69" s="201"/>
      <c r="BJ69" s="254">
        <f>((LEFT(AP69,FIND(" ",AP69)-1)*BC69)/$S$279)</f>
        <v>0</v>
      </c>
      <c r="BK69" s="255"/>
      <c r="BL69" s="256"/>
      <c r="BM69" s="1"/>
      <c r="BN69" s="2"/>
    </row>
    <row r="70" spans="2:66" ht="15.75" customHeight="1">
      <c r="B70" s="344"/>
      <c r="C70" s="345"/>
      <c r="D70" s="345"/>
      <c r="E70" s="345"/>
      <c r="F70" s="345"/>
      <c r="G70" s="345"/>
      <c r="H70" s="345"/>
      <c r="I70" s="345"/>
      <c r="J70" s="345"/>
      <c r="K70" s="345"/>
      <c r="L70" s="346"/>
      <c r="M70" s="566"/>
      <c r="N70" s="567"/>
      <c r="O70" s="567"/>
      <c r="P70" s="568"/>
      <c r="Q70" s="566"/>
      <c r="R70" s="567"/>
      <c r="S70" s="567"/>
      <c r="T70" s="568"/>
      <c r="U70" s="566"/>
      <c r="V70" s="567"/>
      <c r="W70" s="567"/>
      <c r="X70" s="568"/>
      <c r="Y70" s="566"/>
      <c r="Z70" s="567"/>
      <c r="AA70" s="567"/>
      <c r="AB70" s="568"/>
      <c r="AC70" s="509"/>
      <c r="AD70" s="573"/>
      <c r="AE70" s="573"/>
      <c r="AF70" s="510"/>
      <c r="AG70" s="326"/>
      <c r="AH70" s="327"/>
      <c r="AI70" s="327"/>
      <c r="AJ70" s="327"/>
      <c r="AK70" s="327"/>
      <c r="AL70" s="327"/>
      <c r="AM70" s="327"/>
      <c r="AN70" s="327"/>
      <c r="AO70" s="328"/>
      <c r="AP70" s="271"/>
      <c r="AQ70" s="276"/>
      <c r="AR70" s="276"/>
      <c r="AS70" s="272"/>
      <c r="AT70" s="202"/>
      <c r="AU70" s="207"/>
      <c r="AV70" s="203"/>
      <c r="AW70" s="190"/>
      <c r="AX70" s="191"/>
      <c r="AY70" s="578"/>
      <c r="AZ70" s="580"/>
      <c r="BA70" s="202"/>
      <c r="BB70" s="203"/>
      <c r="BC70" s="271"/>
      <c r="BD70" s="272"/>
      <c r="BE70" s="202"/>
      <c r="BF70" s="203"/>
      <c r="BG70" s="202"/>
      <c r="BH70" s="207"/>
      <c r="BI70" s="203"/>
      <c r="BJ70" s="257"/>
      <c r="BK70" s="258"/>
      <c r="BL70" s="259"/>
      <c r="BM70" s="1"/>
      <c r="BN70" s="2"/>
    </row>
    <row r="71" spans="2:66" ht="15" customHeight="1" thickBot="1">
      <c r="B71" s="347"/>
      <c r="C71" s="348"/>
      <c r="D71" s="348"/>
      <c r="E71" s="348"/>
      <c r="F71" s="348"/>
      <c r="G71" s="348"/>
      <c r="H71" s="348"/>
      <c r="I71" s="348"/>
      <c r="J71" s="348"/>
      <c r="K71" s="348"/>
      <c r="L71" s="349"/>
      <c r="M71" s="569"/>
      <c r="N71" s="570"/>
      <c r="O71" s="570"/>
      <c r="P71" s="571"/>
      <c r="Q71" s="569"/>
      <c r="R71" s="570"/>
      <c r="S71" s="570"/>
      <c r="T71" s="571"/>
      <c r="U71" s="569"/>
      <c r="V71" s="570"/>
      <c r="W71" s="570"/>
      <c r="X71" s="571"/>
      <c r="Y71" s="569"/>
      <c r="Z71" s="570"/>
      <c r="AA71" s="570"/>
      <c r="AB71" s="571"/>
      <c r="AC71" s="511"/>
      <c r="AD71" s="574"/>
      <c r="AE71" s="574"/>
      <c r="AF71" s="512"/>
      <c r="AG71" s="329"/>
      <c r="AH71" s="330"/>
      <c r="AI71" s="330"/>
      <c r="AJ71" s="330"/>
      <c r="AK71" s="330"/>
      <c r="AL71" s="330"/>
      <c r="AM71" s="330"/>
      <c r="AN71" s="330"/>
      <c r="AO71" s="331"/>
      <c r="AP71" s="273"/>
      <c r="AQ71" s="277"/>
      <c r="AR71" s="277"/>
      <c r="AS71" s="274"/>
      <c r="AT71" s="204"/>
      <c r="AU71" s="208"/>
      <c r="AV71" s="205"/>
      <c r="AW71" s="192"/>
      <c r="AX71" s="193"/>
      <c r="AY71" s="581"/>
      <c r="AZ71" s="583"/>
      <c r="BA71" s="204"/>
      <c r="BB71" s="205"/>
      <c r="BC71" s="273"/>
      <c r="BD71" s="274"/>
      <c r="BE71" s="204"/>
      <c r="BF71" s="205"/>
      <c r="BG71" s="204"/>
      <c r="BH71" s="208"/>
      <c r="BI71" s="205"/>
      <c r="BJ71" s="260"/>
      <c r="BK71" s="261"/>
      <c r="BL71" s="262"/>
      <c r="BM71" s="1"/>
      <c r="BN71" s="2"/>
    </row>
    <row r="72" spans="2:66" ht="15" customHeight="1" thickTop="1">
      <c r="B72" s="209" t="s">
        <v>253</v>
      </c>
      <c r="C72" s="210"/>
      <c r="D72" s="210"/>
      <c r="E72" s="210"/>
      <c r="F72" s="210"/>
      <c r="G72" s="210"/>
      <c r="H72" s="210"/>
      <c r="I72" s="210"/>
      <c r="J72" s="210"/>
      <c r="K72" s="210"/>
      <c r="L72" s="211"/>
      <c r="M72" s="194">
        <v>15</v>
      </c>
      <c r="N72" s="219"/>
      <c r="O72" s="219"/>
      <c r="P72" s="195"/>
      <c r="Q72" s="194">
        <v>15</v>
      </c>
      <c r="R72" s="219"/>
      <c r="S72" s="219"/>
      <c r="T72" s="195"/>
      <c r="U72" s="194">
        <v>15</v>
      </c>
      <c r="V72" s="219"/>
      <c r="W72" s="219"/>
      <c r="X72" s="195"/>
      <c r="Y72" s="194">
        <v>15</v>
      </c>
      <c r="Z72" s="219"/>
      <c r="AA72" s="219"/>
      <c r="AB72" s="195"/>
      <c r="AC72" s="188" t="s">
        <v>129</v>
      </c>
      <c r="AD72" s="241"/>
      <c r="AE72" s="241"/>
      <c r="AF72" s="189"/>
      <c r="AG72" s="323" t="s">
        <v>163</v>
      </c>
      <c r="AH72" s="324"/>
      <c r="AI72" s="324"/>
      <c r="AJ72" s="324"/>
      <c r="AK72" s="324"/>
      <c r="AL72" s="324"/>
      <c r="AM72" s="324"/>
      <c r="AN72" s="324"/>
      <c r="AO72" s="325"/>
      <c r="AP72" s="269" t="s">
        <v>128</v>
      </c>
      <c r="AQ72" s="275"/>
      <c r="AR72" s="275"/>
      <c r="AS72" s="270"/>
      <c r="AT72" s="200">
        <f>'12.02'!AT72+AY72</f>
        <v>6</v>
      </c>
      <c r="AU72" s="206"/>
      <c r="AV72" s="201"/>
      <c r="AW72" s="188">
        <f>'12.02'!BG72</f>
        <v>6</v>
      </c>
      <c r="AX72" s="189"/>
      <c r="AY72" s="593"/>
      <c r="AZ72" s="594"/>
      <c r="BA72" s="200"/>
      <c r="BB72" s="201"/>
      <c r="BC72" s="269">
        <f>'12.02'!BC72+BA72</f>
        <v>0</v>
      </c>
      <c r="BD72" s="270"/>
      <c r="BE72" s="200">
        <f>'12.02'!BE72+BA72</f>
        <v>0</v>
      </c>
      <c r="BF72" s="201"/>
      <c r="BG72" s="200">
        <f>AT72-BE72</f>
        <v>6</v>
      </c>
      <c r="BH72" s="206"/>
      <c r="BI72" s="201"/>
      <c r="BJ72" s="254">
        <f>((LEFT(AP72,FIND(" ",AP72)-1)*BC72)/$S$279)</f>
        <v>0</v>
      </c>
      <c r="BK72" s="255"/>
      <c r="BL72" s="256"/>
      <c r="BM72" s="1"/>
      <c r="BN72" s="2"/>
    </row>
    <row r="73" spans="2:66" ht="15" customHeight="1">
      <c r="B73" s="212"/>
      <c r="C73" s="213"/>
      <c r="D73" s="213"/>
      <c r="E73" s="213"/>
      <c r="F73" s="213"/>
      <c r="G73" s="213"/>
      <c r="H73" s="213"/>
      <c r="I73" s="213"/>
      <c r="J73" s="213"/>
      <c r="K73" s="213"/>
      <c r="L73" s="214"/>
      <c r="M73" s="196"/>
      <c r="N73" s="220"/>
      <c r="O73" s="220"/>
      <c r="P73" s="197"/>
      <c r="Q73" s="196"/>
      <c r="R73" s="220"/>
      <c r="S73" s="220"/>
      <c r="T73" s="197"/>
      <c r="U73" s="196"/>
      <c r="V73" s="220"/>
      <c r="W73" s="220"/>
      <c r="X73" s="197"/>
      <c r="Y73" s="196"/>
      <c r="Z73" s="220"/>
      <c r="AA73" s="220"/>
      <c r="AB73" s="197"/>
      <c r="AC73" s="190"/>
      <c r="AD73" s="242"/>
      <c r="AE73" s="242"/>
      <c r="AF73" s="191"/>
      <c r="AG73" s="326"/>
      <c r="AH73" s="327"/>
      <c r="AI73" s="327"/>
      <c r="AJ73" s="327"/>
      <c r="AK73" s="327"/>
      <c r="AL73" s="327"/>
      <c r="AM73" s="327"/>
      <c r="AN73" s="327"/>
      <c r="AO73" s="328"/>
      <c r="AP73" s="271"/>
      <c r="AQ73" s="276"/>
      <c r="AR73" s="276"/>
      <c r="AS73" s="272"/>
      <c r="AT73" s="202"/>
      <c r="AU73" s="207"/>
      <c r="AV73" s="203"/>
      <c r="AW73" s="190"/>
      <c r="AX73" s="191"/>
      <c r="AY73" s="595"/>
      <c r="AZ73" s="596"/>
      <c r="BA73" s="202"/>
      <c r="BB73" s="203"/>
      <c r="BC73" s="271"/>
      <c r="BD73" s="272"/>
      <c r="BE73" s="202"/>
      <c r="BF73" s="203"/>
      <c r="BG73" s="202"/>
      <c r="BH73" s="207"/>
      <c r="BI73" s="203"/>
      <c r="BJ73" s="257"/>
      <c r="BK73" s="258"/>
      <c r="BL73" s="259"/>
      <c r="BM73" s="1"/>
      <c r="BN73" s="2"/>
    </row>
    <row r="74" spans="2:66" ht="19.5" customHeight="1" thickBot="1">
      <c r="B74" s="215"/>
      <c r="C74" s="216"/>
      <c r="D74" s="216"/>
      <c r="E74" s="216"/>
      <c r="F74" s="216"/>
      <c r="G74" s="216"/>
      <c r="H74" s="216"/>
      <c r="I74" s="216"/>
      <c r="J74" s="216"/>
      <c r="K74" s="216"/>
      <c r="L74" s="217"/>
      <c r="M74" s="198"/>
      <c r="N74" s="221"/>
      <c r="O74" s="221"/>
      <c r="P74" s="199"/>
      <c r="Q74" s="198"/>
      <c r="R74" s="221"/>
      <c r="S74" s="221"/>
      <c r="T74" s="199"/>
      <c r="U74" s="198"/>
      <c r="V74" s="221"/>
      <c r="W74" s="221"/>
      <c r="X74" s="199"/>
      <c r="Y74" s="198"/>
      <c r="Z74" s="221"/>
      <c r="AA74" s="221"/>
      <c r="AB74" s="199"/>
      <c r="AC74" s="192"/>
      <c r="AD74" s="243"/>
      <c r="AE74" s="243"/>
      <c r="AF74" s="193"/>
      <c r="AG74" s="329"/>
      <c r="AH74" s="330"/>
      <c r="AI74" s="330"/>
      <c r="AJ74" s="330"/>
      <c r="AK74" s="330"/>
      <c r="AL74" s="330"/>
      <c r="AM74" s="330"/>
      <c r="AN74" s="330"/>
      <c r="AO74" s="331"/>
      <c r="AP74" s="273"/>
      <c r="AQ74" s="277"/>
      <c r="AR74" s="277"/>
      <c r="AS74" s="274"/>
      <c r="AT74" s="204"/>
      <c r="AU74" s="208"/>
      <c r="AV74" s="205"/>
      <c r="AW74" s="192"/>
      <c r="AX74" s="193"/>
      <c r="AY74" s="597"/>
      <c r="AZ74" s="598"/>
      <c r="BA74" s="204"/>
      <c r="BB74" s="205"/>
      <c r="BC74" s="273"/>
      <c r="BD74" s="274"/>
      <c r="BE74" s="204"/>
      <c r="BF74" s="205"/>
      <c r="BG74" s="204"/>
      <c r="BH74" s="208"/>
      <c r="BI74" s="205"/>
      <c r="BJ74" s="260"/>
      <c r="BK74" s="261"/>
      <c r="BL74" s="262"/>
      <c r="BM74" s="1"/>
      <c r="BN74" s="2"/>
    </row>
    <row r="75" spans="2:66" ht="15" customHeight="1" thickTop="1">
      <c r="B75" s="341" t="s">
        <v>252</v>
      </c>
      <c r="C75" s="342"/>
      <c r="D75" s="342"/>
      <c r="E75" s="342"/>
      <c r="F75" s="342"/>
      <c r="G75" s="342"/>
      <c r="H75" s="342"/>
      <c r="I75" s="342"/>
      <c r="J75" s="342"/>
      <c r="K75" s="342"/>
      <c r="L75" s="343"/>
      <c r="M75" s="350">
        <v>1.1299999999999999</v>
      </c>
      <c r="N75" s="351"/>
      <c r="O75" s="351"/>
      <c r="P75" s="352"/>
      <c r="Q75" s="350">
        <v>1.1499999999999999</v>
      </c>
      <c r="R75" s="219"/>
      <c r="S75" s="219"/>
      <c r="T75" s="195"/>
      <c r="U75" s="350">
        <v>1.1599999999999999</v>
      </c>
      <c r="V75" s="219"/>
      <c r="W75" s="219"/>
      <c r="X75" s="195"/>
      <c r="Y75" s="350">
        <v>1.17</v>
      </c>
      <c r="Z75" s="219"/>
      <c r="AA75" s="219"/>
      <c r="AB75" s="195"/>
      <c r="AC75" s="296" t="s">
        <v>400</v>
      </c>
      <c r="AD75" s="297"/>
      <c r="AE75" s="297"/>
      <c r="AF75" s="298"/>
      <c r="AG75" s="323" t="s">
        <v>51</v>
      </c>
      <c r="AH75" s="324"/>
      <c r="AI75" s="324"/>
      <c r="AJ75" s="324"/>
      <c r="AK75" s="324"/>
      <c r="AL75" s="324"/>
      <c r="AM75" s="324"/>
      <c r="AN75" s="324"/>
      <c r="AO75" s="325"/>
      <c r="AP75" s="269" t="s">
        <v>52</v>
      </c>
      <c r="AQ75" s="275"/>
      <c r="AR75" s="275"/>
      <c r="AS75" s="270"/>
      <c r="AT75" s="200">
        <f>'12.02'!AT75+AY75</f>
        <v>61</v>
      </c>
      <c r="AU75" s="206"/>
      <c r="AV75" s="201"/>
      <c r="AW75" s="188">
        <f>'12.02'!BG75</f>
        <v>61</v>
      </c>
      <c r="AX75" s="189"/>
      <c r="AY75" s="188"/>
      <c r="AZ75" s="189"/>
      <c r="BA75" s="200"/>
      <c r="BB75" s="201"/>
      <c r="BC75" s="269">
        <f>'12.02'!BC75+BA75</f>
        <v>0</v>
      </c>
      <c r="BD75" s="270"/>
      <c r="BE75" s="200">
        <f>'12.02'!BE75+BA75</f>
        <v>0</v>
      </c>
      <c r="BF75" s="201"/>
      <c r="BG75" s="200">
        <f>AT75-BE75</f>
        <v>61</v>
      </c>
      <c r="BH75" s="206"/>
      <c r="BI75" s="201"/>
      <c r="BJ75" s="254">
        <f>((LEFT(AP75,FIND(" ",AP75)-1)*BC75)/$S$279)</f>
        <v>0</v>
      </c>
      <c r="BK75" s="255"/>
      <c r="BL75" s="256"/>
      <c r="BM75" s="1"/>
      <c r="BN75" s="2"/>
    </row>
    <row r="76" spans="2:66" ht="15" customHeight="1">
      <c r="B76" s="344"/>
      <c r="C76" s="345"/>
      <c r="D76" s="345"/>
      <c r="E76" s="345"/>
      <c r="F76" s="345"/>
      <c r="G76" s="345"/>
      <c r="H76" s="345"/>
      <c r="I76" s="345"/>
      <c r="J76" s="345"/>
      <c r="K76" s="345"/>
      <c r="L76" s="346"/>
      <c r="M76" s="353"/>
      <c r="N76" s="354"/>
      <c r="O76" s="354"/>
      <c r="P76" s="355"/>
      <c r="Q76" s="196"/>
      <c r="R76" s="220"/>
      <c r="S76" s="220"/>
      <c r="T76" s="197"/>
      <c r="U76" s="196"/>
      <c r="V76" s="220"/>
      <c r="W76" s="220"/>
      <c r="X76" s="197"/>
      <c r="Y76" s="196"/>
      <c r="Z76" s="220"/>
      <c r="AA76" s="220"/>
      <c r="AB76" s="197"/>
      <c r="AC76" s="299"/>
      <c r="AD76" s="300"/>
      <c r="AE76" s="300"/>
      <c r="AF76" s="301"/>
      <c r="AG76" s="326"/>
      <c r="AH76" s="327"/>
      <c r="AI76" s="327"/>
      <c r="AJ76" s="327"/>
      <c r="AK76" s="327"/>
      <c r="AL76" s="327"/>
      <c r="AM76" s="327"/>
      <c r="AN76" s="327"/>
      <c r="AO76" s="328"/>
      <c r="AP76" s="271"/>
      <c r="AQ76" s="276"/>
      <c r="AR76" s="276"/>
      <c r="AS76" s="272"/>
      <c r="AT76" s="202"/>
      <c r="AU76" s="207"/>
      <c r="AV76" s="203"/>
      <c r="AW76" s="190"/>
      <c r="AX76" s="191"/>
      <c r="AY76" s="190"/>
      <c r="AZ76" s="191"/>
      <c r="BA76" s="202"/>
      <c r="BB76" s="203"/>
      <c r="BC76" s="271"/>
      <c r="BD76" s="272"/>
      <c r="BE76" s="202"/>
      <c r="BF76" s="203"/>
      <c r="BG76" s="202"/>
      <c r="BH76" s="207"/>
      <c r="BI76" s="203"/>
      <c r="BJ76" s="257"/>
      <c r="BK76" s="258"/>
      <c r="BL76" s="259"/>
      <c r="BM76" s="1"/>
      <c r="BN76" s="2"/>
    </row>
    <row r="77" spans="2:66" ht="15" customHeight="1" thickBot="1">
      <c r="B77" s="347"/>
      <c r="C77" s="348"/>
      <c r="D77" s="348"/>
      <c r="E77" s="348"/>
      <c r="F77" s="348"/>
      <c r="G77" s="348"/>
      <c r="H77" s="348"/>
      <c r="I77" s="348"/>
      <c r="J77" s="348"/>
      <c r="K77" s="348"/>
      <c r="L77" s="349"/>
      <c r="M77" s="356"/>
      <c r="N77" s="357"/>
      <c r="O77" s="357"/>
      <c r="P77" s="358"/>
      <c r="Q77" s="198"/>
      <c r="R77" s="221"/>
      <c r="S77" s="221"/>
      <c r="T77" s="199"/>
      <c r="U77" s="198"/>
      <c r="V77" s="221"/>
      <c r="W77" s="221"/>
      <c r="X77" s="199"/>
      <c r="Y77" s="198"/>
      <c r="Z77" s="221"/>
      <c r="AA77" s="221"/>
      <c r="AB77" s="199"/>
      <c r="AC77" s="302"/>
      <c r="AD77" s="303"/>
      <c r="AE77" s="303"/>
      <c r="AF77" s="304"/>
      <c r="AG77" s="329"/>
      <c r="AH77" s="330"/>
      <c r="AI77" s="330"/>
      <c r="AJ77" s="330"/>
      <c r="AK77" s="330"/>
      <c r="AL77" s="330"/>
      <c r="AM77" s="330"/>
      <c r="AN77" s="330"/>
      <c r="AO77" s="331"/>
      <c r="AP77" s="273"/>
      <c r="AQ77" s="277"/>
      <c r="AR77" s="277"/>
      <c r="AS77" s="274"/>
      <c r="AT77" s="204"/>
      <c r="AU77" s="208"/>
      <c r="AV77" s="205"/>
      <c r="AW77" s="192"/>
      <c r="AX77" s="193"/>
      <c r="AY77" s="192"/>
      <c r="AZ77" s="193"/>
      <c r="BA77" s="204"/>
      <c r="BB77" s="205"/>
      <c r="BC77" s="273"/>
      <c r="BD77" s="274"/>
      <c r="BE77" s="204"/>
      <c r="BF77" s="205"/>
      <c r="BG77" s="204"/>
      <c r="BH77" s="208"/>
      <c r="BI77" s="205"/>
      <c r="BJ77" s="260"/>
      <c r="BK77" s="261"/>
      <c r="BL77" s="262"/>
      <c r="BM77" s="1"/>
      <c r="BN77" s="2"/>
    </row>
    <row r="78" spans="2:66" ht="15" customHeight="1" thickTop="1">
      <c r="B78" s="209" t="s">
        <v>251</v>
      </c>
      <c r="C78" s="210"/>
      <c r="D78" s="210"/>
      <c r="E78" s="210"/>
      <c r="F78" s="210"/>
      <c r="G78" s="210"/>
      <c r="H78" s="210"/>
      <c r="I78" s="210"/>
      <c r="J78" s="210"/>
      <c r="K78" s="210"/>
      <c r="L78" s="211"/>
      <c r="M78" s="194">
        <v>104</v>
      </c>
      <c r="N78" s="219"/>
      <c r="O78" s="219"/>
      <c r="P78" s="195"/>
      <c r="Q78" s="194">
        <v>100</v>
      </c>
      <c r="R78" s="219"/>
      <c r="S78" s="219"/>
      <c r="T78" s="195"/>
      <c r="U78" s="194">
        <v>107</v>
      </c>
      <c r="V78" s="219"/>
      <c r="W78" s="219"/>
      <c r="X78" s="195"/>
      <c r="Y78" s="194">
        <v>108</v>
      </c>
      <c r="Z78" s="219"/>
      <c r="AA78" s="219"/>
      <c r="AB78" s="195"/>
      <c r="AC78" s="49" t="s">
        <v>401</v>
      </c>
      <c r="AD78" s="50"/>
      <c r="AE78" s="50"/>
      <c r="AF78" s="51"/>
      <c r="AG78" s="323" t="s">
        <v>250</v>
      </c>
      <c r="AH78" s="324"/>
      <c r="AI78" s="324"/>
      <c r="AJ78" s="324"/>
      <c r="AK78" s="324"/>
      <c r="AL78" s="324"/>
      <c r="AM78" s="324"/>
      <c r="AN78" s="324"/>
      <c r="AO78" s="325"/>
      <c r="AP78" s="269" t="s">
        <v>143</v>
      </c>
      <c r="AQ78" s="275"/>
      <c r="AR78" s="275"/>
      <c r="AS78" s="270"/>
      <c r="AT78" s="200">
        <f>'12.02'!AT78+AY78</f>
        <v>13</v>
      </c>
      <c r="AU78" s="206"/>
      <c r="AV78" s="201"/>
      <c r="AW78" s="188">
        <f>'12.02'!BG78</f>
        <v>1</v>
      </c>
      <c r="AX78" s="189"/>
      <c r="AY78" s="188">
        <v>5</v>
      </c>
      <c r="AZ78" s="189"/>
      <c r="BA78" s="200">
        <v>6</v>
      </c>
      <c r="BB78" s="201"/>
      <c r="BC78" s="269">
        <f>'12.02'!BC78+BA78</f>
        <v>13</v>
      </c>
      <c r="BD78" s="270"/>
      <c r="BE78" s="200">
        <f>'12.02'!BE78+BA78</f>
        <v>13</v>
      </c>
      <c r="BF78" s="201"/>
      <c r="BG78" s="200">
        <f>AT78-BE78</f>
        <v>0</v>
      </c>
      <c r="BH78" s="206"/>
      <c r="BI78" s="201"/>
      <c r="BJ78" s="254">
        <f>((LEFT(AP78,FIND(" ",AP78)-1)*BC78)/$S$279)</f>
        <v>22.533333333333335</v>
      </c>
      <c r="BK78" s="255"/>
      <c r="BL78" s="256"/>
      <c r="BM78" s="1"/>
      <c r="BN78" s="2"/>
    </row>
    <row r="79" spans="2:66" ht="15" customHeight="1">
      <c r="B79" s="212"/>
      <c r="C79" s="213"/>
      <c r="D79" s="213"/>
      <c r="E79" s="213"/>
      <c r="F79" s="213"/>
      <c r="G79" s="213"/>
      <c r="H79" s="213"/>
      <c r="I79" s="213"/>
      <c r="J79" s="213"/>
      <c r="K79" s="213"/>
      <c r="L79" s="214"/>
      <c r="M79" s="196"/>
      <c r="N79" s="220"/>
      <c r="O79" s="220"/>
      <c r="P79" s="197"/>
      <c r="Q79" s="196"/>
      <c r="R79" s="220"/>
      <c r="S79" s="220"/>
      <c r="T79" s="197"/>
      <c r="U79" s="196"/>
      <c r="V79" s="220"/>
      <c r="W79" s="220"/>
      <c r="X79" s="197"/>
      <c r="Y79" s="196"/>
      <c r="Z79" s="220"/>
      <c r="AA79" s="220"/>
      <c r="AB79" s="197"/>
      <c r="AC79" s="52"/>
      <c r="AD79" s="53"/>
      <c r="AE79" s="53"/>
      <c r="AF79" s="54"/>
      <c r="AG79" s="326"/>
      <c r="AH79" s="327"/>
      <c r="AI79" s="327"/>
      <c r="AJ79" s="327"/>
      <c r="AK79" s="327"/>
      <c r="AL79" s="327"/>
      <c r="AM79" s="327"/>
      <c r="AN79" s="327"/>
      <c r="AO79" s="328"/>
      <c r="AP79" s="271"/>
      <c r="AQ79" s="276"/>
      <c r="AR79" s="276"/>
      <c r="AS79" s="272"/>
      <c r="AT79" s="202"/>
      <c r="AU79" s="207"/>
      <c r="AV79" s="203"/>
      <c r="AW79" s="190"/>
      <c r="AX79" s="191"/>
      <c r="AY79" s="190"/>
      <c r="AZ79" s="191"/>
      <c r="BA79" s="202"/>
      <c r="BB79" s="203"/>
      <c r="BC79" s="271"/>
      <c r="BD79" s="272"/>
      <c r="BE79" s="202"/>
      <c r="BF79" s="203"/>
      <c r="BG79" s="202"/>
      <c r="BH79" s="207"/>
      <c r="BI79" s="203"/>
      <c r="BJ79" s="257"/>
      <c r="BK79" s="258"/>
      <c r="BL79" s="259"/>
      <c r="BM79" s="1"/>
      <c r="BN79" s="2"/>
    </row>
    <row r="80" spans="2:66" ht="15" customHeight="1" thickBot="1">
      <c r="B80" s="215"/>
      <c r="C80" s="216"/>
      <c r="D80" s="216"/>
      <c r="E80" s="216"/>
      <c r="F80" s="216"/>
      <c r="G80" s="216"/>
      <c r="H80" s="216"/>
      <c r="I80" s="216"/>
      <c r="J80" s="216"/>
      <c r="K80" s="216"/>
      <c r="L80" s="217"/>
      <c r="M80" s="198"/>
      <c r="N80" s="221"/>
      <c r="O80" s="221"/>
      <c r="P80" s="199"/>
      <c r="Q80" s="198"/>
      <c r="R80" s="221"/>
      <c r="S80" s="221"/>
      <c r="T80" s="199"/>
      <c r="U80" s="198"/>
      <c r="V80" s="221"/>
      <c r="W80" s="221"/>
      <c r="X80" s="199"/>
      <c r="Y80" s="198"/>
      <c r="Z80" s="221"/>
      <c r="AA80" s="221"/>
      <c r="AB80" s="199"/>
      <c r="AC80" s="55"/>
      <c r="AD80" s="56"/>
      <c r="AE80" s="56"/>
      <c r="AF80" s="57"/>
      <c r="AG80" s="329"/>
      <c r="AH80" s="330"/>
      <c r="AI80" s="330"/>
      <c r="AJ80" s="330"/>
      <c r="AK80" s="330"/>
      <c r="AL80" s="330"/>
      <c r="AM80" s="330"/>
      <c r="AN80" s="330"/>
      <c r="AO80" s="331"/>
      <c r="AP80" s="273"/>
      <c r="AQ80" s="277"/>
      <c r="AR80" s="277"/>
      <c r="AS80" s="274"/>
      <c r="AT80" s="204"/>
      <c r="AU80" s="208"/>
      <c r="AV80" s="205"/>
      <c r="AW80" s="192"/>
      <c r="AX80" s="193"/>
      <c r="AY80" s="192"/>
      <c r="AZ80" s="193"/>
      <c r="BA80" s="204"/>
      <c r="BB80" s="205"/>
      <c r="BC80" s="273"/>
      <c r="BD80" s="274"/>
      <c r="BE80" s="204"/>
      <c r="BF80" s="205"/>
      <c r="BG80" s="204"/>
      <c r="BH80" s="208"/>
      <c r="BI80" s="205"/>
      <c r="BJ80" s="260"/>
      <c r="BK80" s="261"/>
      <c r="BL80" s="262"/>
      <c r="BM80" s="1"/>
      <c r="BN80" s="2"/>
    </row>
    <row r="81" spans="2:66" ht="15" customHeight="1" thickTop="1">
      <c r="B81" s="209" t="s">
        <v>54</v>
      </c>
      <c r="C81" s="210"/>
      <c r="D81" s="210"/>
      <c r="E81" s="210"/>
      <c r="F81" s="210"/>
      <c r="G81" s="210"/>
      <c r="H81" s="210"/>
      <c r="I81" s="210"/>
      <c r="J81" s="210"/>
      <c r="K81" s="210"/>
      <c r="L81" s="211"/>
      <c r="M81" s="194">
        <v>56</v>
      </c>
      <c r="N81" s="219"/>
      <c r="O81" s="219"/>
      <c r="P81" s="195"/>
      <c r="Q81" s="194">
        <v>53</v>
      </c>
      <c r="R81" s="219"/>
      <c r="S81" s="219"/>
      <c r="T81" s="195"/>
      <c r="U81" s="194">
        <v>57</v>
      </c>
      <c r="V81" s="219"/>
      <c r="W81" s="219"/>
      <c r="X81" s="195"/>
      <c r="Y81" s="194">
        <v>65</v>
      </c>
      <c r="Z81" s="219"/>
      <c r="AA81" s="219"/>
      <c r="AB81" s="195"/>
      <c r="AC81" s="188" t="s">
        <v>129</v>
      </c>
      <c r="AD81" s="241"/>
      <c r="AE81" s="241"/>
      <c r="AF81" s="189"/>
      <c r="AG81" s="323" t="s">
        <v>124</v>
      </c>
      <c r="AH81" s="324"/>
      <c r="AI81" s="324"/>
      <c r="AJ81" s="324"/>
      <c r="AK81" s="324"/>
      <c r="AL81" s="324"/>
      <c r="AM81" s="324"/>
      <c r="AN81" s="324"/>
      <c r="AO81" s="325"/>
      <c r="AP81" s="269" t="s">
        <v>128</v>
      </c>
      <c r="AQ81" s="275"/>
      <c r="AR81" s="275"/>
      <c r="AS81" s="270"/>
      <c r="AT81" s="200">
        <f>'12.02'!AT81+AY81</f>
        <v>12</v>
      </c>
      <c r="AU81" s="206"/>
      <c r="AV81" s="201"/>
      <c r="AW81" s="188">
        <f>'12.02'!BG81</f>
        <v>8</v>
      </c>
      <c r="AX81" s="189"/>
      <c r="AY81" s="188"/>
      <c r="AZ81" s="189"/>
      <c r="BA81" s="200">
        <v>4</v>
      </c>
      <c r="BB81" s="201"/>
      <c r="BC81" s="269">
        <f>'12.02'!BC81+BA81</f>
        <v>8</v>
      </c>
      <c r="BD81" s="270"/>
      <c r="BE81" s="200">
        <f>'12.02'!BE81+BA81</f>
        <v>8</v>
      </c>
      <c r="BF81" s="201"/>
      <c r="BG81" s="200">
        <f>AT81-BE81</f>
        <v>4</v>
      </c>
      <c r="BH81" s="206"/>
      <c r="BI81" s="201"/>
      <c r="BJ81" s="254">
        <f>((LEFT(AP81,FIND(" ",AP81)-1)*BC81)/$S$279)</f>
        <v>66.666666666666671</v>
      </c>
      <c r="BK81" s="255"/>
      <c r="BL81" s="256"/>
      <c r="BM81" s="1"/>
      <c r="BN81" s="2"/>
    </row>
    <row r="82" spans="2:66" ht="4.5" customHeight="1">
      <c r="B82" s="212"/>
      <c r="C82" s="213"/>
      <c r="D82" s="213"/>
      <c r="E82" s="213"/>
      <c r="F82" s="213"/>
      <c r="G82" s="213"/>
      <c r="H82" s="213"/>
      <c r="I82" s="213"/>
      <c r="J82" s="213"/>
      <c r="K82" s="213"/>
      <c r="L82" s="214"/>
      <c r="M82" s="196"/>
      <c r="N82" s="220"/>
      <c r="O82" s="220"/>
      <c r="P82" s="197"/>
      <c r="Q82" s="196"/>
      <c r="R82" s="220"/>
      <c r="S82" s="220"/>
      <c r="T82" s="197"/>
      <c r="U82" s="196"/>
      <c r="V82" s="220"/>
      <c r="W82" s="220"/>
      <c r="X82" s="197"/>
      <c r="Y82" s="196"/>
      <c r="Z82" s="220"/>
      <c r="AA82" s="220"/>
      <c r="AB82" s="197"/>
      <c r="AC82" s="190"/>
      <c r="AD82" s="242"/>
      <c r="AE82" s="242"/>
      <c r="AF82" s="191"/>
      <c r="AG82" s="326"/>
      <c r="AH82" s="327"/>
      <c r="AI82" s="327"/>
      <c r="AJ82" s="327"/>
      <c r="AK82" s="327"/>
      <c r="AL82" s="327"/>
      <c r="AM82" s="327"/>
      <c r="AN82" s="327"/>
      <c r="AO82" s="328"/>
      <c r="AP82" s="271"/>
      <c r="AQ82" s="276"/>
      <c r="AR82" s="276"/>
      <c r="AS82" s="272"/>
      <c r="AT82" s="202"/>
      <c r="AU82" s="207"/>
      <c r="AV82" s="203"/>
      <c r="AW82" s="190"/>
      <c r="AX82" s="191"/>
      <c r="AY82" s="190"/>
      <c r="AZ82" s="191"/>
      <c r="BA82" s="202"/>
      <c r="BB82" s="203"/>
      <c r="BC82" s="271"/>
      <c r="BD82" s="272"/>
      <c r="BE82" s="202"/>
      <c r="BF82" s="203"/>
      <c r="BG82" s="202"/>
      <c r="BH82" s="207"/>
      <c r="BI82" s="203"/>
      <c r="BJ82" s="257"/>
      <c r="BK82" s="258"/>
      <c r="BL82" s="259"/>
      <c r="BM82" s="1"/>
      <c r="BN82" s="2"/>
    </row>
    <row r="83" spans="2:66" ht="24.75" customHeight="1" thickBot="1">
      <c r="B83" s="215"/>
      <c r="C83" s="216"/>
      <c r="D83" s="216"/>
      <c r="E83" s="216"/>
      <c r="F83" s="216"/>
      <c r="G83" s="216"/>
      <c r="H83" s="216"/>
      <c r="I83" s="216"/>
      <c r="J83" s="216"/>
      <c r="K83" s="216"/>
      <c r="L83" s="217"/>
      <c r="M83" s="198"/>
      <c r="N83" s="221"/>
      <c r="O83" s="221"/>
      <c r="P83" s="199"/>
      <c r="Q83" s="198"/>
      <c r="R83" s="221"/>
      <c r="S83" s="221"/>
      <c r="T83" s="199"/>
      <c r="U83" s="198"/>
      <c r="V83" s="221"/>
      <c r="W83" s="221"/>
      <c r="X83" s="199"/>
      <c r="Y83" s="198"/>
      <c r="Z83" s="221"/>
      <c r="AA83" s="221"/>
      <c r="AB83" s="199"/>
      <c r="AC83" s="192"/>
      <c r="AD83" s="243"/>
      <c r="AE83" s="243"/>
      <c r="AF83" s="193"/>
      <c r="AG83" s="329"/>
      <c r="AH83" s="330"/>
      <c r="AI83" s="330"/>
      <c r="AJ83" s="330"/>
      <c r="AK83" s="330"/>
      <c r="AL83" s="330"/>
      <c r="AM83" s="330"/>
      <c r="AN83" s="330"/>
      <c r="AO83" s="331"/>
      <c r="AP83" s="273"/>
      <c r="AQ83" s="277"/>
      <c r="AR83" s="277"/>
      <c r="AS83" s="274"/>
      <c r="AT83" s="204"/>
      <c r="AU83" s="208"/>
      <c r="AV83" s="205"/>
      <c r="AW83" s="192"/>
      <c r="AX83" s="193"/>
      <c r="AY83" s="192"/>
      <c r="AZ83" s="193"/>
      <c r="BA83" s="204"/>
      <c r="BB83" s="205"/>
      <c r="BC83" s="273"/>
      <c r="BD83" s="274"/>
      <c r="BE83" s="204"/>
      <c r="BF83" s="205"/>
      <c r="BG83" s="204"/>
      <c r="BH83" s="208"/>
      <c r="BI83" s="205"/>
      <c r="BJ83" s="260"/>
      <c r="BK83" s="261"/>
      <c r="BL83" s="262"/>
      <c r="BM83" s="1"/>
      <c r="BN83" s="2"/>
    </row>
    <row r="84" spans="2:66" ht="15" customHeight="1" thickTop="1">
      <c r="B84" s="209" t="s">
        <v>55</v>
      </c>
      <c r="C84" s="210"/>
      <c r="D84" s="210"/>
      <c r="E84" s="210"/>
      <c r="F84" s="210"/>
      <c r="G84" s="210"/>
      <c r="H84" s="210"/>
      <c r="I84" s="210"/>
      <c r="J84" s="210"/>
      <c r="K84" s="210"/>
      <c r="L84" s="211"/>
      <c r="M84" s="194">
        <v>38</v>
      </c>
      <c r="N84" s="219"/>
      <c r="O84" s="219"/>
      <c r="P84" s="195"/>
      <c r="Q84" s="194">
        <v>36</v>
      </c>
      <c r="R84" s="219"/>
      <c r="S84" s="219"/>
      <c r="T84" s="195"/>
      <c r="U84" s="194">
        <v>38</v>
      </c>
      <c r="V84" s="219"/>
      <c r="W84" s="219"/>
      <c r="X84" s="195"/>
      <c r="Y84" s="194">
        <v>44</v>
      </c>
      <c r="Z84" s="219"/>
      <c r="AA84" s="219"/>
      <c r="AB84" s="195"/>
      <c r="AC84" s="188" t="s">
        <v>129</v>
      </c>
      <c r="AD84" s="241"/>
      <c r="AE84" s="241"/>
      <c r="AF84" s="189"/>
      <c r="AG84" s="323" t="s">
        <v>139</v>
      </c>
      <c r="AH84" s="324"/>
      <c r="AI84" s="324"/>
      <c r="AJ84" s="324"/>
      <c r="AK84" s="324"/>
      <c r="AL84" s="324"/>
      <c r="AM84" s="324"/>
      <c r="AN84" s="324"/>
      <c r="AO84" s="325"/>
      <c r="AP84" s="269" t="s">
        <v>52</v>
      </c>
      <c r="AQ84" s="275"/>
      <c r="AR84" s="275"/>
      <c r="AS84" s="270"/>
      <c r="AT84" s="200">
        <f>'12.02'!AT84+AY84</f>
        <v>19</v>
      </c>
      <c r="AU84" s="206"/>
      <c r="AV84" s="201"/>
      <c r="AW84" s="188">
        <f>'12.02'!BG84</f>
        <v>14</v>
      </c>
      <c r="AX84" s="189"/>
      <c r="AY84" s="188"/>
      <c r="AZ84" s="189"/>
      <c r="BA84" s="200">
        <v>3</v>
      </c>
      <c r="BB84" s="201"/>
      <c r="BC84" s="269">
        <f>'12.02'!BC84+BA84</f>
        <v>6</v>
      </c>
      <c r="BD84" s="270"/>
      <c r="BE84" s="200">
        <f>'12.02'!BE84+BA84</f>
        <v>8</v>
      </c>
      <c r="BF84" s="201"/>
      <c r="BG84" s="200">
        <f>AT84-BE84</f>
        <v>11</v>
      </c>
      <c r="BH84" s="206"/>
      <c r="BI84" s="201"/>
      <c r="BJ84" s="254">
        <f>((LEFT(AP84,FIND(" ",AP84)-1)*BC84)/$S$279)</f>
        <v>1.25</v>
      </c>
      <c r="BK84" s="255"/>
      <c r="BL84" s="256"/>
      <c r="BM84" s="1"/>
      <c r="BN84" s="2"/>
    </row>
    <row r="85" spans="2:66" ht="15" customHeight="1">
      <c r="B85" s="212"/>
      <c r="C85" s="213"/>
      <c r="D85" s="213"/>
      <c r="E85" s="213"/>
      <c r="F85" s="213"/>
      <c r="G85" s="213"/>
      <c r="H85" s="213"/>
      <c r="I85" s="213"/>
      <c r="J85" s="213"/>
      <c r="K85" s="213"/>
      <c r="L85" s="214"/>
      <c r="M85" s="196"/>
      <c r="N85" s="220"/>
      <c r="O85" s="220"/>
      <c r="P85" s="197"/>
      <c r="Q85" s="196"/>
      <c r="R85" s="220"/>
      <c r="S85" s="220"/>
      <c r="T85" s="197"/>
      <c r="U85" s="196"/>
      <c r="V85" s="220"/>
      <c r="W85" s="220"/>
      <c r="X85" s="197"/>
      <c r="Y85" s="196"/>
      <c r="Z85" s="220"/>
      <c r="AA85" s="220"/>
      <c r="AB85" s="197"/>
      <c r="AC85" s="190"/>
      <c r="AD85" s="242"/>
      <c r="AE85" s="242"/>
      <c r="AF85" s="191"/>
      <c r="AG85" s="326"/>
      <c r="AH85" s="327"/>
      <c r="AI85" s="327"/>
      <c r="AJ85" s="327"/>
      <c r="AK85" s="327"/>
      <c r="AL85" s="327"/>
      <c r="AM85" s="327"/>
      <c r="AN85" s="327"/>
      <c r="AO85" s="328"/>
      <c r="AP85" s="271"/>
      <c r="AQ85" s="276"/>
      <c r="AR85" s="276"/>
      <c r="AS85" s="272"/>
      <c r="AT85" s="202"/>
      <c r="AU85" s="207"/>
      <c r="AV85" s="203"/>
      <c r="AW85" s="190"/>
      <c r="AX85" s="191"/>
      <c r="AY85" s="190"/>
      <c r="AZ85" s="191"/>
      <c r="BA85" s="202"/>
      <c r="BB85" s="203"/>
      <c r="BC85" s="271"/>
      <c r="BD85" s="272"/>
      <c r="BE85" s="202"/>
      <c r="BF85" s="203"/>
      <c r="BG85" s="202"/>
      <c r="BH85" s="207"/>
      <c r="BI85" s="203"/>
      <c r="BJ85" s="257"/>
      <c r="BK85" s="258"/>
      <c r="BL85" s="259"/>
      <c r="BM85" s="1"/>
      <c r="BN85" s="2"/>
    </row>
    <row r="86" spans="2:66" ht="15" customHeight="1" thickBot="1">
      <c r="B86" s="215"/>
      <c r="C86" s="216"/>
      <c r="D86" s="216"/>
      <c r="E86" s="216"/>
      <c r="F86" s="216"/>
      <c r="G86" s="216"/>
      <c r="H86" s="216"/>
      <c r="I86" s="216"/>
      <c r="J86" s="216"/>
      <c r="K86" s="216"/>
      <c r="L86" s="217"/>
      <c r="M86" s="198"/>
      <c r="N86" s="221"/>
      <c r="O86" s="221"/>
      <c r="P86" s="199"/>
      <c r="Q86" s="198"/>
      <c r="R86" s="221"/>
      <c r="S86" s="221"/>
      <c r="T86" s="199"/>
      <c r="U86" s="198"/>
      <c r="V86" s="221"/>
      <c r="W86" s="221"/>
      <c r="X86" s="199"/>
      <c r="Y86" s="198"/>
      <c r="Z86" s="221"/>
      <c r="AA86" s="221"/>
      <c r="AB86" s="199"/>
      <c r="AC86" s="192"/>
      <c r="AD86" s="243"/>
      <c r="AE86" s="243"/>
      <c r="AF86" s="193"/>
      <c r="AG86" s="329"/>
      <c r="AH86" s="330"/>
      <c r="AI86" s="330"/>
      <c r="AJ86" s="330"/>
      <c r="AK86" s="330"/>
      <c r="AL86" s="330"/>
      <c r="AM86" s="330"/>
      <c r="AN86" s="330"/>
      <c r="AO86" s="331"/>
      <c r="AP86" s="273"/>
      <c r="AQ86" s="277"/>
      <c r="AR86" s="277"/>
      <c r="AS86" s="274"/>
      <c r="AT86" s="204"/>
      <c r="AU86" s="208"/>
      <c r="AV86" s="205"/>
      <c r="AW86" s="192"/>
      <c r="AX86" s="193"/>
      <c r="AY86" s="192"/>
      <c r="AZ86" s="193"/>
      <c r="BA86" s="204"/>
      <c r="BB86" s="205"/>
      <c r="BC86" s="273"/>
      <c r="BD86" s="274"/>
      <c r="BE86" s="204"/>
      <c r="BF86" s="205"/>
      <c r="BG86" s="204"/>
      <c r="BH86" s="208"/>
      <c r="BI86" s="205"/>
      <c r="BJ86" s="260"/>
      <c r="BK86" s="261"/>
      <c r="BL86" s="262"/>
      <c r="BM86" s="1"/>
      <c r="BN86" s="2"/>
    </row>
    <row r="87" spans="2:66" ht="15" customHeight="1" thickTop="1">
      <c r="B87" s="209" t="s">
        <v>56</v>
      </c>
      <c r="C87" s="210"/>
      <c r="D87" s="210"/>
      <c r="E87" s="210"/>
      <c r="F87" s="210"/>
      <c r="G87" s="210"/>
      <c r="H87" s="210"/>
      <c r="I87" s="210"/>
      <c r="J87" s="210"/>
      <c r="K87" s="210"/>
      <c r="L87" s="211"/>
      <c r="M87" s="194">
        <v>32</v>
      </c>
      <c r="N87" s="219"/>
      <c r="O87" s="219"/>
      <c r="P87" s="195"/>
      <c r="Q87" s="194">
        <v>30</v>
      </c>
      <c r="R87" s="219"/>
      <c r="S87" s="219"/>
      <c r="T87" s="195"/>
      <c r="U87" s="194">
        <v>32</v>
      </c>
      <c r="V87" s="219"/>
      <c r="W87" s="219"/>
      <c r="X87" s="195"/>
      <c r="Y87" s="194">
        <v>36</v>
      </c>
      <c r="Z87" s="219"/>
      <c r="AA87" s="219"/>
      <c r="AB87" s="195"/>
      <c r="AC87" s="332" t="s">
        <v>129</v>
      </c>
      <c r="AD87" s="333"/>
      <c r="AE87" s="333"/>
      <c r="AF87" s="334"/>
      <c r="AG87" s="323" t="s">
        <v>249</v>
      </c>
      <c r="AH87" s="324"/>
      <c r="AI87" s="324"/>
      <c r="AJ87" s="324"/>
      <c r="AK87" s="324"/>
      <c r="AL87" s="324"/>
      <c r="AM87" s="324"/>
      <c r="AN87" s="324"/>
      <c r="AO87" s="325"/>
      <c r="AP87" s="269" t="s">
        <v>52</v>
      </c>
      <c r="AQ87" s="275"/>
      <c r="AR87" s="275"/>
      <c r="AS87" s="270"/>
      <c r="AT87" s="200">
        <f>'12.02'!AT87+AY87</f>
        <v>82</v>
      </c>
      <c r="AU87" s="206"/>
      <c r="AV87" s="201"/>
      <c r="AW87" s="188">
        <f>'12.02'!BG87</f>
        <v>82</v>
      </c>
      <c r="AX87" s="189"/>
      <c r="AY87" s="188"/>
      <c r="AZ87" s="189"/>
      <c r="BA87" s="200"/>
      <c r="BB87" s="201"/>
      <c r="BC87" s="269">
        <f>'12.02'!BC87+BA87</f>
        <v>0</v>
      </c>
      <c r="BD87" s="270"/>
      <c r="BE87" s="200">
        <f>'12.02'!BE87+BA87</f>
        <v>0</v>
      </c>
      <c r="BF87" s="201"/>
      <c r="BG87" s="200">
        <f>AT87-BE87</f>
        <v>82</v>
      </c>
      <c r="BH87" s="206"/>
      <c r="BI87" s="201"/>
      <c r="BJ87" s="254">
        <f>((LEFT(AP87,FIND(" ",AP87)-1)*BC87)/$S$279)</f>
        <v>0</v>
      </c>
      <c r="BK87" s="255"/>
      <c r="BL87" s="256"/>
      <c r="BM87" s="1"/>
      <c r="BN87" s="2"/>
    </row>
    <row r="88" spans="2:66" ht="15" customHeight="1">
      <c r="B88" s="212"/>
      <c r="C88" s="213"/>
      <c r="D88" s="213"/>
      <c r="E88" s="213"/>
      <c r="F88" s="213"/>
      <c r="G88" s="213"/>
      <c r="H88" s="213"/>
      <c r="I88" s="213"/>
      <c r="J88" s="213"/>
      <c r="K88" s="213"/>
      <c r="L88" s="214"/>
      <c r="M88" s="196"/>
      <c r="N88" s="220"/>
      <c r="O88" s="220"/>
      <c r="P88" s="197"/>
      <c r="Q88" s="196"/>
      <c r="R88" s="220"/>
      <c r="S88" s="220"/>
      <c r="T88" s="197"/>
      <c r="U88" s="196"/>
      <c r="V88" s="220"/>
      <c r="W88" s="220"/>
      <c r="X88" s="197"/>
      <c r="Y88" s="196"/>
      <c r="Z88" s="220"/>
      <c r="AA88" s="220"/>
      <c r="AB88" s="197"/>
      <c r="AC88" s="335"/>
      <c r="AD88" s="336"/>
      <c r="AE88" s="336"/>
      <c r="AF88" s="337"/>
      <c r="AG88" s="326"/>
      <c r="AH88" s="327"/>
      <c r="AI88" s="327"/>
      <c r="AJ88" s="327"/>
      <c r="AK88" s="327"/>
      <c r="AL88" s="327"/>
      <c r="AM88" s="327"/>
      <c r="AN88" s="327"/>
      <c r="AO88" s="328"/>
      <c r="AP88" s="271"/>
      <c r="AQ88" s="276"/>
      <c r="AR88" s="276"/>
      <c r="AS88" s="272"/>
      <c r="AT88" s="202"/>
      <c r="AU88" s="207"/>
      <c r="AV88" s="203"/>
      <c r="AW88" s="190"/>
      <c r="AX88" s="191"/>
      <c r="AY88" s="190"/>
      <c r="AZ88" s="191"/>
      <c r="BA88" s="202"/>
      <c r="BB88" s="203"/>
      <c r="BC88" s="271"/>
      <c r="BD88" s="272"/>
      <c r="BE88" s="202"/>
      <c r="BF88" s="203"/>
      <c r="BG88" s="202"/>
      <c r="BH88" s="207"/>
      <c r="BI88" s="203"/>
      <c r="BJ88" s="257"/>
      <c r="BK88" s="258"/>
      <c r="BL88" s="259"/>
      <c r="BM88" s="1"/>
      <c r="BN88" s="2"/>
    </row>
    <row r="89" spans="2:66" ht="15" customHeight="1" thickBot="1">
      <c r="B89" s="215"/>
      <c r="C89" s="216"/>
      <c r="D89" s="216"/>
      <c r="E89" s="216"/>
      <c r="F89" s="216"/>
      <c r="G89" s="216"/>
      <c r="H89" s="216"/>
      <c r="I89" s="216"/>
      <c r="J89" s="216"/>
      <c r="K89" s="216"/>
      <c r="L89" s="217"/>
      <c r="M89" s="198"/>
      <c r="N89" s="221"/>
      <c r="O89" s="221"/>
      <c r="P89" s="199"/>
      <c r="Q89" s="198"/>
      <c r="R89" s="221"/>
      <c r="S89" s="221"/>
      <c r="T89" s="199"/>
      <c r="U89" s="198"/>
      <c r="V89" s="221"/>
      <c r="W89" s="221"/>
      <c r="X89" s="199"/>
      <c r="Y89" s="198"/>
      <c r="Z89" s="221"/>
      <c r="AA89" s="221"/>
      <c r="AB89" s="199"/>
      <c r="AC89" s="338"/>
      <c r="AD89" s="339"/>
      <c r="AE89" s="339"/>
      <c r="AF89" s="340"/>
      <c r="AG89" s="329"/>
      <c r="AH89" s="330"/>
      <c r="AI89" s="330"/>
      <c r="AJ89" s="330"/>
      <c r="AK89" s="330"/>
      <c r="AL89" s="330"/>
      <c r="AM89" s="330"/>
      <c r="AN89" s="330"/>
      <c r="AO89" s="331"/>
      <c r="AP89" s="273"/>
      <c r="AQ89" s="277"/>
      <c r="AR89" s="277"/>
      <c r="AS89" s="274"/>
      <c r="AT89" s="204"/>
      <c r="AU89" s="208"/>
      <c r="AV89" s="205"/>
      <c r="AW89" s="192"/>
      <c r="AX89" s="193"/>
      <c r="AY89" s="192"/>
      <c r="AZ89" s="193"/>
      <c r="BA89" s="204"/>
      <c r="BB89" s="205"/>
      <c r="BC89" s="273"/>
      <c r="BD89" s="274"/>
      <c r="BE89" s="204"/>
      <c r="BF89" s="205"/>
      <c r="BG89" s="204"/>
      <c r="BH89" s="208"/>
      <c r="BI89" s="205"/>
      <c r="BJ89" s="260"/>
      <c r="BK89" s="261"/>
      <c r="BL89" s="262"/>
      <c r="BM89" s="1"/>
      <c r="BN89" s="2"/>
    </row>
    <row r="90" spans="2:66" ht="15" customHeight="1" thickTop="1">
      <c r="B90" s="209" t="s">
        <v>57</v>
      </c>
      <c r="C90" s="210"/>
      <c r="D90" s="210"/>
      <c r="E90" s="210"/>
      <c r="F90" s="210"/>
      <c r="G90" s="210"/>
      <c r="H90" s="210"/>
      <c r="I90" s="210"/>
      <c r="J90" s="210"/>
      <c r="K90" s="210"/>
      <c r="L90" s="211"/>
      <c r="M90" s="194">
        <v>25</v>
      </c>
      <c r="N90" s="219"/>
      <c r="O90" s="219"/>
      <c r="P90" s="195"/>
      <c r="Q90" s="194">
        <v>23</v>
      </c>
      <c r="R90" s="219"/>
      <c r="S90" s="219"/>
      <c r="T90" s="195"/>
      <c r="U90" s="194">
        <v>25</v>
      </c>
      <c r="V90" s="219"/>
      <c r="W90" s="219"/>
      <c r="X90" s="195"/>
      <c r="Y90" s="194">
        <v>28</v>
      </c>
      <c r="Z90" s="219"/>
      <c r="AA90" s="219"/>
      <c r="AB90" s="195"/>
      <c r="AC90" s="188" t="s">
        <v>129</v>
      </c>
      <c r="AD90" s="241"/>
      <c r="AE90" s="241"/>
      <c r="AF90" s="189"/>
      <c r="AG90" s="323" t="s">
        <v>248</v>
      </c>
      <c r="AH90" s="324"/>
      <c r="AI90" s="324"/>
      <c r="AJ90" s="324"/>
      <c r="AK90" s="324"/>
      <c r="AL90" s="324"/>
      <c r="AM90" s="324"/>
      <c r="AN90" s="324"/>
      <c r="AO90" s="325"/>
      <c r="AP90" s="188" t="s">
        <v>52</v>
      </c>
      <c r="AQ90" s="241"/>
      <c r="AR90" s="241"/>
      <c r="AS90" s="189"/>
      <c r="AT90" s="200">
        <f>'12.02'!AT90+AY90</f>
        <v>34</v>
      </c>
      <c r="AU90" s="206"/>
      <c r="AV90" s="201"/>
      <c r="AW90" s="188">
        <f>'12.02'!BG90</f>
        <v>8</v>
      </c>
      <c r="AX90" s="189"/>
      <c r="AY90" s="188">
        <v>20</v>
      </c>
      <c r="AZ90" s="189"/>
      <c r="BA90" s="200">
        <v>13</v>
      </c>
      <c r="BB90" s="201"/>
      <c r="BC90" s="269">
        <f>'12.02'!BC90+BA90</f>
        <v>19</v>
      </c>
      <c r="BD90" s="270"/>
      <c r="BE90" s="200">
        <f>'12.02'!BE90+BA90</f>
        <v>19</v>
      </c>
      <c r="BF90" s="201"/>
      <c r="BG90" s="200">
        <f>AT90-BE90</f>
        <v>15</v>
      </c>
      <c r="BH90" s="206"/>
      <c r="BI90" s="201"/>
      <c r="BJ90" s="254">
        <f>((LEFT(AP90,FIND(" ",AP90)-1)*BC90)/$S$279)</f>
        <v>3.9583333333333335</v>
      </c>
      <c r="BK90" s="255"/>
      <c r="BL90" s="256"/>
      <c r="BM90" s="1"/>
      <c r="BN90" s="2"/>
    </row>
    <row r="91" spans="2:66" ht="15" customHeight="1">
      <c r="B91" s="212"/>
      <c r="C91" s="213"/>
      <c r="D91" s="213"/>
      <c r="E91" s="213"/>
      <c r="F91" s="213"/>
      <c r="G91" s="213"/>
      <c r="H91" s="213"/>
      <c r="I91" s="213"/>
      <c r="J91" s="213"/>
      <c r="K91" s="213"/>
      <c r="L91" s="214"/>
      <c r="M91" s="196"/>
      <c r="N91" s="220"/>
      <c r="O91" s="220"/>
      <c r="P91" s="197"/>
      <c r="Q91" s="196"/>
      <c r="R91" s="220"/>
      <c r="S91" s="220"/>
      <c r="T91" s="197"/>
      <c r="U91" s="196"/>
      <c r="V91" s="220"/>
      <c r="W91" s="220"/>
      <c r="X91" s="197"/>
      <c r="Y91" s="196"/>
      <c r="Z91" s="220"/>
      <c r="AA91" s="220"/>
      <c r="AB91" s="197"/>
      <c r="AC91" s="190"/>
      <c r="AD91" s="242"/>
      <c r="AE91" s="242"/>
      <c r="AF91" s="191"/>
      <c r="AG91" s="326"/>
      <c r="AH91" s="327"/>
      <c r="AI91" s="327"/>
      <c r="AJ91" s="327"/>
      <c r="AK91" s="327"/>
      <c r="AL91" s="327"/>
      <c r="AM91" s="327"/>
      <c r="AN91" s="327"/>
      <c r="AO91" s="328"/>
      <c r="AP91" s="190"/>
      <c r="AQ91" s="242"/>
      <c r="AR91" s="242"/>
      <c r="AS91" s="191"/>
      <c r="AT91" s="202"/>
      <c r="AU91" s="207"/>
      <c r="AV91" s="203"/>
      <c r="AW91" s="190"/>
      <c r="AX91" s="191"/>
      <c r="AY91" s="190"/>
      <c r="AZ91" s="191"/>
      <c r="BA91" s="202"/>
      <c r="BB91" s="203"/>
      <c r="BC91" s="271"/>
      <c r="BD91" s="272"/>
      <c r="BE91" s="202"/>
      <c r="BF91" s="203"/>
      <c r="BG91" s="202"/>
      <c r="BH91" s="207"/>
      <c r="BI91" s="203"/>
      <c r="BJ91" s="257"/>
      <c r="BK91" s="258"/>
      <c r="BL91" s="259"/>
      <c r="BM91" s="1"/>
      <c r="BN91" s="2"/>
    </row>
    <row r="92" spans="2:66" ht="15" customHeight="1" thickBot="1">
      <c r="B92" s="215"/>
      <c r="C92" s="216"/>
      <c r="D92" s="216"/>
      <c r="E92" s="216"/>
      <c r="F92" s="216"/>
      <c r="G92" s="216"/>
      <c r="H92" s="216"/>
      <c r="I92" s="216"/>
      <c r="J92" s="216"/>
      <c r="K92" s="216"/>
      <c r="L92" s="217"/>
      <c r="M92" s="198"/>
      <c r="N92" s="221"/>
      <c r="O92" s="221"/>
      <c r="P92" s="199"/>
      <c r="Q92" s="198"/>
      <c r="R92" s="221"/>
      <c r="S92" s="221"/>
      <c r="T92" s="199"/>
      <c r="U92" s="198"/>
      <c r="V92" s="221"/>
      <c r="W92" s="221"/>
      <c r="X92" s="199"/>
      <c r="Y92" s="198"/>
      <c r="Z92" s="221"/>
      <c r="AA92" s="221"/>
      <c r="AB92" s="199"/>
      <c r="AC92" s="192"/>
      <c r="AD92" s="243"/>
      <c r="AE92" s="243"/>
      <c r="AF92" s="193"/>
      <c r="AG92" s="329"/>
      <c r="AH92" s="330"/>
      <c r="AI92" s="330"/>
      <c r="AJ92" s="330"/>
      <c r="AK92" s="330"/>
      <c r="AL92" s="330"/>
      <c r="AM92" s="330"/>
      <c r="AN92" s="330"/>
      <c r="AO92" s="331"/>
      <c r="AP92" s="192"/>
      <c r="AQ92" s="243"/>
      <c r="AR92" s="243"/>
      <c r="AS92" s="193"/>
      <c r="AT92" s="204"/>
      <c r="AU92" s="208"/>
      <c r="AV92" s="205"/>
      <c r="AW92" s="192"/>
      <c r="AX92" s="193"/>
      <c r="AY92" s="192"/>
      <c r="AZ92" s="193"/>
      <c r="BA92" s="204"/>
      <c r="BB92" s="205"/>
      <c r="BC92" s="273"/>
      <c r="BD92" s="274"/>
      <c r="BE92" s="204"/>
      <c r="BF92" s="205"/>
      <c r="BG92" s="204"/>
      <c r="BH92" s="208"/>
      <c r="BI92" s="205"/>
      <c r="BJ92" s="260"/>
      <c r="BK92" s="261"/>
      <c r="BL92" s="262"/>
      <c r="BM92" s="1"/>
      <c r="BN92" s="2"/>
    </row>
    <row r="93" spans="2:66" ht="15" customHeight="1" thickTop="1">
      <c r="B93" s="209" t="s">
        <v>58</v>
      </c>
      <c r="C93" s="210"/>
      <c r="D93" s="210"/>
      <c r="E93" s="210"/>
      <c r="F93" s="210"/>
      <c r="G93" s="210"/>
      <c r="H93" s="210"/>
      <c r="I93" s="210"/>
      <c r="J93" s="210"/>
      <c r="K93" s="210"/>
      <c r="L93" s="211"/>
      <c r="M93" s="194">
        <v>14</v>
      </c>
      <c r="N93" s="219"/>
      <c r="O93" s="219"/>
      <c r="P93" s="195"/>
      <c r="Q93" s="194">
        <v>13</v>
      </c>
      <c r="R93" s="219"/>
      <c r="S93" s="219"/>
      <c r="T93" s="195"/>
      <c r="U93" s="194">
        <v>14</v>
      </c>
      <c r="V93" s="219"/>
      <c r="W93" s="219"/>
      <c r="X93" s="195"/>
      <c r="Y93" s="194">
        <v>16</v>
      </c>
      <c r="Z93" s="219"/>
      <c r="AA93" s="219"/>
      <c r="AB93" s="195"/>
      <c r="AC93" s="188" t="s">
        <v>129</v>
      </c>
      <c r="AD93" s="241"/>
      <c r="AE93" s="241"/>
      <c r="AF93" s="189"/>
      <c r="AG93" s="323" t="s">
        <v>247</v>
      </c>
      <c r="AH93" s="324"/>
      <c r="AI93" s="324"/>
      <c r="AJ93" s="324"/>
      <c r="AK93" s="324"/>
      <c r="AL93" s="324"/>
      <c r="AM93" s="324"/>
      <c r="AN93" s="324"/>
      <c r="AO93" s="325"/>
      <c r="AP93" s="269" t="s">
        <v>52</v>
      </c>
      <c r="AQ93" s="275"/>
      <c r="AR93" s="275"/>
      <c r="AS93" s="270"/>
      <c r="AT93" s="200">
        <f>'12.02'!AT93+AY93</f>
        <v>17</v>
      </c>
      <c r="AU93" s="206"/>
      <c r="AV93" s="201"/>
      <c r="AW93" s="188">
        <f>'12.02'!BG93</f>
        <v>17</v>
      </c>
      <c r="AX93" s="189"/>
      <c r="AY93" s="593"/>
      <c r="AZ93" s="594"/>
      <c r="BA93" s="200"/>
      <c r="BB93" s="201"/>
      <c r="BC93" s="269">
        <f>'12.02'!BC93+BA93</f>
        <v>0</v>
      </c>
      <c r="BD93" s="270"/>
      <c r="BE93" s="200">
        <f>'12.02'!BE93+BA93</f>
        <v>0</v>
      </c>
      <c r="BF93" s="201"/>
      <c r="BG93" s="200">
        <f>AT93-BE93</f>
        <v>17</v>
      </c>
      <c r="BH93" s="206"/>
      <c r="BI93" s="201"/>
      <c r="BJ93" s="254">
        <f>((LEFT(AP93,FIND(" ",AP93)-1)*BC93)/$S$279)</f>
        <v>0</v>
      </c>
      <c r="BK93" s="255"/>
      <c r="BL93" s="256"/>
      <c r="BM93" s="1"/>
      <c r="BN93" s="2"/>
    </row>
    <row r="94" spans="2:66" ht="15" customHeight="1">
      <c r="B94" s="212"/>
      <c r="C94" s="213"/>
      <c r="D94" s="213"/>
      <c r="E94" s="213"/>
      <c r="F94" s="213"/>
      <c r="G94" s="213"/>
      <c r="H94" s="213"/>
      <c r="I94" s="213"/>
      <c r="J94" s="213"/>
      <c r="K94" s="213"/>
      <c r="L94" s="214"/>
      <c r="M94" s="196"/>
      <c r="N94" s="220"/>
      <c r="O94" s="220"/>
      <c r="P94" s="197"/>
      <c r="Q94" s="196"/>
      <c r="R94" s="220"/>
      <c r="S94" s="220"/>
      <c r="T94" s="197"/>
      <c r="U94" s="196"/>
      <c r="V94" s="220"/>
      <c r="W94" s="220"/>
      <c r="X94" s="197"/>
      <c r="Y94" s="196"/>
      <c r="Z94" s="220"/>
      <c r="AA94" s="220"/>
      <c r="AB94" s="197"/>
      <c r="AC94" s="190"/>
      <c r="AD94" s="242"/>
      <c r="AE94" s="242"/>
      <c r="AF94" s="191"/>
      <c r="AG94" s="326"/>
      <c r="AH94" s="327"/>
      <c r="AI94" s="327"/>
      <c r="AJ94" s="327"/>
      <c r="AK94" s="327"/>
      <c r="AL94" s="327"/>
      <c r="AM94" s="327"/>
      <c r="AN94" s="327"/>
      <c r="AO94" s="328"/>
      <c r="AP94" s="271"/>
      <c r="AQ94" s="276"/>
      <c r="AR94" s="276"/>
      <c r="AS94" s="272"/>
      <c r="AT94" s="202"/>
      <c r="AU94" s="207"/>
      <c r="AV94" s="203"/>
      <c r="AW94" s="190"/>
      <c r="AX94" s="191"/>
      <c r="AY94" s="595"/>
      <c r="AZ94" s="596"/>
      <c r="BA94" s="202"/>
      <c r="BB94" s="203"/>
      <c r="BC94" s="271"/>
      <c r="BD94" s="272"/>
      <c r="BE94" s="202"/>
      <c r="BF94" s="203"/>
      <c r="BG94" s="202"/>
      <c r="BH94" s="207"/>
      <c r="BI94" s="203"/>
      <c r="BJ94" s="257"/>
      <c r="BK94" s="258"/>
      <c r="BL94" s="259"/>
      <c r="BM94" s="1"/>
      <c r="BN94" s="2"/>
    </row>
    <row r="95" spans="2:66" ht="15" customHeight="1" thickBot="1">
      <c r="B95" s="215"/>
      <c r="C95" s="216"/>
      <c r="D95" s="216"/>
      <c r="E95" s="216"/>
      <c r="F95" s="216"/>
      <c r="G95" s="216"/>
      <c r="H95" s="216"/>
      <c r="I95" s="216"/>
      <c r="J95" s="216"/>
      <c r="K95" s="216"/>
      <c r="L95" s="217"/>
      <c r="M95" s="198"/>
      <c r="N95" s="221"/>
      <c r="O95" s="221"/>
      <c r="P95" s="199"/>
      <c r="Q95" s="198"/>
      <c r="R95" s="221"/>
      <c r="S95" s="221"/>
      <c r="T95" s="199"/>
      <c r="U95" s="198"/>
      <c r="V95" s="221"/>
      <c r="W95" s="221"/>
      <c r="X95" s="199"/>
      <c r="Y95" s="198"/>
      <c r="Z95" s="221"/>
      <c r="AA95" s="221"/>
      <c r="AB95" s="199"/>
      <c r="AC95" s="192"/>
      <c r="AD95" s="243"/>
      <c r="AE95" s="243"/>
      <c r="AF95" s="193"/>
      <c r="AG95" s="329"/>
      <c r="AH95" s="330"/>
      <c r="AI95" s="330"/>
      <c r="AJ95" s="330"/>
      <c r="AK95" s="330"/>
      <c r="AL95" s="330"/>
      <c r="AM95" s="330"/>
      <c r="AN95" s="330"/>
      <c r="AO95" s="331"/>
      <c r="AP95" s="273"/>
      <c r="AQ95" s="277"/>
      <c r="AR95" s="277"/>
      <c r="AS95" s="274"/>
      <c r="AT95" s="204"/>
      <c r="AU95" s="208"/>
      <c r="AV95" s="205"/>
      <c r="AW95" s="192"/>
      <c r="AX95" s="193"/>
      <c r="AY95" s="597"/>
      <c r="AZ95" s="598"/>
      <c r="BA95" s="204"/>
      <c r="BB95" s="205"/>
      <c r="BC95" s="273"/>
      <c r="BD95" s="274"/>
      <c r="BE95" s="204"/>
      <c r="BF95" s="205"/>
      <c r="BG95" s="204"/>
      <c r="BH95" s="208"/>
      <c r="BI95" s="205"/>
      <c r="BJ95" s="260"/>
      <c r="BK95" s="261"/>
      <c r="BL95" s="262"/>
      <c r="BM95" s="1"/>
      <c r="BN95" s="2"/>
    </row>
    <row r="96" spans="2:66" ht="15" customHeight="1" thickTop="1">
      <c r="B96" s="209" t="s">
        <v>59</v>
      </c>
      <c r="C96" s="210"/>
      <c r="D96" s="210"/>
      <c r="E96" s="210"/>
      <c r="F96" s="210"/>
      <c r="G96" s="210"/>
      <c r="H96" s="210"/>
      <c r="I96" s="210"/>
      <c r="J96" s="210"/>
      <c r="K96" s="210"/>
      <c r="L96" s="211"/>
      <c r="M96" s="194">
        <v>13</v>
      </c>
      <c r="N96" s="219"/>
      <c r="O96" s="219"/>
      <c r="P96" s="195"/>
      <c r="Q96" s="194">
        <v>12</v>
      </c>
      <c r="R96" s="219"/>
      <c r="S96" s="219"/>
      <c r="T96" s="195"/>
      <c r="U96" s="194">
        <v>13</v>
      </c>
      <c r="V96" s="219"/>
      <c r="W96" s="219"/>
      <c r="X96" s="195"/>
      <c r="Y96" s="194">
        <v>14</v>
      </c>
      <c r="Z96" s="219"/>
      <c r="AA96" s="219"/>
      <c r="AB96" s="195"/>
      <c r="AC96" s="188" t="s">
        <v>129</v>
      </c>
      <c r="AD96" s="241"/>
      <c r="AE96" s="241"/>
      <c r="AF96" s="189"/>
      <c r="AG96" s="323" t="s">
        <v>246</v>
      </c>
      <c r="AH96" s="324"/>
      <c r="AI96" s="324"/>
      <c r="AJ96" s="324"/>
      <c r="AK96" s="324"/>
      <c r="AL96" s="324"/>
      <c r="AM96" s="324"/>
      <c r="AN96" s="324"/>
      <c r="AO96" s="325"/>
      <c r="AP96" s="269" t="s">
        <v>142</v>
      </c>
      <c r="AQ96" s="275"/>
      <c r="AR96" s="275"/>
      <c r="AS96" s="270"/>
      <c r="AT96" s="200">
        <f>'12.02'!AT96+AY96</f>
        <v>65</v>
      </c>
      <c r="AU96" s="206"/>
      <c r="AV96" s="201"/>
      <c r="AW96" s="188">
        <f>'12.02'!BG96</f>
        <v>65</v>
      </c>
      <c r="AX96" s="189"/>
      <c r="AY96" s="188"/>
      <c r="AZ96" s="189"/>
      <c r="BA96" s="200"/>
      <c r="BB96" s="201"/>
      <c r="BC96" s="269">
        <f>'12.02'!BC96+BA96</f>
        <v>0</v>
      </c>
      <c r="BD96" s="270"/>
      <c r="BE96" s="200">
        <f>'12.02'!BE96+BA96</f>
        <v>0</v>
      </c>
      <c r="BF96" s="201"/>
      <c r="BG96" s="200">
        <f>AT96-BE96</f>
        <v>65</v>
      </c>
      <c r="BH96" s="206"/>
      <c r="BI96" s="201"/>
      <c r="BJ96" s="254">
        <f>((LEFT(AP96,FIND(" ",AP96)-1)*BC96)/$S$279)</f>
        <v>0</v>
      </c>
      <c r="BK96" s="255"/>
      <c r="BL96" s="256"/>
      <c r="BM96" s="1"/>
      <c r="BN96" s="2"/>
    </row>
    <row r="97" spans="2:66" ht="15" customHeight="1">
      <c r="B97" s="212"/>
      <c r="C97" s="213"/>
      <c r="D97" s="213"/>
      <c r="E97" s="213"/>
      <c r="F97" s="213"/>
      <c r="G97" s="213"/>
      <c r="H97" s="213"/>
      <c r="I97" s="213"/>
      <c r="J97" s="213"/>
      <c r="K97" s="213"/>
      <c r="L97" s="214"/>
      <c r="M97" s="196"/>
      <c r="N97" s="220"/>
      <c r="O97" s="220"/>
      <c r="P97" s="197"/>
      <c r="Q97" s="196"/>
      <c r="R97" s="220"/>
      <c r="S97" s="220"/>
      <c r="T97" s="197"/>
      <c r="U97" s="196"/>
      <c r="V97" s="220"/>
      <c r="W97" s="220"/>
      <c r="X97" s="197"/>
      <c r="Y97" s="196"/>
      <c r="Z97" s="220"/>
      <c r="AA97" s="220"/>
      <c r="AB97" s="197"/>
      <c r="AC97" s="190"/>
      <c r="AD97" s="242"/>
      <c r="AE97" s="242"/>
      <c r="AF97" s="191"/>
      <c r="AG97" s="326"/>
      <c r="AH97" s="327"/>
      <c r="AI97" s="327"/>
      <c r="AJ97" s="327"/>
      <c r="AK97" s="327"/>
      <c r="AL97" s="327"/>
      <c r="AM97" s="327"/>
      <c r="AN97" s="327"/>
      <c r="AO97" s="328"/>
      <c r="AP97" s="271"/>
      <c r="AQ97" s="276"/>
      <c r="AR97" s="276"/>
      <c r="AS97" s="272"/>
      <c r="AT97" s="202"/>
      <c r="AU97" s="207"/>
      <c r="AV97" s="203"/>
      <c r="AW97" s="190"/>
      <c r="AX97" s="191"/>
      <c r="AY97" s="190"/>
      <c r="AZ97" s="191"/>
      <c r="BA97" s="202"/>
      <c r="BB97" s="203"/>
      <c r="BC97" s="271"/>
      <c r="BD97" s="272"/>
      <c r="BE97" s="202"/>
      <c r="BF97" s="203"/>
      <c r="BG97" s="202"/>
      <c r="BH97" s="207"/>
      <c r="BI97" s="203"/>
      <c r="BJ97" s="257"/>
      <c r="BK97" s="258"/>
      <c r="BL97" s="259"/>
      <c r="BM97" s="1"/>
      <c r="BN97" s="2"/>
    </row>
    <row r="98" spans="2:66" ht="15" customHeight="1" thickBot="1">
      <c r="B98" s="215"/>
      <c r="C98" s="216"/>
      <c r="D98" s="216"/>
      <c r="E98" s="216"/>
      <c r="F98" s="216"/>
      <c r="G98" s="216"/>
      <c r="H98" s="216"/>
      <c r="I98" s="216"/>
      <c r="J98" s="216"/>
      <c r="K98" s="216"/>
      <c r="L98" s="217"/>
      <c r="M98" s="198"/>
      <c r="N98" s="221"/>
      <c r="O98" s="221"/>
      <c r="P98" s="199"/>
      <c r="Q98" s="198"/>
      <c r="R98" s="221"/>
      <c r="S98" s="221"/>
      <c r="T98" s="199"/>
      <c r="U98" s="198"/>
      <c r="V98" s="221"/>
      <c r="W98" s="221"/>
      <c r="X98" s="199"/>
      <c r="Y98" s="198"/>
      <c r="Z98" s="221"/>
      <c r="AA98" s="221"/>
      <c r="AB98" s="199"/>
      <c r="AC98" s="192"/>
      <c r="AD98" s="243"/>
      <c r="AE98" s="243"/>
      <c r="AF98" s="193"/>
      <c r="AG98" s="329"/>
      <c r="AH98" s="330"/>
      <c r="AI98" s="330"/>
      <c r="AJ98" s="330"/>
      <c r="AK98" s="330"/>
      <c r="AL98" s="330"/>
      <c r="AM98" s="330"/>
      <c r="AN98" s="330"/>
      <c r="AO98" s="331"/>
      <c r="AP98" s="273"/>
      <c r="AQ98" s="277"/>
      <c r="AR98" s="277"/>
      <c r="AS98" s="274"/>
      <c r="AT98" s="204"/>
      <c r="AU98" s="208"/>
      <c r="AV98" s="205"/>
      <c r="AW98" s="192"/>
      <c r="AX98" s="193"/>
      <c r="AY98" s="192"/>
      <c r="AZ98" s="193"/>
      <c r="BA98" s="204"/>
      <c r="BB98" s="205"/>
      <c r="BC98" s="273"/>
      <c r="BD98" s="274"/>
      <c r="BE98" s="204"/>
      <c r="BF98" s="205"/>
      <c r="BG98" s="204"/>
      <c r="BH98" s="208"/>
      <c r="BI98" s="205"/>
      <c r="BJ98" s="260"/>
      <c r="BK98" s="261"/>
      <c r="BL98" s="262"/>
      <c r="BM98" s="1"/>
      <c r="BN98" s="2"/>
    </row>
    <row r="99" spans="2:66" ht="15" customHeight="1" thickTop="1">
      <c r="B99" s="209" t="s">
        <v>245</v>
      </c>
      <c r="C99" s="210"/>
      <c r="D99" s="210"/>
      <c r="E99" s="210"/>
      <c r="F99" s="210"/>
      <c r="G99" s="210"/>
      <c r="H99" s="210"/>
      <c r="I99" s="210"/>
      <c r="J99" s="210"/>
      <c r="K99" s="210"/>
      <c r="L99" s="211"/>
      <c r="M99" s="194">
        <v>18</v>
      </c>
      <c r="N99" s="219"/>
      <c r="O99" s="219"/>
      <c r="P99" s="195"/>
      <c r="Q99" s="194">
        <v>17</v>
      </c>
      <c r="R99" s="219"/>
      <c r="S99" s="219"/>
      <c r="T99" s="195"/>
      <c r="U99" s="194">
        <v>19</v>
      </c>
      <c r="V99" s="219"/>
      <c r="W99" s="219"/>
      <c r="X99" s="195"/>
      <c r="Y99" s="194">
        <v>21</v>
      </c>
      <c r="Z99" s="219"/>
      <c r="AA99" s="219"/>
      <c r="AB99" s="195"/>
      <c r="AC99" s="296" t="s">
        <v>171</v>
      </c>
      <c r="AD99" s="297"/>
      <c r="AE99" s="297"/>
      <c r="AF99" s="298"/>
      <c r="AG99" s="323" t="s">
        <v>60</v>
      </c>
      <c r="AH99" s="324"/>
      <c r="AI99" s="324"/>
      <c r="AJ99" s="324"/>
      <c r="AK99" s="324"/>
      <c r="AL99" s="324"/>
      <c r="AM99" s="324"/>
      <c r="AN99" s="324"/>
      <c r="AO99" s="325"/>
      <c r="AP99" s="269" t="s">
        <v>128</v>
      </c>
      <c r="AQ99" s="275"/>
      <c r="AR99" s="275"/>
      <c r="AS99" s="270"/>
      <c r="AT99" s="200">
        <f>'12.02'!AT99+AY99</f>
        <v>2</v>
      </c>
      <c r="AU99" s="206"/>
      <c r="AV99" s="201"/>
      <c r="AW99" s="188">
        <f>'12.02'!BG99</f>
        <v>2</v>
      </c>
      <c r="AX99" s="189"/>
      <c r="AY99" s="188"/>
      <c r="AZ99" s="189"/>
      <c r="BA99" s="200"/>
      <c r="BB99" s="201"/>
      <c r="BC99" s="269">
        <f>'12.02'!BC99+BA99</f>
        <v>0</v>
      </c>
      <c r="BD99" s="270"/>
      <c r="BE99" s="200">
        <f>'12.02'!BE99+BA99</f>
        <v>0</v>
      </c>
      <c r="BF99" s="201"/>
      <c r="BG99" s="200">
        <f>AT99-BE99</f>
        <v>2</v>
      </c>
      <c r="BH99" s="206"/>
      <c r="BI99" s="201"/>
      <c r="BJ99" s="254">
        <f>((LEFT(AP99,FIND(" ",AP99)-1)*BC99)/$S$279)</f>
        <v>0</v>
      </c>
      <c r="BK99" s="255"/>
      <c r="BL99" s="256"/>
      <c r="BM99" s="1"/>
      <c r="BN99" s="2"/>
    </row>
    <row r="100" spans="2:66" ht="15" customHeight="1">
      <c r="B100" s="212"/>
      <c r="C100" s="213"/>
      <c r="D100" s="213"/>
      <c r="E100" s="213"/>
      <c r="F100" s="213"/>
      <c r="G100" s="213"/>
      <c r="H100" s="213"/>
      <c r="I100" s="213"/>
      <c r="J100" s="213"/>
      <c r="K100" s="213"/>
      <c r="L100" s="214"/>
      <c r="M100" s="196"/>
      <c r="N100" s="220"/>
      <c r="O100" s="220"/>
      <c r="P100" s="197"/>
      <c r="Q100" s="196"/>
      <c r="R100" s="220"/>
      <c r="S100" s="220"/>
      <c r="T100" s="197"/>
      <c r="U100" s="196"/>
      <c r="V100" s="220"/>
      <c r="W100" s="220"/>
      <c r="X100" s="197"/>
      <c r="Y100" s="196"/>
      <c r="Z100" s="220"/>
      <c r="AA100" s="220"/>
      <c r="AB100" s="197"/>
      <c r="AC100" s="299"/>
      <c r="AD100" s="300"/>
      <c r="AE100" s="300"/>
      <c r="AF100" s="301"/>
      <c r="AG100" s="326"/>
      <c r="AH100" s="327"/>
      <c r="AI100" s="327"/>
      <c r="AJ100" s="327"/>
      <c r="AK100" s="327"/>
      <c r="AL100" s="327"/>
      <c r="AM100" s="327"/>
      <c r="AN100" s="327"/>
      <c r="AO100" s="328"/>
      <c r="AP100" s="271"/>
      <c r="AQ100" s="276"/>
      <c r="AR100" s="276"/>
      <c r="AS100" s="272"/>
      <c r="AT100" s="202"/>
      <c r="AU100" s="207"/>
      <c r="AV100" s="203"/>
      <c r="AW100" s="190"/>
      <c r="AX100" s="191"/>
      <c r="AY100" s="190"/>
      <c r="AZ100" s="191"/>
      <c r="BA100" s="202"/>
      <c r="BB100" s="203"/>
      <c r="BC100" s="271"/>
      <c r="BD100" s="272"/>
      <c r="BE100" s="202"/>
      <c r="BF100" s="203"/>
      <c r="BG100" s="202"/>
      <c r="BH100" s="207"/>
      <c r="BI100" s="203"/>
      <c r="BJ100" s="257"/>
      <c r="BK100" s="258"/>
      <c r="BL100" s="259"/>
      <c r="BM100" s="1"/>
      <c r="BN100" s="2"/>
    </row>
    <row r="101" spans="2:66" ht="15" customHeight="1" thickBot="1">
      <c r="B101" s="215"/>
      <c r="C101" s="216"/>
      <c r="D101" s="216"/>
      <c r="E101" s="216"/>
      <c r="F101" s="216"/>
      <c r="G101" s="216"/>
      <c r="H101" s="216"/>
      <c r="I101" s="216"/>
      <c r="J101" s="216"/>
      <c r="K101" s="216"/>
      <c r="L101" s="217"/>
      <c r="M101" s="198"/>
      <c r="N101" s="221"/>
      <c r="O101" s="221"/>
      <c r="P101" s="199"/>
      <c r="Q101" s="198"/>
      <c r="R101" s="221"/>
      <c r="S101" s="221"/>
      <c r="T101" s="199"/>
      <c r="U101" s="198"/>
      <c r="V101" s="221"/>
      <c r="W101" s="221"/>
      <c r="X101" s="199"/>
      <c r="Y101" s="198"/>
      <c r="Z101" s="221"/>
      <c r="AA101" s="221"/>
      <c r="AB101" s="199"/>
      <c r="AC101" s="302"/>
      <c r="AD101" s="303"/>
      <c r="AE101" s="303"/>
      <c r="AF101" s="304"/>
      <c r="AG101" s="329"/>
      <c r="AH101" s="330"/>
      <c r="AI101" s="330"/>
      <c r="AJ101" s="330"/>
      <c r="AK101" s="330"/>
      <c r="AL101" s="330"/>
      <c r="AM101" s="330"/>
      <c r="AN101" s="330"/>
      <c r="AO101" s="331"/>
      <c r="AP101" s="273"/>
      <c r="AQ101" s="277"/>
      <c r="AR101" s="277"/>
      <c r="AS101" s="274"/>
      <c r="AT101" s="204"/>
      <c r="AU101" s="208"/>
      <c r="AV101" s="205"/>
      <c r="AW101" s="192"/>
      <c r="AX101" s="193"/>
      <c r="AY101" s="192"/>
      <c r="AZ101" s="193"/>
      <c r="BA101" s="204"/>
      <c r="BB101" s="205"/>
      <c r="BC101" s="273"/>
      <c r="BD101" s="274"/>
      <c r="BE101" s="204"/>
      <c r="BF101" s="205"/>
      <c r="BG101" s="204"/>
      <c r="BH101" s="208"/>
      <c r="BI101" s="205"/>
      <c r="BJ101" s="260"/>
      <c r="BK101" s="261"/>
      <c r="BL101" s="262"/>
      <c r="BM101" s="1"/>
      <c r="BN101" s="2"/>
    </row>
    <row r="102" spans="2:66" ht="15" customHeight="1" thickTop="1">
      <c r="B102" s="209" t="s">
        <v>244</v>
      </c>
      <c r="C102" s="210"/>
      <c r="D102" s="210"/>
      <c r="E102" s="210"/>
      <c r="F102" s="210"/>
      <c r="G102" s="210"/>
      <c r="H102" s="210"/>
      <c r="I102" s="210"/>
      <c r="J102" s="210"/>
      <c r="K102" s="210"/>
      <c r="L102" s="211"/>
      <c r="M102" s="194">
        <v>20</v>
      </c>
      <c r="N102" s="219"/>
      <c r="O102" s="219"/>
      <c r="P102" s="195"/>
      <c r="Q102" s="194">
        <v>19</v>
      </c>
      <c r="R102" s="219"/>
      <c r="S102" s="219"/>
      <c r="T102" s="195"/>
      <c r="U102" s="194">
        <v>19</v>
      </c>
      <c r="V102" s="219"/>
      <c r="W102" s="219"/>
      <c r="X102" s="195"/>
      <c r="Y102" s="194">
        <v>23</v>
      </c>
      <c r="Z102" s="219"/>
      <c r="AA102" s="219"/>
      <c r="AB102" s="195"/>
      <c r="AC102" s="296" t="s">
        <v>171</v>
      </c>
      <c r="AD102" s="297"/>
      <c r="AE102" s="297"/>
      <c r="AF102" s="298"/>
      <c r="AG102" s="323" t="s">
        <v>243</v>
      </c>
      <c r="AH102" s="324"/>
      <c r="AI102" s="324"/>
      <c r="AJ102" s="324"/>
      <c r="AK102" s="324"/>
      <c r="AL102" s="324"/>
      <c r="AM102" s="324"/>
      <c r="AN102" s="324"/>
      <c r="AO102" s="325"/>
      <c r="AP102" s="269" t="s">
        <v>52</v>
      </c>
      <c r="AQ102" s="275"/>
      <c r="AR102" s="275"/>
      <c r="AS102" s="270"/>
      <c r="AT102" s="200">
        <f>'12.02'!AT102+AY102</f>
        <v>24</v>
      </c>
      <c r="AU102" s="206"/>
      <c r="AV102" s="201"/>
      <c r="AW102" s="188">
        <f>'12.02'!BG102</f>
        <v>19</v>
      </c>
      <c r="AX102" s="189"/>
      <c r="AY102" s="188"/>
      <c r="AZ102" s="189"/>
      <c r="BA102" s="200">
        <v>10</v>
      </c>
      <c r="BB102" s="201"/>
      <c r="BC102" s="269">
        <f>'12.02'!BC102+BA102</f>
        <v>10</v>
      </c>
      <c r="BD102" s="270"/>
      <c r="BE102" s="200">
        <f>'12.02'!BE102+BA102</f>
        <v>15</v>
      </c>
      <c r="BF102" s="201"/>
      <c r="BG102" s="200">
        <f>AT102-BE102</f>
        <v>9</v>
      </c>
      <c r="BH102" s="206"/>
      <c r="BI102" s="201"/>
      <c r="BJ102" s="254">
        <f>((LEFT(AP102,FIND(" ",AP102)-1)*BC102)/$S$279)</f>
        <v>2.0833333333333335</v>
      </c>
      <c r="BK102" s="255"/>
      <c r="BL102" s="256"/>
      <c r="BM102" s="1"/>
      <c r="BN102" s="2"/>
    </row>
    <row r="103" spans="2:66" ht="15" customHeight="1">
      <c r="B103" s="212"/>
      <c r="C103" s="213"/>
      <c r="D103" s="213"/>
      <c r="E103" s="213"/>
      <c r="F103" s="213"/>
      <c r="G103" s="213"/>
      <c r="H103" s="213"/>
      <c r="I103" s="213"/>
      <c r="J103" s="213"/>
      <c r="K103" s="213"/>
      <c r="L103" s="214"/>
      <c r="M103" s="196"/>
      <c r="N103" s="220"/>
      <c r="O103" s="220"/>
      <c r="P103" s="197"/>
      <c r="Q103" s="196"/>
      <c r="R103" s="220"/>
      <c r="S103" s="220"/>
      <c r="T103" s="197"/>
      <c r="U103" s="196"/>
      <c r="V103" s="220"/>
      <c r="W103" s="220"/>
      <c r="X103" s="197"/>
      <c r="Y103" s="196"/>
      <c r="Z103" s="220"/>
      <c r="AA103" s="220"/>
      <c r="AB103" s="197"/>
      <c r="AC103" s="299"/>
      <c r="AD103" s="300"/>
      <c r="AE103" s="300"/>
      <c r="AF103" s="301"/>
      <c r="AG103" s="326"/>
      <c r="AH103" s="327"/>
      <c r="AI103" s="327"/>
      <c r="AJ103" s="327"/>
      <c r="AK103" s="327"/>
      <c r="AL103" s="327"/>
      <c r="AM103" s="327"/>
      <c r="AN103" s="327"/>
      <c r="AO103" s="328"/>
      <c r="AP103" s="271"/>
      <c r="AQ103" s="276"/>
      <c r="AR103" s="276"/>
      <c r="AS103" s="272"/>
      <c r="AT103" s="202"/>
      <c r="AU103" s="207"/>
      <c r="AV103" s="203"/>
      <c r="AW103" s="190"/>
      <c r="AX103" s="191"/>
      <c r="AY103" s="190"/>
      <c r="AZ103" s="191"/>
      <c r="BA103" s="202"/>
      <c r="BB103" s="203"/>
      <c r="BC103" s="271"/>
      <c r="BD103" s="272"/>
      <c r="BE103" s="202"/>
      <c r="BF103" s="203"/>
      <c r="BG103" s="202"/>
      <c r="BH103" s="207"/>
      <c r="BI103" s="203"/>
      <c r="BJ103" s="257"/>
      <c r="BK103" s="258"/>
      <c r="BL103" s="259"/>
      <c r="BM103" s="1"/>
      <c r="BN103" s="2"/>
    </row>
    <row r="104" spans="2:66" ht="15" customHeight="1" thickBot="1">
      <c r="B104" s="215"/>
      <c r="C104" s="216"/>
      <c r="D104" s="216"/>
      <c r="E104" s="216"/>
      <c r="F104" s="216"/>
      <c r="G104" s="216"/>
      <c r="H104" s="216"/>
      <c r="I104" s="216"/>
      <c r="J104" s="216"/>
      <c r="K104" s="216"/>
      <c r="L104" s="217"/>
      <c r="M104" s="198"/>
      <c r="N104" s="221"/>
      <c r="O104" s="221"/>
      <c r="P104" s="199"/>
      <c r="Q104" s="198"/>
      <c r="R104" s="221"/>
      <c r="S104" s="221"/>
      <c r="T104" s="199"/>
      <c r="U104" s="198"/>
      <c r="V104" s="221"/>
      <c r="W104" s="221"/>
      <c r="X104" s="199"/>
      <c r="Y104" s="198"/>
      <c r="Z104" s="221"/>
      <c r="AA104" s="221"/>
      <c r="AB104" s="199"/>
      <c r="AC104" s="302"/>
      <c r="AD104" s="303"/>
      <c r="AE104" s="303"/>
      <c r="AF104" s="304"/>
      <c r="AG104" s="329"/>
      <c r="AH104" s="330"/>
      <c r="AI104" s="330"/>
      <c r="AJ104" s="330"/>
      <c r="AK104" s="330"/>
      <c r="AL104" s="330"/>
      <c r="AM104" s="330"/>
      <c r="AN104" s="330"/>
      <c r="AO104" s="331"/>
      <c r="AP104" s="273"/>
      <c r="AQ104" s="277"/>
      <c r="AR104" s="277"/>
      <c r="AS104" s="274"/>
      <c r="AT104" s="204"/>
      <c r="AU104" s="208"/>
      <c r="AV104" s="205"/>
      <c r="AW104" s="192"/>
      <c r="AX104" s="193"/>
      <c r="AY104" s="192"/>
      <c r="AZ104" s="193"/>
      <c r="BA104" s="204"/>
      <c r="BB104" s="205"/>
      <c r="BC104" s="273"/>
      <c r="BD104" s="274"/>
      <c r="BE104" s="204"/>
      <c r="BF104" s="205"/>
      <c r="BG104" s="204"/>
      <c r="BH104" s="208"/>
      <c r="BI104" s="205"/>
      <c r="BJ104" s="260"/>
      <c r="BK104" s="261"/>
      <c r="BL104" s="262"/>
      <c r="BM104" s="1"/>
      <c r="BN104" s="2"/>
    </row>
    <row r="105" spans="2:66" ht="15" customHeight="1" thickTop="1">
      <c r="B105" s="209" t="s">
        <v>242</v>
      </c>
      <c r="C105" s="210"/>
      <c r="D105" s="210"/>
      <c r="E105" s="210"/>
      <c r="F105" s="210"/>
      <c r="G105" s="210"/>
      <c r="H105" s="210"/>
      <c r="I105" s="210"/>
      <c r="J105" s="210"/>
      <c r="K105" s="210"/>
      <c r="L105" s="211"/>
      <c r="M105" s="194" t="s">
        <v>385</v>
      </c>
      <c r="N105" s="219"/>
      <c r="O105" s="219"/>
      <c r="P105" s="195"/>
      <c r="Q105" s="194" t="s">
        <v>386</v>
      </c>
      <c r="R105" s="219"/>
      <c r="S105" s="219"/>
      <c r="T105" s="195"/>
      <c r="U105" s="522" t="s">
        <v>408</v>
      </c>
      <c r="V105" s="523"/>
      <c r="W105" s="523"/>
      <c r="X105" s="524"/>
      <c r="Y105" s="194" t="s">
        <v>387</v>
      </c>
      <c r="Z105" s="219"/>
      <c r="AA105" s="219"/>
      <c r="AB105" s="195"/>
      <c r="AC105" s="296" t="s">
        <v>341</v>
      </c>
      <c r="AD105" s="297"/>
      <c r="AE105" s="297"/>
      <c r="AF105" s="298"/>
      <c r="AG105" s="222" t="s">
        <v>241</v>
      </c>
      <c r="AH105" s="223"/>
      <c r="AI105" s="223"/>
      <c r="AJ105" s="223"/>
      <c r="AK105" s="223"/>
      <c r="AL105" s="223"/>
      <c r="AM105" s="223"/>
      <c r="AN105" s="223"/>
      <c r="AO105" s="224"/>
      <c r="AP105" s="269" t="s">
        <v>61</v>
      </c>
      <c r="AQ105" s="275"/>
      <c r="AR105" s="275"/>
      <c r="AS105" s="270"/>
      <c r="AT105" s="200">
        <f>'12.02'!AT105+AY105</f>
        <v>1</v>
      </c>
      <c r="AU105" s="206"/>
      <c r="AV105" s="201"/>
      <c r="AW105" s="188">
        <f>'12.02'!BG105</f>
        <v>1</v>
      </c>
      <c r="AX105" s="189"/>
      <c r="AY105" s="188"/>
      <c r="AZ105" s="189"/>
      <c r="BA105" s="200"/>
      <c r="BB105" s="201"/>
      <c r="BC105" s="269">
        <f>'12.02'!BC105+BA105</f>
        <v>0</v>
      </c>
      <c r="BD105" s="270"/>
      <c r="BE105" s="200">
        <f>'12.02'!BE105+BA105</f>
        <v>0</v>
      </c>
      <c r="BF105" s="201"/>
      <c r="BG105" s="200">
        <f>AT105-BE105</f>
        <v>1</v>
      </c>
      <c r="BH105" s="206"/>
      <c r="BI105" s="201"/>
      <c r="BJ105" s="254">
        <f>((LEFT(AP105,FIND(" ",AP105)-1)*BC105)/$S$279)</f>
        <v>0</v>
      </c>
      <c r="BK105" s="255"/>
      <c r="BL105" s="256"/>
      <c r="BM105" s="1"/>
      <c r="BN105" s="2"/>
    </row>
    <row r="106" spans="2:66" ht="15" customHeight="1">
      <c r="B106" s="212"/>
      <c r="C106" s="213"/>
      <c r="D106" s="213"/>
      <c r="E106" s="213"/>
      <c r="F106" s="213"/>
      <c r="G106" s="213"/>
      <c r="H106" s="213"/>
      <c r="I106" s="213"/>
      <c r="J106" s="213"/>
      <c r="K106" s="213"/>
      <c r="L106" s="214"/>
      <c r="M106" s="196"/>
      <c r="N106" s="220"/>
      <c r="O106" s="220"/>
      <c r="P106" s="197"/>
      <c r="Q106" s="196"/>
      <c r="R106" s="220"/>
      <c r="S106" s="220"/>
      <c r="T106" s="197"/>
      <c r="U106" s="525"/>
      <c r="V106" s="526"/>
      <c r="W106" s="526"/>
      <c r="X106" s="527"/>
      <c r="Y106" s="196"/>
      <c r="Z106" s="220"/>
      <c r="AA106" s="220"/>
      <c r="AB106" s="197"/>
      <c r="AC106" s="299"/>
      <c r="AD106" s="300"/>
      <c r="AE106" s="300"/>
      <c r="AF106" s="301"/>
      <c r="AG106" s="225"/>
      <c r="AH106" s="226"/>
      <c r="AI106" s="226"/>
      <c r="AJ106" s="226"/>
      <c r="AK106" s="226"/>
      <c r="AL106" s="226"/>
      <c r="AM106" s="226"/>
      <c r="AN106" s="226"/>
      <c r="AO106" s="227"/>
      <c r="AP106" s="271"/>
      <c r="AQ106" s="276"/>
      <c r="AR106" s="276"/>
      <c r="AS106" s="272"/>
      <c r="AT106" s="202"/>
      <c r="AU106" s="207"/>
      <c r="AV106" s="203"/>
      <c r="AW106" s="190"/>
      <c r="AX106" s="191"/>
      <c r="AY106" s="190"/>
      <c r="AZ106" s="191"/>
      <c r="BA106" s="202"/>
      <c r="BB106" s="203"/>
      <c r="BC106" s="271"/>
      <c r="BD106" s="272"/>
      <c r="BE106" s="202"/>
      <c r="BF106" s="203"/>
      <c r="BG106" s="202"/>
      <c r="BH106" s="207"/>
      <c r="BI106" s="203"/>
      <c r="BJ106" s="257"/>
      <c r="BK106" s="258"/>
      <c r="BL106" s="259"/>
      <c r="BM106" s="1"/>
      <c r="BN106" s="2"/>
    </row>
    <row r="107" spans="2:66" ht="15" customHeight="1" thickBot="1">
      <c r="B107" s="215"/>
      <c r="C107" s="216"/>
      <c r="D107" s="216"/>
      <c r="E107" s="216"/>
      <c r="F107" s="216"/>
      <c r="G107" s="216"/>
      <c r="H107" s="216"/>
      <c r="I107" s="216"/>
      <c r="J107" s="216"/>
      <c r="K107" s="216"/>
      <c r="L107" s="217"/>
      <c r="M107" s="198"/>
      <c r="N107" s="221"/>
      <c r="O107" s="221"/>
      <c r="P107" s="199"/>
      <c r="Q107" s="198"/>
      <c r="R107" s="221"/>
      <c r="S107" s="221"/>
      <c r="T107" s="199"/>
      <c r="U107" s="528"/>
      <c r="V107" s="529"/>
      <c r="W107" s="529"/>
      <c r="X107" s="530"/>
      <c r="Y107" s="198"/>
      <c r="Z107" s="221"/>
      <c r="AA107" s="221"/>
      <c r="AB107" s="199"/>
      <c r="AC107" s="302"/>
      <c r="AD107" s="303"/>
      <c r="AE107" s="303"/>
      <c r="AF107" s="304"/>
      <c r="AG107" s="228"/>
      <c r="AH107" s="229"/>
      <c r="AI107" s="229"/>
      <c r="AJ107" s="229"/>
      <c r="AK107" s="229"/>
      <c r="AL107" s="229"/>
      <c r="AM107" s="229"/>
      <c r="AN107" s="229"/>
      <c r="AO107" s="230"/>
      <c r="AP107" s="273"/>
      <c r="AQ107" s="277"/>
      <c r="AR107" s="277"/>
      <c r="AS107" s="274"/>
      <c r="AT107" s="204"/>
      <c r="AU107" s="208"/>
      <c r="AV107" s="205"/>
      <c r="AW107" s="192"/>
      <c r="AX107" s="193"/>
      <c r="AY107" s="192"/>
      <c r="AZ107" s="193"/>
      <c r="BA107" s="204"/>
      <c r="BB107" s="205"/>
      <c r="BC107" s="273"/>
      <c r="BD107" s="274"/>
      <c r="BE107" s="204"/>
      <c r="BF107" s="205"/>
      <c r="BG107" s="204"/>
      <c r="BH107" s="208"/>
      <c r="BI107" s="205"/>
      <c r="BJ107" s="260"/>
      <c r="BK107" s="261"/>
      <c r="BL107" s="262"/>
      <c r="BM107" s="1"/>
      <c r="BN107" s="2"/>
    </row>
    <row r="108" spans="2:66" ht="15" customHeight="1" thickTop="1">
      <c r="B108" s="209" t="s">
        <v>240</v>
      </c>
      <c r="C108" s="210"/>
      <c r="D108" s="210"/>
      <c r="E108" s="210"/>
      <c r="F108" s="210"/>
      <c r="G108" s="210"/>
      <c r="H108" s="210"/>
      <c r="I108" s="210"/>
      <c r="J108" s="210"/>
      <c r="K108" s="210"/>
      <c r="L108" s="211"/>
      <c r="M108" s="194">
        <v>7.8</v>
      </c>
      <c r="N108" s="219"/>
      <c r="O108" s="219"/>
      <c r="P108" s="195"/>
      <c r="Q108" s="194">
        <v>8</v>
      </c>
      <c r="R108" s="219"/>
      <c r="S108" s="219"/>
      <c r="T108" s="195"/>
      <c r="U108" s="194">
        <v>7.8</v>
      </c>
      <c r="V108" s="219"/>
      <c r="W108" s="219"/>
      <c r="X108" s="195"/>
      <c r="Y108" s="194">
        <v>7.7</v>
      </c>
      <c r="Z108" s="219"/>
      <c r="AA108" s="219"/>
      <c r="AB108" s="195"/>
      <c r="AC108" s="305" t="s">
        <v>402</v>
      </c>
      <c r="AD108" s="306"/>
      <c r="AE108" s="306"/>
      <c r="AF108" s="307"/>
      <c r="AG108" s="323" t="s">
        <v>239</v>
      </c>
      <c r="AH108" s="324"/>
      <c r="AI108" s="324"/>
      <c r="AJ108" s="324"/>
      <c r="AK108" s="324"/>
      <c r="AL108" s="324"/>
      <c r="AM108" s="324"/>
      <c r="AN108" s="324"/>
      <c r="AO108" s="325"/>
      <c r="AP108" s="269" t="s">
        <v>143</v>
      </c>
      <c r="AQ108" s="275"/>
      <c r="AR108" s="275"/>
      <c r="AS108" s="270"/>
      <c r="AT108" s="200">
        <f>'12.02'!AT108+AY108</f>
        <v>3</v>
      </c>
      <c r="AU108" s="206"/>
      <c r="AV108" s="201"/>
      <c r="AW108" s="188">
        <f>'12.02'!BG108</f>
        <v>2</v>
      </c>
      <c r="AX108" s="189"/>
      <c r="AY108" s="188"/>
      <c r="AZ108" s="189"/>
      <c r="BA108" s="200">
        <v>2</v>
      </c>
      <c r="BB108" s="201"/>
      <c r="BC108" s="269">
        <f>'12.02'!BC108+BA108</f>
        <v>3</v>
      </c>
      <c r="BD108" s="270"/>
      <c r="BE108" s="200">
        <f>'12.02'!BE108+BA108</f>
        <v>3</v>
      </c>
      <c r="BF108" s="201"/>
      <c r="BG108" s="200">
        <f>AT108-BE108</f>
        <v>0</v>
      </c>
      <c r="BH108" s="206"/>
      <c r="BI108" s="201"/>
      <c r="BJ108" s="254">
        <f>((LEFT(AP108,FIND(" ",AP108)-1)*BC108)/$S$279)</f>
        <v>5.2</v>
      </c>
      <c r="BK108" s="255"/>
      <c r="BL108" s="256"/>
      <c r="BM108" s="1"/>
      <c r="BN108" s="2"/>
    </row>
    <row r="109" spans="2:66" ht="15" customHeight="1">
      <c r="B109" s="212"/>
      <c r="C109" s="213"/>
      <c r="D109" s="213"/>
      <c r="E109" s="213"/>
      <c r="F109" s="213"/>
      <c r="G109" s="213"/>
      <c r="H109" s="213"/>
      <c r="I109" s="213"/>
      <c r="J109" s="213"/>
      <c r="K109" s="213"/>
      <c r="L109" s="214"/>
      <c r="M109" s="196"/>
      <c r="N109" s="220"/>
      <c r="O109" s="220"/>
      <c r="P109" s="197"/>
      <c r="Q109" s="196"/>
      <c r="R109" s="220"/>
      <c r="S109" s="220"/>
      <c r="T109" s="197"/>
      <c r="U109" s="196"/>
      <c r="V109" s="220"/>
      <c r="W109" s="220"/>
      <c r="X109" s="197"/>
      <c r="Y109" s="196"/>
      <c r="Z109" s="220"/>
      <c r="AA109" s="220"/>
      <c r="AB109" s="197"/>
      <c r="AC109" s="308"/>
      <c r="AD109" s="309"/>
      <c r="AE109" s="309"/>
      <c r="AF109" s="310"/>
      <c r="AG109" s="326"/>
      <c r="AH109" s="327"/>
      <c r="AI109" s="327"/>
      <c r="AJ109" s="327"/>
      <c r="AK109" s="327"/>
      <c r="AL109" s="327"/>
      <c r="AM109" s="327"/>
      <c r="AN109" s="327"/>
      <c r="AO109" s="328"/>
      <c r="AP109" s="271"/>
      <c r="AQ109" s="276"/>
      <c r="AR109" s="276"/>
      <c r="AS109" s="272"/>
      <c r="AT109" s="202"/>
      <c r="AU109" s="207"/>
      <c r="AV109" s="203"/>
      <c r="AW109" s="190"/>
      <c r="AX109" s="191"/>
      <c r="AY109" s="190"/>
      <c r="AZ109" s="191"/>
      <c r="BA109" s="202"/>
      <c r="BB109" s="203"/>
      <c r="BC109" s="271"/>
      <c r="BD109" s="272"/>
      <c r="BE109" s="202"/>
      <c r="BF109" s="203"/>
      <c r="BG109" s="202"/>
      <c r="BH109" s="207"/>
      <c r="BI109" s="203"/>
      <c r="BJ109" s="257"/>
      <c r="BK109" s="258"/>
      <c r="BL109" s="259"/>
      <c r="BM109" s="1"/>
      <c r="BN109" s="2"/>
    </row>
    <row r="110" spans="2:66" ht="15" customHeight="1" thickBot="1">
      <c r="B110" s="215"/>
      <c r="C110" s="216"/>
      <c r="D110" s="216"/>
      <c r="E110" s="216"/>
      <c r="F110" s="216"/>
      <c r="G110" s="216"/>
      <c r="H110" s="216"/>
      <c r="I110" s="216"/>
      <c r="J110" s="216"/>
      <c r="K110" s="216"/>
      <c r="L110" s="217"/>
      <c r="M110" s="198"/>
      <c r="N110" s="221"/>
      <c r="O110" s="221"/>
      <c r="P110" s="199"/>
      <c r="Q110" s="198"/>
      <c r="R110" s="221"/>
      <c r="S110" s="221"/>
      <c r="T110" s="199"/>
      <c r="U110" s="198"/>
      <c r="V110" s="221"/>
      <c r="W110" s="221"/>
      <c r="X110" s="199"/>
      <c r="Y110" s="198"/>
      <c r="Z110" s="221"/>
      <c r="AA110" s="221"/>
      <c r="AB110" s="199"/>
      <c r="AC110" s="311"/>
      <c r="AD110" s="312"/>
      <c r="AE110" s="312"/>
      <c r="AF110" s="313"/>
      <c r="AG110" s="329"/>
      <c r="AH110" s="330"/>
      <c r="AI110" s="330"/>
      <c r="AJ110" s="330"/>
      <c r="AK110" s="330"/>
      <c r="AL110" s="330"/>
      <c r="AM110" s="330"/>
      <c r="AN110" s="330"/>
      <c r="AO110" s="331"/>
      <c r="AP110" s="273"/>
      <c r="AQ110" s="277"/>
      <c r="AR110" s="277"/>
      <c r="AS110" s="274"/>
      <c r="AT110" s="204"/>
      <c r="AU110" s="208"/>
      <c r="AV110" s="205"/>
      <c r="AW110" s="192"/>
      <c r="AX110" s="193"/>
      <c r="AY110" s="192"/>
      <c r="AZ110" s="193"/>
      <c r="BA110" s="204"/>
      <c r="BB110" s="205"/>
      <c r="BC110" s="273"/>
      <c r="BD110" s="274"/>
      <c r="BE110" s="204"/>
      <c r="BF110" s="205"/>
      <c r="BG110" s="204"/>
      <c r="BH110" s="208"/>
      <c r="BI110" s="205"/>
      <c r="BJ110" s="260"/>
      <c r="BK110" s="261"/>
      <c r="BL110" s="262"/>
      <c r="BM110" s="1"/>
      <c r="BN110" s="2"/>
    </row>
    <row r="111" spans="2:66" ht="15" customHeight="1" thickTop="1">
      <c r="B111" s="209" t="s">
        <v>238</v>
      </c>
      <c r="C111" s="210"/>
      <c r="D111" s="210"/>
      <c r="E111" s="210"/>
      <c r="F111" s="210"/>
      <c r="G111" s="210"/>
      <c r="H111" s="210"/>
      <c r="I111" s="210"/>
      <c r="J111" s="210"/>
      <c r="K111" s="210"/>
      <c r="L111" s="211"/>
      <c r="M111" s="194">
        <v>0.7</v>
      </c>
      <c r="N111" s="219"/>
      <c r="O111" s="219"/>
      <c r="P111" s="195"/>
      <c r="Q111" s="194">
        <v>0.7</v>
      </c>
      <c r="R111" s="219"/>
      <c r="S111" s="219"/>
      <c r="T111" s="195"/>
      <c r="U111" s="194">
        <v>0.7</v>
      </c>
      <c r="V111" s="219"/>
      <c r="W111" s="219"/>
      <c r="X111" s="195"/>
      <c r="Y111" s="194">
        <v>0.7</v>
      </c>
      <c r="Z111" s="219"/>
      <c r="AA111" s="219"/>
      <c r="AB111" s="195"/>
      <c r="AC111" s="305" t="s">
        <v>343</v>
      </c>
      <c r="AD111" s="306"/>
      <c r="AE111" s="306"/>
      <c r="AF111" s="307"/>
      <c r="AG111" s="323" t="s">
        <v>208</v>
      </c>
      <c r="AH111" s="324"/>
      <c r="AI111" s="324"/>
      <c r="AJ111" s="324"/>
      <c r="AK111" s="324"/>
      <c r="AL111" s="324"/>
      <c r="AM111" s="324"/>
      <c r="AN111" s="324"/>
      <c r="AO111" s="325"/>
      <c r="AP111" s="269" t="s">
        <v>237</v>
      </c>
      <c r="AQ111" s="275"/>
      <c r="AR111" s="275"/>
      <c r="AS111" s="270"/>
      <c r="AT111" s="200">
        <f>'12.02'!AT111+AY111</f>
        <v>4</v>
      </c>
      <c r="AU111" s="206"/>
      <c r="AV111" s="201"/>
      <c r="AW111" s="188">
        <f>'12.02'!BG111</f>
        <v>4</v>
      </c>
      <c r="AX111" s="189"/>
      <c r="AY111" s="188"/>
      <c r="AZ111" s="189"/>
      <c r="BA111" s="200"/>
      <c r="BB111" s="201"/>
      <c r="BC111" s="269">
        <f>'12.02'!BC111+BA111</f>
        <v>0</v>
      </c>
      <c r="BD111" s="270"/>
      <c r="BE111" s="200">
        <f>'12.02'!BE111+BA111</f>
        <v>0</v>
      </c>
      <c r="BF111" s="201"/>
      <c r="BG111" s="200">
        <f>AT111-BE111</f>
        <v>4</v>
      </c>
      <c r="BH111" s="206"/>
      <c r="BI111" s="201"/>
      <c r="BJ111" s="254">
        <f>((LEFT(AP111,FIND(" ",AP111)-1)*BC111)/$S$279)</f>
        <v>0</v>
      </c>
      <c r="BK111" s="255"/>
      <c r="BL111" s="256"/>
      <c r="BM111" s="1"/>
      <c r="BN111" s="2"/>
    </row>
    <row r="112" spans="2:66" ht="15" customHeight="1">
      <c r="B112" s="212"/>
      <c r="C112" s="213"/>
      <c r="D112" s="213"/>
      <c r="E112" s="213"/>
      <c r="F112" s="213"/>
      <c r="G112" s="213"/>
      <c r="H112" s="213"/>
      <c r="I112" s="213"/>
      <c r="J112" s="213"/>
      <c r="K112" s="213"/>
      <c r="L112" s="214"/>
      <c r="M112" s="196"/>
      <c r="N112" s="220"/>
      <c r="O112" s="220"/>
      <c r="P112" s="197"/>
      <c r="Q112" s="196"/>
      <c r="R112" s="220"/>
      <c r="S112" s="220"/>
      <c r="T112" s="197"/>
      <c r="U112" s="196"/>
      <c r="V112" s="220"/>
      <c r="W112" s="220"/>
      <c r="X112" s="197"/>
      <c r="Y112" s="196"/>
      <c r="Z112" s="220"/>
      <c r="AA112" s="220"/>
      <c r="AB112" s="197"/>
      <c r="AC112" s="308"/>
      <c r="AD112" s="309"/>
      <c r="AE112" s="309"/>
      <c r="AF112" s="310"/>
      <c r="AG112" s="326"/>
      <c r="AH112" s="327"/>
      <c r="AI112" s="327"/>
      <c r="AJ112" s="327"/>
      <c r="AK112" s="327"/>
      <c r="AL112" s="327"/>
      <c r="AM112" s="327"/>
      <c r="AN112" s="327"/>
      <c r="AO112" s="328"/>
      <c r="AP112" s="271"/>
      <c r="AQ112" s="276"/>
      <c r="AR112" s="276"/>
      <c r="AS112" s="272"/>
      <c r="AT112" s="202"/>
      <c r="AU112" s="207"/>
      <c r="AV112" s="203"/>
      <c r="AW112" s="190"/>
      <c r="AX112" s="191"/>
      <c r="AY112" s="190"/>
      <c r="AZ112" s="191"/>
      <c r="BA112" s="202"/>
      <c r="BB112" s="203"/>
      <c r="BC112" s="271"/>
      <c r="BD112" s="272"/>
      <c r="BE112" s="202"/>
      <c r="BF112" s="203"/>
      <c r="BG112" s="202"/>
      <c r="BH112" s="207"/>
      <c r="BI112" s="203"/>
      <c r="BJ112" s="257"/>
      <c r="BK112" s="258"/>
      <c r="BL112" s="259"/>
      <c r="BM112" s="1"/>
      <c r="BN112" s="2"/>
    </row>
    <row r="113" spans="2:66" ht="15" customHeight="1" thickBot="1">
      <c r="B113" s="215"/>
      <c r="C113" s="216"/>
      <c r="D113" s="216"/>
      <c r="E113" s="216"/>
      <c r="F113" s="216"/>
      <c r="G113" s="216"/>
      <c r="H113" s="216"/>
      <c r="I113" s="216"/>
      <c r="J113" s="216"/>
      <c r="K113" s="216"/>
      <c r="L113" s="217"/>
      <c r="M113" s="198"/>
      <c r="N113" s="221"/>
      <c r="O113" s="221"/>
      <c r="P113" s="199"/>
      <c r="Q113" s="198"/>
      <c r="R113" s="221"/>
      <c r="S113" s="221"/>
      <c r="T113" s="199"/>
      <c r="U113" s="198"/>
      <c r="V113" s="221"/>
      <c r="W113" s="221"/>
      <c r="X113" s="199"/>
      <c r="Y113" s="198"/>
      <c r="Z113" s="221"/>
      <c r="AA113" s="221"/>
      <c r="AB113" s="199"/>
      <c r="AC113" s="311"/>
      <c r="AD113" s="312"/>
      <c r="AE113" s="312"/>
      <c r="AF113" s="313"/>
      <c r="AG113" s="329"/>
      <c r="AH113" s="330"/>
      <c r="AI113" s="330"/>
      <c r="AJ113" s="330"/>
      <c r="AK113" s="330"/>
      <c r="AL113" s="330"/>
      <c r="AM113" s="330"/>
      <c r="AN113" s="330"/>
      <c r="AO113" s="331"/>
      <c r="AP113" s="273"/>
      <c r="AQ113" s="277"/>
      <c r="AR113" s="277"/>
      <c r="AS113" s="274"/>
      <c r="AT113" s="204"/>
      <c r="AU113" s="208"/>
      <c r="AV113" s="205"/>
      <c r="AW113" s="192"/>
      <c r="AX113" s="193"/>
      <c r="AY113" s="192"/>
      <c r="AZ113" s="193"/>
      <c r="BA113" s="204"/>
      <c r="BB113" s="205"/>
      <c r="BC113" s="273"/>
      <c r="BD113" s="274"/>
      <c r="BE113" s="204"/>
      <c r="BF113" s="205"/>
      <c r="BG113" s="204"/>
      <c r="BH113" s="208"/>
      <c r="BI113" s="205"/>
      <c r="BJ113" s="260"/>
      <c r="BK113" s="261"/>
      <c r="BL113" s="262"/>
      <c r="BM113" s="1"/>
      <c r="BN113" s="2"/>
    </row>
    <row r="114" spans="2:66" ht="15" customHeight="1" thickTop="1" thickBot="1">
      <c r="B114" s="209" t="s">
        <v>236</v>
      </c>
      <c r="C114" s="210"/>
      <c r="D114" s="210"/>
      <c r="E114" s="210"/>
      <c r="F114" s="210"/>
      <c r="G114" s="210"/>
      <c r="H114" s="210"/>
      <c r="I114" s="210"/>
      <c r="J114" s="210"/>
      <c r="K114" s="210"/>
      <c r="L114" s="211"/>
      <c r="M114" s="194">
        <v>10</v>
      </c>
      <c r="N114" s="219"/>
      <c r="O114" s="219"/>
      <c r="P114" s="195"/>
      <c r="Q114" s="194">
        <v>11</v>
      </c>
      <c r="R114" s="219"/>
      <c r="S114" s="219"/>
      <c r="T114" s="195"/>
      <c r="U114" s="194">
        <v>11</v>
      </c>
      <c r="V114" s="219"/>
      <c r="W114" s="219"/>
      <c r="X114" s="195"/>
      <c r="Y114" s="194">
        <v>12</v>
      </c>
      <c r="Z114" s="219"/>
      <c r="AA114" s="219"/>
      <c r="AB114" s="195"/>
      <c r="AC114" s="305" t="s">
        <v>129</v>
      </c>
      <c r="AD114" s="306"/>
      <c r="AE114" s="306"/>
      <c r="AF114" s="307"/>
      <c r="AG114" s="323" t="s">
        <v>235</v>
      </c>
      <c r="AH114" s="324"/>
      <c r="AI114" s="324"/>
      <c r="AJ114" s="324"/>
      <c r="AK114" s="324"/>
      <c r="AL114" s="324"/>
      <c r="AM114" s="324"/>
      <c r="AN114" s="324"/>
      <c r="AO114" s="325"/>
      <c r="AP114" s="186" t="s">
        <v>165</v>
      </c>
      <c r="AQ114" s="186"/>
      <c r="AR114" s="186"/>
      <c r="AS114" s="186"/>
      <c r="AT114" s="200">
        <f>'12.02'!AT114+AY114</f>
        <v>40</v>
      </c>
      <c r="AU114" s="206"/>
      <c r="AV114" s="201"/>
      <c r="AW114" s="188">
        <f>'12.02'!BG114</f>
        <v>40</v>
      </c>
      <c r="AX114" s="189"/>
      <c r="AY114" s="188"/>
      <c r="AZ114" s="189"/>
      <c r="BA114" s="200"/>
      <c r="BB114" s="201"/>
      <c r="BC114" s="269">
        <f>'12.02'!BC114+BA114</f>
        <v>0</v>
      </c>
      <c r="BD114" s="270"/>
      <c r="BE114" s="200">
        <f>'12.02'!BE114+BA114</f>
        <v>0</v>
      </c>
      <c r="BF114" s="201"/>
      <c r="BG114" s="200">
        <f>AT114-BE114</f>
        <v>40</v>
      </c>
      <c r="BH114" s="206"/>
      <c r="BI114" s="201"/>
      <c r="BJ114" s="254">
        <f>((LEFT(AP114,FIND(" ",AP114)-1)*BC114)/$S$279)</f>
        <v>0</v>
      </c>
      <c r="BK114" s="255"/>
      <c r="BL114" s="256"/>
      <c r="BM114" s="1"/>
      <c r="BN114" s="2"/>
    </row>
    <row r="115" spans="2:66" ht="15" customHeight="1" thickTop="1" thickBot="1">
      <c r="B115" s="212"/>
      <c r="C115" s="213"/>
      <c r="D115" s="213"/>
      <c r="E115" s="213"/>
      <c r="F115" s="213"/>
      <c r="G115" s="213"/>
      <c r="H115" s="213"/>
      <c r="I115" s="213"/>
      <c r="J115" s="213"/>
      <c r="K115" s="213"/>
      <c r="L115" s="214"/>
      <c r="M115" s="196"/>
      <c r="N115" s="220"/>
      <c r="O115" s="220"/>
      <c r="P115" s="197"/>
      <c r="Q115" s="196"/>
      <c r="R115" s="220"/>
      <c r="S115" s="220"/>
      <c r="T115" s="197"/>
      <c r="U115" s="196"/>
      <c r="V115" s="220"/>
      <c r="W115" s="220"/>
      <c r="X115" s="197"/>
      <c r="Y115" s="196"/>
      <c r="Z115" s="220"/>
      <c r="AA115" s="220"/>
      <c r="AB115" s="197"/>
      <c r="AC115" s="308"/>
      <c r="AD115" s="309"/>
      <c r="AE115" s="309"/>
      <c r="AF115" s="310"/>
      <c r="AG115" s="326"/>
      <c r="AH115" s="327"/>
      <c r="AI115" s="327"/>
      <c r="AJ115" s="327"/>
      <c r="AK115" s="327"/>
      <c r="AL115" s="327"/>
      <c r="AM115" s="327"/>
      <c r="AN115" s="327"/>
      <c r="AO115" s="328"/>
      <c r="AP115" s="186"/>
      <c r="AQ115" s="186"/>
      <c r="AR115" s="186"/>
      <c r="AS115" s="186"/>
      <c r="AT115" s="202"/>
      <c r="AU115" s="207"/>
      <c r="AV115" s="203"/>
      <c r="AW115" s="190"/>
      <c r="AX115" s="191"/>
      <c r="AY115" s="190"/>
      <c r="AZ115" s="191"/>
      <c r="BA115" s="202"/>
      <c r="BB115" s="203"/>
      <c r="BC115" s="271"/>
      <c r="BD115" s="272"/>
      <c r="BE115" s="202"/>
      <c r="BF115" s="203"/>
      <c r="BG115" s="202"/>
      <c r="BH115" s="207"/>
      <c r="BI115" s="203"/>
      <c r="BJ115" s="257"/>
      <c r="BK115" s="258"/>
      <c r="BL115" s="259"/>
      <c r="BM115" s="1"/>
      <c r="BN115" s="2"/>
    </row>
    <row r="116" spans="2:66" ht="15" customHeight="1" thickTop="1" thickBot="1">
      <c r="B116" s="215"/>
      <c r="C116" s="216"/>
      <c r="D116" s="216"/>
      <c r="E116" s="216"/>
      <c r="F116" s="216"/>
      <c r="G116" s="216"/>
      <c r="H116" s="216"/>
      <c r="I116" s="216"/>
      <c r="J116" s="216"/>
      <c r="K116" s="216"/>
      <c r="L116" s="217"/>
      <c r="M116" s="198"/>
      <c r="N116" s="221"/>
      <c r="O116" s="221"/>
      <c r="P116" s="199"/>
      <c r="Q116" s="198"/>
      <c r="R116" s="221"/>
      <c r="S116" s="221"/>
      <c r="T116" s="199"/>
      <c r="U116" s="198"/>
      <c r="V116" s="221"/>
      <c r="W116" s="221"/>
      <c r="X116" s="199"/>
      <c r="Y116" s="198"/>
      <c r="Z116" s="221"/>
      <c r="AA116" s="221"/>
      <c r="AB116" s="199"/>
      <c r="AC116" s="311"/>
      <c r="AD116" s="312"/>
      <c r="AE116" s="312"/>
      <c r="AF116" s="313"/>
      <c r="AG116" s="329"/>
      <c r="AH116" s="330"/>
      <c r="AI116" s="330"/>
      <c r="AJ116" s="330"/>
      <c r="AK116" s="330"/>
      <c r="AL116" s="330"/>
      <c r="AM116" s="330"/>
      <c r="AN116" s="330"/>
      <c r="AO116" s="331"/>
      <c r="AP116" s="186"/>
      <c r="AQ116" s="186"/>
      <c r="AR116" s="186"/>
      <c r="AS116" s="186"/>
      <c r="AT116" s="204"/>
      <c r="AU116" s="208"/>
      <c r="AV116" s="205"/>
      <c r="AW116" s="192"/>
      <c r="AX116" s="193"/>
      <c r="AY116" s="192"/>
      <c r="AZ116" s="193"/>
      <c r="BA116" s="204"/>
      <c r="BB116" s="205"/>
      <c r="BC116" s="273"/>
      <c r="BD116" s="274"/>
      <c r="BE116" s="204"/>
      <c r="BF116" s="205"/>
      <c r="BG116" s="204"/>
      <c r="BH116" s="208"/>
      <c r="BI116" s="205"/>
      <c r="BJ116" s="260"/>
      <c r="BK116" s="261"/>
      <c r="BL116" s="262"/>
      <c r="BM116" s="1"/>
      <c r="BN116" s="2"/>
    </row>
    <row r="117" spans="2:66" ht="15" customHeight="1" thickTop="1">
      <c r="B117" s="209" t="s">
        <v>234</v>
      </c>
      <c r="C117" s="210"/>
      <c r="D117" s="210"/>
      <c r="E117" s="210"/>
      <c r="F117" s="210"/>
      <c r="G117" s="210"/>
      <c r="H117" s="210"/>
      <c r="I117" s="210"/>
      <c r="J117" s="210"/>
      <c r="K117" s="210"/>
      <c r="L117" s="211"/>
      <c r="M117" s="194">
        <v>2</v>
      </c>
      <c r="N117" s="219"/>
      <c r="O117" s="219"/>
      <c r="P117" s="195"/>
      <c r="Q117" s="194">
        <v>2</v>
      </c>
      <c r="R117" s="219"/>
      <c r="S117" s="219"/>
      <c r="T117" s="195"/>
      <c r="U117" s="194">
        <v>2</v>
      </c>
      <c r="V117" s="219"/>
      <c r="W117" s="219"/>
      <c r="X117" s="195"/>
      <c r="Y117" s="194">
        <v>2</v>
      </c>
      <c r="Z117" s="219"/>
      <c r="AA117" s="219"/>
      <c r="AB117" s="195"/>
      <c r="AC117" s="305" t="s">
        <v>346</v>
      </c>
      <c r="AD117" s="306"/>
      <c r="AE117" s="306"/>
      <c r="AF117" s="307"/>
      <c r="AG117" s="323" t="s">
        <v>233</v>
      </c>
      <c r="AH117" s="324"/>
      <c r="AI117" s="324"/>
      <c r="AJ117" s="324"/>
      <c r="AK117" s="324"/>
      <c r="AL117" s="324"/>
      <c r="AM117" s="324"/>
      <c r="AN117" s="324"/>
      <c r="AO117" s="325"/>
      <c r="AP117" s="269" t="s">
        <v>52</v>
      </c>
      <c r="AQ117" s="275"/>
      <c r="AR117" s="275"/>
      <c r="AS117" s="270"/>
      <c r="AT117" s="200">
        <f>'12.02'!AT117+AY117</f>
        <v>40</v>
      </c>
      <c r="AU117" s="206"/>
      <c r="AV117" s="201"/>
      <c r="AW117" s="188">
        <f>'12.02'!BG117</f>
        <v>40</v>
      </c>
      <c r="AX117" s="189"/>
      <c r="AY117" s="188"/>
      <c r="AZ117" s="189"/>
      <c r="BA117" s="200"/>
      <c r="BB117" s="201"/>
      <c r="BC117" s="269">
        <f>'12.02'!BC117+BA117</f>
        <v>0</v>
      </c>
      <c r="BD117" s="270"/>
      <c r="BE117" s="200">
        <f>'12.02'!BE117+BA117</f>
        <v>0</v>
      </c>
      <c r="BF117" s="201"/>
      <c r="BG117" s="200">
        <f>AT117-BE117</f>
        <v>40</v>
      </c>
      <c r="BH117" s="206"/>
      <c r="BI117" s="201"/>
      <c r="BJ117" s="254">
        <f>((LEFT(AP117,FIND(" ",AP117)-1)*BC117)/$S$279)</f>
        <v>0</v>
      </c>
      <c r="BK117" s="255"/>
      <c r="BL117" s="256"/>
      <c r="BM117" s="1"/>
      <c r="BN117" s="2"/>
    </row>
    <row r="118" spans="2:66" ht="15" customHeight="1">
      <c r="B118" s="212"/>
      <c r="C118" s="213"/>
      <c r="D118" s="213"/>
      <c r="E118" s="213"/>
      <c r="F118" s="213"/>
      <c r="G118" s="213"/>
      <c r="H118" s="213"/>
      <c r="I118" s="213"/>
      <c r="J118" s="213"/>
      <c r="K118" s="213"/>
      <c r="L118" s="214"/>
      <c r="M118" s="196"/>
      <c r="N118" s="220"/>
      <c r="O118" s="220"/>
      <c r="P118" s="197"/>
      <c r="Q118" s="196"/>
      <c r="R118" s="220"/>
      <c r="S118" s="220"/>
      <c r="T118" s="197"/>
      <c r="U118" s="196"/>
      <c r="V118" s="220"/>
      <c r="W118" s="220"/>
      <c r="X118" s="197"/>
      <c r="Y118" s="196"/>
      <c r="Z118" s="220"/>
      <c r="AA118" s="220"/>
      <c r="AB118" s="197"/>
      <c r="AC118" s="308"/>
      <c r="AD118" s="309"/>
      <c r="AE118" s="309"/>
      <c r="AF118" s="310"/>
      <c r="AG118" s="326"/>
      <c r="AH118" s="327"/>
      <c r="AI118" s="327"/>
      <c r="AJ118" s="327"/>
      <c r="AK118" s="327"/>
      <c r="AL118" s="327"/>
      <c r="AM118" s="327"/>
      <c r="AN118" s="327"/>
      <c r="AO118" s="328"/>
      <c r="AP118" s="271"/>
      <c r="AQ118" s="276"/>
      <c r="AR118" s="276"/>
      <c r="AS118" s="272"/>
      <c r="AT118" s="202"/>
      <c r="AU118" s="207"/>
      <c r="AV118" s="203"/>
      <c r="AW118" s="190"/>
      <c r="AX118" s="191"/>
      <c r="AY118" s="190"/>
      <c r="AZ118" s="191"/>
      <c r="BA118" s="202"/>
      <c r="BB118" s="203"/>
      <c r="BC118" s="271"/>
      <c r="BD118" s="272"/>
      <c r="BE118" s="202"/>
      <c r="BF118" s="203"/>
      <c r="BG118" s="202"/>
      <c r="BH118" s="207"/>
      <c r="BI118" s="203"/>
      <c r="BJ118" s="257"/>
      <c r="BK118" s="258"/>
      <c r="BL118" s="259"/>
      <c r="BM118" s="1"/>
      <c r="BN118" s="2"/>
    </row>
    <row r="119" spans="2:66" ht="15" customHeight="1" thickBot="1">
      <c r="B119" s="215"/>
      <c r="C119" s="216"/>
      <c r="D119" s="216"/>
      <c r="E119" s="216"/>
      <c r="F119" s="216"/>
      <c r="G119" s="216"/>
      <c r="H119" s="216"/>
      <c r="I119" s="216"/>
      <c r="J119" s="216"/>
      <c r="K119" s="216"/>
      <c r="L119" s="217"/>
      <c r="M119" s="198"/>
      <c r="N119" s="221"/>
      <c r="O119" s="221"/>
      <c r="P119" s="199"/>
      <c r="Q119" s="198"/>
      <c r="R119" s="221"/>
      <c r="S119" s="221"/>
      <c r="T119" s="199"/>
      <c r="U119" s="198"/>
      <c r="V119" s="221"/>
      <c r="W119" s="221"/>
      <c r="X119" s="199"/>
      <c r="Y119" s="198"/>
      <c r="Z119" s="221"/>
      <c r="AA119" s="221"/>
      <c r="AB119" s="199"/>
      <c r="AC119" s="311"/>
      <c r="AD119" s="312"/>
      <c r="AE119" s="312"/>
      <c r="AF119" s="313"/>
      <c r="AG119" s="329"/>
      <c r="AH119" s="330"/>
      <c r="AI119" s="330"/>
      <c r="AJ119" s="330"/>
      <c r="AK119" s="330"/>
      <c r="AL119" s="330"/>
      <c r="AM119" s="330"/>
      <c r="AN119" s="330"/>
      <c r="AO119" s="331"/>
      <c r="AP119" s="273"/>
      <c r="AQ119" s="277"/>
      <c r="AR119" s="277"/>
      <c r="AS119" s="274"/>
      <c r="AT119" s="204"/>
      <c r="AU119" s="208"/>
      <c r="AV119" s="205"/>
      <c r="AW119" s="192"/>
      <c r="AX119" s="193"/>
      <c r="AY119" s="192"/>
      <c r="AZ119" s="193"/>
      <c r="BA119" s="204"/>
      <c r="BB119" s="205"/>
      <c r="BC119" s="273"/>
      <c r="BD119" s="274"/>
      <c r="BE119" s="204"/>
      <c r="BF119" s="205"/>
      <c r="BG119" s="204"/>
      <c r="BH119" s="208"/>
      <c r="BI119" s="205"/>
      <c r="BJ119" s="260"/>
      <c r="BK119" s="261"/>
      <c r="BL119" s="262"/>
      <c r="BM119" s="1"/>
      <c r="BN119" s="2"/>
    </row>
    <row r="120" spans="2:66" ht="15" customHeight="1" thickTop="1">
      <c r="B120" s="209" t="s">
        <v>232</v>
      </c>
      <c r="C120" s="210"/>
      <c r="D120" s="210"/>
      <c r="E120" s="210"/>
      <c r="F120" s="210"/>
      <c r="G120" s="210"/>
      <c r="H120" s="210"/>
      <c r="I120" s="210"/>
      <c r="J120" s="210"/>
      <c r="K120" s="210"/>
      <c r="L120" s="211"/>
      <c r="M120" s="194">
        <v>88</v>
      </c>
      <c r="N120" s="219"/>
      <c r="O120" s="219"/>
      <c r="P120" s="195"/>
      <c r="Q120" s="194">
        <v>87</v>
      </c>
      <c r="R120" s="219"/>
      <c r="S120" s="219"/>
      <c r="T120" s="195"/>
      <c r="U120" s="194">
        <v>87</v>
      </c>
      <c r="V120" s="219"/>
      <c r="W120" s="219"/>
      <c r="X120" s="195"/>
      <c r="Y120" s="194">
        <v>86</v>
      </c>
      <c r="Z120" s="219"/>
      <c r="AA120" s="219"/>
      <c r="AB120" s="195"/>
      <c r="AC120" s="188" t="s">
        <v>129</v>
      </c>
      <c r="AD120" s="241"/>
      <c r="AE120" s="241"/>
      <c r="AF120" s="189"/>
      <c r="AG120" s="222" t="s">
        <v>231</v>
      </c>
      <c r="AH120" s="223"/>
      <c r="AI120" s="223"/>
      <c r="AJ120" s="223"/>
      <c r="AK120" s="223"/>
      <c r="AL120" s="223"/>
      <c r="AM120" s="223"/>
      <c r="AN120" s="223"/>
      <c r="AO120" s="224"/>
      <c r="AP120" s="269" t="s">
        <v>142</v>
      </c>
      <c r="AQ120" s="275"/>
      <c r="AR120" s="275"/>
      <c r="AS120" s="270"/>
      <c r="AT120" s="200">
        <f>'12.02'!AT120+AY120</f>
        <v>0</v>
      </c>
      <c r="AU120" s="206"/>
      <c r="AV120" s="201"/>
      <c r="AW120" s="188">
        <f>'12.02'!BG120</f>
        <v>0</v>
      </c>
      <c r="AX120" s="189"/>
      <c r="AY120" s="188"/>
      <c r="AZ120" s="189"/>
      <c r="BA120" s="200"/>
      <c r="BB120" s="201"/>
      <c r="BC120" s="269">
        <f>'12.02'!BC120+BA120</f>
        <v>0</v>
      </c>
      <c r="BD120" s="270"/>
      <c r="BE120" s="200">
        <f>'12.02'!BE120+BA120</f>
        <v>0</v>
      </c>
      <c r="BF120" s="201"/>
      <c r="BG120" s="200">
        <f>AT120-BE120</f>
        <v>0</v>
      </c>
      <c r="BH120" s="206"/>
      <c r="BI120" s="201"/>
      <c r="BJ120" s="254">
        <f>((LEFT(AP120,FIND(" ",AP120)-1)*BC120)/$S$279)</f>
        <v>0</v>
      </c>
      <c r="BK120" s="255"/>
      <c r="BL120" s="256"/>
      <c r="BM120" s="1"/>
      <c r="BN120" s="2"/>
    </row>
    <row r="121" spans="2:66" ht="15" customHeight="1">
      <c r="B121" s="212"/>
      <c r="C121" s="213"/>
      <c r="D121" s="213"/>
      <c r="E121" s="213"/>
      <c r="F121" s="213"/>
      <c r="G121" s="213"/>
      <c r="H121" s="213"/>
      <c r="I121" s="213"/>
      <c r="J121" s="213"/>
      <c r="K121" s="213"/>
      <c r="L121" s="214"/>
      <c r="M121" s="196"/>
      <c r="N121" s="220"/>
      <c r="O121" s="220"/>
      <c r="P121" s="197"/>
      <c r="Q121" s="196"/>
      <c r="R121" s="220"/>
      <c r="S121" s="220"/>
      <c r="T121" s="197"/>
      <c r="U121" s="196"/>
      <c r="V121" s="220"/>
      <c r="W121" s="220"/>
      <c r="X121" s="197"/>
      <c r="Y121" s="196"/>
      <c r="Z121" s="220"/>
      <c r="AA121" s="220"/>
      <c r="AB121" s="197"/>
      <c r="AC121" s="190"/>
      <c r="AD121" s="242"/>
      <c r="AE121" s="242"/>
      <c r="AF121" s="191"/>
      <c r="AG121" s="225"/>
      <c r="AH121" s="226"/>
      <c r="AI121" s="226"/>
      <c r="AJ121" s="226"/>
      <c r="AK121" s="226"/>
      <c r="AL121" s="226"/>
      <c r="AM121" s="226"/>
      <c r="AN121" s="226"/>
      <c r="AO121" s="227"/>
      <c r="AP121" s="271"/>
      <c r="AQ121" s="276"/>
      <c r="AR121" s="276"/>
      <c r="AS121" s="272"/>
      <c r="AT121" s="202"/>
      <c r="AU121" s="207"/>
      <c r="AV121" s="203"/>
      <c r="AW121" s="190"/>
      <c r="AX121" s="191"/>
      <c r="AY121" s="190"/>
      <c r="AZ121" s="191"/>
      <c r="BA121" s="202"/>
      <c r="BB121" s="203"/>
      <c r="BC121" s="271"/>
      <c r="BD121" s="272"/>
      <c r="BE121" s="202"/>
      <c r="BF121" s="203"/>
      <c r="BG121" s="202"/>
      <c r="BH121" s="207"/>
      <c r="BI121" s="203"/>
      <c r="BJ121" s="257"/>
      <c r="BK121" s="258"/>
      <c r="BL121" s="259"/>
      <c r="BM121" s="1"/>
      <c r="BN121" s="2"/>
    </row>
    <row r="122" spans="2:66" ht="15" customHeight="1" thickBot="1">
      <c r="B122" s="215"/>
      <c r="C122" s="216"/>
      <c r="D122" s="216"/>
      <c r="E122" s="216"/>
      <c r="F122" s="216"/>
      <c r="G122" s="216"/>
      <c r="H122" s="216"/>
      <c r="I122" s="216"/>
      <c r="J122" s="216"/>
      <c r="K122" s="216"/>
      <c r="L122" s="217"/>
      <c r="M122" s="198"/>
      <c r="N122" s="221"/>
      <c r="O122" s="221"/>
      <c r="P122" s="199"/>
      <c r="Q122" s="198"/>
      <c r="R122" s="221"/>
      <c r="S122" s="221"/>
      <c r="T122" s="199"/>
      <c r="U122" s="198"/>
      <c r="V122" s="221"/>
      <c r="W122" s="221"/>
      <c r="X122" s="199"/>
      <c r="Y122" s="198"/>
      <c r="Z122" s="221"/>
      <c r="AA122" s="221"/>
      <c r="AB122" s="199"/>
      <c r="AC122" s="192"/>
      <c r="AD122" s="243"/>
      <c r="AE122" s="243"/>
      <c r="AF122" s="193"/>
      <c r="AG122" s="228"/>
      <c r="AH122" s="229"/>
      <c r="AI122" s="229"/>
      <c r="AJ122" s="229"/>
      <c r="AK122" s="229"/>
      <c r="AL122" s="229"/>
      <c r="AM122" s="229"/>
      <c r="AN122" s="229"/>
      <c r="AO122" s="230"/>
      <c r="AP122" s="273"/>
      <c r="AQ122" s="277"/>
      <c r="AR122" s="277"/>
      <c r="AS122" s="274"/>
      <c r="AT122" s="204"/>
      <c r="AU122" s="208"/>
      <c r="AV122" s="205"/>
      <c r="AW122" s="192"/>
      <c r="AX122" s="193"/>
      <c r="AY122" s="192"/>
      <c r="AZ122" s="193"/>
      <c r="BA122" s="204"/>
      <c r="BB122" s="205"/>
      <c r="BC122" s="273"/>
      <c r="BD122" s="274"/>
      <c r="BE122" s="204"/>
      <c r="BF122" s="205"/>
      <c r="BG122" s="204"/>
      <c r="BH122" s="208"/>
      <c r="BI122" s="205"/>
      <c r="BJ122" s="260"/>
      <c r="BK122" s="261"/>
      <c r="BL122" s="262"/>
      <c r="BM122" s="1"/>
      <c r="BN122" s="2"/>
    </row>
    <row r="123" spans="2:66" ht="15" customHeight="1" thickTop="1">
      <c r="B123" s="314" t="s">
        <v>230</v>
      </c>
      <c r="C123" s="315"/>
      <c r="D123" s="315"/>
      <c r="E123" s="315"/>
      <c r="F123" s="315"/>
      <c r="G123" s="315"/>
      <c r="H123" s="315"/>
      <c r="I123" s="315"/>
      <c r="J123" s="315"/>
      <c r="K123" s="315"/>
      <c r="L123" s="316"/>
      <c r="M123" s="194">
        <v>57</v>
      </c>
      <c r="N123" s="219"/>
      <c r="O123" s="219"/>
      <c r="P123" s="195"/>
      <c r="Q123" s="194">
        <v>60.6</v>
      </c>
      <c r="R123" s="219"/>
      <c r="S123" s="219"/>
      <c r="T123" s="195"/>
      <c r="U123" s="194">
        <v>61.3</v>
      </c>
      <c r="V123" s="219"/>
      <c r="W123" s="219"/>
      <c r="X123" s="195"/>
      <c r="Y123" s="194">
        <v>64.099999999999994</v>
      </c>
      <c r="Z123" s="219"/>
      <c r="AA123" s="219"/>
      <c r="AB123" s="195"/>
      <c r="AC123" s="305" t="s">
        <v>344</v>
      </c>
      <c r="AD123" s="306"/>
      <c r="AE123" s="306"/>
      <c r="AF123" s="307"/>
      <c r="AG123" s="323" t="s">
        <v>130</v>
      </c>
      <c r="AH123" s="324"/>
      <c r="AI123" s="324"/>
      <c r="AJ123" s="324"/>
      <c r="AK123" s="324"/>
      <c r="AL123" s="324"/>
      <c r="AM123" s="324"/>
      <c r="AN123" s="324"/>
      <c r="AO123" s="325"/>
      <c r="AP123" s="269" t="s">
        <v>128</v>
      </c>
      <c r="AQ123" s="275"/>
      <c r="AR123" s="275"/>
      <c r="AS123" s="270"/>
      <c r="AT123" s="200">
        <f>'12.02'!AT123+AY123</f>
        <v>0</v>
      </c>
      <c r="AU123" s="206"/>
      <c r="AV123" s="201"/>
      <c r="AW123" s="188">
        <f>'12.02'!BG123</f>
        <v>0</v>
      </c>
      <c r="AX123" s="189"/>
      <c r="AY123" s="188"/>
      <c r="AZ123" s="189"/>
      <c r="BA123" s="200"/>
      <c r="BB123" s="201"/>
      <c r="BC123" s="269">
        <f>'12.02'!BC123+BA123</f>
        <v>0</v>
      </c>
      <c r="BD123" s="270"/>
      <c r="BE123" s="200">
        <f>'12.02'!BE123+BA123</f>
        <v>0</v>
      </c>
      <c r="BF123" s="201"/>
      <c r="BG123" s="200">
        <f>AT123-BE123</f>
        <v>0</v>
      </c>
      <c r="BH123" s="206"/>
      <c r="BI123" s="201"/>
      <c r="BJ123" s="254">
        <f>((LEFT(AP123,FIND(" ",AP123)-1)*BC123)/$S$279)</f>
        <v>0</v>
      </c>
      <c r="BK123" s="255"/>
      <c r="BL123" s="256"/>
      <c r="BM123" s="1"/>
      <c r="BN123" s="2"/>
    </row>
    <row r="124" spans="2:66" ht="15" customHeight="1">
      <c r="B124" s="317"/>
      <c r="C124" s="318"/>
      <c r="D124" s="318"/>
      <c r="E124" s="318"/>
      <c r="F124" s="318"/>
      <c r="G124" s="318"/>
      <c r="H124" s="318"/>
      <c r="I124" s="318"/>
      <c r="J124" s="318"/>
      <c r="K124" s="318"/>
      <c r="L124" s="319"/>
      <c r="M124" s="196"/>
      <c r="N124" s="220"/>
      <c r="O124" s="220"/>
      <c r="P124" s="197"/>
      <c r="Q124" s="196"/>
      <c r="R124" s="220"/>
      <c r="S124" s="220"/>
      <c r="T124" s="197"/>
      <c r="U124" s="196"/>
      <c r="V124" s="220"/>
      <c r="W124" s="220"/>
      <c r="X124" s="197"/>
      <c r="Y124" s="196"/>
      <c r="Z124" s="220"/>
      <c r="AA124" s="220"/>
      <c r="AB124" s="197"/>
      <c r="AC124" s="308"/>
      <c r="AD124" s="309"/>
      <c r="AE124" s="309"/>
      <c r="AF124" s="310"/>
      <c r="AG124" s="326"/>
      <c r="AH124" s="327"/>
      <c r="AI124" s="327"/>
      <c r="AJ124" s="327"/>
      <c r="AK124" s="327"/>
      <c r="AL124" s="327"/>
      <c r="AM124" s="327"/>
      <c r="AN124" s="327"/>
      <c r="AO124" s="328"/>
      <c r="AP124" s="271"/>
      <c r="AQ124" s="276"/>
      <c r="AR124" s="276"/>
      <c r="AS124" s="272"/>
      <c r="AT124" s="202"/>
      <c r="AU124" s="207"/>
      <c r="AV124" s="203"/>
      <c r="AW124" s="190"/>
      <c r="AX124" s="191"/>
      <c r="AY124" s="190"/>
      <c r="AZ124" s="191"/>
      <c r="BA124" s="202"/>
      <c r="BB124" s="203"/>
      <c r="BC124" s="271"/>
      <c r="BD124" s="272"/>
      <c r="BE124" s="202"/>
      <c r="BF124" s="203"/>
      <c r="BG124" s="202"/>
      <c r="BH124" s="207"/>
      <c r="BI124" s="203"/>
      <c r="BJ124" s="257"/>
      <c r="BK124" s="258"/>
      <c r="BL124" s="259"/>
      <c r="BM124" s="1"/>
      <c r="BN124" s="2"/>
    </row>
    <row r="125" spans="2:66" ht="15" customHeight="1" thickBot="1">
      <c r="B125" s="320"/>
      <c r="C125" s="321"/>
      <c r="D125" s="321"/>
      <c r="E125" s="321"/>
      <c r="F125" s="321"/>
      <c r="G125" s="321"/>
      <c r="H125" s="321"/>
      <c r="I125" s="321"/>
      <c r="J125" s="321"/>
      <c r="K125" s="321"/>
      <c r="L125" s="322"/>
      <c r="M125" s="198"/>
      <c r="N125" s="221"/>
      <c r="O125" s="221"/>
      <c r="P125" s="199"/>
      <c r="Q125" s="198"/>
      <c r="R125" s="221"/>
      <c r="S125" s="221"/>
      <c r="T125" s="199"/>
      <c r="U125" s="198"/>
      <c r="V125" s="221"/>
      <c r="W125" s="221"/>
      <c r="X125" s="199"/>
      <c r="Y125" s="198"/>
      <c r="Z125" s="221"/>
      <c r="AA125" s="221"/>
      <c r="AB125" s="199"/>
      <c r="AC125" s="311"/>
      <c r="AD125" s="312"/>
      <c r="AE125" s="312"/>
      <c r="AF125" s="313"/>
      <c r="AG125" s="329"/>
      <c r="AH125" s="330"/>
      <c r="AI125" s="330"/>
      <c r="AJ125" s="330"/>
      <c r="AK125" s="330"/>
      <c r="AL125" s="330"/>
      <c r="AM125" s="330"/>
      <c r="AN125" s="330"/>
      <c r="AO125" s="331"/>
      <c r="AP125" s="273"/>
      <c r="AQ125" s="277"/>
      <c r="AR125" s="277"/>
      <c r="AS125" s="274"/>
      <c r="AT125" s="204"/>
      <c r="AU125" s="208"/>
      <c r="AV125" s="205"/>
      <c r="AW125" s="192"/>
      <c r="AX125" s="193"/>
      <c r="AY125" s="192"/>
      <c r="AZ125" s="193"/>
      <c r="BA125" s="204"/>
      <c r="BB125" s="205"/>
      <c r="BC125" s="273"/>
      <c r="BD125" s="274"/>
      <c r="BE125" s="204"/>
      <c r="BF125" s="205"/>
      <c r="BG125" s="204"/>
      <c r="BH125" s="208"/>
      <c r="BI125" s="205"/>
      <c r="BJ125" s="260"/>
      <c r="BK125" s="261"/>
      <c r="BL125" s="262"/>
      <c r="BM125" s="1"/>
      <c r="BN125" s="2"/>
    </row>
    <row r="126" spans="2:66" ht="15" customHeight="1" thickTop="1">
      <c r="B126" s="314" t="s">
        <v>62</v>
      </c>
      <c r="C126" s="315"/>
      <c r="D126" s="315"/>
      <c r="E126" s="315"/>
      <c r="F126" s="315"/>
      <c r="G126" s="315"/>
      <c r="H126" s="315"/>
      <c r="I126" s="315"/>
      <c r="J126" s="315"/>
      <c r="K126" s="315"/>
      <c r="L126" s="316"/>
      <c r="M126" s="194">
        <v>9</v>
      </c>
      <c r="N126" s="219"/>
      <c r="O126" s="219"/>
      <c r="P126" s="195"/>
      <c r="Q126" s="194">
        <v>8.5</v>
      </c>
      <c r="R126" s="219"/>
      <c r="S126" s="219"/>
      <c r="T126" s="195"/>
      <c r="U126" s="194">
        <v>8.5</v>
      </c>
      <c r="V126" s="219"/>
      <c r="W126" s="219"/>
      <c r="X126" s="195"/>
      <c r="Y126" s="194">
        <v>8</v>
      </c>
      <c r="Z126" s="219"/>
      <c r="AA126" s="219"/>
      <c r="AB126" s="195"/>
      <c r="AC126" s="305" t="s">
        <v>312</v>
      </c>
      <c r="AD126" s="306"/>
      <c r="AE126" s="306"/>
      <c r="AF126" s="307"/>
      <c r="AG126" s="323" t="s">
        <v>229</v>
      </c>
      <c r="AH126" s="324"/>
      <c r="AI126" s="324"/>
      <c r="AJ126" s="324"/>
      <c r="AK126" s="324"/>
      <c r="AL126" s="324"/>
      <c r="AM126" s="324"/>
      <c r="AN126" s="324"/>
      <c r="AO126" s="325"/>
      <c r="AP126" s="269" t="s">
        <v>52</v>
      </c>
      <c r="AQ126" s="275"/>
      <c r="AR126" s="275"/>
      <c r="AS126" s="270"/>
      <c r="AT126" s="200">
        <f>'12.02'!AT126+AY126</f>
        <v>38</v>
      </c>
      <c r="AU126" s="206"/>
      <c r="AV126" s="201"/>
      <c r="AW126" s="188">
        <f>'12.02'!BG126</f>
        <v>38</v>
      </c>
      <c r="AX126" s="189"/>
      <c r="AY126" s="188"/>
      <c r="AZ126" s="189"/>
      <c r="BA126" s="200"/>
      <c r="BB126" s="201"/>
      <c r="BC126" s="269">
        <f>'12.02'!BC126+BA126</f>
        <v>0</v>
      </c>
      <c r="BD126" s="270"/>
      <c r="BE126" s="200">
        <f>'12.02'!BE126+BA126</f>
        <v>0</v>
      </c>
      <c r="BF126" s="201"/>
      <c r="BG126" s="200">
        <f>AT126-BE126</f>
        <v>38</v>
      </c>
      <c r="BH126" s="206"/>
      <c r="BI126" s="201"/>
      <c r="BJ126" s="254">
        <f>((LEFT(AP126,FIND(" ",AP126)-1)*BC126)/$S$279)</f>
        <v>0</v>
      </c>
      <c r="BK126" s="255"/>
      <c r="BL126" s="256"/>
      <c r="BM126" s="1"/>
      <c r="BN126" s="2"/>
    </row>
    <row r="127" spans="2:66" ht="15" customHeight="1">
      <c r="B127" s="317"/>
      <c r="C127" s="318"/>
      <c r="D127" s="318"/>
      <c r="E127" s="318"/>
      <c r="F127" s="318"/>
      <c r="G127" s="318"/>
      <c r="H127" s="318"/>
      <c r="I127" s="318"/>
      <c r="J127" s="318"/>
      <c r="K127" s="318"/>
      <c r="L127" s="319"/>
      <c r="M127" s="196"/>
      <c r="N127" s="220"/>
      <c r="O127" s="220"/>
      <c r="P127" s="197"/>
      <c r="Q127" s="196"/>
      <c r="R127" s="220"/>
      <c r="S127" s="220"/>
      <c r="T127" s="197"/>
      <c r="U127" s="196"/>
      <c r="V127" s="220"/>
      <c r="W127" s="220"/>
      <c r="X127" s="197"/>
      <c r="Y127" s="196"/>
      <c r="Z127" s="220"/>
      <c r="AA127" s="220"/>
      <c r="AB127" s="197"/>
      <c r="AC127" s="308"/>
      <c r="AD127" s="309"/>
      <c r="AE127" s="309"/>
      <c r="AF127" s="310"/>
      <c r="AG127" s="326"/>
      <c r="AH127" s="327"/>
      <c r="AI127" s="327"/>
      <c r="AJ127" s="327"/>
      <c r="AK127" s="327"/>
      <c r="AL127" s="327"/>
      <c r="AM127" s="327"/>
      <c r="AN127" s="327"/>
      <c r="AO127" s="328"/>
      <c r="AP127" s="271"/>
      <c r="AQ127" s="276"/>
      <c r="AR127" s="276"/>
      <c r="AS127" s="272"/>
      <c r="AT127" s="202"/>
      <c r="AU127" s="207"/>
      <c r="AV127" s="203"/>
      <c r="AW127" s="190"/>
      <c r="AX127" s="191"/>
      <c r="AY127" s="190"/>
      <c r="AZ127" s="191"/>
      <c r="BA127" s="202"/>
      <c r="BB127" s="203"/>
      <c r="BC127" s="271"/>
      <c r="BD127" s="272"/>
      <c r="BE127" s="202"/>
      <c r="BF127" s="203"/>
      <c r="BG127" s="202"/>
      <c r="BH127" s="207"/>
      <c r="BI127" s="203"/>
      <c r="BJ127" s="257"/>
      <c r="BK127" s="258"/>
      <c r="BL127" s="259"/>
      <c r="BM127" s="1"/>
      <c r="BN127" s="2"/>
    </row>
    <row r="128" spans="2:66" ht="15" customHeight="1" thickBot="1">
      <c r="B128" s="320"/>
      <c r="C128" s="321"/>
      <c r="D128" s="321"/>
      <c r="E128" s="321"/>
      <c r="F128" s="321"/>
      <c r="G128" s="321"/>
      <c r="H128" s="321"/>
      <c r="I128" s="321"/>
      <c r="J128" s="321"/>
      <c r="K128" s="321"/>
      <c r="L128" s="322"/>
      <c r="M128" s="198"/>
      <c r="N128" s="221"/>
      <c r="O128" s="221"/>
      <c r="P128" s="199"/>
      <c r="Q128" s="198"/>
      <c r="R128" s="221"/>
      <c r="S128" s="221"/>
      <c r="T128" s="199"/>
      <c r="U128" s="198"/>
      <c r="V128" s="221"/>
      <c r="W128" s="221"/>
      <c r="X128" s="199"/>
      <c r="Y128" s="198"/>
      <c r="Z128" s="221"/>
      <c r="AA128" s="221"/>
      <c r="AB128" s="199"/>
      <c r="AC128" s="311"/>
      <c r="AD128" s="312"/>
      <c r="AE128" s="312"/>
      <c r="AF128" s="313"/>
      <c r="AG128" s="329"/>
      <c r="AH128" s="330"/>
      <c r="AI128" s="330"/>
      <c r="AJ128" s="330"/>
      <c r="AK128" s="330"/>
      <c r="AL128" s="330"/>
      <c r="AM128" s="330"/>
      <c r="AN128" s="330"/>
      <c r="AO128" s="331"/>
      <c r="AP128" s="273"/>
      <c r="AQ128" s="277"/>
      <c r="AR128" s="277"/>
      <c r="AS128" s="274"/>
      <c r="AT128" s="204"/>
      <c r="AU128" s="208"/>
      <c r="AV128" s="205"/>
      <c r="AW128" s="192"/>
      <c r="AX128" s="193"/>
      <c r="AY128" s="192"/>
      <c r="AZ128" s="193"/>
      <c r="BA128" s="204"/>
      <c r="BB128" s="205"/>
      <c r="BC128" s="273"/>
      <c r="BD128" s="274"/>
      <c r="BE128" s="204"/>
      <c r="BF128" s="205"/>
      <c r="BG128" s="204"/>
      <c r="BH128" s="208"/>
      <c r="BI128" s="205"/>
      <c r="BJ128" s="260"/>
      <c r="BK128" s="261"/>
      <c r="BL128" s="262"/>
      <c r="BM128" s="1"/>
      <c r="BN128" s="2"/>
    </row>
    <row r="129" spans="2:66" ht="15" customHeight="1" thickTop="1">
      <c r="B129" s="209" t="s">
        <v>228</v>
      </c>
      <c r="C129" s="210"/>
      <c r="D129" s="210"/>
      <c r="E129" s="210"/>
      <c r="F129" s="210"/>
      <c r="G129" s="210"/>
      <c r="H129" s="210"/>
      <c r="I129" s="210"/>
      <c r="J129" s="210"/>
      <c r="K129" s="210"/>
      <c r="L129" s="211"/>
      <c r="M129" s="194">
        <v>0.2</v>
      </c>
      <c r="N129" s="219"/>
      <c r="O129" s="219"/>
      <c r="P129" s="195"/>
      <c r="Q129" s="194">
        <v>0.05</v>
      </c>
      <c r="R129" s="219"/>
      <c r="S129" s="219"/>
      <c r="T129" s="195"/>
      <c r="U129" s="194">
        <v>0.05</v>
      </c>
      <c r="V129" s="219"/>
      <c r="W129" s="219"/>
      <c r="X129" s="195"/>
      <c r="Y129" s="194" t="s">
        <v>129</v>
      </c>
      <c r="Z129" s="219"/>
      <c r="AA129" s="219"/>
      <c r="AB129" s="195"/>
      <c r="AC129" s="278" t="s">
        <v>129</v>
      </c>
      <c r="AD129" s="279"/>
      <c r="AE129" s="279"/>
      <c r="AF129" s="280"/>
      <c r="AG129" s="323" t="s">
        <v>227</v>
      </c>
      <c r="AH129" s="324"/>
      <c r="AI129" s="324"/>
      <c r="AJ129" s="324"/>
      <c r="AK129" s="324"/>
      <c r="AL129" s="324"/>
      <c r="AM129" s="324"/>
      <c r="AN129" s="324"/>
      <c r="AO129" s="325"/>
      <c r="AP129" s="269" t="s">
        <v>52</v>
      </c>
      <c r="AQ129" s="275"/>
      <c r="AR129" s="275"/>
      <c r="AS129" s="270"/>
      <c r="AT129" s="200">
        <f>'12.02'!AT129+AY129</f>
        <v>11</v>
      </c>
      <c r="AU129" s="206"/>
      <c r="AV129" s="201"/>
      <c r="AW129" s="188">
        <f>'12.02'!BG129</f>
        <v>11</v>
      </c>
      <c r="AX129" s="189"/>
      <c r="AY129" s="188"/>
      <c r="AZ129" s="189"/>
      <c r="BA129" s="200"/>
      <c r="BB129" s="201"/>
      <c r="BC129" s="269">
        <f>'12.02'!BC129+BA129</f>
        <v>0</v>
      </c>
      <c r="BD129" s="270"/>
      <c r="BE129" s="200">
        <f>'12.02'!BE129+BA129</f>
        <v>0</v>
      </c>
      <c r="BF129" s="201"/>
      <c r="BG129" s="200">
        <f>AT129-BE129</f>
        <v>11</v>
      </c>
      <c r="BH129" s="206"/>
      <c r="BI129" s="201"/>
      <c r="BJ129" s="254">
        <f>((LEFT(AP129,FIND(" ",AP129)-1)*BC129)/$S$279)</f>
        <v>0</v>
      </c>
      <c r="BK129" s="255"/>
      <c r="BL129" s="256"/>
      <c r="BM129" s="1"/>
      <c r="BN129" s="2"/>
    </row>
    <row r="130" spans="2:66" ht="15" customHeight="1">
      <c r="B130" s="212"/>
      <c r="C130" s="213"/>
      <c r="D130" s="213"/>
      <c r="E130" s="213"/>
      <c r="F130" s="213"/>
      <c r="G130" s="213"/>
      <c r="H130" s="213"/>
      <c r="I130" s="213"/>
      <c r="J130" s="213"/>
      <c r="K130" s="213"/>
      <c r="L130" s="214"/>
      <c r="M130" s="196"/>
      <c r="N130" s="220"/>
      <c r="O130" s="220"/>
      <c r="P130" s="197"/>
      <c r="Q130" s="196"/>
      <c r="R130" s="220"/>
      <c r="S130" s="220"/>
      <c r="T130" s="197"/>
      <c r="U130" s="196"/>
      <c r="V130" s="220"/>
      <c r="W130" s="220"/>
      <c r="X130" s="197"/>
      <c r="Y130" s="196"/>
      <c r="Z130" s="220"/>
      <c r="AA130" s="220"/>
      <c r="AB130" s="197"/>
      <c r="AC130" s="281"/>
      <c r="AD130" s="282"/>
      <c r="AE130" s="282"/>
      <c r="AF130" s="283"/>
      <c r="AG130" s="326"/>
      <c r="AH130" s="327"/>
      <c r="AI130" s="327"/>
      <c r="AJ130" s="327"/>
      <c r="AK130" s="327"/>
      <c r="AL130" s="327"/>
      <c r="AM130" s="327"/>
      <c r="AN130" s="327"/>
      <c r="AO130" s="328"/>
      <c r="AP130" s="271"/>
      <c r="AQ130" s="276"/>
      <c r="AR130" s="276"/>
      <c r="AS130" s="272"/>
      <c r="AT130" s="202"/>
      <c r="AU130" s="207"/>
      <c r="AV130" s="203"/>
      <c r="AW130" s="190"/>
      <c r="AX130" s="191"/>
      <c r="AY130" s="190"/>
      <c r="AZ130" s="191"/>
      <c r="BA130" s="202"/>
      <c r="BB130" s="203"/>
      <c r="BC130" s="271"/>
      <c r="BD130" s="272"/>
      <c r="BE130" s="202"/>
      <c r="BF130" s="203"/>
      <c r="BG130" s="202"/>
      <c r="BH130" s="207"/>
      <c r="BI130" s="203"/>
      <c r="BJ130" s="257"/>
      <c r="BK130" s="258"/>
      <c r="BL130" s="259"/>
      <c r="BM130" s="1"/>
      <c r="BN130" s="2"/>
    </row>
    <row r="131" spans="2:66" ht="15" customHeight="1" thickBot="1">
      <c r="B131" s="215"/>
      <c r="C131" s="216"/>
      <c r="D131" s="216"/>
      <c r="E131" s="216"/>
      <c r="F131" s="216"/>
      <c r="G131" s="216"/>
      <c r="H131" s="216"/>
      <c r="I131" s="216"/>
      <c r="J131" s="216"/>
      <c r="K131" s="216"/>
      <c r="L131" s="217"/>
      <c r="M131" s="198"/>
      <c r="N131" s="221"/>
      <c r="O131" s="221"/>
      <c r="P131" s="199"/>
      <c r="Q131" s="198"/>
      <c r="R131" s="221"/>
      <c r="S131" s="221"/>
      <c r="T131" s="199"/>
      <c r="U131" s="198"/>
      <c r="V131" s="221"/>
      <c r="W131" s="221"/>
      <c r="X131" s="199"/>
      <c r="Y131" s="198"/>
      <c r="Z131" s="221"/>
      <c r="AA131" s="221"/>
      <c r="AB131" s="199"/>
      <c r="AC131" s="284"/>
      <c r="AD131" s="285"/>
      <c r="AE131" s="285"/>
      <c r="AF131" s="286"/>
      <c r="AG131" s="329"/>
      <c r="AH131" s="330"/>
      <c r="AI131" s="330"/>
      <c r="AJ131" s="330"/>
      <c r="AK131" s="330"/>
      <c r="AL131" s="330"/>
      <c r="AM131" s="330"/>
      <c r="AN131" s="330"/>
      <c r="AO131" s="331"/>
      <c r="AP131" s="273"/>
      <c r="AQ131" s="277"/>
      <c r="AR131" s="277"/>
      <c r="AS131" s="274"/>
      <c r="AT131" s="204"/>
      <c r="AU131" s="208"/>
      <c r="AV131" s="205"/>
      <c r="AW131" s="192"/>
      <c r="AX131" s="193"/>
      <c r="AY131" s="192"/>
      <c r="AZ131" s="193"/>
      <c r="BA131" s="204"/>
      <c r="BB131" s="205"/>
      <c r="BC131" s="273"/>
      <c r="BD131" s="274"/>
      <c r="BE131" s="204"/>
      <c r="BF131" s="205"/>
      <c r="BG131" s="204"/>
      <c r="BH131" s="208"/>
      <c r="BI131" s="205"/>
      <c r="BJ131" s="260"/>
      <c r="BK131" s="261"/>
      <c r="BL131" s="262"/>
      <c r="BM131" s="1"/>
      <c r="BN131" s="2"/>
    </row>
    <row r="132" spans="2:66" ht="15" customHeight="1" thickTop="1">
      <c r="B132" s="209" t="s">
        <v>226</v>
      </c>
      <c r="C132" s="210"/>
      <c r="D132" s="210"/>
      <c r="E132" s="210"/>
      <c r="F132" s="210"/>
      <c r="G132" s="210"/>
      <c r="H132" s="210"/>
      <c r="I132" s="210"/>
      <c r="J132" s="210"/>
      <c r="K132" s="210"/>
      <c r="L132" s="211"/>
      <c r="M132" s="194" t="s">
        <v>388</v>
      </c>
      <c r="N132" s="219"/>
      <c r="O132" s="219"/>
      <c r="P132" s="195"/>
      <c r="Q132" s="194" t="s">
        <v>389</v>
      </c>
      <c r="R132" s="219"/>
      <c r="S132" s="219"/>
      <c r="T132" s="195"/>
      <c r="U132" s="194" t="s">
        <v>389</v>
      </c>
      <c r="V132" s="219"/>
      <c r="W132" s="219"/>
      <c r="X132" s="195"/>
      <c r="Y132" s="194" t="s">
        <v>390</v>
      </c>
      <c r="Z132" s="219"/>
      <c r="AA132" s="219"/>
      <c r="AB132" s="195"/>
      <c r="AC132" s="188" t="s">
        <v>129</v>
      </c>
      <c r="AD132" s="241"/>
      <c r="AE132" s="241"/>
      <c r="AF132" s="189"/>
      <c r="AG132" s="222" t="s">
        <v>225</v>
      </c>
      <c r="AH132" s="223"/>
      <c r="AI132" s="223"/>
      <c r="AJ132" s="223"/>
      <c r="AK132" s="223"/>
      <c r="AL132" s="223"/>
      <c r="AM132" s="223"/>
      <c r="AN132" s="223"/>
      <c r="AO132" s="224"/>
      <c r="AP132" s="269" t="s">
        <v>141</v>
      </c>
      <c r="AQ132" s="275"/>
      <c r="AR132" s="275"/>
      <c r="AS132" s="270"/>
      <c r="AT132" s="200">
        <f>'12.02'!AT132+AY132</f>
        <v>2</v>
      </c>
      <c r="AU132" s="206"/>
      <c r="AV132" s="201"/>
      <c r="AW132" s="188">
        <f>'12.02'!BG132</f>
        <v>2</v>
      </c>
      <c r="AX132" s="189"/>
      <c r="AY132" s="188"/>
      <c r="AZ132" s="189"/>
      <c r="BA132" s="200"/>
      <c r="BB132" s="201"/>
      <c r="BC132" s="269">
        <f>'12.02'!BC132+BA132</f>
        <v>0</v>
      </c>
      <c r="BD132" s="270"/>
      <c r="BE132" s="200">
        <f>'12.02'!BE132+BA132</f>
        <v>0</v>
      </c>
      <c r="BF132" s="201"/>
      <c r="BG132" s="200">
        <f>AT132-BE132</f>
        <v>2</v>
      </c>
      <c r="BH132" s="206"/>
      <c r="BI132" s="201"/>
      <c r="BJ132" s="254">
        <f>((LEFT(AP132,FIND(" ",AP132)-1)*BC132)/$S$279)</f>
        <v>0</v>
      </c>
      <c r="BK132" s="255"/>
      <c r="BL132" s="256"/>
      <c r="BM132" s="1"/>
      <c r="BN132" s="2"/>
    </row>
    <row r="133" spans="2:66" ht="15" customHeight="1">
      <c r="B133" s="212"/>
      <c r="C133" s="213"/>
      <c r="D133" s="213"/>
      <c r="E133" s="213"/>
      <c r="F133" s="213"/>
      <c r="G133" s="213"/>
      <c r="H133" s="213"/>
      <c r="I133" s="213"/>
      <c r="J133" s="213"/>
      <c r="K133" s="213"/>
      <c r="L133" s="214"/>
      <c r="M133" s="196"/>
      <c r="N133" s="220"/>
      <c r="O133" s="220"/>
      <c r="P133" s="197"/>
      <c r="Q133" s="196"/>
      <c r="R133" s="220"/>
      <c r="S133" s="220"/>
      <c r="T133" s="197"/>
      <c r="U133" s="196"/>
      <c r="V133" s="220"/>
      <c r="W133" s="220"/>
      <c r="X133" s="197"/>
      <c r="Y133" s="196"/>
      <c r="Z133" s="220"/>
      <c r="AA133" s="220"/>
      <c r="AB133" s="197"/>
      <c r="AC133" s="190"/>
      <c r="AD133" s="242"/>
      <c r="AE133" s="242"/>
      <c r="AF133" s="191"/>
      <c r="AG133" s="225"/>
      <c r="AH133" s="226"/>
      <c r="AI133" s="226"/>
      <c r="AJ133" s="226"/>
      <c r="AK133" s="226"/>
      <c r="AL133" s="226"/>
      <c r="AM133" s="226"/>
      <c r="AN133" s="226"/>
      <c r="AO133" s="227"/>
      <c r="AP133" s="271"/>
      <c r="AQ133" s="276"/>
      <c r="AR133" s="276"/>
      <c r="AS133" s="272"/>
      <c r="AT133" s="202"/>
      <c r="AU133" s="207"/>
      <c r="AV133" s="203"/>
      <c r="AW133" s="190"/>
      <c r="AX133" s="191"/>
      <c r="AY133" s="190"/>
      <c r="AZ133" s="191"/>
      <c r="BA133" s="202"/>
      <c r="BB133" s="203"/>
      <c r="BC133" s="271"/>
      <c r="BD133" s="272"/>
      <c r="BE133" s="202"/>
      <c r="BF133" s="203"/>
      <c r="BG133" s="202"/>
      <c r="BH133" s="207"/>
      <c r="BI133" s="203"/>
      <c r="BJ133" s="257"/>
      <c r="BK133" s="258"/>
      <c r="BL133" s="259"/>
      <c r="BM133" s="1"/>
      <c r="BN133" s="2"/>
    </row>
    <row r="134" spans="2:66" ht="15" customHeight="1" thickBot="1">
      <c r="B134" s="215"/>
      <c r="C134" s="216"/>
      <c r="D134" s="216"/>
      <c r="E134" s="216"/>
      <c r="F134" s="216"/>
      <c r="G134" s="216"/>
      <c r="H134" s="216"/>
      <c r="I134" s="216"/>
      <c r="J134" s="216"/>
      <c r="K134" s="216"/>
      <c r="L134" s="217"/>
      <c r="M134" s="198"/>
      <c r="N134" s="221"/>
      <c r="O134" s="221"/>
      <c r="P134" s="199"/>
      <c r="Q134" s="198"/>
      <c r="R134" s="221"/>
      <c r="S134" s="221"/>
      <c r="T134" s="199"/>
      <c r="U134" s="198"/>
      <c r="V134" s="221"/>
      <c r="W134" s="221"/>
      <c r="X134" s="199"/>
      <c r="Y134" s="198"/>
      <c r="Z134" s="221"/>
      <c r="AA134" s="221"/>
      <c r="AB134" s="199"/>
      <c r="AC134" s="192"/>
      <c r="AD134" s="243"/>
      <c r="AE134" s="243"/>
      <c r="AF134" s="193"/>
      <c r="AG134" s="228"/>
      <c r="AH134" s="229"/>
      <c r="AI134" s="229"/>
      <c r="AJ134" s="229"/>
      <c r="AK134" s="229"/>
      <c r="AL134" s="229"/>
      <c r="AM134" s="229"/>
      <c r="AN134" s="229"/>
      <c r="AO134" s="230"/>
      <c r="AP134" s="273"/>
      <c r="AQ134" s="277"/>
      <c r="AR134" s="277"/>
      <c r="AS134" s="274"/>
      <c r="AT134" s="204"/>
      <c r="AU134" s="208"/>
      <c r="AV134" s="205"/>
      <c r="AW134" s="192"/>
      <c r="AX134" s="193"/>
      <c r="AY134" s="192"/>
      <c r="AZ134" s="193"/>
      <c r="BA134" s="204"/>
      <c r="BB134" s="205"/>
      <c r="BC134" s="273"/>
      <c r="BD134" s="274"/>
      <c r="BE134" s="204"/>
      <c r="BF134" s="205"/>
      <c r="BG134" s="204"/>
      <c r="BH134" s="208"/>
      <c r="BI134" s="205"/>
      <c r="BJ134" s="260"/>
      <c r="BK134" s="261"/>
      <c r="BL134" s="262"/>
      <c r="BM134" s="1"/>
      <c r="BN134" s="2"/>
    </row>
    <row r="135" spans="2:66" ht="15" customHeight="1" thickTop="1">
      <c r="B135" s="314" t="s">
        <v>224</v>
      </c>
      <c r="C135" s="315"/>
      <c r="D135" s="315"/>
      <c r="E135" s="315"/>
      <c r="F135" s="315"/>
      <c r="G135" s="315"/>
      <c r="H135" s="315"/>
      <c r="I135" s="315"/>
      <c r="J135" s="315"/>
      <c r="K135" s="315"/>
      <c r="L135" s="316"/>
      <c r="M135" s="194">
        <v>400</v>
      </c>
      <c r="N135" s="219"/>
      <c r="O135" s="219"/>
      <c r="P135" s="195"/>
      <c r="Q135" s="194">
        <v>400</v>
      </c>
      <c r="R135" s="219"/>
      <c r="S135" s="219"/>
      <c r="T135" s="195"/>
      <c r="U135" s="194">
        <v>400</v>
      </c>
      <c r="V135" s="219"/>
      <c r="W135" s="219"/>
      <c r="X135" s="195"/>
      <c r="Y135" s="194">
        <v>400</v>
      </c>
      <c r="Z135" s="219"/>
      <c r="AA135" s="219"/>
      <c r="AB135" s="195"/>
      <c r="AC135" s="188" t="s">
        <v>129</v>
      </c>
      <c r="AD135" s="241"/>
      <c r="AE135" s="241"/>
      <c r="AF135" s="189"/>
      <c r="AG135" s="323" t="s">
        <v>140</v>
      </c>
      <c r="AH135" s="324"/>
      <c r="AI135" s="324"/>
      <c r="AJ135" s="324"/>
      <c r="AK135" s="324"/>
      <c r="AL135" s="324"/>
      <c r="AM135" s="324"/>
      <c r="AN135" s="324"/>
      <c r="AO135" s="325"/>
      <c r="AP135" s="269" t="s">
        <v>159</v>
      </c>
      <c r="AQ135" s="275"/>
      <c r="AR135" s="275"/>
      <c r="AS135" s="270"/>
      <c r="AT135" s="200">
        <f>'12.02'!AT135+AY135</f>
        <v>12</v>
      </c>
      <c r="AU135" s="206"/>
      <c r="AV135" s="201"/>
      <c r="AW135" s="188">
        <f>'12.02'!BG135</f>
        <v>12</v>
      </c>
      <c r="AX135" s="189"/>
      <c r="AY135" s="188"/>
      <c r="AZ135" s="189"/>
      <c r="BA135" s="200"/>
      <c r="BB135" s="201"/>
      <c r="BC135" s="269">
        <f>'12.02'!BC135+BA135</f>
        <v>0</v>
      </c>
      <c r="BD135" s="270"/>
      <c r="BE135" s="200">
        <f>'12.02'!BE135+BA135</f>
        <v>0</v>
      </c>
      <c r="BF135" s="201"/>
      <c r="BG135" s="200">
        <f>AT135-BE135</f>
        <v>12</v>
      </c>
      <c r="BH135" s="206"/>
      <c r="BI135" s="201"/>
      <c r="BJ135" s="254">
        <f>((LEFT(AP135,FIND(" ",AP135)-1)*BC135)/$S$279)</f>
        <v>0</v>
      </c>
      <c r="BK135" s="255"/>
      <c r="BL135" s="256"/>
      <c r="BM135" s="1"/>
      <c r="BN135" s="2"/>
    </row>
    <row r="136" spans="2:66" ht="15" customHeight="1">
      <c r="B136" s="317"/>
      <c r="C136" s="318"/>
      <c r="D136" s="318"/>
      <c r="E136" s="318"/>
      <c r="F136" s="318"/>
      <c r="G136" s="318"/>
      <c r="H136" s="318"/>
      <c r="I136" s="318"/>
      <c r="J136" s="318"/>
      <c r="K136" s="318"/>
      <c r="L136" s="319"/>
      <c r="M136" s="196"/>
      <c r="N136" s="220"/>
      <c r="O136" s="220"/>
      <c r="P136" s="197"/>
      <c r="Q136" s="196"/>
      <c r="R136" s="220"/>
      <c r="S136" s="220"/>
      <c r="T136" s="197"/>
      <c r="U136" s="196"/>
      <c r="V136" s="220"/>
      <c r="W136" s="220"/>
      <c r="X136" s="197"/>
      <c r="Y136" s="196"/>
      <c r="Z136" s="220"/>
      <c r="AA136" s="220"/>
      <c r="AB136" s="197"/>
      <c r="AC136" s="190"/>
      <c r="AD136" s="242"/>
      <c r="AE136" s="242"/>
      <c r="AF136" s="191"/>
      <c r="AG136" s="326"/>
      <c r="AH136" s="327"/>
      <c r="AI136" s="327"/>
      <c r="AJ136" s="327"/>
      <c r="AK136" s="327"/>
      <c r="AL136" s="327"/>
      <c r="AM136" s="327"/>
      <c r="AN136" s="327"/>
      <c r="AO136" s="328"/>
      <c r="AP136" s="271"/>
      <c r="AQ136" s="276"/>
      <c r="AR136" s="276"/>
      <c r="AS136" s="272"/>
      <c r="AT136" s="202"/>
      <c r="AU136" s="207"/>
      <c r="AV136" s="203"/>
      <c r="AW136" s="190"/>
      <c r="AX136" s="191"/>
      <c r="AY136" s="190"/>
      <c r="AZ136" s="191"/>
      <c r="BA136" s="202"/>
      <c r="BB136" s="203"/>
      <c r="BC136" s="271"/>
      <c r="BD136" s="272"/>
      <c r="BE136" s="202"/>
      <c r="BF136" s="203"/>
      <c r="BG136" s="202"/>
      <c r="BH136" s="207"/>
      <c r="BI136" s="203"/>
      <c r="BJ136" s="257"/>
      <c r="BK136" s="258"/>
      <c r="BL136" s="259"/>
      <c r="BM136" s="1"/>
      <c r="BN136" s="2"/>
    </row>
    <row r="137" spans="2:66" ht="15" customHeight="1" thickBot="1">
      <c r="B137" s="320"/>
      <c r="C137" s="321"/>
      <c r="D137" s="321"/>
      <c r="E137" s="321"/>
      <c r="F137" s="321"/>
      <c r="G137" s="321"/>
      <c r="H137" s="321"/>
      <c r="I137" s="321"/>
      <c r="J137" s="321"/>
      <c r="K137" s="321"/>
      <c r="L137" s="322"/>
      <c r="M137" s="198"/>
      <c r="N137" s="221"/>
      <c r="O137" s="221"/>
      <c r="P137" s="199"/>
      <c r="Q137" s="198"/>
      <c r="R137" s="221"/>
      <c r="S137" s="221"/>
      <c r="T137" s="199"/>
      <c r="U137" s="198"/>
      <c r="V137" s="221"/>
      <c r="W137" s="221"/>
      <c r="X137" s="199"/>
      <c r="Y137" s="198"/>
      <c r="Z137" s="221"/>
      <c r="AA137" s="221"/>
      <c r="AB137" s="199"/>
      <c r="AC137" s="192"/>
      <c r="AD137" s="243"/>
      <c r="AE137" s="243"/>
      <c r="AF137" s="193"/>
      <c r="AG137" s="329"/>
      <c r="AH137" s="330"/>
      <c r="AI137" s="330"/>
      <c r="AJ137" s="330"/>
      <c r="AK137" s="330"/>
      <c r="AL137" s="330"/>
      <c r="AM137" s="330"/>
      <c r="AN137" s="330"/>
      <c r="AO137" s="331"/>
      <c r="AP137" s="273"/>
      <c r="AQ137" s="277"/>
      <c r="AR137" s="277"/>
      <c r="AS137" s="274"/>
      <c r="AT137" s="204"/>
      <c r="AU137" s="208"/>
      <c r="AV137" s="205"/>
      <c r="AW137" s="192"/>
      <c r="AX137" s="193"/>
      <c r="AY137" s="192"/>
      <c r="AZ137" s="193"/>
      <c r="BA137" s="204"/>
      <c r="BB137" s="205"/>
      <c r="BC137" s="273"/>
      <c r="BD137" s="274"/>
      <c r="BE137" s="204"/>
      <c r="BF137" s="205"/>
      <c r="BG137" s="204"/>
      <c r="BH137" s="208"/>
      <c r="BI137" s="205"/>
      <c r="BJ137" s="260"/>
      <c r="BK137" s="261"/>
      <c r="BL137" s="262"/>
      <c r="BM137" s="1"/>
      <c r="BN137" s="2"/>
    </row>
    <row r="138" spans="2:66" ht="15" customHeight="1" thickTop="1">
      <c r="B138" s="209" t="s">
        <v>223</v>
      </c>
      <c r="C138" s="210"/>
      <c r="D138" s="210"/>
      <c r="E138" s="210"/>
      <c r="F138" s="210"/>
      <c r="G138" s="210"/>
      <c r="H138" s="210"/>
      <c r="I138" s="210"/>
      <c r="J138" s="210"/>
      <c r="K138" s="210"/>
      <c r="L138" s="211"/>
      <c r="M138" s="194">
        <v>80</v>
      </c>
      <c r="N138" s="219"/>
      <c r="O138" s="219"/>
      <c r="P138" s="195"/>
      <c r="Q138" s="194">
        <v>80</v>
      </c>
      <c r="R138" s="219"/>
      <c r="S138" s="219"/>
      <c r="T138" s="195"/>
      <c r="U138" s="194">
        <v>80</v>
      </c>
      <c r="V138" s="219"/>
      <c r="W138" s="219"/>
      <c r="X138" s="195"/>
      <c r="Y138" s="194">
        <v>80</v>
      </c>
      <c r="Z138" s="219"/>
      <c r="AA138" s="219"/>
      <c r="AB138" s="195"/>
      <c r="AC138" s="296" t="s">
        <v>311</v>
      </c>
      <c r="AD138" s="297"/>
      <c r="AE138" s="297"/>
      <c r="AF138" s="298"/>
      <c r="AG138" s="222" t="s">
        <v>134</v>
      </c>
      <c r="AH138" s="223"/>
      <c r="AI138" s="223"/>
      <c r="AJ138" s="223"/>
      <c r="AK138" s="223"/>
      <c r="AL138" s="223"/>
      <c r="AM138" s="223"/>
      <c r="AN138" s="223"/>
      <c r="AO138" s="224"/>
      <c r="AP138" s="269" t="s">
        <v>52</v>
      </c>
      <c r="AQ138" s="275"/>
      <c r="AR138" s="275"/>
      <c r="AS138" s="270"/>
      <c r="AT138" s="200">
        <f>'12.02'!AT138+AY138</f>
        <v>11</v>
      </c>
      <c r="AU138" s="206"/>
      <c r="AV138" s="201"/>
      <c r="AW138" s="188">
        <f>'12.02'!BG138</f>
        <v>11</v>
      </c>
      <c r="AX138" s="189"/>
      <c r="AY138" s="188"/>
      <c r="AZ138" s="189"/>
      <c r="BA138" s="546"/>
      <c r="BB138" s="547"/>
      <c r="BC138" s="269">
        <f>'12.02'!BC138+BA138</f>
        <v>0</v>
      </c>
      <c r="BD138" s="270"/>
      <c r="BE138" s="200">
        <f>'12.02'!BE138+BA138</f>
        <v>0</v>
      </c>
      <c r="BF138" s="201"/>
      <c r="BG138" s="200">
        <f>AT138-BE138</f>
        <v>11</v>
      </c>
      <c r="BH138" s="206"/>
      <c r="BI138" s="201"/>
      <c r="BJ138" s="254">
        <f>((LEFT(AP138,FIND(" ",AP138)-1)*BC138)/$S$279)</f>
        <v>0</v>
      </c>
      <c r="BK138" s="255"/>
      <c r="BL138" s="256"/>
      <c r="BM138" s="1"/>
      <c r="BN138" s="2"/>
    </row>
    <row r="139" spans="2:66" ht="15" customHeight="1">
      <c r="B139" s="212"/>
      <c r="C139" s="213"/>
      <c r="D139" s="213"/>
      <c r="E139" s="213"/>
      <c r="F139" s="213"/>
      <c r="G139" s="213"/>
      <c r="H139" s="213"/>
      <c r="I139" s="213"/>
      <c r="J139" s="213"/>
      <c r="K139" s="213"/>
      <c r="L139" s="214"/>
      <c r="M139" s="196"/>
      <c r="N139" s="220"/>
      <c r="O139" s="220"/>
      <c r="P139" s="197"/>
      <c r="Q139" s="196"/>
      <c r="R139" s="220"/>
      <c r="S139" s="220"/>
      <c r="T139" s="197"/>
      <c r="U139" s="196"/>
      <c r="V139" s="220"/>
      <c r="W139" s="220"/>
      <c r="X139" s="197"/>
      <c r="Y139" s="196"/>
      <c r="Z139" s="220"/>
      <c r="AA139" s="220"/>
      <c r="AB139" s="197"/>
      <c r="AC139" s="299"/>
      <c r="AD139" s="300"/>
      <c r="AE139" s="300"/>
      <c r="AF139" s="301"/>
      <c r="AG139" s="225"/>
      <c r="AH139" s="226"/>
      <c r="AI139" s="226"/>
      <c r="AJ139" s="226"/>
      <c r="AK139" s="226"/>
      <c r="AL139" s="226"/>
      <c r="AM139" s="226"/>
      <c r="AN139" s="226"/>
      <c r="AO139" s="227"/>
      <c r="AP139" s="271"/>
      <c r="AQ139" s="276"/>
      <c r="AR139" s="276"/>
      <c r="AS139" s="272"/>
      <c r="AT139" s="202"/>
      <c r="AU139" s="207"/>
      <c r="AV139" s="203"/>
      <c r="AW139" s="190"/>
      <c r="AX139" s="191"/>
      <c r="AY139" s="190"/>
      <c r="AZ139" s="191"/>
      <c r="BA139" s="548"/>
      <c r="BB139" s="549"/>
      <c r="BC139" s="271"/>
      <c r="BD139" s="272"/>
      <c r="BE139" s="202"/>
      <c r="BF139" s="203"/>
      <c r="BG139" s="202"/>
      <c r="BH139" s="207"/>
      <c r="BI139" s="203"/>
      <c r="BJ139" s="257"/>
      <c r="BK139" s="258"/>
      <c r="BL139" s="259"/>
      <c r="BM139" s="1"/>
      <c r="BN139" s="2"/>
    </row>
    <row r="140" spans="2:66" ht="15" customHeight="1" thickBot="1">
      <c r="B140" s="215"/>
      <c r="C140" s="216"/>
      <c r="D140" s="216"/>
      <c r="E140" s="216"/>
      <c r="F140" s="216"/>
      <c r="G140" s="216"/>
      <c r="H140" s="216"/>
      <c r="I140" s="216"/>
      <c r="J140" s="216"/>
      <c r="K140" s="216"/>
      <c r="L140" s="217"/>
      <c r="M140" s="198"/>
      <c r="N140" s="221"/>
      <c r="O140" s="221"/>
      <c r="P140" s="199"/>
      <c r="Q140" s="198"/>
      <c r="R140" s="221"/>
      <c r="S140" s="221"/>
      <c r="T140" s="199"/>
      <c r="U140" s="198"/>
      <c r="V140" s="221"/>
      <c r="W140" s="221"/>
      <c r="X140" s="199"/>
      <c r="Y140" s="198"/>
      <c r="Z140" s="221"/>
      <c r="AA140" s="221"/>
      <c r="AB140" s="199"/>
      <c r="AC140" s="302"/>
      <c r="AD140" s="303"/>
      <c r="AE140" s="303"/>
      <c r="AF140" s="304"/>
      <c r="AG140" s="228"/>
      <c r="AH140" s="229"/>
      <c r="AI140" s="229"/>
      <c r="AJ140" s="229"/>
      <c r="AK140" s="229"/>
      <c r="AL140" s="229"/>
      <c r="AM140" s="229"/>
      <c r="AN140" s="229"/>
      <c r="AO140" s="230"/>
      <c r="AP140" s="273"/>
      <c r="AQ140" s="277"/>
      <c r="AR140" s="277"/>
      <c r="AS140" s="274"/>
      <c r="AT140" s="204"/>
      <c r="AU140" s="208"/>
      <c r="AV140" s="205"/>
      <c r="AW140" s="192"/>
      <c r="AX140" s="193"/>
      <c r="AY140" s="192"/>
      <c r="AZ140" s="193"/>
      <c r="BA140" s="550"/>
      <c r="BB140" s="551"/>
      <c r="BC140" s="273"/>
      <c r="BD140" s="274"/>
      <c r="BE140" s="204"/>
      <c r="BF140" s="205"/>
      <c r="BG140" s="204"/>
      <c r="BH140" s="208"/>
      <c r="BI140" s="205"/>
      <c r="BJ140" s="260"/>
      <c r="BK140" s="261"/>
      <c r="BL140" s="262"/>
      <c r="BM140" s="1"/>
      <c r="BN140" s="2"/>
    </row>
    <row r="141" spans="2:66" ht="15" customHeight="1" thickTop="1">
      <c r="B141" s="209" t="s">
        <v>222</v>
      </c>
      <c r="C141" s="210"/>
      <c r="D141" s="210"/>
      <c r="E141" s="210"/>
      <c r="F141" s="210"/>
      <c r="G141" s="210"/>
      <c r="H141" s="210"/>
      <c r="I141" s="210"/>
      <c r="J141" s="210"/>
      <c r="K141" s="210"/>
      <c r="L141" s="211"/>
      <c r="M141" s="194">
        <v>50</v>
      </c>
      <c r="N141" s="219"/>
      <c r="O141" s="219"/>
      <c r="P141" s="195"/>
      <c r="Q141" s="194">
        <v>52</v>
      </c>
      <c r="R141" s="219"/>
      <c r="S141" s="219"/>
      <c r="T141" s="195"/>
      <c r="U141" s="194">
        <v>52</v>
      </c>
      <c r="V141" s="219"/>
      <c r="W141" s="219"/>
      <c r="X141" s="195"/>
      <c r="Y141" s="194">
        <v>50</v>
      </c>
      <c r="Z141" s="219"/>
      <c r="AA141" s="219"/>
      <c r="AB141" s="195"/>
      <c r="AC141" s="305" t="s">
        <v>344</v>
      </c>
      <c r="AD141" s="306"/>
      <c r="AE141" s="306"/>
      <c r="AF141" s="307"/>
      <c r="AG141" s="323" t="s">
        <v>221</v>
      </c>
      <c r="AH141" s="324"/>
      <c r="AI141" s="324"/>
      <c r="AJ141" s="324"/>
      <c r="AK141" s="324"/>
      <c r="AL141" s="324"/>
      <c r="AM141" s="324"/>
      <c r="AN141" s="324"/>
      <c r="AO141" s="325"/>
      <c r="AP141" s="269" t="s">
        <v>52</v>
      </c>
      <c r="AQ141" s="275"/>
      <c r="AR141" s="275"/>
      <c r="AS141" s="270"/>
      <c r="AT141" s="200">
        <f>'12.02'!AT141+AY141</f>
        <v>20</v>
      </c>
      <c r="AU141" s="206"/>
      <c r="AV141" s="201"/>
      <c r="AW141" s="188">
        <f>'12.02'!BG141</f>
        <v>20</v>
      </c>
      <c r="AX141" s="189"/>
      <c r="AY141" s="188"/>
      <c r="AZ141" s="189"/>
      <c r="BA141" s="200"/>
      <c r="BB141" s="201"/>
      <c r="BC141" s="269">
        <f>'12.02'!BC141+BA141</f>
        <v>0</v>
      </c>
      <c r="BD141" s="270"/>
      <c r="BE141" s="200">
        <f>'12.02'!BE141+BA141</f>
        <v>0</v>
      </c>
      <c r="BF141" s="201"/>
      <c r="BG141" s="200">
        <f>AT141-BE141</f>
        <v>20</v>
      </c>
      <c r="BH141" s="206"/>
      <c r="BI141" s="201"/>
      <c r="BJ141" s="254">
        <f>((LEFT(AP141,FIND(" ",AP141)-1)*BC141)/$S$279)</f>
        <v>0</v>
      </c>
      <c r="BK141" s="255"/>
      <c r="BL141" s="256"/>
      <c r="BM141" s="1"/>
      <c r="BN141" s="2"/>
    </row>
    <row r="142" spans="2:66" ht="15" customHeight="1">
      <c r="B142" s="212"/>
      <c r="C142" s="213"/>
      <c r="D142" s="213"/>
      <c r="E142" s="213"/>
      <c r="F142" s="213"/>
      <c r="G142" s="213"/>
      <c r="H142" s="213"/>
      <c r="I142" s="213"/>
      <c r="J142" s="213"/>
      <c r="K142" s="213"/>
      <c r="L142" s="214"/>
      <c r="M142" s="196"/>
      <c r="N142" s="220"/>
      <c r="O142" s="220"/>
      <c r="P142" s="197"/>
      <c r="Q142" s="196"/>
      <c r="R142" s="220"/>
      <c r="S142" s="220"/>
      <c r="T142" s="197"/>
      <c r="U142" s="196"/>
      <c r="V142" s="220"/>
      <c r="W142" s="220"/>
      <c r="X142" s="197"/>
      <c r="Y142" s="196"/>
      <c r="Z142" s="220"/>
      <c r="AA142" s="220"/>
      <c r="AB142" s="197"/>
      <c r="AC142" s="308"/>
      <c r="AD142" s="309"/>
      <c r="AE142" s="309"/>
      <c r="AF142" s="310"/>
      <c r="AG142" s="326"/>
      <c r="AH142" s="327"/>
      <c r="AI142" s="327"/>
      <c r="AJ142" s="327"/>
      <c r="AK142" s="327"/>
      <c r="AL142" s="327"/>
      <c r="AM142" s="327"/>
      <c r="AN142" s="327"/>
      <c r="AO142" s="328"/>
      <c r="AP142" s="271"/>
      <c r="AQ142" s="276"/>
      <c r="AR142" s="276"/>
      <c r="AS142" s="272"/>
      <c r="AT142" s="202"/>
      <c r="AU142" s="207"/>
      <c r="AV142" s="203"/>
      <c r="AW142" s="190"/>
      <c r="AX142" s="191"/>
      <c r="AY142" s="190"/>
      <c r="AZ142" s="191"/>
      <c r="BA142" s="202"/>
      <c r="BB142" s="203"/>
      <c r="BC142" s="271"/>
      <c r="BD142" s="272"/>
      <c r="BE142" s="202"/>
      <c r="BF142" s="203"/>
      <c r="BG142" s="202"/>
      <c r="BH142" s="207"/>
      <c r="BI142" s="203"/>
      <c r="BJ142" s="257"/>
      <c r="BK142" s="258"/>
      <c r="BL142" s="259"/>
      <c r="BM142" s="1"/>
      <c r="BN142" s="2"/>
    </row>
    <row r="143" spans="2:66" ht="15" customHeight="1" thickBot="1">
      <c r="B143" s="215"/>
      <c r="C143" s="216"/>
      <c r="D143" s="216"/>
      <c r="E143" s="216"/>
      <c r="F143" s="216"/>
      <c r="G143" s="216"/>
      <c r="H143" s="216"/>
      <c r="I143" s="216"/>
      <c r="J143" s="216"/>
      <c r="K143" s="216"/>
      <c r="L143" s="217"/>
      <c r="M143" s="198"/>
      <c r="N143" s="221"/>
      <c r="O143" s="221"/>
      <c r="P143" s="199"/>
      <c r="Q143" s="198"/>
      <c r="R143" s="221"/>
      <c r="S143" s="221"/>
      <c r="T143" s="199"/>
      <c r="U143" s="198"/>
      <c r="V143" s="221"/>
      <c r="W143" s="221"/>
      <c r="X143" s="199"/>
      <c r="Y143" s="198"/>
      <c r="Z143" s="221"/>
      <c r="AA143" s="221"/>
      <c r="AB143" s="199"/>
      <c r="AC143" s="311"/>
      <c r="AD143" s="312"/>
      <c r="AE143" s="312"/>
      <c r="AF143" s="313"/>
      <c r="AG143" s="329"/>
      <c r="AH143" s="330"/>
      <c r="AI143" s="330"/>
      <c r="AJ143" s="330"/>
      <c r="AK143" s="330"/>
      <c r="AL143" s="330"/>
      <c r="AM143" s="330"/>
      <c r="AN143" s="330"/>
      <c r="AO143" s="331"/>
      <c r="AP143" s="273"/>
      <c r="AQ143" s="277"/>
      <c r="AR143" s="277"/>
      <c r="AS143" s="274"/>
      <c r="AT143" s="204"/>
      <c r="AU143" s="208"/>
      <c r="AV143" s="205"/>
      <c r="AW143" s="192"/>
      <c r="AX143" s="193"/>
      <c r="AY143" s="192"/>
      <c r="AZ143" s="193"/>
      <c r="BA143" s="204"/>
      <c r="BB143" s="205"/>
      <c r="BC143" s="273"/>
      <c r="BD143" s="274"/>
      <c r="BE143" s="204"/>
      <c r="BF143" s="205"/>
      <c r="BG143" s="204"/>
      <c r="BH143" s="208"/>
      <c r="BI143" s="205"/>
      <c r="BJ143" s="260"/>
      <c r="BK143" s="261"/>
      <c r="BL143" s="262"/>
      <c r="BM143" s="1"/>
      <c r="BN143" s="2"/>
    </row>
    <row r="144" spans="2:66" ht="15" customHeight="1" thickTop="1">
      <c r="B144" s="314" t="s">
        <v>220</v>
      </c>
      <c r="C144" s="315"/>
      <c r="D144" s="315"/>
      <c r="E144" s="315"/>
      <c r="F144" s="315"/>
      <c r="G144" s="315"/>
      <c r="H144" s="315"/>
      <c r="I144" s="315"/>
      <c r="J144" s="315"/>
      <c r="K144" s="315"/>
      <c r="L144" s="316"/>
      <c r="M144" s="194">
        <v>1.2</v>
      </c>
      <c r="N144" s="219"/>
      <c r="O144" s="219"/>
      <c r="P144" s="195"/>
      <c r="Q144" s="194">
        <v>1.5</v>
      </c>
      <c r="R144" s="219"/>
      <c r="S144" s="219"/>
      <c r="T144" s="195"/>
      <c r="U144" s="194">
        <v>1.5</v>
      </c>
      <c r="V144" s="219"/>
      <c r="W144" s="219"/>
      <c r="X144" s="195"/>
      <c r="Y144" s="194">
        <v>1</v>
      </c>
      <c r="Z144" s="219"/>
      <c r="AA144" s="219"/>
      <c r="AB144" s="195"/>
      <c r="AC144" s="305" t="s">
        <v>345</v>
      </c>
      <c r="AD144" s="306"/>
      <c r="AE144" s="306"/>
      <c r="AF144" s="307"/>
      <c r="AG144" s="222" t="s">
        <v>135</v>
      </c>
      <c r="AH144" s="223"/>
      <c r="AI144" s="223"/>
      <c r="AJ144" s="223"/>
      <c r="AK144" s="223"/>
      <c r="AL144" s="223"/>
      <c r="AM144" s="223"/>
      <c r="AN144" s="223"/>
      <c r="AO144" s="224"/>
      <c r="AP144" s="269" t="s">
        <v>61</v>
      </c>
      <c r="AQ144" s="275"/>
      <c r="AR144" s="275"/>
      <c r="AS144" s="270"/>
      <c r="AT144" s="200">
        <f>'12.02'!AT144+AY144</f>
        <v>6</v>
      </c>
      <c r="AU144" s="206"/>
      <c r="AV144" s="201"/>
      <c r="AW144" s="188">
        <f>'12.02'!BG144</f>
        <v>6</v>
      </c>
      <c r="AX144" s="189"/>
      <c r="AY144" s="188"/>
      <c r="AZ144" s="189"/>
      <c r="BA144" s="200"/>
      <c r="BB144" s="201"/>
      <c r="BC144" s="269">
        <f>'12.02'!BC144+BA144</f>
        <v>0</v>
      </c>
      <c r="BD144" s="270"/>
      <c r="BE144" s="200">
        <f>'12.02'!BE144+BA144</f>
        <v>0</v>
      </c>
      <c r="BF144" s="201"/>
      <c r="BG144" s="200">
        <f>AT144-BE144</f>
        <v>6</v>
      </c>
      <c r="BH144" s="206"/>
      <c r="BI144" s="201"/>
      <c r="BJ144" s="254">
        <f>((LEFT(AP144,FIND(" ",AP144)-1)*BC144)/$S$279)</f>
        <v>0</v>
      </c>
      <c r="BK144" s="255"/>
      <c r="BL144" s="256"/>
      <c r="BM144" s="1"/>
      <c r="BN144" s="2"/>
    </row>
    <row r="145" spans="2:66" ht="15" customHeight="1">
      <c r="B145" s="317"/>
      <c r="C145" s="318"/>
      <c r="D145" s="318"/>
      <c r="E145" s="318"/>
      <c r="F145" s="318"/>
      <c r="G145" s="318"/>
      <c r="H145" s="318"/>
      <c r="I145" s="318"/>
      <c r="J145" s="318"/>
      <c r="K145" s="318"/>
      <c r="L145" s="319"/>
      <c r="M145" s="196"/>
      <c r="N145" s="220"/>
      <c r="O145" s="220"/>
      <c r="P145" s="197"/>
      <c r="Q145" s="196"/>
      <c r="R145" s="220"/>
      <c r="S145" s="220"/>
      <c r="T145" s="197"/>
      <c r="U145" s="196"/>
      <c r="V145" s="220"/>
      <c r="W145" s="220"/>
      <c r="X145" s="197"/>
      <c r="Y145" s="196"/>
      <c r="Z145" s="220"/>
      <c r="AA145" s="220"/>
      <c r="AB145" s="197"/>
      <c r="AC145" s="308"/>
      <c r="AD145" s="309"/>
      <c r="AE145" s="309"/>
      <c r="AF145" s="310"/>
      <c r="AG145" s="225"/>
      <c r="AH145" s="226"/>
      <c r="AI145" s="226"/>
      <c r="AJ145" s="226"/>
      <c r="AK145" s="226"/>
      <c r="AL145" s="226"/>
      <c r="AM145" s="226"/>
      <c r="AN145" s="226"/>
      <c r="AO145" s="227"/>
      <c r="AP145" s="271"/>
      <c r="AQ145" s="276"/>
      <c r="AR145" s="276"/>
      <c r="AS145" s="272"/>
      <c r="AT145" s="202"/>
      <c r="AU145" s="207"/>
      <c r="AV145" s="203"/>
      <c r="AW145" s="190"/>
      <c r="AX145" s="191"/>
      <c r="AY145" s="190"/>
      <c r="AZ145" s="191"/>
      <c r="BA145" s="202"/>
      <c r="BB145" s="203"/>
      <c r="BC145" s="271"/>
      <c r="BD145" s="272"/>
      <c r="BE145" s="202"/>
      <c r="BF145" s="203"/>
      <c r="BG145" s="202"/>
      <c r="BH145" s="207"/>
      <c r="BI145" s="203"/>
      <c r="BJ145" s="257"/>
      <c r="BK145" s="258"/>
      <c r="BL145" s="259"/>
      <c r="BM145" s="1"/>
      <c r="BN145" s="2"/>
    </row>
    <row r="146" spans="2:66" ht="15" customHeight="1" thickBot="1">
      <c r="B146" s="320"/>
      <c r="C146" s="321"/>
      <c r="D146" s="321"/>
      <c r="E146" s="321"/>
      <c r="F146" s="321"/>
      <c r="G146" s="321"/>
      <c r="H146" s="321"/>
      <c r="I146" s="321"/>
      <c r="J146" s="321"/>
      <c r="K146" s="321"/>
      <c r="L146" s="322"/>
      <c r="M146" s="198"/>
      <c r="N146" s="221"/>
      <c r="O146" s="221"/>
      <c r="P146" s="199"/>
      <c r="Q146" s="198"/>
      <c r="R146" s="221"/>
      <c r="S146" s="221"/>
      <c r="T146" s="199"/>
      <c r="U146" s="198"/>
      <c r="V146" s="221"/>
      <c r="W146" s="221"/>
      <c r="X146" s="199"/>
      <c r="Y146" s="198"/>
      <c r="Z146" s="221"/>
      <c r="AA146" s="221"/>
      <c r="AB146" s="199"/>
      <c r="AC146" s="311"/>
      <c r="AD146" s="312"/>
      <c r="AE146" s="312"/>
      <c r="AF146" s="313"/>
      <c r="AG146" s="228"/>
      <c r="AH146" s="229"/>
      <c r="AI146" s="229"/>
      <c r="AJ146" s="229"/>
      <c r="AK146" s="229"/>
      <c r="AL146" s="229"/>
      <c r="AM146" s="229"/>
      <c r="AN146" s="229"/>
      <c r="AO146" s="230"/>
      <c r="AP146" s="273"/>
      <c r="AQ146" s="277"/>
      <c r="AR146" s="277"/>
      <c r="AS146" s="274"/>
      <c r="AT146" s="204"/>
      <c r="AU146" s="208"/>
      <c r="AV146" s="205"/>
      <c r="AW146" s="192"/>
      <c r="AX146" s="193"/>
      <c r="AY146" s="192"/>
      <c r="AZ146" s="193"/>
      <c r="BA146" s="204"/>
      <c r="BB146" s="205"/>
      <c r="BC146" s="273"/>
      <c r="BD146" s="274"/>
      <c r="BE146" s="204"/>
      <c r="BF146" s="205"/>
      <c r="BG146" s="204"/>
      <c r="BH146" s="208"/>
      <c r="BI146" s="205"/>
      <c r="BJ146" s="260"/>
      <c r="BK146" s="261"/>
      <c r="BL146" s="262"/>
      <c r="BM146" s="1"/>
      <c r="BN146" s="2"/>
    </row>
    <row r="147" spans="2:66" ht="15" customHeight="1" thickTop="1">
      <c r="B147" s="209" t="s">
        <v>219</v>
      </c>
      <c r="C147" s="210"/>
      <c r="D147" s="210"/>
      <c r="E147" s="210"/>
      <c r="F147" s="210"/>
      <c r="G147" s="210"/>
      <c r="H147" s="210"/>
      <c r="I147" s="210"/>
      <c r="J147" s="210"/>
      <c r="K147" s="210"/>
      <c r="L147" s="211"/>
      <c r="M147" s="194" t="s">
        <v>129</v>
      </c>
      <c r="N147" s="219"/>
      <c r="O147" s="219"/>
      <c r="P147" s="195"/>
      <c r="Q147" s="194" t="s">
        <v>129</v>
      </c>
      <c r="R147" s="219"/>
      <c r="S147" s="219"/>
      <c r="T147" s="195"/>
      <c r="U147" s="194" t="s">
        <v>129</v>
      </c>
      <c r="V147" s="219"/>
      <c r="W147" s="219"/>
      <c r="X147" s="195"/>
      <c r="Y147" s="194" t="s">
        <v>129</v>
      </c>
      <c r="Z147" s="219"/>
      <c r="AA147" s="219"/>
      <c r="AB147" s="195"/>
      <c r="AC147" s="305" t="s">
        <v>129</v>
      </c>
      <c r="AD147" s="306"/>
      <c r="AE147" s="306"/>
      <c r="AF147" s="307"/>
      <c r="AG147" s="222" t="s">
        <v>218</v>
      </c>
      <c r="AH147" s="223"/>
      <c r="AI147" s="223"/>
      <c r="AJ147" s="223"/>
      <c r="AK147" s="223"/>
      <c r="AL147" s="223"/>
      <c r="AM147" s="223"/>
      <c r="AN147" s="223"/>
      <c r="AO147" s="224"/>
      <c r="AP147" s="269" t="s">
        <v>217</v>
      </c>
      <c r="AQ147" s="275"/>
      <c r="AR147" s="275"/>
      <c r="AS147" s="270"/>
      <c r="AT147" s="200">
        <f>'12.02'!AT147+AY147</f>
        <v>2</v>
      </c>
      <c r="AU147" s="206"/>
      <c r="AV147" s="201"/>
      <c r="AW147" s="188">
        <f>'12.02'!BG147</f>
        <v>2</v>
      </c>
      <c r="AX147" s="189"/>
      <c r="AY147" s="188"/>
      <c r="AZ147" s="189"/>
      <c r="BA147" s="200"/>
      <c r="BB147" s="201"/>
      <c r="BC147" s="269">
        <f>'12.02'!BC147+BA147</f>
        <v>0</v>
      </c>
      <c r="BD147" s="270"/>
      <c r="BE147" s="200">
        <f>'12.02'!BE147+BA147</f>
        <v>0</v>
      </c>
      <c r="BF147" s="201"/>
      <c r="BG147" s="200">
        <f>AT147-BE147</f>
        <v>2</v>
      </c>
      <c r="BH147" s="206"/>
      <c r="BI147" s="201"/>
      <c r="BJ147" s="254">
        <f>((LEFT(AP147,FIND(" ",AP147)-1)*BC147)/$S$279)</f>
        <v>0</v>
      </c>
      <c r="BK147" s="255"/>
      <c r="BL147" s="256"/>
      <c r="BM147" s="1"/>
      <c r="BN147" s="2"/>
    </row>
    <row r="148" spans="2:66" ht="15" customHeight="1">
      <c r="B148" s="212"/>
      <c r="C148" s="213"/>
      <c r="D148" s="213"/>
      <c r="E148" s="213"/>
      <c r="F148" s="213"/>
      <c r="G148" s="213"/>
      <c r="H148" s="213"/>
      <c r="I148" s="213"/>
      <c r="J148" s="213"/>
      <c r="K148" s="213"/>
      <c r="L148" s="214"/>
      <c r="M148" s="196"/>
      <c r="N148" s="220"/>
      <c r="O148" s="220"/>
      <c r="P148" s="197"/>
      <c r="Q148" s="196"/>
      <c r="R148" s="220"/>
      <c r="S148" s="220"/>
      <c r="T148" s="197"/>
      <c r="U148" s="196"/>
      <c r="V148" s="220"/>
      <c r="W148" s="220"/>
      <c r="X148" s="197"/>
      <c r="Y148" s="196"/>
      <c r="Z148" s="220"/>
      <c r="AA148" s="220"/>
      <c r="AB148" s="197"/>
      <c r="AC148" s="308"/>
      <c r="AD148" s="309"/>
      <c r="AE148" s="309"/>
      <c r="AF148" s="310"/>
      <c r="AG148" s="225"/>
      <c r="AH148" s="226"/>
      <c r="AI148" s="226"/>
      <c r="AJ148" s="226"/>
      <c r="AK148" s="226"/>
      <c r="AL148" s="226"/>
      <c r="AM148" s="226"/>
      <c r="AN148" s="226"/>
      <c r="AO148" s="227"/>
      <c r="AP148" s="271"/>
      <c r="AQ148" s="276"/>
      <c r="AR148" s="276"/>
      <c r="AS148" s="272"/>
      <c r="AT148" s="202"/>
      <c r="AU148" s="207"/>
      <c r="AV148" s="203"/>
      <c r="AW148" s="190"/>
      <c r="AX148" s="191"/>
      <c r="AY148" s="190"/>
      <c r="AZ148" s="191"/>
      <c r="BA148" s="202"/>
      <c r="BB148" s="203"/>
      <c r="BC148" s="271"/>
      <c r="BD148" s="272"/>
      <c r="BE148" s="202"/>
      <c r="BF148" s="203"/>
      <c r="BG148" s="202"/>
      <c r="BH148" s="207"/>
      <c r="BI148" s="203"/>
      <c r="BJ148" s="257"/>
      <c r="BK148" s="258"/>
      <c r="BL148" s="259"/>
      <c r="BM148" s="1"/>
      <c r="BN148" s="2"/>
    </row>
    <row r="149" spans="2:66" ht="15" customHeight="1" thickBot="1">
      <c r="B149" s="215"/>
      <c r="C149" s="216"/>
      <c r="D149" s="216"/>
      <c r="E149" s="216"/>
      <c r="F149" s="216"/>
      <c r="G149" s="216"/>
      <c r="H149" s="216"/>
      <c r="I149" s="216"/>
      <c r="J149" s="216"/>
      <c r="K149" s="216"/>
      <c r="L149" s="217"/>
      <c r="M149" s="198"/>
      <c r="N149" s="221"/>
      <c r="O149" s="221"/>
      <c r="P149" s="199"/>
      <c r="Q149" s="198"/>
      <c r="R149" s="221"/>
      <c r="S149" s="221"/>
      <c r="T149" s="199"/>
      <c r="U149" s="198"/>
      <c r="V149" s="221"/>
      <c r="W149" s="221"/>
      <c r="X149" s="199"/>
      <c r="Y149" s="198"/>
      <c r="Z149" s="221"/>
      <c r="AA149" s="221"/>
      <c r="AB149" s="199"/>
      <c r="AC149" s="311"/>
      <c r="AD149" s="312"/>
      <c r="AE149" s="312"/>
      <c r="AF149" s="313"/>
      <c r="AG149" s="228"/>
      <c r="AH149" s="229"/>
      <c r="AI149" s="229"/>
      <c r="AJ149" s="229"/>
      <c r="AK149" s="229"/>
      <c r="AL149" s="229"/>
      <c r="AM149" s="229"/>
      <c r="AN149" s="229"/>
      <c r="AO149" s="230"/>
      <c r="AP149" s="273"/>
      <c r="AQ149" s="277"/>
      <c r="AR149" s="277"/>
      <c r="AS149" s="274"/>
      <c r="AT149" s="204"/>
      <c r="AU149" s="208"/>
      <c r="AV149" s="205"/>
      <c r="AW149" s="192"/>
      <c r="AX149" s="193"/>
      <c r="AY149" s="192"/>
      <c r="AZ149" s="193"/>
      <c r="BA149" s="204"/>
      <c r="BB149" s="205"/>
      <c r="BC149" s="273"/>
      <c r="BD149" s="274"/>
      <c r="BE149" s="204"/>
      <c r="BF149" s="205"/>
      <c r="BG149" s="204"/>
      <c r="BH149" s="208"/>
      <c r="BI149" s="205"/>
      <c r="BJ149" s="260"/>
      <c r="BK149" s="261"/>
      <c r="BL149" s="262"/>
      <c r="BM149" s="1"/>
      <c r="BN149" s="2"/>
    </row>
    <row r="150" spans="2:66" ht="15" customHeight="1" thickTop="1">
      <c r="B150" s="209" t="s">
        <v>298</v>
      </c>
      <c r="C150" s="210"/>
      <c r="D150" s="210"/>
      <c r="E150" s="210"/>
      <c r="F150" s="210"/>
      <c r="G150" s="210"/>
      <c r="H150" s="210"/>
      <c r="I150" s="210"/>
      <c r="J150" s="210"/>
      <c r="K150" s="210"/>
      <c r="L150" s="211"/>
      <c r="M150" s="599" t="s">
        <v>129</v>
      </c>
      <c r="N150" s="600"/>
      <c r="O150" s="600"/>
      <c r="P150" s="601"/>
      <c r="Q150" s="599" t="s">
        <v>129</v>
      </c>
      <c r="R150" s="600"/>
      <c r="S150" s="600"/>
      <c r="T150" s="601"/>
      <c r="U150" s="599" t="s">
        <v>129</v>
      </c>
      <c r="V150" s="600"/>
      <c r="W150" s="600"/>
      <c r="X150" s="601"/>
      <c r="Y150" s="599" t="s">
        <v>129</v>
      </c>
      <c r="Z150" s="600"/>
      <c r="AA150" s="600"/>
      <c r="AB150" s="601"/>
      <c r="AC150" s="296" t="s">
        <v>129</v>
      </c>
      <c r="AD150" s="297"/>
      <c r="AE150" s="297"/>
      <c r="AF150" s="298"/>
      <c r="AG150" s="222" t="s">
        <v>216</v>
      </c>
      <c r="AH150" s="223"/>
      <c r="AI150" s="223"/>
      <c r="AJ150" s="223"/>
      <c r="AK150" s="223"/>
      <c r="AL150" s="223"/>
      <c r="AM150" s="223"/>
      <c r="AN150" s="223"/>
      <c r="AO150" s="224"/>
      <c r="AP150" s="269" t="s">
        <v>159</v>
      </c>
      <c r="AQ150" s="275"/>
      <c r="AR150" s="275"/>
      <c r="AS150" s="270"/>
      <c r="AT150" s="200">
        <f>'12.02'!AT150+AY150</f>
        <v>7</v>
      </c>
      <c r="AU150" s="206"/>
      <c r="AV150" s="201"/>
      <c r="AW150" s="188">
        <f>'12.02'!BG150</f>
        <v>7</v>
      </c>
      <c r="AX150" s="189"/>
      <c r="AY150" s="188"/>
      <c r="AZ150" s="189"/>
      <c r="BA150" s="200"/>
      <c r="BB150" s="201"/>
      <c r="BC150" s="269">
        <f>'12.02'!BC150+BA150</f>
        <v>0</v>
      </c>
      <c r="BD150" s="270"/>
      <c r="BE150" s="200">
        <f>'12.02'!BE150+BA150</f>
        <v>0</v>
      </c>
      <c r="BF150" s="201"/>
      <c r="BG150" s="200">
        <f>AT150-BE150</f>
        <v>7</v>
      </c>
      <c r="BH150" s="206"/>
      <c r="BI150" s="201"/>
      <c r="BJ150" s="254">
        <f>((LEFT(AP150,FIND(" ",AP150)-1)*BC150)/$S$279)</f>
        <v>0</v>
      </c>
      <c r="BK150" s="255"/>
      <c r="BL150" s="256"/>
      <c r="BM150" s="1"/>
      <c r="BN150" s="2"/>
    </row>
    <row r="151" spans="2:66" ht="15" customHeight="1">
      <c r="B151" s="212"/>
      <c r="C151" s="213"/>
      <c r="D151" s="213"/>
      <c r="E151" s="213"/>
      <c r="F151" s="213"/>
      <c r="G151" s="213"/>
      <c r="H151" s="213"/>
      <c r="I151" s="213"/>
      <c r="J151" s="213"/>
      <c r="K151" s="213"/>
      <c r="L151" s="214"/>
      <c r="M151" s="602"/>
      <c r="N151" s="603"/>
      <c r="O151" s="603"/>
      <c r="P151" s="604"/>
      <c r="Q151" s="602"/>
      <c r="R151" s="603"/>
      <c r="S151" s="603"/>
      <c r="T151" s="604"/>
      <c r="U151" s="602"/>
      <c r="V151" s="603"/>
      <c r="W151" s="603"/>
      <c r="X151" s="604"/>
      <c r="Y151" s="602"/>
      <c r="Z151" s="603"/>
      <c r="AA151" s="603"/>
      <c r="AB151" s="604"/>
      <c r="AC151" s="299"/>
      <c r="AD151" s="300"/>
      <c r="AE151" s="300"/>
      <c r="AF151" s="301"/>
      <c r="AG151" s="225"/>
      <c r="AH151" s="226"/>
      <c r="AI151" s="226"/>
      <c r="AJ151" s="226"/>
      <c r="AK151" s="226"/>
      <c r="AL151" s="226"/>
      <c r="AM151" s="226"/>
      <c r="AN151" s="226"/>
      <c r="AO151" s="227"/>
      <c r="AP151" s="271"/>
      <c r="AQ151" s="276"/>
      <c r="AR151" s="276"/>
      <c r="AS151" s="272"/>
      <c r="AT151" s="202"/>
      <c r="AU151" s="207"/>
      <c r="AV151" s="203"/>
      <c r="AW151" s="190"/>
      <c r="AX151" s="191"/>
      <c r="AY151" s="190"/>
      <c r="AZ151" s="191"/>
      <c r="BA151" s="202"/>
      <c r="BB151" s="203"/>
      <c r="BC151" s="271"/>
      <c r="BD151" s="272"/>
      <c r="BE151" s="202"/>
      <c r="BF151" s="203"/>
      <c r="BG151" s="202"/>
      <c r="BH151" s="207"/>
      <c r="BI151" s="203"/>
      <c r="BJ151" s="257"/>
      <c r="BK151" s="258"/>
      <c r="BL151" s="259"/>
      <c r="BM151" s="1"/>
      <c r="BN151" s="2"/>
    </row>
    <row r="152" spans="2:66" ht="15" customHeight="1" thickBot="1">
      <c r="B152" s="215"/>
      <c r="C152" s="216"/>
      <c r="D152" s="216"/>
      <c r="E152" s="216"/>
      <c r="F152" s="216"/>
      <c r="G152" s="216"/>
      <c r="H152" s="216"/>
      <c r="I152" s="216"/>
      <c r="J152" s="216"/>
      <c r="K152" s="216"/>
      <c r="L152" s="217"/>
      <c r="M152" s="605"/>
      <c r="N152" s="606"/>
      <c r="O152" s="606"/>
      <c r="P152" s="607"/>
      <c r="Q152" s="605"/>
      <c r="R152" s="606"/>
      <c r="S152" s="606"/>
      <c r="T152" s="607"/>
      <c r="U152" s="605"/>
      <c r="V152" s="606"/>
      <c r="W152" s="606"/>
      <c r="X152" s="607"/>
      <c r="Y152" s="605"/>
      <c r="Z152" s="606"/>
      <c r="AA152" s="606"/>
      <c r="AB152" s="607"/>
      <c r="AC152" s="302"/>
      <c r="AD152" s="303"/>
      <c r="AE152" s="303"/>
      <c r="AF152" s="304"/>
      <c r="AG152" s="228"/>
      <c r="AH152" s="229"/>
      <c r="AI152" s="229"/>
      <c r="AJ152" s="229"/>
      <c r="AK152" s="229"/>
      <c r="AL152" s="229"/>
      <c r="AM152" s="229"/>
      <c r="AN152" s="229"/>
      <c r="AO152" s="230"/>
      <c r="AP152" s="273"/>
      <c r="AQ152" s="277"/>
      <c r="AR152" s="277"/>
      <c r="AS152" s="274"/>
      <c r="AT152" s="204"/>
      <c r="AU152" s="208"/>
      <c r="AV152" s="205"/>
      <c r="AW152" s="192"/>
      <c r="AX152" s="193"/>
      <c r="AY152" s="192"/>
      <c r="AZ152" s="193"/>
      <c r="BA152" s="204"/>
      <c r="BB152" s="205"/>
      <c r="BC152" s="273"/>
      <c r="BD152" s="274"/>
      <c r="BE152" s="204"/>
      <c r="BF152" s="205"/>
      <c r="BG152" s="204"/>
      <c r="BH152" s="208"/>
      <c r="BI152" s="205"/>
      <c r="BJ152" s="260"/>
      <c r="BK152" s="261"/>
      <c r="BL152" s="262"/>
      <c r="BM152" s="1"/>
      <c r="BN152" s="2"/>
    </row>
    <row r="153" spans="2:66" ht="15" customHeight="1" thickTop="1">
      <c r="B153" s="209"/>
      <c r="C153" s="210"/>
      <c r="D153" s="210"/>
      <c r="E153" s="210"/>
      <c r="F153" s="210"/>
      <c r="G153" s="210"/>
      <c r="H153" s="210"/>
      <c r="I153" s="210"/>
      <c r="J153" s="210"/>
      <c r="K153" s="210"/>
      <c r="L153" s="211"/>
      <c r="M153" s="188"/>
      <c r="N153" s="241"/>
      <c r="O153" s="241"/>
      <c r="P153" s="189"/>
      <c r="Q153" s="188"/>
      <c r="R153" s="241"/>
      <c r="S153" s="241"/>
      <c r="T153" s="189"/>
      <c r="U153" s="188"/>
      <c r="V153" s="241"/>
      <c r="W153" s="241"/>
      <c r="X153" s="189"/>
      <c r="Y153" s="188"/>
      <c r="Z153" s="241"/>
      <c r="AA153" s="241"/>
      <c r="AB153" s="189"/>
      <c r="AC153" s="278"/>
      <c r="AD153" s="279"/>
      <c r="AE153" s="279"/>
      <c r="AF153" s="280"/>
      <c r="AG153" s="222"/>
      <c r="AH153" s="223"/>
      <c r="AI153" s="223"/>
      <c r="AJ153" s="223"/>
      <c r="AK153" s="223"/>
      <c r="AL153" s="223"/>
      <c r="AM153" s="223"/>
      <c r="AN153" s="223"/>
      <c r="AO153" s="224"/>
      <c r="AP153" s="269"/>
      <c r="AQ153" s="275"/>
      <c r="AR153" s="275"/>
      <c r="AS153" s="270"/>
      <c r="AT153" s="200">
        <f>'12.02'!AT153+AY153</f>
        <v>0</v>
      </c>
      <c r="AU153" s="206"/>
      <c r="AV153" s="201"/>
      <c r="AW153" s="188">
        <f>'12.02'!BG153</f>
        <v>0</v>
      </c>
      <c r="AX153" s="189"/>
      <c r="AY153" s="188"/>
      <c r="AZ153" s="189"/>
      <c r="BA153" s="200"/>
      <c r="BB153" s="201"/>
      <c r="BC153" s="269">
        <f>'12.02'!BC153+BA153</f>
        <v>0</v>
      </c>
      <c r="BD153" s="270"/>
      <c r="BE153" s="200">
        <f>'12.02'!BE153+BA153</f>
        <v>0</v>
      </c>
      <c r="BF153" s="201"/>
      <c r="BG153" s="200">
        <f>AT153-BE153</f>
        <v>0</v>
      </c>
      <c r="BH153" s="206"/>
      <c r="BI153" s="201"/>
      <c r="BJ153" s="254"/>
      <c r="BK153" s="255"/>
      <c r="BL153" s="256"/>
      <c r="BM153" s="1"/>
      <c r="BN153" s="2"/>
    </row>
    <row r="154" spans="2:66" ht="15" customHeight="1">
      <c r="B154" s="212"/>
      <c r="C154" s="213"/>
      <c r="D154" s="213"/>
      <c r="E154" s="213"/>
      <c r="F154" s="213"/>
      <c r="G154" s="213"/>
      <c r="H154" s="213"/>
      <c r="I154" s="213"/>
      <c r="J154" s="213"/>
      <c r="K154" s="213"/>
      <c r="L154" s="214"/>
      <c r="M154" s="190"/>
      <c r="N154" s="242"/>
      <c r="O154" s="242"/>
      <c r="P154" s="191"/>
      <c r="Q154" s="190"/>
      <c r="R154" s="242"/>
      <c r="S154" s="242"/>
      <c r="T154" s="191"/>
      <c r="U154" s="190"/>
      <c r="V154" s="242"/>
      <c r="W154" s="242"/>
      <c r="X154" s="191"/>
      <c r="Y154" s="190"/>
      <c r="Z154" s="242"/>
      <c r="AA154" s="242"/>
      <c r="AB154" s="191"/>
      <c r="AC154" s="281"/>
      <c r="AD154" s="282"/>
      <c r="AE154" s="282"/>
      <c r="AF154" s="283"/>
      <c r="AG154" s="225"/>
      <c r="AH154" s="226"/>
      <c r="AI154" s="226"/>
      <c r="AJ154" s="226"/>
      <c r="AK154" s="226"/>
      <c r="AL154" s="226"/>
      <c r="AM154" s="226"/>
      <c r="AN154" s="226"/>
      <c r="AO154" s="227"/>
      <c r="AP154" s="271"/>
      <c r="AQ154" s="276"/>
      <c r="AR154" s="276"/>
      <c r="AS154" s="272"/>
      <c r="AT154" s="202"/>
      <c r="AU154" s="207"/>
      <c r="AV154" s="203"/>
      <c r="AW154" s="190"/>
      <c r="AX154" s="191"/>
      <c r="AY154" s="190"/>
      <c r="AZ154" s="191"/>
      <c r="BA154" s="202"/>
      <c r="BB154" s="203"/>
      <c r="BC154" s="271"/>
      <c r="BD154" s="272"/>
      <c r="BE154" s="202"/>
      <c r="BF154" s="203"/>
      <c r="BG154" s="202"/>
      <c r="BH154" s="207"/>
      <c r="BI154" s="203"/>
      <c r="BJ154" s="257"/>
      <c r="BK154" s="258"/>
      <c r="BL154" s="259"/>
      <c r="BM154" s="1"/>
      <c r="BN154" s="2"/>
    </row>
    <row r="155" spans="2:66" ht="15" customHeight="1" thickBot="1">
      <c r="B155" s="215"/>
      <c r="C155" s="216"/>
      <c r="D155" s="216"/>
      <c r="E155" s="216"/>
      <c r="F155" s="216"/>
      <c r="G155" s="216"/>
      <c r="H155" s="216"/>
      <c r="I155" s="216"/>
      <c r="J155" s="216"/>
      <c r="K155" s="216"/>
      <c r="L155" s="217"/>
      <c r="M155" s="192"/>
      <c r="N155" s="243"/>
      <c r="O155" s="243"/>
      <c r="P155" s="193"/>
      <c r="Q155" s="192"/>
      <c r="R155" s="243"/>
      <c r="S155" s="243"/>
      <c r="T155" s="193"/>
      <c r="U155" s="192"/>
      <c r="V155" s="243"/>
      <c r="W155" s="243"/>
      <c r="X155" s="193"/>
      <c r="Y155" s="192"/>
      <c r="Z155" s="243"/>
      <c r="AA155" s="243"/>
      <c r="AB155" s="193"/>
      <c r="AC155" s="284"/>
      <c r="AD155" s="285"/>
      <c r="AE155" s="285"/>
      <c r="AF155" s="286"/>
      <c r="AG155" s="228"/>
      <c r="AH155" s="229"/>
      <c r="AI155" s="229"/>
      <c r="AJ155" s="229"/>
      <c r="AK155" s="229"/>
      <c r="AL155" s="229"/>
      <c r="AM155" s="229"/>
      <c r="AN155" s="229"/>
      <c r="AO155" s="230"/>
      <c r="AP155" s="273"/>
      <c r="AQ155" s="277"/>
      <c r="AR155" s="277"/>
      <c r="AS155" s="274"/>
      <c r="AT155" s="204"/>
      <c r="AU155" s="208"/>
      <c r="AV155" s="205"/>
      <c r="AW155" s="192"/>
      <c r="AX155" s="193"/>
      <c r="AY155" s="192"/>
      <c r="AZ155" s="193"/>
      <c r="BA155" s="204"/>
      <c r="BB155" s="205"/>
      <c r="BC155" s="273"/>
      <c r="BD155" s="274"/>
      <c r="BE155" s="204"/>
      <c r="BF155" s="205"/>
      <c r="BG155" s="204"/>
      <c r="BH155" s="208"/>
      <c r="BI155" s="205"/>
      <c r="BJ155" s="260"/>
      <c r="BK155" s="261"/>
      <c r="BL155" s="262"/>
      <c r="BM155" s="1"/>
      <c r="BN155" s="2"/>
    </row>
    <row r="156" spans="2:66" ht="15" customHeight="1" thickTop="1">
      <c r="B156" s="209"/>
      <c r="C156" s="210"/>
      <c r="D156" s="210"/>
      <c r="E156" s="210"/>
      <c r="F156" s="210"/>
      <c r="G156" s="210"/>
      <c r="H156" s="210"/>
      <c r="I156" s="210"/>
      <c r="J156" s="210"/>
      <c r="K156" s="210"/>
      <c r="L156" s="211"/>
      <c r="M156" s="194"/>
      <c r="N156" s="219"/>
      <c r="O156" s="219"/>
      <c r="P156" s="195"/>
      <c r="Q156" s="194"/>
      <c r="R156" s="219"/>
      <c r="S156" s="219"/>
      <c r="T156" s="195"/>
      <c r="U156" s="194"/>
      <c r="V156" s="219"/>
      <c r="W156" s="219"/>
      <c r="X156" s="195"/>
      <c r="Y156" s="194"/>
      <c r="Z156" s="219"/>
      <c r="AA156" s="219"/>
      <c r="AB156" s="195"/>
      <c r="AC156" s="188"/>
      <c r="AD156" s="241"/>
      <c r="AE156" s="241"/>
      <c r="AF156" s="189"/>
      <c r="AG156" s="222" t="s">
        <v>215</v>
      </c>
      <c r="AH156" s="223"/>
      <c r="AI156" s="223"/>
      <c r="AJ156" s="223"/>
      <c r="AK156" s="223"/>
      <c r="AL156" s="223"/>
      <c r="AM156" s="223"/>
      <c r="AN156" s="223"/>
      <c r="AO156" s="224"/>
      <c r="AP156" s="269" t="s">
        <v>61</v>
      </c>
      <c r="AQ156" s="275"/>
      <c r="AR156" s="275"/>
      <c r="AS156" s="270"/>
      <c r="AT156" s="200">
        <f>'12.02'!AT156+AY156</f>
        <v>37</v>
      </c>
      <c r="AU156" s="206"/>
      <c r="AV156" s="201"/>
      <c r="AW156" s="188">
        <f>'12.02'!BG156</f>
        <v>37</v>
      </c>
      <c r="AX156" s="189"/>
      <c r="AY156" s="188"/>
      <c r="AZ156" s="189"/>
      <c r="BA156" s="200"/>
      <c r="BB156" s="201"/>
      <c r="BC156" s="269">
        <f>'12.02'!BC156+BA156</f>
        <v>0</v>
      </c>
      <c r="BD156" s="270"/>
      <c r="BE156" s="200">
        <f>'12.02'!BE156+BA156</f>
        <v>0</v>
      </c>
      <c r="BF156" s="201"/>
      <c r="BG156" s="200">
        <f>AT156-BE156</f>
        <v>37</v>
      </c>
      <c r="BH156" s="206"/>
      <c r="BI156" s="201"/>
      <c r="BJ156" s="254">
        <f>((LEFT(AP156,FIND(" ",AP156)-1)*BC156)/$S$279)</f>
        <v>0</v>
      </c>
      <c r="BK156" s="255"/>
      <c r="BL156" s="256"/>
      <c r="BM156" s="1"/>
      <c r="BN156" s="2"/>
    </row>
    <row r="157" spans="2:66" ht="15" customHeight="1">
      <c r="B157" s="212"/>
      <c r="C157" s="213"/>
      <c r="D157" s="213"/>
      <c r="E157" s="213"/>
      <c r="F157" s="213"/>
      <c r="G157" s="213"/>
      <c r="H157" s="213"/>
      <c r="I157" s="213"/>
      <c r="J157" s="213"/>
      <c r="K157" s="213"/>
      <c r="L157" s="214"/>
      <c r="M157" s="196"/>
      <c r="N157" s="220"/>
      <c r="O157" s="220"/>
      <c r="P157" s="197"/>
      <c r="Q157" s="196"/>
      <c r="R157" s="220"/>
      <c r="S157" s="220"/>
      <c r="T157" s="197"/>
      <c r="U157" s="196"/>
      <c r="V157" s="220"/>
      <c r="W157" s="220"/>
      <c r="X157" s="197"/>
      <c r="Y157" s="196"/>
      <c r="Z157" s="220"/>
      <c r="AA157" s="220"/>
      <c r="AB157" s="197"/>
      <c r="AC157" s="190"/>
      <c r="AD157" s="242"/>
      <c r="AE157" s="242"/>
      <c r="AF157" s="191"/>
      <c r="AG157" s="225"/>
      <c r="AH157" s="226"/>
      <c r="AI157" s="226"/>
      <c r="AJ157" s="226"/>
      <c r="AK157" s="226"/>
      <c r="AL157" s="226"/>
      <c r="AM157" s="226"/>
      <c r="AN157" s="226"/>
      <c r="AO157" s="227"/>
      <c r="AP157" s="271"/>
      <c r="AQ157" s="276"/>
      <c r="AR157" s="276"/>
      <c r="AS157" s="272"/>
      <c r="AT157" s="202"/>
      <c r="AU157" s="207"/>
      <c r="AV157" s="203"/>
      <c r="AW157" s="190"/>
      <c r="AX157" s="191"/>
      <c r="AY157" s="190"/>
      <c r="AZ157" s="191"/>
      <c r="BA157" s="202"/>
      <c r="BB157" s="203"/>
      <c r="BC157" s="271"/>
      <c r="BD157" s="272"/>
      <c r="BE157" s="202"/>
      <c r="BF157" s="203"/>
      <c r="BG157" s="202"/>
      <c r="BH157" s="207"/>
      <c r="BI157" s="203"/>
      <c r="BJ157" s="257"/>
      <c r="BK157" s="258"/>
      <c r="BL157" s="259"/>
      <c r="BM157" s="1"/>
      <c r="BN157" s="2"/>
    </row>
    <row r="158" spans="2:66" ht="15" customHeight="1" thickBot="1">
      <c r="B158" s="215"/>
      <c r="C158" s="216"/>
      <c r="D158" s="216"/>
      <c r="E158" s="216"/>
      <c r="F158" s="216"/>
      <c r="G158" s="216"/>
      <c r="H158" s="216"/>
      <c r="I158" s="216"/>
      <c r="J158" s="216"/>
      <c r="K158" s="216"/>
      <c r="L158" s="217"/>
      <c r="M158" s="198"/>
      <c r="N158" s="221"/>
      <c r="O158" s="221"/>
      <c r="P158" s="199"/>
      <c r="Q158" s="198"/>
      <c r="R158" s="221"/>
      <c r="S158" s="221"/>
      <c r="T158" s="199"/>
      <c r="U158" s="198"/>
      <c r="V158" s="221"/>
      <c r="W158" s="221"/>
      <c r="X158" s="199"/>
      <c r="Y158" s="198"/>
      <c r="Z158" s="221"/>
      <c r="AA158" s="221"/>
      <c r="AB158" s="199"/>
      <c r="AC158" s="192"/>
      <c r="AD158" s="243"/>
      <c r="AE158" s="243"/>
      <c r="AF158" s="193"/>
      <c r="AG158" s="228"/>
      <c r="AH158" s="229"/>
      <c r="AI158" s="229"/>
      <c r="AJ158" s="229"/>
      <c r="AK158" s="229"/>
      <c r="AL158" s="229"/>
      <c r="AM158" s="229"/>
      <c r="AN158" s="229"/>
      <c r="AO158" s="230"/>
      <c r="AP158" s="273"/>
      <c r="AQ158" s="277"/>
      <c r="AR158" s="277"/>
      <c r="AS158" s="274"/>
      <c r="AT158" s="204"/>
      <c r="AU158" s="208"/>
      <c r="AV158" s="205"/>
      <c r="AW158" s="192"/>
      <c r="AX158" s="193"/>
      <c r="AY158" s="192"/>
      <c r="AZ158" s="193"/>
      <c r="BA158" s="204"/>
      <c r="BB158" s="205"/>
      <c r="BC158" s="273"/>
      <c r="BD158" s="274"/>
      <c r="BE158" s="204"/>
      <c r="BF158" s="205"/>
      <c r="BG158" s="204"/>
      <c r="BH158" s="208"/>
      <c r="BI158" s="205"/>
      <c r="BJ158" s="260"/>
      <c r="BK158" s="261"/>
      <c r="BL158" s="262"/>
      <c r="BM158" s="1"/>
      <c r="BN158" s="2"/>
    </row>
    <row r="159" spans="2:66" ht="15" customHeight="1" thickTop="1" thickBot="1">
      <c r="B159" s="209"/>
      <c r="C159" s="210"/>
      <c r="D159" s="210"/>
      <c r="E159" s="210"/>
      <c r="F159" s="210"/>
      <c r="G159" s="210"/>
      <c r="H159" s="210"/>
      <c r="I159" s="210"/>
      <c r="J159" s="210"/>
      <c r="K159" s="210"/>
      <c r="L159" s="211"/>
      <c r="M159" s="218"/>
      <c r="N159" s="218"/>
      <c r="O159" s="218"/>
      <c r="P159" s="218"/>
      <c r="Q159" s="218"/>
      <c r="R159" s="218"/>
      <c r="S159" s="218"/>
      <c r="T159" s="218"/>
      <c r="U159" s="218"/>
      <c r="V159" s="218"/>
      <c r="W159" s="218"/>
      <c r="X159" s="218"/>
      <c r="Y159" s="218"/>
      <c r="Z159" s="218"/>
      <c r="AA159" s="218"/>
      <c r="AB159" s="218"/>
      <c r="AC159" s="182"/>
      <c r="AD159" s="182"/>
      <c r="AE159" s="182"/>
      <c r="AF159" s="182"/>
      <c r="AG159" s="222" t="s">
        <v>301</v>
      </c>
      <c r="AH159" s="223"/>
      <c r="AI159" s="223"/>
      <c r="AJ159" s="223"/>
      <c r="AK159" s="223"/>
      <c r="AL159" s="223"/>
      <c r="AM159" s="223"/>
      <c r="AN159" s="223"/>
      <c r="AO159" s="224"/>
      <c r="AP159" s="269" t="s">
        <v>52</v>
      </c>
      <c r="AQ159" s="275"/>
      <c r="AR159" s="275"/>
      <c r="AS159" s="270"/>
      <c r="AT159" s="200">
        <f>'12.02'!AT159+AY159</f>
        <v>10</v>
      </c>
      <c r="AU159" s="206"/>
      <c r="AV159" s="201"/>
      <c r="AW159" s="188">
        <f>'12.02'!BG159</f>
        <v>10</v>
      </c>
      <c r="AX159" s="189"/>
      <c r="AY159" s="188"/>
      <c r="AZ159" s="189"/>
      <c r="BA159" s="200"/>
      <c r="BB159" s="201"/>
      <c r="BC159" s="269">
        <f>'12.02'!BC159+BA159</f>
        <v>0</v>
      </c>
      <c r="BD159" s="270"/>
      <c r="BE159" s="200">
        <f>'12.02'!BE159+BA159</f>
        <v>0</v>
      </c>
      <c r="BF159" s="201"/>
      <c r="BG159" s="200">
        <f>AT159-BE159</f>
        <v>10</v>
      </c>
      <c r="BH159" s="206"/>
      <c r="BI159" s="201"/>
      <c r="BJ159" s="254">
        <f>((LEFT(AP159,FIND(" ",AP159)-1)*BC159)/$S$279)</f>
        <v>0</v>
      </c>
      <c r="BK159" s="255"/>
      <c r="BL159" s="256"/>
      <c r="BM159" s="1"/>
      <c r="BN159" s="2"/>
    </row>
    <row r="160" spans="2:66" ht="15" customHeight="1" thickTop="1" thickBot="1">
      <c r="B160" s="212"/>
      <c r="C160" s="213"/>
      <c r="D160" s="213"/>
      <c r="E160" s="213"/>
      <c r="F160" s="213"/>
      <c r="G160" s="213"/>
      <c r="H160" s="213"/>
      <c r="I160" s="213"/>
      <c r="J160" s="213"/>
      <c r="K160" s="213"/>
      <c r="L160" s="214"/>
      <c r="M160" s="218"/>
      <c r="N160" s="218"/>
      <c r="O160" s="218"/>
      <c r="P160" s="218"/>
      <c r="Q160" s="218"/>
      <c r="R160" s="218"/>
      <c r="S160" s="218"/>
      <c r="T160" s="218"/>
      <c r="U160" s="218"/>
      <c r="V160" s="218"/>
      <c r="W160" s="218"/>
      <c r="X160" s="218"/>
      <c r="Y160" s="218"/>
      <c r="Z160" s="218"/>
      <c r="AA160" s="218"/>
      <c r="AB160" s="218"/>
      <c r="AC160" s="182"/>
      <c r="AD160" s="182"/>
      <c r="AE160" s="182"/>
      <c r="AF160" s="182"/>
      <c r="AG160" s="225"/>
      <c r="AH160" s="226"/>
      <c r="AI160" s="226"/>
      <c r="AJ160" s="226"/>
      <c r="AK160" s="226"/>
      <c r="AL160" s="226"/>
      <c r="AM160" s="226"/>
      <c r="AN160" s="226"/>
      <c r="AO160" s="227"/>
      <c r="AP160" s="271"/>
      <c r="AQ160" s="276"/>
      <c r="AR160" s="276"/>
      <c r="AS160" s="272"/>
      <c r="AT160" s="202"/>
      <c r="AU160" s="207"/>
      <c r="AV160" s="203"/>
      <c r="AW160" s="190"/>
      <c r="AX160" s="191"/>
      <c r="AY160" s="190"/>
      <c r="AZ160" s="191"/>
      <c r="BA160" s="202"/>
      <c r="BB160" s="203"/>
      <c r="BC160" s="271"/>
      <c r="BD160" s="272"/>
      <c r="BE160" s="202"/>
      <c r="BF160" s="203"/>
      <c r="BG160" s="202"/>
      <c r="BH160" s="207"/>
      <c r="BI160" s="203"/>
      <c r="BJ160" s="257"/>
      <c r="BK160" s="258"/>
      <c r="BL160" s="259"/>
      <c r="BM160" s="1"/>
      <c r="BN160" s="2"/>
    </row>
    <row r="161" spans="2:67" ht="15" customHeight="1" thickTop="1" thickBot="1">
      <c r="B161" s="215"/>
      <c r="C161" s="216"/>
      <c r="D161" s="216"/>
      <c r="E161" s="216"/>
      <c r="F161" s="216"/>
      <c r="G161" s="216"/>
      <c r="H161" s="216"/>
      <c r="I161" s="216"/>
      <c r="J161" s="216"/>
      <c r="K161" s="216"/>
      <c r="L161" s="217"/>
      <c r="M161" s="218"/>
      <c r="N161" s="218"/>
      <c r="O161" s="218"/>
      <c r="P161" s="218"/>
      <c r="Q161" s="218"/>
      <c r="R161" s="218"/>
      <c r="S161" s="218"/>
      <c r="T161" s="218"/>
      <c r="U161" s="218"/>
      <c r="V161" s="218"/>
      <c r="W161" s="218"/>
      <c r="X161" s="218"/>
      <c r="Y161" s="218"/>
      <c r="Z161" s="218"/>
      <c r="AA161" s="218"/>
      <c r="AB161" s="218"/>
      <c r="AC161" s="182"/>
      <c r="AD161" s="182"/>
      <c r="AE161" s="182"/>
      <c r="AF161" s="182"/>
      <c r="AG161" s="228"/>
      <c r="AH161" s="229"/>
      <c r="AI161" s="229"/>
      <c r="AJ161" s="229"/>
      <c r="AK161" s="229"/>
      <c r="AL161" s="229"/>
      <c r="AM161" s="229"/>
      <c r="AN161" s="229"/>
      <c r="AO161" s="230"/>
      <c r="AP161" s="273"/>
      <c r="AQ161" s="277"/>
      <c r="AR161" s="277"/>
      <c r="AS161" s="274"/>
      <c r="AT161" s="204"/>
      <c r="AU161" s="208"/>
      <c r="AV161" s="205"/>
      <c r="AW161" s="192"/>
      <c r="AX161" s="193"/>
      <c r="AY161" s="192"/>
      <c r="AZ161" s="193"/>
      <c r="BA161" s="204"/>
      <c r="BB161" s="205"/>
      <c r="BC161" s="273"/>
      <c r="BD161" s="274"/>
      <c r="BE161" s="204"/>
      <c r="BF161" s="205"/>
      <c r="BG161" s="204"/>
      <c r="BH161" s="208"/>
      <c r="BI161" s="205"/>
      <c r="BJ161" s="260"/>
      <c r="BK161" s="261"/>
      <c r="BL161" s="262"/>
      <c r="BM161" s="1"/>
      <c r="BN161" s="2"/>
    </row>
    <row r="162" spans="2:67" ht="15" customHeight="1" thickTop="1" thickBot="1">
      <c r="B162" s="209"/>
      <c r="C162" s="210"/>
      <c r="D162" s="210"/>
      <c r="E162" s="210"/>
      <c r="F162" s="210"/>
      <c r="G162" s="210"/>
      <c r="H162" s="210"/>
      <c r="I162" s="210"/>
      <c r="J162" s="210"/>
      <c r="K162" s="210"/>
      <c r="L162" s="211"/>
      <c r="M162" s="218"/>
      <c r="N162" s="218"/>
      <c r="O162" s="218"/>
      <c r="P162" s="218"/>
      <c r="Q162" s="218"/>
      <c r="R162" s="218"/>
      <c r="S162" s="218"/>
      <c r="T162" s="218"/>
      <c r="U162" s="218"/>
      <c r="V162" s="218"/>
      <c r="W162" s="218"/>
      <c r="X162" s="218"/>
      <c r="Y162" s="218"/>
      <c r="Z162" s="218"/>
      <c r="AA162" s="218"/>
      <c r="AB162" s="218"/>
      <c r="AC162" s="182"/>
      <c r="AD162" s="182"/>
      <c r="AE162" s="182"/>
      <c r="AF162" s="182"/>
      <c r="AG162" s="222" t="s">
        <v>164</v>
      </c>
      <c r="AH162" s="223"/>
      <c r="AI162" s="223"/>
      <c r="AJ162" s="223"/>
      <c r="AK162" s="223"/>
      <c r="AL162" s="223"/>
      <c r="AM162" s="223"/>
      <c r="AN162" s="223"/>
      <c r="AO162" s="224"/>
      <c r="AP162" s="269" t="s">
        <v>52</v>
      </c>
      <c r="AQ162" s="275"/>
      <c r="AR162" s="275"/>
      <c r="AS162" s="270"/>
      <c r="AT162" s="200">
        <f>'12.02'!AT162+AY162</f>
        <v>0</v>
      </c>
      <c r="AU162" s="206"/>
      <c r="AV162" s="201"/>
      <c r="AW162" s="188">
        <f>'12.02'!BG162</f>
        <v>0</v>
      </c>
      <c r="AX162" s="189"/>
      <c r="AY162" s="188"/>
      <c r="AZ162" s="189"/>
      <c r="BA162" s="200"/>
      <c r="BB162" s="201"/>
      <c r="BC162" s="269">
        <f>'12.02'!BC162+BA162</f>
        <v>0</v>
      </c>
      <c r="BD162" s="270"/>
      <c r="BE162" s="200">
        <f>'12.02'!BE162+BA162</f>
        <v>0</v>
      </c>
      <c r="BF162" s="201"/>
      <c r="BG162" s="200">
        <f>AT162-BE162</f>
        <v>0</v>
      </c>
      <c r="BH162" s="206"/>
      <c r="BI162" s="201"/>
      <c r="BJ162" s="254">
        <f>((LEFT(AP162,FIND(" ",AP162)-1)*BC162)/$S$279)</f>
        <v>0</v>
      </c>
      <c r="BK162" s="255"/>
      <c r="BL162" s="256"/>
      <c r="BM162" s="1"/>
      <c r="BN162" s="2"/>
    </row>
    <row r="163" spans="2:67" ht="15" customHeight="1" thickTop="1" thickBot="1">
      <c r="B163" s="212"/>
      <c r="C163" s="213"/>
      <c r="D163" s="213"/>
      <c r="E163" s="213"/>
      <c r="F163" s="213"/>
      <c r="G163" s="213"/>
      <c r="H163" s="213"/>
      <c r="I163" s="213"/>
      <c r="J163" s="213"/>
      <c r="K163" s="213"/>
      <c r="L163" s="214"/>
      <c r="M163" s="218"/>
      <c r="N163" s="218"/>
      <c r="O163" s="218"/>
      <c r="P163" s="218"/>
      <c r="Q163" s="218"/>
      <c r="R163" s="218"/>
      <c r="S163" s="218"/>
      <c r="T163" s="218"/>
      <c r="U163" s="218"/>
      <c r="V163" s="218"/>
      <c r="W163" s="218"/>
      <c r="X163" s="218"/>
      <c r="Y163" s="218"/>
      <c r="Z163" s="218"/>
      <c r="AA163" s="218"/>
      <c r="AB163" s="218"/>
      <c r="AC163" s="182"/>
      <c r="AD163" s="182"/>
      <c r="AE163" s="182"/>
      <c r="AF163" s="182"/>
      <c r="AG163" s="225"/>
      <c r="AH163" s="226"/>
      <c r="AI163" s="226"/>
      <c r="AJ163" s="226"/>
      <c r="AK163" s="226"/>
      <c r="AL163" s="226"/>
      <c r="AM163" s="226"/>
      <c r="AN163" s="226"/>
      <c r="AO163" s="227"/>
      <c r="AP163" s="271"/>
      <c r="AQ163" s="276"/>
      <c r="AR163" s="276"/>
      <c r="AS163" s="272"/>
      <c r="AT163" s="202"/>
      <c r="AU163" s="207"/>
      <c r="AV163" s="203"/>
      <c r="AW163" s="190"/>
      <c r="AX163" s="191"/>
      <c r="AY163" s="190"/>
      <c r="AZ163" s="191"/>
      <c r="BA163" s="202"/>
      <c r="BB163" s="203"/>
      <c r="BC163" s="271"/>
      <c r="BD163" s="272"/>
      <c r="BE163" s="202"/>
      <c r="BF163" s="203"/>
      <c r="BG163" s="202"/>
      <c r="BH163" s="207"/>
      <c r="BI163" s="203"/>
      <c r="BJ163" s="257"/>
      <c r="BK163" s="258"/>
      <c r="BL163" s="259"/>
      <c r="BM163" s="1"/>
      <c r="BN163" s="2"/>
    </row>
    <row r="164" spans="2:67" ht="15" customHeight="1" thickTop="1" thickBot="1">
      <c r="B164" s="215"/>
      <c r="C164" s="216"/>
      <c r="D164" s="216"/>
      <c r="E164" s="216"/>
      <c r="F164" s="216"/>
      <c r="G164" s="216"/>
      <c r="H164" s="216"/>
      <c r="I164" s="216"/>
      <c r="J164" s="216"/>
      <c r="K164" s="216"/>
      <c r="L164" s="217"/>
      <c r="M164" s="218"/>
      <c r="N164" s="218"/>
      <c r="O164" s="218"/>
      <c r="P164" s="218"/>
      <c r="Q164" s="218"/>
      <c r="R164" s="218"/>
      <c r="S164" s="218"/>
      <c r="T164" s="218"/>
      <c r="U164" s="218"/>
      <c r="V164" s="218"/>
      <c r="W164" s="218"/>
      <c r="X164" s="218"/>
      <c r="Y164" s="218"/>
      <c r="Z164" s="218"/>
      <c r="AA164" s="218"/>
      <c r="AB164" s="218"/>
      <c r="AC164" s="182"/>
      <c r="AD164" s="182"/>
      <c r="AE164" s="182"/>
      <c r="AF164" s="182"/>
      <c r="AG164" s="228"/>
      <c r="AH164" s="229"/>
      <c r="AI164" s="229"/>
      <c r="AJ164" s="229"/>
      <c r="AK164" s="229"/>
      <c r="AL164" s="229"/>
      <c r="AM164" s="229"/>
      <c r="AN164" s="229"/>
      <c r="AO164" s="230"/>
      <c r="AP164" s="273"/>
      <c r="AQ164" s="277"/>
      <c r="AR164" s="277"/>
      <c r="AS164" s="274"/>
      <c r="AT164" s="204"/>
      <c r="AU164" s="208"/>
      <c r="AV164" s="205"/>
      <c r="AW164" s="192"/>
      <c r="AX164" s="193"/>
      <c r="AY164" s="192"/>
      <c r="AZ164" s="193"/>
      <c r="BA164" s="204"/>
      <c r="BB164" s="205"/>
      <c r="BC164" s="273"/>
      <c r="BD164" s="274"/>
      <c r="BE164" s="204"/>
      <c r="BF164" s="205"/>
      <c r="BG164" s="204"/>
      <c r="BH164" s="208"/>
      <c r="BI164" s="205"/>
      <c r="BJ164" s="260"/>
      <c r="BK164" s="261"/>
      <c r="BL164" s="262"/>
      <c r="BM164" s="1"/>
      <c r="BN164" s="2"/>
    </row>
    <row r="165" spans="2:67" ht="15" customHeight="1" thickTop="1" thickBot="1">
      <c r="B165" s="209"/>
      <c r="C165" s="210"/>
      <c r="D165" s="210"/>
      <c r="E165" s="210"/>
      <c r="F165" s="210"/>
      <c r="G165" s="210"/>
      <c r="H165" s="210"/>
      <c r="I165" s="210"/>
      <c r="J165" s="210"/>
      <c r="K165" s="210"/>
      <c r="L165" s="211"/>
      <c r="M165" s="218"/>
      <c r="N165" s="218"/>
      <c r="O165" s="218"/>
      <c r="P165" s="218"/>
      <c r="Q165" s="218"/>
      <c r="R165" s="218"/>
      <c r="S165" s="218"/>
      <c r="T165" s="218"/>
      <c r="U165" s="218"/>
      <c r="V165" s="218"/>
      <c r="W165" s="218"/>
      <c r="X165" s="218"/>
      <c r="Y165" s="218"/>
      <c r="Z165" s="218"/>
      <c r="AA165" s="218"/>
      <c r="AB165" s="218"/>
      <c r="AC165" s="182"/>
      <c r="AD165" s="182"/>
      <c r="AE165" s="182"/>
      <c r="AF165" s="182"/>
      <c r="AG165" s="265" t="s">
        <v>63</v>
      </c>
      <c r="AH165" s="265"/>
      <c r="AI165" s="265"/>
      <c r="AJ165" s="265"/>
      <c r="AK165" s="265"/>
      <c r="AL165" s="265"/>
      <c r="AM165" s="265"/>
      <c r="AN165" s="265"/>
      <c r="AO165" s="265"/>
      <c r="AP165" s="265"/>
      <c r="AQ165" s="265"/>
      <c r="AR165" s="265"/>
      <c r="AS165" s="265"/>
      <c r="AT165" s="265"/>
      <c r="AU165" s="265"/>
      <c r="AV165" s="265"/>
      <c r="AW165" s="265"/>
      <c r="AX165" s="265"/>
      <c r="AY165" s="265"/>
      <c r="AZ165" s="265"/>
      <c r="BA165" s="265"/>
      <c r="BB165" s="265"/>
      <c r="BC165" s="265"/>
      <c r="BD165" s="265"/>
      <c r="BE165" s="265"/>
      <c r="BF165" s="265"/>
      <c r="BG165" s="265"/>
      <c r="BH165" s="265"/>
      <c r="BI165" s="266"/>
      <c r="BJ165" s="254">
        <f>SUM(BG66:BI164)</f>
        <v>528</v>
      </c>
      <c r="BK165" s="255"/>
      <c r="BL165" s="256"/>
      <c r="BM165" s="263" t="s">
        <v>263</v>
      </c>
      <c r="BN165" s="264"/>
      <c r="BO165" s="264"/>
    </row>
    <row r="166" spans="2:67" ht="15" customHeight="1" thickTop="1" thickBot="1">
      <c r="B166" s="212"/>
      <c r="C166" s="213"/>
      <c r="D166" s="213"/>
      <c r="E166" s="213"/>
      <c r="F166" s="213"/>
      <c r="G166" s="213"/>
      <c r="H166" s="213"/>
      <c r="I166" s="213"/>
      <c r="J166" s="213"/>
      <c r="K166" s="213"/>
      <c r="L166" s="214"/>
      <c r="M166" s="218"/>
      <c r="N166" s="218"/>
      <c r="O166" s="218"/>
      <c r="P166" s="218"/>
      <c r="Q166" s="218"/>
      <c r="R166" s="218"/>
      <c r="S166" s="218"/>
      <c r="T166" s="218"/>
      <c r="U166" s="218"/>
      <c r="V166" s="218"/>
      <c r="W166" s="218"/>
      <c r="X166" s="218"/>
      <c r="Y166" s="218"/>
      <c r="Z166" s="218"/>
      <c r="AA166" s="218"/>
      <c r="AB166" s="218"/>
      <c r="AC166" s="182"/>
      <c r="AD166" s="182"/>
      <c r="AE166" s="182"/>
      <c r="AF166" s="182"/>
      <c r="AG166" s="267"/>
      <c r="AH166" s="267"/>
      <c r="AI166" s="267"/>
      <c r="AJ166" s="267"/>
      <c r="AK166" s="267"/>
      <c r="AL166" s="267"/>
      <c r="AM166" s="267"/>
      <c r="AN166" s="267"/>
      <c r="AO166" s="267"/>
      <c r="AP166" s="267"/>
      <c r="AQ166" s="267"/>
      <c r="AR166" s="267"/>
      <c r="AS166" s="267"/>
      <c r="AT166" s="267"/>
      <c r="AU166" s="267"/>
      <c r="AV166" s="267"/>
      <c r="AW166" s="267"/>
      <c r="AX166" s="267"/>
      <c r="AY166" s="267"/>
      <c r="AZ166" s="267"/>
      <c r="BA166" s="267"/>
      <c r="BB166" s="267"/>
      <c r="BC166" s="267"/>
      <c r="BD166" s="267"/>
      <c r="BE166" s="267"/>
      <c r="BF166" s="267"/>
      <c r="BG166" s="267"/>
      <c r="BH166" s="267"/>
      <c r="BI166" s="268"/>
      <c r="BJ166" s="257"/>
      <c r="BK166" s="258"/>
      <c r="BL166" s="259"/>
      <c r="BM166" s="263"/>
      <c r="BN166" s="264"/>
      <c r="BO166" s="264"/>
    </row>
    <row r="167" spans="2:67" ht="15" customHeight="1" thickTop="1" thickBot="1">
      <c r="B167" s="215"/>
      <c r="C167" s="216"/>
      <c r="D167" s="216"/>
      <c r="E167" s="216"/>
      <c r="F167" s="216"/>
      <c r="G167" s="216"/>
      <c r="H167" s="216"/>
      <c r="I167" s="216"/>
      <c r="J167" s="216"/>
      <c r="K167" s="216"/>
      <c r="L167" s="217"/>
      <c r="M167" s="218"/>
      <c r="N167" s="218"/>
      <c r="O167" s="218"/>
      <c r="P167" s="218"/>
      <c r="Q167" s="218"/>
      <c r="R167" s="218"/>
      <c r="S167" s="218"/>
      <c r="T167" s="218"/>
      <c r="U167" s="218"/>
      <c r="V167" s="218"/>
      <c r="W167" s="218"/>
      <c r="X167" s="218"/>
      <c r="Y167" s="218"/>
      <c r="Z167" s="218"/>
      <c r="AA167" s="218"/>
      <c r="AB167" s="218"/>
      <c r="AC167" s="182"/>
      <c r="AD167" s="182"/>
      <c r="AE167" s="182"/>
      <c r="AF167" s="182"/>
      <c r="AG167" s="267"/>
      <c r="AH167" s="267"/>
      <c r="AI167" s="267"/>
      <c r="AJ167" s="267"/>
      <c r="AK167" s="267"/>
      <c r="AL167" s="267"/>
      <c r="AM167" s="267"/>
      <c r="AN167" s="267"/>
      <c r="AO167" s="267"/>
      <c r="AP167" s="267"/>
      <c r="AQ167" s="267"/>
      <c r="AR167" s="267"/>
      <c r="AS167" s="267"/>
      <c r="AT167" s="267"/>
      <c r="AU167" s="267"/>
      <c r="AV167" s="267"/>
      <c r="AW167" s="267"/>
      <c r="AX167" s="267"/>
      <c r="AY167" s="267"/>
      <c r="AZ167" s="267"/>
      <c r="BA167" s="267"/>
      <c r="BB167" s="267"/>
      <c r="BC167" s="267"/>
      <c r="BD167" s="267"/>
      <c r="BE167" s="267"/>
      <c r="BF167" s="267"/>
      <c r="BG167" s="267"/>
      <c r="BH167" s="267"/>
      <c r="BI167" s="268"/>
      <c r="BJ167" s="260"/>
      <c r="BK167" s="261"/>
      <c r="BL167" s="262"/>
      <c r="BM167" s="263"/>
      <c r="BN167" s="264"/>
      <c r="BO167" s="264"/>
    </row>
    <row r="168" spans="2:67" ht="15" customHeight="1" thickTop="1" thickBot="1">
      <c r="B168" s="209"/>
      <c r="C168" s="210"/>
      <c r="D168" s="210"/>
      <c r="E168" s="210"/>
      <c r="F168" s="210"/>
      <c r="G168" s="210"/>
      <c r="H168" s="210"/>
      <c r="I168" s="210"/>
      <c r="J168" s="210"/>
      <c r="K168" s="210"/>
      <c r="L168" s="211"/>
      <c r="M168" s="218"/>
      <c r="N168" s="218"/>
      <c r="O168" s="218"/>
      <c r="P168" s="218"/>
      <c r="Q168" s="218"/>
      <c r="R168" s="218"/>
      <c r="S168" s="218"/>
      <c r="T168" s="218"/>
      <c r="U168" s="218"/>
      <c r="V168" s="218"/>
      <c r="W168" s="218"/>
      <c r="X168" s="218"/>
      <c r="Y168" s="218"/>
      <c r="Z168" s="218"/>
      <c r="AA168" s="218"/>
      <c r="AB168" s="218"/>
      <c r="AC168" s="182"/>
      <c r="AD168" s="182"/>
      <c r="AE168" s="182"/>
      <c r="AF168" s="182"/>
      <c r="AG168" s="246" t="s">
        <v>40</v>
      </c>
      <c r="AH168" s="246"/>
      <c r="AI168" s="246"/>
      <c r="AJ168" s="246"/>
      <c r="AK168" s="246"/>
      <c r="AL168" s="246"/>
      <c r="AM168" s="246"/>
      <c r="AN168" s="246"/>
      <c r="AO168" s="246"/>
      <c r="AP168" s="246" t="s">
        <v>41</v>
      </c>
      <c r="AQ168" s="246"/>
      <c r="AR168" s="246"/>
      <c r="AS168" s="246"/>
      <c r="AT168" s="247" t="s">
        <v>42</v>
      </c>
      <c r="AU168" s="247"/>
      <c r="AV168" s="247"/>
      <c r="AW168" s="246" t="s">
        <v>43</v>
      </c>
      <c r="AX168" s="246"/>
      <c r="AY168" s="246"/>
      <c r="AZ168" s="246"/>
      <c r="BA168" s="246"/>
      <c r="BB168" s="246"/>
      <c r="BC168" s="248" t="s">
        <v>44</v>
      </c>
      <c r="BD168" s="249"/>
      <c r="BE168" s="248" t="s">
        <v>45</v>
      </c>
      <c r="BF168" s="249"/>
      <c r="BG168" s="246" t="s">
        <v>46</v>
      </c>
      <c r="BH168" s="246"/>
      <c r="BI168" s="246"/>
      <c r="BJ168" s="254">
        <f>SUM(BG174:BI209)</f>
        <v>11</v>
      </c>
      <c r="BK168" s="255"/>
      <c r="BL168" s="256"/>
      <c r="BM168" s="263" t="s">
        <v>264</v>
      </c>
      <c r="BN168" s="264"/>
      <c r="BO168" s="264"/>
    </row>
    <row r="169" spans="2:67" ht="15" customHeight="1" thickTop="1" thickBot="1">
      <c r="B169" s="212"/>
      <c r="C169" s="213"/>
      <c r="D169" s="213"/>
      <c r="E169" s="213"/>
      <c r="F169" s="213"/>
      <c r="G169" s="213"/>
      <c r="H169" s="213"/>
      <c r="I169" s="213"/>
      <c r="J169" s="213"/>
      <c r="K169" s="213"/>
      <c r="L169" s="214"/>
      <c r="M169" s="218"/>
      <c r="N169" s="218"/>
      <c r="O169" s="218"/>
      <c r="P169" s="218"/>
      <c r="Q169" s="218"/>
      <c r="R169" s="218"/>
      <c r="S169" s="218"/>
      <c r="T169" s="218"/>
      <c r="U169" s="218"/>
      <c r="V169" s="218"/>
      <c r="W169" s="218"/>
      <c r="X169" s="218"/>
      <c r="Y169" s="218"/>
      <c r="Z169" s="218"/>
      <c r="AA169" s="218"/>
      <c r="AB169" s="218"/>
      <c r="AC169" s="182"/>
      <c r="AD169" s="182"/>
      <c r="AE169" s="182"/>
      <c r="AF169" s="182"/>
      <c r="AG169" s="246"/>
      <c r="AH169" s="246"/>
      <c r="AI169" s="246"/>
      <c r="AJ169" s="246"/>
      <c r="AK169" s="246"/>
      <c r="AL169" s="246"/>
      <c r="AM169" s="246"/>
      <c r="AN169" s="246"/>
      <c r="AO169" s="246"/>
      <c r="AP169" s="246"/>
      <c r="AQ169" s="246"/>
      <c r="AR169" s="246"/>
      <c r="AS169" s="246"/>
      <c r="AT169" s="247"/>
      <c r="AU169" s="247"/>
      <c r="AV169" s="247"/>
      <c r="AW169" s="246"/>
      <c r="AX169" s="246"/>
      <c r="AY169" s="246"/>
      <c r="AZ169" s="246"/>
      <c r="BA169" s="246"/>
      <c r="BB169" s="246"/>
      <c r="BC169" s="250"/>
      <c r="BD169" s="251"/>
      <c r="BE169" s="250"/>
      <c r="BF169" s="251"/>
      <c r="BG169" s="246"/>
      <c r="BH169" s="246"/>
      <c r="BI169" s="246"/>
      <c r="BJ169" s="257"/>
      <c r="BK169" s="258"/>
      <c r="BL169" s="259"/>
      <c r="BM169" s="263"/>
      <c r="BN169" s="264"/>
      <c r="BO169" s="264"/>
    </row>
    <row r="170" spans="2:67" ht="15" customHeight="1" thickTop="1" thickBot="1">
      <c r="B170" s="215"/>
      <c r="C170" s="216"/>
      <c r="D170" s="216"/>
      <c r="E170" s="216"/>
      <c r="F170" s="216"/>
      <c r="G170" s="216"/>
      <c r="H170" s="216"/>
      <c r="I170" s="216"/>
      <c r="J170" s="216"/>
      <c r="K170" s="216"/>
      <c r="L170" s="217"/>
      <c r="M170" s="218"/>
      <c r="N170" s="218"/>
      <c r="O170" s="218"/>
      <c r="P170" s="218"/>
      <c r="Q170" s="218"/>
      <c r="R170" s="218"/>
      <c r="S170" s="218"/>
      <c r="T170" s="218"/>
      <c r="U170" s="218"/>
      <c r="V170" s="218"/>
      <c r="W170" s="218"/>
      <c r="X170" s="218"/>
      <c r="Y170" s="218"/>
      <c r="Z170" s="218"/>
      <c r="AA170" s="218"/>
      <c r="AB170" s="218"/>
      <c r="AC170" s="182"/>
      <c r="AD170" s="182"/>
      <c r="AE170" s="182"/>
      <c r="AF170" s="182"/>
      <c r="AG170" s="246"/>
      <c r="AH170" s="246"/>
      <c r="AI170" s="246"/>
      <c r="AJ170" s="246"/>
      <c r="AK170" s="246"/>
      <c r="AL170" s="246"/>
      <c r="AM170" s="246"/>
      <c r="AN170" s="246"/>
      <c r="AO170" s="246"/>
      <c r="AP170" s="246"/>
      <c r="AQ170" s="246"/>
      <c r="AR170" s="246"/>
      <c r="AS170" s="246"/>
      <c r="AT170" s="247"/>
      <c r="AU170" s="247"/>
      <c r="AV170" s="247"/>
      <c r="AW170" s="246"/>
      <c r="AX170" s="246"/>
      <c r="AY170" s="246"/>
      <c r="AZ170" s="246"/>
      <c r="BA170" s="246"/>
      <c r="BB170" s="246"/>
      <c r="BC170" s="250"/>
      <c r="BD170" s="251"/>
      <c r="BE170" s="250"/>
      <c r="BF170" s="251"/>
      <c r="BG170" s="246"/>
      <c r="BH170" s="246"/>
      <c r="BI170" s="246"/>
      <c r="BJ170" s="260"/>
      <c r="BK170" s="261"/>
      <c r="BL170" s="262"/>
      <c r="BM170" s="263"/>
      <c r="BN170" s="264"/>
      <c r="BO170" s="264"/>
    </row>
    <row r="171" spans="2:67" ht="15" customHeight="1" thickTop="1" thickBot="1">
      <c r="B171" s="209"/>
      <c r="C171" s="210"/>
      <c r="D171" s="210"/>
      <c r="E171" s="210"/>
      <c r="F171" s="210"/>
      <c r="G171" s="210"/>
      <c r="H171" s="210"/>
      <c r="I171" s="210"/>
      <c r="J171" s="210"/>
      <c r="K171" s="210"/>
      <c r="L171" s="211"/>
      <c r="M171" s="218"/>
      <c r="N171" s="218"/>
      <c r="O171" s="218"/>
      <c r="P171" s="218"/>
      <c r="Q171" s="218"/>
      <c r="R171" s="218"/>
      <c r="S171" s="218"/>
      <c r="T171" s="218"/>
      <c r="U171" s="218"/>
      <c r="V171" s="218"/>
      <c r="W171" s="218"/>
      <c r="X171" s="218"/>
      <c r="Y171" s="218"/>
      <c r="Z171" s="218"/>
      <c r="AA171" s="218"/>
      <c r="AB171" s="218"/>
      <c r="AC171" s="182"/>
      <c r="AD171" s="182"/>
      <c r="AE171" s="182"/>
      <c r="AF171" s="182"/>
      <c r="AG171" s="246"/>
      <c r="AH171" s="246"/>
      <c r="AI171" s="246"/>
      <c r="AJ171" s="246"/>
      <c r="AK171" s="246"/>
      <c r="AL171" s="246"/>
      <c r="AM171" s="246"/>
      <c r="AN171" s="246"/>
      <c r="AO171" s="246"/>
      <c r="AP171" s="246"/>
      <c r="AQ171" s="246"/>
      <c r="AR171" s="246"/>
      <c r="AS171" s="246"/>
      <c r="AT171" s="247"/>
      <c r="AU171" s="247"/>
      <c r="AV171" s="247"/>
      <c r="AW171" s="246" t="s">
        <v>48</v>
      </c>
      <c r="AX171" s="246"/>
      <c r="AY171" s="246" t="s">
        <v>49</v>
      </c>
      <c r="AZ171" s="246"/>
      <c r="BA171" s="246" t="s">
        <v>50</v>
      </c>
      <c r="BB171" s="246"/>
      <c r="BC171" s="250"/>
      <c r="BD171" s="251"/>
      <c r="BE171" s="250"/>
      <c r="BF171" s="251"/>
      <c r="BG171" s="246"/>
      <c r="BH171" s="246"/>
      <c r="BI171" s="246"/>
      <c r="BJ171" s="254">
        <f>BJ165+BJ168+BJ177</f>
        <v>540.1</v>
      </c>
      <c r="BK171" s="255"/>
      <c r="BL171" s="256"/>
      <c r="BM171" s="263" t="s">
        <v>265</v>
      </c>
      <c r="BN171" s="264"/>
      <c r="BO171" s="264"/>
    </row>
    <row r="172" spans="2:67" ht="15" customHeight="1" thickTop="1" thickBot="1">
      <c r="B172" s="212"/>
      <c r="C172" s="213"/>
      <c r="D172" s="213"/>
      <c r="E172" s="213"/>
      <c r="F172" s="213"/>
      <c r="G172" s="213"/>
      <c r="H172" s="213"/>
      <c r="I172" s="213"/>
      <c r="J172" s="213"/>
      <c r="K172" s="213"/>
      <c r="L172" s="214"/>
      <c r="M172" s="218"/>
      <c r="N172" s="218"/>
      <c r="O172" s="218"/>
      <c r="P172" s="218"/>
      <c r="Q172" s="218"/>
      <c r="R172" s="218"/>
      <c r="S172" s="218"/>
      <c r="T172" s="218"/>
      <c r="U172" s="218"/>
      <c r="V172" s="218"/>
      <c r="W172" s="218"/>
      <c r="X172" s="218"/>
      <c r="Y172" s="218"/>
      <c r="Z172" s="218"/>
      <c r="AA172" s="218"/>
      <c r="AB172" s="218"/>
      <c r="AC172" s="182"/>
      <c r="AD172" s="182"/>
      <c r="AE172" s="182"/>
      <c r="AF172" s="182"/>
      <c r="AG172" s="246"/>
      <c r="AH172" s="246"/>
      <c r="AI172" s="246"/>
      <c r="AJ172" s="246"/>
      <c r="AK172" s="246"/>
      <c r="AL172" s="246"/>
      <c r="AM172" s="246"/>
      <c r="AN172" s="246"/>
      <c r="AO172" s="246"/>
      <c r="AP172" s="246"/>
      <c r="AQ172" s="246"/>
      <c r="AR172" s="246"/>
      <c r="AS172" s="246"/>
      <c r="AT172" s="247"/>
      <c r="AU172" s="247"/>
      <c r="AV172" s="247"/>
      <c r="AW172" s="246"/>
      <c r="AX172" s="246"/>
      <c r="AY172" s="246"/>
      <c r="AZ172" s="246"/>
      <c r="BA172" s="246"/>
      <c r="BB172" s="246"/>
      <c r="BC172" s="250"/>
      <c r="BD172" s="251"/>
      <c r="BE172" s="250"/>
      <c r="BF172" s="251"/>
      <c r="BG172" s="246"/>
      <c r="BH172" s="246"/>
      <c r="BI172" s="246"/>
      <c r="BJ172" s="257"/>
      <c r="BK172" s="258"/>
      <c r="BL172" s="259"/>
      <c r="BM172" s="263"/>
      <c r="BN172" s="264"/>
      <c r="BO172" s="264"/>
    </row>
    <row r="173" spans="2:67" ht="15" customHeight="1" thickTop="1" thickBot="1">
      <c r="B173" s="215"/>
      <c r="C173" s="216"/>
      <c r="D173" s="216"/>
      <c r="E173" s="216"/>
      <c r="F173" s="216"/>
      <c r="G173" s="216"/>
      <c r="H173" s="216"/>
      <c r="I173" s="216"/>
      <c r="J173" s="216"/>
      <c r="K173" s="216"/>
      <c r="L173" s="217"/>
      <c r="M173" s="218"/>
      <c r="N173" s="218"/>
      <c r="O173" s="218"/>
      <c r="P173" s="218"/>
      <c r="Q173" s="218"/>
      <c r="R173" s="218"/>
      <c r="S173" s="218"/>
      <c r="T173" s="218"/>
      <c r="U173" s="218"/>
      <c r="V173" s="218"/>
      <c r="W173" s="218"/>
      <c r="X173" s="218"/>
      <c r="Y173" s="218"/>
      <c r="Z173" s="218"/>
      <c r="AA173" s="218"/>
      <c r="AB173" s="218"/>
      <c r="AC173" s="182"/>
      <c r="AD173" s="182"/>
      <c r="AE173" s="182"/>
      <c r="AF173" s="182"/>
      <c r="AG173" s="246"/>
      <c r="AH173" s="246"/>
      <c r="AI173" s="246"/>
      <c r="AJ173" s="246"/>
      <c r="AK173" s="246"/>
      <c r="AL173" s="246"/>
      <c r="AM173" s="246"/>
      <c r="AN173" s="246"/>
      <c r="AO173" s="246"/>
      <c r="AP173" s="246"/>
      <c r="AQ173" s="246"/>
      <c r="AR173" s="246"/>
      <c r="AS173" s="246"/>
      <c r="AT173" s="247"/>
      <c r="AU173" s="247"/>
      <c r="AV173" s="247"/>
      <c r="AW173" s="246"/>
      <c r="AX173" s="246"/>
      <c r="AY173" s="246"/>
      <c r="AZ173" s="246"/>
      <c r="BA173" s="246"/>
      <c r="BB173" s="246"/>
      <c r="BC173" s="252"/>
      <c r="BD173" s="253"/>
      <c r="BE173" s="252"/>
      <c r="BF173" s="253"/>
      <c r="BG173" s="246"/>
      <c r="BH173" s="246"/>
      <c r="BI173" s="246"/>
      <c r="BJ173" s="260"/>
      <c r="BK173" s="261"/>
      <c r="BL173" s="262"/>
      <c r="BM173" s="263"/>
      <c r="BN173" s="264"/>
      <c r="BO173" s="264"/>
    </row>
    <row r="174" spans="2:67" ht="15.75" customHeight="1" thickTop="1" thickBot="1">
      <c r="B174" s="209"/>
      <c r="C174" s="210"/>
      <c r="D174" s="210"/>
      <c r="E174" s="210"/>
      <c r="F174" s="210"/>
      <c r="G174" s="210"/>
      <c r="H174" s="210"/>
      <c r="I174" s="210"/>
      <c r="J174" s="210"/>
      <c r="K174" s="210"/>
      <c r="L174" s="211"/>
      <c r="M174" s="218"/>
      <c r="N174" s="218"/>
      <c r="O174" s="218"/>
      <c r="P174" s="218"/>
      <c r="Q174" s="218"/>
      <c r="R174" s="218"/>
      <c r="S174" s="218"/>
      <c r="T174" s="218"/>
      <c r="U174" s="218"/>
      <c r="V174" s="218"/>
      <c r="W174" s="218"/>
      <c r="X174" s="218"/>
      <c r="Y174" s="218"/>
      <c r="Z174" s="218"/>
      <c r="AA174" s="218"/>
      <c r="AB174" s="218"/>
      <c r="AC174" s="182"/>
      <c r="AD174" s="182"/>
      <c r="AE174" s="182"/>
      <c r="AF174" s="182"/>
      <c r="AG174" s="222" t="s">
        <v>144</v>
      </c>
      <c r="AH174" s="223"/>
      <c r="AI174" s="223"/>
      <c r="AJ174" s="223"/>
      <c r="AK174" s="223"/>
      <c r="AL174" s="223"/>
      <c r="AM174" s="223"/>
      <c r="AN174" s="223"/>
      <c r="AO174" s="224"/>
      <c r="AP174" s="231" t="s">
        <v>184</v>
      </c>
      <c r="AQ174" s="231"/>
      <c r="AR174" s="231"/>
      <c r="AS174" s="231"/>
      <c r="AT174" s="200">
        <f>AY174+'12.02'!AT174:AV176</f>
        <v>2</v>
      </c>
      <c r="AU174" s="206"/>
      <c r="AV174" s="201"/>
      <c r="AW174" s="188">
        <f>'12.02'!BG174</f>
        <v>1</v>
      </c>
      <c r="AX174" s="189"/>
      <c r="AY174" s="194"/>
      <c r="AZ174" s="195"/>
      <c r="BA174" s="188"/>
      <c r="BB174" s="189"/>
      <c r="BC174" s="200">
        <f>BA174+'12.02'!BC174</f>
        <v>0</v>
      </c>
      <c r="BD174" s="201"/>
      <c r="BE174" s="200">
        <f>BA174+'12.02'!BE174</f>
        <v>1</v>
      </c>
      <c r="BF174" s="201"/>
      <c r="BG174" s="200">
        <f>AW174+AY174-BA174</f>
        <v>1</v>
      </c>
      <c r="BH174" s="206"/>
      <c r="BI174" s="201"/>
      <c r="BJ174" s="254">
        <f>IF(AG45&gt;0,(AG36/1000)^2*AG45*0.7854*1.3,0)</f>
        <v>25.731137522290208</v>
      </c>
      <c r="BK174" s="255"/>
      <c r="BL174" s="256"/>
      <c r="BM174" s="263" t="s">
        <v>279</v>
      </c>
      <c r="BN174" s="264"/>
      <c r="BO174" s="264"/>
    </row>
    <row r="175" spans="2:67" ht="15" customHeight="1" thickTop="1" thickBot="1">
      <c r="B175" s="212"/>
      <c r="C175" s="213"/>
      <c r="D175" s="213"/>
      <c r="E175" s="213"/>
      <c r="F175" s="213"/>
      <c r="G175" s="213"/>
      <c r="H175" s="213"/>
      <c r="I175" s="213"/>
      <c r="J175" s="213"/>
      <c r="K175" s="213"/>
      <c r="L175" s="214"/>
      <c r="M175" s="218"/>
      <c r="N175" s="218"/>
      <c r="O175" s="218"/>
      <c r="P175" s="218"/>
      <c r="Q175" s="218"/>
      <c r="R175" s="218"/>
      <c r="S175" s="218"/>
      <c r="T175" s="218"/>
      <c r="U175" s="218"/>
      <c r="V175" s="218"/>
      <c r="W175" s="218"/>
      <c r="X175" s="218"/>
      <c r="Y175" s="218"/>
      <c r="Z175" s="218"/>
      <c r="AA175" s="218"/>
      <c r="AB175" s="218"/>
      <c r="AC175" s="182"/>
      <c r="AD175" s="182"/>
      <c r="AE175" s="182"/>
      <c r="AF175" s="182"/>
      <c r="AG175" s="225"/>
      <c r="AH175" s="226"/>
      <c r="AI175" s="226"/>
      <c r="AJ175" s="226"/>
      <c r="AK175" s="226"/>
      <c r="AL175" s="226"/>
      <c r="AM175" s="226"/>
      <c r="AN175" s="226"/>
      <c r="AO175" s="227"/>
      <c r="AP175" s="231"/>
      <c r="AQ175" s="231"/>
      <c r="AR175" s="231"/>
      <c r="AS175" s="231"/>
      <c r="AT175" s="202"/>
      <c r="AU175" s="207"/>
      <c r="AV175" s="203"/>
      <c r="AW175" s="190"/>
      <c r="AX175" s="191"/>
      <c r="AY175" s="196"/>
      <c r="AZ175" s="197"/>
      <c r="BA175" s="190"/>
      <c r="BB175" s="191"/>
      <c r="BC175" s="202"/>
      <c r="BD175" s="203"/>
      <c r="BE175" s="202"/>
      <c r="BF175" s="203"/>
      <c r="BG175" s="202"/>
      <c r="BH175" s="207"/>
      <c r="BI175" s="203"/>
      <c r="BJ175" s="257"/>
      <c r="BK175" s="258"/>
      <c r="BL175" s="259"/>
      <c r="BM175" s="263"/>
      <c r="BN175" s="264"/>
      <c r="BO175" s="264"/>
    </row>
    <row r="176" spans="2:67" ht="15" customHeight="1" thickTop="1" thickBot="1">
      <c r="B176" s="215"/>
      <c r="C176" s="216"/>
      <c r="D176" s="216"/>
      <c r="E176" s="216"/>
      <c r="F176" s="216"/>
      <c r="G176" s="216"/>
      <c r="H176" s="216"/>
      <c r="I176" s="216"/>
      <c r="J176" s="216"/>
      <c r="K176" s="216"/>
      <c r="L176" s="217"/>
      <c r="M176" s="218"/>
      <c r="N176" s="218"/>
      <c r="O176" s="218"/>
      <c r="P176" s="218"/>
      <c r="Q176" s="218"/>
      <c r="R176" s="218"/>
      <c r="S176" s="218"/>
      <c r="T176" s="218"/>
      <c r="U176" s="218"/>
      <c r="V176" s="218"/>
      <c r="W176" s="218"/>
      <c r="X176" s="218"/>
      <c r="Y176" s="218"/>
      <c r="Z176" s="218"/>
      <c r="AA176" s="218"/>
      <c r="AB176" s="218"/>
      <c r="AC176" s="182"/>
      <c r="AD176" s="182"/>
      <c r="AE176" s="182"/>
      <c r="AF176" s="182"/>
      <c r="AG176" s="228"/>
      <c r="AH176" s="229"/>
      <c r="AI176" s="229"/>
      <c r="AJ176" s="229"/>
      <c r="AK176" s="229"/>
      <c r="AL176" s="229"/>
      <c r="AM176" s="229"/>
      <c r="AN176" s="229"/>
      <c r="AO176" s="230"/>
      <c r="AP176" s="231"/>
      <c r="AQ176" s="231"/>
      <c r="AR176" s="231"/>
      <c r="AS176" s="231"/>
      <c r="AT176" s="204"/>
      <c r="AU176" s="208"/>
      <c r="AV176" s="205"/>
      <c r="AW176" s="192"/>
      <c r="AX176" s="193"/>
      <c r="AY176" s="198"/>
      <c r="AZ176" s="199"/>
      <c r="BA176" s="192"/>
      <c r="BB176" s="193"/>
      <c r="BC176" s="204"/>
      <c r="BD176" s="205"/>
      <c r="BE176" s="204"/>
      <c r="BF176" s="205"/>
      <c r="BG176" s="204"/>
      <c r="BH176" s="208"/>
      <c r="BI176" s="205"/>
      <c r="BJ176" s="260"/>
      <c r="BK176" s="261"/>
      <c r="BL176" s="262"/>
      <c r="BM176" s="263"/>
      <c r="BN176" s="264"/>
      <c r="BO176" s="264"/>
    </row>
    <row r="177" spans="2:67" ht="15" customHeight="1" thickTop="1" thickBot="1">
      <c r="B177" s="209"/>
      <c r="C177" s="210"/>
      <c r="D177" s="210"/>
      <c r="E177" s="210"/>
      <c r="F177" s="210"/>
      <c r="G177" s="210"/>
      <c r="H177" s="210"/>
      <c r="I177" s="210"/>
      <c r="J177" s="210"/>
      <c r="K177" s="210"/>
      <c r="L177" s="211"/>
      <c r="M177" s="182"/>
      <c r="N177" s="182"/>
      <c r="O177" s="182"/>
      <c r="P177" s="182"/>
      <c r="Q177" s="218"/>
      <c r="R177" s="218"/>
      <c r="S177" s="218"/>
      <c r="T177" s="218"/>
      <c r="U177" s="218"/>
      <c r="V177" s="218"/>
      <c r="W177" s="218"/>
      <c r="X177" s="218"/>
      <c r="Y177" s="218"/>
      <c r="Z177" s="218"/>
      <c r="AA177" s="218"/>
      <c r="AB177" s="218"/>
      <c r="AC177" s="218"/>
      <c r="AD177" s="218"/>
      <c r="AE177" s="218"/>
      <c r="AF177" s="218"/>
      <c r="AG177" s="222" t="s">
        <v>145</v>
      </c>
      <c r="AH177" s="223"/>
      <c r="AI177" s="223"/>
      <c r="AJ177" s="223"/>
      <c r="AK177" s="223"/>
      <c r="AL177" s="223"/>
      <c r="AM177" s="223"/>
      <c r="AN177" s="223"/>
      <c r="AO177" s="224"/>
      <c r="AP177" s="231" t="s">
        <v>184</v>
      </c>
      <c r="AQ177" s="231"/>
      <c r="AR177" s="231"/>
      <c r="AS177" s="231"/>
      <c r="AT177" s="200">
        <f>AY177+'12.02'!AT177:AV179</f>
        <v>0</v>
      </c>
      <c r="AU177" s="206"/>
      <c r="AV177" s="201"/>
      <c r="AW177" s="188">
        <f>'12.02'!BG177</f>
        <v>0</v>
      </c>
      <c r="AX177" s="189"/>
      <c r="AY177" s="194"/>
      <c r="AZ177" s="195"/>
      <c r="BA177" s="188"/>
      <c r="BB177" s="189"/>
      <c r="BC177" s="200">
        <f>BA177+'12.02'!BC177</f>
        <v>0</v>
      </c>
      <c r="BD177" s="201"/>
      <c r="BE177" s="200">
        <f>BA177+'12.02'!BE177</f>
        <v>0</v>
      </c>
      <c r="BF177" s="201"/>
      <c r="BG177" s="200">
        <f>AW177+AY177-BA177</f>
        <v>0</v>
      </c>
      <c r="BH177" s="206"/>
      <c r="BI177" s="201"/>
      <c r="BJ177" s="254">
        <v>1.1000000000000001</v>
      </c>
      <c r="BK177" s="255"/>
      <c r="BL177" s="256"/>
      <c r="BM177" s="263" t="s">
        <v>371</v>
      </c>
      <c r="BN177" s="264"/>
      <c r="BO177" s="264"/>
    </row>
    <row r="178" spans="2:67" ht="15.75" customHeight="1" thickTop="1" thickBot="1">
      <c r="B178" s="212"/>
      <c r="C178" s="213"/>
      <c r="D178" s="213"/>
      <c r="E178" s="213"/>
      <c r="F178" s="213"/>
      <c r="G178" s="213"/>
      <c r="H178" s="213"/>
      <c r="I178" s="213"/>
      <c r="J178" s="213"/>
      <c r="K178" s="213"/>
      <c r="L178" s="214"/>
      <c r="M178" s="182"/>
      <c r="N178" s="182"/>
      <c r="O178" s="182"/>
      <c r="P178" s="182"/>
      <c r="Q178" s="218"/>
      <c r="R178" s="218"/>
      <c r="S178" s="218"/>
      <c r="T178" s="218"/>
      <c r="U178" s="218"/>
      <c r="V178" s="218"/>
      <c r="W178" s="218"/>
      <c r="X178" s="218"/>
      <c r="Y178" s="218"/>
      <c r="Z178" s="218"/>
      <c r="AA178" s="218"/>
      <c r="AB178" s="218"/>
      <c r="AC178" s="218"/>
      <c r="AD178" s="218"/>
      <c r="AE178" s="218"/>
      <c r="AF178" s="218"/>
      <c r="AG178" s="225"/>
      <c r="AH178" s="226"/>
      <c r="AI178" s="226"/>
      <c r="AJ178" s="226"/>
      <c r="AK178" s="226"/>
      <c r="AL178" s="226"/>
      <c r="AM178" s="226"/>
      <c r="AN178" s="226"/>
      <c r="AO178" s="227"/>
      <c r="AP178" s="231"/>
      <c r="AQ178" s="231"/>
      <c r="AR178" s="231"/>
      <c r="AS178" s="231"/>
      <c r="AT178" s="202"/>
      <c r="AU178" s="207"/>
      <c r="AV178" s="203"/>
      <c r="AW178" s="190"/>
      <c r="AX178" s="191"/>
      <c r="AY178" s="196"/>
      <c r="AZ178" s="197"/>
      <c r="BA178" s="190"/>
      <c r="BB178" s="191"/>
      <c r="BC178" s="202"/>
      <c r="BD178" s="203"/>
      <c r="BE178" s="202"/>
      <c r="BF178" s="203"/>
      <c r="BG178" s="202"/>
      <c r="BH178" s="207"/>
      <c r="BI178" s="203"/>
      <c r="BJ178" s="257"/>
      <c r="BK178" s="258"/>
      <c r="BL178" s="259"/>
      <c r="BM178" s="263"/>
      <c r="BN178" s="264"/>
      <c r="BO178" s="264"/>
    </row>
    <row r="179" spans="2:67" ht="15.75" customHeight="1" thickTop="1" thickBot="1">
      <c r="B179" s="215"/>
      <c r="C179" s="216"/>
      <c r="D179" s="216"/>
      <c r="E179" s="216"/>
      <c r="F179" s="216"/>
      <c r="G179" s="216"/>
      <c r="H179" s="216"/>
      <c r="I179" s="216"/>
      <c r="J179" s="216"/>
      <c r="K179" s="216"/>
      <c r="L179" s="217"/>
      <c r="M179" s="182"/>
      <c r="N179" s="182"/>
      <c r="O179" s="182"/>
      <c r="P179" s="182"/>
      <c r="Q179" s="218"/>
      <c r="R179" s="218"/>
      <c r="S179" s="218"/>
      <c r="T179" s="218"/>
      <c r="U179" s="218"/>
      <c r="V179" s="218"/>
      <c r="W179" s="218"/>
      <c r="X179" s="218"/>
      <c r="Y179" s="218"/>
      <c r="Z179" s="218"/>
      <c r="AA179" s="218"/>
      <c r="AB179" s="218"/>
      <c r="AC179" s="218"/>
      <c r="AD179" s="218"/>
      <c r="AE179" s="218"/>
      <c r="AF179" s="218"/>
      <c r="AG179" s="228"/>
      <c r="AH179" s="229"/>
      <c r="AI179" s="229"/>
      <c r="AJ179" s="229"/>
      <c r="AK179" s="229"/>
      <c r="AL179" s="229"/>
      <c r="AM179" s="229"/>
      <c r="AN179" s="229"/>
      <c r="AO179" s="230"/>
      <c r="AP179" s="231"/>
      <c r="AQ179" s="231"/>
      <c r="AR179" s="231"/>
      <c r="AS179" s="231"/>
      <c r="AT179" s="204"/>
      <c r="AU179" s="208"/>
      <c r="AV179" s="205"/>
      <c r="AW179" s="192"/>
      <c r="AX179" s="193"/>
      <c r="AY179" s="198"/>
      <c r="AZ179" s="199"/>
      <c r="BA179" s="192"/>
      <c r="BB179" s="193"/>
      <c r="BC179" s="204"/>
      <c r="BD179" s="205"/>
      <c r="BE179" s="204"/>
      <c r="BF179" s="205"/>
      <c r="BG179" s="204"/>
      <c r="BH179" s="208"/>
      <c r="BI179" s="205"/>
      <c r="BJ179" s="260"/>
      <c r="BK179" s="261"/>
      <c r="BL179" s="262"/>
      <c r="BM179" s="263"/>
      <c r="BN179" s="264"/>
      <c r="BO179" s="264"/>
    </row>
    <row r="180" spans="2:67" ht="15.75" customHeight="1" thickTop="1" thickBot="1">
      <c r="B180" s="209"/>
      <c r="C180" s="210"/>
      <c r="D180" s="210"/>
      <c r="E180" s="210"/>
      <c r="F180" s="210"/>
      <c r="G180" s="210"/>
      <c r="H180" s="210"/>
      <c r="I180" s="210"/>
      <c r="J180" s="210"/>
      <c r="K180" s="210"/>
      <c r="L180" s="211"/>
      <c r="M180" s="244"/>
      <c r="N180" s="244"/>
      <c r="O180" s="244"/>
      <c r="P180" s="244"/>
      <c r="Q180" s="245"/>
      <c r="R180" s="245"/>
      <c r="S180" s="245"/>
      <c r="T180" s="245"/>
      <c r="U180" s="245"/>
      <c r="V180" s="245"/>
      <c r="W180" s="245"/>
      <c r="X180" s="245"/>
      <c r="Y180" s="245"/>
      <c r="Z180" s="245"/>
      <c r="AA180" s="245"/>
      <c r="AB180" s="245"/>
      <c r="AC180" s="218"/>
      <c r="AD180" s="218"/>
      <c r="AE180" s="218"/>
      <c r="AF180" s="218"/>
      <c r="AG180" s="222" t="s">
        <v>147</v>
      </c>
      <c r="AH180" s="223"/>
      <c r="AI180" s="223"/>
      <c r="AJ180" s="223"/>
      <c r="AK180" s="223"/>
      <c r="AL180" s="223"/>
      <c r="AM180" s="223"/>
      <c r="AN180" s="223"/>
      <c r="AO180" s="224"/>
      <c r="AP180" s="231" t="s">
        <v>184</v>
      </c>
      <c r="AQ180" s="231"/>
      <c r="AR180" s="231"/>
      <c r="AS180" s="231"/>
      <c r="AT180" s="200">
        <f>AY180+'12.02'!AT180:AV182</f>
        <v>2</v>
      </c>
      <c r="AU180" s="206"/>
      <c r="AV180" s="201"/>
      <c r="AW180" s="188">
        <f>'12.02'!BG180</f>
        <v>0</v>
      </c>
      <c r="AX180" s="189"/>
      <c r="AY180" s="194"/>
      <c r="AZ180" s="195"/>
      <c r="BA180" s="188"/>
      <c r="BB180" s="189"/>
      <c r="BC180" s="200">
        <f>BA180+'12.02'!BC180</f>
        <v>0</v>
      </c>
      <c r="BD180" s="201"/>
      <c r="BE180" s="200">
        <f>BA180+'12.02'!BE180</f>
        <v>2</v>
      </c>
      <c r="BF180" s="201"/>
      <c r="BG180" s="200">
        <f>AW180+AY180-BA180</f>
        <v>0</v>
      </c>
      <c r="BH180" s="206"/>
      <c r="BI180" s="201"/>
    </row>
    <row r="181" spans="2:67" ht="15.75" customHeight="1" thickTop="1" thickBot="1">
      <c r="B181" s="212"/>
      <c r="C181" s="213"/>
      <c r="D181" s="213"/>
      <c r="E181" s="213"/>
      <c r="F181" s="213"/>
      <c r="G181" s="213"/>
      <c r="H181" s="213"/>
      <c r="I181" s="213"/>
      <c r="J181" s="213"/>
      <c r="K181" s="213"/>
      <c r="L181" s="214"/>
      <c r="M181" s="244"/>
      <c r="N181" s="244"/>
      <c r="O181" s="244"/>
      <c r="P181" s="244"/>
      <c r="Q181" s="245"/>
      <c r="R181" s="245"/>
      <c r="S181" s="245"/>
      <c r="T181" s="245"/>
      <c r="U181" s="245"/>
      <c r="V181" s="245"/>
      <c r="W181" s="245"/>
      <c r="X181" s="245"/>
      <c r="Y181" s="245"/>
      <c r="Z181" s="245"/>
      <c r="AA181" s="245"/>
      <c r="AB181" s="245"/>
      <c r="AC181" s="218"/>
      <c r="AD181" s="218"/>
      <c r="AE181" s="218"/>
      <c r="AF181" s="218"/>
      <c r="AG181" s="225"/>
      <c r="AH181" s="226"/>
      <c r="AI181" s="226"/>
      <c r="AJ181" s="226"/>
      <c r="AK181" s="226"/>
      <c r="AL181" s="226"/>
      <c r="AM181" s="226"/>
      <c r="AN181" s="226"/>
      <c r="AO181" s="227"/>
      <c r="AP181" s="231"/>
      <c r="AQ181" s="231"/>
      <c r="AR181" s="231"/>
      <c r="AS181" s="231"/>
      <c r="AT181" s="202"/>
      <c r="AU181" s="207"/>
      <c r="AV181" s="203"/>
      <c r="AW181" s="190"/>
      <c r="AX181" s="191"/>
      <c r="AY181" s="196"/>
      <c r="AZ181" s="197"/>
      <c r="BA181" s="190"/>
      <c r="BB181" s="191"/>
      <c r="BC181" s="202"/>
      <c r="BD181" s="203"/>
      <c r="BE181" s="202"/>
      <c r="BF181" s="203"/>
      <c r="BG181" s="202"/>
      <c r="BH181" s="207"/>
      <c r="BI181" s="203"/>
    </row>
    <row r="182" spans="2:67" ht="15.75" customHeight="1" thickTop="1" thickBot="1">
      <c r="B182" s="215"/>
      <c r="C182" s="216"/>
      <c r="D182" s="216"/>
      <c r="E182" s="216"/>
      <c r="F182" s="216"/>
      <c r="G182" s="216"/>
      <c r="H182" s="216"/>
      <c r="I182" s="216"/>
      <c r="J182" s="216"/>
      <c r="K182" s="216"/>
      <c r="L182" s="217"/>
      <c r="M182" s="244"/>
      <c r="N182" s="244"/>
      <c r="O182" s="244"/>
      <c r="P182" s="244"/>
      <c r="Q182" s="245"/>
      <c r="R182" s="245"/>
      <c r="S182" s="245"/>
      <c r="T182" s="245"/>
      <c r="U182" s="245"/>
      <c r="V182" s="245"/>
      <c r="W182" s="245"/>
      <c r="X182" s="245"/>
      <c r="Y182" s="245"/>
      <c r="Z182" s="245"/>
      <c r="AA182" s="245"/>
      <c r="AB182" s="245"/>
      <c r="AC182" s="218"/>
      <c r="AD182" s="218"/>
      <c r="AE182" s="218"/>
      <c r="AF182" s="218"/>
      <c r="AG182" s="228"/>
      <c r="AH182" s="229"/>
      <c r="AI182" s="229"/>
      <c r="AJ182" s="229"/>
      <c r="AK182" s="229"/>
      <c r="AL182" s="229"/>
      <c r="AM182" s="229"/>
      <c r="AN182" s="229"/>
      <c r="AO182" s="230"/>
      <c r="AP182" s="231"/>
      <c r="AQ182" s="231"/>
      <c r="AR182" s="231"/>
      <c r="AS182" s="231"/>
      <c r="AT182" s="204"/>
      <c r="AU182" s="208"/>
      <c r="AV182" s="205"/>
      <c r="AW182" s="192"/>
      <c r="AX182" s="193"/>
      <c r="AY182" s="198"/>
      <c r="AZ182" s="199"/>
      <c r="BA182" s="192"/>
      <c r="BB182" s="193"/>
      <c r="BC182" s="204"/>
      <c r="BD182" s="205"/>
      <c r="BE182" s="204"/>
      <c r="BF182" s="205"/>
      <c r="BG182" s="204"/>
      <c r="BH182" s="208"/>
      <c r="BI182" s="205"/>
    </row>
    <row r="183" spans="2:67" ht="15.75" customHeight="1" thickTop="1" thickBot="1">
      <c r="B183" s="209"/>
      <c r="C183" s="210"/>
      <c r="D183" s="210"/>
      <c r="E183" s="210"/>
      <c r="F183" s="210"/>
      <c r="G183" s="210"/>
      <c r="H183" s="210"/>
      <c r="I183" s="210"/>
      <c r="J183" s="210"/>
      <c r="K183" s="210"/>
      <c r="L183" s="211"/>
      <c r="M183" s="188"/>
      <c r="N183" s="241"/>
      <c r="O183" s="241"/>
      <c r="P183" s="189"/>
      <c r="Q183" s="188"/>
      <c r="R183" s="241"/>
      <c r="S183" s="241"/>
      <c r="T183" s="189"/>
      <c r="U183" s="188"/>
      <c r="V183" s="241"/>
      <c r="W183" s="241"/>
      <c r="X183" s="189"/>
      <c r="Y183" s="188"/>
      <c r="Z183" s="241"/>
      <c r="AA183" s="241"/>
      <c r="AB183" s="189"/>
      <c r="AC183" s="194"/>
      <c r="AD183" s="219"/>
      <c r="AE183" s="219"/>
      <c r="AF183" s="195"/>
      <c r="AG183" s="222" t="s">
        <v>148</v>
      </c>
      <c r="AH183" s="223"/>
      <c r="AI183" s="223"/>
      <c r="AJ183" s="223"/>
      <c r="AK183" s="223"/>
      <c r="AL183" s="223"/>
      <c r="AM183" s="223"/>
      <c r="AN183" s="223"/>
      <c r="AO183" s="224"/>
      <c r="AP183" s="231" t="s">
        <v>184</v>
      </c>
      <c r="AQ183" s="231"/>
      <c r="AR183" s="231"/>
      <c r="AS183" s="231"/>
      <c r="AT183" s="200">
        <f>AY183+'12.02'!AT183:AV185</f>
        <v>4</v>
      </c>
      <c r="AU183" s="206"/>
      <c r="AV183" s="201"/>
      <c r="AW183" s="188">
        <f>'12.02'!BG183</f>
        <v>1</v>
      </c>
      <c r="AX183" s="189"/>
      <c r="AY183" s="194"/>
      <c r="AZ183" s="195"/>
      <c r="BA183" s="188"/>
      <c r="BB183" s="189"/>
      <c r="BC183" s="200">
        <f>BA183+'12.02'!BC183</f>
        <v>3</v>
      </c>
      <c r="BD183" s="201"/>
      <c r="BE183" s="200">
        <f>BA183+'12.02'!BE183</f>
        <v>3</v>
      </c>
      <c r="BF183" s="201"/>
      <c r="BG183" s="200">
        <f>AW183+AY183-BA183</f>
        <v>1</v>
      </c>
      <c r="BH183" s="206"/>
      <c r="BI183" s="201"/>
    </row>
    <row r="184" spans="2:67" ht="15.75" customHeight="1" thickTop="1" thickBot="1">
      <c r="B184" s="212"/>
      <c r="C184" s="213"/>
      <c r="D184" s="213"/>
      <c r="E184" s="213"/>
      <c r="F184" s="213"/>
      <c r="G184" s="213"/>
      <c r="H184" s="213"/>
      <c r="I184" s="213"/>
      <c r="J184" s="213"/>
      <c r="K184" s="213"/>
      <c r="L184" s="214"/>
      <c r="M184" s="190"/>
      <c r="N184" s="242"/>
      <c r="O184" s="242"/>
      <c r="P184" s="191"/>
      <c r="Q184" s="190"/>
      <c r="R184" s="242"/>
      <c r="S184" s="242"/>
      <c r="T184" s="191"/>
      <c r="U184" s="190"/>
      <c r="V184" s="242"/>
      <c r="W184" s="242"/>
      <c r="X184" s="191"/>
      <c r="Y184" s="190"/>
      <c r="Z184" s="242"/>
      <c r="AA184" s="242"/>
      <c r="AB184" s="191"/>
      <c r="AC184" s="196"/>
      <c r="AD184" s="220"/>
      <c r="AE184" s="220"/>
      <c r="AF184" s="197"/>
      <c r="AG184" s="225"/>
      <c r="AH184" s="226"/>
      <c r="AI184" s="226"/>
      <c r="AJ184" s="226"/>
      <c r="AK184" s="226"/>
      <c r="AL184" s="226"/>
      <c r="AM184" s="226"/>
      <c r="AN184" s="226"/>
      <c r="AO184" s="227"/>
      <c r="AP184" s="231"/>
      <c r="AQ184" s="231"/>
      <c r="AR184" s="231"/>
      <c r="AS184" s="231"/>
      <c r="AT184" s="202"/>
      <c r="AU184" s="207"/>
      <c r="AV184" s="203"/>
      <c r="AW184" s="190"/>
      <c r="AX184" s="191"/>
      <c r="AY184" s="196"/>
      <c r="AZ184" s="197"/>
      <c r="BA184" s="190"/>
      <c r="BB184" s="191"/>
      <c r="BC184" s="202"/>
      <c r="BD184" s="203"/>
      <c r="BE184" s="202"/>
      <c r="BF184" s="203"/>
      <c r="BG184" s="202"/>
      <c r="BH184" s="207"/>
      <c r="BI184" s="203"/>
    </row>
    <row r="185" spans="2:67" ht="15.75" customHeight="1" thickTop="1" thickBot="1">
      <c r="B185" s="215"/>
      <c r="C185" s="216"/>
      <c r="D185" s="216"/>
      <c r="E185" s="216"/>
      <c r="F185" s="216"/>
      <c r="G185" s="216"/>
      <c r="H185" s="216"/>
      <c r="I185" s="216"/>
      <c r="J185" s="216"/>
      <c r="K185" s="216"/>
      <c r="L185" s="217"/>
      <c r="M185" s="192"/>
      <c r="N185" s="243"/>
      <c r="O185" s="243"/>
      <c r="P185" s="193"/>
      <c r="Q185" s="192"/>
      <c r="R185" s="243"/>
      <c r="S185" s="243"/>
      <c r="T185" s="193"/>
      <c r="U185" s="192"/>
      <c r="V185" s="243"/>
      <c r="W185" s="243"/>
      <c r="X185" s="193"/>
      <c r="Y185" s="192"/>
      <c r="Z185" s="243"/>
      <c r="AA185" s="243"/>
      <c r="AB185" s="193"/>
      <c r="AC185" s="198"/>
      <c r="AD185" s="221"/>
      <c r="AE185" s="221"/>
      <c r="AF185" s="199"/>
      <c r="AG185" s="228"/>
      <c r="AH185" s="229"/>
      <c r="AI185" s="229"/>
      <c r="AJ185" s="229"/>
      <c r="AK185" s="229"/>
      <c r="AL185" s="229"/>
      <c r="AM185" s="229"/>
      <c r="AN185" s="229"/>
      <c r="AO185" s="230"/>
      <c r="AP185" s="231"/>
      <c r="AQ185" s="231"/>
      <c r="AR185" s="231"/>
      <c r="AS185" s="231"/>
      <c r="AT185" s="204"/>
      <c r="AU185" s="208"/>
      <c r="AV185" s="205"/>
      <c r="AW185" s="192"/>
      <c r="AX185" s="193"/>
      <c r="AY185" s="198"/>
      <c r="AZ185" s="199"/>
      <c r="BA185" s="192"/>
      <c r="BB185" s="193"/>
      <c r="BC185" s="204"/>
      <c r="BD185" s="205"/>
      <c r="BE185" s="204"/>
      <c r="BF185" s="205"/>
      <c r="BG185" s="204"/>
      <c r="BH185" s="208"/>
      <c r="BI185" s="205"/>
    </row>
    <row r="186" spans="2:67" ht="15.75" customHeight="1" thickTop="1" thickBot="1">
      <c r="B186" s="209"/>
      <c r="C186" s="210"/>
      <c r="D186" s="210"/>
      <c r="E186" s="210"/>
      <c r="F186" s="210"/>
      <c r="G186" s="210"/>
      <c r="H186" s="210"/>
      <c r="I186" s="210"/>
      <c r="J186" s="210"/>
      <c r="K186" s="210"/>
      <c r="L186" s="211"/>
      <c r="M186" s="188"/>
      <c r="N186" s="241"/>
      <c r="O186" s="241"/>
      <c r="P186" s="189"/>
      <c r="Q186" s="188"/>
      <c r="R186" s="241"/>
      <c r="S186" s="241"/>
      <c r="T186" s="189"/>
      <c r="U186" s="188"/>
      <c r="V186" s="241"/>
      <c r="W186" s="241"/>
      <c r="X186" s="189"/>
      <c r="Y186" s="188"/>
      <c r="Z186" s="241"/>
      <c r="AA186" s="241"/>
      <c r="AB186" s="189"/>
      <c r="AC186" s="194"/>
      <c r="AD186" s="219"/>
      <c r="AE186" s="219"/>
      <c r="AF186" s="195"/>
      <c r="AG186" s="222" t="s">
        <v>149</v>
      </c>
      <c r="AH186" s="223"/>
      <c r="AI186" s="223"/>
      <c r="AJ186" s="223"/>
      <c r="AK186" s="223"/>
      <c r="AL186" s="223"/>
      <c r="AM186" s="223"/>
      <c r="AN186" s="223"/>
      <c r="AO186" s="224"/>
      <c r="AP186" s="231" t="s">
        <v>184</v>
      </c>
      <c r="AQ186" s="231"/>
      <c r="AR186" s="231"/>
      <c r="AS186" s="231"/>
      <c r="AT186" s="200">
        <f>AY186+'12.02'!AT186:AV188</f>
        <v>2</v>
      </c>
      <c r="AU186" s="206"/>
      <c r="AV186" s="201"/>
      <c r="AW186" s="188">
        <f>'12.02'!BG186</f>
        <v>2</v>
      </c>
      <c r="AX186" s="189"/>
      <c r="AY186" s="194"/>
      <c r="AZ186" s="195"/>
      <c r="BA186" s="188"/>
      <c r="BB186" s="189"/>
      <c r="BC186" s="200">
        <f>BA186+'12.02'!BC186</f>
        <v>0</v>
      </c>
      <c r="BD186" s="201"/>
      <c r="BE186" s="200">
        <f>BA186+'12.02'!BE186</f>
        <v>0</v>
      </c>
      <c r="BF186" s="201"/>
      <c r="BG186" s="200">
        <f>AW186+AY186-BA186</f>
        <v>2</v>
      </c>
      <c r="BH186" s="206"/>
      <c r="BI186" s="201"/>
    </row>
    <row r="187" spans="2:67" ht="15.75" customHeight="1" thickTop="1" thickBot="1">
      <c r="B187" s="212"/>
      <c r="C187" s="213"/>
      <c r="D187" s="213"/>
      <c r="E187" s="213"/>
      <c r="F187" s="213"/>
      <c r="G187" s="213"/>
      <c r="H187" s="213"/>
      <c r="I187" s="213"/>
      <c r="J187" s="213"/>
      <c r="K187" s="213"/>
      <c r="L187" s="214"/>
      <c r="M187" s="190"/>
      <c r="N187" s="242"/>
      <c r="O187" s="242"/>
      <c r="P187" s="191"/>
      <c r="Q187" s="190"/>
      <c r="R187" s="242"/>
      <c r="S187" s="242"/>
      <c r="T187" s="191"/>
      <c r="U187" s="190"/>
      <c r="V187" s="242"/>
      <c r="W187" s="242"/>
      <c r="X187" s="191"/>
      <c r="Y187" s="190"/>
      <c r="Z187" s="242"/>
      <c r="AA187" s="242"/>
      <c r="AB187" s="191"/>
      <c r="AC187" s="196"/>
      <c r="AD187" s="220"/>
      <c r="AE187" s="220"/>
      <c r="AF187" s="197"/>
      <c r="AG187" s="225"/>
      <c r="AH187" s="226"/>
      <c r="AI187" s="226"/>
      <c r="AJ187" s="226"/>
      <c r="AK187" s="226"/>
      <c r="AL187" s="226"/>
      <c r="AM187" s="226"/>
      <c r="AN187" s="226"/>
      <c r="AO187" s="227"/>
      <c r="AP187" s="231"/>
      <c r="AQ187" s="231"/>
      <c r="AR187" s="231"/>
      <c r="AS187" s="231"/>
      <c r="AT187" s="202"/>
      <c r="AU187" s="207"/>
      <c r="AV187" s="203"/>
      <c r="AW187" s="190"/>
      <c r="AX187" s="191"/>
      <c r="AY187" s="196"/>
      <c r="AZ187" s="197"/>
      <c r="BA187" s="190"/>
      <c r="BB187" s="191"/>
      <c r="BC187" s="202"/>
      <c r="BD187" s="203"/>
      <c r="BE187" s="202"/>
      <c r="BF187" s="203"/>
      <c r="BG187" s="202"/>
      <c r="BH187" s="207"/>
      <c r="BI187" s="203"/>
    </row>
    <row r="188" spans="2:67" ht="15.75" customHeight="1" thickTop="1" thickBot="1">
      <c r="B188" s="215"/>
      <c r="C188" s="216"/>
      <c r="D188" s="216"/>
      <c r="E188" s="216"/>
      <c r="F188" s="216"/>
      <c r="G188" s="216"/>
      <c r="H188" s="216"/>
      <c r="I188" s="216"/>
      <c r="J188" s="216"/>
      <c r="K188" s="216"/>
      <c r="L188" s="217"/>
      <c r="M188" s="192"/>
      <c r="N188" s="243"/>
      <c r="O188" s="243"/>
      <c r="P188" s="193"/>
      <c r="Q188" s="192"/>
      <c r="R188" s="243"/>
      <c r="S188" s="243"/>
      <c r="T188" s="193"/>
      <c r="U188" s="192"/>
      <c r="V188" s="243"/>
      <c r="W188" s="243"/>
      <c r="X188" s="193"/>
      <c r="Y188" s="192"/>
      <c r="Z188" s="243"/>
      <c r="AA188" s="243"/>
      <c r="AB188" s="193"/>
      <c r="AC188" s="198"/>
      <c r="AD188" s="221"/>
      <c r="AE188" s="221"/>
      <c r="AF188" s="199"/>
      <c r="AG188" s="228"/>
      <c r="AH188" s="229"/>
      <c r="AI188" s="229"/>
      <c r="AJ188" s="229"/>
      <c r="AK188" s="229"/>
      <c r="AL188" s="229"/>
      <c r="AM188" s="229"/>
      <c r="AN188" s="229"/>
      <c r="AO188" s="230"/>
      <c r="AP188" s="231"/>
      <c r="AQ188" s="231"/>
      <c r="AR188" s="231"/>
      <c r="AS188" s="231"/>
      <c r="AT188" s="204"/>
      <c r="AU188" s="208"/>
      <c r="AV188" s="205"/>
      <c r="AW188" s="192"/>
      <c r="AX188" s="193"/>
      <c r="AY188" s="198"/>
      <c r="AZ188" s="199"/>
      <c r="BA188" s="192"/>
      <c r="BB188" s="193"/>
      <c r="BC188" s="204"/>
      <c r="BD188" s="205"/>
      <c r="BE188" s="204"/>
      <c r="BF188" s="205"/>
      <c r="BG188" s="204"/>
      <c r="BH188" s="208"/>
      <c r="BI188" s="205"/>
    </row>
    <row r="189" spans="2:67" ht="15.75" customHeight="1" thickTop="1" thickBot="1">
      <c r="B189" s="209"/>
      <c r="C189" s="210"/>
      <c r="D189" s="210"/>
      <c r="E189" s="210"/>
      <c r="F189" s="210"/>
      <c r="G189" s="210"/>
      <c r="H189" s="210"/>
      <c r="I189" s="210"/>
      <c r="J189" s="210"/>
      <c r="K189" s="210"/>
      <c r="L189" s="211"/>
      <c r="M189" s="188"/>
      <c r="N189" s="241"/>
      <c r="O189" s="241"/>
      <c r="P189" s="189"/>
      <c r="Q189" s="188"/>
      <c r="R189" s="241"/>
      <c r="S189" s="241"/>
      <c r="T189" s="189"/>
      <c r="U189" s="188"/>
      <c r="V189" s="241"/>
      <c r="W189" s="241"/>
      <c r="X189" s="189"/>
      <c r="Y189" s="188"/>
      <c r="Z189" s="241"/>
      <c r="AA189" s="241"/>
      <c r="AB189" s="189"/>
      <c r="AC189" s="194"/>
      <c r="AD189" s="219"/>
      <c r="AE189" s="219"/>
      <c r="AF189" s="195"/>
      <c r="AG189" s="222" t="s">
        <v>150</v>
      </c>
      <c r="AH189" s="223"/>
      <c r="AI189" s="223"/>
      <c r="AJ189" s="223"/>
      <c r="AK189" s="223"/>
      <c r="AL189" s="223"/>
      <c r="AM189" s="223"/>
      <c r="AN189" s="223"/>
      <c r="AO189" s="224"/>
      <c r="AP189" s="231" t="s">
        <v>184</v>
      </c>
      <c r="AQ189" s="231"/>
      <c r="AR189" s="231"/>
      <c r="AS189" s="231"/>
      <c r="AT189" s="200">
        <f>AY189+'12.02'!AT189:AV191</f>
        <v>0</v>
      </c>
      <c r="AU189" s="206"/>
      <c r="AV189" s="201"/>
      <c r="AW189" s="188">
        <f>'12.02'!BG189</f>
        <v>0</v>
      </c>
      <c r="AX189" s="189"/>
      <c r="AY189" s="194"/>
      <c r="AZ189" s="195"/>
      <c r="BA189" s="188"/>
      <c r="BB189" s="189"/>
      <c r="BC189" s="200">
        <f>BA189+'12.02'!BC189</f>
        <v>0</v>
      </c>
      <c r="BD189" s="201"/>
      <c r="BE189" s="200">
        <f>BA189+'12.02'!BE189</f>
        <v>0</v>
      </c>
      <c r="BF189" s="201"/>
      <c r="BG189" s="200">
        <f>AW189+AY189-BA189</f>
        <v>0</v>
      </c>
      <c r="BH189" s="206"/>
      <c r="BI189" s="201"/>
    </row>
    <row r="190" spans="2:67" ht="15.75" customHeight="1" thickTop="1" thickBot="1">
      <c r="B190" s="212"/>
      <c r="C190" s="213"/>
      <c r="D190" s="213"/>
      <c r="E190" s="213"/>
      <c r="F190" s="213"/>
      <c r="G190" s="213"/>
      <c r="H190" s="213"/>
      <c r="I190" s="213"/>
      <c r="J190" s="213"/>
      <c r="K190" s="213"/>
      <c r="L190" s="214"/>
      <c r="M190" s="190"/>
      <c r="N190" s="242"/>
      <c r="O190" s="242"/>
      <c r="P190" s="191"/>
      <c r="Q190" s="190"/>
      <c r="R190" s="242"/>
      <c r="S190" s="242"/>
      <c r="T190" s="191"/>
      <c r="U190" s="190"/>
      <c r="V190" s="242"/>
      <c r="W190" s="242"/>
      <c r="X190" s="191"/>
      <c r="Y190" s="190"/>
      <c r="Z190" s="242"/>
      <c r="AA190" s="242"/>
      <c r="AB190" s="191"/>
      <c r="AC190" s="196"/>
      <c r="AD190" s="220"/>
      <c r="AE190" s="220"/>
      <c r="AF190" s="197"/>
      <c r="AG190" s="225"/>
      <c r="AH190" s="226"/>
      <c r="AI190" s="226"/>
      <c r="AJ190" s="226"/>
      <c r="AK190" s="226"/>
      <c r="AL190" s="226"/>
      <c r="AM190" s="226"/>
      <c r="AN190" s="226"/>
      <c r="AO190" s="227"/>
      <c r="AP190" s="231"/>
      <c r="AQ190" s="231"/>
      <c r="AR190" s="231"/>
      <c r="AS190" s="231"/>
      <c r="AT190" s="202"/>
      <c r="AU190" s="207"/>
      <c r="AV190" s="203"/>
      <c r="AW190" s="190"/>
      <c r="AX190" s="191"/>
      <c r="AY190" s="196"/>
      <c r="AZ190" s="197"/>
      <c r="BA190" s="190"/>
      <c r="BB190" s="191"/>
      <c r="BC190" s="202"/>
      <c r="BD190" s="203"/>
      <c r="BE190" s="202"/>
      <c r="BF190" s="203"/>
      <c r="BG190" s="202"/>
      <c r="BH190" s="207"/>
      <c r="BI190" s="203"/>
    </row>
    <row r="191" spans="2:67" ht="15.75" customHeight="1" thickTop="1" thickBot="1">
      <c r="B191" s="215"/>
      <c r="C191" s="216"/>
      <c r="D191" s="216"/>
      <c r="E191" s="216"/>
      <c r="F191" s="216"/>
      <c r="G191" s="216"/>
      <c r="H191" s="216"/>
      <c r="I191" s="216"/>
      <c r="J191" s="216"/>
      <c r="K191" s="216"/>
      <c r="L191" s="217"/>
      <c r="M191" s="192"/>
      <c r="N191" s="243"/>
      <c r="O191" s="243"/>
      <c r="P191" s="193"/>
      <c r="Q191" s="192"/>
      <c r="R191" s="243"/>
      <c r="S191" s="243"/>
      <c r="T191" s="193"/>
      <c r="U191" s="192"/>
      <c r="V191" s="243"/>
      <c r="W191" s="243"/>
      <c r="X191" s="193"/>
      <c r="Y191" s="192"/>
      <c r="Z191" s="243"/>
      <c r="AA191" s="243"/>
      <c r="AB191" s="193"/>
      <c r="AC191" s="198"/>
      <c r="AD191" s="221"/>
      <c r="AE191" s="221"/>
      <c r="AF191" s="199"/>
      <c r="AG191" s="228"/>
      <c r="AH191" s="229"/>
      <c r="AI191" s="229"/>
      <c r="AJ191" s="229"/>
      <c r="AK191" s="229"/>
      <c r="AL191" s="229"/>
      <c r="AM191" s="229"/>
      <c r="AN191" s="229"/>
      <c r="AO191" s="230"/>
      <c r="AP191" s="231"/>
      <c r="AQ191" s="231"/>
      <c r="AR191" s="231"/>
      <c r="AS191" s="231"/>
      <c r="AT191" s="204"/>
      <c r="AU191" s="208"/>
      <c r="AV191" s="205"/>
      <c r="AW191" s="192"/>
      <c r="AX191" s="193"/>
      <c r="AY191" s="198"/>
      <c r="AZ191" s="199"/>
      <c r="BA191" s="192"/>
      <c r="BB191" s="193"/>
      <c r="BC191" s="204"/>
      <c r="BD191" s="205"/>
      <c r="BE191" s="204"/>
      <c r="BF191" s="205"/>
      <c r="BG191" s="204"/>
      <c r="BH191" s="208"/>
      <c r="BI191" s="205"/>
    </row>
    <row r="192" spans="2:67" ht="15.75" customHeight="1" thickTop="1" thickBot="1">
      <c r="B192" s="209"/>
      <c r="C192" s="210"/>
      <c r="D192" s="210"/>
      <c r="E192" s="210"/>
      <c r="F192" s="210"/>
      <c r="G192" s="210"/>
      <c r="H192" s="210"/>
      <c r="I192" s="210"/>
      <c r="J192" s="210"/>
      <c r="K192" s="210"/>
      <c r="L192" s="211"/>
      <c r="M192" s="188"/>
      <c r="N192" s="241"/>
      <c r="O192" s="241"/>
      <c r="P192" s="189"/>
      <c r="Q192" s="182"/>
      <c r="R192" s="182"/>
      <c r="S192" s="182"/>
      <c r="T192" s="182"/>
      <c r="U192" s="182"/>
      <c r="V192" s="182"/>
      <c r="W192" s="182"/>
      <c r="X192" s="182"/>
      <c r="Y192" s="182"/>
      <c r="Z192" s="182"/>
      <c r="AA192" s="182"/>
      <c r="AB192" s="182"/>
      <c r="AC192" s="218"/>
      <c r="AD192" s="218"/>
      <c r="AE192" s="218"/>
      <c r="AF192" s="218"/>
      <c r="AG192" s="222" t="s">
        <v>151</v>
      </c>
      <c r="AH192" s="223"/>
      <c r="AI192" s="223"/>
      <c r="AJ192" s="223"/>
      <c r="AK192" s="223"/>
      <c r="AL192" s="223"/>
      <c r="AM192" s="223"/>
      <c r="AN192" s="223"/>
      <c r="AO192" s="224"/>
      <c r="AP192" s="231" t="s">
        <v>184</v>
      </c>
      <c r="AQ192" s="231"/>
      <c r="AR192" s="231"/>
      <c r="AS192" s="231"/>
      <c r="AT192" s="200">
        <f>AY192+'12.02'!AT192:AV194</f>
        <v>0</v>
      </c>
      <c r="AU192" s="206"/>
      <c r="AV192" s="201"/>
      <c r="AW192" s="188">
        <f>'12.02'!BG192</f>
        <v>0</v>
      </c>
      <c r="AX192" s="189"/>
      <c r="AY192" s="194"/>
      <c r="AZ192" s="195"/>
      <c r="BA192" s="188"/>
      <c r="BB192" s="189"/>
      <c r="BC192" s="200">
        <f>BA192+'12.02'!BC192*0</f>
        <v>0</v>
      </c>
      <c r="BD192" s="201"/>
      <c r="BE192" s="200">
        <f>BA192+'12.02'!BE192</f>
        <v>0</v>
      </c>
      <c r="BF192" s="201"/>
      <c r="BG192" s="200">
        <f>AW192+AY192-BA192</f>
        <v>0</v>
      </c>
      <c r="BH192" s="206"/>
      <c r="BI192" s="201"/>
    </row>
    <row r="193" spans="2:61" ht="15.75" customHeight="1" thickTop="1" thickBot="1">
      <c r="B193" s="212"/>
      <c r="C193" s="213"/>
      <c r="D193" s="213"/>
      <c r="E193" s="213"/>
      <c r="F193" s="213"/>
      <c r="G193" s="213"/>
      <c r="H193" s="213"/>
      <c r="I193" s="213"/>
      <c r="J193" s="213"/>
      <c r="K193" s="213"/>
      <c r="L193" s="214"/>
      <c r="M193" s="190"/>
      <c r="N193" s="242"/>
      <c r="O193" s="242"/>
      <c r="P193" s="191"/>
      <c r="Q193" s="182"/>
      <c r="R193" s="182"/>
      <c r="S193" s="182"/>
      <c r="T193" s="182"/>
      <c r="U193" s="182"/>
      <c r="V193" s="182"/>
      <c r="W193" s="182"/>
      <c r="X193" s="182"/>
      <c r="Y193" s="182"/>
      <c r="Z193" s="182"/>
      <c r="AA193" s="182"/>
      <c r="AB193" s="182"/>
      <c r="AC193" s="218"/>
      <c r="AD193" s="218"/>
      <c r="AE193" s="218"/>
      <c r="AF193" s="218"/>
      <c r="AG193" s="225"/>
      <c r="AH193" s="226"/>
      <c r="AI193" s="226"/>
      <c r="AJ193" s="226"/>
      <c r="AK193" s="226"/>
      <c r="AL193" s="226"/>
      <c r="AM193" s="226"/>
      <c r="AN193" s="226"/>
      <c r="AO193" s="227"/>
      <c r="AP193" s="231"/>
      <c r="AQ193" s="231"/>
      <c r="AR193" s="231"/>
      <c r="AS193" s="231"/>
      <c r="AT193" s="202"/>
      <c r="AU193" s="207"/>
      <c r="AV193" s="203"/>
      <c r="AW193" s="190"/>
      <c r="AX193" s="191"/>
      <c r="AY193" s="196"/>
      <c r="AZ193" s="197"/>
      <c r="BA193" s="190"/>
      <c r="BB193" s="191"/>
      <c r="BC193" s="202"/>
      <c r="BD193" s="203"/>
      <c r="BE193" s="202"/>
      <c r="BF193" s="203"/>
      <c r="BG193" s="202"/>
      <c r="BH193" s="207"/>
      <c r="BI193" s="203"/>
    </row>
    <row r="194" spans="2:61" ht="15.75" customHeight="1" thickTop="1" thickBot="1">
      <c r="B194" s="215"/>
      <c r="C194" s="216"/>
      <c r="D194" s="216"/>
      <c r="E194" s="216"/>
      <c r="F194" s="216"/>
      <c r="G194" s="216"/>
      <c r="H194" s="216"/>
      <c r="I194" s="216"/>
      <c r="J194" s="216"/>
      <c r="K194" s="216"/>
      <c r="L194" s="217"/>
      <c r="M194" s="192"/>
      <c r="N194" s="243"/>
      <c r="O194" s="243"/>
      <c r="P194" s="193"/>
      <c r="Q194" s="182"/>
      <c r="R194" s="182"/>
      <c r="S194" s="182"/>
      <c r="T194" s="182"/>
      <c r="U194" s="182"/>
      <c r="V194" s="182"/>
      <c r="W194" s="182"/>
      <c r="X194" s="182"/>
      <c r="Y194" s="182"/>
      <c r="Z194" s="182"/>
      <c r="AA194" s="182"/>
      <c r="AB194" s="182"/>
      <c r="AC194" s="218"/>
      <c r="AD194" s="218"/>
      <c r="AE194" s="218"/>
      <c r="AF194" s="218"/>
      <c r="AG194" s="228"/>
      <c r="AH194" s="229"/>
      <c r="AI194" s="229"/>
      <c r="AJ194" s="229"/>
      <c r="AK194" s="229"/>
      <c r="AL194" s="229"/>
      <c r="AM194" s="229"/>
      <c r="AN194" s="229"/>
      <c r="AO194" s="230"/>
      <c r="AP194" s="231"/>
      <c r="AQ194" s="231"/>
      <c r="AR194" s="231"/>
      <c r="AS194" s="231"/>
      <c r="AT194" s="204"/>
      <c r="AU194" s="208"/>
      <c r="AV194" s="205"/>
      <c r="AW194" s="192"/>
      <c r="AX194" s="193"/>
      <c r="AY194" s="198"/>
      <c r="AZ194" s="199"/>
      <c r="BA194" s="192"/>
      <c r="BB194" s="193"/>
      <c r="BC194" s="204"/>
      <c r="BD194" s="205"/>
      <c r="BE194" s="204"/>
      <c r="BF194" s="205"/>
      <c r="BG194" s="204"/>
      <c r="BH194" s="208"/>
      <c r="BI194" s="205"/>
    </row>
    <row r="195" spans="2:61" ht="15.75" customHeight="1" thickTop="1" thickBot="1">
      <c r="B195" s="209"/>
      <c r="C195" s="210"/>
      <c r="D195" s="210"/>
      <c r="E195" s="210"/>
      <c r="F195" s="210"/>
      <c r="G195" s="210"/>
      <c r="H195" s="210"/>
      <c r="I195" s="210"/>
      <c r="J195" s="210"/>
      <c r="K195" s="210"/>
      <c r="L195" s="211"/>
      <c r="M195" s="194"/>
      <c r="N195" s="219"/>
      <c r="O195" s="219"/>
      <c r="P195" s="195"/>
      <c r="Q195" s="218"/>
      <c r="R195" s="218"/>
      <c r="S195" s="218"/>
      <c r="T195" s="218"/>
      <c r="U195" s="218"/>
      <c r="V195" s="218"/>
      <c r="W195" s="218"/>
      <c r="X195" s="218"/>
      <c r="Y195" s="218"/>
      <c r="Z195" s="218"/>
      <c r="AA195" s="218"/>
      <c r="AB195" s="218"/>
      <c r="AC195" s="218"/>
      <c r="AD195" s="218"/>
      <c r="AE195" s="218"/>
      <c r="AF195" s="218"/>
      <c r="AG195" s="222" t="s">
        <v>152</v>
      </c>
      <c r="AH195" s="223"/>
      <c r="AI195" s="223"/>
      <c r="AJ195" s="223"/>
      <c r="AK195" s="223"/>
      <c r="AL195" s="223"/>
      <c r="AM195" s="223"/>
      <c r="AN195" s="223"/>
      <c r="AO195" s="224"/>
      <c r="AP195" s="231" t="s">
        <v>184</v>
      </c>
      <c r="AQ195" s="231"/>
      <c r="AR195" s="231"/>
      <c r="AS195" s="231"/>
      <c r="AT195" s="200">
        <f>AY195+'12.02'!AT195:AV197</f>
        <v>3</v>
      </c>
      <c r="AU195" s="206"/>
      <c r="AV195" s="201"/>
      <c r="AW195" s="188">
        <f>'12.02'!BG195</f>
        <v>3</v>
      </c>
      <c r="AX195" s="189"/>
      <c r="AY195" s="194"/>
      <c r="AZ195" s="195"/>
      <c r="BA195" s="188"/>
      <c r="BB195" s="189"/>
      <c r="BC195" s="200">
        <f>BA195+'12.02'!BC195*0</f>
        <v>0</v>
      </c>
      <c r="BD195" s="201"/>
      <c r="BE195" s="200">
        <f>BA195+'12.02'!BE195</f>
        <v>0</v>
      </c>
      <c r="BF195" s="201"/>
      <c r="BG195" s="200">
        <f>AW195+AY195-BA195</f>
        <v>3</v>
      </c>
      <c r="BH195" s="206"/>
      <c r="BI195" s="201"/>
    </row>
    <row r="196" spans="2:61" ht="15.75" customHeight="1" thickTop="1" thickBot="1">
      <c r="B196" s="212"/>
      <c r="C196" s="213"/>
      <c r="D196" s="213"/>
      <c r="E196" s="213"/>
      <c r="F196" s="213"/>
      <c r="G196" s="213"/>
      <c r="H196" s="213"/>
      <c r="I196" s="213"/>
      <c r="J196" s="213"/>
      <c r="K196" s="213"/>
      <c r="L196" s="214"/>
      <c r="M196" s="196"/>
      <c r="N196" s="220"/>
      <c r="O196" s="220"/>
      <c r="P196" s="197"/>
      <c r="Q196" s="218"/>
      <c r="R196" s="218"/>
      <c r="S196" s="218"/>
      <c r="T196" s="218"/>
      <c r="U196" s="218"/>
      <c r="V196" s="218"/>
      <c r="W196" s="218"/>
      <c r="X196" s="218"/>
      <c r="Y196" s="218"/>
      <c r="Z196" s="218"/>
      <c r="AA196" s="218"/>
      <c r="AB196" s="218"/>
      <c r="AC196" s="218"/>
      <c r="AD196" s="218"/>
      <c r="AE196" s="218"/>
      <c r="AF196" s="218"/>
      <c r="AG196" s="225"/>
      <c r="AH196" s="226"/>
      <c r="AI196" s="226"/>
      <c r="AJ196" s="226"/>
      <c r="AK196" s="226"/>
      <c r="AL196" s="226"/>
      <c r="AM196" s="226"/>
      <c r="AN196" s="226"/>
      <c r="AO196" s="227"/>
      <c r="AP196" s="231"/>
      <c r="AQ196" s="231"/>
      <c r="AR196" s="231"/>
      <c r="AS196" s="231"/>
      <c r="AT196" s="202"/>
      <c r="AU196" s="207"/>
      <c r="AV196" s="203"/>
      <c r="AW196" s="190"/>
      <c r="AX196" s="191"/>
      <c r="AY196" s="196"/>
      <c r="AZ196" s="197"/>
      <c r="BA196" s="190"/>
      <c r="BB196" s="191"/>
      <c r="BC196" s="202"/>
      <c r="BD196" s="203"/>
      <c r="BE196" s="202"/>
      <c r="BF196" s="203"/>
      <c r="BG196" s="202"/>
      <c r="BH196" s="207"/>
      <c r="BI196" s="203"/>
    </row>
    <row r="197" spans="2:61" ht="15.75" customHeight="1" thickTop="1" thickBot="1">
      <c r="B197" s="215"/>
      <c r="C197" s="216"/>
      <c r="D197" s="216"/>
      <c r="E197" s="216"/>
      <c r="F197" s="216"/>
      <c r="G197" s="216"/>
      <c r="H197" s="216"/>
      <c r="I197" s="216"/>
      <c r="J197" s="216"/>
      <c r="K197" s="216"/>
      <c r="L197" s="217"/>
      <c r="M197" s="198"/>
      <c r="N197" s="221"/>
      <c r="O197" s="221"/>
      <c r="P197" s="199"/>
      <c r="Q197" s="218"/>
      <c r="R197" s="218"/>
      <c r="S197" s="218"/>
      <c r="T197" s="218"/>
      <c r="U197" s="218"/>
      <c r="V197" s="218"/>
      <c r="W197" s="218"/>
      <c r="X197" s="218"/>
      <c r="Y197" s="218"/>
      <c r="Z197" s="218"/>
      <c r="AA197" s="218"/>
      <c r="AB197" s="218"/>
      <c r="AC197" s="218"/>
      <c r="AD197" s="218"/>
      <c r="AE197" s="218"/>
      <c r="AF197" s="218"/>
      <c r="AG197" s="228"/>
      <c r="AH197" s="229"/>
      <c r="AI197" s="229"/>
      <c r="AJ197" s="229"/>
      <c r="AK197" s="229"/>
      <c r="AL197" s="229"/>
      <c r="AM197" s="229"/>
      <c r="AN197" s="229"/>
      <c r="AO197" s="230"/>
      <c r="AP197" s="231"/>
      <c r="AQ197" s="231"/>
      <c r="AR197" s="231"/>
      <c r="AS197" s="231"/>
      <c r="AT197" s="204"/>
      <c r="AU197" s="208"/>
      <c r="AV197" s="205"/>
      <c r="AW197" s="192"/>
      <c r="AX197" s="193"/>
      <c r="AY197" s="198"/>
      <c r="AZ197" s="199"/>
      <c r="BA197" s="192"/>
      <c r="BB197" s="193"/>
      <c r="BC197" s="204"/>
      <c r="BD197" s="205"/>
      <c r="BE197" s="204"/>
      <c r="BF197" s="205"/>
      <c r="BG197" s="204"/>
      <c r="BH197" s="208"/>
      <c r="BI197" s="205"/>
    </row>
    <row r="198" spans="2:61" ht="15.75" customHeight="1" thickTop="1" thickBot="1">
      <c r="B198" s="209"/>
      <c r="C198" s="210"/>
      <c r="D198" s="210"/>
      <c r="E198" s="210"/>
      <c r="F198" s="210"/>
      <c r="G198" s="210"/>
      <c r="H198" s="210"/>
      <c r="I198" s="210"/>
      <c r="J198" s="210"/>
      <c r="K198" s="210"/>
      <c r="L198" s="211"/>
      <c r="M198" s="218"/>
      <c r="N198" s="218"/>
      <c r="O198" s="218"/>
      <c r="P198" s="218"/>
      <c r="Q198" s="218"/>
      <c r="R198" s="218"/>
      <c r="S198" s="218"/>
      <c r="T198" s="218"/>
      <c r="U198" s="232"/>
      <c r="V198" s="233"/>
      <c r="W198" s="233"/>
      <c r="X198" s="234"/>
      <c r="Y198" s="232"/>
      <c r="Z198" s="233"/>
      <c r="AA198" s="233"/>
      <c r="AB198" s="234"/>
      <c r="AC198" s="218"/>
      <c r="AD198" s="218"/>
      <c r="AE198" s="218"/>
      <c r="AF198" s="218"/>
      <c r="AG198" s="222" t="s">
        <v>153</v>
      </c>
      <c r="AH198" s="223"/>
      <c r="AI198" s="223"/>
      <c r="AJ198" s="223"/>
      <c r="AK198" s="223"/>
      <c r="AL198" s="223"/>
      <c r="AM198" s="223"/>
      <c r="AN198" s="223"/>
      <c r="AO198" s="224"/>
      <c r="AP198" s="231" t="s">
        <v>184</v>
      </c>
      <c r="AQ198" s="231"/>
      <c r="AR198" s="231"/>
      <c r="AS198" s="231"/>
      <c r="AT198" s="200">
        <f>AY198+'12.02'!AT198:AV200</f>
        <v>4</v>
      </c>
      <c r="AU198" s="206"/>
      <c r="AV198" s="201"/>
      <c r="AW198" s="188">
        <f>'12.02'!BG198</f>
        <v>4</v>
      </c>
      <c r="AX198" s="189"/>
      <c r="AY198" s="194"/>
      <c r="AZ198" s="195"/>
      <c r="BA198" s="188"/>
      <c r="BB198" s="189"/>
      <c r="BC198" s="200">
        <f>BA198+'12.02'!BC198</f>
        <v>0</v>
      </c>
      <c r="BD198" s="201"/>
      <c r="BE198" s="200">
        <f>BA198+'12.02'!BE198</f>
        <v>0</v>
      </c>
      <c r="BF198" s="201"/>
      <c r="BG198" s="200">
        <f>AW198+AY198-BA198</f>
        <v>4</v>
      </c>
      <c r="BH198" s="206"/>
      <c r="BI198" s="201"/>
    </row>
    <row r="199" spans="2:61" ht="15.75" customHeight="1" thickTop="1" thickBot="1">
      <c r="B199" s="212"/>
      <c r="C199" s="213"/>
      <c r="D199" s="213"/>
      <c r="E199" s="213"/>
      <c r="F199" s="213"/>
      <c r="G199" s="213"/>
      <c r="H199" s="213"/>
      <c r="I199" s="213"/>
      <c r="J199" s="213"/>
      <c r="K199" s="213"/>
      <c r="L199" s="214"/>
      <c r="M199" s="218"/>
      <c r="N199" s="218"/>
      <c r="O199" s="218"/>
      <c r="P199" s="218"/>
      <c r="Q199" s="218"/>
      <c r="R199" s="218"/>
      <c r="S199" s="218"/>
      <c r="T199" s="218"/>
      <c r="U199" s="235"/>
      <c r="V199" s="236"/>
      <c r="W199" s="236"/>
      <c r="X199" s="237"/>
      <c r="Y199" s="235"/>
      <c r="Z199" s="236"/>
      <c r="AA199" s="236"/>
      <c r="AB199" s="237"/>
      <c r="AC199" s="218"/>
      <c r="AD199" s="218"/>
      <c r="AE199" s="218"/>
      <c r="AF199" s="218"/>
      <c r="AG199" s="225"/>
      <c r="AH199" s="226"/>
      <c r="AI199" s="226"/>
      <c r="AJ199" s="226"/>
      <c r="AK199" s="226"/>
      <c r="AL199" s="226"/>
      <c r="AM199" s="226"/>
      <c r="AN199" s="226"/>
      <c r="AO199" s="227"/>
      <c r="AP199" s="231"/>
      <c r="AQ199" s="231"/>
      <c r="AR199" s="231"/>
      <c r="AS199" s="231"/>
      <c r="AT199" s="202"/>
      <c r="AU199" s="207"/>
      <c r="AV199" s="203"/>
      <c r="AW199" s="190"/>
      <c r="AX199" s="191"/>
      <c r="AY199" s="196"/>
      <c r="AZ199" s="197"/>
      <c r="BA199" s="190"/>
      <c r="BB199" s="191"/>
      <c r="BC199" s="202"/>
      <c r="BD199" s="203"/>
      <c r="BE199" s="202"/>
      <c r="BF199" s="203"/>
      <c r="BG199" s="202"/>
      <c r="BH199" s="207"/>
      <c r="BI199" s="203"/>
    </row>
    <row r="200" spans="2:61" ht="15.75" customHeight="1" thickTop="1" thickBot="1">
      <c r="B200" s="215"/>
      <c r="C200" s="216"/>
      <c r="D200" s="216"/>
      <c r="E200" s="216"/>
      <c r="F200" s="216"/>
      <c r="G200" s="216"/>
      <c r="H200" s="216"/>
      <c r="I200" s="216"/>
      <c r="J200" s="216"/>
      <c r="K200" s="216"/>
      <c r="L200" s="217"/>
      <c r="M200" s="218"/>
      <c r="N200" s="218"/>
      <c r="O200" s="218"/>
      <c r="P200" s="218"/>
      <c r="Q200" s="218"/>
      <c r="R200" s="218"/>
      <c r="S200" s="218"/>
      <c r="T200" s="218"/>
      <c r="U200" s="238"/>
      <c r="V200" s="239"/>
      <c r="W200" s="239"/>
      <c r="X200" s="240"/>
      <c r="Y200" s="238"/>
      <c r="Z200" s="239"/>
      <c r="AA200" s="239"/>
      <c r="AB200" s="240"/>
      <c r="AC200" s="218"/>
      <c r="AD200" s="218"/>
      <c r="AE200" s="218"/>
      <c r="AF200" s="218"/>
      <c r="AG200" s="228"/>
      <c r="AH200" s="229"/>
      <c r="AI200" s="229"/>
      <c r="AJ200" s="229"/>
      <c r="AK200" s="229"/>
      <c r="AL200" s="229"/>
      <c r="AM200" s="229"/>
      <c r="AN200" s="229"/>
      <c r="AO200" s="230"/>
      <c r="AP200" s="231"/>
      <c r="AQ200" s="231"/>
      <c r="AR200" s="231"/>
      <c r="AS200" s="231"/>
      <c r="AT200" s="204"/>
      <c r="AU200" s="208"/>
      <c r="AV200" s="205"/>
      <c r="AW200" s="192"/>
      <c r="AX200" s="193"/>
      <c r="AY200" s="198"/>
      <c r="AZ200" s="199"/>
      <c r="BA200" s="192"/>
      <c r="BB200" s="193"/>
      <c r="BC200" s="204"/>
      <c r="BD200" s="205"/>
      <c r="BE200" s="204"/>
      <c r="BF200" s="205"/>
      <c r="BG200" s="204"/>
      <c r="BH200" s="208"/>
      <c r="BI200" s="205"/>
    </row>
    <row r="201" spans="2:61" ht="15.75" customHeight="1" thickTop="1" thickBot="1">
      <c r="B201" s="209"/>
      <c r="C201" s="210"/>
      <c r="D201" s="210"/>
      <c r="E201" s="210"/>
      <c r="F201" s="210"/>
      <c r="G201" s="210"/>
      <c r="H201" s="210"/>
      <c r="I201" s="210"/>
      <c r="J201" s="210"/>
      <c r="K201" s="210"/>
      <c r="L201" s="211"/>
      <c r="M201" s="182"/>
      <c r="N201" s="182"/>
      <c r="O201" s="182"/>
      <c r="P201" s="182"/>
      <c r="Q201" s="218"/>
      <c r="R201" s="218"/>
      <c r="S201" s="218"/>
      <c r="T201" s="218"/>
      <c r="U201" s="194"/>
      <c r="V201" s="219"/>
      <c r="W201" s="219"/>
      <c r="X201" s="195"/>
      <c r="Y201" s="182"/>
      <c r="Z201" s="182"/>
      <c r="AA201" s="182"/>
      <c r="AB201" s="182"/>
      <c r="AC201" s="218"/>
      <c r="AD201" s="218"/>
      <c r="AE201" s="218"/>
      <c r="AF201" s="218"/>
      <c r="AG201" s="222" t="s">
        <v>154</v>
      </c>
      <c r="AH201" s="223"/>
      <c r="AI201" s="223"/>
      <c r="AJ201" s="223"/>
      <c r="AK201" s="223"/>
      <c r="AL201" s="223"/>
      <c r="AM201" s="223"/>
      <c r="AN201" s="223"/>
      <c r="AO201" s="224"/>
      <c r="AP201" s="231" t="s">
        <v>184</v>
      </c>
      <c r="AQ201" s="231"/>
      <c r="AR201" s="231"/>
      <c r="AS201" s="231"/>
      <c r="AT201" s="200">
        <f>AY201+'12.02'!AT201:AV203</f>
        <v>0</v>
      </c>
      <c r="AU201" s="206"/>
      <c r="AV201" s="201"/>
      <c r="AW201" s="188">
        <f>'12.02'!BG201</f>
        <v>0</v>
      </c>
      <c r="AX201" s="189"/>
      <c r="AY201" s="194"/>
      <c r="AZ201" s="195"/>
      <c r="BA201" s="188"/>
      <c r="BB201" s="189"/>
      <c r="BC201" s="200">
        <f>BA201+'12.02'!BC201</f>
        <v>0</v>
      </c>
      <c r="BD201" s="201"/>
      <c r="BE201" s="200">
        <f>BA201+'12.02'!BE201</f>
        <v>0</v>
      </c>
      <c r="BF201" s="201"/>
      <c r="BG201" s="200">
        <f>AW201+AY201-BA201</f>
        <v>0</v>
      </c>
      <c r="BH201" s="206"/>
      <c r="BI201" s="201"/>
    </row>
    <row r="202" spans="2:61" ht="15.75" customHeight="1" thickTop="1" thickBot="1">
      <c r="B202" s="212"/>
      <c r="C202" s="213"/>
      <c r="D202" s="213"/>
      <c r="E202" s="213"/>
      <c r="F202" s="213"/>
      <c r="G202" s="213"/>
      <c r="H202" s="213"/>
      <c r="I202" s="213"/>
      <c r="J202" s="213"/>
      <c r="K202" s="213"/>
      <c r="L202" s="214"/>
      <c r="M202" s="182"/>
      <c r="N202" s="182"/>
      <c r="O202" s="182"/>
      <c r="P202" s="182"/>
      <c r="Q202" s="218"/>
      <c r="R202" s="218"/>
      <c r="S202" s="218"/>
      <c r="T202" s="218"/>
      <c r="U202" s="196"/>
      <c r="V202" s="220"/>
      <c r="W202" s="220"/>
      <c r="X202" s="197"/>
      <c r="Y202" s="182"/>
      <c r="Z202" s="182"/>
      <c r="AA202" s="182"/>
      <c r="AB202" s="182"/>
      <c r="AC202" s="218"/>
      <c r="AD202" s="218"/>
      <c r="AE202" s="218"/>
      <c r="AF202" s="218"/>
      <c r="AG202" s="225"/>
      <c r="AH202" s="226"/>
      <c r="AI202" s="226"/>
      <c r="AJ202" s="226"/>
      <c r="AK202" s="226"/>
      <c r="AL202" s="226"/>
      <c r="AM202" s="226"/>
      <c r="AN202" s="226"/>
      <c r="AO202" s="227"/>
      <c r="AP202" s="231"/>
      <c r="AQ202" s="231"/>
      <c r="AR202" s="231"/>
      <c r="AS202" s="231"/>
      <c r="AT202" s="202"/>
      <c r="AU202" s="207"/>
      <c r="AV202" s="203"/>
      <c r="AW202" s="190"/>
      <c r="AX202" s="191"/>
      <c r="AY202" s="196"/>
      <c r="AZ202" s="197"/>
      <c r="BA202" s="190"/>
      <c r="BB202" s="191"/>
      <c r="BC202" s="202"/>
      <c r="BD202" s="203"/>
      <c r="BE202" s="202"/>
      <c r="BF202" s="203"/>
      <c r="BG202" s="202"/>
      <c r="BH202" s="207"/>
      <c r="BI202" s="203"/>
    </row>
    <row r="203" spans="2:61" ht="15.75" customHeight="1" thickTop="1" thickBot="1">
      <c r="B203" s="215"/>
      <c r="C203" s="216"/>
      <c r="D203" s="216"/>
      <c r="E203" s="216"/>
      <c r="F203" s="216"/>
      <c r="G203" s="216"/>
      <c r="H203" s="216"/>
      <c r="I203" s="216"/>
      <c r="J203" s="216"/>
      <c r="K203" s="216"/>
      <c r="L203" s="217"/>
      <c r="M203" s="182"/>
      <c r="N203" s="182"/>
      <c r="O203" s="182"/>
      <c r="P203" s="182"/>
      <c r="Q203" s="218"/>
      <c r="R203" s="218"/>
      <c r="S203" s="218"/>
      <c r="T203" s="218"/>
      <c r="U203" s="198"/>
      <c r="V203" s="221"/>
      <c r="W203" s="221"/>
      <c r="X203" s="199"/>
      <c r="Y203" s="182"/>
      <c r="Z203" s="182"/>
      <c r="AA203" s="182"/>
      <c r="AB203" s="182"/>
      <c r="AC203" s="218"/>
      <c r="AD203" s="218"/>
      <c r="AE203" s="218"/>
      <c r="AF203" s="218"/>
      <c r="AG203" s="228"/>
      <c r="AH203" s="229"/>
      <c r="AI203" s="229"/>
      <c r="AJ203" s="229"/>
      <c r="AK203" s="229"/>
      <c r="AL203" s="229"/>
      <c r="AM203" s="229"/>
      <c r="AN203" s="229"/>
      <c r="AO203" s="230"/>
      <c r="AP203" s="231"/>
      <c r="AQ203" s="231"/>
      <c r="AR203" s="231"/>
      <c r="AS203" s="231"/>
      <c r="AT203" s="204"/>
      <c r="AU203" s="208"/>
      <c r="AV203" s="205"/>
      <c r="AW203" s="192"/>
      <c r="AX203" s="193"/>
      <c r="AY203" s="198"/>
      <c r="AZ203" s="199"/>
      <c r="BA203" s="192"/>
      <c r="BB203" s="193"/>
      <c r="BC203" s="204"/>
      <c r="BD203" s="205"/>
      <c r="BE203" s="204"/>
      <c r="BF203" s="205"/>
      <c r="BG203" s="204"/>
      <c r="BH203" s="208"/>
      <c r="BI203" s="205"/>
    </row>
    <row r="204" spans="2:61" ht="15.75" customHeight="1" thickTop="1" thickBot="1">
      <c r="B204" s="209"/>
      <c r="C204" s="210"/>
      <c r="D204" s="210"/>
      <c r="E204" s="210"/>
      <c r="F204" s="210"/>
      <c r="G204" s="210"/>
      <c r="H204" s="210"/>
      <c r="I204" s="210"/>
      <c r="J204" s="210"/>
      <c r="K204" s="210"/>
      <c r="L204" s="211"/>
      <c r="M204" s="218"/>
      <c r="N204" s="218"/>
      <c r="O204" s="218"/>
      <c r="P204" s="218"/>
      <c r="Q204" s="218"/>
      <c r="R204" s="218"/>
      <c r="S204" s="218"/>
      <c r="T204" s="218"/>
      <c r="U204" s="194"/>
      <c r="V204" s="219"/>
      <c r="W204" s="219"/>
      <c r="X204" s="195"/>
      <c r="Y204" s="218"/>
      <c r="Z204" s="218"/>
      <c r="AA204" s="218"/>
      <c r="AB204" s="218"/>
      <c r="AC204" s="218"/>
      <c r="AD204" s="218"/>
      <c r="AE204" s="218"/>
      <c r="AF204" s="218"/>
      <c r="AG204" s="222" t="s">
        <v>146</v>
      </c>
      <c r="AH204" s="223"/>
      <c r="AI204" s="223"/>
      <c r="AJ204" s="223"/>
      <c r="AK204" s="223"/>
      <c r="AL204" s="223"/>
      <c r="AM204" s="223"/>
      <c r="AN204" s="223"/>
      <c r="AO204" s="224"/>
      <c r="AP204" s="231" t="s">
        <v>184</v>
      </c>
      <c r="AQ204" s="231"/>
      <c r="AR204" s="231"/>
      <c r="AS204" s="231"/>
      <c r="AT204" s="200">
        <f>AY204+'12.02'!AT204:AV206</f>
        <v>0</v>
      </c>
      <c r="AU204" s="206"/>
      <c r="AV204" s="201"/>
      <c r="AW204" s="188">
        <f>'12.02'!BG204</f>
        <v>0</v>
      </c>
      <c r="AX204" s="189"/>
      <c r="AY204" s="194"/>
      <c r="AZ204" s="195"/>
      <c r="BA204" s="188"/>
      <c r="BB204" s="189"/>
      <c r="BC204" s="200">
        <f>BA204+'12.02'!BC204</f>
        <v>0</v>
      </c>
      <c r="BD204" s="201"/>
      <c r="BE204" s="200">
        <f>BA204+'12.02'!BE204</f>
        <v>0</v>
      </c>
      <c r="BF204" s="201"/>
      <c r="BG204" s="200">
        <f>AW204+AY204-BA204</f>
        <v>0</v>
      </c>
      <c r="BH204" s="206"/>
      <c r="BI204" s="201"/>
    </row>
    <row r="205" spans="2:61" ht="15.75" customHeight="1" thickTop="1" thickBot="1">
      <c r="B205" s="212"/>
      <c r="C205" s="213"/>
      <c r="D205" s="213"/>
      <c r="E205" s="213"/>
      <c r="F205" s="213"/>
      <c r="G205" s="213"/>
      <c r="H205" s="213"/>
      <c r="I205" s="213"/>
      <c r="J205" s="213"/>
      <c r="K205" s="213"/>
      <c r="L205" s="214"/>
      <c r="M205" s="218"/>
      <c r="N205" s="218"/>
      <c r="O205" s="218"/>
      <c r="P205" s="218"/>
      <c r="Q205" s="218"/>
      <c r="R205" s="218"/>
      <c r="S205" s="218"/>
      <c r="T205" s="218"/>
      <c r="U205" s="196"/>
      <c r="V205" s="220"/>
      <c r="W205" s="220"/>
      <c r="X205" s="197"/>
      <c r="Y205" s="218"/>
      <c r="Z205" s="218"/>
      <c r="AA205" s="218"/>
      <c r="AB205" s="218"/>
      <c r="AC205" s="218"/>
      <c r="AD205" s="218"/>
      <c r="AE205" s="218"/>
      <c r="AF205" s="218"/>
      <c r="AG205" s="225"/>
      <c r="AH205" s="226"/>
      <c r="AI205" s="226"/>
      <c r="AJ205" s="226"/>
      <c r="AK205" s="226"/>
      <c r="AL205" s="226"/>
      <c r="AM205" s="226"/>
      <c r="AN205" s="226"/>
      <c r="AO205" s="227"/>
      <c r="AP205" s="231"/>
      <c r="AQ205" s="231"/>
      <c r="AR205" s="231"/>
      <c r="AS205" s="231"/>
      <c r="AT205" s="202"/>
      <c r="AU205" s="207"/>
      <c r="AV205" s="203"/>
      <c r="AW205" s="190"/>
      <c r="AX205" s="191"/>
      <c r="AY205" s="196"/>
      <c r="AZ205" s="197"/>
      <c r="BA205" s="190"/>
      <c r="BB205" s="191"/>
      <c r="BC205" s="202"/>
      <c r="BD205" s="203"/>
      <c r="BE205" s="202"/>
      <c r="BF205" s="203"/>
      <c r="BG205" s="202"/>
      <c r="BH205" s="207"/>
      <c r="BI205" s="203"/>
    </row>
    <row r="206" spans="2:61" ht="15.75" customHeight="1" thickTop="1" thickBot="1">
      <c r="B206" s="215"/>
      <c r="C206" s="216"/>
      <c r="D206" s="216"/>
      <c r="E206" s="216"/>
      <c r="F206" s="216"/>
      <c r="G206" s="216"/>
      <c r="H206" s="216"/>
      <c r="I206" s="216"/>
      <c r="J206" s="216"/>
      <c r="K206" s="216"/>
      <c r="L206" s="217"/>
      <c r="M206" s="218"/>
      <c r="N206" s="218"/>
      <c r="O206" s="218"/>
      <c r="P206" s="218"/>
      <c r="Q206" s="218"/>
      <c r="R206" s="218"/>
      <c r="S206" s="218"/>
      <c r="T206" s="218"/>
      <c r="U206" s="198"/>
      <c r="V206" s="221"/>
      <c r="W206" s="221"/>
      <c r="X206" s="199"/>
      <c r="Y206" s="218"/>
      <c r="Z206" s="218"/>
      <c r="AA206" s="218"/>
      <c r="AB206" s="218"/>
      <c r="AC206" s="218"/>
      <c r="AD206" s="218"/>
      <c r="AE206" s="218"/>
      <c r="AF206" s="218"/>
      <c r="AG206" s="228"/>
      <c r="AH206" s="229"/>
      <c r="AI206" s="229"/>
      <c r="AJ206" s="229"/>
      <c r="AK206" s="229"/>
      <c r="AL206" s="229"/>
      <c r="AM206" s="229"/>
      <c r="AN206" s="229"/>
      <c r="AO206" s="230"/>
      <c r="AP206" s="231"/>
      <c r="AQ206" s="231"/>
      <c r="AR206" s="231"/>
      <c r="AS206" s="231"/>
      <c r="AT206" s="204"/>
      <c r="AU206" s="208"/>
      <c r="AV206" s="205"/>
      <c r="AW206" s="192"/>
      <c r="AX206" s="193"/>
      <c r="AY206" s="198"/>
      <c r="AZ206" s="199"/>
      <c r="BA206" s="192"/>
      <c r="BB206" s="193"/>
      <c r="BC206" s="204"/>
      <c r="BD206" s="205"/>
      <c r="BE206" s="204"/>
      <c r="BF206" s="205"/>
      <c r="BG206" s="204"/>
      <c r="BH206" s="208"/>
      <c r="BI206" s="205"/>
    </row>
    <row r="207" spans="2:61" ht="15.75" customHeight="1" thickTop="1" thickBot="1">
      <c r="B207" s="209"/>
      <c r="C207" s="210"/>
      <c r="D207" s="210"/>
      <c r="E207" s="210"/>
      <c r="F207" s="210"/>
      <c r="G207" s="210"/>
      <c r="H207" s="210"/>
      <c r="I207" s="210"/>
      <c r="J207" s="210"/>
      <c r="K207" s="210"/>
      <c r="L207" s="211"/>
      <c r="M207" s="218"/>
      <c r="N207" s="218"/>
      <c r="O207" s="218"/>
      <c r="P207" s="218"/>
      <c r="Q207" s="218"/>
      <c r="R207" s="218"/>
      <c r="S207" s="218"/>
      <c r="T207" s="218"/>
      <c r="U207" s="194"/>
      <c r="V207" s="219"/>
      <c r="W207" s="219"/>
      <c r="X207" s="195"/>
      <c r="Y207" s="218"/>
      <c r="Z207" s="218"/>
      <c r="AA207" s="218"/>
      <c r="AB207" s="218"/>
      <c r="AC207" s="218"/>
      <c r="AD207" s="218"/>
      <c r="AE207" s="218"/>
      <c r="AF207" s="218"/>
      <c r="AG207" s="222" t="s">
        <v>155</v>
      </c>
      <c r="AH207" s="223"/>
      <c r="AI207" s="223"/>
      <c r="AJ207" s="223"/>
      <c r="AK207" s="223"/>
      <c r="AL207" s="223"/>
      <c r="AM207" s="223"/>
      <c r="AN207" s="223"/>
      <c r="AO207" s="224"/>
      <c r="AP207" s="231"/>
      <c r="AQ207" s="231"/>
      <c r="AR207" s="231"/>
      <c r="AS207" s="231"/>
      <c r="AT207" s="200">
        <f>AY207+'12.02'!AT207:AV209</f>
        <v>0</v>
      </c>
      <c r="AU207" s="206"/>
      <c r="AV207" s="201"/>
      <c r="AW207" s="188">
        <f>'12.02'!BG207</f>
        <v>0</v>
      </c>
      <c r="AX207" s="189"/>
      <c r="AY207" s="194"/>
      <c r="AZ207" s="195"/>
      <c r="BA207" s="188"/>
      <c r="BB207" s="189"/>
      <c r="BC207" s="200">
        <f>BA207+'12.02'!BC207</f>
        <v>0</v>
      </c>
      <c r="BD207" s="201"/>
      <c r="BE207" s="200">
        <f>BA207+'12.02'!BE207</f>
        <v>0</v>
      </c>
      <c r="BF207" s="201"/>
      <c r="BG207" s="200">
        <f>AW207+AY207-BA207</f>
        <v>0</v>
      </c>
      <c r="BH207" s="206"/>
      <c r="BI207" s="201"/>
    </row>
    <row r="208" spans="2:61" ht="15.75" customHeight="1" thickTop="1" thickBot="1">
      <c r="B208" s="212"/>
      <c r="C208" s="213"/>
      <c r="D208" s="213"/>
      <c r="E208" s="213"/>
      <c r="F208" s="213"/>
      <c r="G208" s="213"/>
      <c r="H208" s="213"/>
      <c r="I208" s="213"/>
      <c r="J208" s="213"/>
      <c r="K208" s="213"/>
      <c r="L208" s="214"/>
      <c r="M208" s="218"/>
      <c r="N208" s="218"/>
      <c r="O208" s="218"/>
      <c r="P208" s="218"/>
      <c r="Q208" s="218"/>
      <c r="R208" s="218"/>
      <c r="S208" s="218"/>
      <c r="T208" s="218"/>
      <c r="U208" s="196"/>
      <c r="V208" s="220"/>
      <c r="W208" s="220"/>
      <c r="X208" s="197"/>
      <c r="Y208" s="218"/>
      <c r="Z208" s="218"/>
      <c r="AA208" s="218"/>
      <c r="AB208" s="218"/>
      <c r="AC208" s="218"/>
      <c r="AD208" s="218"/>
      <c r="AE208" s="218"/>
      <c r="AF208" s="218"/>
      <c r="AG208" s="225"/>
      <c r="AH208" s="226"/>
      <c r="AI208" s="226"/>
      <c r="AJ208" s="226"/>
      <c r="AK208" s="226"/>
      <c r="AL208" s="226"/>
      <c r="AM208" s="226"/>
      <c r="AN208" s="226"/>
      <c r="AO208" s="227"/>
      <c r="AP208" s="231"/>
      <c r="AQ208" s="231"/>
      <c r="AR208" s="231"/>
      <c r="AS208" s="231"/>
      <c r="AT208" s="202"/>
      <c r="AU208" s="207"/>
      <c r="AV208" s="203"/>
      <c r="AW208" s="190"/>
      <c r="AX208" s="191"/>
      <c r="AY208" s="196"/>
      <c r="AZ208" s="197"/>
      <c r="BA208" s="190"/>
      <c r="BB208" s="191"/>
      <c r="BC208" s="202"/>
      <c r="BD208" s="203"/>
      <c r="BE208" s="202"/>
      <c r="BF208" s="203"/>
      <c r="BG208" s="202"/>
      <c r="BH208" s="207"/>
      <c r="BI208" s="203"/>
    </row>
    <row r="209" spans="2:61" ht="15.75" customHeight="1" thickTop="1" thickBot="1">
      <c r="B209" s="215"/>
      <c r="C209" s="216"/>
      <c r="D209" s="216"/>
      <c r="E209" s="216"/>
      <c r="F209" s="216"/>
      <c r="G209" s="216"/>
      <c r="H209" s="216"/>
      <c r="I209" s="216"/>
      <c r="J209" s="216"/>
      <c r="K209" s="216"/>
      <c r="L209" s="217"/>
      <c r="M209" s="218"/>
      <c r="N209" s="218"/>
      <c r="O209" s="218"/>
      <c r="P209" s="218"/>
      <c r="Q209" s="218"/>
      <c r="R209" s="218"/>
      <c r="S209" s="218"/>
      <c r="T209" s="218"/>
      <c r="U209" s="198"/>
      <c r="V209" s="221"/>
      <c r="W209" s="221"/>
      <c r="X209" s="199"/>
      <c r="Y209" s="218"/>
      <c r="Z209" s="218"/>
      <c r="AA209" s="218"/>
      <c r="AB209" s="218"/>
      <c r="AC209" s="218"/>
      <c r="AD209" s="218"/>
      <c r="AE209" s="218"/>
      <c r="AF209" s="218"/>
      <c r="AG209" s="228"/>
      <c r="AH209" s="229"/>
      <c r="AI209" s="229"/>
      <c r="AJ209" s="229"/>
      <c r="AK209" s="229"/>
      <c r="AL209" s="229"/>
      <c r="AM209" s="229"/>
      <c r="AN209" s="229"/>
      <c r="AO209" s="230"/>
      <c r="AP209" s="231"/>
      <c r="AQ209" s="231"/>
      <c r="AR209" s="231"/>
      <c r="AS209" s="231"/>
      <c r="AT209" s="204"/>
      <c r="AU209" s="208"/>
      <c r="AV209" s="205"/>
      <c r="AW209" s="192"/>
      <c r="AX209" s="193"/>
      <c r="AY209" s="198"/>
      <c r="AZ209" s="199"/>
      <c r="BA209" s="192"/>
      <c r="BB209" s="193"/>
      <c r="BC209" s="204"/>
      <c r="BD209" s="205"/>
      <c r="BE209" s="204"/>
      <c r="BF209" s="205"/>
      <c r="BG209" s="204"/>
      <c r="BH209" s="208"/>
      <c r="BI209" s="205"/>
    </row>
    <row r="210" spans="2:61" ht="16.5" customHeight="1" thickTop="1" thickBot="1">
      <c r="B210" s="183" t="s">
        <v>64</v>
      </c>
      <c r="C210" s="183"/>
      <c r="D210" s="183"/>
      <c r="E210" s="183"/>
      <c r="F210" s="183"/>
      <c r="G210" s="183"/>
      <c r="H210" s="183"/>
      <c r="I210" s="183"/>
      <c r="J210" s="183"/>
      <c r="K210" s="183"/>
      <c r="L210" s="183"/>
      <c r="M210" s="183"/>
      <c r="N210" s="183"/>
      <c r="O210" s="183"/>
      <c r="P210" s="183"/>
      <c r="Q210" s="183"/>
      <c r="R210" s="183"/>
      <c r="S210" s="183"/>
      <c r="T210" s="183"/>
      <c r="U210" s="183"/>
      <c r="V210" s="183"/>
      <c r="W210" s="183"/>
      <c r="X210" s="183"/>
      <c r="Y210" s="183"/>
      <c r="Z210" s="183"/>
      <c r="AA210" s="183"/>
      <c r="AB210" s="183"/>
      <c r="AC210" s="183"/>
      <c r="AD210" s="183"/>
      <c r="AE210" s="183"/>
      <c r="AF210" s="183"/>
      <c r="AG210" s="183"/>
      <c r="AH210" s="183"/>
      <c r="AI210" s="183"/>
      <c r="AJ210" s="183"/>
      <c r="AK210" s="183"/>
      <c r="AL210" s="183"/>
      <c r="AM210" s="183"/>
      <c r="AN210" s="183"/>
      <c r="AO210" s="183"/>
      <c r="AP210" s="183"/>
      <c r="AQ210" s="183"/>
      <c r="AR210" s="183"/>
      <c r="AS210" s="183"/>
      <c r="AT210" s="183"/>
      <c r="AU210" s="183"/>
      <c r="AV210" s="183"/>
      <c r="AW210" s="183"/>
      <c r="AX210" s="183"/>
      <c r="AY210" s="183"/>
      <c r="AZ210" s="183"/>
      <c r="BA210" s="183"/>
      <c r="BB210" s="183"/>
      <c r="BC210" s="183"/>
      <c r="BD210" s="183"/>
      <c r="BE210" s="183"/>
      <c r="BF210" s="183"/>
      <c r="BG210" s="183"/>
      <c r="BH210" s="183"/>
      <c r="BI210" s="183"/>
    </row>
    <row r="211" spans="2:61" ht="16.5" customHeight="1" thickTop="1" thickBot="1">
      <c r="B211" s="183"/>
      <c r="C211" s="183"/>
      <c r="D211" s="183"/>
      <c r="E211" s="183"/>
      <c r="F211" s="183"/>
      <c r="G211" s="183"/>
      <c r="H211" s="183"/>
      <c r="I211" s="183"/>
      <c r="J211" s="183"/>
      <c r="K211" s="183"/>
      <c r="L211" s="183"/>
      <c r="M211" s="183"/>
      <c r="N211" s="183"/>
      <c r="O211" s="183"/>
      <c r="P211" s="183"/>
      <c r="Q211" s="183"/>
      <c r="R211" s="183"/>
      <c r="S211" s="183"/>
      <c r="T211" s="183"/>
      <c r="U211" s="183"/>
      <c r="V211" s="183"/>
      <c r="W211" s="183"/>
      <c r="X211" s="183"/>
      <c r="Y211" s="183"/>
      <c r="Z211" s="183"/>
      <c r="AA211" s="183"/>
      <c r="AB211" s="183"/>
      <c r="AC211" s="183"/>
      <c r="AD211" s="183"/>
      <c r="AE211" s="183"/>
      <c r="AF211" s="183"/>
      <c r="AG211" s="183"/>
      <c r="AH211" s="183"/>
      <c r="AI211" s="183"/>
      <c r="AJ211" s="183"/>
      <c r="AK211" s="183"/>
      <c r="AL211" s="183"/>
      <c r="AM211" s="183"/>
      <c r="AN211" s="183"/>
      <c r="AO211" s="183"/>
      <c r="AP211" s="183"/>
      <c r="AQ211" s="183"/>
      <c r="AR211" s="183"/>
      <c r="AS211" s="183"/>
      <c r="AT211" s="183"/>
      <c r="AU211" s="183"/>
      <c r="AV211" s="183"/>
      <c r="AW211" s="183"/>
      <c r="AX211" s="183"/>
      <c r="AY211" s="183"/>
      <c r="AZ211" s="183"/>
      <c r="BA211" s="183"/>
      <c r="BB211" s="183"/>
      <c r="BC211" s="183"/>
      <c r="BD211" s="183"/>
      <c r="BE211" s="183"/>
      <c r="BF211" s="183"/>
      <c r="BG211" s="183"/>
      <c r="BH211" s="183"/>
      <c r="BI211" s="183"/>
    </row>
    <row r="212" spans="2:61" ht="16.5" customHeight="1" thickTop="1" thickBot="1">
      <c r="B212" s="183"/>
      <c r="C212" s="183"/>
      <c r="D212" s="183"/>
      <c r="E212" s="183"/>
      <c r="F212" s="183"/>
      <c r="G212" s="183"/>
      <c r="H212" s="183"/>
      <c r="I212" s="183"/>
      <c r="J212" s="183"/>
      <c r="K212" s="183"/>
      <c r="L212" s="183"/>
      <c r="M212" s="183"/>
      <c r="N212" s="183"/>
      <c r="O212" s="183"/>
      <c r="P212" s="183"/>
      <c r="Q212" s="183"/>
      <c r="R212" s="183"/>
      <c r="S212" s="183"/>
      <c r="T212" s="183"/>
      <c r="U212" s="183"/>
      <c r="V212" s="183"/>
      <c r="W212" s="183"/>
      <c r="X212" s="183"/>
      <c r="Y212" s="183"/>
      <c r="Z212" s="183"/>
      <c r="AA212" s="183"/>
      <c r="AB212" s="183"/>
      <c r="AC212" s="183"/>
      <c r="AD212" s="183"/>
      <c r="AE212" s="183"/>
      <c r="AF212" s="183"/>
      <c r="AG212" s="183"/>
      <c r="AH212" s="183"/>
      <c r="AI212" s="183"/>
      <c r="AJ212" s="183"/>
      <c r="AK212" s="183"/>
      <c r="AL212" s="183"/>
      <c r="AM212" s="183"/>
      <c r="AN212" s="183"/>
      <c r="AO212" s="183"/>
      <c r="AP212" s="183"/>
      <c r="AQ212" s="183"/>
      <c r="AR212" s="183"/>
      <c r="AS212" s="183"/>
      <c r="AT212" s="183"/>
      <c r="AU212" s="183"/>
      <c r="AV212" s="183"/>
      <c r="AW212" s="183"/>
      <c r="AX212" s="183"/>
      <c r="AY212" s="183"/>
      <c r="AZ212" s="183"/>
      <c r="BA212" s="183"/>
      <c r="BB212" s="183"/>
      <c r="BC212" s="183"/>
      <c r="BD212" s="183"/>
      <c r="BE212" s="183"/>
      <c r="BF212" s="183"/>
      <c r="BG212" s="183"/>
      <c r="BH212" s="183"/>
      <c r="BI212" s="183"/>
    </row>
    <row r="213" spans="2:61" ht="16.5" customHeight="1" thickTop="1" thickBot="1">
      <c r="B213" s="183"/>
      <c r="C213" s="183"/>
      <c r="D213" s="183"/>
      <c r="E213" s="183"/>
      <c r="F213" s="183"/>
      <c r="G213" s="183"/>
      <c r="H213" s="183"/>
      <c r="I213" s="183"/>
      <c r="J213" s="183"/>
      <c r="K213" s="183"/>
      <c r="L213" s="183"/>
      <c r="M213" s="183"/>
      <c r="N213" s="183"/>
      <c r="O213" s="183"/>
      <c r="P213" s="183"/>
      <c r="Q213" s="183"/>
      <c r="R213" s="183"/>
      <c r="S213" s="183"/>
      <c r="T213" s="183"/>
      <c r="U213" s="183"/>
      <c r="V213" s="183"/>
      <c r="W213" s="183"/>
      <c r="X213" s="183"/>
      <c r="Y213" s="183"/>
      <c r="Z213" s="183"/>
      <c r="AA213" s="183"/>
      <c r="AB213" s="183"/>
      <c r="AC213" s="183"/>
      <c r="AD213" s="183"/>
      <c r="AE213" s="183"/>
      <c r="AF213" s="183"/>
      <c r="AG213" s="183"/>
      <c r="AH213" s="183"/>
      <c r="AI213" s="183"/>
      <c r="AJ213" s="183"/>
      <c r="AK213" s="183"/>
      <c r="AL213" s="183"/>
      <c r="AM213" s="183"/>
      <c r="AN213" s="183"/>
      <c r="AO213" s="183"/>
      <c r="AP213" s="183"/>
      <c r="AQ213" s="183"/>
      <c r="AR213" s="183"/>
      <c r="AS213" s="183"/>
      <c r="AT213" s="183"/>
      <c r="AU213" s="183"/>
      <c r="AV213" s="183"/>
      <c r="AW213" s="183"/>
      <c r="AX213" s="183"/>
      <c r="AY213" s="183"/>
      <c r="AZ213" s="183"/>
      <c r="BA213" s="183"/>
      <c r="BB213" s="183"/>
      <c r="BC213" s="183"/>
      <c r="BD213" s="183"/>
      <c r="BE213" s="183"/>
      <c r="BF213" s="183"/>
      <c r="BG213" s="183"/>
      <c r="BH213" s="183"/>
      <c r="BI213" s="183"/>
    </row>
    <row r="214" spans="2:61" ht="16.5" customHeight="1" thickTop="1" thickBot="1">
      <c r="B214" s="146"/>
      <c r="C214" s="146"/>
      <c r="D214" s="146"/>
      <c r="E214" s="146"/>
      <c r="F214" s="146"/>
      <c r="G214" s="146"/>
      <c r="H214" s="146"/>
      <c r="I214" s="146"/>
      <c r="J214" s="146"/>
      <c r="K214" s="146"/>
      <c r="L214" s="146"/>
      <c r="M214" s="146"/>
      <c r="N214" s="146"/>
      <c r="O214" s="146"/>
      <c r="P214" s="146"/>
      <c r="Q214" s="146"/>
      <c r="R214" s="146"/>
      <c r="S214" s="146"/>
      <c r="T214" s="146"/>
      <c r="U214" s="146"/>
      <c r="V214" s="146"/>
      <c r="W214" s="146"/>
      <c r="X214" s="146"/>
      <c r="Y214" s="146"/>
      <c r="Z214" s="146"/>
      <c r="AA214" s="146"/>
      <c r="AB214" s="146"/>
      <c r="AC214" s="146"/>
      <c r="AD214" s="146"/>
      <c r="AE214" s="146"/>
      <c r="AF214" s="146"/>
      <c r="AG214" s="146"/>
      <c r="AH214" s="146"/>
      <c r="AI214" s="146"/>
      <c r="AJ214" s="146"/>
      <c r="AK214" s="146"/>
      <c r="AL214" s="146"/>
      <c r="AM214" s="146"/>
      <c r="AN214" s="146"/>
      <c r="AO214" s="146"/>
      <c r="AP214" s="146"/>
      <c r="AQ214" s="146"/>
      <c r="AR214" s="146"/>
      <c r="AS214" s="146"/>
      <c r="AT214" s="146"/>
      <c r="AU214" s="146"/>
      <c r="AV214" s="146"/>
      <c r="AW214" s="146"/>
      <c r="AX214" s="146"/>
      <c r="AY214" s="146"/>
      <c r="AZ214" s="146"/>
      <c r="BA214" s="146"/>
      <c r="BB214" s="146"/>
      <c r="BC214" s="146"/>
      <c r="BD214" s="146"/>
      <c r="BE214" s="146"/>
      <c r="BF214" s="146"/>
      <c r="BG214" s="146"/>
      <c r="BH214" s="146"/>
      <c r="BI214" s="146"/>
    </row>
    <row r="215" spans="2:61" ht="16.5" customHeight="1" thickTop="1" thickBot="1">
      <c r="B215" s="146"/>
      <c r="C215" s="146"/>
      <c r="D215" s="146"/>
      <c r="E215" s="146"/>
      <c r="F215" s="146"/>
      <c r="G215" s="146"/>
      <c r="H215" s="146"/>
      <c r="I215" s="146"/>
      <c r="J215" s="146"/>
      <c r="K215" s="146"/>
      <c r="L215" s="146"/>
      <c r="M215" s="146"/>
      <c r="N215" s="146"/>
      <c r="O215" s="146"/>
      <c r="P215" s="146"/>
      <c r="Q215" s="146"/>
      <c r="R215" s="146"/>
      <c r="S215" s="146"/>
      <c r="T215" s="146"/>
      <c r="U215" s="146"/>
      <c r="V215" s="146"/>
      <c r="W215" s="146"/>
      <c r="X215" s="146"/>
      <c r="Y215" s="146"/>
      <c r="Z215" s="146"/>
      <c r="AA215" s="146"/>
      <c r="AB215" s="146"/>
      <c r="AC215" s="146"/>
      <c r="AD215" s="146"/>
      <c r="AE215" s="146"/>
      <c r="AF215" s="146"/>
      <c r="AG215" s="146"/>
      <c r="AH215" s="146"/>
      <c r="AI215" s="146"/>
      <c r="AJ215" s="146"/>
      <c r="AK215" s="146"/>
      <c r="AL215" s="146"/>
      <c r="AM215" s="146"/>
      <c r="AN215" s="146"/>
      <c r="AO215" s="146"/>
      <c r="AP215" s="146"/>
      <c r="AQ215" s="146"/>
      <c r="AR215" s="146"/>
      <c r="AS215" s="146"/>
      <c r="AT215" s="146"/>
      <c r="AU215" s="146"/>
      <c r="AV215" s="146"/>
      <c r="AW215" s="146"/>
      <c r="AX215" s="146"/>
      <c r="AY215" s="146"/>
      <c r="AZ215" s="146"/>
      <c r="BA215" s="146"/>
      <c r="BB215" s="146"/>
      <c r="BC215" s="146"/>
      <c r="BD215" s="146"/>
      <c r="BE215" s="146"/>
      <c r="BF215" s="146"/>
      <c r="BG215" s="146"/>
      <c r="BH215" s="146"/>
      <c r="BI215" s="146"/>
    </row>
    <row r="216" spans="2:61" ht="15" customHeight="1" thickTop="1" thickBot="1">
      <c r="B216" s="186" t="s">
        <v>65</v>
      </c>
      <c r="C216" s="186"/>
      <c r="D216" s="186"/>
      <c r="E216" s="186"/>
      <c r="F216" s="186"/>
      <c r="G216" s="186"/>
      <c r="H216" s="186" t="s">
        <v>66</v>
      </c>
      <c r="I216" s="186"/>
      <c r="J216" s="186"/>
      <c r="K216" s="186"/>
      <c r="L216" s="186"/>
      <c r="M216" s="186"/>
      <c r="N216" s="186" t="s">
        <v>67</v>
      </c>
      <c r="O216" s="186"/>
      <c r="P216" s="186"/>
      <c r="Q216" s="186"/>
      <c r="R216" s="186"/>
      <c r="S216" s="186"/>
      <c r="T216" s="186" t="s">
        <v>68</v>
      </c>
      <c r="U216" s="186"/>
      <c r="V216" s="186"/>
      <c r="W216" s="186"/>
      <c r="X216" s="186"/>
      <c r="Y216" s="186"/>
      <c r="Z216" s="186"/>
      <c r="AA216" s="186"/>
      <c r="AB216" s="186"/>
      <c r="AC216" s="186"/>
      <c r="AD216" s="186"/>
      <c r="AE216" s="186"/>
      <c r="AF216" s="186"/>
      <c r="AG216" s="186" t="s">
        <v>69</v>
      </c>
      <c r="AH216" s="186"/>
      <c r="AI216" s="186"/>
      <c r="AJ216" s="186"/>
      <c r="AK216" s="186"/>
      <c r="AL216" s="186"/>
      <c r="AM216" s="186"/>
      <c r="AN216" s="186"/>
      <c r="AO216" s="186"/>
      <c r="AP216" s="186" t="s">
        <v>70</v>
      </c>
      <c r="AQ216" s="186"/>
      <c r="AR216" s="186"/>
      <c r="AS216" s="186"/>
      <c r="AT216" s="186"/>
      <c r="AU216" s="186"/>
      <c r="AV216" s="186"/>
      <c r="AW216" s="186"/>
      <c r="AX216" s="186"/>
      <c r="AY216" s="186"/>
      <c r="AZ216" s="187" t="s">
        <v>71</v>
      </c>
      <c r="BA216" s="187"/>
      <c r="BB216" s="187"/>
      <c r="BC216" s="187"/>
      <c r="BD216" s="187"/>
      <c r="BE216" s="187"/>
      <c r="BF216" s="187"/>
      <c r="BG216" s="187"/>
      <c r="BH216" s="187"/>
      <c r="BI216" s="187"/>
    </row>
    <row r="217" spans="2:61" ht="15" customHeight="1" thickTop="1" thickBot="1">
      <c r="B217" s="186"/>
      <c r="C217" s="186"/>
      <c r="D217" s="186"/>
      <c r="E217" s="186"/>
      <c r="F217" s="186"/>
      <c r="G217" s="186"/>
      <c r="H217" s="186"/>
      <c r="I217" s="186"/>
      <c r="J217" s="186"/>
      <c r="K217" s="186"/>
      <c r="L217" s="186"/>
      <c r="M217" s="186"/>
      <c r="N217" s="186"/>
      <c r="O217" s="186"/>
      <c r="P217" s="186"/>
      <c r="Q217" s="186"/>
      <c r="R217" s="186"/>
      <c r="S217" s="186"/>
      <c r="T217" s="186"/>
      <c r="U217" s="186"/>
      <c r="V217" s="186"/>
      <c r="W217" s="186"/>
      <c r="X217" s="186"/>
      <c r="Y217" s="186"/>
      <c r="Z217" s="186"/>
      <c r="AA217" s="186"/>
      <c r="AB217" s="186"/>
      <c r="AC217" s="186"/>
      <c r="AD217" s="186"/>
      <c r="AE217" s="186"/>
      <c r="AF217" s="186"/>
      <c r="AG217" s="186"/>
      <c r="AH217" s="186"/>
      <c r="AI217" s="186"/>
      <c r="AJ217" s="186"/>
      <c r="AK217" s="186"/>
      <c r="AL217" s="186"/>
      <c r="AM217" s="186"/>
      <c r="AN217" s="186"/>
      <c r="AO217" s="186"/>
      <c r="AP217" s="186"/>
      <c r="AQ217" s="186"/>
      <c r="AR217" s="186"/>
      <c r="AS217" s="186"/>
      <c r="AT217" s="186"/>
      <c r="AU217" s="186"/>
      <c r="AV217" s="186"/>
      <c r="AW217" s="186"/>
      <c r="AX217" s="186"/>
      <c r="AY217" s="186"/>
      <c r="AZ217" s="187"/>
      <c r="BA217" s="187"/>
      <c r="BB217" s="187"/>
      <c r="BC217" s="187"/>
      <c r="BD217" s="187"/>
      <c r="BE217" s="187"/>
      <c r="BF217" s="187"/>
      <c r="BG217" s="187"/>
      <c r="BH217" s="187"/>
      <c r="BI217" s="187"/>
    </row>
    <row r="218" spans="2:61" ht="15" customHeight="1" thickTop="1" thickBot="1">
      <c r="B218" s="186"/>
      <c r="C218" s="186"/>
      <c r="D218" s="186"/>
      <c r="E218" s="186"/>
      <c r="F218" s="186"/>
      <c r="G218" s="186"/>
      <c r="H218" s="186"/>
      <c r="I218" s="186"/>
      <c r="J218" s="186"/>
      <c r="K218" s="186"/>
      <c r="L218" s="186"/>
      <c r="M218" s="186"/>
      <c r="N218" s="186"/>
      <c r="O218" s="186"/>
      <c r="P218" s="186"/>
      <c r="Q218" s="186"/>
      <c r="R218" s="186"/>
      <c r="S218" s="186"/>
      <c r="T218" s="186"/>
      <c r="U218" s="186"/>
      <c r="V218" s="186"/>
      <c r="W218" s="186"/>
      <c r="X218" s="186"/>
      <c r="Y218" s="186"/>
      <c r="Z218" s="186"/>
      <c r="AA218" s="186"/>
      <c r="AB218" s="186"/>
      <c r="AC218" s="186"/>
      <c r="AD218" s="186"/>
      <c r="AE218" s="186"/>
      <c r="AF218" s="186"/>
      <c r="AG218" s="186"/>
      <c r="AH218" s="186"/>
      <c r="AI218" s="186"/>
      <c r="AJ218" s="186"/>
      <c r="AK218" s="186"/>
      <c r="AL218" s="186"/>
      <c r="AM218" s="186"/>
      <c r="AN218" s="186"/>
      <c r="AO218" s="186"/>
      <c r="AP218" s="186"/>
      <c r="AQ218" s="186"/>
      <c r="AR218" s="186"/>
      <c r="AS218" s="186"/>
      <c r="AT218" s="186"/>
      <c r="AU218" s="186"/>
      <c r="AV218" s="186"/>
      <c r="AW218" s="186"/>
      <c r="AX218" s="186"/>
      <c r="AY218" s="186"/>
      <c r="AZ218" s="187"/>
      <c r="BA218" s="187"/>
      <c r="BB218" s="187"/>
      <c r="BC218" s="187"/>
      <c r="BD218" s="187"/>
      <c r="BE218" s="187"/>
      <c r="BF218" s="187"/>
      <c r="BG218" s="187"/>
      <c r="BH218" s="187"/>
      <c r="BI218" s="187"/>
    </row>
    <row r="219" spans="2:61" ht="16.5" customHeight="1" thickTop="1" thickBot="1">
      <c r="B219" s="182">
        <v>2</v>
      </c>
      <c r="C219" s="182"/>
      <c r="D219" s="182"/>
      <c r="E219" s="182"/>
      <c r="F219" s="182"/>
      <c r="G219" s="182"/>
      <c r="H219" s="185">
        <v>17.899999999999999</v>
      </c>
      <c r="I219" s="185"/>
      <c r="J219" s="185"/>
      <c r="K219" s="185"/>
      <c r="L219" s="185"/>
      <c r="M219" s="185"/>
      <c r="N219" s="182">
        <v>27</v>
      </c>
      <c r="O219" s="182"/>
      <c r="P219" s="182"/>
      <c r="Q219" s="182"/>
      <c r="R219" s="182"/>
      <c r="S219" s="182"/>
      <c r="T219" s="182">
        <v>63.5</v>
      </c>
      <c r="U219" s="182"/>
      <c r="V219" s="182"/>
      <c r="W219" s="182"/>
      <c r="X219" s="182"/>
      <c r="Y219" s="182"/>
      <c r="Z219" s="182"/>
      <c r="AA219" s="182"/>
      <c r="AB219" s="182"/>
      <c r="AC219" s="182"/>
      <c r="AD219" s="182"/>
      <c r="AE219" s="182"/>
      <c r="AF219" s="182"/>
      <c r="AG219" s="182">
        <v>130</v>
      </c>
      <c r="AH219" s="182"/>
      <c r="AI219" s="182"/>
      <c r="AJ219" s="182"/>
      <c r="AK219" s="182"/>
      <c r="AL219" s="182"/>
      <c r="AM219" s="182"/>
      <c r="AN219" s="182"/>
      <c r="AO219" s="182"/>
      <c r="AP219" s="186" t="s">
        <v>278</v>
      </c>
      <c r="AQ219" s="186"/>
      <c r="AR219" s="186"/>
      <c r="AS219" s="186"/>
      <c r="AT219" s="186"/>
      <c r="AU219" s="186"/>
      <c r="AV219" s="186"/>
      <c r="AW219" s="186"/>
      <c r="AX219" s="186"/>
      <c r="AY219" s="186"/>
      <c r="AZ219" s="182" t="s">
        <v>391</v>
      </c>
      <c r="BA219" s="182"/>
      <c r="BB219" s="182"/>
      <c r="BC219" s="182"/>
      <c r="BD219" s="182"/>
      <c r="BE219" s="182"/>
      <c r="BF219" s="182"/>
      <c r="BG219" s="182"/>
      <c r="BH219" s="182"/>
      <c r="BI219" s="182"/>
    </row>
    <row r="220" spans="2:61" ht="16.5" customHeight="1" thickTop="1" thickBot="1">
      <c r="B220" s="182"/>
      <c r="C220" s="182"/>
      <c r="D220" s="182"/>
      <c r="E220" s="182"/>
      <c r="F220" s="182"/>
      <c r="G220" s="182"/>
      <c r="H220" s="185"/>
      <c r="I220" s="185"/>
      <c r="J220" s="185"/>
      <c r="K220" s="185"/>
      <c r="L220" s="185"/>
      <c r="M220" s="185"/>
      <c r="N220" s="182"/>
      <c r="O220" s="182"/>
      <c r="P220" s="182"/>
      <c r="Q220" s="182"/>
      <c r="R220" s="182"/>
      <c r="S220" s="182"/>
      <c r="T220" s="182"/>
      <c r="U220" s="182"/>
      <c r="V220" s="182"/>
      <c r="W220" s="182"/>
      <c r="X220" s="182"/>
      <c r="Y220" s="182"/>
      <c r="Z220" s="182"/>
      <c r="AA220" s="182"/>
      <c r="AB220" s="182"/>
      <c r="AC220" s="182"/>
      <c r="AD220" s="182"/>
      <c r="AE220" s="182"/>
      <c r="AF220" s="182"/>
      <c r="AG220" s="182"/>
      <c r="AH220" s="182"/>
      <c r="AI220" s="182"/>
      <c r="AJ220" s="182"/>
      <c r="AK220" s="182"/>
      <c r="AL220" s="182"/>
      <c r="AM220" s="182"/>
      <c r="AN220" s="182"/>
      <c r="AO220" s="182"/>
      <c r="AP220" s="186"/>
      <c r="AQ220" s="186"/>
      <c r="AR220" s="186"/>
      <c r="AS220" s="186"/>
      <c r="AT220" s="186"/>
      <c r="AU220" s="186"/>
      <c r="AV220" s="186"/>
      <c r="AW220" s="186"/>
      <c r="AX220" s="186"/>
      <c r="AY220" s="186"/>
      <c r="AZ220" s="182"/>
      <c r="BA220" s="182"/>
      <c r="BB220" s="182"/>
      <c r="BC220" s="182"/>
      <c r="BD220" s="182"/>
      <c r="BE220" s="182"/>
      <c r="BF220" s="182"/>
      <c r="BG220" s="182"/>
      <c r="BH220" s="182"/>
      <c r="BI220" s="182"/>
    </row>
    <row r="221" spans="2:61" ht="16.5" customHeight="1" thickTop="1" thickBot="1">
      <c r="B221" s="182"/>
      <c r="C221" s="182"/>
      <c r="D221" s="182"/>
      <c r="E221" s="182"/>
      <c r="F221" s="182"/>
      <c r="G221" s="182"/>
      <c r="H221" s="185"/>
      <c r="I221" s="185"/>
      <c r="J221" s="185"/>
      <c r="K221" s="185"/>
      <c r="L221" s="185"/>
      <c r="M221" s="185"/>
      <c r="N221" s="182"/>
      <c r="O221" s="182"/>
      <c r="P221" s="182"/>
      <c r="Q221" s="182"/>
      <c r="R221" s="182"/>
      <c r="S221" s="182"/>
      <c r="T221" s="182"/>
      <c r="U221" s="182"/>
      <c r="V221" s="182"/>
      <c r="W221" s="182"/>
      <c r="X221" s="182"/>
      <c r="Y221" s="182"/>
      <c r="Z221" s="182"/>
      <c r="AA221" s="182"/>
      <c r="AB221" s="182"/>
      <c r="AC221" s="182"/>
      <c r="AD221" s="182"/>
      <c r="AE221" s="182"/>
      <c r="AF221" s="182"/>
      <c r="AG221" s="182"/>
      <c r="AH221" s="182"/>
      <c r="AI221" s="182"/>
      <c r="AJ221" s="182"/>
      <c r="AK221" s="182"/>
      <c r="AL221" s="182"/>
      <c r="AM221" s="182"/>
      <c r="AN221" s="182"/>
      <c r="AO221" s="182"/>
      <c r="AP221" s="186"/>
      <c r="AQ221" s="186"/>
      <c r="AR221" s="186"/>
      <c r="AS221" s="186"/>
      <c r="AT221" s="186"/>
      <c r="AU221" s="186"/>
      <c r="AV221" s="186"/>
      <c r="AW221" s="186"/>
      <c r="AX221" s="186"/>
      <c r="AY221" s="186"/>
      <c r="AZ221" s="182"/>
      <c r="BA221" s="182"/>
      <c r="BB221" s="182"/>
      <c r="BC221" s="182"/>
      <c r="BD221" s="182"/>
      <c r="BE221" s="182"/>
      <c r="BF221" s="182"/>
      <c r="BG221" s="182"/>
      <c r="BH221" s="182"/>
      <c r="BI221" s="182"/>
    </row>
    <row r="222" spans="2:61" ht="15.75" customHeight="1" thickTop="1" thickBot="1">
      <c r="B222" s="183" t="s">
        <v>72</v>
      </c>
      <c r="C222" s="183"/>
      <c r="D222" s="183"/>
      <c r="E222" s="183"/>
      <c r="F222" s="183"/>
      <c r="G222" s="183"/>
      <c r="H222" s="183"/>
      <c r="I222" s="183"/>
      <c r="J222" s="183"/>
      <c r="K222" s="183"/>
      <c r="L222" s="183"/>
      <c r="M222" s="183"/>
      <c r="N222" s="183"/>
      <c r="O222" s="183"/>
      <c r="P222" s="183"/>
      <c r="Q222" s="183"/>
      <c r="R222" s="183"/>
      <c r="S222" s="183"/>
      <c r="T222" s="183"/>
      <c r="U222" s="183"/>
      <c r="V222" s="183"/>
      <c r="W222" s="183"/>
      <c r="X222" s="183"/>
      <c r="Y222" s="183"/>
      <c r="Z222" s="183"/>
      <c r="AA222" s="183"/>
      <c r="AB222" s="183"/>
      <c r="AC222" s="183"/>
      <c r="AD222" s="183"/>
      <c r="AE222" s="183"/>
      <c r="AF222" s="183"/>
      <c r="AG222" s="183"/>
      <c r="AH222" s="183"/>
      <c r="AI222" s="183"/>
      <c r="AJ222" s="183"/>
      <c r="AK222" s="183"/>
      <c r="AL222" s="183"/>
      <c r="AM222" s="183"/>
      <c r="AN222" s="183"/>
      <c r="AO222" s="183"/>
      <c r="AP222" s="183"/>
      <c r="AQ222" s="183"/>
      <c r="AR222" s="183"/>
      <c r="AS222" s="183"/>
      <c r="AT222" s="183"/>
      <c r="AU222" s="183"/>
      <c r="AV222" s="183"/>
      <c r="AW222" s="183"/>
      <c r="AX222" s="183"/>
      <c r="AY222" s="183"/>
      <c r="AZ222" s="183"/>
      <c r="BA222" s="183"/>
      <c r="BB222" s="183"/>
      <c r="BC222" s="183"/>
      <c r="BD222" s="183"/>
      <c r="BE222" s="183"/>
      <c r="BF222" s="183"/>
      <c r="BG222" s="183"/>
      <c r="BH222" s="183"/>
      <c r="BI222" s="183"/>
    </row>
    <row r="223" spans="2:61" ht="15" customHeight="1" thickTop="1" thickBot="1">
      <c r="B223" s="183"/>
      <c r="C223" s="183"/>
      <c r="D223" s="183"/>
      <c r="E223" s="183"/>
      <c r="F223" s="183"/>
      <c r="G223" s="183"/>
      <c r="H223" s="183"/>
      <c r="I223" s="183"/>
      <c r="J223" s="183"/>
      <c r="K223" s="183"/>
      <c r="L223" s="183"/>
      <c r="M223" s="183"/>
      <c r="N223" s="183"/>
      <c r="O223" s="183"/>
      <c r="P223" s="183"/>
      <c r="Q223" s="183"/>
      <c r="R223" s="183"/>
      <c r="S223" s="183"/>
      <c r="T223" s="183"/>
      <c r="U223" s="183"/>
      <c r="V223" s="183"/>
      <c r="W223" s="183"/>
      <c r="X223" s="183"/>
      <c r="Y223" s="183"/>
      <c r="Z223" s="183"/>
      <c r="AA223" s="183"/>
      <c r="AB223" s="183"/>
      <c r="AC223" s="183"/>
      <c r="AD223" s="183"/>
      <c r="AE223" s="183"/>
      <c r="AF223" s="183"/>
      <c r="AG223" s="183"/>
      <c r="AH223" s="183"/>
      <c r="AI223" s="183"/>
      <c r="AJ223" s="183"/>
      <c r="AK223" s="183"/>
      <c r="AL223" s="183"/>
      <c r="AM223" s="183"/>
      <c r="AN223" s="183"/>
      <c r="AO223" s="183"/>
      <c r="AP223" s="183"/>
      <c r="AQ223" s="183"/>
      <c r="AR223" s="183"/>
      <c r="AS223" s="183"/>
      <c r="AT223" s="183"/>
      <c r="AU223" s="183"/>
      <c r="AV223" s="183"/>
      <c r="AW223" s="183"/>
      <c r="AX223" s="183"/>
      <c r="AY223" s="183"/>
      <c r="AZ223" s="183"/>
      <c r="BA223" s="183"/>
      <c r="BB223" s="183"/>
      <c r="BC223" s="183"/>
      <c r="BD223" s="183"/>
      <c r="BE223" s="183"/>
      <c r="BF223" s="183"/>
      <c r="BG223" s="183"/>
      <c r="BH223" s="183"/>
      <c r="BI223" s="183"/>
    </row>
    <row r="224" spans="2:61" ht="15" customHeight="1" thickTop="1" thickBot="1">
      <c r="B224" s="183"/>
      <c r="C224" s="183"/>
      <c r="D224" s="183"/>
      <c r="E224" s="183"/>
      <c r="F224" s="183"/>
      <c r="G224" s="183"/>
      <c r="H224" s="183"/>
      <c r="I224" s="183"/>
      <c r="J224" s="183"/>
      <c r="K224" s="183"/>
      <c r="L224" s="183"/>
      <c r="M224" s="183"/>
      <c r="N224" s="183"/>
      <c r="O224" s="183"/>
      <c r="P224" s="183"/>
      <c r="Q224" s="183"/>
      <c r="R224" s="183"/>
      <c r="S224" s="183"/>
      <c r="T224" s="183"/>
      <c r="U224" s="183"/>
      <c r="V224" s="183"/>
      <c r="W224" s="183"/>
      <c r="X224" s="183"/>
      <c r="Y224" s="183"/>
      <c r="Z224" s="183"/>
      <c r="AA224" s="183"/>
      <c r="AB224" s="183"/>
      <c r="AC224" s="183"/>
      <c r="AD224" s="183"/>
      <c r="AE224" s="183"/>
      <c r="AF224" s="183"/>
      <c r="AG224" s="183"/>
      <c r="AH224" s="183"/>
      <c r="AI224" s="183"/>
      <c r="AJ224" s="183"/>
      <c r="AK224" s="183"/>
      <c r="AL224" s="183"/>
      <c r="AM224" s="183"/>
      <c r="AN224" s="183"/>
      <c r="AO224" s="183"/>
      <c r="AP224" s="183"/>
      <c r="AQ224" s="183"/>
      <c r="AR224" s="183"/>
      <c r="AS224" s="183"/>
      <c r="AT224" s="183"/>
      <c r="AU224" s="183"/>
      <c r="AV224" s="183"/>
      <c r="AW224" s="183"/>
      <c r="AX224" s="183"/>
      <c r="AY224" s="183"/>
      <c r="AZ224" s="183"/>
      <c r="BA224" s="183"/>
      <c r="BB224" s="183"/>
      <c r="BC224" s="183"/>
      <c r="BD224" s="183"/>
      <c r="BE224" s="183"/>
      <c r="BF224" s="183"/>
      <c r="BG224" s="183"/>
      <c r="BH224" s="183"/>
      <c r="BI224" s="183"/>
    </row>
    <row r="225" spans="1:63" ht="15.75" customHeight="1" thickTop="1" thickBot="1">
      <c r="B225" s="183"/>
      <c r="C225" s="183"/>
      <c r="D225" s="183"/>
      <c r="E225" s="183"/>
      <c r="F225" s="183"/>
      <c r="G225" s="183"/>
      <c r="H225" s="183"/>
      <c r="I225" s="183"/>
      <c r="J225" s="183"/>
      <c r="K225" s="183"/>
      <c r="L225" s="183"/>
      <c r="M225" s="183"/>
      <c r="N225" s="183"/>
      <c r="O225" s="183"/>
      <c r="P225" s="183"/>
      <c r="Q225" s="183"/>
      <c r="R225" s="183"/>
      <c r="S225" s="183"/>
      <c r="T225" s="183"/>
      <c r="U225" s="183"/>
      <c r="V225" s="183"/>
      <c r="W225" s="183"/>
      <c r="X225" s="183"/>
      <c r="Y225" s="183"/>
      <c r="Z225" s="183"/>
      <c r="AA225" s="183"/>
      <c r="AB225" s="183"/>
      <c r="AC225" s="183"/>
      <c r="AD225" s="183"/>
      <c r="AE225" s="183"/>
      <c r="AF225" s="183"/>
      <c r="AG225" s="183"/>
      <c r="AH225" s="183"/>
      <c r="AI225" s="183"/>
      <c r="AJ225" s="183"/>
      <c r="AK225" s="183"/>
      <c r="AL225" s="183"/>
      <c r="AM225" s="183"/>
      <c r="AN225" s="183"/>
      <c r="AO225" s="183"/>
      <c r="AP225" s="183"/>
      <c r="AQ225" s="183"/>
      <c r="AR225" s="183"/>
      <c r="AS225" s="183"/>
      <c r="AT225" s="183"/>
      <c r="AU225" s="183"/>
      <c r="AV225" s="183"/>
      <c r="AW225" s="183"/>
      <c r="AX225" s="183"/>
      <c r="AY225" s="183"/>
      <c r="AZ225" s="183"/>
      <c r="BA225" s="183"/>
      <c r="BB225" s="183"/>
      <c r="BC225" s="183"/>
      <c r="BD225" s="183"/>
      <c r="BE225" s="183"/>
      <c r="BF225" s="183"/>
      <c r="BG225" s="183"/>
      <c r="BH225" s="183"/>
      <c r="BI225" s="183"/>
    </row>
    <row r="226" spans="1:63" ht="15.75" customHeight="1" thickTop="1" thickBot="1">
      <c r="B226" s="146"/>
      <c r="C226" s="146"/>
      <c r="D226" s="146"/>
      <c r="E226" s="146"/>
      <c r="F226" s="146"/>
      <c r="G226" s="146"/>
      <c r="H226" s="146"/>
      <c r="I226" s="146"/>
      <c r="J226" s="146"/>
      <c r="K226" s="146"/>
      <c r="L226" s="146"/>
      <c r="M226" s="146"/>
      <c r="N226" s="146"/>
      <c r="O226" s="146"/>
      <c r="P226" s="146"/>
      <c r="Q226" s="146"/>
      <c r="R226" s="146"/>
      <c r="S226" s="146"/>
      <c r="T226" s="146"/>
      <c r="U226" s="146"/>
      <c r="V226" s="146"/>
      <c r="W226" s="146"/>
      <c r="X226" s="146"/>
      <c r="Y226" s="146"/>
      <c r="Z226" s="146"/>
      <c r="AA226" s="146"/>
      <c r="AB226" s="146"/>
      <c r="AC226" s="146"/>
      <c r="AD226" s="146"/>
      <c r="AE226" s="146"/>
      <c r="AF226" s="146"/>
      <c r="AG226" s="146"/>
      <c r="AH226" s="146"/>
      <c r="AI226" s="146"/>
      <c r="AJ226" s="146"/>
      <c r="AK226" s="146"/>
      <c r="AL226" s="146"/>
      <c r="AM226" s="146"/>
      <c r="AN226" s="146"/>
      <c r="AO226" s="146"/>
      <c r="AP226" s="146"/>
      <c r="AQ226" s="146"/>
      <c r="AR226" s="146"/>
      <c r="AS226" s="146"/>
      <c r="AT226" s="146"/>
      <c r="AU226" s="146"/>
      <c r="AV226" s="146"/>
      <c r="AW226" s="146"/>
      <c r="AX226" s="146"/>
      <c r="AY226" s="146"/>
      <c r="AZ226" s="146"/>
      <c r="BA226" s="146"/>
      <c r="BB226" s="146"/>
      <c r="BC226" s="146"/>
      <c r="BD226" s="146"/>
      <c r="BE226" s="146"/>
      <c r="BF226" s="146"/>
      <c r="BG226" s="146"/>
      <c r="BH226" s="146"/>
      <c r="BI226" s="146"/>
    </row>
    <row r="227" spans="1:63" ht="15" customHeight="1" thickTop="1" thickBot="1">
      <c r="B227" s="146"/>
      <c r="C227" s="146"/>
      <c r="D227" s="146"/>
      <c r="E227" s="146"/>
      <c r="F227" s="146"/>
      <c r="G227" s="146"/>
      <c r="H227" s="146"/>
      <c r="I227" s="146"/>
      <c r="J227" s="146"/>
      <c r="K227" s="146"/>
      <c r="L227" s="146"/>
      <c r="M227" s="146"/>
      <c r="N227" s="146"/>
      <c r="O227" s="146"/>
      <c r="P227" s="146"/>
      <c r="Q227" s="146"/>
      <c r="R227" s="146"/>
      <c r="S227" s="146"/>
      <c r="T227" s="146"/>
      <c r="U227" s="146"/>
      <c r="V227" s="146"/>
      <c r="W227" s="146"/>
      <c r="X227" s="146"/>
      <c r="Y227" s="146"/>
      <c r="Z227" s="146"/>
      <c r="AA227" s="146"/>
      <c r="AB227" s="146"/>
      <c r="AC227" s="146"/>
      <c r="AD227" s="146"/>
      <c r="AE227" s="146"/>
      <c r="AF227" s="146"/>
      <c r="AG227" s="146"/>
      <c r="AH227" s="146"/>
      <c r="AI227" s="146"/>
      <c r="AJ227" s="146"/>
      <c r="AK227" s="146"/>
      <c r="AL227" s="146"/>
      <c r="AM227" s="146"/>
      <c r="AN227" s="146"/>
      <c r="AO227" s="146"/>
      <c r="AP227" s="146"/>
      <c r="AQ227" s="146"/>
      <c r="AR227" s="146"/>
      <c r="AS227" s="146"/>
      <c r="AT227" s="146"/>
      <c r="AU227" s="146"/>
      <c r="AV227" s="146"/>
      <c r="AW227" s="146"/>
      <c r="AX227" s="146"/>
      <c r="AY227" s="146"/>
      <c r="AZ227" s="146"/>
      <c r="BA227" s="146"/>
      <c r="BB227" s="146"/>
      <c r="BC227" s="146"/>
      <c r="BD227" s="146"/>
      <c r="BE227" s="146"/>
      <c r="BF227" s="146"/>
      <c r="BG227" s="146"/>
      <c r="BH227" s="146"/>
      <c r="BI227" s="146"/>
    </row>
    <row r="228" spans="1:63" ht="15" customHeight="1" thickTop="1" thickBot="1">
      <c r="B228" s="124" t="s">
        <v>73</v>
      </c>
      <c r="C228" s="124"/>
      <c r="D228" s="124"/>
      <c r="E228" s="124"/>
      <c r="F228" s="124"/>
      <c r="G228" s="124"/>
      <c r="H228" s="184" t="s">
        <v>74</v>
      </c>
      <c r="I228" s="184"/>
      <c r="J228" s="184"/>
      <c r="K228" s="184"/>
      <c r="L228" s="184"/>
      <c r="M228" s="184"/>
      <c r="N228" s="124" t="s">
        <v>75</v>
      </c>
      <c r="O228" s="124"/>
      <c r="P228" s="124"/>
      <c r="Q228" s="124"/>
      <c r="R228" s="124"/>
      <c r="S228" s="124"/>
      <c r="T228" s="124" t="s">
        <v>76</v>
      </c>
      <c r="U228" s="124"/>
      <c r="V228" s="124"/>
      <c r="W228" s="124"/>
      <c r="X228" s="124"/>
      <c r="Y228" s="124"/>
      <c r="Z228" s="124"/>
      <c r="AA228" s="124"/>
      <c r="AB228" s="124"/>
      <c r="AC228" s="124"/>
      <c r="AD228" s="124" t="s">
        <v>77</v>
      </c>
      <c r="AE228" s="124"/>
      <c r="AF228" s="124"/>
      <c r="AG228" s="124"/>
      <c r="AH228" s="124"/>
      <c r="AI228" s="124"/>
      <c r="AJ228" s="124" t="s">
        <v>160</v>
      </c>
      <c r="AK228" s="124"/>
      <c r="AL228" s="124"/>
      <c r="AM228" s="124"/>
      <c r="AN228" s="124"/>
      <c r="AO228" s="124"/>
      <c r="AP228" s="124" t="s">
        <v>78</v>
      </c>
      <c r="AQ228" s="124"/>
      <c r="AR228" s="124"/>
      <c r="AS228" s="124"/>
      <c r="AT228" s="124"/>
      <c r="AU228" s="124"/>
      <c r="AV228" s="124" t="s">
        <v>79</v>
      </c>
      <c r="AW228" s="124"/>
      <c r="AX228" s="124"/>
      <c r="AY228" s="124"/>
      <c r="AZ228" s="124"/>
      <c r="BA228" s="124"/>
      <c r="BB228" s="125" t="s">
        <v>80</v>
      </c>
      <c r="BC228" s="125"/>
      <c r="BD228" s="125"/>
      <c r="BE228" s="125"/>
      <c r="BF228" s="125"/>
      <c r="BG228" s="125"/>
      <c r="BH228" s="125"/>
      <c r="BI228" s="125"/>
    </row>
    <row r="229" spans="1:63" ht="15" customHeight="1" thickTop="1" thickBot="1">
      <c r="B229" s="124"/>
      <c r="C229" s="124"/>
      <c r="D229" s="124"/>
      <c r="E229" s="124"/>
      <c r="F229" s="124"/>
      <c r="G229" s="124"/>
      <c r="H229" s="184"/>
      <c r="I229" s="184"/>
      <c r="J229" s="184"/>
      <c r="K229" s="184"/>
      <c r="L229" s="184"/>
      <c r="M229" s="184"/>
      <c r="N229" s="124"/>
      <c r="O229" s="124"/>
      <c r="P229" s="124"/>
      <c r="Q229" s="124"/>
      <c r="R229" s="124"/>
      <c r="S229" s="124"/>
      <c r="T229" s="124"/>
      <c r="U229" s="124"/>
      <c r="V229" s="124"/>
      <c r="W229" s="124"/>
      <c r="X229" s="124"/>
      <c r="Y229" s="124"/>
      <c r="Z229" s="124"/>
      <c r="AA229" s="124"/>
      <c r="AB229" s="124"/>
      <c r="AC229" s="124"/>
      <c r="AD229" s="124"/>
      <c r="AE229" s="124"/>
      <c r="AF229" s="124"/>
      <c r="AG229" s="124"/>
      <c r="AH229" s="124"/>
      <c r="AI229" s="124"/>
      <c r="AJ229" s="124"/>
      <c r="AK229" s="124"/>
      <c r="AL229" s="124"/>
      <c r="AM229" s="124"/>
      <c r="AN229" s="124"/>
      <c r="AO229" s="124"/>
      <c r="AP229" s="124"/>
      <c r="AQ229" s="124"/>
      <c r="AR229" s="124"/>
      <c r="AS229" s="124"/>
      <c r="AT229" s="124"/>
      <c r="AU229" s="124"/>
      <c r="AV229" s="124"/>
      <c r="AW229" s="124"/>
      <c r="AX229" s="124"/>
      <c r="AY229" s="124"/>
      <c r="AZ229" s="124"/>
      <c r="BA229" s="124"/>
      <c r="BB229" s="125"/>
      <c r="BC229" s="125"/>
      <c r="BD229" s="125"/>
      <c r="BE229" s="125"/>
      <c r="BF229" s="125"/>
      <c r="BG229" s="125"/>
      <c r="BH229" s="125"/>
      <c r="BI229" s="125"/>
    </row>
    <row r="230" spans="1:63" ht="15" customHeight="1" thickTop="1" thickBot="1">
      <c r="B230" s="124"/>
      <c r="C230" s="124"/>
      <c r="D230" s="124"/>
      <c r="E230" s="124"/>
      <c r="F230" s="124"/>
      <c r="G230" s="124"/>
      <c r="H230" s="184"/>
      <c r="I230" s="184"/>
      <c r="J230" s="184"/>
      <c r="K230" s="184"/>
      <c r="L230" s="184"/>
      <c r="M230" s="184"/>
      <c r="N230" s="124"/>
      <c r="O230" s="124"/>
      <c r="P230" s="124"/>
      <c r="Q230" s="124"/>
      <c r="R230" s="124"/>
      <c r="S230" s="124"/>
      <c r="T230" s="124"/>
      <c r="U230" s="124"/>
      <c r="V230" s="124"/>
      <c r="W230" s="124"/>
      <c r="X230" s="124"/>
      <c r="Y230" s="124"/>
      <c r="Z230" s="124"/>
      <c r="AA230" s="124"/>
      <c r="AB230" s="124"/>
      <c r="AC230" s="124"/>
      <c r="AD230" s="124"/>
      <c r="AE230" s="124"/>
      <c r="AF230" s="124"/>
      <c r="AG230" s="124"/>
      <c r="AH230" s="124"/>
      <c r="AI230" s="124"/>
      <c r="AJ230" s="124"/>
      <c r="AK230" s="124"/>
      <c r="AL230" s="124"/>
      <c r="AM230" s="124"/>
      <c r="AN230" s="124"/>
      <c r="AO230" s="124"/>
      <c r="AP230" s="124"/>
      <c r="AQ230" s="124"/>
      <c r="AR230" s="124"/>
      <c r="AS230" s="124"/>
      <c r="AT230" s="124"/>
      <c r="AU230" s="124"/>
      <c r="AV230" s="124"/>
      <c r="AW230" s="124"/>
      <c r="AX230" s="124"/>
      <c r="AY230" s="124"/>
      <c r="AZ230" s="124"/>
      <c r="BA230" s="124"/>
      <c r="BB230" s="125"/>
      <c r="BC230" s="125"/>
      <c r="BD230" s="125"/>
      <c r="BE230" s="125"/>
      <c r="BF230" s="125"/>
      <c r="BG230" s="125"/>
      <c r="BH230" s="125"/>
      <c r="BI230" s="125"/>
    </row>
    <row r="231" spans="1:63" ht="15" customHeight="1" thickTop="1" thickBot="1">
      <c r="B231" s="174" t="s">
        <v>397</v>
      </c>
      <c r="C231" s="174"/>
      <c r="D231" s="174"/>
      <c r="E231" s="174"/>
      <c r="F231" s="174"/>
      <c r="G231" s="174"/>
      <c r="H231" s="170">
        <v>120</v>
      </c>
      <c r="I231" s="170"/>
      <c r="J231" s="170"/>
      <c r="K231" s="170"/>
      <c r="L231" s="170"/>
      <c r="M231" s="170"/>
      <c r="N231" s="174" t="s">
        <v>380</v>
      </c>
      <c r="O231" s="174"/>
      <c r="P231" s="174"/>
      <c r="Q231" s="174"/>
      <c r="R231" s="174"/>
      <c r="S231" s="174"/>
      <c r="T231" s="181" t="s">
        <v>395</v>
      </c>
      <c r="U231" s="181"/>
      <c r="V231" s="181"/>
      <c r="W231" s="181"/>
      <c r="X231" s="181"/>
      <c r="Y231" s="181"/>
      <c r="Z231" s="181"/>
      <c r="AA231" s="181"/>
      <c r="AB231" s="181"/>
      <c r="AC231" s="181"/>
      <c r="AD231" s="170">
        <v>160</v>
      </c>
      <c r="AE231" s="170"/>
      <c r="AF231" s="170"/>
      <c r="AG231" s="170"/>
      <c r="AH231" s="170"/>
      <c r="AI231" s="170"/>
      <c r="AJ231" s="181" t="s">
        <v>396</v>
      </c>
      <c r="AK231" s="181"/>
      <c r="AL231" s="181"/>
      <c r="AM231" s="181"/>
      <c r="AN231" s="181"/>
      <c r="AO231" s="181"/>
      <c r="AP231" s="170" t="s">
        <v>129</v>
      </c>
      <c r="AQ231" s="170"/>
      <c r="AR231" s="170"/>
      <c r="AS231" s="170"/>
      <c r="AT231" s="170"/>
      <c r="AU231" s="170"/>
      <c r="AV231" s="170" t="s">
        <v>129</v>
      </c>
      <c r="AW231" s="170"/>
      <c r="AX231" s="170"/>
      <c r="AY231" s="170"/>
      <c r="AZ231" s="170"/>
      <c r="BA231" s="170"/>
      <c r="BB231" s="170" t="s">
        <v>129</v>
      </c>
      <c r="BC231" s="170"/>
      <c r="BD231" s="170"/>
      <c r="BE231" s="170"/>
      <c r="BF231" s="170"/>
      <c r="BG231" s="170"/>
      <c r="BH231" s="170"/>
      <c r="BI231" s="170"/>
    </row>
    <row r="232" spans="1:63" ht="15" customHeight="1" thickTop="1" thickBot="1">
      <c r="B232" s="174"/>
      <c r="C232" s="174"/>
      <c r="D232" s="174"/>
      <c r="E232" s="174"/>
      <c r="F232" s="174"/>
      <c r="G232" s="174"/>
      <c r="H232" s="170"/>
      <c r="I232" s="170"/>
      <c r="J232" s="170"/>
      <c r="K232" s="170"/>
      <c r="L232" s="170"/>
      <c r="M232" s="170"/>
      <c r="N232" s="174"/>
      <c r="O232" s="174"/>
      <c r="P232" s="174"/>
      <c r="Q232" s="174"/>
      <c r="R232" s="174"/>
      <c r="S232" s="174"/>
      <c r="T232" s="181"/>
      <c r="U232" s="181"/>
      <c r="V232" s="181"/>
      <c r="W232" s="181"/>
      <c r="X232" s="181"/>
      <c r="Y232" s="181"/>
      <c r="Z232" s="181"/>
      <c r="AA232" s="181"/>
      <c r="AB232" s="181"/>
      <c r="AC232" s="181"/>
      <c r="AD232" s="170"/>
      <c r="AE232" s="170"/>
      <c r="AF232" s="170"/>
      <c r="AG232" s="170"/>
      <c r="AH232" s="170"/>
      <c r="AI232" s="170"/>
      <c r="AJ232" s="181"/>
      <c r="AK232" s="181"/>
      <c r="AL232" s="181"/>
      <c r="AM232" s="181"/>
      <c r="AN232" s="181"/>
      <c r="AO232" s="181"/>
      <c r="AP232" s="170"/>
      <c r="AQ232" s="170"/>
      <c r="AR232" s="170"/>
      <c r="AS232" s="170"/>
      <c r="AT232" s="170"/>
      <c r="AU232" s="170"/>
      <c r="AV232" s="170"/>
      <c r="AW232" s="170"/>
      <c r="AX232" s="170"/>
      <c r="AY232" s="170"/>
      <c r="AZ232" s="170"/>
      <c r="BA232" s="170"/>
      <c r="BB232" s="170"/>
      <c r="BC232" s="170"/>
      <c r="BD232" s="170"/>
      <c r="BE232" s="170"/>
      <c r="BF232" s="170"/>
      <c r="BG232" s="170"/>
      <c r="BH232" s="170"/>
      <c r="BI232" s="170"/>
    </row>
    <row r="233" spans="1:63" ht="15.75" customHeight="1" thickTop="1" thickBot="1">
      <c r="B233" s="174"/>
      <c r="C233" s="174"/>
      <c r="D233" s="174"/>
      <c r="E233" s="174"/>
      <c r="F233" s="174"/>
      <c r="G233" s="174"/>
      <c r="H233" s="170"/>
      <c r="I233" s="170"/>
      <c r="J233" s="170"/>
      <c r="K233" s="170"/>
      <c r="L233" s="170"/>
      <c r="M233" s="170"/>
      <c r="N233" s="174"/>
      <c r="O233" s="174"/>
      <c r="P233" s="174"/>
      <c r="Q233" s="174"/>
      <c r="R233" s="174"/>
      <c r="S233" s="174"/>
      <c r="T233" s="181"/>
      <c r="U233" s="181"/>
      <c r="V233" s="181"/>
      <c r="W233" s="181"/>
      <c r="X233" s="181"/>
      <c r="Y233" s="181"/>
      <c r="Z233" s="181"/>
      <c r="AA233" s="181"/>
      <c r="AB233" s="181"/>
      <c r="AC233" s="181"/>
      <c r="AD233" s="170"/>
      <c r="AE233" s="170"/>
      <c r="AF233" s="170"/>
      <c r="AG233" s="170"/>
      <c r="AH233" s="170"/>
      <c r="AI233" s="170"/>
      <c r="AJ233" s="181"/>
      <c r="AK233" s="181"/>
      <c r="AL233" s="181"/>
      <c r="AM233" s="181"/>
      <c r="AN233" s="181"/>
      <c r="AO233" s="181"/>
      <c r="AP233" s="170"/>
      <c r="AQ233" s="170"/>
      <c r="AR233" s="170"/>
      <c r="AS233" s="170"/>
      <c r="AT233" s="170"/>
      <c r="AU233" s="170"/>
      <c r="AV233" s="170"/>
      <c r="AW233" s="170"/>
      <c r="AX233" s="170"/>
      <c r="AY233" s="170"/>
      <c r="AZ233" s="170"/>
      <c r="BA233" s="170"/>
      <c r="BB233" s="170"/>
      <c r="BC233" s="170"/>
      <c r="BD233" s="170"/>
      <c r="BE233" s="170"/>
      <c r="BF233" s="170"/>
      <c r="BG233" s="170"/>
      <c r="BH233" s="170"/>
      <c r="BI233" s="170"/>
      <c r="BJ233" s="3"/>
      <c r="BK233" s="3"/>
    </row>
    <row r="234" spans="1:63" ht="15.75" customHeight="1" thickTop="1" thickBot="1">
      <c r="A234" s="3"/>
      <c r="B234" s="179"/>
      <c r="C234" s="179"/>
      <c r="D234" s="179"/>
      <c r="E234" s="179"/>
      <c r="F234" s="179"/>
      <c r="G234" s="179"/>
      <c r="H234" s="179"/>
      <c r="I234" s="179"/>
      <c r="J234" s="179"/>
      <c r="K234" s="179"/>
      <c r="L234" s="179"/>
      <c r="M234" s="179"/>
      <c r="N234" s="179"/>
      <c r="O234" s="179"/>
      <c r="P234" s="179"/>
      <c r="Q234" s="179"/>
      <c r="R234" s="179"/>
      <c r="S234" s="179"/>
      <c r="T234" s="179"/>
      <c r="U234" s="179"/>
      <c r="V234" s="179"/>
      <c r="W234" s="179"/>
      <c r="X234" s="179"/>
      <c r="Y234" s="179"/>
      <c r="Z234" s="179"/>
      <c r="AA234" s="179"/>
      <c r="AB234" s="179"/>
      <c r="AC234" s="179"/>
      <c r="AD234" s="179"/>
      <c r="AE234" s="179"/>
      <c r="AF234" s="179"/>
      <c r="AG234" s="179"/>
      <c r="AH234" s="179"/>
      <c r="AI234" s="179"/>
      <c r="AJ234" s="179"/>
      <c r="AK234" s="179"/>
      <c r="AL234" s="179"/>
      <c r="AM234" s="179"/>
      <c r="AN234" s="179"/>
      <c r="AO234" s="179"/>
      <c r="AP234" s="179"/>
      <c r="AQ234" s="179"/>
      <c r="AR234" s="179"/>
      <c r="AS234" s="179"/>
      <c r="AT234" s="179"/>
      <c r="AU234" s="179"/>
      <c r="AV234" s="179"/>
      <c r="AW234" s="179"/>
      <c r="AX234" s="179"/>
      <c r="AY234" s="179"/>
      <c r="AZ234" s="179"/>
      <c r="BA234" s="179"/>
      <c r="BB234" s="179"/>
      <c r="BC234" s="179"/>
      <c r="BD234" s="179"/>
      <c r="BE234" s="179"/>
      <c r="BF234" s="179"/>
      <c r="BG234" s="179"/>
      <c r="BH234" s="179"/>
      <c r="BI234" s="179"/>
      <c r="BJ234" s="3"/>
      <c r="BK234" s="3"/>
    </row>
    <row r="235" spans="1:63" ht="15" customHeight="1" thickTop="1" thickBot="1">
      <c r="A235" s="3"/>
      <c r="B235" s="179"/>
      <c r="C235" s="179"/>
      <c r="D235" s="179"/>
      <c r="E235" s="179"/>
      <c r="F235" s="179"/>
      <c r="G235" s="179"/>
      <c r="H235" s="179"/>
      <c r="I235" s="179"/>
      <c r="J235" s="179"/>
      <c r="K235" s="179"/>
      <c r="L235" s="179"/>
      <c r="M235" s="179"/>
      <c r="N235" s="179"/>
      <c r="O235" s="179"/>
      <c r="P235" s="179"/>
      <c r="Q235" s="179"/>
      <c r="R235" s="179"/>
      <c r="S235" s="179"/>
      <c r="T235" s="179"/>
      <c r="U235" s="179"/>
      <c r="V235" s="179"/>
      <c r="W235" s="179"/>
      <c r="X235" s="179"/>
      <c r="Y235" s="179"/>
      <c r="Z235" s="179"/>
      <c r="AA235" s="179"/>
      <c r="AB235" s="179"/>
      <c r="AC235" s="179"/>
      <c r="AD235" s="179"/>
      <c r="AE235" s="179"/>
      <c r="AF235" s="179"/>
      <c r="AG235" s="179"/>
      <c r="AH235" s="179"/>
      <c r="AI235" s="179"/>
      <c r="AJ235" s="179"/>
      <c r="AK235" s="179"/>
      <c r="AL235" s="179"/>
      <c r="AM235" s="179"/>
      <c r="AN235" s="179"/>
      <c r="AO235" s="179"/>
      <c r="AP235" s="179"/>
      <c r="AQ235" s="179"/>
      <c r="AR235" s="179"/>
      <c r="AS235" s="179"/>
      <c r="AT235" s="179"/>
      <c r="AU235" s="179"/>
      <c r="AV235" s="179"/>
      <c r="AW235" s="179"/>
      <c r="AX235" s="179"/>
      <c r="AY235" s="179"/>
      <c r="AZ235" s="179"/>
      <c r="BA235" s="179"/>
      <c r="BB235" s="179"/>
      <c r="BC235" s="179"/>
      <c r="BD235" s="179"/>
      <c r="BE235" s="179"/>
      <c r="BF235" s="179"/>
      <c r="BG235" s="179"/>
      <c r="BH235" s="179"/>
      <c r="BI235" s="179"/>
      <c r="BJ235" s="3"/>
      <c r="BK235" s="3"/>
    </row>
    <row r="236" spans="1:63" ht="15" customHeight="1" thickTop="1" thickBot="1">
      <c r="A236" s="3"/>
      <c r="B236" s="157" t="s">
        <v>81</v>
      </c>
      <c r="C236" s="158"/>
      <c r="D236" s="158"/>
      <c r="E236" s="158"/>
      <c r="F236" s="158"/>
      <c r="G236" s="158"/>
      <c r="H236" s="158"/>
      <c r="I236" s="158"/>
      <c r="J236" s="158"/>
      <c r="K236" s="158"/>
      <c r="L236" s="158"/>
      <c r="M236" s="158"/>
      <c r="N236" s="158"/>
      <c r="O236" s="158"/>
      <c r="P236" s="158"/>
      <c r="Q236" s="158"/>
      <c r="R236" s="158"/>
      <c r="S236" s="158"/>
      <c r="T236" s="158"/>
      <c r="U236" s="158"/>
      <c r="V236" s="159"/>
      <c r="W236" s="180" t="s">
        <v>82</v>
      </c>
      <c r="X236" s="180"/>
      <c r="Y236" s="180"/>
      <c r="Z236" s="180"/>
      <c r="AA236" s="180"/>
      <c r="AB236" s="180"/>
      <c r="AC236" s="180"/>
      <c r="AD236" s="180"/>
      <c r="AE236" s="180"/>
      <c r="AF236" s="180"/>
      <c r="AG236" s="180"/>
      <c r="AH236" s="180"/>
      <c r="AI236" s="180"/>
      <c r="AJ236" s="180"/>
      <c r="AK236" s="180"/>
      <c r="AL236" s="180"/>
      <c r="AM236" s="180"/>
      <c r="AN236" s="180"/>
      <c r="AO236" s="180"/>
      <c r="AP236" s="180"/>
      <c r="AQ236" s="180"/>
      <c r="AR236" s="180" t="s">
        <v>83</v>
      </c>
      <c r="AS236" s="180"/>
      <c r="AT236" s="180"/>
      <c r="AU236" s="180"/>
      <c r="AV236" s="180"/>
      <c r="AW236" s="180"/>
      <c r="AX236" s="180"/>
      <c r="AY236" s="180"/>
      <c r="AZ236" s="180"/>
      <c r="BA236" s="180"/>
      <c r="BB236" s="180"/>
      <c r="BC236" s="180"/>
      <c r="BD236" s="180"/>
      <c r="BE236" s="180"/>
      <c r="BF236" s="180"/>
      <c r="BG236" s="180"/>
      <c r="BH236" s="180"/>
      <c r="BI236" s="180"/>
      <c r="BJ236" s="3"/>
      <c r="BK236" s="3"/>
    </row>
    <row r="237" spans="1:63" ht="15.75" customHeight="1" thickTop="1" thickBot="1">
      <c r="A237" s="3"/>
      <c r="B237" s="163"/>
      <c r="C237" s="164"/>
      <c r="D237" s="164"/>
      <c r="E237" s="164"/>
      <c r="F237" s="164"/>
      <c r="G237" s="164"/>
      <c r="H237" s="164"/>
      <c r="I237" s="164"/>
      <c r="J237" s="164"/>
      <c r="K237" s="164"/>
      <c r="L237" s="164"/>
      <c r="M237" s="164"/>
      <c r="N237" s="164"/>
      <c r="O237" s="164"/>
      <c r="P237" s="164"/>
      <c r="Q237" s="164"/>
      <c r="R237" s="164"/>
      <c r="S237" s="164"/>
      <c r="T237" s="164"/>
      <c r="U237" s="164"/>
      <c r="V237" s="165"/>
      <c r="W237" s="180"/>
      <c r="X237" s="180"/>
      <c r="Y237" s="180"/>
      <c r="Z237" s="180"/>
      <c r="AA237" s="180"/>
      <c r="AB237" s="180"/>
      <c r="AC237" s="180"/>
      <c r="AD237" s="180"/>
      <c r="AE237" s="180"/>
      <c r="AF237" s="180"/>
      <c r="AG237" s="180"/>
      <c r="AH237" s="180"/>
      <c r="AI237" s="180"/>
      <c r="AJ237" s="180"/>
      <c r="AK237" s="180"/>
      <c r="AL237" s="180"/>
      <c r="AM237" s="180"/>
      <c r="AN237" s="180"/>
      <c r="AO237" s="180"/>
      <c r="AP237" s="180"/>
      <c r="AQ237" s="180"/>
      <c r="AR237" s="180"/>
      <c r="AS237" s="180"/>
      <c r="AT237" s="180"/>
      <c r="AU237" s="180"/>
      <c r="AV237" s="180"/>
      <c r="AW237" s="180"/>
      <c r="AX237" s="180"/>
      <c r="AY237" s="180"/>
      <c r="AZ237" s="180"/>
      <c r="BA237" s="180"/>
      <c r="BB237" s="180"/>
      <c r="BC237" s="180"/>
      <c r="BD237" s="180"/>
      <c r="BE237" s="180"/>
      <c r="BF237" s="180"/>
      <c r="BG237" s="180"/>
      <c r="BH237" s="180"/>
      <c r="BI237" s="180"/>
      <c r="BJ237" s="3"/>
      <c r="BK237" s="3"/>
    </row>
    <row r="238" spans="1:63" ht="16.5" customHeight="1" thickTop="1" thickBot="1">
      <c r="A238" s="3"/>
      <c r="B238" s="146"/>
      <c r="C238" s="146"/>
      <c r="D238" s="146"/>
      <c r="E238" s="146"/>
      <c r="F238" s="146"/>
      <c r="G238" s="146"/>
      <c r="H238" s="146"/>
      <c r="I238" s="146"/>
      <c r="J238" s="146"/>
      <c r="K238" s="146"/>
      <c r="L238" s="146"/>
      <c r="M238" s="146"/>
      <c r="N238" s="146"/>
      <c r="O238" s="146"/>
      <c r="P238" s="146"/>
      <c r="Q238" s="146"/>
      <c r="R238" s="146"/>
      <c r="S238" s="146"/>
      <c r="T238" s="146"/>
      <c r="U238" s="146"/>
      <c r="V238" s="146"/>
      <c r="W238" s="146"/>
      <c r="X238" s="146"/>
      <c r="Y238" s="146"/>
      <c r="Z238" s="146"/>
      <c r="AA238" s="146"/>
      <c r="AB238" s="146"/>
      <c r="AC238" s="146"/>
      <c r="AD238" s="146"/>
      <c r="AE238" s="146"/>
      <c r="AF238" s="146"/>
      <c r="AG238" s="146"/>
      <c r="AH238" s="146"/>
      <c r="AI238" s="146"/>
      <c r="AJ238" s="146"/>
      <c r="AK238" s="146"/>
      <c r="AL238" s="146"/>
      <c r="AM238" s="146"/>
      <c r="AN238" s="146"/>
      <c r="AO238" s="146"/>
      <c r="AP238" s="146"/>
      <c r="AQ238" s="146"/>
      <c r="AR238" s="146"/>
      <c r="AS238" s="146"/>
      <c r="AT238" s="146"/>
      <c r="AU238" s="146"/>
      <c r="AV238" s="146"/>
      <c r="AW238" s="146"/>
      <c r="AX238" s="146"/>
      <c r="AY238" s="146"/>
      <c r="AZ238" s="146"/>
      <c r="BA238" s="146"/>
      <c r="BB238" s="146"/>
      <c r="BC238" s="146"/>
      <c r="BD238" s="146"/>
      <c r="BE238" s="146"/>
      <c r="BF238" s="146"/>
      <c r="BG238" s="146"/>
      <c r="BH238" s="146"/>
      <c r="BI238" s="146"/>
      <c r="BJ238" s="3"/>
      <c r="BK238" s="3"/>
    </row>
    <row r="239" spans="1:63" ht="16.5" customHeight="1" thickTop="1" thickBot="1">
      <c r="A239" s="3"/>
      <c r="B239" s="146"/>
      <c r="C239" s="146"/>
      <c r="D239" s="146"/>
      <c r="E239" s="146"/>
      <c r="F239" s="146"/>
      <c r="G239" s="146"/>
      <c r="H239" s="146"/>
      <c r="I239" s="146"/>
      <c r="J239" s="146"/>
      <c r="K239" s="146"/>
      <c r="L239" s="146"/>
      <c r="M239" s="146"/>
      <c r="N239" s="146"/>
      <c r="O239" s="146"/>
      <c r="P239" s="146"/>
      <c r="Q239" s="146"/>
      <c r="R239" s="146"/>
      <c r="S239" s="146"/>
      <c r="T239" s="146"/>
      <c r="U239" s="146"/>
      <c r="V239" s="146"/>
      <c r="W239" s="146"/>
      <c r="X239" s="146"/>
      <c r="Y239" s="146"/>
      <c r="Z239" s="146"/>
      <c r="AA239" s="146"/>
      <c r="AB239" s="146"/>
      <c r="AC239" s="146"/>
      <c r="AD239" s="146"/>
      <c r="AE239" s="146"/>
      <c r="AF239" s="146"/>
      <c r="AG239" s="146"/>
      <c r="AH239" s="146"/>
      <c r="AI239" s="146"/>
      <c r="AJ239" s="146"/>
      <c r="AK239" s="146"/>
      <c r="AL239" s="146"/>
      <c r="AM239" s="146"/>
      <c r="AN239" s="146"/>
      <c r="AO239" s="146"/>
      <c r="AP239" s="146"/>
      <c r="AQ239" s="146"/>
      <c r="AR239" s="146"/>
      <c r="AS239" s="146"/>
      <c r="AT239" s="146"/>
      <c r="AU239" s="146"/>
      <c r="AV239" s="146"/>
      <c r="AW239" s="146"/>
      <c r="AX239" s="146"/>
      <c r="AY239" s="146"/>
      <c r="AZ239" s="146"/>
      <c r="BA239" s="146"/>
      <c r="BB239" s="146"/>
      <c r="BC239" s="146"/>
      <c r="BD239" s="146"/>
      <c r="BE239" s="146"/>
      <c r="BF239" s="146"/>
      <c r="BG239" s="146"/>
      <c r="BH239" s="146"/>
      <c r="BI239" s="146"/>
      <c r="BJ239" s="3"/>
      <c r="BK239" s="3"/>
    </row>
    <row r="240" spans="1:63" ht="51.75" customHeight="1" thickTop="1" thickBot="1">
      <c r="A240" s="3"/>
      <c r="B240" s="155" t="s">
        <v>84</v>
      </c>
      <c r="C240" s="155"/>
      <c r="D240" s="155"/>
      <c r="E240" s="155"/>
      <c r="F240" s="155"/>
      <c r="G240" s="155"/>
      <c r="H240" s="155" t="s">
        <v>85</v>
      </c>
      <c r="I240" s="155"/>
      <c r="J240" s="155"/>
      <c r="K240" s="155" t="s">
        <v>86</v>
      </c>
      <c r="L240" s="155"/>
      <c r="M240" s="155"/>
      <c r="N240" s="155" t="s">
        <v>86</v>
      </c>
      <c r="O240" s="155"/>
      <c r="P240" s="155"/>
      <c r="Q240" s="155" t="s">
        <v>86</v>
      </c>
      <c r="R240" s="155"/>
      <c r="S240" s="155"/>
      <c r="T240" s="155" t="s">
        <v>86</v>
      </c>
      <c r="U240" s="155"/>
      <c r="V240" s="155"/>
      <c r="W240" s="155" t="s">
        <v>84</v>
      </c>
      <c r="X240" s="155"/>
      <c r="Y240" s="155"/>
      <c r="Z240" s="155"/>
      <c r="AA240" s="155"/>
      <c r="AB240" s="155" t="s">
        <v>85</v>
      </c>
      <c r="AC240" s="155"/>
      <c r="AD240" s="155"/>
      <c r="AE240" s="156" t="s">
        <v>87</v>
      </c>
      <c r="AF240" s="156"/>
      <c r="AG240" s="156"/>
      <c r="AH240" s="156"/>
      <c r="AI240" s="156" t="s">
        <v>88</v>
      </c>
      <c r="AJ240" s="156"/>
      <c r="AK240" s="156"/>
      <c r="AL240" s="156" t="s">
        <v>185</v>
      </c>
      <c r="AM240" s="156"/>
      <c r="AN240" s="156"/>
      <c r="AO240" s="156" t="s">
        <v>186</v>
      </c>
      <c r="AP240" s="156"/>
      <c r="AQ240" s="156"/>
      <c r="AR240" s="156" t="s">
        <v>84</v>
      </c>
      <c r="AS240" s="156"/>
      <c r="AT240" s="156"/>
      <c r="AU240" s="156"/>
      <c r="AV240" s="156"/>
      <c r="AW240" s="156" t="s">
        <v>85</v>
      </c>
      <c r="AX240" s="156"/>
      <c r="AY240" s="156"/>
      <c r="AZ240" s="156" t="s">
        <v>89</v>
      </c>
      <c r="BA240" s="156"/>
      <c r="BB240" s="156"/>
      <c r="BC240" s="175" t="s">
        <v>185</v>
      </c>
      <c r="BD240" s="176"/>
      <c r="BE240" s="176"/>
      <c r="BF240" s="177"/>
      <c r="BG240" s="156" t="s">
        <v>186</v>
      </c>
      <c r="BH240" s="156"/>
      <c r="BI240" s="156"/>
      <c r="BJ240" s="3"/>
      <c r="BK240" s="3"/>
    </row>
    <row r="241" spans="1:63" ht="15" customHeight="1" thickTop="1" thickBot="1">
      <c r="A241" s="3"/>
      <c r="B241" s="87" t="s">
        <v>126</v>
      </c>
      <c r="C241" s="88"/>
      <c r="D241" s="88"/>
      <c r="E241" s="88"/>
      <c r="F241" s="88"/>
      <c r="G241" s="89"/>
      <c r="H241" s="178">
        <f>B260+E260+Q260+Z260+W260</f>
        <v>19</v>
      </c>
      <c r="I241" s="178"/>
      <c r="J241" s="178"/>
      <c r="K241" s="87">
        <v>100</v>
      </c>
      <c r="L241" s="88"/>
      <c r="M241" s="89"/>
      <c r="N241" s="87">
        <v>80</v>
      </c>
      <c r="O241" s="88"/>
      <c r="P241" s="89"/>
      <c r="Q241" s="87">
        <v>80</v>
      </c>
      <c r="R241" s="88"/>
      <c r="S241" s="89"/>
      <c r="T241" s="87" t="s">
        <v>129</v>
      </c>
      <c r="U241" s="88"/>
      <c r="V241" s="89"/>
      <c r="W241" s="124" t="s">
        <v>90</v>
      </c>
      <c r="X241" s="124"/>
      <c r="Y241" s="124"/>
      <c r="Z241" s="124"/>
      <c r="AA241" s="124"/>
      <c r="AB241" s="173">
        <f>H241</f>
        <v>19</v>
      </c>
      <c r="AC241" s="173"/>
      <c r="AD241" s="173"/>
      <c r="AE241" s="174" t="s">
        <v>214</v>
      </c>
      <c r="AF241" s="174"/>
      <c r="AG241" s="174"/>
      <c r="AH241" s="174"/>
      <c r="AI241" s="170">
        <v>2.2999999999999998</v>
      </c>
      <c r="AJ241" s="170"/>
      <c r="AK241" s="170"/>
      <c r="AL241" s="145" t="str">
        <f>CONCATENATE(MAX(M75:AB77),"/",MAX(M75:AB77)-0.02)</f>
        <v>1.17/1.15</v>
      </c>
      <c r="AM241" s="170"/>
      <c r="AN241" s="170"/>
      <c r="AO241" s="170" t="s">
        <v>398</v>
      </c>
      <c r="AP241" s="170"/>
      <c r="AQ241" s="170"/>
      <c r="AR241" s="124" t="s">
        <v>136</v>
      </c>
      <c r="AS241" s="124"/>
      <c r="AT241" s="124"/>
      <c r="AU241" s="124"/>
      <c r="AV241" s="124"/>
      <c r="AW241" s="169" t="s">
        <v>129</v>
      </c>
      <c r="AX241" s="124"/>
      <c r="AY241" s="124"/>
      <c r="AZ241" s="172" t="s">
        <v>129</v>
      </c>
      <c r="BA241" s="172"/>
      <c r="BB241" s="172"/>
      <c r="BC241" s="171" t="s">
        <v>129</v>
      </c>
      <c r="BD241" s="171"/>
      <c r="BE241" s="171"/>
      <c r="BF241" s="171"/>
      <c r="BG241" s="172" t="s">
        <v>129</v>
      </c>
      <c r="BH241" s="172"/>
      <c r="BI241" s="172"/>
      <c r="BJ241" s="3"/>
      <c r="BK241" s="3"/>
    </row>
    <row r="242" spans="1:63" ht="15" customHeight="1" thickTop="1" thickBot="1">
      <c r="A242" s="3"/>
      <c r="B242" s="90"/>
      <c r="C242" s="91"/>
      <c r="D242" s="91"/>
      <c r="E242" s="91"/>
      <c r="F242" s="91"/>
      <c r="G242" s="92"/>
      <c r="H242" s="178"/>
      <c r="I242" s="178"/>
      <c r="J242" s="178"/>
      <c r="K242" s="90"/>
      <c r="L242" s="91"/>
      <c r="M242" s="92"/>
      <c r="N242" s="90"/>
      <c r="O242" s="91"/>
      <c r="P242" s="92"/>
      <c r="Q242" s="90"/>
      <c r="R242" s="91"/>
      <c r="S242" s="92"/>
      <c r="T242" s="90"/>
      <c r="U242" s="91"/>
      <c r="V242" s="92"/>
      <c r="W242" s="124"/>
      <c r="X242" s="124"/>
      <c r="Y242" s="124"/>
      <c r="Z242" s="124"/>
      <c r="AA242" s="124"/>
      <c r="AB242" s="173"/>
      <c r="AC242" s="173"/>
      <c r="AD242" s="173"/>
      <c r="AE242" s="174"/>
      <c r="AF242" s="174"/>
      <c r="AG242" s="174"/>
      <c r="AH242" s="174"/>
      <c r="AI242" s="170"/>
      <c r="AJ242" s="170"/>
      <c r="AK242" s="170"/>
      <c r="AL242" s="170"/>
      <c r="AM242" s="170"/>
      <c r="AN242" s="170"/>
      <c r="AO242" s="170"/>
      <c r="AP242" s="170"/>
      <c r="AQ242" s="170"/>
      <c r="AR242" s="124"/>
      <c r="AS242" s="124"/>
      <c r="AT242" s="124"/>
      <c r="AU242" s="124"/>
      <c r="AV242" s="124"/>
      <c r="AW242" s="124"/>
      <c r="AX242" s="124"/>
      <c r="AY242" s="124"/>
      <c r="AZ242" s="172"/>
      <c r="BA242" s="172"/>
      <c r="BB242" s="172"/>
      <c r="BC242" s="171"/>
      <c r="BD242" s="171"/>
      <c r="BE242" s="171"/>
      <c r="BF242" s="171"/>
      <c r="BG242" s="172"/>
      <c r="BH242" s="172"/>
      <c r="BI242" s="172"/>
      <c r="BJ242" s="3"/>
      <c r="BK242" s="3"/>
    </row>
    <row r="243" spans="1:63" ht="15" customHeight="1" thickTop="1" thickBot="1">
      <c r="A243" s="3"/>
      <c r="B243" s="90"/>
      <c r="C243" s="91"/>
      <c r="D243" s="91"/>
      <c r="E243" s="91"/>
      <c r="F243" s="91"/>
      <c r="G243" s="92"/>
      <c r="H243" s="178"/>
      <c r="I243" s="178"/>
      <c r="J243" s="178"/>
      <c r="K243" s="90"/>
      <c r="L243" s="91"/>
      <c r="M243" s="92"/>
      <c r="N243" s="90"/>
      <c r="O243" s="91"/>
      <c r="P243" s="92"/>
      <c r="Q243" s="90"/>
      <c r="R243" s="91"/>
      <c r="S243" s="92"/>
      <c r="T243" s="90"/>
      <c r="U243" s="91"/>
      <c r="V243" s="92"/>
      <c r="W243" s="124"/>
      <c r="X243" s="124"/>
      <c r="Y243" s="124"/>
      <c r="Z243" s="124"/>
      <c r="AA243" s="124"/>
      <c r="AB243" s="173"/>
      <c r="AC243" s="173"/>
      <c r="AD243" s="173"/>
      <c r="AE243" s="174"/>
      <c r="AF243" s="174"/>
      <c r="AG243" s="174"/>
      <c r="AH243" s="174"/>
      <c r="AI243" s="170"/>
      <c r="AJ243" s="170"/>
      <c r="AK243" s="170"/>
      <c r="AL243" s="170"/>
      <c r="AM243" s="170"/>
      <c r="AN243" s="170"/>
      <c r="AO243" s="170"/>
      <c r="AP243" s="170"/>
      <c r="AQ243" s="170"/>
      <c r="AR243" s="124"/>
      <c r="AS243" s="124"/>
      <c r="AT243" s="124"/>
      <c r="AU243" s="124"/>
      <c r="AV243" s="124"/>
      <c r="AW243" s="124"/>
      <c r="AX243" s="124"/>
      <c r="AY243" s="124"/>
      <c r="AZ243" s="172"/>
      <c r="BA243" s="172"/>
      <c r="BB243" s="172"/>
      <c r="BC243" s="171"/>
      <c r="BD243" s="171"/>
      <c r="BE243" s="171"/>
      <c r="BF243" s="171"/>
      <c r="BG243" s="172"/>
      <c r="BH243" s="172"/>
      <c r="BI243" s="172"/>
      <c r="BJ243" s="3"/>
      <c r="BK243" s="3"/>
    </row>
    <row r="244" spans="1:63" ht="15" customHeight="1" thickTop="1" thickBot="1">
      <c r="A244" s="3"/>
      <c r="B244" s="93"/>
      <c r="C244" s="94"/>
      <c r="D244" s="94"/>
      <c r="E244" s="94"/>
      <c r="F244" s="94"/>
      <c r="G244" s="95"/>
      <c r="H244" s="178"/>
      <c r="I244" s="178"/>
      <c r="J244" s="178"/>
      <c r="K244" s="93"/>
      <c r="L244" s="94"/>
      <c r="M244" s="95"/>
      <c r="N244" s="93"/>
      <c r="O244" s="94"/>
      <c r="P244" s="95"/>
      <c r="Q244" s="93"/>
      <c r="R244" s="94"/>
      <c r="S244" s="95"/>
      <c r="T244" s="93"/>
      <c r="U244" s="94"/>
      <c r="V244" s="95"/>
      <c r="W244" s="124"/>
      <c r="X244" s="124"/>
      <c r="Y244" s="124"/>
      <c r="Z244" s="124"/>
      <c r="AA244" s="124"/>
      <c r="AB244" s="173"/>
      <c r="AC244" s="173"/>
      <c r="AD244" s="173"/>
      <c r="AE244" s="174"/>
      <c r="AF244" s="174"/>
      <c r="AG244" s="174"/>
      <c r="AH244" s="174"/>
      <c r="AI244" s="170"/>
      <c r="AJ244" s="170"/>
      <c r="AK244" s="170"/>
      <c r="AL244" s="170"/>
      <c r="AM244" s="170"/>
      <c r="AN244" s="170"/>
      <c r="AO244" s="170"/>
      <c r="AP244" s="170"/>
      <c r="AQ244" s="170"/>
      <c r="AR244" s="124"/>
      <c r="AS244" s="124"/>
      <c r="AT244" s="124"/>
      <c r="AU244" s="124"/>
      <c r="AV244" s="124"/>
      <c r="AW244" s="124"/>
      <c r="AX244" s="124"/>
      <c r="AY244" s="124"/>
      <c r="AZ244" s="172"/>
      <c r="BA244" s="172"/>
      <c r="BB244" s="172"/>
      <c r="BC244" s="171"/>
      <c r="BD244" s="171"/>
      <c r="BE244" s="171"/>
      <c r="BF244" s="171"/>
      <c r="BG244" s="172"/>
      <c r="BH244" s="172"/>
      <c r="BI244" s="172"/>
      <c r="BJ244" s="3"/>
      <c r="BK244" s="3"/>
    </row>
    <row r="245" spans="1:63" ht="15" customHeight="1" thickTop="1" thickBot="1">
      <c r="A245" s="3"/>
      <c r="B245" s="87" t="s">
        <v>126</v>
      </c>
      <c r="C245" s="88"/>
      <c r="D245" s="88"/>
      <c r="E245" s="88"/>
      <c r="F245" s="88"/>
      <c r="G245" s="89"/>
      <c r="H245" s="178">
        <f>H241</f>
        <v>19</v>
      </c>
      <c r="I245" s="178"/>
      <c r="J245" s="178"/>
      <c r="K245" s="87">
        <v>100</v>
      </c>
      <c r="L245" s="88"/>
      <c r="M245" s="89"/>
      <c r="N245" s="87">
        <v>80</v>
      </c>
      <c r="O245" s="88"/>
      <c r="P245" s="89"/>
      <c r="Q245" s="87">
        <v>80</v>
      </c>
      <c r="R245" s="88"/>
      <c r="S245" s="89"/>
      <c r="T245" s="87" t="s">
        <v>129</v>
      </c>
      <c r="U245" s="88"/>
      <c r="V245" s="89"/>
      <c r="W245" s="124" t="s">
        <v>91</v>
      </c>
      <c r="X245" s="124"/>
      <c r="Y245" s="124"/>
      <c r="Z245" s="124"/>
      <c r="AA245" s="124"/>
      <c r="AB245" s="173">
        <f>H241</f>
        <v>19</v>
      </c>
      <c r="AC245" s="173"/>
      <c r="AD245" s="173"/>
      <c r="AE245" s="174" t="s">
        <v>213</v>
      </c>
      <c r="AF245" s="174"/>
      <c r="AG245" s="174"/>
      <c r="AH245" s="174"/>
      <c r="AI245" s="170">
        <v>2.8</v>
      </c>
      <c r="AJ245" s="170"/>
      <c r="AK245" s="170"/>
      <c r="AL245" s="145" t="str">
        <f>AL241</f>
        <v>1.17/1.15</v>
      </c>
      <c r="AM245" s="170"/>
      <c r="AN245" s="170"/>
      <c r="AO245" s="170" t="s">
        <v>399</v>
      </c>
      <c r="AP245" s="170"/>
      <c r="AQ245" s="170"/>
      <c r="AR245" s="124" t="s">
        <v>136</v>
      </c>
      <c r="AS245" s="124"/>
      <c r="AT245" s="124"/>
      <c r="AU245" s="124"/>
      <c r="AV245" s="124"/>
      <c r="AW245" s="169" t="s">
        <v>129</v>
      </c>
      <c r="AX245" s="124"/>
      <c r="AY245" s="124"/>
      <c r="AZ245" s="170" t="s">
        <v>129</v>
      </c>
      <c r="BA245" s="170"/>
      <c r="BB245" s="170"/>
      <c r="BC245" s="171" t="s">
        <v>129</v>
      </c>
      <c r="BD245" s="171"/>
      <c r="BE245" s="171"/>
      <c r="BF245" s="171"/>
      <c r="BG245" s="172" t="s">
        <v>129</v>
      </c>
      <c r="BH245" s="172"/>
      <c r="BI245" s="172"/>
      <c r="BJ245" s="3"/>
      <c r="BK245" s="3"/>
    </row>
    <row r="246" spans="1:63" ht="15" customHeight="1" thickTop="1" thickBot="1">
      <c r="A246" s="3"/>
      <c r="B246" s="90"/>
      <c r="C246" s="91"/>
      <c r="D246" s="91"/>
      <c r="E246" s="91"/>
      <c r="F246" s="91"/>
      <c r="G246" s="92"/>
      <c r="H246" s="178"/>
      <c r="I246" s="178"/>
      <c r="J246" s="178"/>
      <c r="K246" s="90"/>
      <c r="L246" s="91"/>
      <c r="M246" s="92"/>
      <c r="N246" s="90"/>
      <c r="O246" s="91"/>
      <c r="P246" s="92"/>
      <c r="Q246" s="90"/>
      <c r="R246" s="91"/>
      <c r="S246" s="92"/>
      <c r="T246" s="90"/>
      <c r="U246" s="91"/>
      <c r="V246" s="92"/>
      <c r="W246" s="124"/>
      <c r="X246" s="124"/>
      <c r="Y246" s="124"/>
      <c r="Z246" s="124"/>
      <c r="AA246" s="124"/>
      <c r="AB246" s="173"/>
      <c r="AC246" s="173"/>
      <c r="AD246" s="173"/>
      <c r="AE246" s="174"/>
      <c r="AF246" s="174"/>
      <c r="AG246" s="174"/>
      <c r="AH246" s="174"/>
      <c r="AI246" s="170"/>
      <c r="AJ246" s="170"/>
      <c r="AK246" s="170"/>
      <c r="AL246" s="170"/>
      <c r="AM246" s="170"/>
      <c r="AN246" s="170"/>
      <c r="AO246" s="170"/>
      <c r="AP246" s="170"/>
      <c r="AQ246" s="170"/>
      <c r="AR246" s="124"/>
      <c r="AS246" s="124"/>
      <c r="AT246" s="124"/>
      <c r="AU246" s="124"/>
      <c r="AV246" s="124"/>
      <c r="AW246" s="124"/>
      <c r="AX246" s="124"/>
      <c r="AY246" s="124"/>
      <c r="AZ246" s="170"/>
      <c r="BA246" s="170"/>
      <c r="BB246" s="170"/>
      <c r="BC246" s="171"/>
      <c r="BD246" s="171"/>
      <c r="BE246" s="171"/>
      <c r="BF246" s="171"/>
      <c r="BG246" s="172"/>
      <c r="BH246" s="172"/>
      <c r="BI246" s="172"/>
      <c r="BJ246" s="3"/>
      <c r="BK246" s="3"/>
    </row>
    <row r="247" spans="1:63" ht="15" customHeight="1" thickTop="1" thickBot="1">
      <c r="A247" s="3"/>
      <c r="B247" s="90"/>
      <c r="C247" s="91"/>
      <c r="D247" s="91"/>
      <c r="E247" s="91"/>
      <c r="F247" s="91"/>
      <c r="G247" s="92"/>
      <c r="H247" s="178"/>
      <c r="I247" s="178"/>
      <c r="J247" s="178"/>
      <c r="K247" s="90"/>
      <c r="L247" s="91"/>
      <c r="M247" s="92"/>
      <c r="N247" s="90"/>
      <c r="O247" s="91"/>
      <c r="P247" s="92"/>
      <c r="Q247" s="90"/>
      <c r="R247" s="91"/>
      <c r="S247" s="92"/>
      <c r="T247" s="90"/>
      <c r="U247" s="91"/>
      <c r="V247" s="92"/>
      <c r="W247" s="124"/>
      <c r="X247" s="124"/>
      <c r="Y247" s="124"/>
      <c r="Z247" s="124"/>
      <c r="AA247" s="124"/>
      <c r="AB247" s="173"/>
      <c r="AC247" s="173"/>
      <c r="AD247" s="173"/>
      <c r="AE247" s="174"/>
      <c r="AF247" s="174"/>
      <c r="AG247" s="174"/>
      <c r="AH247" s="174"/>
      <c r="AI247" s="170"/>
      <c r="AJ247" s="170"/>
      <c r="AK247" s="170"/>
      <c r="AL247" s="170"/>
      <c r="AM247" s="170"/>
      <c r="AN247" s="170"/>
      <c r="AO247" s="170"/>
      <c r="AP247" s="170"/>
      <c r="AQ247" s="170"/>
      <c r="AR247" s="124"/>
      <c r="AS247" s="124"/>
      <c r="AT247" s="124"/>
      <c r="AU247" s="124"/>
      <c r="AV247" s="124"/>
      <c r="AW247" s="124"/>
      <c r="AX247" s="124"/>
      <c r="AY247" s="124"/>
      <c r="AZ247" s="170"/>
      <c r="BA247" s="170"/>
      <c r="BB247" s="170"/>
      <c r="BC247" s="171"/>
      <c r="BD247" s="171"/>
      <c r="BE247" s="171"/>
      <c r="BF247" s="171"/>
      <c r="BG247" s="172"/>
      <c r="BH247" s="172"/>
      <c r="BI247" s="172"/>
      <c r="BJ247" s="3"/>
      <c r="BK247" s="3"/>
    </row>
    <row r="248" spans="1:63" ht="15" customHeight="1" thickTop="1" thickBot="1">
      <c r="A248" s="3"/>
      <c r="B248" s="93"/>
      <c r="C248" s="94"/>
      <c r="D248" s="94"/>
      <c r="E248" s="94"/>
      <c r="F248" s="94"/>
      <c r="G248" s="95"/>
      <c r="H248" s="178"/>
      <c r="I248" s="178"/>
      <c r="J248" s="178"/>
      <c r="K248" s="93"/>
      <c r="L248" s="94"/>
      <c r="M248" s="95"/>
      <c r="N248" s="93"/>
      <c r="O248" s="94"/>
      <c r="P248" s="95"/>
      <c r="Q248" s="93"/>
      <c r="R248" s="94"/>
      <c r="S248" s="95"/>
      <c r="T248" s="93"/>
      <c r="U248" s="94"/>
      <c r="V248" s="95"/>
      <c r="W248" s="124"/>
      <c r="X248" s="124"/>
      <c r="Y248" s="124"/>
      <c r="Z248" s="124"/>
      <c r="AA248" s="124"/>
      <c r="AB248" s="173"/>
      <c r="AC248" s="173"/>
      <c r="AD248" s="173"/>
      <c r="AE248" s="174"/>
      <c r="AF248" s="174"/>
      <c r="AG248" s="174"/>
      <c r="AH248" s="174"/>
      <c r="AI248" s="170"/>
      <c r="AJ248" s="170"/>
      <c r="AK248" s="170"/>
      <c r="AL248" s="170"/>
      <c r="AM248" s="170"/>
      <c r="AN248" s="170"/>
      <c r="AO248" s="170"/>
      <c r="AP248" s="170"/>
      <c r="AQ248" s="170"/>
      <c r="AR248" s="124"/>
      <c r="AS248" s="124"/>
      <c r="AT248" s="124"/>
      <c r="AU248" s="124"/>
      <c r="AV248" s="124"/>
      <c r="AW248" s="124"/>
      <c r="AX248" s="124"/>
      <c r="AY248" s="124"/>
      <c r="AZ248" s="170"/>
      <c r="BA248" s="170"/>
      <c r="BB248" s="170"/>
      <c r="BC248" s="171"/>
      <c r="BD248" s="171"/>
      <c r="BE248" s="171"/>
      <c r="BF248" s="171"/>
      <c r="BG248" s="172"/>
      <c r="BH248" s="172"/>
      <c r="BI248" s="172"/>
      <c r="BJ248" s="3"/>
      <c r="BK248" s="3"/>
    </row>
    <row r="249" spans="1:63" ht="15" customHeight="1" thickTop="1" thickBot="1">
      <c r="A249" s="3"/>
      <c r="B249" s="87" t="s">
        <v>126</v>
      </c>
      <c r="C249" s="88"/>
      <c r="D249" s="88"/>
      <c r="E249" s="88"/>
      <c r="F249" s="88"/>
      <c r="G249" s="89"/>
      <c r="H249" s="178">
        <f>H241</f>
        <v>19</v>
      </c>
      <c r="I249" s="178"/>
      <c r="J249" s="178"/>
      <c r="K249" s="87">
        <v>100</v>
      </c>
      <c r="L249" s="88"/>
      <c r="M249" s="89"/>
      <c r="N249" s="87">
        <v>80</v>
      </c>
      <c r="O249" s="88"/>
      <c r="P249" s="89"/>
      <c r="Q249" s="87">
        <v>80</v>
      </c>
      <c r="R249" s="88"/>
      <c r="S249" s="89"/>
      <c r="T249" s="87" t="s">
        <v>129</v>
      </c>
      <c r="U249" s="88"/>
      <c r="V249" s="89"/>
      <c r="W249" s="87" t="s">
        <v>372</v>
      </c>
      <c r="X249" s="88"/>
      <c r="Y249" s="88"/>
      <c r="Z249" s="88"/>
      <c r="AA249" s="89"/>
      <c r="AB249" s="145"/>
      <c r="AC249" s="145"/>
      <c r="AD249" s="145"/>
      <c r="AE249" s="124"/>
      <c r="AF249" s="124"/>
      <c r="AG249" s="124"/>
      <c r="AH249" s="124"/>
      <c r="AI249" s="124"/>
      <c r="AJ249" s="124"/>
      <c r="AK249" s="124"/>
      <c r="AL249" s="124"/>
      <c r="AM249" s="124"/>
      <c r="AN249" s="124"/>
      <c r="AO249" s="124"/>
      <c r="AP249" s="124"/>
      <c r="AQ249" s="124"/>
      <c r="AR249" s="76"/>
      <c r="AS249" s="76"/>
      <c r="AT249" s="76"/>
      <c r="AU249" s="76"/>
      <c r="AV249" s="76"/>
      <c r="AW249" s="76"/>
      <c r="AX249" s="76"/>
      <c r="AY249" s="76"/>
      <c r="AZ249" s="76"/>
      <c r="BA249" s="76"/>
      <c r="BB249" s="76"/>
      <c r="BC249" s="114"/>
      <c r="BD249" s="78"/>
      <c r="BE249" s="78"/>
      <c r="BF249" s="79"/>
      <c r="BG249" s="76"/>
      <c r="BH249" s="76"/>
      <c r="BI249" s="76"/>
      <c r="BJ249" s="3"/>
      <c r="BK249" s="3"/>
    </row>
    <row r="250" spans="1:63" ht="15" customHeight="1" thickTop="1" thickBot="1">
      <c r="A250" s="3"/>
      <c r="B250" s="90"/>
      <c r="C250" s="91"/>
      <c r="D250" s="91"/>
      <c r="E250" s="91"/>
      <c r="F250" s="91"/>
      <c r="G250" s="92"/>
      <c r="H250" s="178"/>
      <c r="I250" s="178"/>
      <c r="J250" s="178"/>
      <c r="K250" s="90"/>
      <c r="L250" s="91"/>
      <c r="M250" s="92"/>
      <c r="N250" s="90"/>
      <c r="O250" s="91"/>
      <c r="P250" s="92"/>
      <c r="Q250" s="90"/>
      <c r="R250" s="91"/>
      <c r="S250" s="92"/>
      <c r="T250" s="90"/>
      <c r="U250" s="91"/>
      <c r="V250" s="92"/>
      <c r="W250" s="90"/>
      <c r="X250" s="91"/>
      <c r="Y250" s="91"/>
      <c r="Z250" s="91"/>
      <c r="AA250" s="92"/>
      <c r="AB250" s="145"/>
      <c r="AC250" s="145"/>
      <c r="AD250" s="145"/>
      <c r="AE250" s="124"/>
      <c r="AF250" s="124"/>
      <c r="AG250" s="124"/>
      <c r="AH250" s="124"/>
      <c r="AI250" s="124"/>
      <c r="AJ250" s="124"/>
      <c r="AK250" s="124"/>
      <c r="AL250" s="124"/>
      <c r="AM250" s="124"/>
      <c r="AN250" s="124"/>
      <c r="AO250" s="124"/>
      <c r="AP250" s="124"/>
      <c r="AQ250" s="124"/>
      <c r="AR250" s="76"/>
      <c r="AS250" s="76"/>
      <c r="AT250" s="76"/>
      <c r="AU250" s="76"/>
      <c r="AV250" s="76"/>
      <c r="AW250" s="76"/>
      <c r="AX250" s="76"/>
      <c r="AY250" s="76"/>
      <c r="AZ250" s="76"/>
      <c r="BA250" s="76"/>
      <c r="BB250" s="76"/>
      <c r="BC250" s="80"/>
      <c r="BD250" s="81"/>
      <c r="BE250" s="81"/>
      <c r="BF250" s="82"/>
      <c r="BG250" s="76"/>
      <c r="BH250" s="76"/>
      <c r="BI250" s="76"/>
      <c r="BJ250" s="3"/>
      <c r="BK250" s="3"/>
    </row>
    <row r="251" spans="1:63" ht="15" customHeight="1" thickTop="1" thickBot="1">
      <c r="A251" s="3"/>
      <c r="B251" s="90"/>
      <c r="C251" s="91"/>
      <c r="D251" s="91"/>
      <c r="E251" s="91"/>
      <c r="F251" s="91"/>
      <c r="G251" s="92"/>
      <c r="H251" s="178"/>
      <c r="I251" s="178"/>
      <c r="J251" s="178"/>
      <c r="K251" s="90"/>
      <c r="L251" s="91"/>
      <c r="M251" s="92"/>
      <c r="N251" s="90"/>
      <c r="O251" s="91"/>
      <c r="P251" s="92"/>
      <c r="Q251" s="90"/>
      <c r="R251" s="91"/>
      <c r="S251" s="92"/>
      <c r="T251" s="90"/>
      <c r="U251" s="91"/>
      <c r="V251" s="92"/>
      <c r="W251" s="90"/>
      <c r="X251" s="91"/>
      <c r="Y251" s="91"/>
      <c r="Z251" s="91"/>
      <c r="AA251" s="92"/>
      <c r="AB251" s="145"/>
      <c r="AC251" s="145"/>
      <c r="AD251" s="145"/>
      <c r="AE251" s="124"/>
      <c r="AF251" s="124"/>
      <c r="AG251" s="124"/>
      <c r="AH251" s="124"/>
      <c r="AI251" s="124"/>
      <c r="AJ251" s="124"/>
      <c r="AK251" s="124"/>
      <c r="AL251" s="124"/>
      <c r="AM251" s="124"/>
      <c r="AN251" s="124"/>
      <c r="AO251" s="124"/>
      <c r="AP251" s="124"/>
      <c r="AQ251" s="124"/>
      <c r="AR251" s="76"/>
      <c r="AS251" s="76"/>
      <c r="AT251" s="76"/>
      <c r="AU251" s="76"/>
      <c r="AV251" s="76"/>
      <c r="AW251" s="76"/>
      <c r="AX251" s="76"/>
      <c r="AY251" s="76"/>
      <c r="AZ251" s="76"/>
      <c r="BA251" s="76"/>
      <c r="BB251" s="76"/>
      <c r="BC251" s="80"/>
      <c r="BD251" s="81"/>
      <c r="BE251" s="81"/>
      <c r="BF251" s="82"/>
      <c r="BG251" s="76"/>
      <c r="BH251" s="76"/>
      <c r="BI251" s="76"/>
      <c r="BJ251" s="3"/>
      <c r="BK251" s="3"/>
    </row>
    <row r="252" spans="1:63" ht="15" customHeight="1" thickTop="1" thickBot="1">
      <c r="A252" s="3"/>
      <c r="B252" s="93"/>
      <c r="C252" s="94"/>
      <c r="D252" s="94"/>
      <c r="E252" s="94"/>
      <c r="F252" s="94"/>
      <c r="G252" s="95"/>
      <c r="H252" s="178"/>
      <c r="I252" s="178"/>
      <c r="J252" s="178"/>
      <c r="K252" s="93"/>
      <c r="L252" s="94"/>
      <c r="M252" s="95"/>
      <c r="N252" s="93"/>
      <c r="O252" s="94"/>
      <c r="P252" s="95"/>
      <c r="Q252" s="93"/>
      <c r="R252" s="94"/>
      <c r="S252" s="95"/>
      <c r="T252" s="93"/>
      <c r="U252" s="94"/>
      <c r="V252" s="95"/>
      <c r="W252" s="93"/>
      <c r="X252" s="94"/>
      <c r="Y252" s="94"/>
      <c r="Z252" s="94"/>
      <c r="AA252" s="95"/>
      <c r="AB252" s="145"/>
      <c r="AC252" s="145"/>
      <c r="AD252" s="145"/>
      <c r="AE252" s="124"/>
      <c r="AF252" s="124"/>
      <c r="AG252" s="124"/>
      <c r="AH252" s="124"/>
      <c r="AI252" s="124"/>
      <c r="AJ252" s="124"/>
      <c r="AK252" s="124"/>
      <c r="AL252" s="124"/>
      <c r="AM252" s="124"/>
      <c r="AN252" s="124"/>
      <c r="AO252" s="124"/>
      <c r="AP252" s="124"/>
      <c r="AQ252" s="124"/>
      <c r="AR252" s="76"/>
      <c r="AS252" s="76"/>
      <c r="AT252" s="76"/>
      <c r="AU252" s="76"/>
      <c r="AV252" s="76"/>
      <c r="AW252" s="76"/>
      <c r="AX252" s="76"/>
      <c r="AY252" s="76"/>
      <c r="AZ252" s="76"/>
      <c r="BA252" s="76"/>
      <c r="BB252" s="76"/>
      <c r="BC252" s="83"/>
      <c r="BD252" s="84"/>
      <c r="BE252" s="84"/>
      <c r="BF252" s="85"/>
      <c r="BG252" s="76"/>
      <c r="BH252" s="76"/>
      <c r="BI252" s="76"/>
      <c r="BJ252" s="3"/>
      <c r="BK252" s="3"/>
    </row>
    <row r="253" spans="1:63" ht="15" customHeight="1" thickTop="1">
      <c r="A253" s="3"/>
      <c r="B253" s="157"/>
      <c r="C253" s="158"/>
      <c r="D253" s="158"/>
      <c r="E253" s="158"/>
      <c r="F253" s="158"/>
      <c r="G253" s="158"/>
      <c r="H253" s="158"/>
      <c r="I253" s="158"/>
      <c r="J253" s="158"/>
      <c r="K253" s="158"/>
      <c r="L253" s="158"/>
      <c r="M253" s="158"/>
      <c r="N253" s="158"/>
      <c r="O253" s="158"/>
      <c r="P253" s="158"/>
      <c r="Q253" s="158"/>
      <c r="R253" s="158"/>
      <c r="S253" s="158"/>
      <c r="T253" s="158"/>
      <c r="U253" s="158"/>
      <c r="V253" s="158"/>
      <c r="W253" s="158"/>
      <c r="X253" s="158"/>
      <c r="Y253" s="158"/>
      <c r="Z253" s="158"/>
      <c r="AA253" s="158"/>
      <c r="AB253" s="158"/>
      <c r="AC253" s="158"/>
      <c r="AD253" s="158"/>
      <c r="AE253" s="158"/>
      <c r="AF253" s="158"/>
      <c r="AG253" s="158"/>
      <c r="AH253" s="158"/>
      <c r="AI253" s="158"/>
      <c r="AJ253" s="158"/>
      <c r="AK253" s="158"/>
      <c r="AL253" s="158"/>
      <c r="AM253" s="158"/>
      <c r="AN253" s="158"/>
      <c r="AO253" s="158"/>
      <c r="AP253" s="158"/>
      <c r="AQ253" s="158"/>
      <c r="AR253" s="158"/>
      <c r="AS253" s="158"/>
      <c r="AT253" s="158"/>
      <c r="AU253" s="158"/>
      <c r="AV253" s="158"/>
      <c r="AW253" s="158"/>
      <c r="AX253" s="158"/>
      <c r="AY253" s="158"/>
      <c r="AZ253" s="158"/>
      <c r="BA253" s="158"/>
      <c r="BB253" s="158"/>
      <c r="BC253" s="158"/>
      <c r="BD253" s="158"/>
      <c r="BE253" s="158"/>
      <c r="BF253" s="158"/>
      <c r="BG253" s="158"/>
      <c r="BH253" s="158"/>
      <c r="BI253" s="159"/>
      <c r="BJ253" s="3"/>
      <c r="BK253" s="3"/>
    </row>
    <row r="254" spans="1:63" ht="15" customHeight="1">
      <c r="A254" s="3"/>
      <c r="B254" s="160"/>
      <c r="C254" s="161"/>
      <c r="D254" s="161"/>
      <c r="E254" s="161"/>
      <c r="F254" s="161"/>
      <c r="G254" s="161"/>
      <c r="H254" s="161"/>
      <c r="I254" s="161"/>
      <c r="J254" s="161"/>
      <c r="K254" s="161"/>
      <c r="L254" s="161"/>
      <c r="M254" s="161"/>
      <c r="N254" s="161"/>
      <c r="O254" s="161"/>
      <c r="P254" s="161"/>
      <c r="Q254" s="161"/>
      <c r="R254" s="161"/>
      <c r="S254" s="161"/>
      <c r="T254" s="161"/>
      <c r="U254" s="161"/>
      <c r="V254" s="161"/>
      <c r="W254" s="161"/>
      <c r="X254" s="161"/>
      <c r="Y254" s="161"/>
      <c r="Z254" s="161"/>
      <c r="AA254" s="161"/>
      <c r="AB254" s="161"/>
      <c r="AC254" s="161"/>
      <c r="AD254" s="161"/>
      <c r="AE254" s="161"/>
      <c r="AF254" s="161"/>
      <c r="AG254" s="161"/>
      <c r="AH254" s="161"/>
      <c r="AI254" s="161"/>
      <c r="AJ254" s="161"/>
      <c r="AK254" s="161"/>
      <c r="AL254" s="161"/>
      <c r="AM254" s="161"/>
      <c r="AN254" s="161"/>
      <c r="AO254" s="161"/>
      <c r="AP254" s="161"/>
      <c r="AQ254" s="161"/>
      <c r="AR254" s="161"/>
      <c r="AS254" s="161"/>
      <c r="AT254" s="161"/>
      <c r="AU254" s="161"/>
      <c r="AV254" s="161"/>
      <c r="AW254" s="161"/>
      <c r="AX254" s="161"/>
      <c r="AY254" s="161"/>
      <c r="AZ254" s="161"/>
      <c r="BA254" s="161"/>
      <c r="BB254" s="161"/>
      <c r="BC254" s="161"/>
      <c r="BD254" s="161"/>
      <c r="BE254" s="161"/>
      <c r="BF254" s="161"/>
      <c r="BG254" s="161"/>
      <c r="BH254" s="161"/>
      <c r="BI254" s="162"/>
      <c r="BJ254" s="3"/>
      <c r="BK254" s="3"/>
    </row>
    <row r="255" spans="1:63" ht="15" customHeight="1">
      <c r="A255" s="3"/>
      <c r="B255" s="160"/>
      <c r="C255" s="161"/>
      <c r="D255" s="161"/>
      <c r="E255" s="161"/>
      <c r="F255" s="161"/>
      <c r="G255" s="161"/>
      <c r="H255" s="161"/>
      <c r="I255" s="161"/>
      <c r="J255" s="161"/>
      <c r="K255" s="161"/>
      <c r="L255" s="161"/>
      <c r="M255" s="161"/>
      <c r="N255" s="161"/>
      <c r="O255" s="161"/>
      <c r="P255" s="161"/>
      <c r="Q255" s="161"/>
      <c r="R255" s="161"/>
      <c r="S255" s="161"/>
      <c r="T255" s="161"/>
      <c r="U255" s="161"/>
      <c r="V255" s="161"/>
      <c r="W255" s="161"/>
      <c r="X255" s="161"/>
      <c r="Y255" s="161"/>
      <c r="Z255" s="161"/>
      <c r="AA255" s="161"/>
      <c r="AB255" s="161"/>
      <c r="AC255" s="161"/>
      <c r="AD255" s="161"/>
      <c r="AE255" s="161"/>
      <c r="AF255" s="161"/>
      <c r="AG255" s="161"/>
      <c r="AH255" s="161"/>
      <c r="AI255" s="161"/>
      <c r="AJ255" s="161"/>
      <c r="AK255" s="161"/>
      <c r="AL255" s="161"/>
      <c r="AM255" s="161"/>
      <c r="AN255" s="161"/>
      <c r="AO255" s="161"/>
      <c r="AP255" s="161"/>
      <c r="AQ255" s="161"/>
      <c r="AR255" s="161"/>
      <c r="AS255" s="161"/>
      <c r="AT255" s="161"/>
      <c r="AU255" s="161"/>
      <c r="AV255" s="161"/>
      <c r="AW255" s="161"/>
      <c r="AX255" s="161"/>
      <c r="AY255" s="161"/>
      <c r="AZ255" s="161"/>
      <c r="BA255" s="161"/>
      <c r="BB255" s="161"/>
      <c r="BC255" s="161"/>
      <c r="BD255" s="161"/>
      <c r="BE255" s="161"/>
      <c r="BF255" s="161"/>
      <c r="BG255" s="161"/>
      <c r="BH255" s="161"/>
      <c r="BI255" s="162"/>
      <c r="BJ255" s="3"/>
      <c r="BK255" s="3"/>
    </row>
    <row r="256" spans="1:63" ht="15.75" customHeight="1" thickBot="1">
      <c r="A256" s="3"/>
      <c r="B256" s="163"/>
      <c r="C256" s="164"/>
      <c r="D256" s="164"/>
      <c r="E256" s="164"/>
      <c r="F256" s="164"/>
      <c r="G256" s="164"/>
      <c r="H256" s="164"/>
      <c r="I256" s="164"/>
      <c r="J256" s="164"/>
      <c r="K256" s="164"/>
      <c r="L256" s="164"/>
      <c r="M256" s="164"/>
      <c r="N256" s="164"/>
      <c r="O256" s="164"/>
      <c r="P256" s="164"/>
      <c r="Q256" s="164"/>
      <c r="R256" s="164"/>
      <c r="S256" s="164"/>
      <c r="T256" s="164"/>
      <c r="U256" s="164"/>
      <c r="V256" s="164"/>
      <c r="W256" s="164"/>
      <c r="X256" s="164"/>
      <c r="Y256" s="164"/>
      <c r="Z256" s="164"/>
      <c r="AA256" s="164"/>
      <c r="AB256" s="164"/>
      <c r="AC256" s="164"/>
      <c r="AD256" s="164"/>
      <c r="AE256" s="164"/>
      <c r="AF256" s="164"/>
      <c r="AG256" s="164"/>
      <c r="AH256" s="164"/>
      <c r="AI256" s="164"/>
      <c r="AJ256" s="164"/>
      <c r="AK256" s="164"/>
      <c r="AL256" s="164"/>
      <c r="AM256" s="164"/>
      <c r="AN256" s="164"/>
      <c r="AO256" s="164"/>
      <c r="AP256" s="164"/>
      <c r="AQ256" s="164"/>
      <c r="AR256" s="164"/>
      <c r="AS256" s="164"/>
      <c r="AT256" s="164"/>
      <c r="AU256" s="164"/>
      <c r="AV256" s="164"/>
      <c r="AW256" s="164"/>
      <c r="AX256" s="164"/>
      <c r="AY256" s="164"/>
      <c r="AZ256" s="164"/>
      <c r="BA256" s="164"/>
      <c r="BB256" s="164"/>
      <c r="BC256" s="164"/>
      <c r="BD256" s="164"/>
      <c r="BE256" s="164"/>
      <c r="BF256" s="164"/>
      <c r="BG256" s="164"/>
      <c r="BH256" s="164"/>
      <c r="BI256" s="165"/>
      <c r="BJ256" s="3"/>
      <c r="BK256" s="3"/>
    </row>
    <row r="257" spans="1:65" ht="16.5" customHeight="1" thickTop="1" thickBot="1">
      <c r="A257" s="3"/>
      <c r="B257" s="146"/>
      <c r="C257" s="146"/>
      <c r="D257" s="146"/>
      <c r="E257" s="146"/>
      <c r="F257" s="146"/>
      <c r="G257" s="146"/>
      <c r="H257" s="146"/>
      <c r="I257" s="146"/>
      <c r="J257" s="146"/>
      <c r="K257" s="146"/>
      <c r="L257" s="146"/>
      <c r="M257" s="146"/>
      <c r="N257" s="146"/>
      <c r="O257" s="146"/>
      <c r="P257" s="146"/>
      <c r="Q257" s="146"/>
      <c r="R257" s="146"/>
      <c r="S257" s="146"/>
      <c r="T257" s="146"/>
      <c r="U257" s="146"/>
      <c r="V257" s="146"/>
      <c r="W257" s="146"/>
      <c r="X257" s="146"/>
      <c r="Y257" s="146"/>
      <c r="Z257" s="146"/>
      <c r="AA257" s="146"/>
      <c r="AB257" s="146"/>
      <c r="AC257" s="146"/>
      <c r="AD257" s="146"/>
      <c r="AE257" s="146"/>
      <c r="AF257" s="146"/>
      <c r="AG257" s="146"/>
      <c r="AH257" s="146"/>
      <c r="AI257" s="146"/>
      <c r="AJ257" s="146"/>
      <c r="AK257" s="146"/>
      <c r="AL257" s="146"/>
      <c r="AM257" s="146"/>
      <c r="AN257" s="146"/>
      <c r="AO257" s="146"/>
      <c r="AP257" s="146"/>
      <c r="AQ257" s="146"/>
      <c r="AR257" s="146"/>
      <c r="AS257" s="146"/>
      <c r="AT257" s="146"/>
      <c r="AU257" s="146"/>
      <c r="AV257" s="146"/>
      <c r="AW257" s="146"/>
      <c r="AX257" s="146"/>
      <c r="AY257" s="146"/>
      <c r="AZ257" s="146"/>
      <c r="BA257" s="146"/>
      <c r="BB257" s="146"/>
      <c r="BC257" s="146"/>
      <c r="BD257" s="146"/>
      <c r="BE257" s="146"/>
      <c r="BF257" s="146"/>
      <c r="BG257" s="146"/>
      <c r="BH257" s="146"/>
      <c r="BI257" s="146"/>
      <c r="BJ257" s="3"/>
      <c r="BK257" s="3"/>
    </row>
    <row r="258" spans="1:65" ht="16.5" customHeight="1" thickTop="1" thickBot="1">
      <c r="A258" s="3"/>
      <c r="B258" s="146"/>
      <c r="C258" s="146"/>
      <c r="D258" s="146"/>
      <c r="E258" s="146"/>
      <c r="F258" s="146"/>
      <c r="G258" s="146"/>
      <c r="H258" s="146"/>
      <c r="I258" s="146"/>
      <c r="J258" s="146"/>
      <c r="K258" s="146"/>
      <c r="L258" s="146"/>
      <c r="M258" s="146"/>
      <c r="N258" s="146"/>
      <c r="O258" s="146"/>
      <c r="P258" s="146"/>
      <c r="Q258" s="146"/>
      <c r="R258" s="146"/>
      <c r="S258" s="146"/>
      <c r="T258" s="146"/>
      <c r="U258" s="146"/>
      <c r="V258" s="146"/>
      <c r="W258" s="146"/>
      <c r="X258" s="146"/>
      <c r="Y258" s="146"/>
      <c r="Z258" s="146"/>
      <c r="AA258" s="146"/>
      <c r="AB258" s="146"/>
      <c r="AC258" s="146"/>
      <c r="AD258" s="146"/>
      <c r="AE258" s="146"/>
      <c r="AF258" s="146"/>
      <c r="AG258" s="146"/>
      <c r="AH258" s="146"/>
      <c r="AI258" s="146"/>
      <c r="AJ258" s="146"/>
      <c r="AK258" s="146"/>
      <c r="AL258" s="146"/>
      <c r="AM258" s="146"/>
      <c r="AN258" s="146"/>
      <c r="AO258" s="146"/>
      <c r="AP258" s="146"/>
      <c r="AQ258" s="146"/>
      <c r="AR258" s="146"/>
      <c r="AS258" s="146"/>
      <c r="AT258" s="146"/>
      <c r="AU258" s="146"/>
      <c r="AV258" s="146"/>
      <c r="AW258" s="146"/>
      <c r="AX258" s="146"/>
      <c r="AY258" s="146"/>
      <c r="AZ258" s="146"/>
      <c r="BA258" s="146"/>
      <c r="BB258" s="146"/>
      <c r="BC258" s="146"/>
      <c r="BD258" s="146"/>
      <c r="BE258" s="146"/>
      <c r="BF258" s="146"/>
      <c r="BG258" s="146"/>
      <c r="BH258" s="146"/>
      <c r="BI258" s="146"/>
      <c r="BJ258" s="3"/>
      <c r="BK258" s="3"/>
    </row>
    <row r="259" spans="1:65" ht="51.75" customHeight="1" thickTop="1" thickBot="1">
      <c r="A259" s="3"/>
      <c r="B259" s="166" t="s">
        <v>188</v>
      </c>
      <c r="C259" s="167"/>
      <c r="D259" s="168"/>
      <c r="E259" s="166" t="s">
        <v>189</v>
      </c>
      <c r="F259" s="167"/>
      <c r="G259" s="168"/>
      <c r="H259" s="155" t="s">
        <v>194</v>
      </c>
      <c r="I259" s="155"/>
      <c r="J259" s="155"/>
      <c r="K259" s="166" t="s">
        <v>190</v>
      </c>
      <c r="L259" s="167"/>
      <c r="M259" s="168"/>
      <c r="N259" s="166" t="s">
        <v>294</v>
      </c>
      <c r="O259" s="167"/>
      <c r="P259" s="168"/>
      <c r="Q259" s="155" t="s">
        <v>92</v>
      </c>
      <c r="R259" s="155"/>
      <c r="S259" s="155"/>
      <c r="T259" s="155" t="s">
        <v>93</v>
      </c>
      <c r="U259" s="155"/>
      <c r="V259" s="155"/>
      <c r="W259" s="155" t="s">
        <v>161</v>
      </c>
      <c r="X259" s="155"/>
      <c r="Y259" s="155"/>
      <c r="Z259" s="155" t="s">
        <v>192</v>
      </c>
      <c r="AA259" s="155"/>
      <c r="AB259" s="155"/>
      <c r="AC259" s="155" t="s">
        <v>64</v>
      </c>
      <c r="AD259" s="155"/>
      <c r="AE259" s="155"/>
      <c r="AF259" s="155" t="s">
        <v>157</v>
      </c>
      <c r="AG259" s="155"/>
      <c r="AH259" s="155"/>
      <c r="AI259" s="155" t="s">
        <v>193</v>
      </c>
      <c r="AJ259" s="155"/>
      <c r="AK259" s="155"/>
      <c r="AL259" s="155" t="s">
        <v>156</v>
      </c>
      <c r="AM259" s="155"/>
      <c r="AN259" s="155"/>
      <c r="AO259" s="155" t="s">
        <v>167</v>
      </c>
      <c r="AP259" s="155"/>
      <c r="AQ259" s="155"/>
      <c r="AR259" s="155" t="s">
        <v>132</v>
      </c>
      <c r="AS259" s="155"/>
      <c r="AT259" s="155"/>
      <c r="AU259" s="155" t="s">
        <v>195</v>
      </c>
      <c r="AV259" s="155"/>
      <c r="AW259" s="155"/>
      <c r="AX259" s="155" t="s">
        <v>125</v>
      </c>
      <c r="AY259" s="155"/>
      <c r="AZ259" s="155"/>
      <c r="BA259" s="155" t="s">
        <v>161</v>
      </c>
      <c r="BB259" s="155"/>
      <c r="BC259" s="155"/>
      <c r="BD259" s="155" t="s">
        <v>196</v>
      </c>
      <c r="BE259" s="155"/>
      <c r="BF259" s="155"/>
      <c r="BG259" s="156" t="s">
        <v>197</v>
      </c>
      <c r="BH259" s="156"/>
      <c r="BI259" s="156"/>
      <c r="BJ259" s="3"/>
      <c r="BK259" s="3"/>
    </row>
    <row r="260" spans="1:65" ht="15" customHeight="1" thickTop="1" thickBot="1">
      <c r="A260" s="4"/>
      <c r="B260" s="145">
        <v>12.5</v>
      </c>
      <c r="C260" s="145"/>
      <c r="D260" s="145"/>
      <c r="E260" s="145">
        <v>3.5</v>
      </c>
      <c r="F260" s="145"/>
      <c r="G260" s="145"/>
      <c r="H260" s="145">
        <v>1.5</v>
      </c>
      <c r="I260" s="145"/>
      <c r="J260" s="145"/>
      <c r="K260" s="145">
        <v>2</v>
      </c>
      <c r="L260" s="145"/>
      <c r="M260" s="145"/>
      <c r="N260" s="145">
        <v>1.5</v>
      </c>
      <c r="O260" s="145"/>
      <c r="P260" s="145"/>
      <c r="Q260" s="145">
        <v>3</v>
      </c>
      <c r="R260" s="145"/>
      <c r="S260" s="145"/>
      <c r="T260" s="145"/>
      <c r="U260" s="145"/>
      <c r="V260" s="145"/>
      <c r="W260" s="145"/>
      <c r="X260" s="145"/>
      <c r="Y260" s="145"/>
      <c r="Z260" s="145"/>
      <c r="AA260" s="145"/>
      <c r="AB260" s="145"/>
      <c r="AC260" s="145"/>
      <c r="AD260" s="145"/>
      <c r="AE260" s="145"/>
      <c r="AF260" s="145"/>
      <c r="AG260" s="145"/>
      <c r="AH260" s="145"/>
      <c r="AI260" s="145"/>
      <c r="AJ260" s="145"/>
      <c r="AK260" s="145"/>
      <c r="AL260" s="145"/>
      <c r="AM260" s="145"/>
      <c r="AN260" s="145"/>
      <c r="AO260" s="145"/>
      <c r="AP260" s="145"/>
      <c r="AQ260" s="145"/>
      <c r="AR260" s="145"/>
      <c r="AS260" s="145"/>
      <c r="AT260" s="145"/>
      <c r="AU260" s="145"/>
      <c r="AV260" s="145"/>
      <c r="AW260" s="145"/>
      <c r="AX260" s="145"/>
      <c r="AY260" s="145"/>
      <c r="AZ260" s="145"/>
      <c r="BA260" s="86"/>
      <c r="BB260" s="147"/>
      <c r="BC260" s="148"/>
      <c r="BD260" s="145"/>
      <c r="BE260" s="145"/>
      <c r="BF260" s="145"/>
      <c r="BG260" s="145">
        <f>SUM(B260:BF263)</f>
        <v>24</v>
      </c>
      <c r="BH260" s="145"/>
      <c r="BI260" s="145"/>
      <c r="BJ260" s="3"/>
      <c r="BK260" s="3"/>
    </row>
    <row r="261" spans="1:65" ht="15" customHeight="1" thickTop="1" thickBot="1">
      <c r="A261" s="4"/>
      <c r="B261" s="145"/>
      <c r="C261" s="145"/>
      <c r="D261" s="145"/>
      <c r="E261" s="145"/>
      <c r="F261" s="145"/>
      <c r="G261" s="145"/>
      <c r="H261" s="145"/>
      <c r="I261" s="145"/>
      <c r="J261" s="145"/>
      <c r="K261" s="145"/>
      <c r="L261" s="145"/>
      <c r="M261" s="145"/>
      <c r="N261" s="145"/>
      <c r="O261" s="145"/>
      <c r="P261" s="145"/>
      <c r="Q261" s="145"/>
      <c r="R261" s="145"/>
      <c r="S261" s="145"/>
      <c r="T261" s="145"/>
      <c r="U261" s="145"/>
      <c r="V261" s="145"/>
      <c r="W261" s="145"/>
      <c r="X261" s="145"/>
      <c r="Y261" s="145"/>
      <c r="Z261" s="145"/>
      <c r="AA261" s="145"/>
      <c r="AB261" s="145"/>
      <c r="AC261" s="145"/>
      <c r="AD261" s="145"/>
      <c r="AE261" s="145"/>
      <c r="AF261" s="145"/>
      <c r="AG261" s="145"/>
      <c r="AH261" s="145"/>
      <c r="AI261" s="145"/>
      <c r="AJ261" s="145"/>
      <c r="AK261" s="145"/>
      <c r="AL261" s="145"/>
      <c r="AM261" s="145"/>
      <c r="AN261" s="145"/>
      <c r="AO261" s="145"/>
      <c r="AP261" s="145"/>
      <c r="AQ261" s="145"/>
      <c r="AR261" s="145"/>
      <c r="AS261" s="145"/>
      <c r="AT261" s="145"/>
      <c r="AU261" s="145"/>
      <c r="AV261" s="145"/>
      <c r="AW261" s="145"/>
      <c r="AX261" s="145"/>
      <c r="AY261" s="145"/>
      <c r="AZ261" s="145"/>
      <c r="BA261" s="149"/>
      <c r="BB261" s="150"/>
      <c r="BC261" s="151"/>
      <c r="BD261" s="145"/>
      <c r="BE261" s="145"/>
      <c r="BF261" s="145"/>
      <c r="BG261" s="145"/>
      <c r="BH261" s="145"/>
      <c r="BI261" s="145"/>
      <c r="BJ261" s="3"/>
      <c r="BK261" s="3"/>
    </row>
    <row r="262" spans="1:65" ht="15" customHeight="1" thickTop="1" thickBot="1">
      <c r="A262" s="4"/>
      <c r="B262" s="145"/>
      <c r="C262" s="145"/>
      <c r="D262" s="145"/>
      <c r="E262" s="145"/>
      <c r="F262" s="145"/>
      <c r="G262" s="145"/>
      <c r="H262" s="145"/>
      <c r="I262" s="145"/>
      <c r="J262" s="145"/>
      <c r="K262" s="145"/>
      <c r="L262" s="145"/>
      <c r="M262" s="145"/>
      <c r="N262" s="145"/>
      <c r="O262" s="145"/>
      <c r="P262" s="145"/>
      <c r="Q262" s="145"/>
      <c r="R262" s="145"/>
      <c r="S262" s="145"/>
      <c r="T262" s="145"/>
      <c r="U262" s="145"/>
      <c r="V262" s="145"/>
      <c r="W262" s="145"/>
      <c r="X262" s="145"/>
      <c r="Y262" s="145"/>
      <c r="Z262" s="145"/>
      <c r="AA262" s="145"/>
      <c r="AB262" s="145"/>
      <c r="AC262" s="145"/>
      <c r="AD262" s="145"/>
      <c r="AE262" s="145"/>
      <c r="AF262" s="145"/>
      <c r="AG262" s="145"/>
      <c r="AH262" s="145"/>
      <c r="AI262" s="145"/>
      <c r="AJ262" s="145"/>
      <c r="AK262" s="145"/>
      <c r="AL262" s="145"/>
      <c r="AM262" s="145"/>
      <c r="AN262" s="145"/>
      <c r="AO262" s="145"/>
      <c r="AP262" s="145"/>
      <c r="AQ262" s="145"/>
      <c r="AR262" s="145"/>
      <c r="AS262" s="145"/>
      <c r="AT262" s="145"/>
      <c r="AU262" s="145"/>
      <c r="AV262" s="145"/>
      <c r="AW262" s="145"/>
      <c r="AX262" s="145"/>
      <c r="AY262" s="145"/>
      <c r="AZ262" s="145"/>
      <c r="BA262" s="149"/>
      <c r="BB262" s="150"/>
      <c r="BC262" s="151"/>
      <c r="BD262" s="145"/>
      <c r="BE262" s="145"/>
      <c r="BF262" s="145"/>
      <c r="BG262" s="145"/>
      <c r="BH262" s="145"/>
      <c r="BI262" s="145"/>
      <c r="BJ262" s="3"/>
      <c r="BK262" s="3"/>
    </row>
    <row r="263" spans="1:65" ht="15" customHeight="1" thickTop="1" thickBot="1">
      <c r="A263" s="4"/>
      <c r="B263" s="145"/>
      <c r="C263" s="145"/>
      <c r="D263" s="145"/>
      <c r="E263" s="145"/>
      <c r="F263" s="145"/>
      <c r="G263" s="145"/>
      <c r="H263" s="145"/>
      <c r="I263" s="145"/>
      <c r="J263" s="145"/>
      <c r="K263" s="145"/>
      <c r="L263" s="145"/>
      <c r="M263" s="145"/>
      <c r="N263" s="145"/>
      <c r="O263" s="145"/>
      <c r="P263" s="145"/>
      <c r="Q263" s="145"/>
      <c r="R263" s="145"/>
      <c r="S263" s="145"/>
      <c r="T263" s="145"/>
      <c r="U263" s="145"/>
      <c r="V263" s="145"/>
      <c r="W263" s="145"/>
      <c r="X263" s="145"/>
      <c r="Y263" s="145"/>
      <c r="Z263" s="145"/>
      <c r="AA263" s="145"/>
      <c r="AB263" s="145"/>
      <c r="AC263" s="145"/>
      <c r="AD263" s="145"/>
      <c r="AE263" s="145"/>
      <c r="AF263" s="145"/>
      <c r="AG263" s="145"/>
      <c r="AH263" s="145"/>
      <c r="AI263" s="145"/>
      <c r="AJ263" s="145"/>
      <c r="AK263" s="145"/>
      <c r="AL263" s="145"/>
      <c r="AM263" s="145"/>
      <c r="AN263" s="145"/>
      <c r="AO263" s="145"/>
      <c r="AP263" s="145"/>
      <c r="AQ263" s="145"/>
      <c r="AR263" s="145"/>
      <c r="AS263" s="145"/>
      <c r="AT263" s="145"/>
      <c r="AU263" s="145"/>
      <c r="AV263" s="145"/>
      <c r="AW263" s="145"/>
      <c r="AX263" s="145"/>
      <c r="AY263" s="145"/>
      <c r="AZ263" s="145"/>
      <c r="BA263" s="152"/>
      <c r="BB263" s="153"/>
      <c r="BC263" s="154"/>
      <c r="BD263" s="145"/>
      <c r="BE263" s="145"/>
      <c r="BF263" s="145"/>
      <c r="BG263" s="145"/>
      <c r="BH263" s="145"/>
      <c r="BI263" s="145"/>
      <c r="BJ263" s="3"/>
      <c r="BK263" s="3"/>
      <c r="BM263" t="s">
        <v>198</v>
      </c>
    </row>
    <row r="264" spans="1:65" ht="15.75" customHeight="1" thickTop="1" thickBot="1">
      <c r="B264" s="25"/>
      <c r="C264" s="26"/>
      <c r="D264" s="26"/>
      <c r="E264" s="26"/>
      <c r="F264" s="26"/>
      <c r="G264" s="26"/>
      <c r="H264" s="26"/>
      <c r="I264" s="26"/>
      <c r="J264" s="26"/>
      <c r="K264" s="26"/>
      <c r="L264" s="26"/>
      <c r="M264" s="26"/>
      <c r="N264" s="26"/>
      <c r="O264" s="26"/>
      <c r="P264" s="26"/>
      <c r="Q264" s="26"/>
      <c r="R264" s="26"/>
      <c r="S264" s="26"/>
      <c r="T264" s="26"/>
      <c r="U264" s="26"/>
      <c r="V264" s="26"/>
      <c r="W264" s="26"/>
      <c r="X264" s="26"/>
      <c r="Y264" s="26"/>
      <c r="Z264" s="26"/>
      <c r="AA264" s="26"/>
      <c r="AB264" s="31"/>
      <c r="AC264" s="18" t="s">
        <v>95</v>
      </c>
      <c r="AD264" s="18"/>
      <c r="AE264" s="18"/>
      <c r="AF264" s="18"/>
      <c r="AG264" s="18"/>
      <c r="AH264" s="18"/>
      <c r="AI264" s="18"/>
      <c r="AJ264" s="18"/>
      <c r="AK264" s="18"/>
      <c r="AL264" s="18"/>
      <c r="AM264" s="18"/>
      <c r="AN264" s="18"/>
      <c r="AO264" s="18"/>
      <c r="AP264" s="18"/>
      <c r="AQ264" s="18"/>
      <c r="AR264" s="18"/>
      <c r="AS264" s="18"/>
      <c r="AT264" s="18" t="s">
        <v>96</v>
      </c>
      <c r="AU264" s="18"/>
      <c r="AV264" s="18"/>
      <c r="AW264" s="18"/>
      <c r="AX264" s="18"/>
      <c r="AY264" s="18"/>
      <c r="AZ264" s="18"/>
      <c r="BA264" s="18"/>
      <c r="BB264" s="18"/>
      <c r="BC264" s="18"/>
      <c r="BD264" s="18"/>
      <c r="BE264" s="18"/>
      <c r="BF264" s="18"/>
      <c r="BG264" s="18"/>
      <c r="BH264" s="18"/>
      <c r="BI264" s="18"/>
    </row>
    <row r="265" spans="1:65" ht="15" customHeight="1" thickTop="1" thickBot="1">
      <c r="B265" s="27"/>
      <c r="C265" s="28"/>
      <c r="D265" s="28"/>
      <c r="E265" s="28"/>
      <c r="F265" s="28"/>
      <c r="G265" s="28"/>
      <c r="H265" s="28"/>
      <c r="I265" s="28"/>
      <c r="J265" s="28"/>
      <c r="K265" s="28"/>
      <c r="L265" s="28"/>
      <c r="M265" s="28"/>
      <c r="N265" s="28"/>
      <c r="O265" s="28"/>
      <c r="P265" s="28"/>
      <c r="Q265" s="28"/>
      <c r="R265" s="28"/>
      <c r="S265" s="28"/>
      <c r="T265" s="28"/>
      <c r="U265" s="28"/>
      <c r="V265" s="28"/>
      <c r="W265" s="28"/>
      <c r="X265" s="28"/>
      <c r="Y265" s="28"/>
      <c r="Z265" s="28"/>
      <c r="AA265" s="28"/>
      <c r="AB265" s="32"/>
      <c r="AC265" s="36"/>
      <c r="AD265" s="36"/>
      <c r="AE265" s="36"/>
      <c r="AF265" s="36"/>
      <c r="AG265" s="36"/>
      <c r="AH265" s="36"/>
      <c r="AI265" s="36"/>
      <c r="AJ265" s="36"/>
      <c r="AK265" s="36"/>
      <c r="AL265" s="36"/>
      <c r="AM265" s="36"/>
      <c r="AN265" s="36"/>
      <c r="AO265" s="36"/>
      <c r="AP265" s="36"/>
      <c r="AQ265" s="36"/>
      <c r="AR265" s="36"/>
      <c r="AS265" s="36"/>
      <c r="AT265" s="36"/>
      <c r="AU265" s="36"/>
      <c r="AV265" s="36"/>
      <c r="AW265" s="36"/>
      <c r="AX265" s="36"/>
      <c r="AY265" s="36"/>
      <c r="AZ265" s="36"/>
      <c r="BA265" s="36"/>
      <c r="BB265" s="36"/>
      <c r="BC265" s="36"/>
      <c r="BD265" s="36"/>
      <c r="BE265" s="36"/>
      <c r="BF265" s="36"/>
      <c r="BG265" s="36"/>
      <c r="BH265" s="36"/>
      <c r="BI265" s="36"/>
    </row>
    <row r="266" spans="1:65" ht="15" customHeight="1" thickTop="1" thickBot="1">
      <c r="B266" s="27"/>
      <c r="C266" s="28"/>
      <c r="D266" s="28"/>
      <c r="E266" s="28"/>
      <c r="F266" s="28"/>
      <c r="G266" s="28"/>
      <c r="H266" s="28"/>
      <c r="I266" s="28"/>
      <c r="J266" s="28"/>
      <c r="K266" s="28"/>
      <c r="L266" s="28"/>
      <c r="M266" s="28"/>
      <c r="N266" s="28"/>
      <c r="O266" s="28"/>
      <c r="P266" s="28"/>
      <c r="Q266" s="28"/>
      <c r="R266" s="28"/>
      <c r="S266" s="28"/>
      <c r="T266" s="28"/>
      <c r="U266" s="28"/>
      <c r="V266" s="28"/>
      <c r="W266" s="28"/>
      <c r="X266" s="28"/>
      <c r="Y266" s="28"/>
      <c r="Z266" s="28"/>
      <c r="AA266" s="28"/>
      <c r="AB266" s="32"/>
      <c r="AC266" s="36"/>
      <c r="AD266" s="36"/>
      <c r="AE266" s="36"/>
      <c r="AF266" s="36"/>
      <c r="AG266" s="36"/>
      <c r="AH266" s="36"/>
      <c r="AI266" s="36"/>
      <c r="AJ266" s="36"/>
      <c r="AK266" s="36"/>
      <c r="AL266" s="36"/>
      <c r="AM266" s="36"/>
      <c r="AN266" s="36"/>
      <c r="AO266" s="36"/>
      <c r="AP266" s="36"/>
      <c r="AQ266" s="36"/>
      <c r="AR266" s="36"/>
      <c r="AS266" s="36"/>
      <c r="AT266" s="36"/>
      <c r="AU266" s="36"/>
      <c r="AV266" s="36"/>
      <c r="AW266" s="36"/>
      <c r="AX266" s="36"/>
      <c r="AY266" s="36"/>
      <c r="AZ266" s="36"/>
      <c r="BA266" s="36"/>
      <c r="BB266" s="36"/>
      <c r="BC266" s="36"/>
      <c r="BD266" s="36"/>
      <c r="BE266" s="36"/>
      <c r="BF266" s="36"/>
      <c r="BG266" s="36"/>
      <c r="BH266" s="36"/>
      <c r="BI266" s="36"/>
    </row>
    <row r="267" spans="1:65" ht="15.75" customHeight="1" thickTop="1" thickBot="1">
      <c r="B267" s="29"/>
      <c r="C267" s="30"/>
      <c r="D267" s="30"/>
      <c r="E267" s="30"/>
      <c r="F267" s="30"/>
      <c r="G267" s="30"/>
      <c r="H267" s="30"/>
      <c r="I267" s="30"/>
      <c r="J267" s="30"/>
      <c r="K267" s="30"/>
      <c r="L267" s="30"/>
      <c r="M267" s="30"/>
      <c r="N267" s="30"/>
      <c r="O267" s="30"/>
      <c r="P267" s="30"/>
      <c r="Q267" s="30"/>
      <c r="R267" s="30"/>
      <c r="S267" s="30"/>
      <c r="T267" s="30"/>
      <c r="U267" s="30"/>
      <c r="V267" s="30"/>
      <c r="W267" s="30"/>
      <c r="X267" s="30"/>
      <c r="Y267" s="30"/>
      <c r="Z267" s="30"/>
      <c r="AA267" s="30"/>
      <c r="AB267" s="33"/>
      <c r="AC267" s="36"/>
      <c r="AD267" s="36"/>
      <c r="AE267" s="36"/>
      <c r="AF267" s="36"/>
      <c r="AG267" s="36"/>
      <c r="AH267" s="36"/>
      <c r="AI267" s="36"/>
      <c r="AJ267" s="36"/>
      <c r="AK267" s="36"/>
      <c r="AL267" s="36"/>
      <c r="AM267" s="36"/>
      <c r="AN267" s="36"/>
      <c r="AO267" s="36"/>
      <c r="AP267" s="36"/>
      <c r="AQ267" s="36"/>
      <c r="AR267" s="36"/>
      <c r="AS267" s="36"/>
      <c r="AT267" s="36"/>
      <c r="AU267" s="36"/>
      <c r="AV267" s="36"/>
      <c r="AW267" s="36"/>
      <c r="AX267" s="36"/>
      <c r="AY267" s="36"/>
      <c r="AZ267" s="36"/>
      <c r="BA267" s="36"/>
      <c r="BB267" s="36"/>
      <c r="BC267" s="36"/>
      <c r="BD267" s="36"/>
      <c r="BE267" s="36"/>
      <c r="BF267" s="36"/>
      <c r="BG267" s="36"/>
      <c r="BH267" s="36"/>
      <c r="BI267" s="36"/>
    </row>
    <row r="268" spans="1:65" ht="16.5" customHeight="1" thickTop="1" thickBot="1">
      <c r="B268" s="146"/>
      <c r="C268" s="146"/>
      <c r="D268" s="146"/>
      <c r="E268" s="146"/>
      <c r="F268" s="146"/>
      <c r="G268" s="146"/>
      <c r="H268" s="146"/>
      <c r="I268" s="146"/>
      <c r="J268" s="146"/>
      <c r="K268" s="146"/>
      <c r="L268" s="146"/>
      <c r="M268" s="146"/>
      <c r="N268" s="146"/>
      <c r="O268" s="146"/>
      <c r="P268" s="146"/>
      <c r="Q268" s="146"/>
      <c r="R268" s="146"/>
      <c r="S268" s="146"/>
      <c r="T268" s="146"/>
      <c r="U268" s="146"/>
      <c r="V268" s="146"/>
      <c r="W268" s="146"/>
      <c r="X268" s="146"/>
      <c r="Y268" s="146"/>
      <c r="Z268" s="146"/>
      <c r="AA268" s="146"/>
      <c r="AB268" s="146"/>
      <c r="AC268" s="146"/>
      <c r="AD268" s="146"/>
      <c r="AE268" s="146"/>
      <c r="AF268" s="146"/>
      <c r="AG268" s="146"/>
      <c r="AH268" s="146"/>
      <c r="AI268" s="146"/>
      <c r="AJ268" s="146"/>
      <c r="AK268" s="146"/>
      <c r="AL268" s="146"/>
      <c r="AM268" s="146"/>
      <c r="AN268" s="146"/>
      <c r="AO268" s="146"/>
      <c r="AP268" s="146"/>
      <c r="AQ268" s="146"/>
      <c r="AR268" s="146"/>
      <c r="AS268" s="146"/>
      <c r="AT268" s="146"/>
      <c r="AU268" s="146"/>
      <c r="AV268" s="146"/>
      <c r="AW268" s="146"/>
      <c r="AX268" s="146"/>
      <c r="AY268" s="146"/>
      <c r="AZ268" s="146"/>
      <c r="BA268" s="146"/>
      <c r="BB268" s="146"/>
      <c r="BC268" s="146"/>
      <c r="BD268" s="146"/>
      <c r="BE268" s="146"/>
      <c r="BF268" s="146"/>
      <c r="BG268" s="146"/>
      <c r="BH268" s="146"/>
      <c r="BI268" s="146"/>
    </row>
    <row r="269" spans="1:65" ht="16.5" customHeight="1" thickTop="1" thickBot="1">
      <c r="B269" s="146"/>
      <c r="C269" s="146"/>
      <c r="D269" s="146"/>
      <c r="E269" s="146"/>
      <c r="F269" s="146"/>
      <c r="G269" s="146"/>
      <c r="H269" s="146"/>
      <c r="I269" s="146"/>
      <c r="J269" s="146"/>
      <c r="K269" s="146"/>
      <c r="L269" s="146"/>
      <c r="M269" s="146"/>
      <c r="N269" s="146"/>
      <c r="O269" s="146"/>
      <c r="P269" s="146"/>
      <c r="Q269" s="146"/>
      <c r="R269" s="146"/>
      <c r="S269" s="146"/>
      <c r="T269" s="146"/>
      <c r="U269" s="146"/>
      <c r="V269" s="146"/>
      <c r="W269" s="146"/>
      <c r="X269" s="146"/>
      <c r="Y269" s="146"/>
      <c r="Z269" s="146"/>
      <c r="AA269" s="146"/>
      <c r="AB269" s="146"/>
      <c r="AC269" s="146"/>
      <c r="AD269" s="146"/>
      <c r="AE269" s="146"/>
      <c r="AF269" s="146"/>
      <c r="AG269" s="146"/>
      <c r="AH269" s="146"/>
      <c r="AI269" s="146"/>
      <c r="AJ269" s="146"/>
      <c r="AK269" s="146"/>
      <c r="AL269" s="146"/>
      <c r="AM269" s="146"/>
      <c r="AN269" s="146"/>
      <c r="AO269" s="146"/>
      <c r="AP269" s="146"/>
      <c r="AQ269" s="146"/>
      <c r="AR269" s="146"/>
      <c r="AS269" s="146"/>
      <c r="AT269" s="146"/>
      <c r="AU269" s="146"/>
      <c r="AV269" s="146"/>
      <c r="AW269" s="146"/>
      <c r="AX269" s="146"/>
      <c r="AY269" s="146"/>
      <c r="AZ269" s="146"/>
      <c r="BA269" s="146"/>
      <c r="BB269" s="146"/>
      <c r="BC269" s="146"/>
      <c r="BD269" s="146"/>
      <c r="BE269" s="146"/>
      <c r="BF269" s="146"/>
      <c r="BG269" s="146"/>
      <c r="BH269" s="146"/>
      <c r="BI269" s="146"/>
    </row>
    <row r="270" spans="1:65" ht="15" customHeight="1" thickTop="1" thickBot="1">
      <c r="B270" s="125" t="s">
        <v>97</v>
      </c>
      <c r="C270" s="125"/>
      <c r="D270" s="125"/>
      <c r="E270" s="125" t="s">
        <v>98</v>
      </c>
      <c r="F270" s="125"/>
      <c r="G270" s="125"/>
      <c r="H270" s="125" t="s">
        <v>99</v>
      </c>
      <c r="I270" s="125"/>
      <c r="J270" s="125"/>
      <c r="K270" s="125" t="s">
        <v>100</v>
      </c>
      <c r="L270" s="125"/>
      <c r="M270" s="125"/>
      <c r="N270" s="125"/>
      <c r="O270" s="125"/>
      <c r="P270" s="125"/>
      <c r="Q270" s="125" t="s">
        <v>101</v>
      </c>
      <c r="R270" s="125"/>
      <c r="S270" s="125"/>
      <c r="T270" s="125"/>
      <c r="U270" s="125"/>
      <c r="V270" s="125"/>
      <c r="W270" s="125"/>
      <c r="X270" s="125"/>
      <c r="Y270" s="125"/>
      <c r="Z270" s="136" t="s">
        <v>102</v>
      </c>
      <c r="AA270" s="137"/>
      <c r="AB270" s="138"/>
      <c r="AC270" s="127" t="s">
        <v>103</v>
      </c>
      <c r="AD270" s="128"/>
      <c r="AE270" s="128"/>
      <c r="AF270" s="128"/>
      <c r="AG270" s="129"/>
      <c r="AH270" s="125" t="s">
        <v>104</v>
      </c>
      <c r="AI270" s="125"/>
      <c r="AJ270" s="125"/>
      <c r="AK270" s="125" t="s">
        <v>169</v>
      </c>
      <c r="AL270" s="125"/>
      <c r="AM270" s="125"/>
      <c r="AN270" s="125" t="s">
        <v>105</v>
      </c>
      <c r="AO270" s="125"/>
      <c r="AP270" s="125"/>
      <c r="AQ270" s="125" t="s">
        <v>106</v>
      </c>
      <c r="AR270" s="125"/>
      <c r="AS270" s="125"/>
      <c r="AT270" s="126" t="s">
        <v>107</v>
      </c>
      <c r="AU270" s="126"/>
      <c r="AV270" s="126"/>
      <c r="AW270" s="125" t="s">
        <v>108</v>
      </c>
      <c r="AX270" s="125"/>
      <c r="AY270" s="125"/>
      <c r="AZ270" s="125" t="s">
        <v>199</v>
      </c>
      <c r="BA270" s="125"/>
      <c r="BB270" s="125"/>
      <c r="BC270" s="125"/>
      <c r="BD270" s="125"/>
      <c r="BE270" s="125"/>
      <c r="BF270" s="126" t="s">
        <v>200</v>
      </c>
      <c r="BG270" s="126"/>
      <c r="BH270" s="126"/>
      <c r="BI270" s="126"/>
    </row>
    <row r="271" spans="1:65" ht="15" customHeight="1" thickTop="1" thickBot="1">
      <c r="B271" s="125"/>
      <c r="C271" s="125"/>
      <c r="D271" s="125"/>
      <c r="E271" s="125"/>
      <c r="F271" s="125"/>
      <c r="G271" s="125"/>
      <c r="H271" s="125"/>
      <c r="I271" s="125"/>
      <c r="J271" s="125"/>
      <c r="K271" s="125"/>
      <c r="L271" s="125"/>
      <c r="M271" s="125"/>
      <c r="N271" s="125"/>
      <c r="O271" s="125"/>
      <c r="P271" s="125"/>
      <c r="Q271" s="125"/>
      <c r="R271" s="125"/>
      <c r="S271" s="125"/>
      <c r="T271" s="125"/>
      <c r="U271" s="125"/>
      <c r="V271" s="125"/>
      <c r="W271" s="125"/>
      <c r="X271" s="125"/>
      <c r="Y271" s="125"/>
      <c r="Z271" s="139"/>
      <c r="AA271" s="140"/>
      <c r="AB271" s="141"/>
      <c r="AC271" s="130"/>
      <c r="AD271" s="131"/>
      <c r="AE271" s="131"/>
      <c r="AF271" s="131"/>
      <c r="AG271" s="132"/>
      <c r="AH271" s="125"/>
      <c r="AI271" s="125"/>
      <c r="AJ271" s="125"/>
      <c r="AK271" s="125"/>
      <c r="AL271" s="125"/>
      <c r="AM271" s="125"/>
      <c r="AN271" s="125"/>
      <c r="AO271" s="125"/>
      <c r="AP271" s="125"/>
      <c r="AQ271" s="125"/>
      <c r="AR271" s="125"/>
      <c r="AS271" s="125"/>
      <c r="AT271" s="126"/>
      <c r="AU271" s="126"/>
      <c r="AV271" s="126"/>
      <c r="AW271" s="125"/>
      <c r="AX271" s="125"/>
      <c r="AY271" s="125"/>
      <c r="AZ271" s="125"/>
      <c r="BA271" s="125"/>
      <c r="BB271" s="125"/>
      <c r="BC271" s="125"/>
      <c r="BD271" s="125"/>
      <c r="BE271" s="125"/>
      <c r="BF271" s="126"/>
      <c r="BG271" s="126"/>
      <c r="BH271" s="126"/>
      <c r="BI271" s="126"/>
    </row>
    <row r="272" spans="1:65" ht="15" customHeight="1" thickTop="1" thickBot="1">
      <c r="B272" s="125"/>
      <c r="C272" s="125"/>
      <c r="D272" s="125"/>
      <c r="E272" s="125"/>
      <c r="F272" s="125"/>
      <c r="G272" s="125"/>
      <c r="H272" s="125"/>
      <c r="I272" s="125"/>
      <c r="J272" s="125"/>
      <c r="K272" s="125"/>
      <c r="L272" s="125"/>
      <c r="M272" s="125"/>
      <c r="N272" s="125"/>
      <c r="O272" s="125"/>
      <c r="P272" s="125"/>
      <c r="Q272" s="125"/>
      <c r="R272" s="125"/>
      <c r="S272" s="125"/>
      <c r="T272" s="125"/>
      <c r="U272" s="125"/>
      <c r="V272" s="125"/>
      <c r="W272" s="125"/>
      <c r="X272" s="125"/>
      <c r="Y272" s="125"/>
      <c r="Z272" s="139"/>
      <c r="AA272" s="140"/>
      <c r="AB272" s="141"/>
      <c r="AC272" s="130"/>
      <c r="AD272" s="131"/>
      <c r="AE272" s="131"/>
      <c r="AF272" s="131"/>
      <c r="AG272" s="132"/>
      <c r="AH272" s="125"/>
      <c r="AI272" s="125"/>
      <c r="AJ272" s="125"/>
      <c r="AK272" s="125"/>
      <c r="AL272" s="125"/>
      <c r="AM272" s="125"/>
      <c r="AN272" s="125"/>
      <c r="AO272" s="125"/>
      <c r="AP272" s="125"/>
      <c r="AQ272" s="125"/>
      <c r="AR272" s="125"/>
      <c r="AS272" s="125"/>
      <c r="AT272" s="126"/>
      <c r="AU272" s="126"/>
      <c r="AV272" s="126"/>
      <c r="AW272" s="125"/>
      <c r="AX272" s="125"/>
      <c r="AY272" s="125"/>
      <c r="AZ272" s="125"/>
      <c r="BA272" s="125"/>
      <c r="BB272" s="125"/>
      <c r="BC272" s="125"/>
      <c r="BD272" s="125"/>
      <c r="BE272" s="125"/>
      <c r="BF272" s="126"/>
      <c r="BG272" s="126"/>
      <c r="BH272" s="126"/>
      <c r="BI272" s="126"/>
    </row>
    <row r="273" spans="2:61" ht="15" customHeight="1" thickTop="1" thickBot="1">
      <c r="B273" s="125"/>
      <c r="C273" s="125"/>
      <c r="D273" s="125"/>
      <c r="E273" s="125"/>
      <c r="F273" s="125"/>
      <c r="G273" s="125"/>
      <c r="H273" s="125"/>
      <c r="I273" s="125"/>
      <c r="J273" s="125"/>
      <c r="K273" s="125"/>
      <c r="L273" s="125"/>
      <c r="M273" s="125"/>
      <c r="N273" s="125"/>
      <c r="O273" s="125"/>
      <c r="P273" s="125"/>
      <c r="Q273" s="125" t="s">
        <v>109</v>
      </c>
      <c r="R273" s="125"/>
      <c r="S273" s="125" t="s">
        <v>110</v>
      </c>
      <c r="T273" s="125"/>
      <c r="U273" s="125"/>
      <c r="V273" s="125"/>
      <c r="W273" s="125" t="s">
        <v>111</v>
      </c>
      <c r="X273" s="125"/>
      <c r="Y273" s="125"/>
      <c r="Z273" s="139"/>
      <c r="AA273" s="140"/>
      <c r="AB273" s="141"/>
      <c r="AC273" s="130"/>
      <c r="AD273" s="131"/>
      <c r="AE273" s="131"/>
      <c r="AF273" s="131"/>
      <c r="AG273" s="132"/>
      <c r="AH273" s="125"/>
      <c r="AI273" s="125"/>
      <c r="AJ273" s="125"/>
      <c r="AK273" s="125"/>
      <c r="AL273" s="125"/>
      <c r="AM273" s="125"/>
      <c r="AN273" s="125"/>
      <c r="AO273" s="125"/>
      <c r="AP273" s="125"/>
      <c r="AQ273" s="125"/>
      <c r="AR273" s="125"/>
      <c r="AS273" s="125"/>
      <c r="AT273" s="126"/>
      <c r="AU273" s="126"/>
      <c r="AV273" s="126"/>
      <c r="AW273" s="125"/>
      <c r="AX273" s="125"/>
      <c r="AY273" s="125"/>
      <c r="AZ273" s="125"/>
      <c r="BA273" s="125"/>
      <c r="BB273" s="125"/>
      <c r="BC273" s="125"/>
      <c r="BD273" s="125"/>
      <c r="BE273" s="125"/>
      <c r="BF273" s="126"/>
      <c r="BG273" s="126"/>
      <c r="BH273" s="126"/>
      <c r="BI273" s="126"/>
    </row>
    <row r="274" spans="2:61" ht="15" customHeight="1" thickTop="1" thickBot="1">
      <c r="B274" s="125"/>
      <c r="C274" s="125"/>
      <c r="D274" s="125"/>
      <c r="E274" s="125"/>
      <c r="F274" s="125"/>
      <c r="G274" s="125"/>
      <c r="H274" s="125"/>
      <c r="I274" s="125"/>
      <c r="J274" s="125"/>
      <c r="K274" s="125"/>
      <c r="L274" s="125"/>
      <c r="M274" s="125"/>
      <c r="N274" s="125"/>
      <c r="O274" s="125"/>
      <c r="P274" s="125"/>
      <c r="Q274" s="125"/>
      <c r="R274" s="125"/>
      <c r="S274" s="125"/>
      <c r="T274" s="125"/>
      <c r="U274" s="125"/>
      <c r="V274" s="125"/>
      <c r="W274" s="125"/>
      <c r="X274" s="125"/>
      <c r="Y274" s="125"/>
      <c r="Z274" s="142"/>
      <c r="AA274" s="143"/>
      <c r="AB274" s="144"/>
      <c r="AC274" s="133"/>
      <c r="AD274" s="134"/>
      <c r="AE274" s="134"/>
      <c r="AF274" s="134"/>
      <c r="AG274" s="135"/>
      <c r="AH274" s="125"/>
      <c r="AI274" s="125"/>
      <c r="AJ274" s="125"/>
      <c r="AK274" s="125"/>
      <c r="AL274" s="125"/>
      <c r="AM274" s="125"/>
      <c r="AN274" s="125"/>
      <c r="AO274" s="125"/>
      <c r="AP274" s="125"/>
      <c r="AQ274" s="125"/>
      <c r="AR274" s="125"/>
      <c r="AS274" s="125"/>
      <c r="AT274" s="126"/>
      <c r="AU274" s="126"/>
      <c r="AV274" s="126"/>
      <c r="AW274" s="125"/>
      <c r="AX274" s="125"/>
      <c r="AY274" s="125"/>
      <c r="AZ274" s="125"/>
      <c r="BA274" s="125"/>
      <c r="BB274" s="125"/>
      <c r="BC274" s="125"/>
      <c r="BD274" s="125"/>
      <c r="BE274" s="125"/>
      <c r="BF274" s="126"/>
      <c r="BG274" s="126"/>
      <c r="BH274" s="126"/>
      <c r="BI274" s="126"/>
    </row>
    <row r="275" spans="2:61" ht="15" customHeight="1" thickTop="1" thickBot="1">
      <c r="B275" s="87" t="s">
        <v>112</v>
      </c>
      <c r="C275" s="88"/>
      <c r="D275" s="89"/>
      <c r="E275" s="87" t="s">
        <v>112</v>
      </c>
      <c r="F275" s="88"/>
      <c r="G275" s="89"/>
      <c r="H275" s="87" t="s">
        <v>112</v>
      </c>
      <c r="I275" s="88"/>
      <c r="J275" s="89"/>
      <c r="K275" s="87" t="s">
        <v>113</v>
      </c>
      <c r="L275" s="88"/>
      <c r="M275" s="89"/>
      <c r="N275" s="87" t="s">
        <v>114</v>
      </c>
      <c r="O275" s="88"/>
      <c r="P275" s="89"/>
      <c r="Q275" s="87" t="s">
        <v>112</v>
      </c>
      <c r="R275" s="89"/>
      <c r="S275" s="87" t="s">
        <v>201</v>
      </c>
      <c r="T275" s="88"/>
      <c r="U275" s="88"/>
      <c r="V275" s="89"/>
      <c r="W275" s="87" t="s">
        <v>112</v>
      </c>
      <c r="X275" s="88"/>
      <c r="Y275" s="89"/>
      <c r="Z275" s="87" t="s">
        <v>112</v>
      </c>
      <c r="AA275" s="88"/>
      <c r="AB275" s="89"/>
      <c r="AC275" s="87" t="s">
        <v>43</v>
      </c>
      <c r="AD275" s="88"/>
      <c r="AE275" s="88"/>
      <c r="AF275" s="88"/>
      <c r="AG275" s="89"/>
      <c r="AH275" s="49">
        <v>40.81</v>
      </c>
      <c r="AI275" s="50"/>
      <c r="AJ275" s="51"/>
      <c r="AK275" s="49"/>
      <c r="AL275" s="50"/>
      <c r="AM275" s="51"/>
      <c r="AN275" s="114"/>
      <c r="AO275" s="78"/>
      <c r="AP275" s="79"/>
      <c r="AQ275" s="115">
        <f>AK275+AN275+AH275</f>
        <v>40.81</v>
      </c>
      <c r="AR275" s="116"/>
      <c r="AS275" s="117"/>
      <c r="AT275" s="124" t="s">
        <v>129</v>
      </c>
      <c r="AU275" s="124"/>
      <c r="AV275" s="124"/>
      <c r="AW275" s="124" t="s">
        <v>129</v>
      </c>
      <c r="AX275" s="124"/>
      <c r="AY275" s="124"/>
      <c r="AZ275" s="124" t="s">
        <v>129</v>
      </c>
      <c r="BA275" s="124"/>
      <c r="BB275" s="124"/>
      <c r="BC275" s="124"/>
      <c r="BD275" s="124"/>
      <c r="BE275" s="124"/>
      <c r="BF275" s="124" t="s">
        <v>129</v>
      </c>
      <c r="BG275" s="124"/>
      <c r="BH275" s="124"/>
      <c r="BI275" s="124"/>
    </row>
    <row r="276" spans="2:61" ht="15" customHeight="1" thickTop="1" thickBot="1">
      <c r="B276" s="90"/>
      <c r="C276" s="91"/>
      <c r="D276" s="92"/>
      <c r="E276" s="90"/>
      <c r="F276" s="91"/>
      <c r="G276" s="92"/>
      <c r="H276" s="90"/>
      <c r="I276" s="91"/>
      <c r="J276" s="92"/>
      <c r="K276" s="90"/>
      <c r="L276" s="91"/>
      <c r="M276" s="92"/>
      <c r="N276" s="90"/>
      <c r="O276" s="91"/>
      <c r="P276" s="92"/>
      <c r="Q276" s="90"/>
      <c r="R276" s="92"/>
      <c r="S276" s="90"/>
      <c r="T276" s="91"/>
      <c r="U276" s="91"/>
      <c r="V276" s="92"/>
      <c r="W276" s="90"/>
      <c r="X276" s="91"/>
      <c r="Y276" s="92"/>
      <c r="Z276" s="90"/>
      <c r="AA276" s="91"/>
      <c r="AB276" s="92"/>
      <c r="AC276" s="90"/>
      <c r="AD276" s="91"/>
      <c r="AE276" s="91"/>
      <c r="AF276" s="91"/>
      <c r="AG276" s="92"/>
      <c r="AH276" s="52"/>
      <c r="AI276" s="53"/>
      <c r="AJ276" s="54"/>
      <c r="AK276" s="52"/>
      <c r="AL276" s="53"/>
      <c r="AM276" s="54"/>
      <c r="AN276" s="80"/>
      <c r="AO276" s="81"/>
      <c r="AP276" s="82"/>
      <c r="AQ276" s="118"/>
      <c r="AR276" s="119"/>
      <c r="AS276" s="120"/>
      <c r="AT276" s="124"/>
      <c r="AU276" s="124"/>
      <c r="AV276" s="124"/>
      <c r="AW276" s="124"/>
      <c r="AX276" s="124"/>
      <c r="AY276" s="124"/>
      <c r="AZ276" s="124"/>
      <c r="BA276" s="124"/>
      <c r="BB276" s="124"/>
      <c r="BC276" s="124"/>
      <c r="BD276" s="124"/>
      <c r="BE276" s="124"/>
      <c r="BF276" s="124"/>
      <c r="BG276" s="124"/>
      <c r="BH276" s="124"/>
      <c r="BI276" s="124"/>
    </row>
    <row r="277" spans="2:61" ht="15" customHeight="1" thickTop="1" thickBot="1">
      <c r="B277" s="90"/>
      <c r="C277" s="91"/>
      <c r="D277" s="92"/>
      <c r="E277" s="90"/>
      <c r="F277" s="91"/>
      <c r="G277" s="92"/>
      <c r="H277" s="90"/>
      <c r="I277" s="91"/>
      <c r="J277" s="92"/>
      <c r="K277" s="90"/>
      <c r="L277" s="91"/>
      <c r="M277" s="92"/>
      <c r="N277" s="90"/>
      <c r="O277" s="91"/>
      <c r="P277" s="92"/>
      <c r="Q277" s="90"/>
      <c r="R277" s="92"/>
      <c r="S277" s="90"/>
      <c r="T277" s="91"/>
      <c r="U277" s="91"/>
      <c r="V277" s="92"/>
      <c r="W277" s="90"/>
      <c r="X277" s="91"/>
      <c r="Y277" s="92"/>
      <c r="Z277" s="90"/>
      <c r="AA277" s="91"/>
      <c r="AB277" s="92"/>
      <c r="AC277" s="90"/>
      <c r="AD277" s="91"/>
      <c r="AE277" s="91"/>
      <c r="AF277" s="91"/>
      <c r="AG277" s="92"/>
      <c r="AH277" s="52"/>
      <c r="AI277" s="53"/>
      <c r="AJ277" s="54"/>
      <c r="AK277" s="52"/>
      <c r="AL277" s="53"/>
      <c r="AM277" s="54"/>
      <c r="AN277" s="80"/>
      <c r="AO277" s="81"/>
      <c r="AP277" s="82"/>
      <c r="AQ277" s="118"/>
      <c r="AR277" s="119"/>
      <c r="AS277" s="120"/>
      <c r="AT277" s="124"/>
      <c r="AU277" s="124"/>
      <c r="AV277" s="124"/>
      <c r="AW277" s="124"/>
      <c r="AX277" s="124"/>
      <c r="AY277" s="124"/>
      <c r="AZ277" s="124"/>
      <c r="BA277" s="124"/>
      <c r="BB277" s="124"/>
      <c r="BC277" s="124"/>
      <c r="BD277" s="124"/>
      <c r="BE277" s="124"/>
      <c r="BF277" s="124"/>
      <c r="BG277" s="124"/>
      <c r="BH277" s="124"/>
      <c r="BI277" s="124"/>
    </row>
    <row r="278" spans="2:61" ht="15" customHeight="1" thickTop="1" thickBot="1">
      <c r="B278" s="93"/>
      <c r="C278" s="94"/>
      <c r="D278" s="95"/>
      <c r="E278" s="93"/>
      <c r="F278" s="94"/>
      <c r="G278" s="95"/>
      <c r="H278" s="93"/>
      <c r="I278" s="94"/>
      <c r="J278" s="95"/>
      <c r="K278" s="93"/>
      <c r="L278" s="94"/>
      <c r="M278" s="95"/>
      <c r="N278" s="93"/>
      <c r="O278" s="94"/>
      <c r="P278" s="95"/>
      <c r="Q278" s="93"/>
      <c r="R278" s="95"/>
      <c r="S278" s="93"/>
      <c r="T278" s="94"/>
      <c r="U278" s="94"/>
      <c r="V278" s="95"/>
      <c r="W278" s="93"/>
      <c r="X278" s="94"/>
      <c r="Y278" s="95"/>
      <c r="Z278" s="93"/>
      <c r="AA278" s="94"/>
      <c r="AB278" s="95"/>
      <c r="AC278" s="93"/>
      <c r="AD278" s="94"/>
      <c r="AE278" s="94"/>
      <c r="AF278" s="94"/>
      <c r="AG278" s="95"/>
      <c r="AH278" s="55"/>
      <c r="AI278" s="56"/>
      <c r="AJ278" s="57"/>
      <c r="AK278" s="55"/>
      <c r="AL278" s="56"/>
      <c r="AM278" s="57"/>
      <c r="AN278" s="83"/>
      <c r="AO278" s="84"/>
      <c r="AP278" s="85"/>
      <c r="AQ278" s="121"/>
      <c r="AR278" s="122"/>
      <c r="AS278" s="123"/>
      <c r="AT278" s="124"/>
      <c r="AU278" s="124"/>
      <c r="AV278" s="124"/>
      <c r="AW278" s="124"/>
      <c r="AX278" s="124"/>
      <c r="AY278" s="124"/>
      <c r="AZ278" s="124"/>
      <c r="BA278" s="124"/>
      <c r="BB278" s="124"/>
      <c r="BC278" s="124"/>
      <c r="BD278" s="124"/>
      <c r="BE278" s="124"/>
      <c r="BF278" s="124"/>
      <c r="BG278" s="124"/>
      <c r="BH278" s="124"/>
      <c r="BI278" s="124"/>
    </row>
    <row r="279" spans="2:61" ht="15" customHeight="1" thickTop="1" thickBot="1">
      <c r="B279" s="105">
        <v>39</v>
      </c>
      <c r="C279" s="106"/>
      <c r="D279" s="107"/>
      <c r="E279" s="105">
        <v>90</v>
      </c>
      <c r="F279" s="106"/>
      <c r="G279" s="107"/>
      <c r="H279" s="105">
        <v>9</v>
      </c>
      <c r="I279" s="106"/>
      <c r="J279" s="107"/>
      <c r="K279" s="49">
        <v>8</v>
      </c>
      <c r="L279" s="50"/>
      <c r="M279" s="51"/>
      <c r="N279" s="49">
        <v>27</v>
      </c>
      <c r="O279" s="50"/>
      <c r="P279" s="51"/>
      <c r="Q279" s="87">
        <v>25</v>
      </c>
      <c r="R279" s="89"/>
      <c r="S279" s="77">
        <f>Q279+'12.02'!S279</f>
        <v>120</v>
      </c>
      <c r="T279" s="78"/>
      <c r="U279" s="78"/>
      <c r="V279" s="79"/>
      <c r="W279" s="86">
        <f>Q279+'12.02'!W279</f>
        <v>120</v>
      </c>
      <c r="X279" s="50"/>
      <c r="Y279" s="51"/>
      <c r="Z279" s="49">
        <f>B279+H279</f>
        <v>48</v>
      </c>
      <c r="AA279" s="50"/>
      <c r="AB279" s="51"/>
      <c r="AC279" s="87" t="s">
        <v>202</v>
      </c>
      <c r="AD279" s="88"/>
      <c r="AE279" s="88"/>
      <c r="AF279" s="88"/>
      <c r="AG279" s="89"/>
      <c r="AH279" s="96">
        <f>AH275+'12.02'!AH279</f>
        <v>181.85</v>
      </c>
      <c r="AI279" s="97"/>
      <c r="AJ279" s="98"/>
      <c r="AK279" s="96">
        <f>AK275+'12.02'!AK279</f>
        <v>10.5</v>
      </c>
      <c r="AL279" s="97"/>
      <c r="AM279" s="98"/>
      <c r="AN279" s="58">
        <f>'12.02'!AN279+AN275</f>
        <v>0</v>
      </c>
      <c r="AO279" s="59"/>
      <c r="AP279" s="60"/>
      <c r="AQ279" s="67">
        <f>AH279+AK279+AN279</f>
        <v>192.35</v>
      </c>
      <c r="AR279" s="68"/>
      <c r="AS279" s="69"/>
      <c r="AT279" s="76"/>
      <c r="AU279" s="76"/>
      <c r="AV279" s="76"/>
      <c r="AW279" s="76"/>
      <c r="AX279" s="76"/>
      <c r="AY279" s="76"/>
      <c r="AZ279" s="76"/>
      <c r="BA279" s="76"/>
      <c r="BB279" s="76"/>
      <c r="BC279" s="76"/>
      <c r="BD279" s="76"/>
      <c r="BE279" s="76"/>
      <c r="BF279" s="76"/>
      <c r="BG279" s="76"/>
      <c r="BH279" s="76"/>
      <c r="BI279" s="76"/>
    </row>
    <row r="280" spans="2:61" ht="15" customHeight="1" thickTop="1" thickBot="1">
      <c r="B280" s="108"/>
      <c r="C280" s="109"/>
      <c r="D280" s="110"/>
      <c r="E280" s="108"/>
      <c r="F280" s="109"/>
      <c r="G280" s="110"/>
      <c r="H280" s="108"/>
      <c r="I280" s="109"/>
      <c r="J280" s="110"/>
      <c r="K280" s="52"/>
      <c r="L280" s="53"/>
      <c r="M280" s="54"/>
      <c r="N280" s="52"/>
      <c r="O280" s="53"/>
      <c r="P280" s="54"/>
      <c r="Q280" s="90"/>
      <c r="R280" s="92"/>
      <c r="S280" s="80"/>
      <c r="T280" s="81"/>
      <c r="U280" s="81"/>
      <c r="V280" s="82"/>
      <c r="W280" s="52"/>
      <c r="X280" s="53"/>
      <c r="Y280" s="54"/>
      <c r="Z280" s="52"/>
      <c r="AA280" s="53"/>
      <c r="AB280" s="54"/>
      <c r="AC280" s="90"/>
      <c r="AD280" s="91"/>
      <c r="AE280" s="91"/>
      <c r="AF280" s="91"/>
      <c r="AG280" s="92"/>
      <c r="AH280" s="99"/>
      <c r="AI280" s="100"/>
      <c r="AJ280" s="101"/>
      <c r="AK280" s="99"/>
      <c r="AL280" s="100"/>
      <c r="AM280" s="101"/>
      <c r="AN280" s="61"/>
      <c r="AO280" s="62"/>
      <c r="AP280" s="63"/>
      <c r="AQ280" s="70"/>
      <c r="AR280" s="71"/>
      <c r="AS280" s="72"/>
      <c r="AT280" s="76"/>
      <c r="AU280" s="76"/>
      <c r="AV280" s="76"/>
      <c r="AW280" s="76"/>
      <c r="AX280" s="76"/>
      <c r="AY280" s="76"/>
      <c r="AZ280" s="76"/>
      <c r="BA280" s="76"/>
      <c r="BB280" s="76"/>
      <c r="BC280" s="76"/>
      <c r="BD280" s="76"/>
      <c r="BE280" s="76"/>
      <c r="BF280" s="76"/>
      <c r="BG280" s="76"/>
      <c r="BH280" s="76"/>
      <c r="BI280" s="76"/>
    </row>
    <row r="281" spans="2:61" ht="15" customHeight="1" thickTop="1" thickBot="1">
      <c r="B281" s="108"/>
      <c r="C281" s="109"/>
      <c r="D281" s="110"/>
      <c r="E281" s="108"/>
      <c r="F281" s="109"/>
      <c r="G281" s="110"/>
      <c r="H281" s="108"/>
      <c r="I281" s="109"/>
      <c r="J281" s="110"/>
      <c r="K281" s="52"/>
      <c r="L281" s="53"/>
      <c r="M281" s="54"/>
      <c r="N281" s="52"/>
      <c r="O281" s="53"/>
      <c r="P281" s="54"/>
      <c r="Q281" s="90"/>
      <c r="R281" s="92"/>
      <c r="S281" s="80"/>
      <c r="T281" s="81"/>
      <c r="U281" s="81"/>
      <c r="V281" s="82"/>
      <c r="W281" s="52"/>
      <c r="X281" s="53"/>
      <c r="Y281" s="54"/>
      <c r="Z281" s="52"/>
      <c r="AA281" s="53"/>
      <c r="AB281" s="54"/>
      <c r="AC281" s="90"/>
      <c r="AD281" s="91"/>
      <c r="AE281" s="91"/>
      <c r="AF281" s="91"/>
      <c r="AG281" s="92"/>
      <c r="AH281" s="99"/>
      <c r="AI281" s="100"/>
      <c r="AJ281" s="101"/>
      <c r="AK281" s="99"/>
      <c r="AL281" s="100"/>
      <c r="AM281" s="101"/>
      <c r="AN281" s="61"/>
      <c r="AO281" s="62"/>
      <c r="AP281" s="63"/>
      <c r="AQ281" s="70"/>
      <c r="AR281" s="71"/>
      <c r="AS281" s="72"/>
      <c r="AT281" s="76"/>
      <c r="AU281" s="76"/>
      <c r="AV281" s="76"/>
      <c r="AW281" s="76"/>
      <c r="AX281" s="76"/>
      <c r="AY281" s="76"/>
      <c r="AZ281" s="76"/>
      <c r="BA281" s="76"/>
      <c r="BB281" s="76"/>
      <c r="BC281" s="76"/>
      <c r="BD281" s="76"/>
      <c r="BE281" s="76"/>
      <c r="BF281" s="76"/>
      <c r="BG281" s="76"/>
      <c r="BH281" s="76"/>
      <c r="BI281" s="76"/>
    </row>
    <row r="282" spans="2:61" ht="15" customHeight="1" thickTop="1" thickBot="1">
      <c r="B282" s="111"/>
      <c r="C282" s="112"/>
      <c r="D282" s="113"/>
      <c r="E282" s="111"/>
      <c r="F282" s="112"/>
      <c r="G282" s="113"/>
      <c r="H282" s="111"/>
      <c r="I282" s="112"/>
      <c r="J282" s="113"/>
      <c r="K282" s="55"/>
      <c r="L282" s="56"/>
      <c r="M282" s="57"/>
      <c r="N282" s="55"/>
      <c r="O282" s="56"/>
      <c r="P282" s="57"/>
      <c r="Q282" s="93"/>
      <c r="R282" s="95"/>
      <c r="S282" s="83"/>
      <c r="T282" s="84"/>
      <c r="U282" s="84"/>
      <c r="V282" s="85"/>
      <c r="W282" s="55"/>
      <c r="X282" s="56"/>
      <c r="Y282" s="57"/>
      <c r="Z282" s="55"/>
      <c r="AA282" s="56"/>
      <c r="AB282" s="57"/>
      <c r="AC282" s="93"/>
      <c r="AD282" s="94"/>
      <c r="AE282" s="94"/>
      <c r="AF282" s="94"/>
      <c r="AG282" s="95"/>
      <c r="AH282" s="102"/>
      <c r="AI282" s="103"/>
      <c r="AJ282" s="104"/>
      <c r="AK282" s="102"/>
      <c r="AL282" s="103"/>
      <c r="AM282" s="104"/>
      <c r="AN282" s="64"/>
      <c r="AO282" s="65"/>
      <c r="AP282" s="66"/>
      <c r="AQ282" s="73"/>
      <c r="AR282" s="74"/>
      <c r="AS282" s="75"/>
      <c r="AT282" s="76"/>
      <c r="AU282" s="76"/>
      <c r="AV282" s="76"/>
      <c r="AW282" s="76"/>
      <c r="AX282" s="76"/>
      <c r="AY282" s="76"/>
      <c r="AZ282" s="76"/>
      <c r="BA282" s="76"/>
      <c r="BB282" s="76"/>
      <c r="BC282" s="76"/>
      <c r="BD282" s="76"/>
      <c r="BE282" s="76"/>
      <c r="BF282" s="76"/>
      <c r="BG282" s="76"/>
      <c r="BH282" s="76"/>
      <c r="BI282" s="76"/>
    </row>
    <row r="283" spans="2:61" ht="15.75" customHeight="1" thickTop="1">
      <c r="B283" s="34"/>
      <c r="C283" s="34"/>
      <c r="D283" s="34"/>
      <c r="E283" s="34"/>
      <c r="F283" s="34"/>
      <c r="G283" s="34"/>
      <c r="H283" s="34"/>
      <c r="I283" s="34"/>
      <c r="J283" s="34"/>
      <c r="K283" s="34"/>
      <c r="L283" s="34"/>
      <c r="M283" s="34"/>
      <c r="N283" s="34"/>
      <c r="O283" s="34"/>
      <c r="P283" s="34"/>
      <c r="Q283" s="34"/>
      <c r="R283" s="34"/>
      <c r="S283" s="34"/>
      <c r="T283" s="34"/>
      <c r="U283" s="34"/>
      <c r="V283" s="34"/>
      <c r="W283" s="34"/>
      <c r="X283" s="34"/>
      <c r="Y283" s="34"/>
      <c r="Z283" s="34"/>
      <c r="AA283" s="34"/>
      <c r="AB283" s="34"/>
      <c r="AC283" s="34"/>
      <c r="AD283" s="34"/>
      <c r="AE283" s="34"/>
      <c r="AF283" s="34"/>
      <c r="AG283" s="34"/>
      <c r="AH283" s="34"/>
      <c r="AI283" s="34"/>
      <c r="AJ283" s="34"/>
      <c r="AK283" s="34"/>
      <c r="AL283" s="34"/>
      <c r="AM283" s="34"/>
      <c r="AN283" s="34"/>
      <c r="AO283" s="34"/>
      <c r="AP283" s="34"/>
      <c r="AQ283" s="34"/>
      <c r="AR283" s="34"/>
      <c r="AS283" s="34"/>
      <c r="AT283" s="34"/>
      <c r="AU283" s="34"/>
      <c r="AV283" s="34"/>
      <c r="AW283" s="34"/>
      <c r="AX283" s="34"/>
      <c r="AY283" s="34"/>
      <c r="AZ283" s="34"/>
      <c r="BA283" s="34"/>
      <c r="BB283" s="34"/>
      <c r="BC283" s="34"/>
      <c r="BD283" s="34"/>
      <c r="BE283" s="34"/>
      <c r="BF283" s="34"/>
      <c r="BG283" s="34"/>
      <c r="BH283" s="34"/>
      <c r="BI283" s="34"/>
    </row>
    <row r="284" spans="2:61" ht="15.75" customHeight="1" thickBot="1">
      <c r="B284" s="35"/>
      <c r="C284" s="35"/>
      <c r="D284" s="35"/>
      <c r="E284" s="35"/>
      <c r="F284" s="35"/>
      <c r="G284" s="35"/>
      <c r="H284" s="35"/>
      <c r="I284" s="35"/>
      <c r="J284" s="35"/>
      <c r="K284" s="35"/>
      <c r="L284" s="35"/>
      <c r="M284" s="35"/>
      <c r="N284" s="35"/>
      <c r="O284" s="35"/>
      <c r="P284" s="35"/>
      <c r="Q284" s="35"/>
      <c r="R284" s="35"/>
      <c r="S284" s="35"/>
      <c r="T284" s="35"/>
      <c r="U284" s="35"/>
      <c r="V284" s="35"/>
      <c r="W284" s="35"/>
      <c r="X284" s="35"/>
      <c r="Y284" s="35"/>
      <c r="Z284" s="35"/>
      <c r="AA284" s="35"/>
      <c r="AB284" s="35"/>
      <c r="AC284" s="35"/>
      <c r="AD284" s="35"/>
      <c r="AE284" s="35"/>
      <c r="AF284" s="35"/>
      <c r="AG284" s="35"/>
      <c r="AH284" s="35"/>
      <c r="AI284" s="35"/>
      <c r="AJ284" s="35"/>
      <c r="AK284" s="35"/>
      <c r="AL284" s="35"/>
      <c r="AM284" s="35"/>
      <c r="AN284" s="35"/>
      <c r="AO284" s="35"/>
      <c r="AP284" s="35"/>
      <c r="AQ284" s="35"/>
      <c r="AR284" s="35"/>
      <c r="AS284" s="35"/>
      <c r="AT284" s="35"/>
      <c r="AU284" s="35"/>
      <c r="AV284" s="35"/>
      <c r="AW284" s="35"/>
      <c r="AX284" s="35"/>
      <c r="AY284" s="35"/>
      <c r="AZ284" s="35"/>
      <c r="BA284" s="35"/>
      <c r="BB284" s="35"/>
      <c r="BC284" s="35"/>
      <c r="BD284" s="35"/>
      <c r="BE284" s="35"/>
      <c r="BF284" s="35"/>
      <c r="BG284" s="35"/>
      <c r="BH284" s="35"/>
      <c r="BI284" s="35"/>
    </row>
    <row r="285" spans="2:61" ht="15.75" customHeight="1" thickTop="1" thickBot="1">
      <c r="B285" s="36" t="s">
        <v>115</v>
      </c>
      <c r="C285" s="36"/>
      <c r="D285" s="36"/>
      <c r="E285" s="36"/>
      <c r="F285" s="36"/>
      <c r="G285" s="37" t="s">
        <v>116</v>
      </c>
      <c r="H285" s="38"/>
      <c r="I285" s="38"/>
      <c r="J285" s="38"/>
      <c r="K285" s="38"/>
      <c r="L285" s="38"/>
      <c r="M285" s="38"/>
      <c r="N285" s="38"/>
      <c r="O285" s="38"/>
      <c r="P285" s="38"/>
      <c r="Q285" s="38"/>
      <c r="R285" s="38"/>
      <c r="S285" s="38"/>
      <c r="T285" s="38"/>
      <c r="U285" s="38"/>
      <c r="V285" s="38"/>
      <c r="W285" s="38"/>
      <c r="X285" s="38"/>
      <c r="Y285" s="38"/>
      <c r="Z285" s="38"/>
      <c r="AA285" s="38"/>
      <c r="AB285" s="38"/>
      <c r="AC285" s="38"/>
      <c r="AD285" s="38"/>
      <c r="AE285" s="38"/>
      <c r="AF285" s="38"/>
      <c r="AG285" s="38"/>
      <c r="AH285" s="38"/>
      <c r="AI285" s="38"/>
      <c r="AJ285" s="38"/>
      <c r="AK285" s="38"/>
      <c r="AL285" s="38"/>
      <c r="AM285" s="38"/>
      <c r="AN285" s="38"/>
      <c r="AO285" s="38"/>
      <c r="AP285" s="38"/>
      <c r="AQ285" s="38"/>
      <c r="AR285" s="38"/>
      <c r="AS285" s="38"/>
      <c r="AT285" s="38"/>
      <c r="AU285" s="38"/>
      <c r="AV285" s="38"/>
      <c r="AW285" s="38"/>
      <c r="AX285" s="38"/>
      <c r="AY285" s="38"/>
      <c r="AZ285" s="38"/>
      <c r="BA285" s="38"/>
      <c r="BB285" s="38"/>
      <c r="BC285" s="38"/>
      <c r="BD285" s="38"/>
      <c r="BE285" s="38"/>
      <c r="BF285" s="38"/>
      <c r="BG285" s="38"/>
      <c r="BH285" s="38"/>
      <c r="BI285" s="39"/>
    </row>
    <row r="286" spans="2:61" ht="15" customHeight="1" thickTop="1" thickBot="1">
      <c r="B286" s="36"/>
      <c r="C286" s="36"/>
      <c r="D286" s="36"/>
      <c r="E286" s="36"/>
      <c r="F286" s="36"/>
      <c r="G286" s="40"/>
      <c r="H286" s="41"/>
      <c r="I286" s="41"/>
      <c r="J286" s="41"/>
      <c r="K286" s="41"/>
      <c r="L286" s="41"/>
      <c r="M286" s="41"/>
      <c r="N286" s="41"/>
      <c r="O286" s="41"/>
      <c r="P286" s="41"/>
      <c r="Q286" s="41"/>
      <c r="R286" s="41"/>
      <c r="S286" s="41"/>
      <c r="T286" s="41"/>
      <c r="U286" s="41"/>
      <c r="V286" s="41"/>
      <c r="W286" s="41"/>
      <c r="X286" s="41"/>
      <c r="Y286" s="41"/>
      <c r="Z286" s="41"/>
      <c r="AA286" s="41"/>
      <c r="AB286" s="41"/>
      <c r="AC286" s="41"/>
      <c r="AD286" s="41"/>
      <c r="AE286" s="41"/>
      <c r="AF286" s="41"/>
      <c r="AG286" s="41"/>
      <c r="AH286" s="41"/>
      <c r="AI286" s="41"/>
      <c r="AJ286" s="41"/>
      <c r="AK286" s="41"/>
      <c r="AL286" s="41"/>
      <c r="AM286" s="41"/>
      <c r="AN286" s="41"/>
      <c r="AO286" s="41"/>
      <c r="AP286" s="41"/>
      <c r="AQ286" s="41"/>
      <c r="AR286" s="41"/>
      <c r="AS286" s="41"/>
      <c r="AT286" s="41"/>
      <c r="AU286" s="41"/>
      <c r="AV286" s="41"/>
      <c r="AW286" s="41"/>
      <c r="AX286" s="41"/>
      <c r="AY286" s="41"/>
      <c r="AZ286" s="41"/>
      <c r="BA286" s="41"/>
      <c r="BB286" s="41"/>
      <c r="BC286" s="41"/>
      <c r="BD286" s="41"/>
      <c r="BE286" s="41"/>
      <c r="BF286" s="41"/>
      <c r="BG286" s="41"/>
      <c r="BH286" s="41"/>
      <c r="BI286" s="42"/>
    </row>
    <row r="287" spans="2:61" ht="15" customHeight="1" thickTop="1" thickBot="1">
      <c r="B287" s="36"/>
      <c r="C287" s="36"/>
      <c r="D287" s="36"/>
      <c r="E287" s="36"/>
      <c r="F287" s="36"/>
      <c r="G287" s="40"/>
      <c r="H287" s="41"/>
      <c r="I287" s="41"/>
      <c r="J287" s="41"/>
      <c r="K287" s="41"/>
      <c r="L287" s="41"/>
      <c r="M287" s="41"/>
      <c r="N287" s="41"/>
      <c r="O287" s="41"/>
      <c r="P287" s="41"/>
      <c r="Q287" s="41"/>
      <c r="R287" s="41"/>
      <c r="S287" s="41"/>
      <c r="T287" s="41"/>
      <c r="U287" s="41"/>
      <c r="V287" s="41"/>
      <c r="W287" s="41"/>
      <c r="X287" s="41"/>
      <c r="Y287" s="41"/>
      <c r="Z287" s="41"/>
      <c r="AA287" s="41"/>
      <c r="AB287" s="41"/>
      <c r="AC287" s="41"/>
      <c r="AD287" s="41"/>
      <c r="AE287" s="41"/>
      <c r="AF287" s="41"/>
      <c r="AG287" s="41"/>
      <c r="AH287" s="41"/>
      <c r="AI287" s="41"/>
      <c r="AJ287" s="41"/>
      <c r="AK287" s="41"/>
      <c r="AL287" s="41"/>
      <c r="AM287" s="41"/>
      <c r="AN287" s="41"/>
      <c r="AO287" s="41"/>
      <c r="AP287" s="41"/>
      <c r="AQ287" s="41"/>
      <c r="AR287" s="41"/>
      <c r="AS287" s="41"/>
      <c r="AT287" s="41"/>
      <c r="AU287" s="41"/>
      <c r="AV287" s="41"/>
      <c r="AW287" s="41"/>
      <c r="AX287" s="41"/>
      <c r="AY287" s="41"/>
      <c r="AZ287" s="41"/>
      <c r="BA287" s="41"/>
      <c r="BB287" s="41"/>
      <c r="BC287" s="41"/>
      <c r="BD287" s="41"/>
      <c r="BE287" s="41"/>
      <c r="BF287" s="41"/>
      <c r="BG287" s="41"/>
      <c r="BH287" s="41"/>
      <c r="BI287" s="42"/>
    </row>
    <row r="288" spans="2:61" ht="15.75" customHeight="1" thickTop="1" thickBot="1">
      <c r="B288" s="36"/>
      <c r="C288" s="36"/>
      <c r="D288" s="36"/>
      <c r="E288" s="36"/>
      <c r="F288" s="36"/>
      <c r="G288" s="43"/>
      <c r="H288" s="44"/>
      <c r="I288" s="44"/>
      <c r="J288" s="44"/>
      <c r="K288" s="44"/>
      <c r="L288" s="44"/>
      <c r="M288" s="44"/>
      <c r="N288" s="44"/>
      <c r="O288" s="44"/>
      <c r="P288" s="44"/>
      <c r="Q288" s="44"/>
      <c r="R288" s="44"/>
      <c r="S288" s="44"/>
      <c r="T288" s="44"/>
      <c r="U288" s="44"/>
      <c r="V288" s="44"/>
      <c r="W288" s="44"/>
      <c r="X288" s="44"/>
      <c r="Y288" s="44"/>
      <c r="Z288" s="44"/>
      <c r="AA288" s="44"/>
      <c r="AB288" s="44"/>
      <c r="AC288" s="44"/>
      <c r="AD288" s="44"/>
      <c r="AE288" s="44"/>
      <c r="AF288" s="44"/>
      <c r="AG288" s="44"/>
      <c r="AH288" s="44"/>
      <c r="AI288" s="44"/>
      <c r="AJ288" s="44"/>
      <c r="AK288" s="44"/>
      <c r="AL288" s="44"/>
      <c r="AM288" s="44"/>
      <c r="AN288" s="44"/>
      <c r="AO288" s="44"/>
      <c r="AP288" s="44"/>
      <c r="AQ288" s="44"/>
      <c r="AR288" s="44"/>
      <c r="AS288" s="44"/>
      <c r="AT288" s="44"/>
      <c r="AU288" s="44"/>
      <c r="AV288" s="44"/>
      <c r="AW288" s="44"/>
      <c r="AX288" s="44"/>
      <c r="AY288" s="44"/>
      <c r="AZ288" s="44"/>
      <c r="BA288" s="44"/>
      <c r="BB288" s="44"/>
      <c r="BC288" s="44"/>
      <c r="BD288" s="44"/>
      <c r="BE288" s="44"/>
      <c r="BF288" s="44"/>
      <c r="BG288" s="44"/>
      <c r="BH288" s="44"/>
      <c r="BI288" s="45"/>
    </row>
    <row r="289" spans="2:61" ht="84.75" customHeight="1" thickTop="1" thickBot="1">
      <c r="B289" s="36" t="s">
        <v>117</v>
      </c>
      <c r="C289" s="36"/>
      <c r="D289" s="36"/>
      <c r="E289" s="36"/>
      <c r="F289" s="36"/>
      <c r="G289" s="46" t="s">
        <v>392</v>
      </c>
      <c r="H289" s="46"/>
      <c r="I289" s="46"/>
      <c r="J289" s="46"/>
      <c r="K289" s="46"/>
      <c r="L289" s="46"/>
      <c r="M289" s="46"/>
      <c r="N289" s="46"/>
      <c r="O289" s="46"/>
      <c r="P289" s="46"/>
      <c r="Q289" s="46"/>
      <c r="R289" s="46"/>
      <c r="S289" s="46"/>
      <c r="T289" s="46"/>
      <c r="U289" s="46"/>
      <c r="V289" s="46"/>
      <c r="W289" s="46"/>
      <c r="X289" s="46"/>
      <c r="Y289" s="46"/>
      <c r="Z289" s="46"/>
      <c r="AA289" s="46"/>
      <c r="AB289" s="46"/>
      <c r="AC289" s="46"/>
      <c r="AD289" s="46"/>
      <c r="AE289" s="46"/>
      <c r="AF289" s="46"/>
      <c r="AG289" s="46"/>
      <c r="AH289" s="49" t="s">
        <v>403</v>
      </c>
      <c r="AI289" s="50"/>
      <c r="AJ289" s="50"/>
      <c r="AK289" s="50"/>
      <c r="AL289" s="50"/>
      <c r="AM289" s="50"/>
      <c r="AN289" s="50"/>
      <c r="AO289" s="50"/>
      <c r="AP289" s="50"/>
      <c r="AQ289" s="50"/>
      <c r="AR289" s="50"/>
      <c r="AS289" s="50"/>
      <c r="AT289" s="50"/>
      <c r="AU289" s="50"/>
      <c r="AV289" s="50"/>
      <c r="AW289" s="50"/>
      <c r="AX289" s="50"/>
      <c r="AY289" s="50"/>
      <c r="AZ289" s="50"/>
      <c r="BA289" s="50"/>
      <c r="BB289" s="50"/>
      <c r="BC289" s="50"/>
      <c r="BD289" s="50"/>
      <c r="BE289" s="50"/>
      <c r="BF289" s="50"/>
      <c r="BG289" s="50"/>
      <c r="BH289" s="50"/>
      <c r="BI289" s="51"/>
    </row>
    <row r="290" spans="2:61" ht="45" customHeight="1" thickTop="1" thickBot="1">
      <c r="B290" s="36"/>
      <c r="C290" s="36"/>
      <c r="D290" s="36"/>
      <c r="E290" s="36"/>
      <c r="F290" s="36"/>
      <c r="G290" s="47"/>
      <c r="H290" s="47"/>
      <c r="I290" s="47"/>
      <c r="J290" s="47"/>
      <c r="K290" s="47"/>
      <c r="L290" s="47"/>
      <c r="M290" s="47"/>
      <c r="N290" s="47"/>
      <c r="O290" s="47"/>
      <c r="P290" s="47"/>
      <c r="Q290" s="47"/>
      <c r="R290" s="47"/>
      <c r="S290" s="47"/>
      <c r="T290" s="47"/>
      <c r="U290" s="47"/>
      <c r="V290" s="47"/>
      <c r="W290" s="47"/>
      <c r="X290" s="47"/>
      <c r="Y290" s="47"/>
      <c r="Z290" s="47"/>
      <c r="AA290" s="47"/>
      <c r="AB290" s="47"/>
      <c r="AC290" s="47"/>
      <c r="AD290" s="47"/>
      <c r="AE290" s="47"/>
      <c r="AF290" s="47"/>
      <c r="AG290" s="47"/>
      <c r="AH290" s="52"/>
      <c r="AI290" s="53"/>
      <c r="AJ290" s="53"/>
      <c r="AK290" s="53"/>
      <c r="AL290" s="53"/>
      <c r="AM290" s="53"/>
      <c r="AN290" s="53"/>
      <c r="AO290" s="53"/>
      <c r="AP290" s="53"/>
      <c r="AQ290" s="53"/>
      <c r="AR290" s="53"/>
      <c r="AS290" s="53"/>
      <c r="AT290" s="53"/>
      <c r="AU290" s="53"/>
      <c r="AV290" s="53"/>
      <c r="AW290" s="53"/>
      <c r="AX290" s="53"/>
      <c r="AY290" s="53"/>
      <c r="AZ290" s="53"/>
      <c r="BA290" s="53"/>
      <c r="BB290" s="53"/>
      <c r="BC290" s="53"/>
      <c r="BD290" s="53"/>
      <c r="BE290" s="53"/>
      <c r="BF290" s="53"/>
      <c r="BG290" s="53"/>
      <c r="BH290" s="53"/>
      <c r="BI290" s="54"/>
    </row>
    <row r="291" spans="2:61" ht="45" customHeight="1" thickTop="1" thickBot="1">
      <c r="B291" s="36"/>
      <c r="C291" s="36"/>
      <c r="D291" s="36"/>
      <c r="E291" s="36"/>
      <c r="F291" s="36"/>
      <c r="G291" s="47"/>
      <c r="H291" s="47"/>
      <c r="I291" s="47"/>
      <c r="J291" s="47"/>
      <c r="K291" s="47"/>
      <c r="L291" s="47"/>
      <c r="M291" s="47"/>
      <c r="N291" s="47"/>
      <c r="O291" s="47"/>
      <c r="P291" s="47"/>
      <c r="Q291" s="47"/>
      <c r="R291" s="47"/>
      <c r="S291" s="47"/>
      <c r="T291" s="47"/>
      <c r="U291" s="47"/>
      <c r="V291" s="47"/>
      <c r="W291" s="47"/>
      <c r="X291" s="47"/>
      <c r="Y291" s="47"/>
      <c r="Z291" s="47"/>
      <c r="AA291" s="47"/>
      <c r="AB291" s="47"/>
      <c r="AC291" s="47"/>
      <c r="AD291" s="47"/>
      <c r="AE291" s="47"/>
      <c r="AF291" s="47"/>
      <c r="AG291" s="47"/>
      <c r="AH291" s="52"/>
      <c r="AI291" s="53"/>
      <c r="AJ291" s="53"/>
      <c r="AK291" s="53"/>
      <c r="AL291" s="53"/>
      <c r="AM291" s="53"/>
      <c r="AN291" s="53"/>
      <c r="AO291" s="53"/>
      <c r="AP291" s="53"/>
      <c r="AQ291" s="53"/>
      <c r="AR291" s="53"/>
      <c r="AS291" s="53"/>
      <c r="AT291" s="53"/>
      <c r="AU291" s="53"/>
      <c r="AV291" s="53"/>
      <c r="AW291" s="53"/>
      <c r="AX291" s="53"/>
      <c r="AY291" s="53"/>
      <c r="AZ291" s="53"/>
      <c r="BA291" s="53"/>
      <c r="BB291" s="53"/>
      <c r="BC291" s="53"/>
      <c r="BD291" s="53"/>
      <c r="BE291" s="53"/>
      <c r="BF291" s="53"/>
      <c r="BG291" s="53"/>
      <c r="BH291" s="53"/>
      <c r="BI291" s="54"/>
    </row>
    <row r="292" spans="2:61" ht="45" customHeight="1" thickTop="1" thickBot="1">
      <c r="B292" s="36"/>
      <c r="C292" s="36"/>
      <c r="D292" s="36"/>
      <c r="E292" s="36"/>
      <c r="F292" s="36"/>
      <c r="G292" s="48"/>
      <c r="H292" s="48"/>
      <c r="I292" s="48"/>
      <c r="J292" s="48"/>
      <c r="K292" s="48"/>
      <c r="L292" s="48"/>
      <c r="M292" s="48"/>
      <c r="N292" s="48"/>
      <c r="O292" s="48"/>
      <c r="P292" s="48"/>
      <c r="Q292" s="48"/>
      <c r="R292" s="48"/>
      <c r="S292" s="48"/>
      <c r="T292" s="48"/>
      <c r="U292" s="48"/>
      <c r="V292" s="48"/>
      <c r="W292" s="48"/>
      <c r="X292" s="48"/>
      <c r="Y292" s="48"/>
      <c r="Z292" s="48"/>
      <c r="AA292" s="48"/>
      <c r="AB292" s="48"/>
      <c r="AC292" s="48"/>
      <c r="AD292" s="48"/>
      <c r="AE292" s="48"/>
      <c r="AF292" s="48"/>
      <c r="AG292" s="48"/>
      <c r="AH292" s="55"/>
      <c r="AI292" s="56"/>
      <c r="AJ292" s="56"/>
      <c r="AK292" s="56"/>
      <c r="AL292" s="56"/>
      <c r="AM292" s="56"/>
      <c r="AN292" s="56"/>
      <c r="AO292" s="56"/>
      <c r="AP292" s="56"/>
      <c r="AQ292" s="56"/>
      <c r="AR292" s="56"/>
      <c r="AS292" s="56"/>
      <c r="AT292" s="56"/>
      <c r="AU292" s="56"/>
      <c r="AV292" s="56"/>
      <c r="AW292" s="56"/>
      <c r="AX292" s="56"/>
      <c r="AY292" s="56"/>
      <c r="AZ292" s="56"/>
      <c r="BA292" s="56"/>
      <c r="BB292" s="56"/>
      <c r="BC292" s="56"/>
      <c r="BD292" s="56"/>
      <c r="BE292" s="56"/>
      <c r="BF292" s="56"/>
      <c r="BG292" s="56"/>
      <c r="BH292" s="56"/>
      <c r="BI292" s="57"/>
    </row>
    <row r="293" spans="2:61" ht="15" customHeight="1" thickTop="1">
      <c r="B293" s="14"/>
      <c r="C293" s="14"/>
      <c r="D293" s="14"/>
      <c r="E293" s="14"/>
      <c r="F293" s="14"/>
      <c r="G293" s="14"/>
      <c r="H293" s="14"/>
      <c r="I293" s="14"/>
      <c r="J293" s="14"/>
      <c r="K293" s="14"/>
      <c r="L293" s="14"/>
      <c r="M293" s="14"/>
      <c r="N293" s="14"/>
      <c r="O293" s="14"/>
      <c r="P293" s="14"/>
      <c r="Q293" s="14"/>
      <c r="R293" s="14"/>
      <c r="S293" s="14"/>
      <c r="T293" s="14"/>
      <c r="U293" s="14"/>
      <c r="V293" s="14"/>
      <c r="W293" s="14"/>
      <c r="X293" s="14"/>
      <c r="Y293" s="14"/>
      <c r="Z293" s="14"/>
      <c r="AA293" s="14"/>
      <c r="AB293" s="14"/>
      <c r="AC293" s="14"/>
      <c r="AD293" s="14"/>
      <c r="AE293" s="14"/>
      <c r="AF293" s="14"/>
      <c r="AG293" s="14"/>
      <c r="AH293" s="14"/>
      <c r="AI293" s="14"/>
      <c r="AJ293" s="14"/>
      <c r="AK293" s="14"/>
      <c r="AL293" s="14"/>
      <c r="AM293" s="14"/>
      <c r="AN293" s="14"/>
      <c r="AO293" s="14"/>
      <c r="AP293" s="14"/>
      <c r="AQ293" s="14"/>
      <c r="AR293" s="14"/>
      <c r="AS293" s="14"/>
      <c r="AT293" s="14"/>
      <c r="AU293" s="14"/>
      <c r="AV293" s="14"/>
      <c r="AW293" s="14"/>
      <c r="AX293" s="14"/>
      <c r="AY293" s="14"/>
      <c r="AZ293" s="14"/>
      <c r="BA293" s="14"/>
      <c r="BB293" s="14"/>
      <c r="BC293" s="14"/>
      <c r="BD293" s="14"/>
      <c r="BE293" s="14"/>
      <c r="BF293" s="14"/>
      <c r="BG293" s="14"/>
      <c r="BH293" s="14"/>
      <c r="BI293" s="14"/>
    </row>
    <row r="294" spans="2:61" ht="15" customHeight="1" thickBot="1">
      <c r="B294" s="15"/>
      <c r="C294" s="15"/>
      <c r="D294" s="15"/>
      <c r="E294" s="15"/>
      <c r="F294" s="15"/>
      <c r="G294" s="15"/>
      <c r="H294" s="15"/>
      <c r="I294" s="15"/>
      <c r="J294" s="15"/>
      <c r="K294" s="15"/>
      <c r="L294" s="15"/>
      <c r="M294" s="15"/>
      <c r="N294" s="15"/>
      <c r="O294" s="15"/>
      <c r="P294" s="15"/>
      <c r="Q294" s="15"/>
      <c r="R294" s="15"/>
      <c r="S294" s="15"/>
      <c r="T294" s="15"/>
      <c r="U294" s="15"/>
      <c r="V294" s="15"/>
      <c r="W294" s="15"/>
      <c r="X294" s="15"/>
      <c r="Y294" s="15"/>
      <c r="Z294" s="15"/>
      <c r="AA294" s="15"/>
      <c r="AB294" s="15"/>
      <c r="AC294" s="15"/>
      <c r="AD294" s="15"/>
      <c r="AE294" s="15"/>
      <c r="AF294" s="15"/>
      <c r="AG294" s="15"/>
      <c r="AH294" s="15"/>
      <c r="AI294" s="15"/>
      <c r="AJ294" s="15"/>
      <c r="AK294" s="15"/>
      <c r="AL294" s="15"/>
      <c r="AM294" s="15"/>
      <c r="AN294" s="15"/>
      <c r="AO294" s="15"/>
      <c r="AP294" s="15"/>
      <c r="AQ294" s="15"/>
      <c r="AR294" s="15"/>
      <c r="AS294" s="15"/>
      <c r="AT294" s="15"/>
      <c r="AU294" s="15"/>
      <c r="AV294" s="15"/>
      <c r="AW294" s="15"/>
      <c r="AX294" s="15"/>
      <c r="AY294" s="15"/>
      <c r="AZ294" s="15"/>
      <c r="BA294" s="15"/>
      <c r="BB294" s="15"/>
      <c r="BC294" s="15"/>
      <c r="BD294" s="15"/>
      <c r="BE294" s="15"/>
      <c r="BF294" s="15"/>
      <c r="BG294" s="15"/>
      <c r="BH294" s="15"/>
      <c r="BI294" s="15"/>
    </row>
    <row r="295" spans="2:61" ht="15" customHeight="1" thickTop="1">
      <c r="B295" s="25" t="s">
        <v>118</v>
      </c>
      <c r="C295" s="26"/>
      <c r="D295" s="26"/>
      <c r="E295" s="26"/>
      <c r="F295" s="31"/>
      <c r="G295" s="25" t="s">
        <v>119</v>
      </c>
      <c r="H295" s="26"/>
      <c r="I295" s="26"/>
      <c r="J295" s="26"/>
      <c r="K295" s="31"/>
      <c r="L295" s="5"/>
      <c r="M295" s="6"/>
      <c r="N295" s="6"/>
      <c r="O295" s="6"/>
      <c r="P295" s="6"/>
      <c r="Q295" s="7"/>
      <c r="R295" s="25" t="s">
        <v>120</v>
      </c>
      <c r="S295" s="26"/>
      <c r="T295" s="26"/>
      <c r="U295" s="26"/>
      <c r="V295" s="31"/>
      <c r="W295" s="25" t="s">
        <v>119</v>
      </c>
      <c r="X295" s="26"/>
      <c r="Y295" s="26"/>
      <c r="Z295" s="26"/>
      <c r="AA295" s="31"/>
      <c r="AB295" s="5"/>
      <c r="AC295" s="6"/>
      <c r="AD295" s="6"/>
      <c r="AE295" s="6"/>
      <c r="AF295" s="6"/>
      <c r="AG295" s="7"/>
      <c r="AH295" s="25" t="s">
        <v>121</v>
      </c>
      <c r="AI295" s="26"/>
      <c r="AJ295" s="26"/>
      <c r="AK295" s="26"/>
      <c r="AL295" s="31"/>
      <c r="AM295" s="25" t="s">
        <v>119</v>
      </c>
      <c r="AN295" s="26"/>
      <c r="AO295" s="26"/>
      <c r="AP295" s="26"/>
      <c r="AQ295" s="31"/>
      <c r="AR295" s="5"/>
      <c r="AS295" s="6"/>
      <c r="AT295" s="6"/>
      <c r="AU295" s="6"/>
      <c r="AV295" s="6"/>
      <c r="AW295" s="7"/>
      <c r="AX295" s="25" t="s">
        <v>122</v>
      </c>
      <c r="AY295" s="26"/>
      <c r="AZ295" s="26"/>
      <c r="BA295" s="25" t="s">
        <v>119</v>
      </c>
      <c r="BB295" s="26"/>
      <c r="BC295" s="31"/>
      <c r="BD295" s="5"/>
      <c r="BE295" s="6"/>
      <c r="BF295" s="6"/>
      <c r="BG295" s="6"/>
      <c r="BH295" s="6"/>
      <c r="BI295" s="7"/>
    </row>
    <row r="296" spans="2:61" ht="15" customHeight="1">
      <c r="B296" s="27"/>
      <c r="C296" s="28"/>
      <c r="D296" s="28"/>
      <c r="E296" s="28"/>
      <c r="F296" s="32"/>
      <c r="G296" s="27"/>
      <c r="H296" s="28"/>
      <c r="I296" s="28"/>
      <c r="J296" s="28"/>
      <c r="K296" s="32"/>
      <c r="L296" s="8"/>
      <c r="M296" s="9"/>
      <c r="N296" s="9"/>
      <c r="O296" s="9"/>
      <c r="P296" s="9"/>
      <c r="Q296" s="10"/>
      <c r="R296" s="27"/>
      <c r="S296" s="28"/>
      <c r="T296" s="28"/>
      <c r="U296" s="28"/>
      <c r="V296" s="32"/>
      <c r="W296" s="27"/>
      <c r="X296" s="28"/>
      <c r="Y296" s="28"/>
      <c r="Z296" s="28"/>
      <c r="AA296" s="32"/>
      <c r="AB296" s="8"/>
      <c r="AC296" s="9"/>
      <c r="AD296" s="9"/>
      <c r="AE296" s="9"/>
      <c r="AF296" s="9"/>
      <c r="AG296" s="10"/>
      <c r="AH296" s="27"/>
      <c r="AI296" s="28"/>
      <c r="AJ296" s="28"/>
      <c r="AK296" s="28"/>
      <c r="AL296" s="32"/>
      <c r="AM296" s="27"/>
      <c r="AN296" s="28"/>
      <c r="AO296" s="28"/>
      <c r="AP296" s="28"/>
      <c r="AQ296" s="32"/>
      <c r="AR296" s="8"/>
      <c r="AS296" s="9"/>
      <c r="AT296" s="9"/>
      <c r="AU296" s="9"/>
      <c r="AV296" s="9"/>
      <c r="AW296" s="10"/>
      <c r="AX296" s="27"/>
      <c r="AY296" s="28"/>
      <c r="AZ296" s="28"/>
      <c r="BA296" s="27"/>
      <c r="BB296" s="28"/>
      <c r="BC296" s="32"/>
      <c r="BD296" s="8"/>
      <c r="BE296" s="9"/>
      <c r="BF296" s="9"/>
      <c r="BG296" s="9"/>
      <c r="BH296" s="9"/>
      <c r="BI296" s="10"/>
    </row>
    <row r="297" spans="2:61" ht="15" customHeight="1" thickBot="1">
      <c r="B297" s="27"/>
      <c r="C297" s="28"/>
      <c r="D297" s="28"/>
      <c r="E297" s="28"/>
      <c r="F297" s="32"/>
      <c r="G297" s="29"/>
      <c r="H297" s="30"/>
      <c r="I297" s="30"/>
      <c r="J297" s="30"/>
      <c r="K297" s="33"/>
      <c r="L297" s="11"/>
      <c r="M297" s="12"/>
      <c r="N297" s="12"/>
      <c r="O297" s="12"/>
      <c r="P297" s="12"/>
      <c r="Q297" s="13"/>
      <c r="R297" s="27"/>
      <c r="S297" s="28"/>
      <c r="T297" s="28"/>
      <c r="U297" s="28"/>
      <c r="V297" s="32"/>
      <c r="W297" s="29"/>
      <c r="X297" s="30"/>
      <c r="Y297" s="30"/>
      <c r="Z297" s="30"/>
      <c r="AA297" s="33"/>
      <c r="AB297" s="11"/>
      <c r="AC297" s="12"/>
      <c r="AD297" s="12"/>
      <c r="AE297" s="12"/>
      <c r="AF297" s="12"/>
      <c r="AG297" s="13"/>
      <c r="AH297" s="27"/>
      <c r="AI297" s="28"/>
      <c r="AJ297" s="28"/>
      <c r="AK297" s="28"/>
      <c r="AL297" s="32"/>
      <c r="AM297" s="29"/>
      <c r="AN297" s="30"/>
      <c r="AO297" s="30"/>
      <c r="AP297" s="30"/>
      <c r="AQ297" s="33"/>
      <c r="AR297" s="11"/>
      <c r="AS297" s="12"/>
      <c r="AT297" s="12"/>
      <c r="AU297" s="12"/>
      <c r="AV297" s="12"/>
      <c r="AW297" s="13"/>
      <c r="AX297" s="27"/>
      <c r="AY297" s="28"/>
      <c r="AZ297" s="28"/>
      <c r="BA297" s="29"/>
      <c r="BB297" s="30"/>
      <c r="BC297" s="33"/>
      <c r="BD297" s="11"/>
      <c r="BE297" s="12"/>
      <c r="BF297" s="12"/>
      <c r="BG297" s="12"/>
      <c r="BH297" s="12"/>
      <c r="BI297" s="13"/>
    </row>
    <row r="298" spans="2:61" ht="15" customHeight="1" thickTop="1">
      <c r="B298" s="27"/>
      <c r="C298" s="28"/>
      <c r="D298" s="28"/>
      <c r="E298" s="28"/>
      <c r="F298" s="32"/>
      <c r="G298" s="25" t="s">
        <v>17</v>
      </c>
      <c r="H298" s="26"/>
      <c r="I298" s="26"/>
      <c r="J298" s="26"/>
      <c r="K298" s="31"/>
      <c r="L298" s="5"/>
      <c r="M298" s="6"/>
      <c r="N298" s="6"/>
      <c r="O298" s="6"/>
      <c r="P298" s="6"/>
      <c r="Q298" s="7"/>
      <c r="R298" s="27"/>
      <c r="S298" s="28"/>
      <c r="T298" s="28"/>
      <c r="U298" s="28"/>
      <c r="V298" s="32"/>
      <c r="W298" s="25" t="s">
        <v>17</v>
      </c>
      <c r="X298" s="26"/>
      <c r="Y298" s="26"/>
      <c r="Z298" s="26"/>
      <c r="AA298" s="31"/>
      <c r="AB298" s="5"/>
      <c r="AC298" s="6"/>
      <c r="AD298" s="6"/>
      <c r="AE298" s="6"/>
      <c r="AF298" s="6"/>
      <c r="AG298" s="7"/>
      <c r="AH298" s="27"/>
      <c r="AI298" s="28"/>
      <c r="AJ298" s="28"/>
      <c r="AK298" s="28"/>
      <c r="AL298" s="32"/>
      <c r="AM298" s="25" t="s">
        <v>17</v>
      </c>
      <c r="AN298" s="26"/>
      <c r="AO298" s="26"/>
      <c r="AP298" s="26"/>
      <c r="AQ298" s="31"/>
      <c r="AR298" s="5"/>
      <c r="AS298" s="6"/>
      <c r="AT298" s="6"/>
      <c r="AU298" s="6"/>
      <c r="AV298" s="6"/>
      <c r="AW298" s="7"/>
      <c r="AX298" s="27"/>
      <c r="AY298" s="28"/>
      <c r="AZ298" s="28"/>
      <c r="BA298" s="25" t="s">
        <v>17</v>
      </c>
      <c r="BB298" s="26"/>
      <c r="BC298" s="31"/>
      <c r="BD298" s="5"/>
      <c r="BE298" s="6"/>
      <c r="BF298" s="6"/>
      <c r="BG298" s="6"/>
      <c r="BH298" s="6"/>
      <c r="BI298" s="7"/>
    </row>
    <row r="299" spans="2:61" ht="15" customHeight="1">
      <c r="B299" s="27"/>
      <c r="C299" s="28"/>
      <c r="D299" s="28"/>
      <c r="E299" s="28"/>
      <c r="F299" s="32"/>
      <c r="G299" s="27"/>
      <c r="H299" s="28"/>
      <c r="I299" s="28"/>
      <c r="J299" s="28"/>
      <c r="K299" s="32"/>
      <c r="L299" s="8"/>
      <c r="M299" s="9"/>
      <c r="N299" s="9"/>
      <c r="O299" s="9"/>
      <c r="P299" s="9"/>
      <c r="Q299" s="10"/>
      <c r="R299" s="27"/>
      <c r="S299" s="28"/>
      <c r="T299" s="28"/>
      <c r="U299" s="28"/>
      <c r="V299" s="32"/>
      <c r="W299" s="27"/>
      <c r="X299" s="28"/>
      <c r="Y299" s="28"/>
      <c r="Z299" s="28"/>
      <c r="AA299" s="32"/>
      <c r="AB299" s="8"/>
      <c r="AC299" s="9"/>
      <c r="AD299" s="9"/>
      <c r="AE299" s="9"/>
      <c r="AF299" s="9"/>
      <c r="AG299" s="10"/>
      <c r="AH299" s="27"/>
      <c r="AI299" s="28"/>
      <c r="AJ299" s="28"/>
      <c r="AK299" s="28"/>
      <c r="AL299" s="32"/>
      <c r="AM299" s="27"/>
      <c r="AN299" s="28"/>
      <c r="AO299" s="28"/>
      <c r="AP299" s="28"/>
      <c r="AQ299" s="32"/>
      <c r="AR299" s="8"/>
      <c r="AS299" s="9"/>
      <c r="AT299" s="9"/>
      <c r="AU299" s="9"/>
      <c r="AV299" s="9"/>
      <c r="AW299" s="10"/>
      <c r="AX299" s="27"/>
      <c r="AY299" s="28"/>
      <c r="AZ299" s="28"/>
      <c r="BA299" s="27"/>
      <c r="BB299" s="28"/>
      <c r="BC299" s="32"/>
      <c r="BD299" s="8"/>
      <c r="BE299" s="9"/>
      <c r="BF299" s="9"/>
      <c r="BG299" s="9"/>
      <c r="BH299" s="9"/>
      <c r="BI299" s="10"/>
    </row>
    <row r="300" spans="2:61" ht="15" customHeight="1" thickBot="1">
      <c r="B300" s="29"/>
      <c r="C300" s="30"/>
      <c r="D300" s="30"/>
      <c r="E300" s="30"/>
      <c r="F300" s="33"/>
      <c r="G300" s="29"/>
      <c r="H300" s="30"/>
      <c r="I300" s="30"/>
      <c r="J300" s="30"/>
      <c r="K300" s="33"/>
      <c r="L300" s="11"/>
      <c r="M300" s="12"/>
      <c r="N300" s="12"/>
      <c r="O300" s="12"/>
      <c r="P300" s="12"/>
      <c r="Q300" s="13"/>
      <c r="R300" s="29"/>
      <c r="S300" s="30"/>
      <c r="T300" s="30"/>
      <c r="U300" s="30"/>
      <c r="V300" s="33"/>
      <c r="W300" s="29"/>
      <c r="X300" s="30"/>
      <c r="Y300" s="30"/>
      <c r="Z300" s="30"/>
      <c r="AA300" s="33"/>
      <c r="AB300" s="11"/>
      <c r="AC300" s="12"/>
      <c r="AD300" s="12"/>
      <c r="AE300" s="12"/>
      <c r="AF300" s="12"/>
      <c r="AG300" s="13"/>
      <c r="AH300" s="29"/>
      <c r="AI300" s="30"/>
      <c r="AJ300" s="30"/>
      <c r="AK300" s="30"/>
      <c r="AL300" s="33"/>
      <c r="AM300" s="29"/>
      <c r="AN300" s="30"/>
      <c r="AO300" s="30"/>
      <c r="AP300" s="30"/>
      <c r="AQ300" s="33"/>
      <c r="AR300" s="11"/>
      <c r="AS300" s="12"/>
      <c r="AT300" s="12"/>
      <c r="AU300" s="12"/>
      <c r="AV300" s="12"/>
      <c r="AW300" s="13"/>
      <c r="AX300" s="29"/>
      <c r="AY300" s="30"/>
      <c r="AZ300" s="30"/>
      <c r="BA300" s="29"/>
      <c r="BB300" s="30"/>
      <c r="BC300" s="33"/>
      <c r="BD300" s="11"/>
      <c r="BE300" s="12"/>
      <c r="BF300" s="12"/>
      <c r="BG300" s="12"/>
      <c r="BH300" s="12"/>
      <c r="BI300" s="13"/>
    </row>
    <row r="301" spans="2:61" ht="15" customHeight="1" thickTop="1">
      <c r="B301" s="14"/>
      <c r="C301" s="14"/>
      <c r="D301" s="14"/>
      <c r="E301" s="14"/>
      <c r="F301" s="14"/>
      <c r="G301" s="14"/>
      <c r="H301" s="14"/>
      <c r="I301" s="14"/>
      <c r="J301" s="14"/>
      <c r="K301" s="14"/>
      <c r="L301" s="14"/>
      <c r="M301" s="14"/>
      <c r="N301" s="14"/>
      <c r="O301" s="14"/>
      <c r="P301" s="14"/>
      <c r="Q301" s="14"/>
      <c r="R301" s="14"/>
      <c r="S301" s="14"/>
      <c r="T301" s="14"/>
      <c r="U301" s="14"/>
      <c r="V301" s="14"/>
      <c r="W301" s="14"/>
      <c r="X301" s="14"/>
      <c r="Y301" s="14"/>
      <c r="Z301" s="14"/>
      <c r="AA301" s="14"/>
      <c r="AB301" s="14"/>
      <c r="AC301" s="14"/>
      <c r="AD301" s="14"/>
      <c r="AE301" s="14"/>
      <c r="AF301" s="14"/>
      <c r="AG301" s="14"/>
      <c r="AH301" s="14"/>
      <c r="AI301" s="14"/>
      <c r="AJ301" s="14"/>
      <c r="AK301" s="14"/>
      <c r="AL301" s="14"/>
      <c r="AM301" s="14"/>
      <c r="AN301" s="14"/>
      <c r="AO301" s="14"/>
      <c r="AP301" s="14"/>
      <c r="AQ301" s="14"/>
      <c r="AR301" s="14"/>
      <c r="AS301" s="14"/>
      <c r="AT301" s="14"/>
      <c r="AU301" s="14"/>
      <c r="AV301" s="14"/>
      <c r="AW301" s="14"/>
      <c r="AX301" s="14"/>
      <c r="AY301" s="14"/>
      <c r="AZ301" s="14"/>
      <c r="BA301" s="14"/>
      <c r="BB301" s="14"/>
      <c r="BC301" s="14"/>
      <c r="BD301" s="14"/>
      <c r="BE301" s="14"/>
      <c r="BF301" s="14"/>
      <c r="BG301" s="14"/>
      <c r="BH301" s="14"/>
      <c r="BI301" s="14"/>
    </row>
    <row r="302" spans="2:61" ht="15" customHeight="1" thickBot="1">
      <c r="B302" s="15"/>
      <c r="C302" s="15"/>
      <c r="D302" s="15"/>
      <c r="E302" s="15"/>
      <c r="F302" s="15"/>
      <c r="G302" s="15"/>
      <c r="H302" s="15"/>
      <c r="I302" s="15"/>
      <c r="J302" s="15"/>
      <c r="K302" s="15"/>
      <c r="L302" s="15"/>
      <c r="M302" s="15"/>
      <c r="N302" s="15"/>
      <c r="O302" s="15"/>
      <c r="P302" s="15"/>
      <c r="Q302" s="15"/>
      <c r="R302" s="15"/>
      <c r="S302" s="15"/>
      <c r="T302" s="15"/>
      <c r="U302" s="15"/>
      <c r="V302" s="15"/>
      <c r="W302" s="15"/>
      <c r="X302" s="15"/>
      <c r="Y302" s="15"/>
      <c r="Z302" s="15"/>
      <c r="AA302" s="15"/>
      <c r="AB302" s="15"/>
      <c r="AC302" s="15"/>
      <c r="AD302" s="15"/>
      <c r="AE302" s="15"/>
      <c r="AF302" s="15"/>
      <c r="AG302" s="15"/>
      <c r="AH302" s="15"/>
      <c r="AI302" s="15"/>
      <c r="AJ302" s="15"/>
      <c r="AK302" s="15"/>
      <c r="AL302" s="15"/>
      <c r="AM302" s="15"/>
      <c r="AN302" s="15"/>
      <c r="AO302" s="15"/>
      <c r="AP302" s="15"/>
      <c r="AQ302" s="15"/>
      <c r="AR302" s="15"/>
      <c r="AS302" s="15"/>
      <c r="AT302" s="15"/>
      <c r="AU302" s="15"/>
      <c r="AV302" s="15"/>
      <c r="AW302" s="15"/>
      <c r="AX302" s="15"/>
      <c r="AY302" s="15"/>
      <c r="AZ302" s="15"/>
      <c r="BA302" s="15"/>
      <c r="BB302" s="15"/>
      <c r="BC302" s="15"/>
      <c r="BD302" s="15"/>
      <c r="BE302" s="15"/>
      <c r="BF302" s="15"/>
      <c r="BG302" s="15"/>
      <c r="BH302" s="15"/>
      <c r="BI302" s="15"/>
    </row>
    <row r="303" spans="2:61" ht="15" customHeight="1" thickTop="1">
      <c r="B303" s="16" t="s">
        <v>19</v>
      </c>
      <c r="C303" s="16"/>
      <c r="D303" s="16"/>
      <c r="E303" s="16"/>
      <c r="F303" s="16"/>
      <c r="G303" s="16"/>
      <c r="H303" s="16"/>
      <c r="I303" s="16"/>
      <c r="J303" s="16"/>
      <c r="K303" s="19" t="str">
        <f>K33</f>
        <v>Илюхин А.В. / Лесковский А.В. / Набиуллин Р.И.</v>
      </c>
      <c r="L303" s="19"/>
      <c r="M303" s="19"/>
      <c r="N303" s="19"/>
      <c r="O303" s="19"/>
      <c r="P303" s="19"/>
      <c r="Q303" s="19"/>
      <c r="R303" s="19"/>
      <c r="S303" s="19"/>
      <c r="T303" s="22" t="s">
        <v>123</v>
      </c>
      <c r="U303" s="22"/>
      <c r="V303" s="22"/>
      <c r="W303" s="22"/>
      <c r="X303" s="22"/>
      <c r="Y303" s="22"/>
      <c r="Z303" s="22"/>
      <c r="AA303" s="22"/>
      <c r="AB303" s="22"/>
      <c r="AC303" s="22"/>
      <c r="AD303" s="22"/>
      <c r="AE303" s="22"/>
      <c r="AF303" s="22"/>
      <c r="AG303" s="16" t="s">
        <v>203</v>
      </c>
      <c r="AH303" s="16"/>
      <c r="AI303" s="16"/>
      <c r="AJ303" s="16"/>
      <c r="AK303" s="16"/>
      <c r="AL303" s="16"/>
      <c r="AM303" s="16"/>
      <c r="AN303" s="16"/>
      <c r="AO303" s="16"/>
      <c r="AP303" s="19" t="str">
        <f>K39</f>
        <v>Шамсиев Р.Р.</v>
      </c>
      <c r="AQ303" s="19"/>
      <c r="AR303" s="19"/>
      <c r="AS303" s="19"/>
      <c r="AT303" s="19"/>
      <c r="AU303" s="19"/>
      <c r="AV303" s="19"/>
      <c r="AW303" s="19"/>
      <c r="AX303" s="19"/>
      <c r="AY303" s="22" t="s">
        <v>123</v>
      </c>
      <c r="AZ303" s="22"/>
      <c r="BA303" s="22"/>
      <c r="BB303" s="22"/>
      <c r="BC303" s="22"/>
      <c r="BD303" s="22"/>
      <c r="BE303" s="22"/>
      <c r="BF303" s="22"/>
      <c r="BG303" s="22"/>
      <c r="BH303" s="22"/>
      <c r="BI303" s="22"/>
    </row>
    <row r="304" spans="2:61" ht="15" customHeight="1">
      <c r="B304" s="17"/>
      <c r="C304" s="17"/>
      <c r="D304" s="17"/>
      <c r="E304" s="17"/>
      <c r="F304" s="17"/>
      <c r="G304" s="17"/>
      <c r="H304" s="17"/>
      <c r="I304" s="17"/>
      <c r="J304" s="17"/>
      <c r="K304" s="20"/>
      <c r="L304" s="20"/>
      <c r="M304" s="20"/>
      <c r="N304" s="20"/>
      <c r="O304" s="20"/>
      <c r="P304" s="20"/>
      <c r="Q304" s="20"/>
      <c r="R304" s="20"/>
      <c r="S304" s="20"/>
      <c r="T304" s="23"/>
      <c r="U304" s="23"/>
      <c r="V304" s="23"/>
      <c r="W304" s="23"/>
      <c r="X304" s="23"/>
      <c r="Y304" s="23"/>
      <c r="Z304" s="23"/>
      <c r="AA304" s="23"/>
      <c r="AB304" s="23"/>
      <c r="AC304" s="23"/>
      <c r="AD304" s="23"/>
      <c r="AE304" s="23"/>
      <c r="AF304" s="23"/>
      <c r="AG304" s="17"/>
      <c r="AH304" s="17"/>
      <c r="AI304" s="17"/>
      <c r="AJ304" s="17"/>
      <c r="AK304" s="17"/>
      <c r="AL304" s="17"/>
      <c r="AM304" s="17"/>
      <c r="AN304" s="17"/>
      <c r="AO304" s="17"/>
      <c r="AP304" s="20"/>
      <c r="AQ304" s="20"/>
      <c r="AR304" s="20"/>
      <c r="AS304" s="20"/>
      <c r="AT304" s="20"/>
      <c r="AU304" s="20"/>
      <c r="AV304" s="20"/>
      <c r="AW304" s="20"/>
      <c r="AX304" s="20"/>
      <c r="AY304" s="23"/>
      <c r="AZ304" s="23"/>
      <c r="BA304" s="23"/>
      <c r="BB304" s="23"/>
      <c r="BC304" s="23"/>
      <c r="BD304" s="23"/>
      <c r="BE304" s="23"/>
      <c r="BF304" s="23"/>
      <c r="BG304" s="23"/>
      <c r="BH304" s="23"/>
      <c r="BI304" s="23"/>
    </row>
    <row r="305" spans="2:61" ht="15" customHeight="1">
      <c r="B305" s="17"/>
      <c r="C305" s="17"/>
      <c r="D305" s="17"/>
      <c r="E305" s="17"/>
      <c r="F305" s="17"/>
      <c r="G305" s="17"/>
      <c r="H305" s="17"/>
      <c r="I305" s="17"/>
      <c r="J305" s="17"/>
      <c r="K305" s="20"/>
      <c r="L305" s="20"/>
      <c r="M305" s="20"/>
      <c r="N305" s="20"/>
      <c r="O305" s="20"/>
      <c r="P305" s="20"/>
      <c r="Q305" s="20"/>
      <c r="R305" s="20"/>
      <c r="S305" s="20"/>
      <c r="T305" s="23"/>
      <c r="U305" s="23"/>
      <c r="V305" s="23"/>
      <c r="W305" s="23"/>
      <c r="X305" s="23"/>
      <c r="Y305" s="23"/>
      <c r="Z305" s="23"/>
      <c r="AA305" s="23"/>
      <c r="AB305" s="23"/>
      <c r="AC305" s="23"/>
      <c r="AD305" s="23"/>
      <c r="AE305" s="23"/>
      <c r="AF305" s="23"/>
      <c r="AG305" s="17"/>
      <c r="AH305" s="17"/>
      <c r="AI305" s="17"/>
      <c r="AJ305" s="17"/>
      <c r="AK305" s="17"/>
      <c r="AL305" s="17"/>
      <c r="AM305" s="17"/>
      <c r="AN305" s="17"/>
      <c r="AO305" s="17"/>
      <c r="AP305" s="20"/>
      <c r="AQ305" s="20"/>
      <c r="AR305" s="20"/>
      <c r="AS305" s="20"/>
      <c r="AT305" s="20"/>
      <c r="AU305" s="20"/>
      <c r="AV305" s="20"/>
      <c r="AW305" s="20"/>
      <c r="AX305" s="20"/>
      <c r="AY305" s="23"/>
      <c r="AZ305" s="23"/>
      <c r="BA305" s="23"/>
      <c r="BB305" s="23"/>
      <c r="BC305" s="23"/>
      <c r="BD305" s="23"/>
      <c r="BE305" s="23"/>
      <c r="BF305" s="23"/>
      <c r="BG305" s="23"/>
      <c r="BH305" s="23"/>
      <c r="BI305" s="23"/>
    </row>
    <row r="306" spans="2:61" ht="15" customHeight="1">
      <c r="B306" s="17"/>
      <c r="C306" s="17"/>
      <c r="D306" s="17"/>
      <c r="E306" s="17"/>
      <c r="F306" s="17"/>
      <c r="G306" s="17"/>
      <c r="H306" s="17"/>
      <c r="I306" s="17"/>
      <c r="J306" s="17"/>
      <c r="K306" s="20"/>
      <c r="L306" s="20"/>
      <c r="M306" s="20"/>
      <c r="N306" s="20"/>
      <c r="O306" s="20"/>
      <c r="P306" s="20"/>
      <c r="Q306" s="20"/>
      <c r="R306" s="20"/>
      <c r="S306" s="20"/>
      <c r="T306" s="23"/>
      <c r="U306" s="23"/>
      <c r="V306" s="23"/>
      <c r="W306" s="23"/>
      <c r="X306" s="23"/>
      <c r="Y306" s="23"/>
      <c r="Z306" s="23"/>
      <c r="AA306" s="23"/>
      <c r="AB306" s="23"/>
      <c r="AC306" s="23"/>
      <c r="AD306" s="23"/>
      <c r="AE306" s="23"/>
      <c r="AF306" s="23"/>
      <c r="AG306" s="17"/>
      <c r="AH306" s="17"/>
      <c r="AI306" s="17"/>
      <c r="AJ306" s="17"/>
      <c r="AK306" s="17"/>
      <c r="AL306" s="17"/>
      <c r="AM306" s="17"/>
      <c r="AN306" s="17"/>
      <c r="AO306" s="17"/>
      <c r="AP306" s="20"/>
      <c r="AQ306" s="20"/>
      <c r="AR306" s="20"/>
      <c r="AS306" s="20"/>
      <c r="AT306" s="20"/>
      <c r="AU306" s="20"/>
      <c r="AV306" s="20"/>
      <c r="AW306" s="20"/>
      <c r="AX306" s="20"/>
      <c r="AY306" s="23"/>
      <c r="AZ306" s="23"/>
      <c r="BA306" s="23"/>
      <c r="BB306" s="23"/>
      <c r="BC306" s="23"/>
      <c r="BD306" s="23"/>
      <c r="BE306" s="23"/>
      <c r="BF306" s="23"/>
      <c r="BG306" s="23"/>
      <c r="BH306" s="23"/>
      <c r="BI306" s="23"/>
    </row>
    <row r="307" spans="2:61" ht="56.25" customHeight="1" thickBot="1">
      <c r="B307" s="18"/>
      <c r="C307" s="18"/>
      <c r="D307" s="18"/>
      <c r="E307" s="18"/>
      <c r="F307" s="18"/>
      <c r="G307" s="18"/>
      <c r="H307" s="18"/>
      <c r="I307" s="18"/>
      <c r="J307" s="18"/>
      <c r="K307" s="21"/>
      <c r="L307" s="21"/>
      <c r="M307" s="21"/>
      <c r="N307" s="21"/>
      <c r="O307" s="21"/>
      <c r="P307" s="21"/>
      <c r="Q307" s="21"/>
      <c r="R307" s="21"/>
      <c r="S307" s="21"/>
      <c r="T307" s="24"/>
      <c r="U307" s="24"/>
      <c r="V307" s="24"/>
      <c r="W307" s="24"/>
      <c r="X307" s="24"/>
      <c r="Y307" s="24"/>
      <c r="Z307" s="24"/>
      <c r="AA307" s="24"/>
      <c r="AB307" s="24"/>
      <c r="AC307" s="24"/>
      <c r="AD307" s="24"/>
      <c r="AE307" s="24"/>
      <c r="AF307" s="24"/>
      <c r="AG307" s="18"/>
      <c r="AH307" s="18"/>
      <c r="AI307" s="18"/>
      <c r="AJ307" s="18"/>
      <c r="AK307" s="18"/>
      <c r="AL307" s="18"/>
      <c r="AM307" s="18"/>
      <c r="AN307" s="18"/>
      <c r="AO307" s="18"/>
      <c r="AP307" s="21"/>
      <c r="AQ307" s="21"/>
      <c r="AR307" s="21"/>
      <c r="AS307" s="21"/>
      <c r="AT307" s="21"/>
      <c r="AU307" s="21"/>
      <c r="AV307" s="21"/>
      <c r="AW307" s="21"/>
      <c r="AX307" s="21"/>
      <c r="AY307" s="24"/>
      <c r="AZ307" s="24"/>
      <c r="BA307" s="24"/>
      <c r="BB307" s="24"/>
      <c r="BC307" s="24"/>
      <c r="BD307" s="24"/>
      <c r="BE307" s="24"/>
      <c r="BF307" s="24"/>
      <c r="BG307" s="24"/>
      <c r="BH307" s="24"/>
      <c r="BI307" s="24"/>
    </row>
    <row r="308" spans="2:61" ht="15.75" thickTop="1"/>
  </sheetData>
  <mergeCells count="1128">
    <mergeCell ref="B2:AO11"/>
    <mergeCell ref="AP2:AY11"/>
    <mergeCell ref="AZ2:BI11"/>
    <mergeCell ref="B12:BI15"/>
    <mergeCell ref="B16:BI17"/>
    <mergeCell ref="B18:J20"/>
    <mergeCell ref="K18:S20"/>
    <mergeCell ref="T18:AF20"/>
    <mergeCell ref="AG18:AO20"/>
    <mergeCell ref="AP18:BI20"/>
    <mergeCell ref="AY24:AZ26"/>
    <mergeCell ref="BA24:BB26"/>
    <mergeCell ref="BC24:BE26"/>
    <mergeCell ref="BF24:BI26"/>
    <mergeCell ref="B27:J29"/>
    <mergeCell ref="K27:S29"/>
    <mergeCell ref="T27:AF29"/>
    <mergeCell ref="AG27:AO29"/>
    <mergeCell ref="AP27:AU29"/>
    <mergeCell ref="AV27:AX29"/>
    <mergeCell ref="AY21:AZ23"/>
    <mergeCell ref="BA21:BB23"/>
    <mergeCell ref="BC21:BE23"/>
    <mergeCell ref="BF21:BI23"/>
    <mergeCell ref="B24:J26"/>
    <mergeCell ref="K24:S26"/>
    <mergeCell ref="T24:AF26"/>
    <mergeCell ref="AG24:AO26"/>
    <mergeCell ref="AP24:AU26"/>
    <mergeCell ref="AV24:AX26"/>
    <mergeCell ref="B21:J23"/>
    <mergeCell ref="K21:S23"/>
    <mergeCell ref="T21:AF23"/>
    <mergeCell ref="AG21:AO23"/>
    <mergeCell ref="AP21:AU23"/>
    <mergeCell ref="AV21:AX23"/>
    <mergeCell ref="AY30:AZ32"/>
    <mergeCell ref="BA30:BB32"/>
    <mergeCell ref="BC30:BE32"/>
    <mergeCell ref="BF30:BI32"/>
    <mergeCell ref="B33:J35"/>
    <mergeCell ref="K33:S35"/>
    <mergeCell ref="T33:AF35"/>
    <mergeCell ref="AG33:AO35"/>
    <mergeCell ref="AP33:AU35"/>
    <mergeCell ref="AV33:AX35"/>
    <mergeCell ref="AY27:AZ29"/>
    <mergeCell ref="BA27:BB29"/>
    <mergeCell ref="BC27:BE29"/>
    <mergeCell ref="BF27:BI29"/>
    <mergeCell ref="B30:J32"/>
    <mergeCell ref="K30:S32"/>
    <mergeCell ref="T30:AF32"/>
    <mergeCell ref="AG30:AO32"/>
    <mergeCell ref="AP30:AU32"/>
    <mergeCell ref="AV30:AX32"/>
    <mergeCell ref="AY36:AZ38"/>
    <mergeCell ref="BA36:BB38"/>
    <mergeCell ref="BC36:BE38"/>
    <mergeCell ref="BF36:BI38"/>
    <mergeCell ref="B39:J41"/>
    <mergeCell ref="K39:S41"/>
    <mergeCell ref="T39:AF41"/>
    <mergeCell ref="AG39:AO41"/>
    <mergeCell ref="AP39:AY41"/>
    <mergeCell ref="AZ39:BI41"/>
    <mergeCell ref="AY33:AZ35"/>
    <mergeCell ref="BA33:BB35"/>
    <mergeCell ref="BC33:BE35"/>
    <mergeCell ref="BF33:BI35"/>
    <mergeCell ref="B36:J38"/>
    <mergeCell ref="K36:S38"/>
    <mergeCell ref="T36:AF38"/>
    <mergeCell ref="AG36:AO38"/>
    <mergeCell ref="AP36:AU38"/>
    <mergeCell ref="AV36:AX38"/>
    <mergeCell ref="BF45:BG47"/>
    <mergeCell ref="BH45:BI47"/>
    <mergeCell ref="B48:J50"/>
    <mergeCell ref="K48:S50"/>
    <mergeCell ref="T48:AF50"/>
    <mergeCell ref="AG48:AO50"/>
    <mergeCell ref="AP48:AV50"/>
    <mergeCell ref="AW48:AY50"/>
    <mergeCell ref="AZ48:BE50"/>
    <mergeCell ref="BF48:BG50"/>
    <mergeCell ref="AZ42:BE44"/>
    <mergeCell ref="BF42:BG44"/>
    <mergeCell ref="BH42:BI44"/>
    <mergeCell ref="B45:J47"/>
    <mergeCell ref="K45:S47"/>
    <mergeCell ref="T45:AF47"/>
    <mergeCell ref="AG45:AO47"/>
    <mergeCell ref="AP45:AV47"/>
    <mergeCell ref="AW45:AY47"/>
    <mergeCell ref="AZ45:BE47"/>
    <mergeCell ref="B42:J44"/>
    <mergeCell ref="K42:S44"/>
    <mergeCell ref="T42:AF44"/>
    <mergeCell ref="AG42:AO44"/>
    <mergeCell ref="AP42:AV44"/>
    <mergeCell ref="AW42:AY44"/>
    <mergeCell ref="B54:AF57"/>
    <mergeCell ref="AG54:BI57"/>
    <mergeCell ref="B58:BI59"/>
    <mergeCell ref="B60:L62"/>
    <mergeCell ref="M60:P62"/>
    <mergeCell ref="Q60:T62"/>
    <mergeCell ref="U60:X62"/>
    <mergeCell ref="Y60:AB62"/>
    <mergeCell ref="AC60:AF62"/>
    <mergeCell ref="AG60:AO65"/>
    <mergeCell ref="BH48:BI50"/>
    <mergeCell ref="B51:J53"/>
    <mergeCell ref="K51:S53"/>
    <mergeCell ref="T51:AF53"/>
    <mergeCell ref="AG51:AO53"/>
    <mergeCell ref="AP51:AV53"/>
    <mergeCell ref="AW51:AY53"/>
    <mergeCell ref="AZ51:BE53"/>
    <mergeCell ref="BF51:BG53"/>
    <mergeCell ref="BH51:BI53"/>
    <mergeCell ref="B66:L68"/>
    <mergeCell ref="M66:P68"/>
    <mergeCell ref="Q66:T68"/>
    <mergeCell ref="U66:X68"/>
    <mergeCell ref="Y66:AB68"/>
    <mergeCell ref="AC66:AF68"/>
    <mergeCell ref="BJ60:BL65"/>
    <mergeCell ref="B63:L65"/>
    <mergeCell ref="M63:P65"/>
    <mergeCell ref="Q63:T65"/>
    <mergeCell ref="U63:X65"/>
    <mergeCell ref="Y63:AB65"/>
    <mergeCell ref="AC63:AF65"/>
    <mergeCell ref="AW63:AX65"/>
    <mergeCell ref="AY63:AZ65"/>
    <mergeCell ref="BA63:BB65"/>
    <mergeCell ref="AP60:AS65"/>
    <mergeCell ref="AT60:AV65"/>
    <mergeCell ref="AW60:BB62"/>
    <mergeCell ref="BC60:BD65"/>
    <mergeCell ref="BE60:BF65"/>
    <mergeCell ref="BG60:BI65"/>
    <mergeCell ref="BC69:BD71"/>
    <mergeCell ref="BE69:BF71"/>
    <mergeCell ref="BG69:BI71"/>
    <mergeCell ref="BJ69:BL71"/>
    <mergeCell ref="B72:L74"/>
    <mergeCell ref="M72:P74"/>
    <mergeCell ref="Q72:T74"/>
    <mergeCell ref="U72:X74"/>
    <mergeCell ref="Y72:AB74"/>
    <mergeCell ref="AC72:AF74"/>
    <mergeCell ref="AG69:AO71"/>
    <mergeCell ref="AP69:AS71"/>
    <mergeCell ref="AT69:AV71"/>
    <mergeCell ref="AW69:AX71"/>
    <mergeCell ref="AY69:AZ71"/>
    <mergeCell ref="BA69:BB71"/>
    <mergeCell ref="BC66:BD68"/>
    <mergeCell ref="BE66:BF68"/>
    <mergeCell ref="BG66:BI68"/>
    <mergeCell ref="BJ66:BL68"/>
    <mergeCell ref="B69:L71"/>
    <mergeCell ref="M69:P71"/>
    <mergeCell ref="Q69:T71"/>
    <mergeCell ref="U69:X71"/>
    <mergeCell ref="Y69:AB71"/>
    <mergeCell ref="AC69:AF71"/>
    <mergeCell ref="AG66:AO68"/>
    <mergeCell ref="AP66:AS68"/>
    <mergeCell ref="AT66:AV68"/>
    <mergeCell ref="AW66:AX68"/>
    <mergeCell ref="AY66:AZ68"/>
    <mergeCell ref="BA66:BB68"/>
    <mergeCell ref="BC75:BD77"/>
    <mergeCell ref="BE75:BF77"/>
    <mergeCell ref="BG75:BI77"/>
    <mergeCell ref="BJ75:BL77"/>
    <mergeCell ref="B78:L80"/>
    <mergeCell ref="M78:P80"/>
    <mergeCell ref="Q78:T80"/>
    <mergeCell ref="U78:X80"/>
    <mergeCell ref="Y78:AB80"/>
    <mergeCell ref="AC78:AF80"/>
    <mergeCell ref="AG75:AO77"/>
    <mergeCell ref="AP75:AS77"/>
    <mergeCell ref="AT75:AV77"/>
    <mergeCell ref="AW75:AX77"/>
    <mergeCell ref="AY75:AZ77"/>
    <mergeCell ref="BA75:BB77"/>
    <mergeCell ref="BC72:BD74"/>
    <mergeCell ref="BE72:BF74"/>
    <mergeCell ref="BG72:BI74"/>
    <mergeCell ref="BJ72:BL74"/>
    <mergeCell ref="B75:L77"/>
    <mergeCell ref="M75:P77"/>
    <mergeCell ref="Q75:T77"/>
    <mergeCell ref="U75:X77"/>
    <mergeCell ref="Y75:AB77"/>
    <mergeCell ref="AC75:AF77"/>
    <mergeCell ref="AG72:AO74"/>
    <mergeCell ref="AP72:AS74"/>
    <mergeCell ref="AT72:AV74"/>
    <mergeCell ref="AW72:AX74"/>
    <mergeCell ref="AY72:AZ74"/>
    <mergeCell ref="BA72:BB74"/>
    <mergeCell ref="BC81:BD83"/>
    <mergeCell ref="BE81:BF83"/>
    <mergeCell ref="BG81:BI83"/>
    <mergeCell ref="BJ81:BL83"/>
    <mergeCell ref="B84:L86"/>
    <mergeCell ref="M84:P86"/>
    <mergeCell ref="Q84:T86"/>
    <mergeCell ref="U84:X86"/>
    <mergeCell ref="Y84:AB86"/>
    <mergeCell ref="AC84:AF86"/>
    <mergeCell ref="AG81:AO83"/>
    <mergeCell ref="AP81:AS83"/>
    <mergeCell ref="AT81:AV83"/>
    <mergeCell ref="AW81:AX83"/>
    <mergeCell ref="AY81:AZ83"/>
    <mergeCell ref="BA81:BB83"/>
    <mergeCell ref="BC78:BD80"/>
    <mergeCell ref="BE78:BF80"/>
    <mergeCell ref="BG78:BI80"/>
    <mergeCell ref="BJ78:BL80"/>
    <mergeCell ref="B81:L83"/>
    <mergeCell ref="M81:P83"/>
    <mergeCell ref="Q81:T83"/>
    <mergeCell ref="U81:X83"/>
    <mergeCell ref="Y81:AB83"/>
    <mergeCell ref="AC81:AF83"/>
    <mergeCell ref="AG78:AO80"/>
    <mergeCell ref="AP78:AS80"/>
    <mergeCell ref="AT78:AV80"/>
    <mergeCell ref="AW78:AX80"/>
    <mergeCell ref="AY78:AZ80"/>
    <mergeCell ref="BA78:BB80"/>
    <mergeCell ref="BC87:BD89"/>
    <mergeCell ref="BE87:BF89"/>
    <mergeCell ref="BG87:BI89"/>
    <mergeCell ref="BJ87:BL89"/>
    <mergeCell ref="B90:L92"/>
    <mergeCell ref="M90:P92"/>
    <mergeCell ref="Q90:T92"/>
    <mergeCell ref="U90:X92"/>
    <mergeCell ref="Y90:AB92"/>
    <mergeCell ref="AC90:AF92"/>
    <mergeCell ref="AG87:AO89"/>
    <mergeCell ref="AP87:AS89"/>
    <mergeCell ref="AT87:AV89"/>
    <mergeCell ref="AW87:AX89"/>
    <mergeCell ref="AY87:AZ89"/>
    <mergeCell ref="BA87:BB89"/>
    <mergeCell ref="BC84:BD86"/>
    <mergeCell ref="BE84:BF86"/>
    <mergeCell ref="BG84:BI86"/>
    <mergeCell ref="BJ84:BL86"/>
    <mergeCell ref="B87:L89"/>
    <mergeCell ref="M87:P89"/>
    <mergeCell ref="Q87:T89"/>
    <mergeCell ref="U87:X89"/>
    <mergeCell ref="Y87:AB89"/>
    <mergeCell ref="AC87:AF89"/>
    <mergeCell ref="AG84:AO86"/>
    <mergeCell ref="AP84:AS86"/>
    <mergeCell ref="AT84:AV86"/>
    <mergeCell ref="AW84:AX86"/>
    <mergeCell ref="AY84:AZ86"/>
    <mergeCell ref="BA84:BB86"/>
    <mergeCell ref="BC93:BD95"/>
    <mergeCell ref="BE93:BF95"/>
    <mergeCell ref="BG93:BI95"/>
    <mergeCell ref="BJ93:BL95"/>
    <mergeCell ref="B96:L98"/>
    <mergeCell ref="M96:P98"/>
    <mergeCell ref="Q96:T98"/>
    <mergeCell ref="U96:X98"/>
    <mergeCell ref="Y96:AB98"/>
    <mergeCell ref="AC96:AF98"/>
    <mergeCell ref="AG93:AO95"/>
    <mergeCell ref="AP93:AS95"/>
    <mergeCell ref="AT93:AV95"/>
    <mergeCell ref="AW93:AX95"/>
    <mergeCell ref="AY93:AZ95"/>
    <mergeCell ref="BA93:BB95"/>
    <mergeCell ref="BC90:BD92"/>
    <mergeCell ref="BE90:BF92"/>
    <mergeCell ref="BG90:BI92"/>
    <mergeCell ref="BJ90:BL92"/>
    <mergeCell ref="B93:L95"/>
    <mergeCell ref="M93:P95"/>
    <mergeCell ref="Q93:T95"/>
    <mergeCell ref="U93:X95"/>
    <mergeCell ref="Y93:AB95"/>
    <mergeCell ref="AC93:AF95"/>
    <mergeCell ref="AG90:AO92"/>
    <mergeCell ref="AP90:AS92"/>
    <mergeCell ref="AT90:AV92"/>
    <mergeCell ref="AW90:AX92"/>
    <mergeCell ref="AY90:AZ92"/>
    <mergeCell ref="BA90:BB92"/>
    <mergeCell ref="BC99:BD101"/>
    <mergeCell ref="BE99:BF101"/>
    <mergeCell ref="BG99:BI101"/>
    <mergeCell ref="BJ99:BL101"/>
    <mergeCell ref="B102:L104"/>
    <mergeCell ref="M102:P104"/>
    <mergeCell ref="Q102:T104"/>
    <mergeCell ref="U102:X104"/>
    <mergeCell ref="Y102:AB104"/>
    <mergeCell ref="AC102:AF104"/>
    <mergeCell ref="AG99:AO101"/>
    <mergeCell ref="AP99:AS101"/>
    <mergeCell ref="AT99:AV101"/>
    <mergeCell ref="AW99:AX101"/>
    <mergeCell ref="AY99:AZ101"/>
    <mergeCell ref="BA99:BB101"/>
    <mergeCell ref="BC96:BD98"/>
    <mergeCell ref="BE96:BF98"/>
    <mergeCell ref="BG96:BI98"/>
    <mergeCell ref="BJ96:BL98"/>
    <mergeCell ref="B99:L101"/>
    <mergeCell ref="M99:P101"/>
    <mergeCell ref="Q99:T101"/>
    <mergeCell ref="U99:X101"/>
    <mergeCell ref="Y99:AB101"/>
    <mergeCell ref="AC99:AF101"/>
    <mergeCell ref="AG96:AO98"/>
    <mergeCell ref="AP96:AS98"/>
    <mergeCell ref="AT96:AV98"/>
    <mergeCell ref="AW96:AX98"/>
    <mergeCell ref="AY96:AZ98"/>
    <mergeCell ref="BA96:BB98"/>
    <mergeCell ref="BC105:BD107"/>
    <mergeCell ref="BE105:BF107"/>
    <mergeCell ref="BG105:BI107"/>
    <mergeCell ref="BJ105:BL107"/>
    <mergeCell ref="B108:L110"/>
    <mergeCell ref="M108:P110"/>
    <mergeCell ref="Q108:T110"/>
    <mergeCell ref="U108:X110"/>
    <mergeCell ref="Y108:AB110"/>
    <mergeCell ref="AC108:AF110"/>
    <mergeCell ref="AG105:AO107"/>
    <mergeCell ref="AP105:AS107"/>
    <mergeCell ref="AT105:AV107"/>
    <mergeCell ref="AW105:AX107"/>
    <mergeCell ref="AY105:AZ107"/>
    <mergeCell ref="BA105:BB107"/>
    <mergeCell ref="BC102:BD104"/>
    <mergeCell ref="BE102:BF104"/>
    <mergeCell ref="BG102:BI104"/>
    <mergeCell ref="BJ102:BL104"/>
    <mergeCell ref="B105:L107"/>
    <mergeCell ref="M105:P107"/>
    <mergeCell ref="Q105:T107"/>
    <mergeCell ref="U105:X107"/>
    <mergeCell ref="Y105:AB107"/>
    <mergeCell ref="AC105:AF107"/>
    <mergeCell ref="AG102:AO104"/>
    <mergeCell ref="AP102:AS104"/>
    <mergeCell ref="AT102:AV104"/>
    <mergeCell ref="AW102:AX104"/>
    <mergeCell ref="AY102:AZ104"/>
    <mergeCell ref="BA102:BB104"/>
    <mergeCell ref="BC111:BD113"/>
    <mergeCell ref="BE111:BF113"/>
    <mergeCell ref="BG111:BI113"/>
    <mergeCell ref="BJ111:BL113"/>
    <mergeCell ref="B114:L116"/>
    <mergeCell ref="M114:P116"/>
    <mergeCell ref="Q114:T116"/>
    <mergeCell ref="U114:X116"/>
    <mergeCell ref="Y114:AB116"/>
    <mergeCell ref="AC114:AF116"/>
    <mergeCell ref="AG111:AO113"/>
    <mergeCell ref="AP111:AS113"/>
    <mergeCell ref="AT111:AV113"/>
    <mergeCell ref="AW111:AX113"/>
    <mergeCell ref="AY111:AZ113"/>
    <mergeCell ref="BA111:BB113"/>
    <mergeCell ref="BC108:BD110"/>
    <mergeCell ref="BE108:BF110"/>
    <mergeCell ref="BG108:BI110"/>
    <mergeCell ref="BJ108:BL110"/>
    <mergeCell ref="B111:L113"/>
    <mergeCell ref="M111:P113"/>
    <mergeCell ref="Q111:T113"/>
    <mergeCell ref="U111:X113"/>
    <mergeCell ref="Y111:AB113"/>
    <mergeCell ref="AC111:AF113"/>
    <mergeCell ref="AG108:AO110"/>
    <mergeCell ref="AP108:AS110"/>
    <mergeCell ref="AT108:AV110"/>
    <mergeCell ref="AW108:AX110"/>
    <mergeCell ref="AY108:AZ110"/>
    <mergeCell ref="BA108:BB110"/>
    <mergeCell ref="BC117:BD119"/>
    <mergeCell ref="BE117:BF119"/>
    <mergeCell ref="BG117:BI119"/>
    <mergeCell ref="BJ117:BL119"/>
    <mergeCell ref="B120:L122"/>
    <mergeCell ref="M120:P122"/>
    <mergeCell ref="Q120:T122"/>
    <mergeCell ref="U120:X122"/>
    <mergeCell ref="Y120:AB122"/>
    <mergeCell ref="AC120:AF122"/>
    <mergeCell ref="AG117:AO119"/>
    <mergeCell ref="AP117:AS119"/>
    <mergeCell ref="AT117:AV119"/>
    <mergeCell ref="AW117:AX119"/>
    <mergeCell ref="AY117:AZ119"/>
    <mergeCell ref="BA117:BB119"/>
    <mergeCell ref="BC114:BD116"/>
    <mergeCell ref="BE114:BF116"/>
    <mergeCell ref="BG114:BI116"/>
    <mergeCell ref="BJ114:BL116"/>
    <mergeCell ref="B117:L119"/>
    <mergeCell ref="M117:P119"/>
    <mergeCell ref="Q117:T119"/>
    <mergeCell ref="U117:X119"/>
    <mergeCell ref="Y117:AB119"/>
    <mergeCell ref="AC117:AF119"/>
    <mergeCell ref="AG114:AO116"/>
    <mergeCell ref="AP114:AS116"/>
    <mergeCell ref="AT114:AV116"/>
    <mergeCell ref="AW114:AX116"/>
    <mergeCell ref="AY114:AZ116"/>
    <mergeCell ref="BA114:BB116"/>
    <mergeCell ref="BC123:BD125"/>
    <mergeCell ref="BE123:BF125"/>
    <mergeCell ref="BG123:BI125"/>
    <mergeCell ref="BJ123:BL125"/>
    <mergeCell ref="B126:L128"/>
    <mergeCell ref="M126:P128"/>
    <mergeCell ref="Q126:T128"/>
    <mergeCell ref="U126:X128"/>
    <mergeCell ref="Y126:AB128"/>
    <mergeCell ref="AC126:AF128"/>
    <mergeCell ref="AG123:AO125"/>
    <mergeCell ref="AP123:AS125"/>
    <mergeCell ref="AT123:AV125"/>
    <mergeCell ref="AW123:AX125"/>
    <mergeCell ref="AY123:AZ125"/>
    <mergeCell ref="BA123:BB125"/>
    <mergeCell ref="BC120:BD122"/>
    <mergeCell ref="BE120:BF122"/>
    <mergeCell ref="BG120:BI122"/>
    <mergeCell ref="BJ120:BL122"/>
    <mergeCell ref="B123:L125"/>
    <mergeCell ref="M123:P125"/>
    <mergeCell ref="Q123:T125"/>
    <mergeCell ref="U123:X125"/>
    <mergeCell ref="Y123:AB125"/>
    <mergeCell ref="AC123:AF125"/>
    <mergeCell ref="AG120:AO122"/>
    <mergeCell ref="AP120:AS122"/>
    <mergeCell ref="AT120:AV122"/>
    <mergeCell ref="AW120:AX122"/>
    <mergeCell ref="AY120:AZ122"/>
    <mergeCell ref="BA120:BB122"/>
    <mergeCell ref="BC129:BD131"/>
    <mergeCell ref="BE129:BF131"/>
    <mergeCell ref="BG129:BI131"/>
    <mergeCell ref="BJ129:BL131"/>
    <mergeCell ref="B132:L134"/>
    <mergeCell ref="M132:P134"/>
    <mergeCell ref="Q132:T134"/>
    <mergeCell ref="U132:X134"/>
    <mergeCell ref="Y132:AB134"/>
    <mergeCell ref="AC132:AF134"/>
    <mergeCell ref="AG129:AO131"/>
    <mergeCell ref="AP129:AS131"/>
    <mergeCell ref="AT129:AV131"/>
    <mergeCell ref="AW129:AX131"/>
    <mergeCell ref="AY129:AZ131"/>
    <mergeCell ref="BA129:BB131"/>
    <mergeCell ref="BC126:BD128"/>
    <mergeCell ref="BE126:BF128"/>
    <mergeCell ref="BG126:BI128"/>
    <mergeCell ref="BJ126:BL128"/>
    <mergeCell ref="B129:L131"/>
    <mergeCell ref="M129:P131"/>
    <mergeCell ref="Q129:T131"/>
    <mergeCell ref="U129:X131"/>
    <mergeCell ref="Y129:AB131"/>
    <mergeCell ref="AC129:AF131"/>
    <mergeCell ref="AG126:AO128"/>
    <mergeCell ref="AP126:AS128"/>
    <mergeCell ref="AT126:AV128"/>
    <mergeCell ref="AW126:AX128"/>
    <mergeCell ref="AY126:AZ128"/>
    <mergeCell ref="BA126:BB128"/>
    <mergeCell ref="BC135:BD137"/>
    <mergeCell ref="BE135:BF137"/>
    <mergeCell ref="BG135:BI137"/>
    <mergeCell ref="BJ135:BL137"/>
    <mergeCell ref="B138:L140"/>
    <mergeCell ref="M138:P140"/>
    <mergeCell ref="Q138:T140"/>
    <mergeCell ref="U138:X140"/>
    <mergeCell ref="Y138:AB140"/>
    <mergeCell ref="AC138:AF140"/>
    <mergeCell ref="AG135:AO137"/>
    <mergeCell ref="AP135:AS137"/>
    <mergeCell ref="AT135:AV137"/>
    <mergeCell ref="AW135:AX137"/>
    <mergeCell ref="AY135:AZ137"/>
    <mergeCell ref="BA135:BB137"/>
    <mergeCell ref="BC132:BD134"/>
    <mergeCell ref="BE132:BF134"/>
    <mergeCell ref="BG132:BI134"/>
    <mergeCell ref="BJ132:BL134"/>
    <mergeCell ref="B135:L137"/>
    <mergeCell ref="M135:P137"/>
    <mergeCell ref="Q135:T137"/>
    <mergeCell ref="U135:X137"/>
    <mergeCell ref="Y135:AB137"/>
    <mergeCell ref="AC135:AF137"/>
    <mergeCell ref="AG132:AO134"/>
    <mergeCell ref="AP132:AS134"/>
    <mergeCell ref="AT132:AV134"/>
    <mergeCell ref="AW132:AX134"/>
    <mergeCell ref="AY132:AZ134"/>
    <mergeCell ref="BA132:BB134"/>
    <mergeCell ref="BC141:BD143"/>
    <mergeCell ref="BE141:BF143"/>
    <mergeCell ref="BG141:BI143"/>
    <mergeCell ref="BJ141:BL143"/>
    <mergeCell ref="B144:L146"/>
    <mergeCell ref="M144:P146"/>
    <mergeCell ref="Q144:T146"/>
    <mergeCell ref="U144:X146"/>
    <mergeCell ref="Y144:AB146"/>
    <mergeCell ref="AC144:AF146"/>
    <mergeCell ref="AG141:AO143"/>
    <mergeCell ref="AP141:AS143"/>
    <mergeCell ref="AT141:AV143"/>
    <mergeCell ref="AW141:AX143"/>
    <mergeCell ref="AY141:AZ143"/>
    <mergeCell ref="BA141:BB143"/>
    <mergeCell ref="BC138:BD140"/>
    <mergeCell ref="BE138:BF140"/>
    <mergeCell ref="BG138:BI140"/>
    <mergeCell ref="BJ138:BL140"/>
    <mergeCell ref="B141:L143"/>
    <mergeCell ref="M141:P143"/>
    <mergeCell ref="Q141:T143"/>
    <mergeCell ref="U141:X143"/>
    <mergeCell ref="Y141:AB143"/>
    <mergeCell ref="AC141:AF143"/>
    <mergeCell ref="AG138:AO140"/>
    <mergeCell ref="AP138:AS140"/>
    <mergeCell ref="AT138:AV140"/>
    <mergeCell ref="AW138:AX140"/>
    <mergeCell ref="AY138:AZ140"/>
    <mergeCell ref="BA138:BB140"/>
    <mergeCell ref="BC147:BD149"/>
    <mergeCell ref="BE147:BF149"/>
    <mergeCell ref="BG147:BI149"/>
    <mergeCell ref="BJ147:BL149"/>
    <mergeCell ref="B150:L152"/>
    <mergeCell ref="M150:P152"/>
    <mergeCell ref="Q150:T152"/>
    <mergeCell ref="U150:X152"/>
    <mergeCell ref="Y150:AB152"/>
    <mergeCell ref="AC150:AF152"/>
    <mergeCell ref="AG147:AO149"/>
    <mergeCell ref="AP147:AS149"/>
    <mergeCell ref="AT147:AV149"/>
    <mergeCell ref="AW147:AX149"/>
    <mergeCell ref="AY147:AZ149"/>
    <mergeCell ref="BA147:BB149"/>
    <mergeCell ref="BC144:BD146"/>
    <mergeCell ref="BE144:BF146"/>
    <mergeCell ref="BG144:BI146"/>
    <mergeCell ref="BJ144:BL146"/>
    <mergeCell ref="B147:L149"/>
    <mergeCell ref="M147:P149"/>
    <mergeCell ref="Q147:T149"/>
    <mergeCell ref="U147:X149"/>
    <mergeCell ref="Y147:AB149"/>
    <mergeCell ref="AC147:AF149"/>
    <mergeCell ref="AG144:AO146"/>
    <mergeCell ref="AP144:AS146"/>
    <mergeCell ref="AT144:AV146"/>
    <mergeCell ref="AW144:AX146"/>
    <mergeCell ref="AY144:AZ146"/>
    <mergeCell ref="BA144:BB146"/>
    <mergeCell ref="BC153:BD155"/>
    <mergeCell ref="BE153:BF155"/>
    <mergeCell ref="BG153:BI155"/>
    <mergeCell ref="BJ153:BL155"/>
    <mergeCell ref="B156:L158"/>
    <mergeCell ref="M156:P158"/>
    <mergeCell ref="Q156:T158"/>
    <mergeCell ref="U156:X158"/>
    <mergeCell ref="Y156:AB158"/>
    <mergeCell ref="AC156:AF158"/>
    <mergeCell ref="AG153:AO155"/>
    <mergeCell ref="AP153:AS155"/>
    <mergeCell ref="AT153:AV155"/>
    <mergeCell ref="AW153:AX155"/>
    <mergeCell ref="AY153:AZ155"/>
    <mergeCell ref="BA153:BB155"/>
    <mergeCell ref="BC150:BD152"/>
    <mergeCell ref="BE150:BF152"/>
    <mergeCell ref="BG150:BI152"/>
    <mergeCell ref="BJ150:BL152"/>
    <mergeCell ref="B153:L155"/>
    <mergeCell ref="M153:P155"/>
    <mergeCell ref="Q153:T155"/>
    <mergeCell ref="U153:X155"/>
    <mergeCell ref="Y153:AB155"/>
    <mergeCell ref="AC153:AF155"/>
    <mergeCell ref="AG150:AO152"/>
    <mergeCell ref="AP150:AS152"/>
    <mergeCell ref="AT150:AV152"/>
    <mergeCell ref="AW150:AX152"/>
    <mergeCell ref="AY150:AZ152"/>
    <mergeCell ref="BA150:BB152"/>
    <mergeCell ref="BC159:BD161"/>
    <mergeCell ref="BE159:BF161"/>
    <mergeCell ref="BG159:BI161"/>
    <mergeCell ref="BJ159:BL161"/>
    <mergeCell ref="B162:L164"/>
    <mergeCell ref="M162:P164"/>
    <mergeCell ref="Q162:T164"/>
    <mergeCell ref="U162:X164"/>
    <mergeCell ref="Y162:AB164"/>
    <mergeCell ref="AC162:AF164"/>
    <mergeCell ref="AG159:AO161"/>
    <mergeCell ref="AP159:AS161"/>
    <mergeCell ref="AT159:AV161"/>
    <mergeCell ref="AW159:AX161"/>
    <mergeCell ref="AY159:AZ161"/>
    <mergeCell ref="BA159:BB161"/>
    <mergeCell ref="BC156:BD158"/>
    <mergeCell ref="BE156:BF158"/>
    <mergeCell ref="BG156:BI158"/>
    <mergeCell ref="BJ156:BL158"/>
    <mergeCell ref="B159:L161"/>
    <mergeCell ref="M159:P161"/>
    <mergeCell ref="Q159:T161"/>
    <mergeCell ref="U159:X161"/>
    <mergeCell ref="Y159:AB161"/>
    <mergeCell ref="AC159:AF161"/>
    <mergeCell ref="AG156:AO158"/>
    <mergeCell ref="AP156:AS158"/>
    <mergeCell ref="AT156:AV158"/>
    <mergeCell ref="AW156:AX158"/>
    <mergeCell ref="AY156:AZ158"/>
    <mergeCell ref="BA156:BB158"/>
    <mergeCell ref="AG165:BI167"/>
    <mergeCell ref="BJ165:BL167"/>
    <mergeCell ref="BM165:BO167"/>
    <mergeCell ref="B168:L170"/>
    <mergeCell ref="M168:P170"/>
    <mergeCell ref="Q168:T170"/>
    <mergeCell ref="U168:X170"/>
    <mergeCell ref="Y168:AB170"/>
    <mergeCell ref="AC168:AF170"/>
    <mergeCell ref="AG168:AO173"/>
    <mergeCell ref="BC162:BD164"/>
    <mergeCell ref="BE162:BF164"/>
    <mergeCell ref="BG162:BI164"/>
    <mergeCell ref="BJ162:BL164"/>
    <mergeCell ref="B165:L167"/>
    <mergeCell ref="M165:P167"/>
    <mergeCell ref="Q165:T167"/>
    <mergeCell ref="U165:X167"/>
    <mergeCell ref="Y165:AB167"/>
    <mergeCell ref="AC165:AF167"/>
    <mergeCell ref="AG162:AO164"/>
    <mergeCell ref="AP162:AS164"/>
    <mergeCell ref="AT162:AV164"/>
    <mergeCell ref="AW162:AX164"/>
    <mergeCell ref="AY162:AZ164"/>
    <mergeCell ref="BA162:BB164"/>
    <mergeCell ref="BJ171:BL173"/>
    <mergeCell ref="BM171:BO173"/>
    <mergeCell ref="B174:L176"/>
    <mergeCell ref="M174:P176"/>
    <mergeCell ref="Q174:T176"/>
    <mergeCell ref="U174:X176"/>
    <mergeCell ref="Y174:AB176"/>
    <mergeCell ref="AC174:AF176"/>
    <mergeCell ref="AG174:AO176"/>
    <mergeCell ref="AP174:AS176"/>
    <mergeCell ref="BJ168:BL170"/>
    <mergeCell ref="BM168:BO170"/>
    <mergeCell ref="B171:L173"/>
    <mergeCell ref="M171:P173"/>
    <mergeCell ref="Q171:T173"/>
    <mergeCell ref="U171:X173"/>
    <mergeCell ref="Y171:AB173"/>
    <mergeCell ref="AC171:AF173"/>
    <mergeCell ref="AW171:AX173"/>
    <mergeCell ref="AY171:AZ173"/>
    <mergeCell ref="AP168:AS173"/>
    <mergeCell ref="AT168:AV173"/>
    <mergeCell ref="AW168:BB170"/>
    <mergeCell ref="BC168:BD173"/>
    <mergeCell ref="BE168:BF173"/>
    <mergeCell ref="BG168:BI173"/>
    <mergeCell ref="BA171:BB173"/>
    <mergeCell ref="BE177:BF179"/>
    <mergeCell ref="BG177:BI179"/>
    <mergeCell ref="BJ177:BL179"/>
    <mergeCell ref="BM177:BO179"/>
    <mergeCell ref="B180:L182"/>
    <mergeCell ref="M180:P182"/>
    <mergeCell ref="Q180:T182"/>
    <mergeCell ref="U180:X182"/>
    <mergeCell ref="Y180:AB182"/>
    <mergeCell ref="AC180:AF182"/>
    <mergeCell ref="AP177:AS179"/>
    <mergeCell ref="AT177:AV179"/>
    <mergeCell ref="AW177:AX179"/>
    <mergeCell ref="AY177:AZ179"/>
    <mergeCell ref="BA177:BB179"/>
    <mergeCell ref="BC177:BD179"/>
    <mergeCell ref="BG174:BI176"/>
    <mergeCell ref="BJ174:BL176"/>
    <mergeCell ref="BM174:BO176"/>
    <mergeCell ref="B177:L179"/>
    <mergeCell ref="M177:P179"/>
    <mergeCell ref="Q177:T179"/>
    <mergeCell ref="U177:X179"/>
    <mergeCell ref="Y177:AB179"/>
    <mergeCell ref="AC177:AF179"/>
    <mergeCell ref="AG177:AO179"/>
    <mergeCell ref="AT174:AV176"/>
    <mergeCell ref="AW174:AX176"/>
    <mergeCell ref="AY174:AZ176"/>
    <mergeCell ref="BA174:BB176"/>
    <mergeCell ref="BC174:BD176"/>
    <mergeCell ref="BE174:BF176"/>
    <mergeCell ref="BE183:BF185"/>
    <mergeCell ref="BG183:BI185"/>
    <mergeCell ref="B186:L188"/>
    <mergeCell ref="M186:P188"/>
    <mergeCell ref="Q186:T188"/>
    <mergeCell ref="U186:X188"/>
    <mergeCell ref="Y186:AB188"/>
    <mergeCell ref="AC186:AF188"/>
    <mergeCell ref="AG186:AO188"/>
    <mergeCell ref="AP186:AS188"/>
    <mergeCell ref="AP183:AS185"/>
    <mergeCell ref="AT183:AV185"/>
    <mergeCell ref="AW183:AX185"/>
    <mergeCell ref="AY183:AZ185"/>
    <mergeCell ref="BA183:BB185"/>
    <mergeCell ref="BC183:BD185"/>
    <mergeCell ref="BC180:BD182"/>
    <mergeCell ref="BE180:BF182"/>
    <mergeCell ref="BG180:BI182"/>
    <mergeCell ref="B183:L185"/>
    <mergeCell ref="M183:P185"/>
    <mergeCell ref="Q183:T185"/>
    <mergeCell ref="U183:X185"/>
    <mergeCell ref="Y183:AB185"/>
    <mergeCell ref="AC183:AF185"/>
    <mergeCell ref="AG183:AO185"/>
    <mergeCell ref="AG180:AO182"/>
    <mergeCell ref="AP180:AS182"/>
    <mergeCell ref="AT180:AV182"/>
    <mergeCell ref="AW180:AX182"/>
    <mergeCell ref="AY180:AZ182"/>
    <mergeCell ref="BA180:BB182"/>
    <mergeCell ref="B192:L194"/>
    <mergeCell ref="M192:P194"/>
    <mergeCell ref="Q192:T194"/>
    <mergeCell ref="U192:X194"/>
    <mergeCell ref="Y192:AB194"/>
    <mergeCell ref="AC192:AF194"/>
    <mergeCell ref="AW189:AX191"/>
    <mergeCell ref="AY189:AZ191"/>
    <mergeCell ref="BA189:BB191"/>
    <mergeCell ref="BC189:BD191"/>
    <mergeCell ref="BE189:BF191"/>
    <mergeCell ref="BG189:BI191"/>
    <mergeCell ref="BG186:BI188"/>
    <mergeCell ref="B189:L191"/>
    <mergeCell ref="M189:P191"/>
    <mergeCell ref="Q189:T191"/>
    <mergeCell ref="U189:X191"/>
    <mergeCell ref="Y189:AB191"/>
    <mergeCell ref="AC189:AF191"/>
    <mergeCell ref="AG189:AO191"/>
    <mergeCell ref="AP189:AS191"/>
    <mergeCell ref="AT189:AV191"/>
    <mergeCell ref="AT186:AV188"/>
    <mergeCell ref="AW186:AX188"/>
    <mergeCell ref="AY186:AZ188"/>
    <mergeCell ref="BA186:BB188"/>
    <mergeCell ref="BC186:BD188"/>
    <mergeCell ref="BE186:BF188"/>
    <mergeCell ref="BE195:BF197"/>
    <mergeCell ref="BG195:BI197"/>
    <mergeCell ref="B198:L200"/>
    <mergeCell ref="M198:P200"/>
    <mergeCell ref="Q198:T200"/>
    <mergeCell ref="U198:X200"/>
    <mergeCell ref="Y198:AB200"/>
    <mergeCell ref="AC198:AF200"/>
    <mergeCell ref="AG198:AO200"/>
    <mergeCell ref="AP198:AS200"/>
    <mergeCell ref="AP195:AS197"/>
    <mergeCell ref="AT195:AV197"/>
    <mergeCell ref="AW195:AX197"/>
    <mergeCell ref="AY195:AZ197"/>
    <mergeCell ref="BA195:BB197"/>
    <mergeCell ref="BC195:BD197"/>
    <mergeCell ref="BC192:BD194"/>
    <mergeCell ref="BE192:BF194"/>
    <mergeCell ref="BG192:BI194"/>
    <mergeCell ref="B195:L197"/>
    <mergeCell ref="M195:P197"/>
    <mergeCell ref="Q195:T197"/>
    <mergeCell ref="U195:X197"/>
    <mergeCell ref="Y195:AB197"/>
    <mergeCell ref="AC195:AF197"/>
    <mergeCell ref="AG195:AO197"/>
    <mergeCell ref="AG192:AO194"/>
    <mergeCell ref="AP192:AS194"/>
    <mergeCell ref="AT192:AV194"/>
    <mergeCell ref="AW192:AX194"/>
    <mergeCell ref="AY192:AZ194"/>
    <mergeCell ref="BA192:BB194"/>
    <mergeCell ref="AW201:AX203"/>
    <mergeCell ref="AY201:AZ203"/>
    <mergeCell ref="BA201:BB203"/>
    <mergeCell ref="BC201:BD203"/>
    <mergeCell ref="BE201:BF203"/>
    <mergeCell ref="BG201:BI203"/>
    <mergeCell ref="BG198:BI200"/>
    <mergeCell ref="B201:L203"/>
    <mergeCell ref="M201:P203"/>
    <mergeCell ref="Q201:T203"/>
    <mergeCell ref="U201:X203"/>
    <mergeCell ref="Y201:AB203"/>
    <mergeCell ref="AC201:AF203"/>
    <mergeCell ref="AG201:AO203"/>
    <mergeCell ref="AP201:AS203"/>
    <mergeCell ref="AT201:AV203"/>
    <mergeCell ref="AT198:AV200"/>
    <mergeCell ref="AW198:AX200"/>
    <mergeCell ref="AY198:AZ200"/>
    <mergeCell ref="BA198:BB200"/>
    <mergeCell ref="BC198:BD200"/>
    <mergeCell ref="BE198:BF200"/>
    <mergeCell ref="BC204:BD206"/>
    <mergeCell ref="BE204:BF206"/>
    <mergeCell ref="BG204:BI206"/>
    <mergeCell ref="B207:L209"/>
    <mergeCell ref="M207:P209"/>
    <mergeCell ref="Q207:T209"/>
    <mergeCell ref="U207:X209"/>
    <mergeCell ref="Y207:AB209"/>
    <mergeCell ref="AC207:AF209"/>
    <mergeCell ref="AG207:AO209"/>
    <mergeCell ref="AG204:AO206"/>
    <mergeCell ref="AP204:AS206"/>
    <mergeCell ref="AT204:AV206"/>
    <mergeCell ref="AW204:AX206"/>
    <mergeCell ref="AY204:AZ206"/>
    <mergeCell ref="BA204:BB206"/>
    <mergeCell ref="B204:L206"/>
    <mergeCell ref="M204:P206"/>
    <mergeCell ref="Q204:T206"/>
    <mergeCell ref="U204:X206"/>
    <mergeCell ref="Y204:AB206"/>
    <mergeCell ref="AC204:AF206"/>
    <mergeCell ref="AZ216:BI218"/>
    <mergeCell ref="B219:G221"/>
    <mergeCell ref="H219:M221"/>
    <mergeCell ref="N219:S221"/>
    <mergeCell ref="T219:AF221"/>
    <mergeCell ref="AG219:AO221"/>
    <mergeCell ref="AP219:AY221"/>
    <mergeCell ref="AZ219:BI221"/>
    <mergeCell ref="BE207:BF209"/>
    <mergeCell ref="BG207:BI209"/>
    <mergeCell ref="B210:BI213"/>
    <mergeCell ref="B214:BI215"/>
    <mergeCell ref="B216:G218"/>
    <mergeCell ref="H216:M218"/>
    <mergeCell ref="N216:S218"/>
    <mergeCell ref="T216:AF218"/>
    <mergeCell ref="AG216:AO218"/>
    <mergeCell ref="AP216:AY218"/>
    <mergeCell ref="AP207:AS209"/>
    <mergeCell ref="AT207:AV209"/>
    <mergeCell ref="AW207:AX209"/>
    <mergeCell ref="AY207:AZ209"/>
    <mergeCell ref="BA207:BB209"/>
    <mergeCell ref="BC207:BD209"/>
    <mergeCell ref="BB228:BI230"/>
    <mergeCell ref="B231:G233"/>
    <mergeCell ref="H231:M233"/>
    <mergeCell ref="N231:S233"/>
    <mergeCell ref="T231:AC233"/>
    <mergeCell ref="AD231:AI233"/>
    <mergeCell ref="AJ231:AO233"/>
    <mergeCell ref="AP231:AU233"/>
    <mergeCell ref="AV231:BA233"/>
    <mergeCell ref="BB231:BI233"/>
    <mergeCell ref="B222:BI225"/>
    <mergeCell ref="B226:BI227"/>
    <mergeCell ref="B228:G230"/>
    <mergeCell ref="H228:M230"/>
    <mergeCell ref="N228:S230"/>
    <mergeCell ref="T228:AC230"/>
    <mergeCell ref="AD228:AI230"/>
    <mergeCell ref="AJ228:AO230"/>
    <mergeCell ref="AP228:AU230"/>
    <mergeCell ref="AV228:BA230"/>
    <mergeCell ref="AO240:AQ240"/>
    <mergeCell ref="AR240:AV240"/>
    <mergeCell ref="AW240:AY240"/>
    <mergeCell ref="AZ240:BB240"/>
    <mergeCell ref="BC240:BF240"/>
    <mergeCell ref="BG240:BI240"/>
    <mergeCell ref="T240:V240"/>
    <mergeCell ref="W240:AA240"/>
    <mergeCell ref="AB240:AD240"/>
    <mergeCell ref="AE240:AH240"/>
    <mergeCell ref="AI240:AK240"/>
    <mergeCell ref="AL240:AN240"/>
    <mergeCell ref="B234:BI235"/>
    <mergeCell ref="B236:V237"/>
    <mergeCell ref="W236:AQ237"/>
    <mergeCell ref="AR236:BI237"/>
    <mergeCell ref="B238:BI239"/>
    <mergeCell ref="B240:G240"/>
    <mergeCell ref="H240:J240"/>
    <mergeCell ref="K240:M240"/>
    <mergeCell ref="N240:P240"/>
    <mergeCell ref="Q240:S240"/>
    <mergeCell ref="B245:G248"/>
    <mergeCell ref="H245:J248"/>
    <mergeCell ref="K245:M248"/>
    <mergeCell ref="N245:P248"/>
    <mergeCell ref="Q245:S248"/>
    <mergeCell ref="W241:AA244"/>
    <mergeCell ref="AB241:AD244"/>
    <mergeCell ref="AE241:AH244"/>
    <mergeCell ref="AI241:AK244"/>
    <mergeCell ref="AL241:AN244"/>
    <mergeCell ref="AO241:AQ244"/>
    <mergeCell ref="B241:G244"/>
    <mergeCell ref="H241:J244"/>
    <mergeCell ref="K241:M244"/>
    <mergeCell ref="N241:P244"/>
    <mergeCell ref="Q241:S244"/>
    <mergeCell ref="T241:V244"/>
    <mergeCell ref="AO245:AQ248"/>
    <mergeCell ref="AR245:AV248"/>
    <mergeCell ref="AW245:AY248"/>
    <mergeCell ref="AZ245:BB248"/>
    <mergeCell ref="BC245:BF248"/>
    <mergeCell ref="BG245:BI248"/>
    <mergeCell ref="T245:V248"/>
    <mergeCell ref="W245:AA248"/>
    <mergeCell ref="AB245:AD248"/>
    <mergeCell ref="AE245:AH248"/>
    <mergeCell ref="AI245:AK248"/>
    <mergeCell ref="AL245:AN248"/>
    <mergeCell ref="AR241:AV244"/>
    <mergeCell ref="AW241:AY244"/>
    <mergeCell ref="AZ241:BB244"/>
    <mergeCell ref="BC241:BF244"/>
    <mergeCell ref="BG241:BI244"/>
    <mergeCell ref="AR249:AV252"/>
    <mergeCell ref="AW249:AY252"/>
    <mergeCell ref="AZ249:BB252"/>
    <mergeCell ref="BC249:BF252"/>
    <mergeCell ref="BG249:BI252"/>
    <mergeCell ref="B253:BI256"/>
    <mergeCell ref="W249:AA252"/>
    <mergeCell ref="AB249:AD252"/>
    <mergeCell ref="AE249:AH252"/>
    <mergeCell ref="AI249:AK252"/>
    <mergeCell ref="AL249:AN252"/>
    <mergeCell ref="AO249:AQ252"/>
    <mergeCell ref="B249:G252"/>
    <mergeCell ref="H249:J252"/>
    <mergeCell ref="K249:M252"/>
    <mergeCell ref="N249:P252"/>
    <mergeCell ref="Q249:S252"/>
    <mergeCell ref="T249:V252"/>
    <mergeCell ref="AU259:AW259"/>
    <mergeCell ref="AX259:AZ259"/>
    <mergeCell ref="BA259:BC259"/>
    <mergeCell ref="BD259:BF259"/>
    <mergeCell ref="BG259:BI259"/>
    <mergeCell ref="N260:P263"/>
    <mergeCell ref="AC259:AE259"/>
    <mergeCell ref="AF259:AH259"/>
    <mergeCell ref="AI259:AK259"/>
    <mergeCell ref="AL259:AN259"/>
    <mergeCell ref="AO259:AQ259"/>
    <mergeCell ref="AR259:AT259"/>
    <mergeCell ref="B257:BI258"/>
    <mergeCell ref="B259:D259"/>
    <mergeCell ref="E259:G259"/>
    <mergeCell ref="H259:J259"/>
    <mergeCell ref="K259:M259"/>
    <mergeCell ref="N259:P259"/>
    <mergeCell ref="Q259:S259"/>
    <mergeCell ref="T259:V259"/>
    <mergeCell ref="W259:Y259"/>
    <mergeCell ref="Z259:AB259"/>
    <mergeCell ref="B268:BI269"/>
    <mergeCell ref="B270:D274"/>
    <mergeCell ref="E270:G274"/>
    <mergeCell ref="H270:J274"/>
    <mergeCell ref="K270:P274"/>
    <mergeCell ref="Q270:Y272"/>
    <mergeCell ref="Z270:AB274"/>
    <mergeCell ref="AC270:AG274"/>
    <mergeCell ref="AH270:AJ274"/>
    <mergeCell ref="AK270:AM274"/>
    <mergeCell ref="BA260:BC263"/>
    <mergeCell ref="BD260:BF263"/>
    <mergeCell ref="BG260:BI263"/>
    <mergeCell ref="B264:AB267"/>
    <mergeCell ref="AC264:AS267"/>
    <mergeCell ref="AT264:BI267"/>
    <mergeCell ref="AI260:AK263"/>
    <mergeCell ref="AL260:AN263"/>
    <mergeCell ref="AO260:AQ263"/>
    <mergeCell ref="AR260:AT263"/>
    <mergeCell ref="AU260:AW263"/>
    <mergeCell ref="AX260:AZ263"/>
    <mergeCell ref="Q260:S263"/>
    <mergeCell ref="T260:V263"/>
    <mergeCell ref="W260:Y263"/>
    <mergeCell ref="Z260:AB263"/>
    <mergeCell ref="AC260:AE263"/>
    <mergeCell ref="AF260:AH263"/>
    <mergeCell ref="B260:D263"/>
    <mergeCell ref="E260:G263"/>
    <mergeCell ref="H260:J263"/>
    <mergeCell ref="K260:M263"/>
    <mergeCell ref="AQ275:AS278"/>
    <mergeCell ref="AT275:AV278"/>
    <mergeCell ref="AW275:AY278"/>
    <mergeCell ref="AZ275:BE278"/>
    <mergeCell ref="BF275:BI278"/>
    <mergeCell ref="B279:D282"/>
    <mergeCell ref="E279:G282"/>
    <mergeCell ref="H279:J282"/>
    <mergeCell ref="K279:M282"/>
    <mergeCell ref="N279:P282"/>
    <mergeCell ref="W275:Y278"/>
    <mergeCell ref="Z275:AB278"/>
    <mergeCell ref="AC275:AG278"/>
    <mergeCell ref="AH275:AJ278"/>
    <mergeCell ref="AK275:AM278"/>
    <mergeCell ref="AN275:AP278"/>
    <mergeCell ref="Q273:R274"/>
    <mergeCell ref="S273:V274"/>
    <mergeCell ref="W273:Y274"/>
    <mergeCell ref="B275:D278"/>
    <mergeCell ref="E275:G278"/>
    <mergeCell ref="H275:J278"/>
    <mergeCell ref="K275:M278"/>
    <mergeCell ref="N275:P278"/>
    <mergeCell ref="Q275:R278"/>
    <mergeCell ref="S275:V278"/>
    <mergeCell ref="AN270:AP274"/>
    <mergeCell ref="AQ270:AS274"/>
    <mergeCell ref="AT270:AV274"/>
    <mergeCell ref="AW270:AY274"/>
    <mergeCell ref="AZ270:BE274"/>
    <mergeCell ref="BF270:BI274"/>
    <mergeCell ref="B293:BI294"/>
    <mergeCell ref="B295:F300"/>
    <mergeCell ref="G295:K297"/>
    <mergeCell ref="L295:Q297"/>
    <mergeCell ref="R295:V300"/>
    <mergeCell ref="W295:AA297"/>
    <mergeCell ref="AB295:AG297"/>
    <mergeCell ref="AH295:AL300"/>
    <mergeCell ref="AM295:AQ297"/>
    <mergeCell ref="AR295:AW297"/>
    <mergeCell ref="BF279:BI282"/>
    <mergeCell ref="B283:BI284"/>
    <mergeCell ref="B285:F288"/>
    <mergeCell ref="G285:BI288"/>
    <mergeCell ref="B289:F292"/>
    <mergeCell ref="G289:AG292"/>
    <mergeCell ref="AH289:BI292"/>
    <mergeCell ref="AK279:AM282"/>
    <mergeCell ref="AN279:AP282"/>
    <mergeCell ref="AQ279:AS282"/>
    <mergeCell ref="AT279:AV282"/>
    <mergeCell ref="AW279:AY282"/>
    <mergeCell ref="AZ279:BE282"/>
    <mergeCell ref="Q279:R282"/>
    <mergeCell ref="S279:V282"/>
    <mergeCell ref="W279:Y282"/>
    <mergeCell ref="Z279:AB282"/>
    <mergeCell ref="AC279:AG282"/>
    <mergeCell ref="AH279:AJ282"/>
    <mergeCell ref="BD298:BI300"/>
    <mergeCell ref="B301:BI302"/>
    <mergeCell ref="B303:J307"/>
    <mergeCell ref="K303:S307"/>
    <mergeCell ref="T303:AF307"/>
    <mergeCell ref="AG303:AO307"/>
    <mergeCell ref="AP303:AX307"/>
    <mergeCell ref="AY303:BI307"/>
    <mergeCell ref="AX295:AZ300"/>
    <mergeCell ref="BA295:BC297"/>
    <mergeCell ref="BD295:BI297"/>
    <mergeCell ref="G298:K300"/>
    <mergeCell ref="L298:Q300"/>
    <mergeCell ref="W298:AA300"/>
    <mergeCell ref="AB298:AG300"/>
    <mergeCell ref="AM298:AQ300"/>
    <mergeCell ref="AR298:AW300"/>
    <mergeCell ref="BA298:BC300"/>
  </mergeCells>
  <conditionalFormatting sqref="AT66:AZ68 AY108:AZ119 AY123:AZ131 AY135:AZ137 AY141:AZ164 AY69:AZ104 AT69:AX164 BE66:BL164">
    <cfRule type="cellIs" dxfId="531" priority="38" operator="equal">
      <formula>0</formula>
    </cfRule>
  </conditionalFormatting>
  <conditionalFormatting sqref="AY177:AZ209">
    <cfRule type="cellIs" dxfId="530" priority="37" operator="equal">
      <formula>0</formula>
    </cfRule>
  </conditionalFormatting>
  <conditionalFormatting sqref="AE245:AK248 AO245:AQ248">
    <cfRule type="expression" dxfId="529" priority="36">
      <formula>($AB$245=0)</formula>
    </cfRule>
  </conditionalFormatting>
  <conditionalFormatting sqref="AK279:AM282">
    <cfRule type="cellIs" dxfId="528" priority="35" operator="equal">
      <formula>0</formula>
    </cfRule>
  </conditionalFormatting>
  <conditionalFormatting sqref="BA66:BB164">
    <cfRule type="cellIs" dxfId="527" priority="34" operator="equal">
      <formula>0</formula>
    </cfRule>
  </conditionalFormatting>
  <conditionalFormatting sqref="BG66:BL164">
    <cfRule type="cellIs" dxfId="526" priority="33" operator="lessThan">
      <formula>0</formula>
    </cfRule>
  </conditionalFormatting>
  <conditionalFormatting sqref="BG177:BI209">
    <cfRule type="cellIs" dxfId="525" priority="32" operator="equal">
      <formula>0</formula>
    </cfRule>
  </conditionalFormatting>
  <conditionalFormatting sqref="BG177:BI209">
    <cfRule type="cellIs" dxfId="524" priority="31" operator="lessThan">
      <formula>0</formula>
    </cfRule>
  </conditionalFormatting>
  <conditionalFormatting sqref="AZ245:BI248">
    <cfRule type="expression" dxfId="523" priority="30">
      <formula>$AW$245=0</formula>
    </cfRule>
  </conditionalFormatting>
  <conditionalFormatting sqref="AH279:AJ282">
    <cfRule type="cellIs" dxfId="522" priority="29" operator="equal">
      <formula>0</formula>
    </cfRule>
  </conditionalFormatting>
  <conditionalFormatting sqref="AT174:BB176 AT177:AX209 BE177:BF209 BE174:BI176 BA177:BB209">
    <cfRule type="cellIs" dxfId="521" priority="28" operator="equal">
      <formula>0</formula>
    </cfRule>
  </conditionalFormatting>
  <conditionalFormatting sqref="BG174:BI176">
    <cfRule type="cellIs" dxfId="520" priority="27" operator="lessThan">
      <formula>0</formula>
    </cfRule>
  </conditionalFormatting>
  <conditionalFormatting sqref="BC66:BD164">
    <cfRule type="cellIs" dxfId="519" priority="26" operator="equal">
      <formula>0</formula>
    </cfRule>
  </conditionalFormatting>
  <conditionalFormatting sqref="BC174:BD209">
    <cfRule type="cellIs" dxfId="518" priority="25" operator="equal">
      <formula>0</formula>
    </cfRule>
  </conditionalFormatting>
  <conditionalFormatting sqref="AE241:AK244">
    <cfRule type="expression" dxfId="517" priority="24">
      <formula>($AB$245=0)</formula>
    </cfRule>
  </conditionalFormatting>
  <conditionalFormatting sqref="AO241:AQ244">
    <cfRule type="expression" dxfId="516" priority="23">
      <formula>($AB$245=0)</formula>
    </cfRule>
  </conditionalFormatting>
  <conditionalFormatting sqref="AZ241:BI244">
    <cfRule type="expression" dxfId="515" priority="22">
      <formula>$AW$245=0</formula>
    </cfRule>
  </conditionalFormatting>
  <conditionalFormatting sqref="AY105:AZ107">
    <cfRule type="cellIs" dxfId="514" priority="21" operator="equal">
      <formula>0</formula>
    </cfRule>
  </conditionalFormatting>
  <conditionalFormatting sqref="AY120:AZ122">
    <cfRule type="cellIs" dxfId="513" priority="20" operator="equal">
      <formula>0</formula>
    </cfRule>
  </conditionalFormatting>
  <conditionalFormatting sqref="AY132:AZ134">
    <cfRule type="cellIs" dxfId="512" priority="19" operator="equal">
      <formula>0</formula>
    </cfRule>
  </conditionalFormatting>
  <conditionalFormatting sqref="AY138:AZ140">
    <cfRule type="cellIs" dxfId="511" priority="18" operator="equal">
      <formula>0</formula>
    </cfRule>
  </conditionalFormatting>
  <conditionalFormatting sqref="BJ165:BL170">
    <cfRule type="cellIs" dxfId="510" priority="17" operator="equal">
      <formula>0</formula>
    </cfRule>
  </conditionalFormatting>
  <conditionalFormatting sqref="BJ165:BL170">
    <cfRule type="cellIs" dxfId="509" priority="16" operator="lessThan">
      <formula>0</formula>
    </cfRule>
  </conditionalFormatting>
  <conditionalFormatting sqref="BJ171:BL173">
    <cfRule type="cellIs" dxfId="508" priority="15" operator="equal">
      <formula>0</formula>
    </cfRule>
  </conditionalFormatting>
  <conditionalFormatting sqref="BJ171:BL173">
    <cfRule type="cellIs" dxfId="507" priority="14" operator="lessThan">
      <formula>0</formula>
    </cfRule>
  </conditionalFormatting>
  <conditionalFormatting sqref="BH48:BI53">
    <cfRule type="cellIs" dxfId="506" priority="13" operator="equal">
      <formula>0</formula>
    </cfRule>
  </conditionalFormatting>
  <conditionalFormatting sqref="BJ174:BL176">
    <cfRule type="cellIs" dxfId="505" priority="12" operator="equal">
      <formula>0</formula>
    </cfRule>
  </conditionalFormatting>
  <conditionalFormatting sqref="BJ174:BL176">
    <cfRule type="cellIs" dxfId="504" priority="11" operator="lessThan">
      <formula>0</formula>
    </cfRule>
  </conditionalFormatting>
  <conditionalFormatting sqref="AL245:AN248">
    <cfRule type="expression" dxfId="503" priority="10">
      <formula>($AB$245=0)</formula>
    </cfRule>
  </conditionalFormatting>
  <conditionalFormatting sqref="AL241:AN244">
    <cfRule type="expression" dxfId="502" priority="9">
      <formula>($AB$245=0)</formula>
    </cfRule>
  </conditionalFormatting>
  <conditionalFormatting sqref="M66:Y68 Y69:Y71 M72:Y150">
    <cfRule type="cellIs" dxfId="501" priority="8" operator="equal">
      <formula>0</formula>
    </cfRule>
  </conditionalFormatting>
  <conditionalFormatting sqref="AC69:AC71">
    <cfRule type="cellIs" dxfId="500" priority="7" operator="equal">
      <formula>0</formula>
    </cfRule>
  </conditionalFormatting>
  <conditionalFormatting sqref="U69:U71">
    <cfRule type="cellIs" dxfId="499" priority="6" operator="equal">
      <formula>0</formula>
    </cfRule>
  </conditionalFormatting>
  <conditionalFormatting sqref="Q69:Q71">
    <cfRule type="cellIs" dxfId="498" priority="5" operator="equal">
      <formula>0</formula>
    </cfRule>
  </conditionalFormatting>
  <conditionalFormatting sqref="M69:M71">
    <cfRule type="cellIs" dxfId="497" priority="4" operator="equal">
      <formula>0</formula>
    </cfRule>
  </conditionalFormatting>
  <conditionalFormatting sqref="BH42:BI47">
    <cfRule type="cellIs" dxfId="496" priority="3" operator="equal">
      <formula>0</formula>
    </cfRule>
  </conditionalFormatting>
  <conditionalFormatting sqref="BJ177:BL179">
    <cfRule type="cellIs" dxfId="495" priority="2" operator="equal">
      <formula>0</formula>
    </cfRule>
  </conditionalFormatting>
  <conditionalFormatting sqref="BJ177:BL179">
    <cfRule type="cellIs" dxfId="494" priority="1" operator="lessThan">
      <formula>0</formula>
    </cfRule>
  </conditionalFormatting>
  <printOptions horizontalCentered="1"/>
  <pageMargins left="0.25" right="0.25" top="0.25" bottom="0.25" header="0" footer="0"/>
  <pageSetup scale="15" orientation="portrait" r:id="rId1"/>
  <drawing r:id="rId2"/>
  <legacyDrawing r:id="rId3"/>
</worksheet>
</file>

<file path=xl/worksheets/sheet1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54">
    <tabColor theme="8" tint="-0.249977111117893"/>
  </sheetPr>
  <dimension ref="A1:BO308"/>
  <sheetViews>
    <sheetView topLeftCell="A63" zoomScale="30" zoomScaleNormal="30" zoomScaleSheetLayoutView="30" workbookViewId="0">
      <selection activeCell="Y150" sqref="Y150:AB152"/>
    </sheetView>
  </sheetViews>
  <sheetFormatPr defaultRowHeight="15"/>
  <cols>
    <col min="2" max="15" width="9.42578125" customWidth="1"/>
    <col min="16" max="16" width="21" customWidth="1"/>
    <col min="17" max="17" width="9.42578125" customWidth="1"/>
    <col min="18" max="18" width="10.85546875" customWidth="1"/>
    <col min="19" max="19" width="16.28515625" customWidth="1"/>
    <col min="20" max="20" width="8.28515625" customWidth="1"/>
    <col min="21" max="23" width="9.42578125" customWidth="1"/>
    <col min="24" max="24" width="17.5703125" customWidth="1"/>
    <col min="25" max="25" width="14.5703125" customWidth="1"/>
    <col min="26" max="27" width="10.5703125" customWidth="1"/>
    <col min="28" max="28" width="7.140625" customWidth="1"/>
    <col min="29" max="31" width="9.42578125" customWidth="1"/>
    <col min="32" max="32" width="15.5703125" customWidth="1"/>
    <col min="33" max="40" width="9.42578125" customWidth="1"/>
    <col min="41" max="41" width="18.5703125" customWidth="1"/>
    <col min="42" max="46" width="9.42578125" customWidth="1"/>
    <col min="47" max="47" width="16.28515625" customWidth="1"/>
    <col min="48" max="49" width="9.42578125" customWidth="1"/>
    <col min="50" max="50" width="12" customWidth="1"/>
    <col min="51" max="51" width="9.42578125" customWidth="1"/>
    <col min="52" max="52" width="12" customWidth="1"/>
    <col min="53" max="53" width="9.42578125" customWidth="1"/>
    <col min="54" max="56" width="11.5703125" customWidth="1"/>
    <col min="57" max="59" width="9.42578125" customWidth="1"/>
    <col min="60" max="60" width="12" customWidth="1"/>
    <col min="61" max="61" width="11.42578125" customWidth="1"/>
    <col min="63" max="63" width="9.140625" customWidth="1"/>
  </cols>
  <sheetData>
    <row r="1" spans="2:61" ht="15.75" thickBot="1"/>
    <row r="2" spans="2:61" ht="15" customHeight="1" thickTop="1">
      <c r="B2" s="475" t="s">
        <v>0</v>
      </c>
      <c r="C2" s="476"/>
      <c r="D2" s="476"/>
      <c r="E2" s="476"/>
      <c r="F2" s="476"/>
      <c r="G2" s="476"/>
      <c r="H2" s="476"/>
      <c r="I2" s="476"/>
      <c r="J2" s="476"/>
      <c r="K2" s="476"/>
      <c r="L2" s="476"/>
      <c r="M2" s="476"/>
      <c r="N2" s="476"/>
      <c r="O2" s="476"/>
      <c r="P2" s="476"/>
      <c r="Q2" s="476"/>
      <c r="R2" s="476"/>
      <c r="S2" s="476"/>
      <c r="T2" s="476"/>
      <c r="U2" s="476"/>
      <c r="V2" s="476"/>
      <c r="W2" s="476"/>
      <c r="X2" s="476"/>
      <c r="Y2" s="476"/>
      <c r="Z2" s="476"/>
      <c r="AA2" s="476"/>
      <c r="AB2" s="476"/>
      <c r="AC2" s="476"/>
      <c r="AD2" s="476"/>
      <c r="AE2" s="476"/>
      <c r="AF2" s="476"/>
      <c r="AG2" s="476"/>
      <c r="AH2" s="476"/>
      <c r="AI2" s="476"/>
      <c r="AJ2" s="476"/>
      <c r="AK2" s="476"/>
      <c r="AL2" s="476"/>
      <c r="AM2" s="476"/>
      <c r="AN2" s="476"/>
      <c r="AO2" s="476"/>
      <c r="AP2" s="476"/>
      <c r="AQ2" s="476"/>
      <c r="AR2" s="476"/>
      <c r="AS2" s="476"/>
      <c r="AT2" s="476"/>
      <c r="AU2" s="476"/>
      <c r="AV2" s="476"/>
      <c r="AW2" s="476"/>
      <c r="AX2" s="476"/>
      <c r="AY2" s="476"/>
      <c r="AZ2" s="481"/>
      <c r="BA2" s="481"/>
      <c r="BB2" s="481"/>
      <c r="BC2" s="481"/>
      <c r="BD2" s="481"/>
      <c r="BE2" s="481"/>
      <c r="BF2" s="481"/>
      <c r="BG2" s="481"/>
      <c r="BH2" s="481"/>
      <c r="BI2" s="482"/>
    </row>
    <row r="3" spans="2:61" ht="15" customHeight="1">
      <c r="B3" s="477"/>
      <c r="C3" s="478"/>
      <c r="D3" s="478"/>
      <c r="E3" s="478"/>
      <c r="F3" s="478"/>
      <c r="G3" s="478"/>
      <c r="H3" s="478"/>
      <c r="I3" s="478"/>
      <c r="J3" s="478"/>
      <c r="K3" s="478"/>
      <c r="L3" s="478"/>
      <c r="M3" s="478"/>
      <c r="N3" s="478"/>
      <c r="O3" s="478"/>
      <c r="P3" s="478"/>
      <c r="Q3" s="478"/>
      <c r="R3" s="478"/>
      <c r="S3" s="478"/>
      <c r="T3" s="478"/>
      <c r="U3" s="478"/>
      <c r="V3" s="478"/>
      <c r="W3" s="478"/>
      <c r="X3" s="478"/>
      <c r="Y3" s="478"/>
      <c r="Z3" s="478"/>
      <c r="AA3" s="478"/>
      <c r="AB3" s="478"/>
      <c r="AC3" s="478"/>
      <c r="AD3" s="478"/>
      <c r="AE3" s="478"/>
      <c r="AF3" s="478"/>
      <c r="AG3" s="478"/>
      <c r="AH3" s="478"/>
      <c r="AI3" s="478"/>
      <c r="AJ3" s="478"/>
      <c r="AK3" s="478"/>
      <c r="AL3" s="478"/>
      <c r="AM3" s="478"/>
      <c r="AN3" s="478"/>
      <c r="AO3" s="478"/>
      <c r="AP3" s="478"/>
      <c r="AQ3" s="478"/>
      <c r="AR3" s="478"/>
      <c r="AS3" s="478"/>
      <c r="AT3" s="478"/>
      <c r="AU3" s="478"/>
      <c r="AV3" s="478"/>
      <c r="AW3" s="478"/>
      <c r="AX3" s="478"/>
      <c r="AY3" s="478"/>
      <c r="AZ3" s="483"/>
      <c r="BA3" s="483"/>
      <c r="BB3" s="483"/>
      <c r="BC3" s="483"/>
      <c r="BD3" s="483"/>
      <c r="BE3" s="483"/>
      <c r="BF3" s="483"/>
      <c r="BG3" s="483"/>
      <c r="BH3" s="483"/>
      <c r="BI3" s="484"/>
    </row>
    <row r="4" spans="2:61" ht="15" customHeight="1">
      <c r="B4" s="477"/>
      <c r="C4" s="478"/>
      <c r="D4" s="478"/>
      <c r="E4" s="478"/>
      <c r="F4" s="478"/>
      <c r="G4" s="478"/>
      <c r="H4" s="478"/>
      <c r="I4" s="478"/>
      <c r="J4" s="478"/>
      <c r="K4" s="478"/>
      <c r="L4" s="478"/>
      <c r="M4" s="478"/>
      <c r="N4" s="478"/>
      <c r="O4" s="478"/>
      <c r="P4" s="478"/>
      <c r="Q4" s="478"/>
      <c r="R4" s="478"/>
      <c r="S4" s="478"/>
      <c r="T4" s="478"/>
      <c r="U4" s="478"/>
      <c r="V4" s="478"/>
      <c r="W4" s="478"/>
      <c r="X4" s="478"/>
      <c r="Y4" s="478"/>
      <c r="Z4" s="478"/>
      <c r="AA4" s="478"/>
      <c r="AB4" s="478"/>
      <c r="AC4" s="478"/>
      <c r="AD4" s="478"/>
      <c r="AE4" s="478"/>
      <c r="AF4" s="478"/>
      <c r="AG4" s="478"/>
      <c r="AH4" s="478"/>
      <c r="AI4" s="478"/>
      <c r="AJ4" s="478"/>
      <c r="AK4" s="478"/>
      <c r="AL4" s="478"/>
      <c r="AM4" s="478"/>
      <c r="AN4" s="478"/>
      <c r="AO4" s="478"/>
      <c r="AP4" s="478"/>
      <c r="AQ4" s="478"/>
      <c r="AR4" s="478"/>
      <c r="AS4" s="478"/>
      <c r="AT4" s="478"/>
      <c r="AU4" s="478"/>
      <c r="AV4" s="478"/>
      <c r="AW4" s="478"/>
      <c r="AX4" s="478"/>
      <c r="AY4" s="478"/>
      <c r="AZ4" s="483"/>
      <c r="BA4" s="483"/>
      <c r="BB4" s="483"/>
      <c r="BC4" s="483"/>
      <c r="BD4" s="483"/>
      <c r="BE4" s="483"/>
      <c r="BF4" s="483"/>
      <c r="BG4" s="483"/>
      <c r="BH4" s="483"/>
      <c r="BI4" s="484"/>
    </row>
    <row r="5" spans="2:61" ht="15" customHeight="1">
      <c r="B5" s="477"/>
      <c r="C5" s="478"/>
      <c r="D5" s="478"/>
      <c r="E5" s="478"/>
      <c r="F5" s="478"/>
      <c r="G5" s="478"/>
      <c r="H5" s="478"/>
      <c r="I5" s="478"/>
      <c r="J5" s="478"/>
      <c r="K5" s="478"/>
      <c r="L5" s="478"/>
      <c r="M5" s="478"/>
      <c r="N5" s="478"/>
      <c r="O5" s="478"/>
      <c r="P5" s="478"/>
      <c r="Q5" s="478"/>
      <c r="R5" s="478"/>
      <c r="S5" s="478"/>
      <c r="T5" s="478"/>
      <c r="U5" s="478"/>
      <c r="V5" s="478"/>
      <c r="W5" s="478"/>
      <c r="X5" s="478"/>
      <c r="Y5" s="478"/>
      <c r="Z5" s="478"/>
      <c r="AA5" s="478"/>
      <c r="AB5" s="478"/>
      <c r="AC5" s="478"/>
      <c r="AD5" s="478"/>
      <c r="AE5" s="478"/>
      <c r="AF5" s="478"/>
      <c r="AG5" s="478"/>
      <c r="AH5" s="478"/>
      <c r="AI5" s="478"/>
      <c r="AJ5" s="478"/>
      <c r="AK5" s="478"/>
      <c r="AL5" s="478"/>
      <c r="AM5" s="478"/>
      <c r="AN5" s="478"/>
      <c r="AO5" s="478"/>
      <c r="AP5" s="478"/>
      <c r="AQ5" s="478"/>
      <c r="AR5" s="478"/>
      <c r="AS5" s="478"/>
      <c r="AT5" s="478"/>
      <c r="AU5" s="478"/>
      <c r="AV5" s="478"/>
      <c r="AW5" s="478"/>
      <c r="AX5" s="478"/>
      <c r="AY5" s="478"/>
      <c r="AZ5" s="483"/>
      <c r="BA5" s="483"/>
      <c r="BB5" s="483"/>
      <c r="BC5" s="483"/>
      <c r="BD5" s="483"/>
      <c r="BE5" s="483"/>
      <c r="BF5" s="483"/>
      <c r="BG5" s="483"/>
      <c r="BH5" s="483"/>
      <c r="BI5" s="484"/>
    </row>
    <row r="6" spans="2:61" ht="15" customHeight="1">
      <c r="B6" s="477"/>
      <c r="C6" s="478"/>
      <c r="D6" s="478"/>
      <c r="E6" s="478"/>
      <c r="F6" s="478"/>
      <c r="G6" s="478"/>
      <c r="H6" s="478"/>
      <c r="I6" s="478"/>
      <c r="J6" s="478"/>
      <c r="K6" s="478"/>
      <c r="L6" s="478"/>
      <c r="M6" s="478"/>
      <c r="N6" s="478"/>
      <c r="O6" s="478"/>
      <c r="P6" s="478"/>
      <c r="Q6" s="478"/>
      <c r="R6" s="478"/>
      <c r="S6" s="478"/>
      <c r="T6" s="478"/>
      <c r="U6" s="478"/>
      <c r="V6" s="478"/>
      <c r="W6" s="478"/>
      <c r="X6" s="478"/>
      <c r="Y6" s="478"/>
      <c r="Z6" s="478"/>
      <c r="AA6" s="478"/>
      <c r="AB6" s="478"/>
      <c r="AC6" s="478"/>
      <c r="AD6" s="478"/>
      <c r="AE6" s="478"/>
      <c r="AF6" s="478"/>
      <c r="AG6" s="478"/>
      <c r="AH6" s="478"/>
      <c r="AI6" s="478"/>
      <c r="AJ6" s="478"/>
      <c r="AK6" s="478"/>
      <c r="AL6" s="478"/>
      <c r="AM6" s="478"/>
      <c r="AN6" s="478"/>
      <c r="AO6" s="478"/>
      <c r="AP6" s="478"/>
      <c r="AQ6" s="478"/>
      <c r="AR6" s="478"/>
      <c r="AS6" s="478"/>
      <c r="AT6" s="478"/>
      <c r="AU6" s="478"/>
      <c r="AV6" s="478"/>
      <c r="AW6" s="478"/>
      <c r="AX6" s="478"/>
      <c r="AY6" s="478"/>
      <c r="AZ6" s="483"/>
      <c r="BA6" s="483"/>
      <c r="BB6" s="483"/>
      <c r="BC6" s="483"/>
      <c r="BD6" s="483"/>
      <c r="BE6" s="483"/>
      <c r="BF6" s="483"/>
      <c r="BG6" s="483"/>
      <c r="BH6" s="483"/>
      <c r="BI6" s="484"/>
    </row>
    <row r="7" spans="2:61" ht="15" customHeight="1">
      <c r="B7" s="477"/>
      <c r="C7" s="478"/>
      <c r="D7" s="478"/>
      <c r="E7" s="478"/>
      <c r="F7" s="478"/>
      <c r="G7" s="478"/>
      <c r="H7" s="478"/>
      <c r="I7" s="478"/>
      <c r="J7" s="478"/>
      <c r="K7" s="478"/>
      <c r="L7" s="478"/>
      <c r="M7" s="478"/>
      <c r="N7" s="478"/>
      <c r="O7" s="478"/>
      <c r="P7" s="478"/>
      <c r="Q7" s="478"/>
      <c r="R7" s="478"/>
      <c r="S7" s="478"/>
      <c r="T7" s="478"/>
      <c r="U7" s="478"/>
      <c r="V7" s="478"/>
      <c r="W7" s="478"/>
      <c r="X7" s="478"/>
      <c r="Y7" s="478"/>
      <c r="Z7" s="478"/>
      <c r="AA7" s="478"/>
      <c r="AB7" s="478"/>
      <c r="AC7" s="478"/>
      <c r="AD7" s="478"/>
      <c r="AE7" s="478"/>
      <c r="AF7" s="478"/>
      <c r="AG7" s="478"/>
      <c r="AH7" s="478"/>
      <c r="AI7" s="478"/>
      <c r="AJ7" s="478"/>
      <c r="AK7" s="478"/>
      <c r="AL7" s="478"/>
      <c r="AM7" s="478"/>
      <c r="AN7" s="478"/>
      <c r="AO7" s="478"/>
      <c r="AP7" s="478"/>
      <c r="AQ7" s="478"/>
      <c r="AR7" s="478"/>
      <c r="AS7" s="478"/>
      <c r="AT7" s="478"/>
      <c r="AU7" s="478"/>
      <c r="AV7" s="478"/>
      <c r="AW7" s="478"/>
      <c r="AX7" s="478"/>
      <c r="AY7" s="478"/>
      <c r="AZ7" s="483"/>
      <c r="BA7" s="483"/>
      <c r="BB7" s="483"/>
      <c r="BC7" s="483"/>
      <c r="BD7" s="483"/>
      <c r="BE7" s="483"/>
      <c r="BF7" s="483"/>
      <c r="BG7" s="483"/>
      <c r="BH7" s="483"/>
      <c r="BI7" s="484"/>
    </row>
    <row r="8" spans="2:61" ht="15" customHeight="1">
      <c r="B8" s="477"/>
      <c r="C8" s="478"/>
      <c r="D8" s="478"/>
      <c r="E8" s="478"/>
      <c r="F8" s="478"/>
      <c r="G8" s="478"/>
      <c r="H8" s="478"/>
      <c r="I8" s="478"/>
      <c r="J8" s="478"/>
      <c r="K8" s="478"/>
      <c r="L8" s="478"/>
      <c r="M8" s="478"/>
      <c r="N8" s="478"/>
      <c r="O8" s="478"/>
      <c r="P8" s="478"/>
      <c r="Q8" s="478"/>
      <c r="R8" s="478"/>
      <c r="S8" s="478"/>
      <c r="T8" s="478"/>
      <c r="U8" s="478"/>
      <c r="V8" s="478"/>
      <c r="W8" s="478"/>
      <c r="X8" s="478"/>
      <c r="Y8" s="478"/>
      <c r="Z8" s="478"/>
      <c r="AA8" s="478"/>
      <c r="AB8" s="478"/>
      <c r="AC8" s="478"/>
      <c r="AD8" s="478"/>
      <c r="AE8" s="478"/>
      <c r="AF8" s="478"/>
      <c r="AG8" s="478"/>
      <c r="AH8" s="478"/>
      <c r="AI8" s="478"/>
      <c r="AJ8" s="478"/>
      <c r="AK8" s="478"/>
      <c r="AL8" s="478"/>
      <c r="AM8" s="478"/>
      <c r="AN8" s="478"/>
      <c r="AO8" s="478"/>
      <c r="AP8" s="478"/>
      <c r="AQ8" s="478"/>
      <c r="AR8" s="478"/>
      <c r="AS8" s="478"/>
      <c r="AT8" s="478"/>
      <c r="AU8" s="478"/>
      <c r="AV8" s="478"/>
      <c r="AW8" s="478"/>
      <c r="AX8" s="478"/>
      <c r="AY8" s="478"/>
      <c r="AZ8" s="483"/>
      <c r="BA8" s="483"/>
      <c r="BB8" s="483"/>
      <c r="BC8" s="483"/>
      <c r="BD8" s="483"/>
      <c r="BE8" s="483"/>
      <c r="BF8" s="483"/>
      <c r="BG8" s="483"/>
      <c r="BH8" s="483"/>
      <c r="BI8" s="484"/>
    </row>
    <row r="9" spans="2:61" ht="15" customHeight="1">
      <c r="B9" s="477"/>
      <c r="C9" s="478"/>
      <c r="D9" s="478"/>
      <c r="E9" s="478"/>
      <c r="F9" s="478"/>
      <c r="G9" s="478"/>
      <c r="H9" s="478"/>
      <c r="I9" s="478"/>
      <c r="J9" s="478"/>
      <c r="K9" s="478"/>
      <c r="L9" s="478"/>
      <c r="M9" s="478"/>
      <c r="N9" s="478"/>
      <c r="O9" s="478"/>
      <c r="P9" s="478"/>
      <c r="Q9" s="478"/>
      <c r="R9" s="478"/>
      <c r="S9" s="478"/>
      <c r="T9" s="478"/>
      <c r="U9" s="478"/>
      <c r="V9" s="478"/>
      <c r="W9" s="478"/>
      <c r="X9" s="478"/>
      <c r="Y9" s="478"/>
      <c r="Z9" s="478"/>
      <c r="AA9" s="478"/>
      <c r="AB9" s="478"/>
      <c r="AC9" s="478"/>
      <c r="AD9" s="478"/>
      <c r="AE9" s="478"/>
      <c r="AF9" s="478"/>
      <c r="AG9" s="478"/>
      <c r="AH9" s="478"/>
      <c r="AI9" s="478"/>
      <c r="AJ9" s="478"/>
      <c r="AK9" s="478"/>
      <c r="AL9" s="478"/>
      <c r="AM9" s="478"/>
      <c r="AN9" s="478"/>
      <c r="AO9" s="478"/>
      <c r="AP9" s="478"/>
      <c r="AQ9" s="478"/>
      <c r="AR9" s="478"/>
      <c r="AS9" s="478"/>
      <c r="AT9" s="478"/>
      <c r="AU9" s="478"/>
      <c r="AV9" s="478"/>
      <c r="AW9" s="478"/>
      <c r="AX9" s="478"/>
      <c r="AY9" s="478"/>
      <c r="AZ9" s="483"/>
      <c r="BA9" s="483"/>
      <c r="BB9" s="483"/>
      <c r="BC9" s="483"/>
      <c r="BD9" s="483"/>
      <c r="BE9" s="483"/>
      <c r="BF9" s="483"/>
      <c r="BG9" s="483"/>
      <c r="BH9" s="483"/>
      <c r="BI9" s="484"/>
    </row>
    <row r="10" spans="2:61" ht="15" customHeight="1">
      <c r="B10" s="477"/>
      <c r="C10" s="478"/>
      <c r="D10" s="478"/>
      <c r="E10" s="478"/>
      <c r="F10" s="478"/>
      <c r="G10" s="478"/>
      <c r="H10" s="478"/>
      <c r="I10" s="478"/>
      <c r="J10" s="478"/>
      <c r="K10" s="478"/>
      <c r="L10" s="478"/>
      <c r="M10" s="478"/>
      <c r="N10" s="478"/>
      <c r="O10" s="478"/>
      <c r="P10" s="478"/>
      <c r="Q10" s="478"/>
      <c r="R10" s="478"/>
      <c r="S10" s="478"/>
      <c r="T10" s="478"/>
      <c r="U10" s="478"/>
      <c r="V10" s="478"/>
      <c r="W10" s="478"/>
      <c r="X10" s="478"/>
      <c r="Y10" s="478"/>
      <c r="Z10" s="478"/>
      <c r="AA10" s="478"/>
      <c r="AB10" s="478"/>
      <c r="AC10" s="478"/>
      <c r="AD10" s="478"/>
      <c r="AE10" s="478"/>
      <c r="AF10" s="478"/>
      <c r="AG10" s="478"/>
      <c r="AH10" s="478"/>
      <c r="AI10" s="478"/>
      <c r="AJ10" s="478"/>
      <c r="AK10" s="478"/>
      <c r="AL10" s="478"/>
      <c r="AM10" s="478"/>
      <c r="AN10" s="478"/>
      <c r="AO10" s="478"/>
      <c r="AP10" s="478"/>
      <c r="AQ10" s="478"/>
      <c r="AR10" s="478"/>
      <c r="AS10" s="478"/>
      <c r="AT10" s="478"/>
      <c r="AU10" s="478"/>
      <c r="AV10" s="478"/>
      <c r="AW10" s="478"/>
      <c r="AX10" s="478"/>
      <c r="AY10" s="478"/>
      <c r="AZ10" s="483"/>
      <c r="BA10" s="483"/>
      <c r="BB10" s="483"/>
      <c r="BC10" s="483"/>
      <c r="BD10" s="483"/>
      <c r="BE10" s="483"/>
      <c r="BF10" s="483"/>
      <c r="BG10" s="483"/>
      <c r="BH10" s="483"/>
      <c r="BI10" s="484"/>
    </row>
    <row r="11" spans="2:61" ht="15.75" customHeight="1" thickBot="1">
      <c r="B11" s="479"/>
      <c r="C11" s="480"/>
      <c r="D11" s="480"/>
      <c r="E11" s="480"/>
      <c r="F11" s="480"/>
      <c r="G11" s="480"/>
      <c r="H11" s="480"/>
      <c r="I11" s="480"/>
      <c r="J11" s="480"/>
      <c r="K11" s="480"/>
      <c r="L11" s="480"/>
      <c r="M11" s="480"/>
      <c r="N11" s="480"/>
      <c r="O11" s="480"/>
      <c r="P11" s="480"/>
      <c r="Q11" s="480"/>
      <c r="R11" s="480"/>
      <c r="S11" s="480"/>
      <c r="T11" s="480"/>
      <c r="U11" s="480"/>
      <c r="V11" s="480"/>
      <c r="W11" s="480"/>
      <c r="X11" s="480"/>
      <c r="Y11" s="480"/>
      <c r="Z11" s="480"/>
      <c r="AA11" s="480"/>
      <c r="AB11" s="480"/>
      <c r="AC11" s="480"/>
      <c r="AD11" s="480"/>
      <c r="AE11" s="480"/>
      <c r="AF11" s="480"/>
      <c r="AG11" s="480"/>
      <c r="AH11" s="480"/>
      <c r="AI11" s="480"/>
      <c r="AJ11" s="480"/>
      <c r="AK11" s="480"/>
      <c r="AL11" s="480"/>
      <c r="AM11" s="480"/>
      <c r="AN11" s="480"/>
      <c r="AO11" s="480"/>
      <c r="AP11" s="480"/>
      <c r="AQ11" s="480"/>
      <c r="AR11" s="480"/>
      <c r="AS11" s="480"/>
      <c r="AT11" s="480"/>
      <c r="AU11" s="480"/>
      <c r="AV11" s="480"/>
      <c r="AW11" s="480"/>
      <c r="AX11" s="480"/>
      <c r="AY11" s="480"/>
      <c r="AZ11" s="485"/>
      <c r="BA11" s="485"/>
      <c r="BB11" s="485"/>
      <c r="BC11" s="485"/>
      <c r="BD11" s="485"/>
      <c r="BE11" s="485"/>
      <c r="BF11" s="485"/>
      <c r="BG11" s="485"/>
      <c r="BH11" s="485"/>
      <c r="BI11" s="486"/>
    </row>
    <row r="12" spans="2:61" ht="16.5" customHeight="1" thickTop="1" thickBot="1">
      <c r="B12" s="183" t="s">
        <v>1</v>
      </c>
      <c r="C12" s="183"/>
      <c r="D12" s="183"/>
      <c r="E12" s="183"/>
      <c r="F12" s="183"/>
      <c r="G12" s="183"/>
      <c r="H12" s="183"/>
      <c r="I12" s="183"/>
      <c r="J12" s="183"/>
      <c r="K12" s="183"/>
      <c r="L12" s="183"/>
      <c r="M12" s="183"/>
      <c r="N12" s="183"/>
      <c r="O12" s="183"/>
      <c r="P12" s="183"/>
      <c r="Q12" s="183"/>
      <c r="R12" s="183"/>
      <c r="S12" s="183"/>
      <c r="T12" s="183"/>
      <c r="U12" s="183"/>
      <c r="V12" s="183"/>
      <c r="W12" s="183"/>
      <c r="X12" s="183"/>
      <c r="Y12" s="183"/>
      <c r="Z12" s="183"/>
      <c r="AA12" s="183"/>
      <c r="AB12" s="183"/>
      <c r="AC12" s="183"/>
      <c r="AD12" s="183"/>
      <c r="AE12" s="183"/>
      <c r="AF12" s="183"/>
      <c r="AG12" s="183"/>
      <c r="AH12" s="183"/>
      <c r="AI12" s="183"/>
      <c r="AJ12" s="183"/>
      <c r="AK12" s="183"/>
      <c r="AL12" s="183"/>
      <c r="AM12" s="183"/>
      <c r="AN12" s="183"/>
      <c r="AO12" s="183"/>
      <c r="AP12" s="183"/>
      <c r="AQ12" s="183"/>
      <c r="AR12" s="183"/>
      <c r="AS12" s="183"/>
      <c r="AT12" s="183"/>
      <c r="AU12" s="183"/>
      <c r="AV12" s="183"/>
      <c r="AW12" s="183"/>
      <c r="AX12" s="183"/>
      <c r="AY12" s="183"/>
      <c r="AZ12" s="183"/>
      <c r="BA12" s="183"/>
      <c r="BB12" s="183"/>
      <c r="BC12" s="183"/>
      <c r="BD12" s="183"/>
      <c r="BE12" s="183"/>
      <c r="BF12" s="183"/>
      <c r="BG12" s="183"/>
      <c r="BH12" s="183"/>
      <c r="BI12" s="183"/>
    </row>
    <row r="13" spans="2:61" ht="16.5" customHeight="1" thickTop="1" thickBot="1">
      <c r="B13" s="183"/>
      <c r="C13" s="183"/>
      <c r="D13" s="183"/>
      <c r="E13" s="183"/>
      <c r="F13" s="183"/>
      <c r="G13" s="183"/>
      <c r="H13" s="183"/>
      <c r="I13" s="183"/>
      <c r="J13" s="183"/>
      <c r="K13" s="183"/>
      <c r="L13" s="183"/>
      <c r="M13" s="183"/>
      <c r="N13" s="183"/>
      <c r="O13" s="183"/>
      <c r="P13" s="183"/>
      <c r="Q13" s="183"/>
      <c r="R13" s="183"/>
      <c r="S13" s="183"/>
      <c r="T13" s="183"/>
      <c r="U13" s="183"/>
      <c r="V13" s="183"/>
      <c r="W13" s="183"/>
      <c r="X13" s="183"/>
      <c r="Y13" s="183"/>
      <c r="Z13" s="183"/>
      <c r="AA13" s="183"/>
      <c r="AB13" s="183"/>
      <c r="AC13" s="183"/>
      <c r="AD13" s="183"/>
      <c r="AE13" s="183"/>
      <c r="AF13" s="183"/>
      <c r="AG13" s="183"/>
      <c r="AH13" s="183"/>
      <c r="AI13" s="183"/>
      <c r="AJ13" s="183"/>
      <c r="AK13" s="183"/>
      <c r="AL13" s="183"/>
      <c r="AM13" s="183"/>
      <c r="AN13" s="183"/>
      <c r="AO13" s="183"/>
      <c r="AP13" s="183"/>
      <c r="AQ13" s="183"/>
      <c r="AR13" s="183"/>
      <c r="AS13" s="183"/>
      <c r="AT13" s="183"/>
      <c r="AU13" s="183"/>
      <c r="AV13" s="183"/>
      <c r="AW13" s="183"/>
      <c r="AX13" s="183"/>
      <c r="AY13" s="183"/>
      <c r="AZ13" s="183"/>
      <c r="BA13" s="183"/>
      <c r="BB13" s="183"/>
      <c r="BC13" s="183"/>
      <c r="BD13" s="183"/>
      <c r="BE13" s="183"/>
      <c r="BF13" s="183"/>
      <c r="BG13" s="183"/>
      <c r="BH13" s="183"/>
      <c r="BI13" s="183"/>
    </row>
    <row r="14" spans="2:61" ht="16.5" customHeight="1" thickTop="1" thickBot="1">
      <c r="B14" s="183"/>
      <c r="C14" s="183"/>
      <c r="D14" s="183"/>
      <c r="E14" s="183"/>
      <c r="F14" s="183"/>
      <c r="G14" s="183"/>
      <c r="H14" s="183"/>
      <c r="I14" s="183"/>
      <c r="J14" s="183"/>
      <c r="K14" s="183"/>
      <c r="L14" s="183"/>
      <c r="M14" s="183"/>
      <c r="N14" s="183"/>
      <c r="O14" s="183"/>
      <c r="P14" s="183"/>
      <c r="Q14" s="183"/>
      <c r="R14" s="183"/>
      <c r="S14" s="183"/>
      <c r="T14" s="183"/>
      <c r="U14" s="183"/>
      <c r="V14" s="183"/>
      <c r="W14" s="183"/>
      <c r="X14" s="183"/>
      <c r="Y14" s="183"/>
      <c r="Z14" s="183"/>
      <c r="AA14" s="183"/>
      <c r="AB14" s="183"/>
      <c r="AC14" s="183"/>
      <c r="AD14" s="183"/>
      <c r="AE14" s="183"/>
      <c r="AF14" s="183"/>
      <c r="AG14" s="183"/>
      <c r="AH14" s="183"/>
      <c r="AI14" s="183"/>
      <c r="AJ14" s="183"/>
      <c r="AK14" s="183"/>
      <c r="AL14" s="183"/>
      <c r="AM14" s="183"/>
      <c r="AN14" s="183"/>
      <c r="AO14" s="183"/>
      <c r="AP14" s="183"/>
      <c r="AQ14" s="183"/>
      <c r="AR14" s="183"/>
      <c r="AS14" s="183"/>
      <c r="AT14" s="183"/>
      <c r="AU14" s="183"/>
      <c r="AV14" s="183"/>
      <c r="AW14" s="183"/>
      <c r="AX14" s="183"/>
      <c r="AY14" s="183"/>
      <c r="AZ14" s="183"/>
      <c r="BA14" s="183"/>
      <c r="BB14" s="183"/>
      <c r="BC14" s="183"/>
      <c r="BD14" s="183"/>
      <c r="BE14" s="183"/>
      <c r="BF14" s="183"/>
      <c r="BG14" s="183"/>
      <c r="BH14" s="183"/>
      <c r="BI14" s="183"/>
    </row>
    <row r="15" spans="2:61" ht="16.5" customHeight="1" thickTop="1" thickBot="1">
      <c r="B15" s="183"/>
      <c r="C15" s="183"/>
      <c r="D15" s="183"/>
      <c r="E15" s="183"/>
      <c r="F15" s="183"/>
      <c r="G15" s="183"/>
      <c r="H15" s="183"/>
      <c r="I15" s="183"/>
      <c r="J15" s="183"/>
      <c r="K15" s="183"/>
      <c r="L15" s="183"/>
      <c r="M15" s="183"/>
      <c r="N15" s="183"/>
      <c r="O15" s="183"/>
      <c r="P15" s="183"/>
      <c r="Q15" s="183"/>
      <c r="R15" s="183"/>
      <c r="S15" s="183"/>
      <c r="T15" s="183"/>
      <c r="U15" s="183"/>
      <c r="V15" s="183"/>
      <c r="W15" s="183"/>
      <c r="X15" s="183"/>
      <c r="Y15" s="183"/>
      <c r="Z15" s="183"/>
      <c r="AA15" s="183"/>
      <c r="AB15" s="183"/>
      <c r="AC15" s="183"/>
      <c r="AD15" s="183"/>
      <c r="AE15" s="183"/>
      <c r="AF15" s="183"/>
      <c r="AG15" s="183"/>
      <c r="AH15" s="183"/>
      <c r="AI15" s="183"/>
      <c r="AJ15" s="183"/>
      <c r="AK15" s="183"/>
      <c r="AL15" s="183"/>
      <c r="AM15" s="183"/>
      <c r="AN15" s="183"/>
      <c r="AO15" s="183"/>
      <c r="AP15" s="183"/>
      <c r="AQ15" s="183"/>
      <c r="AR15" s="183"/>
      <c r="AS15" s="183"/>
      <c r="AT15" s="183"/>
      <c r="AU15" s="183"/>
      <c r="AV15" s="183"/>
      <c r="AW15" s="183"/>
      <c r="AX15" s="183"/>
      <c r="AY15" s="183"/>
      <c r="AZ15" s="183"/>
      <c r="BA15" s="183"/>
      <c r="BB15" s="183"/>
      <c r="BC15" s="183"/>
      <c r="BD15" s="183"/>
      <c r="BE15" s="183"/>
      <c r="BF15" s="183"/>
      <c r="BG15" s="183"/>
      <c r="BH15" s="183"/>
      <c r="BI15" s="183"/>
    </row>
    <row r="16" spans="2:61" ht="16.5" customHeight="1" thickTop="1" thickBot="1">
      <c r="B16" s="146"/>
      <c r="C16" s="146"/>
      <c r="D16" s="146"/>
      <c r="E16" s="146"/>
      <c r="F16" s="146"/>
      <c r="G16" s="146"/>
      <c r="H16" s="146"/>
      <c r="I16" s="146"/>
      <c r="J16" s="146"/>
      <c r="K16" s="146"/>
      <c r="L16" s="146"/>
      <c r="M16" s="146"/>
      <c r="N16" s="146"/>
      <c r="O16" s="146"/>
      <c r="P16" s="146"/>
      <c r="Q16" s="146"/>
      <c r="R16" s="146"/>
      <c r="S16" s="146"/>
      <c r="T16" s="146"/>
      <c r="U16" s="146"/>
      <c r="V16" s="146"/>
      <c r="W16" s="146"/>
      <c r="X16" s="146"/>
      <c r="Y16" s="146"/>
      <c r="Z16" s="146"/>
      <c r="AA16" s="146"/>
      <c r="AB16" s="146"/>
      <c r="AC16" s="146"/>
      <c r="AD16" s="146"/>
      <c r="AE16" s="146"/>
      <c r="AF16" s="146"/>
      <c r="AG16" s="146"/>
      <c r="AH16" s="146"/>
      <c r="AI16" s="146"/>
      <c r="AJ16" s="146"/>
      <c r="AK16" s="146"/>
      <c r="AL16" s="146"/>
      <c r="AM16" s="146"/>
      <c r="AN16" s="146"/>
      <c r="AO16" s="146"/>
      <c r="AP16" s="146"/>
      <c r="AQ16" s="146"/>
      <c r="AR16" s="146"/>
      <c r="AS16" s="146"/>
      <c r="AT16" s="146"/>
      <c r="AU16" s="146"/>
      <c r="AV16" s="146"/>
      <c r="AW16" s="146"/>
      <c r="AX16" s="146"/>
      <c r="AY16" s="146"/>
      <c r="AZ16" s="146"/>
      <c r="BA16" s="146"/>
      <c r="BB16" s="146"/>
      <c r="BC16" s="146"/>
      <c r="BD16" s="146"/>
      <c r="BE16" s="146"/>
      <c r="BF16" s="146"/>
      <c r="BG16" s="146"/>
      <c r="BH16" s="146"/>
      <c r="BI16" s="146"/>
    </row>
    <row r="17" spans="2:61" ht="16.5" customHeight="1" thickTop="1" thickBot="1">
      <c r="B17" s="146"/>
      <c r="C17" s="146"/>
      <c r="D17" s="146"/>
      <c r="E17" s="146"/>
      <c r="F17" s="146"/>
      <c r="G17" s="146"/>
      <c r="H17" s="146"/>
      <c r="I17" s="146"/>
      <c r="J17" s="146"/>
      <c r="K17" s="146"/>
      <c r="L17" s="146"/>
      <c r="M17" s="146"/>
      <c r="N17" s="146"/>
      <c r="O17" s="146"/>
      <c r="P17" s="146"/>
      <c r="Q17" s="146"/>
      <c r="R17" s="146"/>
      <c r="S17" s="146"/>
      <c r="T17" s="146"/>
      <c r="U17" s="146"/>
      <c r="V17" s="146"/>
      <c r="W17" s="146"/>
      <c r="X17" s="146"/>
      <c r="Y17" s="146"/>
      <c r="Z17" s="146"/>
      <c r="AA17" s="146"/>
      <c r="AB17" s="146"/>
      <c r="AC17" s="146"/>
      <c r="AD17" s="146"/>
      <c r="AE17" s="146"/>
      <c r="AF17" s="146"/>
      <c r="AG17" s="146"/>
      <c r="AH17" s="146"/>
      <c r="AI17" s="146"/>
      <c r="AJ17" s="146"/>
      <c r="AK17" s="146"/>
      <c r="AL17" s="146"/>
      <c r="AM17" s="146"/>
      <c r="AN17" s="146"/>
      <c r="AO17" s="146"/>
      <c r="AP17" s="146"/>
      <c r="AQ17" s="146"/>
      <c r="AR17" s="146"/>
      <c r="AS17" s="146"/>
      <c r="AT17" s="146"/>
      <c r="AU17" s="146"/>
      <c r="AV17" s="146"/>
      <c r="AW17" s="146"/>
      <c r="AX17" s="146"/>
      <c r="AY17" s="146"/>
      <c r="AZ17" s="146"/>
      <c r="BA17" s="146"/>
      <c r="BB17" s="146"/>
      <c r="BC17" s="146"/>
      <c r="BD17" s="146"/>
      <c r="BE17" s="146"/>
      <c r="BF17" s="146"/>
      <c r="BG17" s="146"/>
      <c r="BH17" s="146"/>
      <c r="BI17" s="146"/>
    </row>
    <row r="18" spans="2:61" ht="15" customHeight="1" thickTop="1" thickBot="1">
      <c r="B18" s="461" t="s">
        <v>2</v>
      </c>
      <c r="C18" s="461"/>
      <c r="D18" s="461"/>
      <c r="E18" s="461"/>
      <c r="F18" s="461"/>
      <c r="G18" s="461"/>
      <c r="H18" s="461"/>
      <c r="I18" s="461"/>
      <c r="J18" s="461"/>
      <c r="K18" s="414" t="s">
        <v>260</v>
      </c>
      <c r="L18" s="414"/>
      <c r="M18" s="414"/>
      <c r="N18" s="414"/>
      <c r="O18" s="414"/>
      <c r="P18" s="414"/>
      <c r="Q18" s="414"/>
      <c r="R18" s="414"/>
      <c r="S18" s="414"/>
      <c r="T18" s="461" t="s">
        <v>3</v>
      </c>
      <c r="U18" s="461"/>
      <c r="V18" s="461"/>
      <c r="W18" s="461"/>
      <c r="X18" s="461"/>
      <c r="Y18" s="461"/>
      <c r="Z18" s="461"/>
      <c r="AA18" s="461"/>
      <c r="AB18" s="461"/>
      <c r="AC18" s="461"/>
      <c r="AD18" s="461"/>
      <c r="AE18" s="461"/>
      <c r="AF18" s="461"/>
      <c r="AG18" s="496">
        <f>'13.02'!AG18+1</f>
        <v>44241</v>
      </c>
      <c r="AH18" s="496"/>
      <c r="AI18" s="496"/>
      <c r="AJ18" s="496"/>
      <c r="AK18" s="496"/>
      <c r="AL18" s="496"/>
      <c r="AM18" s="496"/>
      <c r="AN18" s="496"/>
      <c r="AO18" s="496"/>
      <c r="AP18" s="183" t="s">
        <v>4</v>
      </c>
      <c r="AQ18" s="183"/>
      <c r="AR18" s="183"/>
      <c r="AS18" s="183"/>
      <c r="AT18" s="183"/>
      <c r="AU18" s="183"/>
      <c r="AV18" s="183"/>
      <c r="AW18" s="183"/>
      <c r="AX18" s="183"/>
      <c r="AY18" s="183"/>
      <c r="AZ18" s="183"/>
      <c r="BA18" s="183"/>
      <c r="BB18" s="183"/>
      <c r="BC18" s="183"/>
      <c r="BD18" s="183"/>
      <c r="BE18" s="183"/>
      <c r="BF18" s="183"/>
      <c r="BG18" s="183"/>
      <c r="BH18" s="183"/>
      <c r="BI18" s="183"/>
    </row>
    <row r="19" spans="2:61" ht="15" customHeight="1" thickTop="1" thickBot="1">
      <c r="B19" s="461"/>
      <c r="C19" s="461"/>
      <c r="D19" s="461"/>
      <c r="E19" s="461"/>
      <c r="F19" s="461"/>
      <c r="G19" s="461"/>
      <c r="H19" s="461"/>
      <c r="I19" s="461"/>
      <c r="J19" s="461"/>
      <c r="K19" s="414"/>
      <c r="L19" s="414"/>
      <c r="M19" s="414"/>
      <c r="N19" s="414"/>
      <c r="O19" s="414"/>
      <c r="P19" s="414"/>
      <c r="Q19" s="414"/>
      <c r="R19" s="414"/>
      <c r="S19" s="414"/>
      <c r="T19" s="461"/>
      <c r="U19" s="461"/>
      <c r="V19" s="461"/>
      <c r="W19" s="461"/>
      <c r="X19" s="461"/>
      <c r="Y19" s="461"/>
      <c r="Z19" s="461"/>
      <c r="AA19" s="461"/>
      <c r="AB19" s="461"/>
      <c r="AC19" s="461"/>
      <c r="AD19" s="461"/>
      <c r="AE19" s="461"/>
      <c r="AF19" s="461"/>
      <c r="AG19" s="496"/>
      <c r="AH19" s="496"/>
      <c r="AI19" s="496"/>
      <c r="AJ19" s="496"/>
      <c r="AK19" s="496"/>
      <c r="AL19" s="496"/>
      <c r="AM19" s="496"/>
      <c r="AN19" s="496"/>
      <c r="AO19" s="496"/>
      <c r="AP19" s="183"/>
      <c r="AQ19" s="183"/>
      <c r="AR19" s="183"/>
      <c r="AS19" s="183"/>
      <c r="AT19" s="183"/>
      <c r="AU19" s="183"/>
      <c r="AV19" s="183"/>
      <c r="AW19" s="183"/>
      <c r="AX19" s="183"/>
      <c r="AY19" s="183"/>
      <c r="AZ19" s="183"/>
      <c r="BA19" s="183"/>
      <c r="BB19" s="183"/>
      <c r="BC19" s="183"/>
      <c r="BD19" s="183"/>
      <c r="BE19" s="183"/>
      <c r="BF19" s="183"/>
      <c r="BG19" s="183"/>
      <c r="BH19" s="183"/>
      <c r="BI19" s="183"/>
    </row>
    <row r="20" spans="2:61" ht="15" customHeight="1" thickTop="1" thickBot="1">
      <c r="B20" s="461"/>
      <c r="C20" s="461"/>
      <c r="D20" s="461"/>
      <c r="E20" s="461"/>
      <c r="F20" s="461"/>
      <c r="G20" s="461"/>
      <c r="H20" s="461"/>
      <c r="I20" s="461"/>
      <c r="J20" s="461"/>
      <c r="K20" s="414"/>
      <c r="L20" s="414"/>
      <c r="M20" s="414"/>
      <c r="N20" s="414"/>
      <c r="O20" s="414"/>
      <c r="P20" s="414"/>
      <c r="Q20" s="414"/>
      <c r="R20" s="414"/>
      <c r="S20" s="414"/>
      <c r="T20" s="461"/>
      <c r="U20" s="461"/>
      <c r="V20" s="461"/>
      <c r="W20" s="461"/>
      <c r="X20" s="461"/>
      <c r="Y20" s="461"/>
      <c r="Z20" s="461"/>
      <c r="AA20" s="461"/>
      <c r="AB20" s="461"/>
      <c r="AC20" s="461"/>
      <c r="AD20" s="461"/>
      <c r="AE20" s="461"/>
      <c r="AF20" s="461"/>
      <c r="AG20" s="496"/>
      <c r="AH20" s="496"/>
      <c r="AI20" s="496"/>
      <c r="AJ20" s="496"/>
      <c r="AK20" s="496"/>
      <c r="AL20" s="496"/>
      <c r="AM20" s="496"/>
      <c r="AN20" s="496"/>
      <c r="AO20" s="496"/>
      <c r="AP20" s="183"/>
      <c r="AQ20" s="183"/>
      <c r="AR20" s="183"/>
      <c r="AS20" s="183"/>
      <c r="AT20" s="183"/>
      <c r="AU20" s="183"/>
      <c r="AV20" s="183"/>
      <c r="AW20" s="183"/>
      <c r="AX20" s="183"/>
      <c r="AY20" s="183"/>
      <c r="AZ20" s="183"/>
      <c r="BA20" s="183"/>
      <c r="BB20" s="183"/>
      <c r="BC20" s="183"/>
      <c r="BD20" s="183"/>
      <c r="BE20" s="183"/>
      <c r="BF20" s="183"/>
      <c r="BG20" s="183"/>
      <c r="BH20" s="183"/>
      <c r="BI20" s="183"/>
    </row>
    <row r="21" spans="2:61" ht="16.5" customHeight="1" thickTop="1" thickBot="1">
      <c r="B21" s="461" t="s">
        <v>5</v>
      </c>
      <c r="C21" s="461"/>
      <c r="D21" s="461"/>
      <c r="E21" s="461"/>
      <c r="F21" s="461"/>
      <c r="G21" s="461"/>
      <c r="H21" s="461"/>
      <c r="I21" s="461"/>
      <c r="J21" s="461"/>
      <c r="K21" s="414" t="s">
        <v>137</v>
      </c>
      <c r="L21" s="414"/>
      <c r="M21" s="414"/>
      <c r="N21" s="414"/>
      <c r="O21" s="414"/>
      <c r="P21" s="414"/>
      <c r="Q21" s="414"/>
      <c r="R21" s="414"/>
      <c r="S21" s="414"/>
      <c r="T21" s="461" t="s">
        <v>6</v>
      </c>
      <c r="U21" s="461"/>
      <c r="V21" s="461"/>
      <c r="W21" s="461"/>
      <c r="X21" s="461"/>
      <c r="Y21" s="461"/>
      <c r="Z21" s="461"/>
      <c r="AA21" s="461"/>
      <c r="AB21" s="461"/>
      <c r="AC21" s="461"/>
      <c r="AD21" s="461"/>
      <c r="AE21" s="461"/>
      <c r="AF21" s="461"/>
      <c r="AG21" s="462">
        <f>'13.02'!AG21+1</f>
        <v>10</v>
      </c>
      <c r="AH21" s="463"/>
      <c r="AI21" s="463"/>
      <c r="AJ21" s="463"/>
      <c r="AK21" s="463"/>
      <c r="AL21" s="463"/>
      <c r="AM21" s="463"/>
      <c r="AN21" s="463"/>
      <c r="AO21" s="463"/>
      <c r="AP21" s="187" t="s">
        <v>7</v>
      </c>
      <c r="AQ21" s="187"/>
      <c r="AR21" s="187"/>
      <c r="AS21" s="187"/>
      <c r="AT21" s="187"/>
      <c r="AU21" s="187"/>
      <c r="AV21" s="464" t="s">
        <v>8</v>
      </c>
      <c r="AW21" s="464"/>
      <c r="AX21" s="464"/>
      <c r="AY21" s="269" t="s">
        <v>9</v>
      </c>
      <c r="AZ21" s="270"/>
      <c r="BA21" s="269" t="s">
        <v>10</v>
      </c>
      <c r="BB21" s="270"/>
      <c r="BC21" s="269" t="s">
        <v>11</v>
      </c>
      <c r="BD21" s="275"/>
      <c r="BE21" s="270"/>
      <c r="BF21" s="464" t="s">
        <v>12</v>
      </c>
      <c r="BG21" s="464"/>
      <c r="BH21" s="464"/>
      <c r="BI21" s="464"/>
    </row>
    <row r="22" spans="2:61" ht="16.5" customHeight="1" thickTop="1" thickBot="1">
      <c r="B22" s="461"/>
      <c r="C22" s="461"/>
      <c r="D22" s="461"/>
      <c r="E22" s="461"/>
      <c r="F22" s="461"/>
      <c r="G22" s="461"/>
      <c r="H22" s="461"/>
      <c r="I22" s="461"/>
      <c r="J22" s="461"/>
      <c r="K22" s="414"/>
      <c r="L22" s="414"/>
      <c r="M22" s="414"/>
      <c r="N22" s="414"/>
      <c r="O22" s="414"/>
      <c r="P22" s="414"/>
      <c r="Q22" s="414"/>
      <c r="R22" s="414"/>
      <c r="S22" s="414"/>
      <c r="T22" s="461"/>
      <c r="U22" s="461"/>
      <c r="V22" s="461"/>
      <c r="W22" s="461"/>
      <c r="X22" s="461"/>
      <c r="Y22" s="461"/>
      <c r="Z22" s="461"/>
      <c r="AA22" s="461"/>
      <c r="AB22" s="461"/>
      <c r="AC22" s="461"/>
      <c r="AD22" s="461"/>
      <c r="AE22" s="461"/>
      <c r="AF22" s="461"/>
      <c r="AG22" s="463"/>
      <c r="AH22" s="463"/>
      <c r="AI22" s="463"/>
      <c r="AJ22" s="463"/>
      <c r="AK22" s="463"/>
      <c r="AL22" s="463"/>
      <c r="AM22" s="463"/>
      <c r="AN22" s="463"/>
      <c r="AO22" s="463"/>
      <c r="AP22" s="187"/>
      <c r="AQ22" s="187"/>
      <c r="AR22" s="187"/>
      <c r="AS22" s="187"/>
      <c r="AT22" s="187"/>
      <c r="AU22" s="187"/>
      <c r="AV22" s="464"/>
      <c r="AW22" s="464"/>
      <c r="AX22" s="464"/>
      <c r="AY22" s="271"/>
      <c r="AZ22" s="272"/>
      <c r="BA22" s="271"/>
      <c r="BB22" s="272"/>
      <c r="BC22" s="271"/>
      <c r="BD22" s="276"/>
      <c r="BE22" s="272"/>
      <c r="BF22" s="464"/>
      <c r="BG22" s="464"/>
      <c r="BH22" s="464"/>
      <c r="BI22" s="464"/>
    </row>
    <row r="23" spans="2:61" ht="16.5" customHeight="1" thickTop="1" thickBot="1">
      <c r="B23" s="461"/>
      <c r="C23" s="461"/>
      <c r="D23" s="461"/>
      <c r="E23" s="461"/>
      <c r="F23" s="461"/>
      <c r="G23" s="461"/>
      <c r="H23" s="461"/>
      <c r="I23" s="461"/>
      <c r="J23" s="461"/>
      <c r="K23" s="414"/>
      <c r="L23" s="414"/>
      <c r="M23" s="414"/>
      <c r="N23" s="414"/>
      <c r="O23" s="414"/>
      <c r="P23" s="414"/>
      <c r="Q23" s="414"/>
      <c r="R23" s="414"/>
      <c r="S23" s="414"/>
      <c r="T23" s="461"/>
      <c r="U23" s="461"/>
      <c r="V23" s="461"/>
      <c r="W23" s="461"/>
      <c r="X23" s="461"/>
      <c r="Y23" s="461"/>
      <c r="Z23" s="461"/>
      <c r="AA23" s="461"/>
      <c r="AB23" s="461"/>
      <c r="AC23" s="461"/>
      <c r="AD23" s="461"/>
      <c r="AE23" s="461"/>
      <c r="AF23" s="461"/>
      <c r="AG23" s="463"/>
      <c r="AH23" s="463"/>
      <c r="AI23" s="463"/>
      <c r="AJ23" s="463"/>
      <c r="AK23" s="463"/>
      <c r="AL23" s="463"/>
      <c r="AM23" s="463"/>
      <c r="AN23" s="463"/>
      <c r="AO23" s="463"/>
      <c r="AP23" s="187"/>
      <c r="AQ23" s="187"/>
      <c r="AR23" s="187"/>
      <c r="AS23" s="187"/>
      <c r="AT23" s="187"/>
      <c r="AU23" s="187"/>
      <c r="AV23" s="464"/>
      <c r="AW23" s="464"/>
      <c r="AX23" s="464"/>
      <c r="AY23" s="273"/>
      <c r="AZ23" s="274"/>
      <c r="BA23" s="273"/>
      <c r="BB23" s="274"/>
      <c r="BC23" s="273"/>
      <c r="BD23" s="277"/>
      <c r="BE23" s="274"/>
      <c r="BF23" s="464"/>
      <c r="BG23" s="464"/>
      <c r="BH23" s="464"/>
      <c r="BI23" s="464"/>
    </row>
    <row r="24" spans="2:61" ht="16.5" customHeight="1" thickTop="1" thickBot="1">
      <c r="B24" s="461" t="s">
        <v>13</v>
      </c>
      <c r="C24" s="461"/>
      <c r="D24" s="461"/>
      <c r="E24" s="461"/>
      <c r="F24" s="461"/>
      <c r="G24" s="461"/>
      <c r="H24" s="461"/>
      <c r="I24" s="461"/>
      <c r="J24" s="461"/>
      <c r="K24" s="414" t="s">
        <v>168</v>
      </c>
      <c r="L24" s="414"/>
      <c r="M24" s="414"/>
      <c r="N24" s="414"/>
      <c r="O24" s="414"/>
      <c r="P24" s="414"/>
      <c r="Q24" s="414"/>
      <c r="R24" s="414"/>
      <c r="S24" s="414"/>
      <c r="T24" s="209" t="s">
        <v>14</v>
      </c>
      <c r="U24" s="210"/>
      <c r="V24" s="210"/>
      <c r="W24" s="210"/>
      <c r="X24" s="210"/>
      <c r="Y24" s="210"/>
      <c r="Z24" s="210"/>
      <c r="AA24" s="210"/>
      <c r="AB24" s="210"/>
      <c r="AC24" s="210"/>
      <c r="AD24" s="210"/>
      <c r="AE24" s="210"/>
      <c r="AF24" s="211"/>
      <c r="AG24" s="496">
        <f>'13.02'!AG24</f>
        <v>44232</v>
      </c>
      <c r="AH24" s="496"/>
      <c r="AI24" s="496"/>
      <c r="AJ24" s="496"/>
      <c r="AK24" s="496"/>
      <c r="AL24" s="496"/>
      <c r="AM24" s="496"/>
      <c r="AN24" s="496"/>
      <c r="AO24" s="496"/>
      <c r="AP24" s="506" t="s">
        <v>172</v>
      </c>
      <c r="AQ24" s="506"/>
      <c r="AR24" s="506"/>
      <c r="AS24" s="506"/>
      <c r="AT24" s="506"/>
      <c r="AU24" s="506"/>
      <c r="AV24" s="188" t="s">
        <v>325</v>
      </c>
      <c r="AW24" s="241"/>
      <c r="AX24" s="189"/>
      <c r="AY24" s="188">
        <v>30</v>
      </c>
      <c r="AZ24" s="189"/>
      <c r="BA24" s="188">
        <v>30</v>
      </c>
      <c r="BB24" s="189"/>
      <c r="BC24" s="188">
        <v>30</v>
      </c>
      <c r="BD24" s="241"/>
      <c r="BE24" s="189"/>
      <c r="BF24" s="459" t="s">
        <v>323</v>
      </c>
      <c r="BG24" s="241"/>
      <c r="BH24" s="241"/>
      <c r="BI24" s="189"/>
    </row>
    <row r="25" spans="2:61" ht="16.5" customHeight="1" thickTop="1" thickBot="1">
      <c r="B25" s="461"/>
      <c r="C25" s="461"/>
      <c r="D25" s="461"/>
      <c r="E25" s="461"/>
      <c r="F25" s="461"/>
      <c r="G25" s="461"/>
      <c r="H25" s="461"/>
      <c r="I25" s="461"/>
      <c r="J25" s="461"/>
      <c r="K25" s="414"/>
      <c r="L25" s="414"/>
      <c r="M25" s="414"/>
      <c r="N25" s="414"/>
      <c r="O25" s="414"/>
      <c r="P25" s="414"/>
      <c r="Q25" s="414"/>
      <c r="R25" s="414"/>
      <c r="S25" s="414"/>
      <c r="T25" s="212"/>
      <c r="U25" s="213"/>
      <c r="V25" s="213"/>
      <c r="W25" s="213"/>
      <c r="X25" s="213"/>
      <c r="Y25" s="213"/>
      <c r="Z25" s="213"/>
      <c r="AA25" s="213"/>
      <c r="AB25" s="213"/>
      <c r="AC25" s="213"/>
      <c r="AD25" s="213"/>
      <c r="AE25" s="213"/>
      <c r="AF25" s="214"/>
      <c r="AG25" s="496"/>
      <c r="AH25" s="496"/>
      <c r="AI25" s="496"/>
      <c r="AJ25" s="496"/>
      <c r="AK25" s="496"/>
      <c r="AL25" s="496"/>
      <c r="AM25" s="496"/>
      <c r="AN25" s="496"/>
      <c r="AO25" s="496"/>
      <c r="AP25" s="506"/>
      <c r="AQ25" s="506"/>
      <c r="AR25" s="506"/>
      <c r="AS25" s="506"/>
      <c r="AT25" s="506"/>
      <c r="AU25" s="506"/>
      <c r="AV25" s="190"/>
      <c r="AW25" s="242"/>
      <c r="AX25" s="191"/>
      <c r="AY25" s="190"/>
      <c r="AZ25" s="191"/>
      <c r="BA25" s="190"/>
      <c r="BB25" s="191"/>
      <c r="BC25" s="190"/>
      <c r="BD25" s="242"/>
      <c r="BE25" s="191"/>
      <c r="BF25" s="190"/>
      <c r="BG25" s="242"/>
      <c r="BH25" s="242"/>
      <c r="BI25" s="191"/>
    </row>
    <row r="26" spans="2:61" ht="16.5" customHeight="1" thickTop="1" thickBot="1">
      <c r="B26" s="461"/>
      <c r="C26" s="461"/>
      <c r="D26" s="461"/>
      <c r="E26" s="461"/>
      <c r="F26" s="461"/>
      <c r="G26" s="461"/>
      <c r="H26" s="461"/>
      <c r="I26" s="461"/>
      <c r="J26" s="461"/>
      <c r="K26" s="414"/>
      <c r="L26" s="414"/>
      <c r="M26" s="414"/>
      <c r="N26" s="414"/>
      <c r="O26" s="414"/>
      <c r="P26" s="414"/>
      <c r="Q26" s="414"/>
      <c r="R26" s="414"/>
      <c r="S26" s="414"/>
      <c r="T26" s="215"/>
      <c r="U26" s="216"/>
      <c r="V26" s="216"/>
      <c r="W26" s="216"/>
      <c r="X26" s="216"/>
      <c r="Y26" s="216"/>
      <c r="Z26" s="216"/>
      <c r="AA26" s="216"/>
      <c r="AB26" s="216"/>
      <c r="AC26" s="216"/>
      <c r="AD26" s="216"/>
      <c r="AE26" s="216"/>
      <c r="AF26" s="217"/>
      <c r="AG26" s="496"/>
      <c r="AH26" s="496"/>
      <c r="AI26" s="496"/>
      <c r="AJ26" s="496"/>
      <c r="AK26" s="496"/>
      <c r="AL26" s="496"/>
      <c r="AM26" s="496"/>
      <c r="AN26" s="496"/>
      <c r="AO26" s="496"/>
      <c r="AP26" s="506"/>
      <c r="AQ26" s="506"/>
      <c r="AR26" s="506"/>
      <c r="AS26" s="506"/>
      <c r="AT26" s="506"/>
      <c r="AU26" s="506"/>
      <c r="AV26" s="192"/>
      <c r="AW26" s="243"/>
      <c r="AX26" s="193"/>
      <c r="AY26" s="192"/>
      <c r="AZ26" s="193"/>
      <c r="BA26" s="192"/>
      <c r="BB26" s="193"/>
      <c r="BC26" s="192"/>
      <c r="BD26" s="243"/>
      <c r="BE26" s="193"/>
      <c r="BF26" s="192"/>
      <c r="BG26" s="243"/>
      <c r="BH26" s="243"/>
      <c r="BI26" s="193"/>
    </row>
    <row r="27" spans="2:61" ht="16.5" customHeight="1" thickTop="1" thickBot="1">
      <c r="B27" s="461" t="s">
        <v>15</v>
      </c>
      <c r="C27" s="461"/>
      <c r="D27" s="461"/>
      <c r="E27" s="461"/>
      <c r="F27" s="461"/>
      <c r="G27" s="461"/>
      <c r="H27" s="461"/>
      <c r="I27" s="461"/>
      <c r="J27" s="461"/>
      <c r="K27" s="414">
        <v>23</v>
      </c>
      <c r="L27" s="414"/>
      <c r="M27" s="414"/>
      <c r="N27" s="414"/>
      <c r="O27" s="414"/>
      <c r="P27" s="414"/>
      <c r="Q27" s="414"/>
      <c r="R27" s="414"/>
      <c r="S27" s="414"/>
      <c r="T27" s="461" t="s">
        <v>16</v>
      </c>
      <c r="U27" s="461"/>
      <c r="V27" s="461"/>
      <c r="W27" s="461"/>
      <c r="X27" s="461"/>
      <c r="Y27" s="461"/>
      <c r="Z27" s="461"/>
      <c r="AA27" s="461"/>
      <c r="AB27" s="461"/>
      <c r="AC27" s="461"/>
      <c r="AD27" s="461"/>
      <c r="AE27" s="461"/>
      <c r="AF27" s="461"/>
      <c r="AG27" s="323" t="s">
        <v>129</v>
      </c>
      <c r="AH27" s="324"/>
      <c r="AI27" s="324"/>
      <c r="AJ27" s="324"/>
      <c r="AK27" s="324"/>
      <c r="AL27" s="324"/>
      <c r="AM27" s="324"/>
      <c r="AN27" s="324"/>
      <c r="AO27" s="325"/>
      <c r="AP27" s="506" t="s">
        <v>324</v>
      </c>
      <c r="AQ27" s="506"/>
      <c r="AR27" s="506"/>
      <c r="AS27" s="506"/>
      <c r="AT27" s="506"/>
      <c r="AU27" s="506"/>
      <c r="AV27" s="188" t="s">
        <v>326</v>
      </c>
      <c r="AW27" s="241"/>
      <c r="AX27" s="189"/>
      <c r="AY27" s="188">
        <v>1063</v>
      </c>
      <c r="AZ27" s="189"/>
      <c r="BA27" s="188"/>
      <c r="BB27" s="189"/>
      <c r="BC27" s="194"/>
      <c r="BD27" s="219"/>
      <c r="BE27" s="195"/>
      <c r="BF27" s="459"/>
      <c r="BG27" s="241"/>
      <c r="BH27" s="241"/>
      <c r="BI27" s="189"/>
    </row>
    <row r="28" spans="2:61" ht="16.5" customHeight="1" thickTop="1" thickBot="1">
      <c r="B28" s="461"/>
      <c r="C28" s="461"/>
      <c r="D28" s="461"/>
      <c r="E28" s="461"/>
      <c r="F28" s="461"/>
      <c r="G28" s="461"/>
      <c r="H28" s="461"/>
      <c r="I28" s="461"/>
      <c r="J28" s="461"/>
      <c r="K28" s="414"/>
      <c r="L28" s="414"/>
      <c r="M28" s="414"/>
      <c r="N28" s="414"/>
      <c r="O28" s="414"/>
      <c r="P28" s="414"/>
      <c r="Q28" s="414"/>
      <c r="R28" s="414"/>
      <c r="S28" s="414"/>
      <c r="T28" s="461"/>
      <c r="U28" s="461"/>
      <c r="V28" s="461"/>
      <c r="W28" s="461"/>
      <c r="X28" s="461"/>
      <c r="Y28" s="461"/>
      <c r="Z28" s="461"/>
      <c r="AA28" s="461"/>
      <c r="AB28" s="461"/>
      <c r="AC28" s="461"/>
      <c r="AD28" s="461"/>
      <c r="AE28" s="461"/>
      <c r="AF28" s="461"/>
      <c r="AG28" s="326"/>
      <c r="AH28" s="327"/>
      <c r="AI28" s="327"/>
      <c r="AJ28" s="327"/>
      <c r="AK28" s="327"/>
      <c r="AL28" s="327"/>
      <c r="AM28" s="327"/>
      <c r="AN28" s="327"/>
      <c r="AO28" s="328"/>
      <c r="AP28" s="506"/>
      <c r="AQ28" s="506"/>
      <c r="AR28" s="506"/>
      <c r="AS28" s="506"/>
      <c r="AT28" s="506"/>
      <c r="AU28" s="506"/>
      <c r="AV28" s="190"/>
      <c r="AW28" s="242"/>
      <c r="AX28" s="191"/>
      <c r="AY28" s="190"/>
      <c r="AZ28" s="191"/>
      <c r="BA28" s="190"/>
      <c r="BB28" s="191"/>
      <c r="BC28" s="196"/>
      <c r="BD28" s="220"/>
      <c r="BE28" s="197"/>
      <c r="BF28" s="190"/>
      <c r="BG28" s="242"/>
      <c r="BH28" s="242"/>
      <c r="BI28" s="191"/>
    </row>
    <row r="29" spans="2:61" ht="16.5" customHeight="1" thickTop="1" thickBot="1">
      <c r="B29" s="461"/>
      <c r="C29" s="461"/>
      <c r="D29" s="461"/>
      <c r="E29" s="461"/>
      <c r="F29" s="461"/>
      <c r="G29" s="461"/>
      <c r="H29" s="461"/>
      <c r="I29" s="461"/>
      <c r="J29" s="461"/>
      <c r="K29" s="414"/>
      <c r="L29" s="414"/>
      <c r="M29" s="414"/>
      <c r="N29" s="414"/>
      <c r="O29" s="414"/>
      <c r="P29" s="414"/>
      <c r="Q29" s="414"/>
      <c r="R29" s="414"/>
      <c r="S29" s="414"/>
      <c r="T29" s="461"/>
      <c r="U29" s="461"/>
      <c r="V29" s="461"/>
      <c r="W29" s="461"/>
      <c r="X29" s="461"/>
      <c r="Y29" s="461"/>
      <c r="Z29" s="461"/>
      <c r="AA29" s="461"/>
      <c r="AB29" s="461"/>
      <c r="AC29" s="461"/>
      <c r="AD29" s="461"/>
      <c r="AE29" s="461"/>
      <c r="AF29" s="461"/>
      <c r="AG29" s="329"/>
      <c r="AH29" s="330"/>
      <c r="AI29" s="330"/>
      <c r="AJ29" s="330"/>
      <c r="AK29" s="330"/>
      <c r="AL29" s="330"/>
      <c r="AM29" s="330"/>
      <c r="AN29" s="330"/>
      <c r="AO29" s="331"/>
      <c r="AP29" s="506"/>
      <c r="AQ29" s="506"/>
      <c r="AR29" s="506"/>
      <c r="AS29" s="506"/>
      <c r="AT29" s="506"/>
      <c r="AU29" s="506"/>
      <c r="AV29" s="192"/>
      <c r="AW29" s="243"/>
      <c r="AX29" s="193"/>
      <c r="AY29" s="192"/>
      <c r="AZ29" s="193"/>
      <c r="BA29" s="192"/>
      <c r="BB29" s="193"/>
      <c r="BC29" s="198"/>
      <c r="BD29" s="221"/>
      <c r="BE29" s="199"/>
      <c r="BF29" s="192"/>
      <c r="BG29" s="243"/>
      <c r="BH29" s="243"/>
      <c r="BI29" s="193"/>
    </row>
    <row r="30" spans="2:61" ht="16.5" customHeight="1" thickTop="1" thickBot="1">
      <c r="B30" s="461" t="s">
        <v>17</v>
      </c>
      <c r="C30" s="461"/>
      <c r="D30" s="461"/>
      <c r="E30" s="461"/>
      <c r="F30" s="461"/>
      <c r="G30" s="461"/>
      <c r="H30" s="461"/>
      <c r="I30" s="461"/>
      <c r="J30" s="461"/>
      <c r="K30" s="413">
        <v>7476</v>
      </c>
      <c r="L30" s="413"/>
      <c r="M30" s="413"/>
      <c r="N30" s="413"/>
      <c r="O30" s="413"/>
      <c r="P30" s="413"/>
      <c r="Q30" s="413"/>
      <c r="R30" s="413"/>
      <c r="S30" s="413"/>
      <c r="T30" s="209" t="s">
        <v>18</v>
      </c>
      <c r="U30" s="210"/>
      <c r="V30" s="210"/>
      <c r="W30" s="210"/>
      <c r="X30" s="210"/>
      <c r="Y30" s="210"/>
      <c r="Z30" s="210"/>
      <c r="AA30" s="210"/>
      <c r="AB30" s="210"/>
      <c r="AC30" s="210"/>
      <c r="AD30" s="210"/>
      <c r="AE30" s="210"/>
      <c r="AF30" s="211"/>
      <c r="AG30" s="474">
        <f>'13.02'!AG30+1</f>
        <v>10</v>
      </c>
      <c r="AH30" s="474"/>
      <c r="AI30" s="474"/>
      <c r="AJ30" s="474"/>
      <c r="AK30" s="474"/>
      <c r="AL30" s="474"/>
      <c r="AM30" s="474"/>
      <c r="AN30" s="474"/>
      <c r="AO30" s="474"/>
      <c r="AP30" s="461" t="s">
        <v>129</v>
      </c>
      <c r="AQ30" s="461"/>
      <c r="AR30" s="461"/>
      <c r="AS30" s="461"/>
      <c r="AT30" s="461"/>
      <c r="AU30" s="461"/>
      <c r="AV30" s="188" t="s">
        <v>129</v>
      </c>
      <c r="AW30" s="241"/>
      <c r="AX30" s="189"/>
      <c r="AY30" s="188" t="s">
        <v>129</v>
      </c>
      <c r="AZ30" s="189"/>
      <c r="BA30" s="188"/>
      <c r="BB30" s="189"/>
      <c r="BC30" s="194"/>
      <c r="BD30" s="219"/>
      <c r="BE30" s="195"/>
      <c r="BF30" s="465"/>
      <c r="BG30" s="466"/>
      <c r="BH30" s="466"/>
      <c r="BI30" s="467"/>
    </row>
    <row r="31" spans="2:61" ht="16.5" customHeight="1" thickTop="1" thickBot="1">
      <c r="B31" s="461"/>
      <c r="C31" s="461"/>
      <c r="D31" s="461"/>
      <c r="E31" s="461"/>
      <c r="F31" s="461"/>
      <c r="G31" s="461"/>
      <c r="H31" s="461"/>
      <c r="I31" s="461"/>
      <c r="J31" s="461"/>
      <c r="K31" s="413"/>
      <c r="L31" s="413"/>
      <c r="M31" s="413"/>
      <c r="N31" s="413"/>
      <c r="O31" s="413"/>
      <c r="P31" s="413"/>
      <c r="Q31" s="413"/>
      <c r="R31" s="413"/>
      <c r="S31" s="413"/>
      <c r="T31" s="212"/>
      <c r="U31" s="213"/>
      <c r="V31" s="213"/>
      <c r="W31" s="213"/>
      <c r="X31" s="213"/>
      <c r="Y31" s="213"/>
      <c r="Z31" s="213"/>
      <c r="AA31" s="213"/>
      <c r="AB31" s="213"/>
      <c r="AC31" s="213"/>
      <c r="AD31" s="213"/>
      <c r="AE31" s="213"/>
      <c r="AF31" s="214"/>
      <c r="AG31" s="474"/>
      <c r="AH31" s="474"/>
      <c r="AI31" s="474"/>
      <c r="AJ31" s="474"/>
      <c r="AK31" s="474"/>
      <c r="AL31" s="474"/>
      <c r="AM31" s="474"/>
      <c r="AN31" s="474"/>
      <c r="AO31" s="474"/>
      <c r="AP31" s="461"/>
      <c r="AQ31" s="461"/>
      <c r="AR31" s="461"/>
      <c r="AS31" s="461"/>
      <c r="AT31" s="461"/>
      <c r="AU31" s="461"/>
      <c r="AV31" s="190"/>
      <c r="AW31" s="242"/>
      <c r="AX31" s="191"/>
      <c r="AY31" s="190"/>
      <c r="AZ31" s="191"/>
      <c r="BA31" s="190"/>
      <c r="BB31" s="191"/>
      <c r="BC31" s="196"/>
      <c r="BD31" s="220"/>
      <c r="BE31" s="197"/>
      <c r="BF31" s="468"/>
      <c r="BG31" s="469"/>
      <c r="BH31" s="469"/>
      <c r="BI31" s="470"/>
    </row>
    <row r="32" spans="2:61" ht="16.5" customHeight="1" thickTop="1" thickBot="1">
      <c r="B32" s="461"/>
      <c r="C32" s="461"/>
      <c r="D32" s="461"/>
      <c r="E32" s="461"/>
      <c r="F32" s="461"/>
      <c r="G32" s="461"/>
      <c r="H32" s="461"/>
      <c r="I32" s="461"/>
      <c r="J32" s="461"/>
      <c r="K32" s="413"/>
      <c r="L32" s="413"/>
      <c r="M32" s="413"/>
      <c r="N32" s="413"/>
      <c r="O32" s="413"/>
      <c r="P32" s="413"/>
      <c r="Q32" s="413"/>
      <c r="R32" s="413"/>
      <c r="S32" s="413"/>
      <c r="T32" s="215"/>
      <c r="U32" s="216"/>
      <c r="V32" s="216"/>
      <c r="W32" s="216"/>
      <c r="X32" s="216"/>
      <c r="Y32" s="216"/>
      <c r="Z32" s="216"/>
      <c r="AA32" s="216"/>
      <c r="AB32" s="216"/>
      <c r="AC32" s="216"/>
      <c r="AD32" s="216"/>
      <c r="AE32" s="216"/>
      <c r="AF32" s="217"/>
      <c r="AG32" s="474"/>
      <c r="AH32" s="474"/>
      <c r="AI32" s="474"/>
      <c r="AJ32" s="474"/>
      <c r="AK32" s="474"/>
      <c r="AL32" s="474"/>
      <c r="AM32" s="474"/>
      <c r="AN32" s="474"/>
      <c r="AO32" s="474"/>
      <c r="AP32" s="461"/>
      <c r="AQ32" s="461"/>
      <c r="AR32" s="461"/>
      <c r="AS32" s="461"/>
      <c r="AT32" s="461"/>
      <c r="AU32" s="461"/>
      <c r="AV32" s="192"/>
      <c r="AW32" s="243"/>
      <c r="AX32" s="193"/>
      <c r="AY32" s="192"/>
      <c r="AZ32" s="193"/>
      <c r="BA32" s="192"/>
      <c r="BB32" s="193"/>
      <c r="BC32" s="198"/>
      <c r="BD32" s="221"/>
      <c r="BE32" s="199"/>
      <c r="BF32" s="471"/>
      <c r="BG32" s="472"/>
      <c r="BH32" s="472"/>
      <c r="BI32" s="473"/>
    </row>
    <row r="33" spans="2:61" ht="16.5" customHeight="1" thickTop="1" thickBot="1">
      <c r="B33" s="461" t="s">
        <v>19</v>
      </c>
      <c r="C33" s="461"/>
      <c r="D33" s="461"/>
      <c r="E33" s="461"/>
      <c r="F33" s="461"/>
      <c r="G33" s="461"/>
      <c r="H33" s="461"/>
      <c r="I33" s="461"/>
      <c r="J33" s="461"/>
      <c r="K33" s="617" t="s">
        <v>358</v>
      </c>
      <c r="L33" s="617"/>
      <c r="M33" s="617"/>
      <c r="N33" s="617"/>
      <c r="O33" s="617"/>
      <c r="P33" s="617"/>
      <c r="Q33" s="617"/>
      <c r="R33" s="617"/>
      <c r="S33" s="617"/>
      <c r="T33" s="461" t="s">
        <v>20</v>
      </c>
      <c r="U33" s="461"/>
      <c r="V33" s="461"/>
      <c r="W33" s="461"/>
      <c r="X33" s="461"/>
      <c r="Y33" s="461"/>
      <c r="Z33" s="461"/>
      <c r="AA33" s="461"/>
      <c r="AB33" s="461"/>
      <c r="AC33" s="461"/>
      <c r="AD33" s="461"/>
      <c r="AE33" s="461"/>
      <c r="AF33" s="461"/>
      <c r="AG33" s="460" t="s">
        <v>129</v>
      </c>
      <c r="AH33" s="460"/>
      <c r="AI33" s="460"/>
      <c r="AJ33" s="460"/>
      <c r="AK33" s="460"/>
      <c r="AL33" s="460"/>
      <c r="AM33" s="460"/>
      <c r="AN33" s="460"/>
      <c r="AO33" s="460"/>
      <c r="AP33" s="506" t="s">
        <v>327</v>
      </c>
      <c r="AQ33" s="506"/>
      <c r="AR33" s="506"/>
      <c r="AS33" s="506"/>
      <c r="AT33" s="506"/>
      <c r="AU33" s="506"/>
      <c r="AV33" s="188" t="s">
        <v>328</v>
      </c>
      <c r="AW33" s="241"/>
      <c r="AX33" s="189"/>
      <c r="AY33" s="188">
        <v>1994</v>
      </c>
      <c r="AZ33" s="189"/>
      <c r="BA33" s="188"/>
      <c r="BB33" s="189"/>
      <c r="BC33" s="188"/>
      <c r="BD33" s="241"/>
      <c r="BE33" s="189"/>
      <c r="BF33" s="459"/>
      <c r="BG33" s="241"/>
      <c r="BH33" s="241"/>
      <c r="BI33" s="189"/>
    </row>
    <row r="34" spans="2:61" ht="16.5" customHeight="1" thickTop="1" thickBot="1">
      <c r="B34" s="461"/>
      <c r="C34" s="461"/>
      <c r="D34" s="461"/>
      <c r="E34" s="461"/>
      <c r="F34" s="461"/>
      <c r="G34" s="461"/>
      <c r="H34" s="461"/>
      <c r="I34" s="461"/>
      <c r="J34" s="461"/>
      <c r="K34" s="617"/>
      <c r="L34" s="617"/>
      <c r="M34" s="617"/>
      <c r="N34" s="617"/>
      <c r="O34" s="617"/>
      <c r="P34" s="617"/>
      <c r="Q34" s="617"/>
      <c r="R34" s="617"/>
      <c r="S34" s="617"/>
      <c r="T34" s="461"/>
      <c r="U34" s="461"/>
      <c r="V34" s="461"/>
      <c r="W34" s="461"/>
      <c r="X34" s="461"/>
      <c r="Y34" s="461"/>
      <c r="Z34" s="461"/>
      <c r="AA34" s="461"/>
      <c r="AB34" s="461"/>
      <c r="AC34" s="461"/>
      <c r="AD34" s="461"/>
      <c r="AE34" s="461"/>
      <c r="AF34" s="461"/>
      <c r="AG34" s="460"/>
      <c r="AH34" s="460"/>
      <c r="AI34" s="460"/>
      <c r="AJ34" s="460"/>
      <c r="AK34" s="460"/>
      <c r="AL34" s="460"/>
      <c r="AM34" s="460"/>
      <c r="AN34" s="460"/>
      <c r="AO34" s="460"/>
      <c r="AP34" s="506"/>
      <c r="AQ34" s="506"/>
      <c r="AR34" s="506"/>
      <c r="AS34" s="506"/>
      <c r="AT34" s="506"/>
      <c r="AU34" s="506"/>
      <c r="AV34" s="190"/>
      <c r="AW34" s="242"/>
      <c r="AX34" s="191"/>
      <c r="AY34" s="190"/>
      <c r="AZ34" s="191"/>
      <c r="BA34" s="190"/>
      <c r="BB34" s="191"/>
      <c r="BC34" s="190"/>
      <c r="BD34" s="242"/>
      <c r="BE34" s="191"/>
      <c r="BF34" s="190"/>
      <c r="BG34" s="242"/>
      <c r="BH34" s="242"/>
      <c r="BI34" s="191"/>
    </row>
    <row r="35" spans="2:61" ht="16.5" customHeight="1" thickTop="1" thickBot="1">
      <c r="B35" s="461"/>
      <c r="C35" s="461"/>
      <c r="D35" s="461"/>
      <c r="E35" s="461"/>
      <c r="F35" s="461"/>
      <c r="G35" s="461"/>
      <c r="H35" s="461"/>
      <c r="I35" s="461"/>
      <c r="J35" s="461"/>
      <c r="K35" s="617"/>
      <c r="L35" s="617"/>
      <c r="M35" s="617"/>
      <c r="N35" s="617"/>
      <c r="O35" s="617"/>
      <c r="P35" s="617"/>
      <c r="Q35" s="617"/>
      <c r="R35" s="617"/>
      <c r="S35" s="617"/>
      <c r="T35" s="461"/>
      <c r="U35" s="461"/>
      <c r="V35" s="461"/>
      <c r="W35" s="461"/>
      <c r="X35" s="461"/>
      <c r="Y35" s="461"/>
      <c r="Z35" s="461"/>
      <c r="AA35" s="461"/>
      <c r="AB35" s="461"/>
      <c r="AC35" s="461"/>
      <c r="AD35" s="461"/>
      <c r="AE35" s="461"/>
      <c r="AF35" s="461"/>
      <c r="AG35" s="460"/>
      <c r="AH35" s="460"/>
      <c r="AI35" s="460"/>
      <c r="AJ35" s="460"/>
      <c r="AK35" s="460"/>
      <c r="AL35" s="460"/>
      <c r="AM35" s="460"/>
      <c r="AN35" s="460"/>
      <c r="AO35" s="460"/>
      <c r="AP35" s="506"/>
      <c r="AQ35" s="506"/>
      <c r="AR35" s="506"/>
      <c r="AS35" s="506"/>
      <c r="AT35" s="506"/>
      <c r="AU35" s="506"/>
      <c r="AV35" s="192"/>
      <c r="AW35" s="243"/>
      <c r="AX35" s="193"/>
      <c r="AY35" s="192"/>
      <c r="AZ35" s="193"/>
      <c r="BA35" s="192"/>
      <c r="BB35" s="193"/>
      <c r="BC35" s="192"/>
      <c r="BD35" s="243"/>
      <c r="BE35" s="193"/>
      <c r="BF35" s="192"/>
      <c r="BG35" s="243"/>
      <c r="BH35" s="243"/>
      <c r="BI35" s="193"/>
    </row>
    <row r="36" spans="2:61" ht="16.5" customHeight="1" thickTop="1" thickBot="1">
      <c r="B36" s="413" t="s">
        <v>405</v>
      </c>
      <c r="C36" s="413"/>
      <c r="D36" s="413"/>
      <c r="E36" s="413"/>
      <c r="F36" s="413"/>
      <c r="G36" s="413"/>
      <c r="H36" s="413"/>
      <c r="I36" s="413"/>
      <c r="J36" s="413"/>
      <c r="K36" s="413" t="s">
        <v>404</v>
      </c>
      <c r="L36" s="413"/>
      <c r="M36" s="413"/>
      <c r="N36" s="413"/>
      <c r="O36" s="413"/>
      <c r="P36" s="413"/>
      <c r="Q36" s="413"/>
      <c r="R36" s="413"/>
      <c r="S36" s="413"/>
      <c r="T36" s="341" t="s">
        <v>22</v>
      </c>
      <c r="U36" s="342"/>
      <c r="V36" s="342"/>
      <c r="W36" s="342"/>
      <c r="X36" s="342"/>
      <c r="Y36" s="342"/>
      <c r="Z36" s="342"/>
      <c r="AA36" s="342"/>
      <c r="AB36" s="342"/>
      <c r="AC36" s="342"/>
      <c r="AD36" s="342"/>
      <c r="AE36" s="342"/>
      <c r="AF36" s="343"/>
      <c r="AG36" s="460">
        <v>295.3</v>
      </c>
      <c r="AH36" s="460"/>
      <c r="AI36" s="460"/>
      <c r="AJ36" s="460"/>
      <c r="AK36" s="460"/>
      <c r="AL36" s="460"/>
      <c r="AM36" s="460"/>
      <c r="AN36" s="460"/>
      <c r="AO36" s="460"/>
      <c r="AP36" s="513" t="s">
        <v>329</v>
      </c>
      <c r="AQ36" s="514"/>
      <c r="AR36" s="514"/>
      <c r="AS36" s="514"/>
      <c r="AT36" s="514"/>
      <c r="AU36" s="515"/>
      <c r="AV36" s="188" t="s">
        <v>330</v>
      </c>
      <c r="AW36" s="241"/>
      <c r="AX36" s="189"/>
      <c r="AY36" s="507" t="s">
        <v>331</v>
      </c>
      <c r="AZ36" s="508"/>
      <c r="BA36" s="444"/>
      <c r="BB36" s="445"/>
      <c r="BC36" s="188"/>
      <c r="BD36" s="241"/>
      <c r="BE36" s="189"/>
      <c r="BF36" s="188"/>
      <c r="BG36" s="241"/>
      <c r="BH36" s="241"/>
      <c r="BI36" s="189"/>
    </row>
    <row r="37" spans="2:61" ht="16.5" customHeight="1" thickTop="1" thickBot="1">
      <c r="B37" s="413"/>
      <c r="C37" s="413"/>
      <c r="D37" s="413"/>
      <c r="E37" s="413"/>
      <c r="F37" s="413"/>
      <c r="G37" s="413"/>
      <c r="H37" s="413"/>
      <c r="I37" s="413"/>
      <c r="J37" s="413"/>
      <c r="K37" s="413"/>
      <c r="L37" s="413"/>
      <c r="M37" s="413"/>
      <c r="N37" s="413"/>
      <c r="O37" s="413"/>
      <c r="P37" s="413"/>
      <c r="Q37" s="413"/>
      <c r="R37" s="413"/>
      <c r="S37" s="413"/>
      <c r="T37" s="344"/>
      <c r="U37" s="345"/>
      <c r="V37" s="345"/>
      <c r="W37" s="345"/>
      <c r="X37" s="345"/>
      <c r="Y37" s="345"/>
      <c r="Z37" s="345"/>
      <c r="AA37" s="345"/>
      <c r="AB37" s="345"/>
      <c r="AC37" s="345"/>
      <c r="AD37" s="345"/>
      <c r="AE37" s="345"/>
      <c r="AF37" s="346"/>
      <c r="AG37" s="460"/>
      <c r="AH37" s="460"/>
      <c r="AI37" s="460"/>
      <c r="AJ37" s="460"/>
      <c r="AK37" s="460"/>
      <c r="AL37" s="460"/>
      <c r="AM37" s="460"/>
      <c r="AN37" s="460"/>
      <c r="AO37" s="460"/>
      <c r="AP37" s="516"/>
      <c r="AQ37" s="517"/>
      <c r="AR37" s="517"/>
      <c r="AS37" s="517"/>
      <c r="AT37" s="517"/>
      <c r="AU37" s="518"/>
      <c r="AV37" s="190"/>
      <c r="AW37" s="242"/>
      <c r="AX37" s="191"/>
      <c r="AY37" s="509"/>
      <c r="AZ37" s="510"/>
      <c r="BA37" s="446"/>
      <c r="BB37" s="447"/>
      <c r="BC37" s="190"/>
      <c r="BD37" s="242"/>
      <c r="BE37" s="191"/>
      <c r="BF37" s="190"/>
      <c r="BG37" s="242"/>
      <c r="BH37" s="242"/>
      <c r="BI37" s="191"/>
    </row>
    <row r="38" spans="2:61" ht="16.5" customHeight="1" thickTop="1" thickBot="1">
      <c r="B38" s="413"/>
      <c r="C38" s="413"/>
      <c r="D38" s="413"/>
      <c r="E38" s="413"/>
      <c r="F38" s="413"/>
      <c r="G38" s="413"/>
      <c r="H38" s="413"/>
      <c r="I38" s="413"/>
      <c r="J38" s="413"/>
      <c r="K38" s="413"/>
      <c r="L38" s="413"/>
      <c r="M38" s="413"/>
      <c r="N38" s="413"/>
      <c r="O38" s="413"/>
      <c r="P38" s="413"/>
      <c r="Q38" s="413"/>
      <c r="R38" s="413"/>
      <c r="S38" s="413"/>
      <c r="T38" s="347"/>
      <c r="U38" s="348"/>
      <c r="V38" s="348"/>
      <c r="W38" s="348"/>
      <c r="X38" s="348"/>
      <c r="Y38" s="348"/>
      <c r="Z38" s="348"/>
      <c r="AA38" s="348"/>
      <c r="AB38" s="348"/>
      <c r="AC38" s="348"/>
      <c r="AD38" s="348"/>
      <c r="AE38" s="348"/>
      <c r="AF38" s="349"/>
      <c r="AG38" s="460"/>
      <c r="AH38" s="460"/>
      <c r="AI38" s="460"/>
      <c r="AJ38" s="460"/>
      <c r="AK38" s="460"/>
      <c r="AL38" s="460"/>
      <c r="AM38" s="460"/>
      <c r="AN38" s="460"/>
      <c r="AO38" s="460"/>
      <c r="AP38" s="519"/>
      <c r="AQ38" s="520"/>
      <c r="AR38" s="520"/>
      <c r="AS38" s="520"/>
      <c r="AT38" s="520"/>
      <c r="AU38" s="521"/>
      <c r="AV38" s="192"/>
      <c r="AW38" s="243"/>
      <c r="AX38" s="193"/>
      <c r="AY38" s="511"/>
      <c r="AZ38" s="512"/>
      <c r="BA38" s="448"/>
      <c r="BB38" s="449"/>
      <c r="BC38" s="192"/>
      <c r="BD38" s="243"/>
      <c r="BE38" s="193"/>
      <c r="BF38" s="192"/>
      <c r="BG38" s="243"/>
      <c r="BH38" s="243"/>
      <c r="BI38" s="193"/>
    </row>
    <row r="39" spans="2:61" ht="16.5" customHeight="1" thickTop="1" thickBot="1">
      <c r="B39" s="413" t="s">
        <v>23</v>
      </c>
      <c r="C39" s="413"/>
      <c r="D39" s="413"/>
      <c r="E39" s="413"/>
      <c r="F39" s="413"/>
      <c r="G39" s="413"/>
      <c r="H39" s="413"/>
      <c r="I39" s="413"/>
      <c r="J39" s="413"/>
      <c r="K39" s="414" t="s">
        <v>258</v>
      </c>
      <c r="L39" s="414"/>
      <c r="M39" s="414"/>
      <c r="N39" s="414"/>
      <c r="O39" s="414"/>
      <c r="P39" s="414"/>
      <c r="Q39" s="414"/>
      <c r="R39" s="414"/>
      <c r="S39" s="414"/>
      <c r="T39" s="341" t="s">
        <v>177</v>
      </c>
      <c r="U39" s="342"/>
      <c r="V39" s="342"/>
      <c r="W39" s="342"/>
      <c r="X39" s="342"/>
      <c r="Y39" s="342"/>
      <c r="Z39" s="342"/>
      <c r="AA39" s="342"/>
      <c r="AB39" s="342"/>
      <c r="AC39" s="342"/>
      <c r="AD39" s="342"/>
      <c r="AE39" s="342"/>
      <c r="AF39" s="343"/>
      <c r="AG39" s="450">
        <v>1066</v>
      </c>
      <c r="AH39" s="451"/>
      <c r="AI39" s="451"/>
      <c r="AJ39" s="451"/>
      <c r="AK39" s="451"/>
      <c r="AL39" s="451"/>
      <c r="AM39" s="451"/>
      <c r="AN39" s="451"/>
      <c r="AO39" s="452"/>
      <c r="AP39" s="394" t="s">
        <v>24</v>
      </c>
      <c r="AQ39" s="395"/>
      <c r="AR39" s="395"/>
      <c r="AS39" s="395"/>
      <c r="AT39" s="395"/>
      <c r="AU39" s="395"/>
      <c r="AV39" s="395"/>
      <c r="AW39" s="395"/>
      <c r="AX39" s="395"/>
      <c r="AY39" s="400"/>
      <c r="AZ39" s="395" t="s">
        <v>25</v>
      </c>
      <c r="BA39" s="395"/>
      <c r="BB39" s="395"/>
      <c r="BC39" s="395"/>
      <c r="BD39" s="395"/>
      <c r="BE39" s="395"/>
      <c r="BF39" s="395"/>
      <c r="BG39" s="395"/>
      <c r="BH39" s="395"/>
      <c r="BI39" s="400"/>
    </row>
    <row r="40" spans="2:61" ht="16.5" customHeight="1" thickTop="1" thickBot="1">
      <c r="B40" s="413"/>
      <c r="C40" s="413"/>
      <c r="D40" s="413"/>
      <c r="E40" s="413"/>
      <c r="F40" s="413"/>
      <c r="G40" s="413"/>
      <c r="H40" s="413"/>
      <c r="I40" s="413"/>
      <c r="J40" s="413"/>
      <c r="K40" s="414"/>
      <c r="L40" s="414"/>
      <c r="M40" s="414"/>
      <c r="N40" s="414"/>
      <c r="O40" s="414"/>
      <c r="P40" s="414"/>
      <c r="Q40" s="414"/>
      <c r="R40" s="414"/>
      <c r="S40" s="414"/>
      <c r="T40" s="344"/>
      <c r="U40" s="345"/>
      <c r="V40" s="345"/>
      <c r="W40" s="345"/>
      <c r="X40" s="345"/>
      <c r="Y40" s="345"/>
      <c r="Z40" s="345"/>
      <c r="AA40" s="345"/>
      <c r="AB40" s="345"/>
      <c r="AC40" s="345"/>
      <c r="AD40" s="345"/>
      <c r="AE40" s="345"/>
      <c r="AF40" s="346"/>
      <c r="AG40" s="453"/>
      <c r="AH40" s="454"/>
      <c r="AI40" s="454"/>
      <c r="AJ40" s="454"/>
      <c r="AK40" s="454"/>
      <c r="AL40" s="454"/>
      <c r="AM40" s="454"/>
      <c r="AN40" s="454"/>
      <c r="AO40" s="455"/>
      <c r="AP40" s="396"/>
      <c r="AQ40" s="397"/>
      <c r="AR40" s="397"/>
      <c r="AS40" s="397"/>
      <c r="AT40" s="397"/>
      <c r="AU40" s="397"/>
      <c r="AV40" s="397"/>
      <c r="AW40" s="397"/>
      <c r="AX40" s="397"/>
      <c r="AY40" s="401"/>
      <c r="AZ40" s="397"/>
      <c r="BA40" s="397"/>
      <c r="BB40" s="397"/>
      <c r="BC40" s="397"/>
      <c r="BD40" s="397"/>
      <c r="BE40" s="397"/>
      <c r="BF40" s="397"/>
      <c r="BG40" s="397"/>
      <c r="BH40" s="397"/>
      <c r="BI40" s="401"/>
    </row>
    <row r="41" spans="2:61" ht="16.5" customHeight="1" thickTop="1" thickBot="1">
      <c r="B41" s="413"/>
      <c r="C41" s="413"/>
      <c r="D41" s="413"/>
      <c r="E41" s="413"/>
      <c r="F41" s="413"/>
      <c r="G41" s="413"/>
      <c r="H41" s="413"/>
      <c r="I41" s="413"/>
      <c r="J41" s="413"/>
      <c r="K41" s="414"/>
      <c r="L41" s="414"/>
      <c r="M41" s="414"/>
      <c r="N41" s="414"/>
      <c r="O41" s="414"/>
      <c r="P41" s="414"/>
      <c r="Q41" s="414"/>
      <c r="R41" s="414"/>
      <c r="S41" s="414"/>
      <c r="T41" s="347"/>
      <c r="U41" s="348"/>
      <c r="V41" s="348"/>
      <c r="W41" s="348"/>
      <c r="X41" s="348"/>
      <c r="Y41" s="348"/>
      <c r="Z41" s="348"/>
      <c r="AA41" s="348"/>
      <c r="AB41" s="348"/>
      <c r="AC41" s="348"/>
      <c r="AD41" s="348"/>
      <c r="AE41" s="348"/>
      <c r="AF41" s="349"/>
      <c r="AG41" s="456"/>
      <c r="AH41" s="457"/>
      <c r="AI41" s="457"/>
      <c r="AJ41" s="457"/>
      <c r="AK41" s="457"/>
      <c r="AL41" s="457"/>
      <c r="AM41" s="457"/>
      <c r="AN41" s="457"/>
      <c r="AO41" s="458"/>
      <c r="AP41" s="398"/>
      <c r="AQ41" s="399"/>
      <c r="AR41" s="399"/>
      <c r="AS41" s="399"/>
      <c r="AT41" s="399"/>
      <c r="AU41" s="399"/>
      <c r="AV41" s="399"/>
      <c r="AW41" s="399"/>
      <c r="AX41" s="399"/>
      <c r="AY41" s="402"/>
      <c r="AZ41" s="399"/>
      <c r="BA41" s="399"/>
      <c r="BB41" s="399"/>
      <c r="BC41" s="399"/>
      <c r="BD41" s="399"/>
      <c r="BE41" s="399"/>
      <c r="BF41" s="399"/>
      <c r="BG41" s="399"/>
      <c r="BH41" s="399"/>
      <c r="BI41" s="402"/>
    </row>
    <row r="42" spans="2:61" ht="16.5" customHeight="1" thickTop="1" thickBot="1">
      <c r="B42" s="413" t="s">
        <v>26</v>
      </c>
      <c r="C42" s="413"/>
      <c r="D42" s="413"/>
      <c r="E42" s="413"/>
      <c r="F42" s="413"/>
      <c r="G42" s="413"/>
      <c r="H42" s="413"/>
      <c r="I42" s="413"/>
      <c r="J42" s="413"/>
      <c r="K42" s="441" t="s">
        <v>257</v>
      </c>
      <c r="L42" s="441"/>
      <c r="M42" s="441"/>
      <c r="N42" s="441"/>
      <c r="O42" s="441"/>
      <c r="P42" s="441"/>
      <c r="Q42" s="441"/>
      <c r="R42" s="441"/>
      <c r="S42" s="441"/>
      <c r="T42" s="341" t="s">
        <v>27</v>
      </c>
      <c r="U42" s="342"/>
      <c r="V42" s="342"/>
      <c r="W42" s="342"/>
      <c r="X42" s="342"/>
      <c r="Y42" s="342"/>
      <c r="Z42" s="342"/>
      <c r="AA42" s="342"/>
      <c r="AB42" s="342"/>
      <c r="AC42" s="342"/>
      <c r="AD42" s="342"/>
      <c r="AE42" s="342"/>
      <c r="AF42" s="343"/>
      <c r="AG42" s="443">
        <v>1037</v>
      </c>
      <c r="AH42" s="443"/>
      <c r="AI42" s="443"/>
      <c r="AJ42" s="443"/>
      <c r="AK42" s="443"/>
      <c r="AL42" s="443"/>
      <c r="AM42" s="443"/>
      <c r="AN42" s="443"/>
      <c r="AO42" s="443"/>
      <c r="AP42" s="413" t="s">
        <v>28</v>
      </c>
      <c r="AQ42" s="413"/>
      <c r="AR42" s="413"/>
      <c r="AS42" s="413"/>
      <c r="AT42" s="413"/>
      <c r="AU42" s="413"/>
      <c r="AV42" s="413"/>
      <c r="AW42" s="413" t="s">
        <v>307</v>
      </c>
      <c r="AX42" s="413"/>
      <c r="AY42" s="413"/>
      <c r="AZ42" s="341" t="s">
        <v>178</v>
      </c>
      <c r="BA42" s="342"/>
      <c r="BB42" s="342"/>
      <c r="BC42" s="342"/>
      <c r="BD42" s="342"/>
      <c r="BE42" s="343"/>
      <c r="BF42" s="416" t="s">
        <v>129</v>
      </c>
      <c r="BG42" s="417"/>
      <c r="BH42" s="407" t="str">
        <f>IFERROR(BF42/($N$231*0.06),"-")</f>
        <v>-</v>
      </c>
      <c r="BI42" s="408"/>
    </row>
    <row r="43" spans="2:61" ht="16.5" customHeight="1" thickTop="1" thickBot="1">
      <c r="B43" s="413"/>
      <c r="C43" s="413"/>
      <c r="D43" s="413"/>
      <c r="E43" s="413"/>
      <c r="F43" s="413"/>
      <c r="G43" s="413"/>
      <c r="H43" s="413"/>
      <c r="I43" s="413"/>
      <c r="J43" s="413"/>
      <c r="K43" s="441"/>
      <c r="L43" s="441"/>
      <c r="M43" s="441"/>
      <c r="N43" s="441"/>
      <c r="O43" s="441"/>
      <c r="P43" s="441"/>
      <c r="Q43" s="441"/>
      <c r="R43" s="441"/>
      <c r="S43" s="441"/>
      <c r="T43" s="344"/>
      <c r="U43" s="345"/>
      <c r="V43" s="345"/>
      <c r="W43" s="345"/>
      <c r="X43" s="345"/>
      <c r="Y43" s="345"/>
      <c r="Z43" s="345"/>
      <c r="AA43" s="345"/>
      <c r="AB43" s="345"/>
      <c r="AC43" s="345"/>
      <c r="AD43" s="345"/>
      <c r="AE43" s="345"/>
      <c r="AF43" s="346"/>
      <c r="AG43" s="443"/>
      <c r="AH43" s="443"/>
      <c r="AI43" s="443"/>
      <c r="AJ43" s="443"/>
      <c r="AK43" s="443"/>
      <c r="AL43" s="443"/>
      <c r="AM43" s="443"/>
      <c r="AN43" s="443"/>
      <c r="AO43" s="443"/>
      <c r="AP43" s="413"/>
      <c r="AQ43" s="413"/>
      <c r="AR43" s="413"/>
      <c r="AS43" s="413"/>
      <c r="AT43" s="413"/>
      <c r="AU43" s="413"/>
      <c r="AV43" s="413"/>
      <c r="AW43" s="413"/>
      <c r="AX43" s="413"/>
      <c r="AY43" s="413"/>
      <c r="AZ43" s="344"/>
      <c r="BA43" s="345"/>
      <c r="BB43" s="345"/>
      <c r="BC43" s="345"/>
      <c r="BD43" s="345"/>
      <c r="BE43" s="346"/>
      <c r="BF43" s="418"/>
      <c r="BG43" s="419"/>
      <c r="BH43" s="409"/>
      <c r="BI43" s="410"/>
    </row>
    <row r="44" spans="2:61" ht="16.5" customHeight="1" thickTop="1" thickBot="1">
      <c r="B44" s="413"/>
      <c r="C44" s="413"/>
      <c r="D44" s="413"/>
      <c r="E44" s="413"/>
      <c r="F44" s="413"/>
      <c r="G44" s="413"/>
      <c r="H44" s="413"/>
      <c r="I44" s="413"/>
      <c r="J44" s="413"/>
      <c r="K44" s="441"/>
      <c r="L44" s="441"/>
      <c r="M44" s="441"/>
      <c r="N44" s="441"/>
      <c r="O44" s="441"/>
      <c r="P44" s="441"/>
      <c r="Q44" s="441"/>
      <c r="R44" s="441"/>
      <c r="S44" s="441"/>
      <c r="T44" s="347"/>
      <c r="U44" s="348"/>
      <c r="V44" s="348"/>
      <c r="W44" s="348"/>
      <c r="X44" s="348"/>
      <c r="Y44" s="348"/>
      <c r="Z44" s="348"/>
      <c r="AA44" s="348"/>
      <c r="AB44" s="348"/>
      <c r="AC44" s="348"/>
      <c r="AD44" s="348"/>
      <c r="AE44" s="348"/>
      <c r="AF44" s="349"/>
      <c r="AG44" s="443"/>
      <c r="AH44" s="443"/>
      <c r="AI44" s="443"/>
      <c r="AJ44" s="443"/>
      <c r="AK44" s="443"/>
      <c r="AL44" s="443"/>
      <c r="AM44" s="443"/>
      <c r="AN44" s="443"/>
      <c r="AO44" s="443"/>
      <c r="AP44" s="413"/>
      <c r="AQ44" s="413"/>
      <c r="AR44" s="413"/>
      <c r="AS44" s="413"/>
      <c r="AT44" s="413"/>
      <c r="AU44" s="413"/>
      <c r="AV44" s="413"/>
      <c r="AW44" s="413"/>
      <c r="AX44" s="413"/>
      <c r="AY44" s="413"/>
      <c r="AZ44" s="347"/>
      <c r="BA44" s="348"/>
      <c r="BB44" s="348"/>
      <c r="BC44" s="348"/>
      <c r="BD44" s="348"/>
      <c r="BE44" s="349"/>
      <c r="BF44" s="420"/>
      <c r="BG44" s="421"/>
      <c r="BH44" s="411"/>
      <c r="BI44" s="412"/>
    </row>
    <row r="45" spans="2:61" ht="16.5" customHeight="1" thickTop="1" thickBot="1">
      <c r="B45" s="413" t="s">
        <v>29</v>
      </c>
      <c r="C45" s="413"/>
      <c r="D45" s="413"/>
      <c r="E45" s="413"/>
      <c r="F45" s="413"/>
      <c r="G45" s="413"/>
      <c r="H45" s="413"/>
      <c r="I45" s="413"/>
      <c r="J45" s="413"/>
      <c r="K45" s="431" t="s">
        <v>256</v>
      </c>
      <c r="L45" s="431"/>
      <c r="M45" s="431"/>
      <c r="N45" s="431"/>
      <c r="O45" s="431"/>
      <c r="P45" s="431"/>
      <c r="Q45" s="431"/>
      <c r="R45" s="431"/>
      <c r="S45" s="431"/>
      <c r="T45" s="341" t="s">
        <v>30</v>
      </c>
      <c r="U45" s="342"/>
      <c r="V45" s="342"/>
      <c r="W45" s="342"/>
      <c r="X45" s="342"/>
      <c r="Y45" s="342"/>
      <c r="Z45" s="342"/>
      <c r="AA45" s="342"/>
      <c r="AB45" s="342"/>
      <c r="AC45" s="342"/>
      <c r="AD45" s="342"/>
      <c r="AE45" s="342"/>
      <c r="AF45" s="343"/>
      <c r="AG45" s="432">
        <f>AG39-'13.02'!AG39</f>
        <v>0</v>
      </c>
      <c r="AH45" s="433"/>
      <c r="AI45" s="433"/>
      <c r="AJ45" s="433"/>
      <c r="AK45" s="433"/>
      <c r="AL45" s="433"/>
      <c r="AM45" s="433"/>
      <c r="AN45" s="433"/>
      <c r="AO45" s="434"/>
      <c r="AP45" s="413" t="s">
        <v>31</v>
      </c>
      <c r="AQ45" s="413"/>
      <c r="AR45" s="413"/>
      <c r="AS45" s="413"/>
      <c r="AT45" s="413"/>
      <c r="AU45" s="413"/>
      <c r="AV45" s="413"/>
      <c r="AW45" s="413">
        <v>170</v>
      </c>
      <c r="AX45" s="413"/>
      <c r="AY45" s="413"/>
      <c r="AZ45" s="341" t="s">
        <v>179</v>
      </c>
      <c r="BA45" s="342"/>
      <c r="BB45" s="342"/>
      <c r="BC45" s="342"/>
      <c r="BD45" s="342"/>
      <c r="BE45" s="343"/>
      <c r="BF45" s="416" t="s">
        <v>129</v>
      </c>
      <c r="BG45" s="417"/>
      <c r="BH45" s="407" t="str">
        <f>IFERROR(BF45/($N$231*0.06),"-")</f>
        <v>-</v>
      </c>
      <c r="BI45" s="408"/>
    </row>
    <row r="46" spans="2:61" ht="16.5" customHeight="1" thickTop="1" thickBot="1">
      <c r="B46" s="413"/>
      <c r="C46" s="413"/>
      <c r="D46" s="413"/>
      <c r="E46" s="413"/>
      <c r="F46" s="413"/>
      <c r="G46" s="413"/>
      <c r="H46" s="413"/>
      <c r="I46" s="413"/>
      <c r="J46" s="413"/>
      <c r="K46" s="431"/>
      <c r="L46" s="431"/>
      <c r="M46" s="431"/>
      <c r="N46" s="431"/>
      <c r="O46" s="431"/>
      <c r="P46" s="431"/>
      <c r="Q46" s="431"/>
      <c r="R46" s="431"/>
      <c r="S46" s="431"/>
      <c r="T46" s="344"/>
      <c r="U46" s="345"/>
      <c r="V46" s="345"/>
      <c r="W46" s="345"/>
      <c r="X46" s="345"/>
      <c r="Y46" s="345"/>
      <c r="Z46" s="345"/>
      <c r="AA46" s="345"/>
      <c r="AB46" s="345"/>
      <c r="AC46" s="345"/>
      <c r="AD46" s="345"/>
      <c r="AE46" s="345"/>
      <c r="AF46" s="346"/>
      <c r="AG46" s="435"/>
      <c r="AH46" s="436"/>
      <c r="AI46" s="436"/>
      <c r="AJ46" s="436"/>
      <c r="AK46" s="436"/>
      <c r="AL46" s="436"/>
      <c r="AM46" s="436"/>
      <c r="AN46" s="436"/>
      <c r="AO46" s="437"/>
      <c r="AP46" s="413"/>
      <c r="AQ46" s="413"/>
      <c r="AR46" s="413"/>
      <c r="AS46" s="413"/>
      <c r="AT46" s="413"/>
      <c r="AU46" s="413"/>
      <c r="AV46" s="413"/>
      <c r="AW46" s="413"/>
      <c r="AX46" s="413"/>
      <c r="AY46" s="413"/>
      <c r="AZ46" s="344"/>
      <c r="BA46" s="345"/>
      <c r="BB46" s="345"/>
      <c r="BC46" s="345"/>
      <c r="BD46" s="345"/>
      <c r="BE46" s="346"/>
      <c r="BF46" s="418"/>
      <c r="BG46" s="419"/>
      <c r="BH46" s="409"/>
      <c r="BI46" s="410"/>
    </row>
    <row r="47" spans="2:61" ht="16.5" customHeight="1" thickTop="1" thickBot="1">
      <c r="B47" s="413"/>
      <c r="C47" s="413"/>
      <c r="D47" s="413"/>
      <c r="E47" s="413"/>
      <c r="F47" s="413"/>
      <c r="G47" s="413"/>
      <c r="H47" s="413"/>
      <c r="I47" s="413"/>
      <c r="J47" s="413"/>
      <c r="K47" s="431"/>
      <c r="L47" s="431"/>
      <c r="M47" s="431"/>
      <c r="N47" s="431"/>
      <c r="O47" s="431"/>
      <c r="P47" s="431"/>
      <c r="Q47" s="431"/>
      <c r="R47" s="431"/>
      <c r="S47" s="431"/>
      <c r="T47" s="347"/>
      <c r="U47" s="348"/>
      <c r="V47" s="348"/>
      <c r="W47" s="348"/>
      <c r="X47" s="348"/>
      <c r="Y47" s="348"/>
      <c r="Z47" s="348"/>
      <c r="AA47" s="348"/>
      <c r="AB47" s="348"/>
      <c r="AC47" s="348"/>
      <c r="AD47" s="348"/>
      <c r="AE47" s="348"/>
      <c r="AF47" s="349"/>
      <c r="AG47" s="438"/>
      <c r="AH47" s="439"/>
      <c r="AI47" s="439"/>
      <c r="AJ47" s="439"/>
      <c r="AK47" s="439"/>
      <c r="AL47" s="439"/>
      <c r="AM47" s="439"/>
      <c r="AN47" s="439"/>
      <c r="AO47" s="440"/>
      <c r="AP47" s="413"/>
      <c r="AQ47" s="413"/>
      <c r="AR47" s="413"/>
      <c r="AS47" s="413"/>
      <c r="AT47" s="413"/>
      <c r="AU47" s="413"/>
      <c r="AV47" s="413"/>
      <c r="AW47" s="413"/>
      <c r="AX47" s="413"/>
      <c r="AY47" s="413"/>
      <c r="AZ47" s="347"/>
      <c r="BA47" s="348"/>
      <c r="BB47" s="348"/>
      <c r="BC47" s="348"/>
      <c r="BD47" s="348"/>
      <c r="BE47" s="349"/>
      <c r="BF47" s="420"/>
      <c r="BG47" s="421"/>
      <c r="BH47" s="411"/>
      <c r="BI47" s="412"/>
    </row>
    <row r="48" spans="2:61" ht="15" customHeight="1" thickTop="1" thickBot="1">
      <c r="B48" s="413" t="s">
        <v>32</v>
      </c>
      <c r="C48" s="413"/>
      <c r="D48" s="413"/>
      <c r="E48" s="413"/>
      <c r="F48" s="413"/>
      <c r="G48" s="413"/>
      <c r="H48" s="413"/>
      <c r="I48" s="413"/>
      <c r="J48" s="413"/>
      <c r="K48" s="414"/>
      <c r="L48" s="414"/>
      <c r="M48" s="414"/>
      <c r="N48" s="414"/>
      <c r="O48" s="414"/>
      <c r="P48" s="414"/>
      <c r="Q48" s="414"/>
      <c r="R48" s="414"/>
      <c r="S48" s="414"/>
      <c r="T48" s="341" t="s">
        <v>33</v>
      </c>
      <c r="U48" s="342"/>
      <c r="V48" s="342"/>
      <c r="W48" s="342"/>
      <c r="X48" s="342"/>
      <c r="Y48" s="342"/>
      <c r="Z48" s="342"/>
      <c r="AA48" s="342"/>
      <c r="AB48" s="342"/>
      <c r="AC48" s="342"/>
      <c r="AD48" s="342"/>
      <c r="AE48" s="342"/>
      <c r="AF48" s="343"/>
      <c r="AG48" s="422" t="s">
        <v>309</v>
      </c>
      <c r="AH48" s="423"/>
      <c r="AI48" s="423"/>
      <c r="AJ48" s="423"/>
      <c r="AK48" s="423"/>
      <c r="AL48" s="423"/>
      <c r="AM48" s="423"/>
      <c r="AN48" s="423"/>
      <c r="AO48" s="424"/>
      <c r="AP48" s="341" t="s">
        <v>34</v>
      </c>
      <c r="AQ48" s="342"/>
      <c r="AR48" s="342"/>
      <c r="AS48" s="342"/>
      <c r="AT48" s="342"/>
      <c r="AU48" s="342"/>
      <c r="AV48" s="343"/>
      <c r="AW48" s="413">
        <v>1776</v>
      </c>
      <c r="AX48" s="413"/>
      <c r="AY48" s="413"/>
      <c r="AZ48" s="341" t="s">
        <v>180</v>
      </c>
      <c r="BA48" s="342"/>
      <c r="BB48" s="342"/>
      <c r="BC48" s="342"/>
      <c r="BD48" s="342"/>
      <c r="BE48" s="343"/>
      <c r="BF48" s="416">
        <f>E279</f>
        <v>96</v>
      </c>
      <c r="BG48" s="417"/>
      <c r="BH48" s="407" t="str">
        <f>IFERROR(BF48/(N231*0.06),"-")</f>
        <v>-</v>
      </c>
      <c r="BI48" s="408"/>
    </row>
    <row r="49" spans="2:64" ht="15" customHeight="1" thickTop="1" thickBot="1">
      <c r="B49" s="413"/>
      <c r="C49" s="413"/>
      <c r="D49" s="413"/>
      <c r="E49" s="413"/>
      <c r="F49" s="413"/>
      <c r="G49" s="413"/>
      <c r="H49" s="413"/>
      <c r="I49" s="413"/>
      <c r="J49" s="413"/>
      <c r="K49" s="414"/>
      <c r="L49" s="414"/>
      <c r="M49" s="414"/>
      <c r="N49" s="414"/>
      <c r="O49" s="414"/>
      <c r="P49" s="414"/>
      <c r="Q49" s="414"/>
      <c r="R49" s="414"/>
      <c r="S49" s="414"/>
      <c r="T49" s="344"/>
      <c r="U49" s="345"/>
      <c r="V49" s="345"/>
      <c r="W49" s="345"/>
      <c r="X49" s="345"/>
      <c r="Y49" s="345"/>
      <c r="Z49" s="345"/>
      <c r="AA49" s="345"/>
      <c r="AB49" s="345"/>
      <c r="AC49" s="345"/>
      <c r="AD49" s="345"/>
      <c r="AE49" s="345"/>
      <c r="AF49" s="346"/>
      <c r="AG49" s="425"/>
      <c r="AH49" s="426"/>
      <c r="AI49" s="426"/>
      <c r="AJ49" s="426"/>
      <c r="AK49" s="426"/>
      <c r="AL49" s="426"/>
      <c r="AM49" s="426"/>
      <c r="AN49" s="426"/>
      <c r="AO49" s="427"/>
      <c r="AP49" s="344"/>
      <c r="AQ49" s="345"/>
      <c r="AR49" s="345"/>
      <c r="AS49" s="345"/>
      <c r="AT49" s="345"/>
      <c r="AU49" s="345"/>
      <c r="AV49" s="346"/>
      <c r="AW49" s="413"/>
      <c r="AX49" s="413"/>
      <c r="AY49" s="413"/>
      <c r="AZ49" s="344"/>
      <c r="BA49" s="345"/>
      <c r="BB49" s="345"/>
      <c r="BC49" s="345"/>
      <c r="BD49" s="345"/>
      <c r="BE49" s="346"/>
      <c r="BF49" s="418"/>
      <c r="BG49" s="419"/>
      <c r="BH49" s="409"/>
      <c r="BI49" s="410"/>
    </row>
    <row r="50" spans="2:64" ht="15" customHeight="1" thickTop="1" thickBot="1">
      <c r="B50" s="413"/>
      <c r="C50" s="413"/>
      <c r="D50" s="413"/>
      <c r="E50" s="413"/>
      <c r="F50" s="413"/>
      <c r="G50" s="413"/>
      <c r="H50" s="413"/>
      <c r="I50" s="413"/>
      <c r="J50" s="413"/>
      <c r="K50" s="414"/>
      <c r="L50" s="414"/>
      <c r="M50" s="414"/>
      <c r="N50" s="414"/>
      <c r="O50" s="414"/>
      <c r="P50" s="414"/>
      <c r="Q50" s="414"/>
      <c r="R50" s="414"/>
      <c r="S50" s="414"/>
      <c r="T50" s="347"/>
      <c r="U50" s="348"/>
      <c r="V50" s="348"/>
      <c r="W50" s="348"/>
      <c r="X50" s="348"/>
      <c r="Y50" s="348"/>
      <c r="Z50" s="348"/>
      <c r="AA50" s="348"/>
      <c r="AB50" s="348"/>
      <c r="AC50" s="348"/>
      <c r="AD50" s="348"/>
      <c r="AE50" s="348"/>
      <c r="AF50" s="349"/>
      <c r="AG50" s="428"/>
      <c r="AH50" s="429"/>
      <c r="AI50" s="429"/>
      <c r="AJ50" s="429"/>
      <c r="AK50" s="429"/>
      <c r="AL50" s="429"/>
      <c r="AM50" s="429"/>
      <c r="AN50" s="429"/>
      <c r="AO50" s="430"/>
      <c r="AP50" s="347"/>
      <c r="AQ50" s="348"/>
      <c r="AR50" s="348"/>
      <c r="AS50" s="348"/>
      <c r="AT50" s="348"/>
      <c r="AU50" s="348"/>
      <c r="AV50" s="349"/>
      <c r="AW50" s="413"/>
      <c r="AX50" s="413"/>
      <c r="AY50" s="413"/>
      <c r="AZ50" s="347"/>
      <c r="BA50" s="348"/>
      <c r="BB50" s="348"/>
      <c r="BC50" s="348"/>
      <c r="BD50" s="348"/>
      <c r="BE50" s="349"/>
      <c r="BF50" s="420"/>
      <c r="BG50" s="421"/>
      <c r="BH50" s="411"/>
      <c r="BI50" s="412"/>
    </row>
    <row r="51" spans="2:64" ht="15" customHeight="1" thickTop="1" thickBot="1">
      <c r="B51" s="413" t="s">
        <v>35</v>
      </c>
      <c r="C51" s="413"/>
      <c r="D51" s="413"/>
      <c r="E51" s="413"/>
      <c r="F51" s="413"/>
      <c r="G51" s="413"/>
      <c r="H51" s="413"/>
      <c r="I51" s="413"/>
      <c r="J51" s="413"/>
      <c r="K51" s="414" t="s">
        <v>133</v>
      </c>
      <c r="L51" s="414"/>
      <c r="M51" s="414"/>
      <c r="N51" s="414"/>
      <c r="O51" s="414"/>
      <c r="P51" s="414"/>
      <c r="Q51" s="414"/>
      <c r="R51" s="414"/>
      <c r="S51" s="414"/>
      <c r="T51" s="413"/>
      <c r="U51" s="413"/>
      <c r="V51" s="413"/>
      <c r="W51" s="413"/>
      <c r="X51" s="413"/>
      <c r="Y51" s="413"/>
      <c r="Z51" s="413"/>
      <c r="AA51" s="413"/>
      <c r="AB51" s="413"/>
      <c r="AC51" s="413"/>
      <c r="AD51" s="413"/>
      <c r="AE51" s="413"/>
      <c r="AF51" s="413"/>
      <c r="AG51" s="413"/>
      <c r="AH51" s="413"/>
      <c r="AI51" s="413"/>
      <c r="AJ51" s="413"/>
      <c r="AK51" s="413"/>
      <c r="AL51" s="413"/>
      <c r="AM51" s="413"/>
      <c r="AN51" s="413"/>
      <c r="AO51" s="413"/>
      <c r="AP51" s="341"/>
      <c r="AQ51" s="342"/>
      <c r="AR51" s="342"/>
      <c r="AS51" s="342"/>
      <c r="AT51" s="342"/>
      <c r="AU51" s="342"/>
      <c r="AV51" s="343"/>
      <c r="AW51" s="413"/>
      <c r="AX51" s="413"/>
      <c r="AY51" s="413"/>
      <c r="AZ51" s="341" t="s">
        <v>181</v>
      </c>
      <c r="BA51" s="342"/>
      <c r="BB51" s="342"/>
      <c r="BC51" s="342"/>
      <c r="BD51" s="342"/>
      <c r="BE51" s="343"/>
      <c r="BF51" s="416">
        <f>IFERROR(BF48+B279,"-")</f>
        <v>135</v>
      </c>
      <c r="BG51" s="417"/>
      <c r="BH51" s="407" t="str">
        <f>IFERROR(BF51/(N231*0.06),"-")</f>
        <v>-</v>
      </c>
      <c r="BI51" s="408"/>
    </row>
    <row r="52" spans="2:64" ht="15" customHeight="1" thickTop="1" thickBot="1">
      <c r="B52" s="413"/>
      <c r="C52" s="413"/>
      <c r="D52" s="413"/>
      <c r="E52" s="413"/>
      <c r="F52" s="413"/>
      <c r="G52" s="413"/>
      <c r="H52" s="413"/>
      <c r="I52" s="413"/>
      <c r="J52" s="413"/>
      <c r="K52" s="414"/>
      <c r="L52" s="414"/>
      <c r="M52" s="414"/>
      <c r="N52" s="414"/>
      <c r="O52" s="414"/>
      <c r="P52" s="414"/>
      <c r="Q52" s="414"/>
      <c r="R52" s="414"/>
      <c r="S52" s="414"/>
      <c r="T52" s="413"/>
      <c r="U52" s="413"/>
      <c r="V52" s="413"/>
      <c r="W52" s="413"/>
      <c r="X52" s="413"/>
      <c r="Y52" s="413"/>
      <c r="Z52" s="413"/>
      <c r="AA52" s="413"/>
      <c r="AB52" s="413"/>
      <c r="AC52" s="413"/>
      <c r="AD52" s="413"/>
      <c r="AE52" s="413"/>
      <c r="AF52" s="413"/>
      <c r="AG52" s="413"/>
      <c r="AH52" s="413"/>
      <c r="AI52" s="413"/>
      <c r="AJ52" s="413"/>
      <c r="AK52" s="413"/>
      <c r="AL52" s="413"/>
      <c r="AM52" s="413"/>
      <c r="AN52" s="413"/>
      <c r="AO52" s="413"/>
      <c r="AP52" s="344"/>
      <c r="AQ52" s="345"/>
      <c r="AR52" s="345"/>
      <c r="AS52" s="345"/>
      <c r="AT52" s="345"/>
      <c r="AU52" s="345"/>
      <c r="AV52" s="346"/>
      <c r="AW52" s="413"/>
      <c r="AX52" s="413"/>
      <c r="AY52" s="413"/>
      <c r="AZ52" s="344"/>
      <c r="BA52" s="345"/>
      <c r="BB52" s="345"/>
      <c r="BC52" s="345"/>
      <c r="BD52" s="345"/>
      <c r="BE52" s="346"/>
      <c r="BF52" s="418"/>
      <c r="BG52" s="419"/>
      <c r="BH52" s="409"/>
      <c r="BI52" s="410"/>
    </row>
    <row r="53" spans="2:64" ht="15" customHeight="1" thickTop="1" thickBot="1">
      <c r="B53" s="413"/>
      <c r="C53" s="413"/>
      <c r="D53" s="413"/>
      <c r="E53" s="413"/>
      <c r="F53" s="413"/>
      <c r="G53" s="413"/>
      <c r="H53" s="413"/>
      <c r="I53" s="413"/>
      <c r="J53" s="413"/>
      <c r="K53" s="414"/>
      <c r="L53" s="414"/>
      <c r="M53" s="414"/>
      <c r="N53" s="414"/>
      <c r="O53" s="414"/>
      <c r="P53" s="414"/>
      <c r="Q53" s="414"/>
      <c r="R53" s="414"/>
      <c r="S53" s="414"/>
      <c r="T53" s="413"/>
      <c r="U53" s="413"/>
      <c r="V53" s="413"/>
      <c r="W53" s="413"/>
      <c r="X53" s="413"/>
      <c r="Y53" s="413"/>
      <c r="Z53" s="413"/>
      <c r="AA53" s="413"/>
      <c r="AB53" s="413"/>
      <c r="AC53" s="413"/>
      <c r="AD53" s="413"/>
      <c r="AE53" s="413"/>
      <c r="AF53" s="413"/>
      <c r="AG53" s="413"/>
      <c r="AH53" s="413"/>
      <c r="AI53" s="413"/>
      <c r="AJ53" s="413"/>
      <c r="AK53" s="413"/>
      <c r="AL53" s="413"/>
      <c r="AM53" s="413"/>
      <c r="AN53" s="413"/>
      <c r="AO53" s="413"/>
      <c r="AP53" s="347"/>
      <c r="AQ53" s="348"/>
      <c r="AR53" s="348"/>
      <c r="AS53" s="348"/>
      <c r="AT53" s="348"/>
      <c r="AU53" s="348"/>
      <c r="AV53" s="349"/>
      <c r="AW53" s="413"/>
      <c r="AX53" s="413"/>
      <c r="AY53" s="413"/>
      <c r="AZ53" s="347"/>
      <c r="BA53" s="348"/>
      <c r="BB53" s="348"/>
      <c r="BC53" s="348"/>
      <c r="BD53" s="348"/>
      <c r="BE53" s="349"/>
      <c r="BF53" s="420"/>
      <c r="BG53" s="421"/>
      <c r="BH53" s="411"/>
      <c r="BI53" s="412"/>
    </row>
    <row r="54" spans="2:64" ht="15.75" customHeight="1" thickTop="1">
      <c r="B54" s="394" t="s">
        <v>36</v>
      </c>
      <c r="C54" s="395"/>
      <c r="D54" s="395"/>
      <c r="E54" s="395"/>
      <c r="F54" s="395"/>
      <c r="G54" s="395"/>
      <c r="H54" s="395"/>
      <c r="I54" s="395"/>
      <c r="J54" s="395"/>
      <c r="K54" s="395"/>
      <c r="L54" s="395"/>
      <c r="M54" s="395"/>
      <c r="N54" s="395"/>
      <c r="O54" s="395"/>
      <c r="P54" s="395"/>
      <c r="Q54" s="395"/>
      <c r="R54" s="395"/>
      <c r="S54" s="395"/>
      <c r="T54" s="395"/>
      <c r="U54" s="395"/>
      <c r="V54" s="395"/>
      <c r="W54" s="395"/>
      <c r="X54" s="395"/>
      <c r="Y54" s="395"/>
      <c r="Z54" s="395"/>
      <c r="AA54" s="395"/>
      <c r="AB54" s="395"/>
      <c r="AC54" s="395"/>
      <c r="AD54" s="395"/>
      <c r="AE54" s="395"/>
      <c r="AF54" s="395"/>
      <c r="AG54" s="395" t="s">
        <v>37</v>
      </c>
      <c r="AH54" s="395"/>
      <c r="AI54" s="395"/>
      <c r="AJ54" s="395"/>
      <c r="AK54" s="395"/>
      <c r="AL54" s="395"/>
      <c r="AM54" s="395"/>
      <c r="AN54" s="395"/>
      <c r="AO54" s="395"/>
      <c r="AP54" s="395"/>
      <c r="AQ54" s="395"/>
      <c r="AR54" s="395"/>
      <c r="AS54" s="395"/>
      <c r="AT54" s="395"/>
      <c r="AU54" s="395"/>
      <c r="AV54" s="395"/>
      <c r="AW54" s="395"/>
      <c r="AX54" s="395"/>
      <c r="AY54" s="395"/>
      <c r="AZ54" s="395"/>
      <c r="BA54" s="395"/>
      <c r="BB54" s="395"/>
      <c r="BC54" s="395"/>
      <c r="BD54" s="395"/>
      <c r="BE54" s="395"/>
      <c r="BF54" s="395"/>
      <c r="BG54" s="395"/>
      <c r="BH54" s="395"/>
      <c r="BI54" s="400"/>
    </row>
    <row r="55" spans="2:64" ht="15" customHeight="1">
      <c r="B55" s="396"/>
      <c r="C55" s="397"/>
      <c r="D55" s="397"/>
      <c r="E55" s="397"/>
      <c r="F55" s="397"/>
      <c r="G55" s="397"/>
      <c r="H55" s="397"/>
      <c r="I55" s="397"/>
      <c r="J55" s="397"/>
      <c r="K55" s="397"/>
      <c r="L55" s="397"/>
      <c r="M55" s="397"/>
      <c r="N55" s="397"/>
      <c r="O55" s="397"/>
      <c r="P55" s="397"/>
      <c r="Q55" s="397"/>
      <c r="R55" s="397"/>
      <c r="S55" s="397"/>
      <c r="T55" s="397"/>
      <c r="U55" s="397"/>
      <c r="V55" s="397"/>
      <c r="W55" s="397"/>
      <c r="X55" s="397"/>
      <c r="Y55" s="397"/>
      <c r="Z55" s="397"/>
      <c r="AA55" s="397"/>
      <c r="AB55" s="397"/>
      <c r="AC55" s="397"/>
      <c r="AD55" s="397"/>
      <c r="AE55" s="397"/>
      <c r="AF55" s="397"/>
      <c r="AG55" s="397"/>
      <c r="AH55" s="397"/>
      <c r="AI55" s="397"/>
      <c r="AJ55" s="397"/>
      <c r="AK55" s="397"/>
      <c r="AL55" s="397"/>
      <c r="AM55" s="397"/>
      <c r="AN55" s="397"/>
      <c r="AO55" s="397"/>
      <c r="AP55" s="397"/>
      <c r="AQ55" s="397"/>
      <c r="AR55" s="397"/>
      <c r="AS55" s="397"/>
      <c r="AT55" s="397"/>
      <c r="AU55" s="397"/>
      <c r="AV55" s="397"/>
      <c r="AW55" s="397"/>
      <c r="AX55" s="397"/>
      <c r="AY55" s="397"/>
      <c r="AZ55" s="397"/>
      <c r="BA55" s="397"/>
      <c r="BB55" s="397"/>
      <c r="BC55" s="397"/>
      <c r="BD55" s="397"/>
      <c r="BE55" s="397"/>
      <c r="BF55" s="397"/>
      <c r="BG55" s="397"/>
      <c r="BH55" s="397"/>
      <c r="BI55" s="401"/>
    </row>
    <row r="56" spans="2:64" ht="15" customHeight="1">
      <c r="B56" s="396"/>
      <c r="C56" s="397"/>
      <c r="D56" s="397"/>
      <c r="E56" s="397"/>
      <c r="F56" s="397"/>
      <c r="G56" s="397"/>
      <c r="H56" s="397"/>
      <c r="I56" s="397"/>
      <c r="J56" s="397"/>
      <c r="K56" s="397"/>
      <c r="L56" s="397"/>
      <c r="M56" s="397"/>
      <c r="N56" s="397"/>
      <c r="O56" s="397"/>
      <c r="P56" s="397"/>
      <c r="Q56" s="397"/>
      <c r="R56" s="397"/>
      <c r="S56" s="397"/>
      <c r="T56" s="397"/>
      <c r="U56" s="397"/>
      <c r="V56" s="397"/>
      <c r="W56" s="397"/>
      <c r="X56" s="397"/>
      <c r="Y56" s="397"/>
      <c r="Z56" s="397"/>
      <c r="AA56" s="397"/>
      <c r="AB56" s="397"/>
      <c r="AC56" s="397"/>
      <c r="AD56" s="397"/>
      <c r="AE56" s="397"/>
      <c r="AF56" s="397"/>
      <c r="AG56" s="397"/>
      <c r="AH56" s="397"/>
      <c r="AI56" s="397"/>
      <c r="AJ56" s="397"/>
      <c r="AK56" s="397"/>
      <c r="AL56" s="397"/>
      <c r="AM56" s="397"/>
      <c r="AN56" s="397"/>
      <c r="AO56" s="397"/>
      <c r="AP56" s="397"/>
      <c r="AQ56" s="397"/>
      <c r="AR56" s="397"/>
      <c r="AS56" s="397"/>
      <c r="AT56" s="397"/>
      <c r="AU56" s="397"/>
      <c r="AV56" s="397"/>
      <c r="AW56" s="397"/>
      <c r="AX56" s="397"/>
      <c r="AY56" s="397"/>
      <c r="AZ56" s="397"/>
      <c r="BA56" s="397"/>
      <c r="BB56" s="397"/>
      <c r="BC56" s="397"/>
      <c r="BD56" s="397"/>
      <c r="BE56" s="397"/>
      <c r="BF56" s="397"/>
      <c r="BG56" s="397"/>
      <c r="BH56" s="397"/>
      <c r="BI56" s="401"/>
    </row>
    <row r="57" spans="2:64" ht="15.75" customHeight="1" thickBot="1">
      <c r="B57" s="398"/>
      <c r="C57" s="399"/>
      <c r="D57" s="399"/>
      <c r="E57" s="399"/>
      <c r="F57" s="399"/>
      <c r="G57" s="399"/>
      <c r="H57" s="399"/>
      <c r="I57" s="399"/>
      <c r="J57" s="399"/>
      <c r="K57" s="399"/>
      <c r="L57" s="399"/>
      <c r="M57" s="399"/>
      <c r="N57" s="399"/>
      <c r="O57" s="399"/>
      <c r="P57" s="399"/>
      <c r="Q57" s="399"/>
      <c r="R57" s="399"/>
      <c r="S57" s="399"/>
      <c r="T57" s="399"/>
      <c r="U57" s="399"/>
      <c r="V57" s="399"/>
      <c r="W57" s="399"/>
      <c r="X57" s="399"/>
      <c r="Y57" s="399"/>
      <c r="Z57" s="399"/>
      <c r="AA57" s="399"/>
      <c r="AB57" s="399"/>
      <c r="AC57" s="399"/>
      <c r="AD57" s="399"/>
      <c r="AE57" s="399"/>
      <c r="AF57" s="399"/>
      <c r="AG57" s="399"/>
      <c r="AH57" s="399"/>
      <c r="AI57" s="399"/>
      <c r="AJ57" s="399"/>
      <c r="AK57" s="399"/>
      <c r="AL57" s="399"/>
      <c r="AM57" s="399"/>
      <c r="AN57" s="399"/>
      <c r="AO57" s="399"/>
      <c r="AP57" s="399"/>
      <c r="AQ57" s="399"/>
      <c r="AR57" s="399"/>
      <c r="AS57" s="399"/>
      <c r="AT57" s="399"/>
      <c r="AU57" s="399"/>
      <c r="AV57" s="399"/>
      <c r="AW57" s="399"/>
      <c r="AX57" s="399"/>
      <c r="AY57" s="399"/>
      <c r="AZ57" s="399"/>
      <c r="BA57" s="399"/>
      <c r="BB57" s="399"/>
      <c r="BC57" s="399"/>
      <c r="BD57" s="399"/>
      <c r="BE57" s="399"/>
      <c r="BF57" s="399"/>
      <c r="BG57" s="399"/>
      <c r="BH57" s="399"/>
      <c r="BI57" s="402"/>
    </row>
    <row r="58" spans="2:64" ht="16.5" customHeight="1" thickTop="1" thickBot="1">
      <c r="B58" s="403" t="s">
        <v>182</v>
      </c>
      <c r="C58" s="403"/>
      <c r="D58" s="403"/>
      <c r="E58" s="403"/>
      <c r="F58" s="403"/>
      <c r="G58" s="403"/>
      <c r="H58" s="403"/>
      <c r="I58" s="403"/>
      <c r="J58" s="403"/>
      <c r="K58" s="403"/>
      <c r="L58" s="403"/>
      <c r="M58" s="403"/>
      <c r="N58" s="403"/>
      <c r="O58" s="403"/>
      <c r="P58" s="403"/>
      <c r="Q58" s="403"/>
      <c r="R58" s="403"/>
      <c r="S58" s="403"/>
      <c r="T58" s="403"/>
      <c r="U58" s="403"/>
      <c r="V58" s="403"/>
      <c r="W58" s="403"/>
      <c r="X58" s="403"/>
      <c r="Y58" s="403"/>
      <c r="Z58" s="403"/>
      <c r="AA58" s="403"/>
      <c r="AB58" s="403"/>
      <c r="AC58" s="403"/>
      <c r="AD58" s="403"/>
      <c r="AE58" s="403"/>
      <c r="AF58" s="403"/>
      <c r="AG58" s="403"/>
      <c r="AH58" s="403"/>
      <c r="AI58" s="403"/>
      <c r="AJ58" s="403"/>
      <c r="AK58" s="403"/>
      <c r="AL58" s="403"/>
      <c r="AM58" s="403"/>
      <c r="AN58" s="403"/>
      <c r="AO58" s="403"/>
      <c r="AP58" s="403"/>
      <c r="AQ58" s="403"/>
      <c r="AR58" s="403"/>
      <c r="AS58" s="403"/>
      <c r="AT58" s="403"/>
      <c r="AU58" s="403"/>
      <c r="AV58" s="403"/>
      <c r="AW58" s="403"/>
      <c r="AX58" s="403"/>
      <c r="AY58" s="403"/>
      <c r="AZ58" s="403"/>
      <c r="BA58" s="403"/>
      <c r="BB58" s="403"/>
      <c r="BC58" s="403"/>
      <c r="BD58" s="403"/>
      <c r="BE58" s="403"/>
      <c r="BF58" s="403"/>
      <c r="BG58" s="403"/>
      <c r="BH58" s="403"/>
      <c r="BI58" s="403"/>
    </row>
    <row r="59" spans="2:64" ht="16.5" customHeight="1" thickTop="1" thickBot="1">
      <c r="B59" s="404"/>
      <c r="C59" s="404"/>
      <c r="D59" s="404"/>
      <c r="E59" s="404"/>
      <c r="F59" s="404"/>
      <c r="G59" s="404"/>
      <c r="H59" s="404"/>
      <c r="I59" s="404"/>
      <c r="J59" s="404"/>
      <c r="K59" s="404"/>
      <c r="L59" s="404"/>
      <c r="M59" s="404"/>
      <c r="N59" s="404"/>
      <c r="O59" s="404"/>
      <c r="P59" s="404"/>
      <c r="Q59" s="404"/>
      <c r="R59" s="404"/>
      <c r="S59" s="404"/>
      <c r="T59" s="404"/>
      <c r="U59" s="404"/>
      <c r="V59" s="404"/>
      <c r="W59" s="404"/>
      <c r="X59" s="404"/>
      <c r="Y59" s="404"/>
      <c r="Z59" s="404"/>
      <c r="AA59" s="404"/>
      <c r="AB59" s="404"/>
      <c r="AC59" s="404"/>
      <c r="AD59" s="404"/>
      <c r="AE59" s="404"/>
      <c r="AF59" s="404"/>
      <c r="AG59" s="404"/>
      <c r="AH59" s="404"/>
      <c r="AI59" s="404"/>
      <c r="AJ59" s="404"/>
      <c r="AK59" s="404"/>
      <c r="AL59" s="404"/>
      <c r="AM59" s="404"/>
      <c r="AN59" s="404"/>
      <c r="AO59" s="404"/>
      <c r="AP59" s="404"/>
      <c r="AQ59" s="404"/>
      <c r="AR59" s="404"/>
      <c r="AS59" s="404"/>
      <c r="AT59" s="404"/>
      <c r="AU59" s="404"/>
      <c r="AV59" s="404"/>
      <c r="AW59" s="404"/>
      <c r="AX59" s="404"/>
      <c r="AY59" s="404"/>
      <c r="AZ59" s="404"/>
      <c r="BA59" s="404"/>
      <c r="BB59" s="404"/>
      <c r="BC59" s="404"/>
      <c r="BD59" s="404"/>
      <c r="BE59" s="404"/>
      <c r="BF59" s="404"/>
      <c r="BG59" s="404"/>
      <c r="BH59" s="404"/>
      <c r="BI59" s="404"/>
    </row>
    <row r="60" spans="2:64" ht="15" customHeight="1" thickTop="1" thickBot="1">
      <c r="B60" s="209" t="s">
        <v>38</v>
      </c>
      <c r="C60" s="210"/>
      <c r="D60" s="210"/>
      <c r="E60" s="210"/>
      <c r="F60" s="210"/>
      <c r="G60" s="210"/>
      <c r="H60" s="210"/>
      <c r="I60" s="210"/>
      <c r="J60" s="210"/>
      <c r="K60" s="210"/>
      <c r="L60" s="211"/>
      <c r="M60" s="405">
        <v>0.25</v>
      </c>
      <c r="N60" s="182"/>
      <c r="O60" s="182"/>
      <c r="P60" s="182"/>
      <c r="Q60" s="405">
        <v>0.45833333333333331</v>
      </c>
      <c r="R60" s="182"/>
      <c r="S60" s="182"/>
      <c r="T60" s="182"/>
      <c r="U60" s="405">
        <v>0.625</v>
      </c>
      <c r="V60" s="182"/>
      <c r="W60" s="182"/>
      <c r="X60" s="182"/>
      <c r="Y60" s="406" t="s">
        <v>131</v>
      </c>
      <c r="Z60" s="406"/>
      <c r="AA60" s="406"/>
      <c r="AB60" s="406"/>
      <c r="AC60" s="405" t="s">
        <v>39</v>
      </c>
      <c r="AD60" s="182"/>
      <c r="AE60" s="182"/>
      <c r="AF60" s="182"/>
      <c r="AG60" s="182" t="s">
        <v>40</v>
      </c>
      <c r="AH60" s="182"/>
      <c r="AI60" s="182"/>
      <c r="AJ60" s="182"/>
      <c r="AK60" s="182"/>
      <c r="AL60" s="182"/>
      <c r="AM60" s="182"/>
      <c r="AN60" s="182"/>
      <c r="AO60" s="182"/>
      <c r="AP60" s="182" t="s">
        <v>41</v>
      </c>
      <c r="AQ60" s="182"/>
      <c r="AR60" s="182"/>
      <c r="AS60" s="182"/>
      <c r="AT60" s="170" t="s">
        <v>42</v>
      </c>
      <c r="AU60" s="170"/>
      <c r="AV60" s="170"/>
      <c r="AW60" s="182" t="s">
        <v>43</v>
      </c>
      <c r="AX60" s="182"/>
      <c r="AY60" s="182"/>
      <c r="AZ60" s="182"/>
      <c r="BA60" s="182"/>
      <c r="BB60" s="182"/>
      <c r="BC60" s="58" t="s">
        <v>44</v>
      </c>
      <c r="BD60" s="60"/>
      <c r="BE60" s="387" t="s">
        <v>45</v>
      </c>
      <c r="BF60" s="388"/>
      <c r="BG60" s="182" t="s">
        <v>46</v>
      </c>
      <c r="BH60" s="182"/>
      <c r="BI60" s="182"/>
      <c r="BJ60" s="386" t="s">
        <v>255</v>
      </c>
      <c r="BK60" s="386"/>
      <c r="BL60" s="386"/>
    </row>
    <row r="61" spans="2:64" ht="15" customHeight="1" thickTop="1" thickBot="1">
      <c r="B61" s="212"/>
      <c r="C61" s="213"/>
      <c r="D61" s="213"/>
      <c r="E61" s="213"/>
      <c r="F61" s="213"/>
      <c r="G61" s="213"/>
      <c r="H61" s="213"/>
      <c r="I61" s="213"/>
      <c r="J61" s="213"/>
      <c r="K61" s="213"/>
      <c r="L61" s="214"/>
      <c r="M61" s="182"/>
      <c r="N61" s="182"/>
      <c r="O61" s="182"/>
      <c r="P61" s="182"/>
      <c r="Q61" s="182"/>
      <c r="R61" s="182"/>
      <c r="S61" s="182"/>
      <c r="T61" s="182"/>
      <c r="U61" s="182"/>
      <c r="V61" s="182"/>
      <c r="W61" s="182"/>
      <c r="X61" s="182"/>
      <c r="Y61" s="406"/>
      <c r="Z61" s="406"/>
      <c r="AA61" s="406"/>
      <c r="AB61" s="406"/>
      <c r="AC61" s="182"/>
      <c r="AD61" s="182"/>
      <c r="AE61" s="182"/>
      <c r="AF61" s="182"/>
      <c r="AG61" s="182"/>
      <c r="AH61" s="182"/>
      <c r="AI61" s="182"/>
      <c r="AJ61" s="182"/>
      <c r="AK61" s="182"/>
      <c r="AL61" s="182"/>
      <c r="AM61" s="182"/>
      <c r="AN61" s="182"/>
      <c r="AO61" s="182"/>
      <c r="AP61" s="182"/>
      <c r="AQ61" s="182"/>
      <c r="AR61" s="182"/>
      <c r="AS61" s="182"/>
      <c r="AT61" s="170"/>
      <c r="AU61" s="170"/>
      <c r="AV61" s="170"/>
      <c r="AW61" s="182"/>
      <c r="AX61" s="182"/>
      <c r="AY61" s="182"/>
      <c r="AZ61" s="182"/>
      <c r="BA61" s="182"/>
      <c r="BB61" s="182"/>
      <c r="BC61" s="61"/>
      <c r="BD61" s="63"/>
      <c r="BE61" s="389"/>
      <c r="BF61" s="390"/>
      <c r="BG61" s="182"/>
      <c r="BH61" s="182"/>
      <c r="BI61" s="182"/>
      <c r="BJ61" s="386"/>
      <c r="BK61" s="386"/>
      <c r="BL61" s="386"/>
    </row>
    <row r="62" spans="2:64" ht="15" customHeight="1" thickTop="1" thickBot="1">
      <c r="B62" s="215"/>
      <c r="C62" s="216"/>
      <c r="D62" s="216"/>
      <c r="E62" s="216"/>
      <c r="F62" s="216"/>
      <c r="G62" s="216"/>
      <c r="H62" s="216"/>
      <c r="I62" s="216"/>
      <c r="J62" s="216"/>
      <c r="K62" s="216"/>
      <c r="L62" s="217"/>
      <c r="M62" s="182"/>
      <c r="N62" s="182"/>
      <c r="O62" s="182"/>
      <c r="P62" s="182"/>
      <c r="Q62" s="182"/>
      <c r="R62" s="182"/>
      <c r="S62" s="182"/>
      <c r="T62" s="182"/>
      <c r="U62" s="182"/>
      <c r="V62" s="182"/>
      <c r="W62" s="182"/>
      <c r="X62" s="182"/>
      <c r="Y62" s="406"/>
      <c r="Z62" s="406"/>
      <c r="AA62" s="406"/>
      <c r="AB62" s="406"/>
      <c r="AC62" s="182"/>
      <c r="AD62" s="182"/>
      <c r="AE62" s="182"/>
      <c r="AF62" s="182"/>
      <c r="AG62" s="182"/>
      <c r="AH62" s="182"/>
      <c r="AI62" s="182"/>
      <c r="AJ62" s="182"/>
      <c r="AK62" s="182"/>
      <c r="AL62" s="182"/>
      <c r="AM62" s="182"/>
      <c r="AN62" s="182"/>
      <c r="AO62" s="182"/>
      <c r="AP62" s="182"/>
      <c r="AQ62" s="182"/>
      <c r="AR62" s="182"/>
      <c r="AS62" s="182"/>
      <c r="AT62" s="170"/>
      <c r="AU62" s="170"/>
      <c r="AV62" s="170"/>
      <c r="AW62" s="182"/>
      <c r="AX62" s="182"/>
      <c r="AY62" s="182"/>
      <c r="AZ62" s="182"/>
      <c r="BA62" s="182"/>
      <c r="BB62" s="182"/>
      <c r="BC62" s="61"/>
      <c r="BD62" s="63"/>
      <c r="BE62" s="389"/>
      <c r="BF62" s="390"/>
      <c r="BG62" s="182"/>
      <c r="BH62" s="182"/>
      <c r="BI62" s="182"/>
      <c r="BJ62" s="386"/>
      <c r="BK62" s="386"/>
      <c r="BL62" s="386"/>
    </row>
    <row r="63" spans="2:64" ht="15" customHeight="1" thickTop="1" thickBot="1">
      <c r="B63" s="209" t="s">
        <v>47</v>
      </c>
      <c r="C63" s="210"/>
      <c r="D63" s="210"/>
      <c r="E63" s="210"/>
      <c r="F63" s="210"/>
      <c r="G63" s="210"/>
      <c r="H63" s="210"/>
      <c r="I63" s="210"/>
      <c r="J63" s="210"/>
      <c r="K63" s="210"/>
      <c r="L63" s="211"/>
      <c r="M63" s="194" t="s">
        <v>183</v>
      </c>
      <c r="N63" s="219"/>
      <c r="O63" s="219"/>
      <c r="P63" s="195"/>
      <c r="Q63" s="194" t="s">
        <v>183</v>
      </c>
      <c r="R63" s="219"/>
      <c r="S63" s="219"/>
      <c r="T63" s="195"/>
      <c r="U63" s="194" t="s">
        <v>183</v>
      </c>
      <c r="V63" s="219"/>
      <c r="W63" s="219"/>
      <c r="X63" s="195"/>
      <c r="Y63" s="194" t="s">
        <v>183</v>
      </c>
      <c r="Z63" s="219"/>
      <c r="AA63" s="219"/>
      <c r="AB63" s="195"/>
      <c r="AC63" s="188" t="s">
        <v>129</v>
      </c>
      <c r="AD63" s="241"/>
      <c r="AE63" s="241"/>
      <c r="AF63" s="189"/>
      <c r="AG63" s="182"/>
      <c r="AH63" s="182"/>
      <c r="AI63" s="182"/>
      <c r="AJ63" s="182"/>
      <c r="AK63" s="182"/>
      <c r="AL63" s="182"/>
      <c r="AM63" s="182"/>
      <c r="AN63" s="182"/>
      <c r="AO63" s="182"/>
      <c r="AP63" s="182"/>
      <c r="AQ63" s="182"/>
      <c r="AR63" s="182"/>
      <c r="AS63" s="182"/>
      <c r="AT63" s="170"/>
      <c r="AU63" s="170"/>
      <c r="AV63" s="170"/>
      <c r="AW63" s="182" t="s">
        <v>48</v>
      </c>
      <c r="AX63" s="182"/>
      <c r="AY63" s="182" t="s">
        <v>49</v>
      </c>
      <c r="AZ63" s="182"/>
      <c r="BA63" s="182" t="s">
        <v>50</v>
      </c>
      <c r="BB63" s="182"/>
      <c r="BC63" s="61"/>
      <c r="BD63" s="63"/>
      <c r="BE63" s="389"/>
      <c r="BF63" s="390"/>
      <c r="BG63" s="182"/>
      <c r="BH63" s="182"/>
      <c r="BI63" s="182"/>
      <c r="BJ63" s="386"/>
      <c r="BK63" s="386"/>
      <c r="BL63" s="386"/>
    </row>
    <row r="64" spans="2:64" ht="15.75" customHeight="1" thickTop="1" thickBot="1">
      <c r="B64" s="212"/>
      <c r="C64" s="213"/>
      <c r="D64" s="213"/>
      <c r="E64" s="213"/>
      <c r="F64" s="213"/>
      <c r="G64" s="213"/>
      <c r="H64" s="213"/>
      <c r="I64" s="213"/>
      <c r="J64" s="213"/>
      <c r="K64" s="213"/>
      <c r="L64" s="214"/>
      <c r="M64" s="196"/>
      <c r="N64" s="220"/>
      <c r="O64" s="220"/>
      <c r="P64" s="197"/>
      <c r="Q64" s="196"/>
      <c r="R64" s="220"/>
      <c r="S64" s="220"/>
      <c r="T64" s="197"/>
      <c r="U64" s="196"/>
      <c r="V64" s="220"/>
      <c r="W64" s="220"/>
      <c r="X64" s="197"/>
      <c r="Y64" s="196"/>
      <c r="Z64" s="220"/>
      <c r="AA64" s="220"/>
      <c r="AB64" s="197"/>
      <c r="AC64" s="190"/>
      <c r="AD64" s="242"/>
      <c r="AE64" s="242"/>
      <c r="AF64" s="191"/>
      <c r="AG64" s="182"/>
      <c r="AH64" s="182"/>
      <c r="AI64" s="182"/>
      <c r="AJ64" s="182"/>
      <c r="AK64" s="182"/>
      <c r="AL64" s="182"/>
      <c r="AM64" s="182"/>
      <c r="AN64" s="182"/>
      <c r="AO64" s="182"/>
      <c r="AP64" s="182"/>
      <c r="AQ64" s="182"/>
      <c r="AR64" s="182"/>
      <c r="AS64" s="182"/>
      <c r="AT64" s="170"/>
      <c r="AU64" s="170"/>
      <c r="AV64" s="170"/>
      <c r="AW64" s="182"/>
      <c r="AX64" s="182"/>
      <c r="AY64" s="182"/>
      <c r="AZ64" s="182"/>
      <c r="BA64" s="182"/>
      <c r="BB64" s="182"/>
      <c r="BC64" s="61"/>
      <c r="BD64" s="63"/>
      <c r="BE64" s="389"/>
      <c r="BF64" s="390"/>
      <c r="BG64" s="182"/>
      <c r="BH64" s="182"/>
      <c r="BI64" s="393"/>
      <c r="BJ64" s="386"/>
      <c r="BK64" s="386"/>
      <c r="BL64" s="386"/>
    </row>
    <row r="65" spans="2:66" ht="15" customHeight="1" thickTop="1" thickBot="1">
      <c r="B65" s="215"/>
      <c r="C65" s="216"/>
      <c r="D65" s="216"/>
      <c r="E65" s="216"/>
      <c r="F65" s="216"/>
      <c r="G65" s="216"/>
      <c r="H65" s="216"/>
      <c r="I65" s="216"/>
      <c r="J65" s="216"/>
      <c r="K65" s="216"/>
      <c r="L65" s="217"/>
      <c r="M65" s="198"/>
      <c r="N65" s="221"/>
      <c r="O65" s="221"/>
      <c r="P65" s="199"/>
      <c r="Q65" s="198"/>
      <c r="R65" s="221"/>
      <c r="S65" s="221"/>
      <c r="T65" s="199"/>
      <c r="U65" s="198"/>
      <c r="V65" s="221"/>
      <c r="W65" s="221"/>
      <c r="X65" s="199"/>
      <c r="Y65" s="198"/>
      <c r="Z65" s="221"/>
      <c r="AA65" s="221"/>
      <c r="AB65" s="199"/>
      <c r="AC65" s="192"/>
      <c r="AD65" s="243"/>
      <c r="AE65" s="243"/>
      <c r="AF65" s="193"/>
      <c r="AG65" s="182"/>
      <c r="AH65" s="182"/>
      <c r="AI65" s="182"/>
      <c r="AJ65" s="182"/>
      <c r="AK65" s="182"/>
      <c r="AL65" s="182"/>
      <c r="AM65" s="182"/>
      <c r="AN65" s="182"/>
      <c r="AO65" s="182"/>
      <c r="AP65" s="182"/>
      <c r="AQ65" s="182"/>
      <c r="AR65" s="182"/>
      <c r="AS65" s="182"/>
      <c r="AT65" s="170"/>
      <c r="AU65" s="170"/>
      <c r="AV65" s="170"/>
      <c r="AW65" s="182"/>
      <c r="AX65" s="182"/>
      <c r="AY65" s="182"/>
      <c r="AZ65" s="182"/>
      <c r="BA65" s="182"/>
      <c r="BB65" s="182"/>
      <c r="BC65" s="64"/>
      <c r="BD65" s="66"/>
      <c r="BE65" s="391"/>
      <c r="BF65" s="392"/>
      <c r="BG65" s="182"/>
      <c r="BH65" s="182"/>
      <c r="BI65" s="393"/>
      <c r="BJ65" s="386"/>
      <c r="BK65" s="386"/>
      <c r="BL65" s="386"/>
      <c r="BN65" s="2"/>
    </row>
    <row r="66" spans="2:66" ht="15" customHeight="1" thickTop="1">
      <c r="B66" s="209" t="s">
        <v>138</v>
      </c>
      <c r="C66" s="210"/>
      <c r="D66" s="210"/>
      <c r="E66" s="210"/>
      <c r="F66" s="210"/>
      <c r="G66" s="210"/>
      <c r="H66" s="210"/>
      <c r="I66" s="210"/>
      <c r="J66" s="210"/>
      <c r="K66" s="210"/>
      <c r="L66" s="211"/>
      <c r="M66" s="497">
        <v>1066</v>
      </c>
      <c r="N66" s="498"/>
      <c r="O66" s="498"/>
      <c r="P66" s="499"/>
      <c r="Q66" s="194">
        <v>1066</v>
      </c>
      <c r="R66" s="219"/>
      <c r="S66" s="219"/>
      <c r="T66" s="195"/>
      <c r="U66" s="194">
        <v>1066</v>
      </c>
      <c r="V66" s="219"/>
      <c r="W66" s="219"/>
      <c r="X66" s="195"/>
      <c r="Y66" s="194">
        <v>1066</v>
      </c>
      <c r="Z66" s="219"/>
      <c r="AA66" s="219"/>
      <c r="AB66" s="195"/>
      <c r="AC66" s="188" t="s">
        <v>129</v>
      </c>
      <c r="AD66" s="241"/>
      <c r="AE66" s="241"/>
      <c r="AF66" s="189"/>
      <c r="AG66" s="323" t="s">
        <v>254</v>
      </c>
      <c r="AH66" s="324"/>
      <c r="AI66" s="324"/>
      <c r="AJ66" s="324"/>
      <c r="AK66" s="324"/>
      <c r="AL66" s="324"/>
      <c r="AM66" s="324"/>
      <c r="AN66" s="324"/>
      <c r="AO66" s="325"/>
      <c r="AP66" s="200" t="s">
        <v>128</v>
      </c>
      <c r="AQ66" s="206"/>
      <c r="AR66" s="206"/>
      <c r="AS66" s="201"/>
      <c r="AT66" s="200">
        <f>'13.02'!AT66+AY66</f>
        <v>33</v>
      </c>
      <c r="AU66" s="206"/>
      <c r="AV66" s="201"/>
      <c r="AW66" s="188">
        <f>'13.02'!BG66</f>
        <v>11</v>
      </c>
      <c r="AX66" s="189"/>
      <c r="AY66" s="188"/>
      <c r="AZ66" s="189"/>
      <c r="BA66" s="200"/>
      <c r="BB66" s="201"/>
      <c r="BC66" s="269">
        <f>'13.02'!BC66+BA66</f>
        <v>11</v>
      </c>
      <c r="BD66" s="270"/>
      <c r="BE66" s="200">
        <f>'13.02'!BE66+BA66</f>
        <v>22</v>
      </c>
      <c r="BF66" s="201"/>
      <c r="BG66" s="200">
        <f>AT66-BE66</f>
        <v>11</v>
      </c>
      <c r="BH66" s="206"/>
      <c r="BI66" s="201"/>
      <c r="BJ66" s="254">
        <f>((LEFT(AP66,FIND(" ",AP66)-1)*BC66)/$S$279)</f>
        <v>91.666666666666671</v>
      </c>
      <c r="BK66" s="255"/>
      <c r="BL66" s="256"/>
      <c r="BN66" s="2"/>
    </row>
    <row r="67" spans="2:66" ht="15" customHeight="1">
      <c r="B67" s="212"/>
      <c r="C67" s="213"/>
      <c r="D67" s="213"/>
      <c r="E67" s="213"/>
      <c r="F67" s="213"/>
      <c r="G67" s="213"/>
      <c r="H67" s="213"/>
      <c r="I67" s="213"/>
      <c r="J67" s="213"/>
      <c r="K67" s="213"/>
      <c r="L67" s="214"/>
      <c r="M67" s="500"/>
      <c r="N67" s="501"/>
      <c r="O67" s="501"/>
      <c r="P67" s="502"/>
      <c r="Q67" s="196"/>
      <c r="R67" s="220"/>
      <c r="S67" s="220"/>
      <c r="T67" s="197"/>
      <c r="U67" s="196"/>
      <c r="V67" s="220"/>
      <c r="W67" s="220"/>
      <c r="X67" s="197"/>
      <c r="Y67" s="196"/>
      <c r="Z67" s="220"/>
      <c r="AA67" s="220"/>
      <c r="AB67" s="197"/>
      <c r="AC67" s="190"/>
      <c r="AD67" s="242"/>
      <c r="AE67" s="242"/>
      <c r="AF67" s="191"/>
      <c r="AG67" s="326"/>
      <c r="AH67" s="327"/>
      <c r="AI67" s="327"/>
      <c r="AJ67" s="327"/>
      <c r="AK67" s="327"/>
      <c r="AL67" s="327"/>
      <c r="AM67" s="327"/>
      <c r="AN67" s="327"/>
      <c r="AO67" s="328"/>
      <c r="AP67" s="202"/>
      <c r="AQ67" s="207"/>
      <c r="AR67" s="207"/>
      <c r="AS67" s="203"/>
      <c r="AT67" s="202"/>
      <c r="AU67" s="207"/>
      <c r="AV67" s="203"/>
      <c r="AW67" s="190"/>
      <c r="AX67" s="191"/>
      <c r="AY67" s="190"/>
      <c r="AZ67" s="191"/>
      <c r="BA67" s="202"/>
      <c r="BB67" s="203"/>
      <c r="BC67" s="271"/>
      <c r="BD67" s="272"/>
      <c r="BE67" s="202"/>
      <c r="BF67" s="203"/>
      <c r="BG67" s="202"/>
      <c r="BH67" s="207"/>
      <c r="BI67" s="203"/>
      <c r="BJ67" s="257"/>
      <c r="BK67" s="258"/>
      <c r="BL67" s="259"/>
      <c r="BN67" s="2"/>
    </row>
    <row r="68" spans="2:66" ht="15" customHeight="1" thickBot="1">
      <c r="B68" s="215"/>
      <c r="C68" s="216"/>
      <c r="D68" s="216"/>
      <c r="E68" s="216"/>
      <c r="F68" s="216"/>
      <c r="G68" s="216"/>
      <c r="H68" s="216"/>
      <c r="I68" s="216"/>
      <c r="J68" s="216"/>
      <c r="K68" s="216"/>
      <c r="L68" s="217"/>
      <c r="M68" s="503"/>
      <c r="N68" s="504"/>
      <c r="O68" s="504"/>
      <c r="P68" s="505"/>
      <c r="Q68" s="198"/>
      <c r="R68" s="221"/>
      <c r="S68" s="221"/>
      <c r="T68" s="199"/>
      <c r="U68" s="198"/>
      <c r="V68" s="221"/>
      <c r="W68" s="221"/>
      <c r="X68" s="199"/>
      <c r="Y68" s="198"/>
      <c r="Z68" s="221"/>
      <c r="AA68" s="221"/>
      <c r="AB68" s="199"/>
      <c r="AC68" s="192"/>
      <c r="AD68" s="243"/>
      <c r="AE68" s="243"/>
      <c r="AF68" s="193"/>
      <c r="AG68" s="329"/>
      <c r="AH68" s="330"/>
      <c r="AI68" s="330"/>
      <c r="AJ68" s="330"/>
      <c r="AK68" s="330"/>
      <c r="AL68" s="330"/>
      <c r="AM68" s="330"/>
      <c r="AN68" s="330"/>
      <c r="AO68" s="331"/>
      <c r="AP68" s="204"/>
      <c r="AQ68" s="208"/>
      <c r="AR68" s="208"/>
      <c r="AS68" s="205"/>
      <c r="AT68" s="204"/>
      <c r="AU68" s="208"/>
      <c r="AV68" s="205"/>
      <c r="AW68" s="192"/>
      <c r="AX68" s="193"/>
      <c r="AY68" s="192"/>
      <c r="AZ68" s="193"/>
      <c r="BA68" s="204"/>
      <c r="BB68" s="205"/>
      <c r="BC68" s="273"/>
      <c r="BD68" s="274"/>
      <c r="BE68" s="204"/>
      <c r="BF68" s="205"/>
      <c r="BG68" s="204"/>
      <c r="BH68" s="208"/>
      <c r="BI68" s="205"/>
      <c r="BJ68" s="260"/>
      <c r="BK68" s="261"/>
      <c r="BL68" s="262"/>
      <c r="BN68" s="2"/>
    </row>
    <row r="69" spans="2:66" ht="15" customHeight="1" thickTop="1">
      <c r="B69" s="341" t="s">
        <v>53</v>
      </c>
      <c r="C69" s="342"/>
      <c r="D69" s="342"/>
      <c r="E69" s="342"/>
      <c r="F69" s="342"/>
      <c r="G69" s="342"/>
      <c r="H69" s="342"/>
      <c r="I69" s="342"/>
      <c r="J69" s="342"/>
      <c r="K69" s="342"/>
      <c r="L69" s="343"/>
      <c r="M69" s="563" t="s">
        <v>339</v>
      </c>
      <c r="N69" s="564"/>
      <c r="O69" s="564"/>
      <c r="P69" s="565"/>
      <c r="Q69" s="563" t="s">
        <v>339</v>
      </c>
      <c r="R69" s="564"/>
      <c r="S69" s="564"/>
      <c r="T69" s="565"/>
      <c r="U69" s="563" t="s">
        <v>339</v>
      </c>
      <c r="V69" s="564"/>
      <c r="W69" s="564"/>
      <c r="X69" s="565"/>
      <c r="Y69" s="563" t="s">
        <v>339</v>
      </c>
      <c r="Z69" s="564"/>
      <c r="AA69" s="564"/>
      <c r="AB69" s="565"/>
      <c r="AC69" s="507" t="s">
        <v>339</v>
      </c>
      <c r="AD69" s="572"/>
      <c r="AE69" s="572"/>
      <c r="AF69" s="508"/>
      <c r="AG69" s="323" t="s">
        <v>162</v>
      </c>
      <c r="AH69" s="324"/>
      <c r="AI69" s="324"/>
      <c r="AJ69" s="324"/>
      <c r="AK69" s="324"/>
      <c r="AL69" s="324"/>
      <c r="AM69" s="324"/>
      <c r="AN69" s="324"/>
      <c r="AO69" s="325"/>
      <c r="AP69" s="269" t="s">
        <v>128</v>
      </c>
      <c r="AQ69" s="275"/>
      <c r="AR69" s="275"/>
      <c r="AS69" s="270"/>
      <c r="AT69" s="200">
        <f>'13.02'!AT69+AY69</f>
        <v>4</v>
      </c>
      <c r="AU69" s="206"/>
      <c r="AV69" s="201"/>
      <c r="AW69" s="188">
        <f>'13.02'!BG69</f>
        <v>4</v>
      </c>
      <c r="AX69" s="189"/>
      <c r="AY69" s="188"/>
      <c r="AZ69" s="189"/>
      <c r="BA69" s="200"/>
      <c r="BB69" s="201"/>
      <c r="BC69" s="269">
        <f>'13.02'!BC69+BA69</f>
        <v>0</v>
      </c>
      <c r="BD69" s="270"/>
      <c r="BE69" s="200">
        <f>'13.02'!BE69+BA69</f>
        <v>0</v>
      </c>
      <c r="BF69" s="201"/>
      <c r="BG69" s="200">
        <f>AT69-BE69</f>
        <v>4</v>
      </c>
      <c r="BH69" s="206"/>
      <c r="BI69" s="201"/>
      <c r="BJ69" s="254">
        <f>((LEFT(AP69,FIND(" ",AP69)-1)*BC69)/$S$279)</f>
        <v>0</v>
      </c>
      <c r="BK69" s="255"/>
      <c r="BL69" s="256"/>
      <c r="BM69" s="1"/>
      <c r="BN69" s="2"/>
    </row>
    <row r="70" spans="2:66" ht="15.75" customHeight="1">
      <c r="B70" s="344"/>
      <c r="C70" s="345"/>
      <c r="D70" s="345"/>
      <c r="E70" s="345"/>
      <c r="F70" s="345"/>
      <c r="G70" s="345"/>
      <c r="H70" s="345"/>
      <c r="I70" s="345"/>
      <c r="J70" s="345"/>
      <c r="K70" s="345"/>
      <c r="L70" s="346"/>
      <c r="M70" s="566"/>
      <c r="N70" s="567"/>
      <c r="O70" s="567"/>
      <c r="P70" s="568"/>
      <c r="Q70" s="566"/>
      <c r="R70" s="567"/>
      <c r="S70" s="567"/>
      <c r="T70" s="568"/>
      <c r="U70" s="566"/>
      <c r="V70" s="567"/>
      <c r="W70" s="567"/>
      <c r="X70" s="568"/>
      <c r="Y70" s="566"/>
      <c r="Z70" s="567"/>
      <c r="AA70" s="567"/>
      <c r="AB70" s="568"/>
      <c r="AC70" s="509"/>
      <c r="AD70" s="573"/>
      <c r="AE70" s="573"/>
      <c r="AF70" s="510"/>
      <c r="AG70" s="326"/>
      <c r="AH70" s="327"/>
      <c r="AI70" s="327"/>
      <c r="AJ70" s="327"/>
      <c r="AK70" s="327"/>
      <c r="AL70" s="327"/>
      <c r="AM70" s="327"/>
      <c r="AN70" s="327"/>
      <c r="AO70" s="328"/>
      <c r="AP70" s="271"/>
      <c r="AQ70" s="276"/>
      <c r="AR70" s="276"/>
      <c r="AS70" s="272"/>
      <c r="AT70" s="202"/>
      <c r="AU70" s="207"/>
      <c r="AV70" s="203"/>
      <c r="AW70" s="190"/>
      <c r="AX70" s="191"/>
      <c r="AY70" s="190"/>
      <c r="AZ70" s="191"/>
      <c r="BA70" s="202"/>
      <c r="BB70" s="203"/>
      <c r="BC70" s="271"/>
      <c r="BD70" s="272"/>
      <c r="BE70" s="202"/>
      <c r="BF70" s="203"/>
      <c r="BG70" s="202"/>
      <c r="BH70" s="207"/>
      <c r="BI70" s="203"/>
      <c r="BJ70" s="257"/>
      <c r="BK70" s="258"/>
      <c r="BL70" s="259"/>
      <c r="BM70" s="1"/>
      <c r="BN70" s="2"/>
    </row>
    <row r="71" spans="2:66" ht="15" customHeight="1" thickBot="1">
      <c r="B71" s="347"/>
      <c r="C71" s="348"/>
      <c r="D71" s="348"/>
      <c r="E71" s="348"/>
      <c r="F71" s="348"/>
      <c r="G71" s="348"/>
      <c r="H71" s="348"/>
      <c r="I71" s="348"/>
      <c r="J71" s="348"/>
      <c r="K71" s="348"/>
      <c r="L71" s="349"/>
      <c r="M71" s="569"/>
      <c r="N71" s="570"/>
      <c r="O71" s="570"/>
      <c r="P71" s="571"/>
      <c r="Q71" s="569"/>
      <c r="R71" s="570"/>
      <c r="S71" s="570"/>
      <c r="T71" s="571"/>
      <c r="U71" s="569"/>
      <c r="V71" s="570"/>
      <c r="W71" s="570"/>
      <c r="X71" s="571"/>
      <c r="Y71" s="569"/>
      <c r="Z71" s="570"/>
      <c r="AA71" s="570"/>
      <c r="AB71" s="571"/>
      <c r="AC71" s="511"/>
      <c r="AD71" s="574"/>
      <c r="AE71" s="574"/>
      <c r="AF71" s="512"/>
      <c r="AG71" s="329"/>
      <c r="AH71" s="330"/>
      <c r="AI71" s="330"/>
      <c r="AJ71" s="330"/>
      <c r="AK71" s="330"/>
      <c r="AL71" s="330"/>
      <c r="AM71" s="330"/>
      <c r="AN71" s="330"/>
      <c r="AO71" s="331"/>
      <c r="AP71" s="273"/>
      <c r="AQ71" s="277"/>
      <c r="AR71" s="277"/>
      <c r="AS71" s="274"/>
      <c r="AT71" s="204"/>
      <c r="AU71" s="208"/>
      <c r="AV71" s="205"/>
      <c r="AW71" s="192"/>
      <c r="AX71" s="193"/>
      <c r="AY71" s="192"/>
      <c r="AZ71" s="193"/>
      <c r="BA71" s="204"/>
      <c r="BB71" s="205"/>
      <c r="BC71" s="273"/>
      <c r="BD71" s="274"/>
      <c r="BE71" s="204"/>
      <c r="BF71" s="205"/>
      <c r="BG71" s="204"/>
      <c r="BH71" s="208"/>
      <c r="BI71" s="205"/>
      <c r="BJ71" s="260"/>
      <c r="BK71" s="261"/>
      <c r="BL71" s="262"/>
      <c r="BM71" s="1"/>
      <c r="BN71" s="2"/>
    </row>
    <row r="72" spans="2:66" ht="15" customHeight="1" thickTop="1">
      <c r="B72" s="209" t="s">
        <v>253</v>
      </c>
      <c r="C72" s="210"/>
      <c r="D72" s="210"/>
      <c r="E72" s="210"/>
      <c r="F72" s="210"/>
      <c r="G72" s="210"/>
      <c r="H72" s="210"/>
      <c r="I72" s="210"/>
      <c r="J72" s="210"/>
      <c r="K72" s="210"/>
      <c r="L72" s="211"/>
      <c r="M72" s="194">
        <v>15</v>
      </c>
      <c r="N72" s="219"/>
      <c r="O72" s="219"/>
      <c r="P72" s="195"/>
      <c r="Q72" s="194">
        <v>15</v>
      </c>
      <c r="R72" s="219"/>
      <c r="S72" s="219"/>
      <c r="T72" s="195"/>
      <c r="U72" s="194">
        <v>15</v>
      </c>
      <c r="V72" s="219"/>
      <c r="W72" s="219"/>
      <c r="X72" s="195"/>
      <c r="Y72" s="194">
        <v>15</v>
      </c>
      <c r="Z72" s="219"/>
      <c r="AA72" s="219"/>
      <c r="AB72" s="195"/>
      <c r="AC72" s="188" t="s">
        <v>129</v>
      </c>
      <c r="AD72" s="241"/>
      <c r="AE72" s="241"/>
      <c r="AF72" s="189"/>
      <c r="AG72" s="323" t="s">
        <v>163</v>
      </c>
      <c r="AH72" s="324"/>
      <c r="AI72" s="324"/>
      <c r="AJ72" s="324"/>
      <c r="AK72" s="324"/>
      <c r="AL72" s="324"/>
      <c r="AM72" s="324"/>
      <c r="AN72" s="324"/>
      <c r="AO72" s="325"/>
      <c r="AP72" s="269" t="s">
        <v>128</v>
      </c>
      <c r="AQ72" s="275"/>
      <c r="AR72" s="275"/>
      <c r="AS72" s="270"/>
      <c r="AT72" s="200">
        <f>'13.02'!AT72+AY72</f>
        <v>6</v>
      </c>
      <c r="AU72" s="206"/>
      <c r="AV72" s="201"/>
      <c r="AW72" s="188">
        <f>'13.02'!BG72</f>
        <v>6</v>
      </c>
      <c r="AX72" s="189"/>
      <c r="AY72" s="593"/>
      <c r="AZ72" s="594"/>
      <c r="BA72" s="200"/>
      <c r="BB72" s="201"/>
      <c r="BC72" s="269">
        <f>'13.02'!BC72+BA72</f>
        <v>0</v>
      </c>
      <c r="BD72" s="270"/>
      <c r="BE72" s="200">
        <f>'13.02'!BE72+BA72</f>
        <v>0</v>
      </c>
      <c r="BF72" s="201"/>
      <c r="BG72" s="200">
        <f>AT72-BE72</f>
        <v>6</v>
      </c>
      <c r="BH72" s="206"/>
      <c r="BI72" s="201"/>
      <c r="BJ72" s="254">
        <f>((LEFT(AP72,FIND(" ",AP72)-1)*BC72)/$S$279)</f>
        <v>0</v>
      </c>
      <c r="BK72" s="255"/>
      <c r="BL72" s="256"/>
      <c r="BM72" s="1"/>
      <c r="BN72" s="2"/>
    </row>
    <row r="73" spans="2:66" ht="15" customHeight="1">
      <c r="B73" s="212"/>
      <c r="C73" s="213"/>
      <c r="D73" s="213"/>
      <c r="E73" s="213"/>
      <c r="F73" s="213"/>
      <c r="G73" s="213"/>
      <c r="H73" s="213"/>
      <c r="I73" s="213"/>
      <c r="J73" s="213"/>
      <c r="K73" s="213"/>
      <c r="L73" s="214"/>
      <c r="M73" s="196"/>
      <c r="N73" s="220"/>
      <c r="O73" s="220"/>
      <c r="P73" s="197"/>
      <c r="Q73" s="196"/>
      <c r="R73" s="220"/>
      <c r="S73" s="220"/>
      <c r="T73" s="197"/>
      <c r="U73" s="196"/>
      <c r="V73" s="220"/>
      <c r="W73" s="220"/>
      <c r="X73" s="197"/>
      <c r="Y73" s="196"/>
      <c r="Z73" s="220"/>
      <c r="AA73" s="220"/>
      <c r="AB73" s="197"/>
      <c r="AC73" s="190"/>
      <c r="AD73" s="242"/>
      <c r="AE73" s="242"/>
      <c r="AF73" s="191"/>
      <c r="AG73" s="326"/>
      <c r="AH73" s="327"/>
      <c r="AI73" s="327"/>
      <c r="AJ73" s="327"/>
      <c r="AK73" s="327"/>
      <c r="AL73" s="327"/>
      <c r="AM73" s="327"/>
      <c r="AN73" s="327"/>
      <c r="AO73" s="328"/>
      <c r="AP73" s="271"/>
      <c r="AQ73" s="276"/>
      <c r="AR73" s="276"/>
      <c r="AS73" s="272"/>
      <c r="AT73" s="202"/>
      <c r="AU73" s="207"/>
      <c r="AV73" s="203"/>
      <c r="AW73" s="190"/>
      <c r="AX73" s="191"/>
      <c r="AY73" s="595"/>
      <c r="AZ73" s="596"/>
      <c r="BA73" s="202"/>
      <c r="BB73" s="203"/>
      <c r="BC73" s="271"/>
      <c r="BD73" s="272"/>
      <c r="BE73" s="202"/>
      <c r="BF73" s="203"/>
      <c r="BG73" s="202"/>
      <c r="BH73" s="207"/>
      <c r="BI73" s="203"/>
      <c r="BJ73" s="257"/>
      <c r="BK73" s="258"/>
      <c r="BL73" s="259"/>
      <c r="BM73" s="1"/>
      <c r="BN73" s="2"/>
    </row>
    <row r="74" spans="2:66" ht="19.5" customHeight="1" thickBot="1">
      <c r="B74" s="215"/>
      <c r="C74" s="216"/>
      <c r="D74" s="216"/>
      <c r="E74" s="216"/>
      <c r="F74" s="216"/>
      <c r="G74" s="216"/>
      <c r="H74" s="216"/>
      <c r="I74" s="216"/>
      <c r="J74" s="216"/>
      <c r="K74" s="216"/>
      <c r="L74" s="217"/>
      <c r="M74" s="198"/>
      <c r="N74" s="221"/>
      <c r="O74" s="221"/>
      <c r="P74" s="199"/>
      <c r="Q74" s="198"/>
      <c r="R74" s="221"/>
      <c r="S74" s="221"/>
      <c r="T74" s="199"/>
      <c r="U74" s="198"/>
      <c r="V74" s="221"/>
      <c r="W74" s="221"/>
      <c r="X74" s="199"/>
      <c r="Y74" s="198"/>
      <c r="Z74" s="221"/>
      <c r="AA74" s="221"/>
      <c r="AB74" s="199"/>
      <c r="AC74" s="192"/>
      <c r="AD74" s="243"/>
      <c r="AE74" s="243"/>
      <c r="AF74" s="193"/>
      <c r="AG74" s="329"/>
      <c r="AH74" s="330"/>
      <c r="AI74" s="330"/>
      <c r="AJ74" s="330"/>
      <c r="AK74" s="330"/>
      <c r="AL74" s="330"/>
      <c r="AM74" s="330"/>
      <c r="AN74" s="330"/>
      <c r="AO74" s="331"/>
      <c r="AP74" s="273"/>
      <c r="AQ74" s="277"/>
      <c r="AR74" s="277"/>
      <c r="AS74" s="274"/>
      <c r="AT74" s="204"/>
      <c r="AU74" s="208"/>
      <c r="AV74" s="205"/>
      <c r="AW74" s="192"/>
      <c r="AX74" s="193"/>
      <c r="AY74" s="597"/>
      <c r="AZ74" s="598"/>
      <c r="BA74" s="204"/>
      <c r="BB74" s="205"/>
      <c r="BC74" s="273"/>
      <c r="BD74" s="274"/>
      <c r="BE74" s="204"/>
      <c r="BF74" s="205"/>
      <c r="BG74" s="204"/>
      <c r="BH74" s="208"/>
      <c r="BI74" s="205"/>
      <c r="BJ74" s="260"/>
      <c r="BK74" s="261"/>
      <c r="BL74" s="262"/>
      <c r="BM74" s="1"/>
      <c r="BN74" s="2"/>
    </row>
    <row r="75" spans="2:66" ht="15" customHeight="1" thickTop="1">
      <c r="B75" s="341" t="s">
        <v>252</v>
      </c>
      <c r="C75" s="342"/>
      <c r="D75" s="342"/>
      <c r="E75" s="342"/>
      <c r="F75" s="342"/>
      <c r="G75" s="342"/>
      <c r="H75" s="342"/>
      <c r="I75" s="342"/>
      <c r="J75" s="342"/>
      <c r="K75" s="342"/>
      <c r="L75" s="343"/>
      <c r="M75" s="350">
        <v>1.17</v>
      </c>
      <c r="N75" s="351"/>
      <c r="O75" s="351"/>
      <c r="P75" s="352"/>
      <c r="Q75" s="350">
        <v>1.17</v>
      </c>
      <c r="R75" s="219"/>
      <c r="S75" s="219"/>
      <c r="T75" s="195"/>
      <c r="U75" s="350">
        <v>1.17</v>
      </c>
      <c r="V75" s="219"/>
      <c r="W75" s="219"/>
      <c r="X75" s="195"/>
      <c r="Y75" s="350">
        <v>1.17</v>
      </c>
      <c r="Z75" s="219"/>
      <c r="AA75" s="219"/>
      <c r="AB75" s="195"/>
      <c r="AC75" s="296" t="s">
        <v>400</v>
      </c>
      <c r="AD75" s="297"/>
      <c r="AE75" s="297"/>
      <c r="AF75" s="298"/>
      <c r="AG75" s="323" t="s">
        <v>51</v>
      </c>
      <c r="AH75" s="324"/>
      <c r="AI75" s="324"/>
      <c r="AJ75" s="324"/>
      <c r="AK75" s="324"/>
      <c r="AL75" s="324"/>
      <c r="AM75" s="324"/>
      <c r="AN75" s="324"/>
      <c r="AO75" s="325"/>
      <c r="AP75" s="269" t="s">
        <v>52</v>
      </c>
      <c r="AQ75" s="275"/>
      <c r="AR75" s="275"/>
      <c r="AS75" s="270"/>
      <c r="AT75" s="200">
        <f>'13.02'!AT75+AY75</f>
        <v>61</v>
      </c>
      <c r="AU75" s="206"/>
      <c r="AV75" s="201"/>
      <c r="AW75" s="188">
        <f>'13.02'!BG75</f>
        <v>61</v>
      </c>
      <c r="AX75" s="189"/>
      <c r="AY75" s="188"/>
      <c r="AZ75" s="189"/>
      <c r="BA75" s="200"/>
      <c r="BB75" s="201"/>
      <c r="BC75" s="269">
        <f>'13.02'!BC75+BA75</f>
        <v>0</v>
      </c>
      <c r="BD75" s="270"/>
      <c r="BE75" s="200">
        <f>'13.02'!BE75+BA75</f>
        <v>0</v>
      </c>
      <c r="BF75" s="201"/>
      <c r="BG75" s="200">
        <f>AT75-BE75</f>
        <v>61</v>
      </c>
      <c r="BH75" s="206"/>
      <c r="BI75" s="201"/>
      <c r="BJ75" s="254">
        <f>((LEFT(AP75,FIND(" ",AP75)-1)*BC75)/$S$279)</f>
        <v>0</v>
      </c>
      <c r="BK75" s="255"/>
      <c r="BL75" s="256"/>
      <c r="BM75" s="1"/>
      <c r="BN75" s="2"/>
    </row>
    <row r="76" spans="2:66" ht="15" customHeight="1">
      <c r="B76" s="344"/>
      <c r="C76" s="345"/>
      <c r="D76" s="345"/>
      <c r="E76" s="345"/>
      <c r="F76" s="345"/>
      <c r="G76" s="345"/>
      <c r="H76" s="345"/>
      <c r="I76" s="345"/>
      <c r="J76" s="345"/>
      <c r="K76" s="345"/>
      <c r="L76" s="346"/>
      <c r="M76" s="353"/>
      <c r="N76" s="354"/>
      <c r="O76" s="354"/>
      <c r="P76" s="355"/>
      <c r="Q76" s="196"/>
      <c r="R76" s="220"/>
      <c r="S76" s="220"/>
      <c r="T76" s="197"/>
      <c r="U76" s="196"/>
      <c r="V76" s="220"/>
      <c r="W76" s="220"/>
      <c r="X76" s="197"/>
      <c r="Y76" s="196"/>
      <c r="Z76" s="220"/>
      <c r="AA76" s="220"/>
      <c r="AB76" s="197"/>
      <c r="AC76" s="299"/>
      <c r="AD76" s="300"/>
      <c r="AE76" s="300"/>
      <c r="AF76" s="301"/>
      <c r="AG76" s="326"/>
      <c r="AH76" s="327"/>
      <c r="AI76" s="327"/>
      <c r="AJ76" s="327"/>
      <c r="AK76" s="327"/>
      <c r="AL76" s="327"/>
      <c r="AM76" s="327"/>
      <c r="AN76" s="327"/>
      <c r="AO76" s="328"/>
      <c r="AP76" s="271"/>
      <c r="AQ76" s="276"/>
      <c r="AR76" s="276"/>
      <c r="AS76" s="272"/>
      <c r="AT76" s="202"/>
      <c r="AU76" s="207"/>
      <c r="AV76" s="203"/>
      <c r="AW76" s="190"/>
      <c r="AX76" s="191"/>
      <c r="AY76" s="190"/>
      <c r="AZ76" s="191"/>
      <c r="BA76" s="202"/>
      <c r="BB76" s="203"/>
      <c r="BC76" s="271"/>
      <c r="BD76" s="272"/>
      <c r="BE76" s="202"/>
      <c r="BF76" s="203"/>
      <c r="BG76" s="202"/>
      <c r="BH76" s="207"/>
      <c r="BI76" s="203"/>
      <c r="BJ76" s="257"/>
      <c r="BK76" s="258"/>
      <c r="BL76" s="259"/>
      <c r="BM76" s="1"/>
      <c r="BN76" s="2"/>
    </row>
    <row r="77" spans="2:66" ht="15" customHeight="1" thickBot="1">
      <c r="B77" s="347"/>
      <c r="C77" s="348"/>
      <c r="D77" s="348"/>
      <c r="E77" s="348"/>
      <c r="F77" s="348"/>
      <c r="G77" s="348"/>
      <c r="H77" s="348"/>
      <c r="I77" s="348"/>
      <c r="J77" s="348"/>
      <c r="K77" s="348"/>
      <c r="L77" s="349"/>
      <c r="M77" s="356"/>
      <c r="N77" s="357"/>
      <c r="O77" s="357"/>
      <c r="P77" s="358"/>
      <c r="Q77" s="198"/>
      <c r="R77" s="221"/>
      <c r="S77" s="221"/>
      <c r="T77" s="199"/>
      <c r="U77" s="198"/>
      <c r="V77" s="221"/>
      <c r="W77" s="221"/>
      <c r="X77" s="199"/>
      <c r="Y77" s="198"/>
      <c r="Z77" s="221"/>
      <c r="AA77" s="221"/>
      <c r="AB77" s="199"/>
      <c r="AC77" s="302"/>
      <c r="AD77" s="303"/>
      <c r="AE77" s="303"/>
      <c r="AF77" s="304"/>
      <c r="AG77" s="329"/>
      <c r="AH77" s="330"/>
      <c r="AI77" s="330"/>
      <c r="AJ77" s="330"/>
      <c r="AK77" s="330"/>
      <c r="AL77" s="330"/>
      <c r="AM77" s="330"/>
      <c r="AN77" s="330"/>
      <c r="AO77" s="331"/>
      <c r="AP77" s="273"/>
      <c r="AQ77" s="277"/>
      <c r="AR77" s="277"/>
      <c r="AS77" s="274"/>
      <c r="AT77" s="204"/>
      <c r="AU77" s="208"/>
      <c r="AV77" s="205"/>
      <c r="AW77" s="192"/>
      <c r="AX77" s="193"/>
      <c r="AY77" s="192"/>
      <c r="AZ77" s="193"/>
      <c r="BA77" s="204"/>
      <c r="BB77" s="205"/>
      <c r="BC77" s="273"/>
      <c r="BD77" s="274"/>
      <c r="BE77" s="204"/>
      <c r="BF77" s="205"/>
      <c r="BG77" s="204"/>
      <c r="BH77" s="208"/>
      <c r="BI77" s="205"/>
      <c r="BJ77" s="260"/>
      <c r="BK77" s="261"/>
      <c r="BL77" s="262"/>
      <c r="BM77" s="1"/>
      <c r="BN77" s="2"/>
    </row>
    <row r="78" spans="2:66" ht="15" customHeight="1" thickTop="1">
      <c r="B78" s="209" t="s">
        <v>251</v>
      </c>
      <c r="C78" s="210"/>
      <c r="D78" s="210"/>
      <c r="E78" s="210"/>
      <c r="F78" s="210"/>
      <c r="G78" s="210"/>
      <c r="H78" s="210"/>
      <c r="I78" s="210"/>
      <c r="J78" s="210"/>
      <c r="K78" s="210"/>
      <c r="L78" s="211"/>
      <c r="M78" s="194">
        <v>106</v>
      </c>
      <c r="N78" s="219"/>
      <c r="O78" s="219"/>
      <c r="P78" s="195"/>
      <c r="Q78" s="194">
        <v>108</v>
      </c>
      <c r="R78" s="219"/>
      <c r="S78" s="219"/>
      <c r="T78" s="195"/>
      <c r="U78" s="194">
        <v>108</v>
      </c>
      <c r="V78" s="219"/>
      <c r="W78" s="219"/>
      <c r="X78" s="195"/>
      <c r="Y78" s="194">
        <v>108</v>
      </c>
      <c r="Z78" s="219"/>
      <c r="AA78" s="219"/>
      <c r="AB78" s="195"/>
      <c r="AC78" s="49" t="s">
        <v>401</v>
      </c>
      <c r="AD78" s="50"/>
      <c r="AE78" s="50"/>
      <c r="AF78" s="51"/>
      <c r="AG78" s="323" t="s">
        <v>250</v>
      </c>
      <c r="AH78" s="324"/>
      <c r="AI78" s="324"/>
      <c r="AJ78" s="324"/>
      <c r="AK78" s="324"/>
      <c r="AL78" s="324"/>
      <c r="AM78" s="324"/>
      <c r="AN78" s="324"/>
      <c r="AO78" s="325"/>
      <c r="AP78" s="269" t="s">
        <v>143</v>
      </c>
      <c r="AQ78" s="275"/>
      <c r="AR78" s="275"/>
      <c r="AS78" s="270"/>
      <c r="AT78" s="200">
        <f>'13.02'!AT78+AY78</f>
        <v>13</v>
      </c>
      <c r="AU78" s="206"/>
      <c r="AV78" s="201"/>
      <c r="AW78" s="188">
        <f>'13.02'!BG78</f>
        <v>0</v>
      </c>
      <c r="AX78" s="189"/>
      <c r="AY78" s="188"/>
      <c r="AZ78" s="189"/>
      <c r="BA78" s="200"/>
      <c r="BB78" s="201"/>
      <c r="BC78" s="269">
        <f>'13.02'!BC78+BA78</f>
        <v>13</v>
      </c>
      <c r="BD78" s="270"/>
      <c r="BE78" s="200">
        <f>'13.02'!BE78+BA78</f>
        <v>13</v>
      </c>
      <c r="BF78" s="201"/>
      <c r="BG78" s="200">
        <f>AT78-BE78</f>
        <v>0</v>
      </c>
      <c r="BH78" s="206"/>
      <c r="BI78" s="201"/>
      <c r="BJ78" s="254">
        <f>((LEFT(AP78,FIND(" ",AP78)-1)*BC78)/$S$279)</f>
        <v>22.533333333333335</v>
      </c>
      <c r="BK78" s="255"/>
      <c r="BL78" s="256"/>
      <c r="BM78" s="1"/>
      <c r="BN78" s="2"/>
    </row>
    <row r="79" spans="2:66" ht="15" customHeight="1">
      <c r="B79" s="212"/>
      <c r="C79" s="213"/>
      <c r="D79" s="213"/>
      <c r="E79" s="213"/>
      <c r="F79" s="213"/>
      <c r="G79" s="213"/>
      <c r="H79" s="213"/>
      <c r="I79" s="213"/>
      <c r="J79" s="213"/>
      <c r="K79" s="213"/>
      <c r="L79" s="214"/>
      <c r="M79" s="196"/>
      <c r="N79" s="220"/>
      <c r="O79" s="220"/>
      <c r="P79" s="197"/>
      <c r="Q79" s="196"/>
      <c r="R79" s="220"/>
      <c r="S79" s="220"/>
      <c r="T79" s="197"/>
      <c r="U79" s="196"/>
      <c r="V79" s="220"/>
      <c r="W79" s="220"/>
      <c r="X79" s="197"/>
      <c r="Y79" s="196"/>
      <c r="Z79" s="220"/>
      <c r="AA79" s="220"/>
      <c r="AB79" s="197"/>
      <c r="AC79" s="52"/>
      <c r="AD79" s="53"/>
      <c r="AE79" s="53"/>
      <c r="AF79" s="54"/>
      <c r="AG79" s="326"/>
      <c r="AH79" s="327"/>
      <c r="AI79" s="327"/>
      <c r="AJ79" s="327"/>
      <c r="AK79" s="327"/>
      <c r="AL79" s="327"/>
      <c r="AM79" s="327"/>
      <c r="AN79" s="327"/>
      <c r="AO79" s="328"/>
      <c r="AP79" s="271"/>
      <c r="AQ79" s="276"/>
      <c r="AR79" s="276"/>
      <c r="AS79" s="272"/>
      <c r="AT79" s="202"/>
      <c r="AU79" s="207"/>
      <c r="AV79" s="203"/>
      <c r="AW79" s="190"/>
      <c r="AX79" s="191"/>
      <c r="AY79" s="190"/>
      <c r="AZ79" s="191"/>
      <c r="BA79" s="202"/>
      <c r="BB79" s="203"/>
      <c r="BC79" s="271"/>
      <c r="BD79" s="272"/>
      <c r="BE79" s="202"/>
      <c r="BF79" s="203"/>
      <c r="BG79" s="202"/>
      <c r="BH79" s="207"/>
      <c r="BI79" s="203"/>
      <c r="BJ79" s="257"/>
      <c r="BK79" s="258"/>
      <c r="BL79" s="259"/>
      <c r="BM79" s="1"/>
      <c r="BN79" s="2"/>
    </row>
    <row r="80" spans="2:66" ht="15" customHeight="1" thickBot="1">
      <c r="B80" s="215"/>
      <c r="C80" s="216"/>
      <c r="D80" s="216"/>
      <c r="E80" s="216"/>
      <c r="F80" s="216"/>
      <c r="G80" s="216"/>
      <c r="H80" s="216"/>
      <c r="I80" s="216"/>
      <c r="J80" s="216"/>
      <c r="K80" s="216"/>
      <c r="L80" s="217"/>
      <c r="M80" s="198"/>
      <c r="N80" s="221"/>
      <c r="O80" s="221"/>
      <c r="P80" s="199"/>
      <c r="Q80" s="198"/>
      <c r="R80" s="221"/>
      <c r="S80" s="221"/>
      <c r="T80" s="199"/>
      <c r="U80" s="198"/>
      <c r="V80" s="221"/>
      <c r="W80" s="221"/>
      <c r="X80" s="199"/>
      <c r="Y80" s="198"/>
      <c r="Z80" s="221"/>
      <c r="AA80" s="221"/>
      <c r="AB80" s="199"/>
      <c r="AC80" s="55"/>
      <c r="AD80" s="56"/>
      <c r="AE80" s="56"/>
      <c r="AF80" s="57"/>
      <c r="AG80" s="329"/>
      <c r="AH80" s="330"/>
      <c r="AI80" s="330"/>
      <c r="AJ80" s="330"/>
      <c r="AK80" s="330"/>
      <c r="AL80" s="330"/>
      <c r="AM80" s="330"/>
      <c r="AN80" s="330"/>
      <c r="AO80" s="331"/>
      <c r="AP80" s="273"/>
      <c r="AQ80" s="277"/>
      <c r="AR80" s="277"/>
      <c r="AS80" s="274"/>
      <c r="AT80" s="204"/>
      <c r="AU80" s="208"/>
      <c r="AV80" s="205"/>
      <c r="AW80" s="192"/>
      <c r="AX80" s="193"/>
      <c r="AY80" s="192"/>
      <c r="AZ80" s="193"/>
      <c r="BA80" s="204"/>
      <c r="BB80" s="205"/>
      <c r="BC80" s="273"/>
      <c r="BD80" s="274"/>
      <c r="BE80" s="204"/>
      <c r="BF80" s="205"/>
      <c r="BG80" s="204"/>
      <c r="BH80" s="208"/>
      <c r="BI80" s="205"/>
      <c r="BJ80" s="260"/>
      <c r="BK80" s="261"/>
      <c r="BL80" s="262"/>
      <c r="BM80" s="1"/>
      <c r="BN80" s="2"/>
    </row>
    <row r="81" spans="2:66" ht="15" customHeight="1" thickTop="1">
      <c r="B81" s="209" t="s">
        <v>54</v>
      </c>
      <c r="C81" s="210"/>
      <c r="D81" s="210"/>
      <c r="E81" s="210"/>
      <c r="F81" s="210"/>
      <c r="G81" s="210"/>
      <c r="H81" s="210"/>
      <c r="I81" s="210"/>
      <c r="J81" s="210"/>
      <c r="K81" s="210"/>
      <c r="L81" s="211"/>
      <c r="M81" s="194">
        <v>67</v>
      </c>
      <c r="N81" s="219"/>
      <c r="O81" s="219"/>
      <c r="P81" s="195"/>
      <c r="Q81" s="194">
        <v>65</v>
      </c>
      <c r="R81" s="219"/>
      <c r="S81" s="219"/>
      <c r="T81" s="195"/>
      <c r="U81" s="194">
        <v>65</v>
      </c>
      <c r="V81" s="219"/>
      <c r="W81" s="219"/>
      <c r="X81" s="195"/>
      <c r="Y81" s="194">
        <v>65</v>
      </c>
      <c r="Z81" s="219"/>
      <c r="AA81" s="219"/>
      <c r="AB81" s="195"/>
      <c r="AC81" s="188" t="s">
        <v>129</v>
      </c>
      <c r="AD81" s="241"/>
      <c r="AE81" s="241"/>
      <c r="AF81" s="189"/>
      <c r="AG81" s="323" t="s">
        <v>124</v>
      </c>
      <c r="AH81" s="324"/>
      <c r="AI81" s="324"/>
      <c r="AJ81" s="324"/>
      <c r="AK81" s="324"/>
      <c r="AL81" s="324"/>
      <c r="AM81" s="324"/>
      <c r="AN81" s="324"/>
      <c r="AO81" s="325"/>
      <c r="AP81" s="269" t="s">
        <v>128</v>
      </c>
      <c r="AQ81" s="275"/>
      <c r="AR81" s="275"/>
      <c r="AS81" s="270"/>
      <c r="AT81" s="200">
        <f>'13.02'!AT81+AY81</f>
        <v>12</v>
      </c>
      <c r="AU81" s="206"/>
      <c r="AV81" s="201"/>
      <c r="AW81" s="188">
        <f>'13.02'!BG81</f>
        <v>4</v>
      </c>
      <c r="AX81" s="189"/>
      <c r="AY81" s="188"/>
      <c r="AZ81" s="189"/>
      <c r="BA81" s="200"/>
      <c r="BB81" s="201"/>
      <c r="BC81" s="269">
        <f>'13.02'!BC81+BA81</f>
        <v>8</v>
      </c>
      <c r="BD81" s="270"/>
      <c r="BE81" s="200">
        <f>'13.02'!BE81+BA81</f>
        <v>8</v>
      </c>
      <c r="BF81" s="201"/>
      <c r="BG81" s="200">
        <f>AT81-BE81</f>
        <v>4</v>
      </c>
      <c r="BH81" s="206"/>
      <c r="BI81" s="201"/>
      <c r="BJ81" s="254">
        <f>((LEFT(AP81,FIND(" ",AP81)-1)*BC81)/$S$279)</f>
        <v>66.666666666666671</v>
      </c>
      <c r="BK81" s="255"/>
      <c r="BL81" s="256"/>
      <c r="BM81" s="1"/>
      <c r="BN81" s="2"/>
    </row>
    <row r="82" spans="2:66" ht="4.5" customHeight="1">
      <c r="B82" s="212"/>
      <c r="C82" s="213"/>
      <c r="D82" s="213"/>
      <c r="E82" s="213"/>
      <c r="F82" s="213"/>
      <c r="G82" s="213"/>
      <c r="H82" s="213"/>
      <c r="I82" s="213"/>
      <c r="J82" s="213"/>
      <c r="K82" s="213"/>
      <c r="L82" s="214"/>
      <c r="M82" s="196"/>
      <c r="N82" s="220"/>
      <c r="O82" s="220"/>
      <c r="P82" s="197"/>
      <c r="Q82" s="196"/>
      <c r="R82" s="220"/>
      <c r="S82" s="220"/>
      <c r="T82" s="197"/>
      <c r="U82" s="196"/>
      <c r="V82" s="220"/>
      <c r="W82" s="220"/>
      <c r="X82" s="197"/>
      <c r="Y82" s="196"/>
      <c r="Z82" s="220"/>
      <c r="AA82" s="220"/>
      <c r="AB82" s="197"/>
      <c r="AC82" s="190"/>
      <c r="AD82" s="242"/>
      <c r="AE82" s="242"/>
      <c r="AF82" s="191"/>
      <c r="AG82" s="326"/>
      <c r="AH82" s="327"/>
      <c r="AI82" s="327"/>
      <c r="AJ82" s="327"/>
      <c r="AK82" s="327"/>
      <c r="AL82" s="327"/>
      <c r="AM82" s="327"/>
      <c r="AN82" s="327"/>
      <c r="AO82" s="328"/>
      <c r="AP82" s="271"/>
      <c r="AQ82" s="276"/>
      <c r="AR82" s="276"/>
      <c r="AS82" s="272"/>
      <c r="AT82" s="202"/>
      <c r="AU82" s="207"/>
      <c r="AV82" s="203"/>
      <c r="AW82" s="190"/>
      <c r="AX82" s="191"/>
      <c r="AY82" s="190"/>
      <c r="AZ82" s="191"/>
      <c r="BA82" s="202"/>
      <c r="BB82" s="203"/>
      <c r="BC82" s="271"/>
      <c r="BD82" s="272"/>
      <c r="BE82" s="202"/>
      <c r="BF82" s="203"/>
      <c r="BG82" s="202"/>
      <c r="BH82" s="207"/>
      <c r="BI82" s="203"/>
      <c r="BJ82" s="257"/>
      <c r="BK82" s="258"/>
      <c r="BL82" s="259"/>
      <c r="BM82" s="1"/>
      <c r="BN82" s="2"/>
    </row>
    <row r="83" spans="2:66" ht="24.75" customHeight="1" thickBot="1">
      <c r="B83" s="215"/>
      <c r="C83" s="216"/>
      <c r="D83" s="216"/>
      <c r="E83" s="216"/>
      <c r="F83" s="216"/>
      <c r="G83" s="216"/>
      <c r="H83" s="216"/>
      <c r="I83" s="216"/>
      <c r="J83" s="216"/>
      <c r="K83" s="216"/>
      <c r="L83" s="217"/>
      <c r="M83" s="198"/>
      <c r="N83" s="221"/>
      <c r="O83" s="221"/>
      <c r="P83" s="199"/>
      <c r="Q83" s="198"/>
      <c r="R83" s="221"/>
      <c r="S83" s="221"/>
      <c r="T83" s="199"/>
      <c r="U83" s="198"/>
      <c r="V83" s="221"/>
      <c r="W83" s="221"/>
      <c r="X83" s="199"/>
      <c r="Y83" s="198"/>
      <c r="Z83" s="221"/>
      <c r="AA83" s="221"/>
      <c r="AB83" s="199"/>
      <c r="AC83" s="192"/>
      <c r="AD83" s="243"/>
      <c r="AE83" s="243"/>
      <c r="AF83" s="193"/>
      <c r="AG83" s="329"/>
      <c r="AH83" s="330"/>
      <c r="AI83" s="330"/>
      <c r="AJ83" s="330"/>
      <c r="AK83" s="330"/>
      <c r="AL83" s="330"/>
      <c r="AM83" s="330"/>
      <c r="AN83" s="330"/>
      <c r="AO83" s="331"/>
      <c r="AP83" s="273"/>
      <c r="AQ83" s="277"/>
      <c r="AR83" s="277"/>
      <c r="AS83" s="274"/>
      <c r="AT83" s="204"/>
      <c r="AU83" s="208"/>
      <c r="AV83" s="205"/>
      <c r="AW83" s="192"/>
      <c r="AX83" s="193"/>
      <c r="AY83" s="192"/>
      <c r="AZ83" s="193"/>
      <c r="BA83" s="204"/>
      <c r="BB83" s="205"/>
      <c r="BC83" s="273"/>
      <c r="BD83" s="274"/>
      <c r="BE83" s="204"/>
      <c r="BF83" s="205"/>
      <c r="BG83" s="204"/>
      <c r="BH83" s="208"/>
      <c r="BI83" s="205"/>
      <c r="BJ83" s="260"/>
      <c r="BK83" s="261"/>
      <c r="BL83" s="262"/>
      <c r="BM83" s="1"/>
      <c r="BN83" s="2"/>
    </row>
    <row r="84" spans="2:66" ht="15" customHeight="1" thickTop="1">
      <c r="B84" s="209" t="s">
        <v>55</v>
      </c>
      <c r="C84" s="210"/>
      <c r="D84" s="210"/>
      <c r="E84" s="210"/>
      <c r="F84" s="210"/>
      <c r="G84" s="210"/>
      <c r="H84" s="210"/>
      <c r="I84" s="210"/>
      <c r="J84" s="210"/>
      <c r="K84" s="210"/>
      <c r="L84" s="211"/>
      <c r="M84" s="194">
        <v>45</v>
      </c>
      <c r="N84" s="219"/>
      <c r="O84" s="219"/>
      <c r="P84" s="195"/>
      <c r="Q84" s="194">
        <v>44</v>
      </c>
      <c r="R84" s="219"/>
      <c r="S84" s="219"/>
      <c r="T84" s="195"/>
      <c r="U84" s="194">
        <v>44</v>
      </c>
      <c r="V84" s="219"/>
      <c r="W84" s="219"/>
      <c r="X84" s="195"/>
      <c r="Y84" s="194">
        <v>44</v>
      </c>
      <c r="Z84" s="219"/>
      <c r="AA84" s="219"/>
      <c r="AB84" s="195"/>
      <c r="AC84" s="188" t="s">
        <v>129</v>
      </c>
      <c r="AD84" s="241"/>
      <c r="AE84" s="241"/>
      <c r="AF84" s="189"/>
      <c r="AG84" s="323" t="s">
        <v>139</v>
      </c>
      <c r="AH84" s="324"/>
      <c r="AI84" s="324"/>
      <c r="AJ84" s="324"/>
      <c r="AK84" s="324"/>
      <c r="AL84" s="324"/>
      <c r="AM84" s="324"/>
      <c r="AN84" s="324"/>
      <c r="AO84" s="325"/>
      <c r="AP84" s="269" t="s">
        <v>52</v>
      </c>
      <c r="AQ84" s="275"/>
      <c r="AR84" s="275"/>
      <c r="AS84" s="270"/>
      <c r="AT84" s="200">
        <f>'13.02'!AT84+AY84</f>
        <v>19</v>
      </c>
      <c r="AU84" s="206"/>
      <c r="AV84" s="201"/>
      <c r="AW84" s="188">
        <f>'13.02'!BG84</f>
        <v>11</v>
      </c>
      <c r="AX84" s="189"/>
      <c r="AY84" s="188"/>
      <c r="AZ84" s="189"/>
      <c r="BA84" s="200"/>
      <c r="BB84" s="201"/>
      <c r="BC84" s="269">
        <f>'13.02'!BC84+BA84</f>
        <v>6</v>
      </c>
      <c r="BD84" s="270"/>
      <c r="BE84" s="200">
        <f>'13.02'!BE84+BA84</f>
        <v>8</v>
      </c>
      <c r="BF84" s="201"/>
      <c r="BG84" s="200">
        <f>AT84-BE84</f>
        <v>11</v>
      </c>
      <c r="BH84" s="206"/>
      <c r="BI84" s="201"/>
      <c r="BJ84" s="254">
        <f>((LEFT(AP84,FIND(" ",AP84)-1)*BC84)/$S$279)</f>
        <v>1.25</v>
      </c>
      <c r="BK84" s="255"/>
      <c r="BL84" s="256"/>
      <c r="BM84" s="1"/>
      <c r="BN84" s="2"/>
    </row>
    <row r="85" spans="2:66" ht="15" customHeight="1">
      <c r="B85" s="212"/>
      <c r="C85" s="213"/>
      <c r="D85" s="213"/>
      <c r="E85" s="213"/>
      <c r="F85" s="213"/>
      <c r="G85" s="213"/>
      <c r="H85" s="213"/>
      <c r="I85" s="213"/>
      <c r="J85" s="213"/>
      <c r="K85" s="213"/>
      <c r="L85" s="214"/>
      <c r="M85" s="196"/>
      <c r="N85" s="220"/>
      <c r="O85" s="220"/>
      <c r="P85" s="197"/>
      <c r="Q85" s="196"/>
      <c r="R85" s="220"/>
      <c r="S85" s="220"/>
      <c r="T85" s="197"/>
      <c r="U85" s="196"/>
      <c r="V85" s="220"/>
      <c r="W85" s="220"/>
      <c r="X85" s="197"/>
      <c r="Y85" s="196"/>
      <c r="Z85" s="220"/>
      <c r="AA85" s="220"/>
      <c r="AB85" s="197"/>
      <c r="AC85" s="190"/>
      <c r="AD85" s="242"/>
      <c r="AE85" s="242"/>
      <c r="AF85" s="191"/>
      <c r="AG85" s="326"/>
      <c r="AH85" s="327"/>
      <c r="AI85" s="327"/>
      <c r="AJ85" s="327"/>
      <c r="AK85" s="327"/>
      <c r="AL85" s="327"/>
      <c r="AM85" s="327"/>
      <c r="AN85" s="327"/>
      <c r="AO85" s="328"/>
      <c r="AP85" s="271"/>
      <c r="AQ85" s="276"/>
      <c r="AR85" s="276"/>
      <c r="AS85" s="272"/>
      <c r="AT85" s="202"/>
      <c r="AU85" s="207"/>
      <c r="AV85" s="203"/>
      <c r="AW85" s="190"/>
      <c r="AX85" s="191"/>
      <c r="AY85" s="190"/>
      <c r="AZ85" s="191"/>
      <c r="BA85" s="202"/>
      <c r="BB85" s="203"/>
      <c r="BC85" s="271"/>
      <c r="BD85" s="272"/>
      <c r="BE85" s="202"/>
      <c r="BF85" s="203"/>
      <c r="BG85" s="202"/>
      <c r="BH85" s="207"/>
      <c r="BI85" s="203"/>
      <c r="BJ85" s="257"/>
      <c r="BK85" s="258"/>
      <c r="BL85" s="259"/>
      <c r="BM85" s="1"/>
      <c r="BN85" s="2"/>
    </row>
    <row r="86" spans="2:66" ht="15" customHeight="1" thickBot="1">
      <c r="B86" s="215"/>
      <c r="C86" s="216"/>
      <c r="D86" s="216"/>
      <c r="E86" s="216"/>
      <c r="F86" s="216"/>
      <c r="G86" s="216"/>
      <c r="H86" s="216"/>
      <c r="I86" s="216"/>
      <c r="J86" s="216"/>
      <c r="K86" s="216"/>
      <c r="L86" s="217"/>
      <c r="M86" s="198"/>
      <c r="N86" s="221"/>
      <c r="O86" s="221"/>
      <c r="P86" s="199"/>
      <c r="Q86" s="198"/>
      <c r="R86" s="221"/>
      <c r="S86" s="221"/>
      <c r="T86" s="199"/>
      <c r="U86" s="198"/>
      <c r="V86" s="221"/>
      <c r="W86" s="221"/>
      <c r="X86" s="199"/>
      <c r="Y86" s="198"/>
      <c r="Z86" s="221"/>
      <c r="AA86" s="221"/>
      <c r="AB86" s="199"/>
      <c r="AC86" s="192"/>
      <c r="AD86" s="243"/>
      <c r="AE86" s="243"/>
      <c r="AF86" s="193"/>
      <c r="AG86" s="329"/>
      <c r="AH86" s="330"/>
      <c r="AI86" s="330"/>
      <c r="AJ86" s="330"/>
      <c r="AK86" s="330"/>
      <c r="AL86" s="330"/>
      <c r="AM86" s="330"/>
      <c r="AN86" s="330"/>
      <c r="AO86" s="331"/>
      <c r="AP86" s="273"/>
      <c r="AQ86" s="277"/>
      <c r="AR86" s="277"/>
      <c r="AS86" s="274"/>
      <c r="AT86" s="204"/>
      <c r="AU86" s="208"/>
      <c r="AV86" s="205"/>
      <c r="AW86" s="192"/>
      <c r="AX86" s="193"/>
      <c r="AY86" s="192"/>
      <c r="AZ86" s="193"/>
      <c r="BA86" s="204"/>
      <c r="BB86" s="205"/>
      <c r="BC86" s="273"/>
      <c r="BD86" s="274"/>
      <c r="BE86" s="204"/>
      <c r="BF86" s="205"/>
      <c r="BG86" s="204"/>
      <c r="BH86" s="208"/>
      <c r="BI86" s="205"/>
      <c r="BJ86" s="260"/>
      <c r="BK86" s="261"/>
      <c r="BL86" s="262"/>
      <c r="BM86" s="1"/>
      <c r="BN86" s="2"/>
    </row>
    <row r="87" spans="2:66" ht="15" customHeight="1" thickTop="1">
      <c r="B87" s="209" t="s">
        <v>56</v>
      </c>
      <c r="C87" s="210"/>
      <c r="D87" s="210"/>
      <c r="E87" s="210"/>
      <c r="F87" s="210"/>
      <c r="G87" s="210"/>
      <c r="H87" s="210"/>
      <c r="I87" s="210"/>
      <c r="J87" s="210"/>
      <c r="K87" s="210"/>
      <c r="L87" s="211"/>
      <c r="M87" s="194">
        <v>35</v>
      </c>
      <c r="N87" s="219"/>
      <c r="O87" s="219"/>
      <c r="P87" s="195"/>
      <c r="Q87" s="194">
        <v>36</v>
      </c>
      <c r="R87" s="219"/>
      <c r="S87" s="219"/>
      <c r="T87" s="195"/>
      <c r="U87" s="194">
        <v>36</v>
      </c>
      <c r="V87" s="219"/>
      <c r="W87" s="219"/>
      <c r="X87" s="195"/>
      <c r="Y87" s="194">
        <v>36</v>
      </c>
      <c r="Z87" s="219"/>
      <c r="AA87" s="219"/>
      <c r="AB87" s="195"/>
      <c r="AC87" s="332" t="s">
        <v>129</v>
      </c>
      <c r="AD87" s="333"/>
      <c r="AE87" s="333"/>
      <c r="AF87" s="334"/>
      <c r="AG87" s="323" t="s">
        <v>249</v>
      </c>
      <c r="AH87" s="324"/>
      <c r="AI87" s="324"/>
      <c r="AJ87" s="324"/>
      <c r="AK87" s="324"/>
      <c r="AL87" s="324"/>
      <c r="AM87" s="324"/>
      <c r="AN87" s="324"/>
      <c r="AO87" s="325"/>
      <c r="AP87" s="269" t="s">
        <v>52</v>
      </c>
      <c r="AQ87" s="275"/>
      <c r="AR87" s="275"/>
      <c r="AS87" s="270"/>
      <c r="AT87" s="200">
        <f>'13.02'!AT87+AY87</f>
        <v>82</v>
      </c>
      <c r="AU87" s="206"/>
      <c r="AV87" s="201"/>
      <c r="AW87" s="188">
        <f>'13.02'!BG87</f>
        <v>82</v>
      </c>
      <c r="AX87" s="189"/>
      <c r="AY87" s="188"/>
      <c r="AZ87" s="189"/>
      <c r="BA87" s="200"/>
      <c r="BB87" s="201"/>
      <c r="BC87" s="269">
        <f>'13.02'!BC87+BA87</f>
        <v>0</v>
      </c>
      <c r="BD87" s="270"/>
      <c r="BE87" s="200">
        <f>'13.02'!BE87+BA87</f>
        <v>0</v>
      </c>
      <c r="BF87" s="201"/>
      <c r="BG87" s="200">
        <f>AT87-BE87</f>
        <v>82</v>
      </c>
      <c r="BH87" s="206"/>
      <c r="BI87" s="201"/>
      <c r="BJ87" s="254">
        <f>((LEFT(AP87,FIND(" ",AP87)-1)*BC87)/$S$279)</f>
        <v>0</v>
      </c>
      <c r="BK87" s="255"/>
      <c r="BL87" s="256"/>
      <c r="BM87" s="1"/>
      <c r="BN87" s="2"/>
    </row>
    <row r="88" spans="2:66" ht="15" customHeight="1">
      <c r="B88" s="212"/>
      <c r="C88" s="213"/>
      <c r="D88" s="213"/>
      <c r="E88" s="213"/>
      <c r="F88" s="213"/>
      <c r="G88" s="213"/>
      <c r="H88" s="213"/>
      <c r="I88" s="213"/>
      <c r="J88" s="213"/>
      <c r="K88" s="213"/>
      <c r="L88" s="214"/>
      <c r="M88" s="196"/>
      <c r="N88" s="220"/>
      <c r="O88" s="220"/>
      <c r="P88" s="197"/>
      <c r="Q88" s="196"/>
      <c r="R88" s="220"/>
      <c r="S88" s="220"/>
      <c r="T88" s="197"/>
      <c r="U88" s="196"/>
      <c r="V88" s="220"/>
      <c r="W88" s="220"/>
      <c r="X88" s="197"/>
      <c r="Y88" s="196"/>
      <c r="Z88" s="220"/>
      <c r="AA88" s="220"/>
      <c r="AB88" s="197"/>
      <c r="AC88" s="335"/>
      <c r="AD88" s="336"/>
      <c r="AE88" s="336"/>
      <c r="AF88" s="337"/>
      <c r="AG88" s="326"/>
      <c r="AH88" s="327"/>
      <c r="AI88" s="327"/>
      <c r="AJ88" s="327"/>
      <c r="AK88" s="327"/>
      <c r="AL88" s="327"/>
      <c r="AM88" s="327"/>
      <c r="AN88" s="327"/>
      <c r="AO88" s="328"/>
      <c r="AP88" s="271"/>
      <c r="AQ88" s="276"/>
      <c r="AR88" s="276"/>
      <c r="AS88" s="272"/>
      <c r="AT88" s="202"/>
      <c r="AU88" s="207"/>
      <c r="AV88" s="203"/>
      <c r="AW88" s="190"/>
      <c r="AX88" s="191"/>
      <c r="AY88" s="190"/>
      <c r="AZ88" s="191"/>
      <c r="BA88" s="202"/>
      <c r="BB88" s="203"/>
      <c r="BC88" s="271"/>
      <c r="BD88" s="272"/>
      <c r="BE88" s="202"/>
      <c r="BF88" s="203"/>
      <c r="BG88" s="202"/>
      <c r="BH88" s="207"/>
      <c r="BI88" s="203"/>
      <c r="BJ88" s="257"/>
      <c r="BK88" s="258"/>
      <c r="BL88" s="259"/>
      <c r="BM88" s="1"/>
      <c r="BN88" s="2"/>
    </row>
    <row r="89" spans="2:66" ht="15" customHeight="1" thickBot="1">
      <c r="B89" s="215"/>
      <c r="C89" s="216"/>
      <c r="D89" s="216"/>
      <c r="E89" s="216"/>
      <c r="F89" s="216"/>
      <c r="G89" s="216"/>
      <c r="H89" s="216"/>
      <c r="I89" s="216"/>
      <c r="J89" s="216"/>
      <c r="K89" s="216"/>
      <c r="L89" s="217"/>
      <c r="M89" s="198"/>
      <c r="N89" s="221"/>
      <c r="O89" s="221"/>
      <c r="P89" s="199"/>
      <c r="Q89" s="198"/>
      <c r="R89" s="221"/>
      <c r="S89" s="221"/>
      <c r="T89" s="199"/>
      <c r="U89" s="198"/>
      <c r="V89" s="221"/>
      <c r="W89" s="221"/>
      <c r="X89" s="199"/>
      <c r="Y89" s="198"/>
      <c r="Z89" s="221"/>
      <c r="AA89" s="221"/>
      <c r="AB89" s="199"/>
      <c r="AC89" s="338"/>
      <c r="AD89" s="339"/>
      <c r="AE89" s="339"/>
      <c r="AF89" s="340"/>
      <c r="AG89" s="329"/>
      <c r="AH89" s="330"/>
      <c r="AI89" s="330"/>
      <c r="AJ89" s="330"/>
      <c r="AK89" s="330"/>
      <c r="AL89" s="330"/>
      <c r="AM89" s="330"/>
      <c r="AN89" s="330"/>
      <c r="AO89" s="331"/>
      <c r="AP89" s="273"/>
      <c r="AQ89" s="277"/>
      <c r="AR89" s="277"/>
      <c r="AS89" s="274"/>
      <c r="AT89" s="204"/>
      <c r="AU89" s="208"/>
      <c r="AV89" s="205"/>
      <c r="AW89" s="192"/>
      <c r="AX89" s="193"/>
      <c r="AY89" s="192"/>
      <c r="AZ89" s="193"/>
      <c r="BA89" s="204"/>
      <c r="BB89" s="205"/>
      <c r="BC89" s="273"/>
      <c r="BD89" s="274"/>
      <c r="BE89" s="204"/>
      <c r="BF89" s="205"/>
      <c r="BG89" s="204"/>
      <c r="BH89" s="208"/>
      <c r="BI89" s="205"/>
      <c r="BJ89" s="260"/>
      <c r="BK89" s="261"/>
      <c r="BL89" s="262"/>
      <c r="BM89" s="1"/>
      <c r="BN89" s="2"/>
    </row>
    <row r="90" spans="2:66" ht="15" customHeight="1" thickTop="1">
      <c r="B90" s="209" t="s">
        <v>57</v>
      </c>
      <c r="C90" s="210"/>
      <c r="D90" s="210"/>
      <c r="E90" s="210"/>
      <c r="F90" s="210"/>
      <c r="G90" s="210"/>
      <c r="H90" s="210"/>
      <c r="I90" s="210"/>
      <c r="J90" s="210"/>
      <c r="K90" s="210"/>
      <c r="L90" s="211"/>
      <c r="M90" s="194">
        <v>27</v>
      </c>
      <c r="N90" s="219"/>
      <c r="O90" s="219"/>
      <c r="P90" s="195"/>
      <c r="Q90" s="194">
        <v>28</v>
      </c>
      <c r="R90" s="219"/>
      <c r="S90" s="219"/>
      <c r="T90" s="195"/>
      <c r="U90" s="194">
        <v>28</v>
      </c>
      <c r="V90" s="219"/>
      <c r="W90" s="219"/>
      <c r="X90" s="195"/>
      <c r="Y90" s="194">
        <v>28</v>
      </c>
      <c r="Z90" s="219"/>
      <c r="AA90" s="219"/>
      <c r="AB90" s="195"/>
      <c r="AC90" s="188" t="s">
        <v>129</v>
      </c>
      <c r="AD90" s="241"/>
      <c r="AE90" s="241"/>
      <c r="AF90" s="189"/>
      <c r="AG90" s="323" t="s">
        <v>248</v>
      </c>
      <c r="AH90" s="324"/>
      <c r="AI90" s="324"/>
      <c r="AJ90" s="324"/>
      <c r="AK90" s="324"/>
      <c r="AL90" s="324"/>
      <c r="AM90" s="324"/>
      <c r="AN90" s="324"/>
      <c r="AO90" s="325"/>
      <c r="AP90" s="188" t="s">
        <v>52</v>
      </c>
      <c r="AQ90" s="241"/>
      <c r="AR90" s="241"/>
      <c r="AS90" s="189"/>
      <c r="AT90" s="200">
        <f>'13.02'!AT90+AY90</f>
        <v>34</v>
      </c>
      <c r="AU90" s="206"/>
      <c r="AV90" s="201"/>
      <c r="AW90" s="188">
        <f>'13.02'!BG90</f>
        <v>15</v>
      </c>
      <c r="AX90" s="189"/>
      <c r="AY90" s="188"/>
      <c r="AZ90" s="189"/>
      <c r="BA90" s="200"/>
      <c r="BB90" s="201"/>
      <c r="BC90" s="269">
        <f>'13.02'!BC90+BA90</f>
        <v>19</v>
      </c>
      <c r="BD90" s="270"/>
      <c r="BE90" s="200">
        <f>'13.02'!BE90+BA90</f>
        <v>19</v>
      </c>
      <c r="BF90" s="201"/>
      <c r="BG90" s="200">
        <f>AT90-BE90</f>
        <v>15</v>
      </c>
      <c r="BH90" s="206"/>
      <c r="BI90" s="201"/>
      <c r="BJ90" s="254">
        <f>((LEFT(AP90,FIND(" ",AP90)-1)*BC90)/$S$279)</f>
        <v>3.9583333333333335</v>
      </c>
      <c r="BK90" s="255"/>
      <c r="BL90" s="256"/>
      <c r="BM90" s="1"/>
      <c r="BN90" s="2"/>
    </row>
    <row r="91" spans="2:66" ht="15" customHeight="1">
      <c r="B91" s="212"/>
      <c r="C91" s="213"/>
      <c r="D91" s="213"/>
      <c r="E91" s="213"/>
      <c r="F91" s="213"/>
      <c r="G91" s="213"/>
      <c r="H91" s="213"/>
      <c r="I91" s="213"/>
      <c r="J91" s="213"/>
      <c r="K91" s="213"/>
      <c r="L91" s="214"/>
      <c r="M91" s="196"/>
      <c r="N91" s="220"/>
      <c r="O91" s="220"/>
      <c r="P91" s="197"/>
      <c r="Q91" s="196"/>
      <c r="R91" s="220"/>
      <c r="S91" s="220"/>
      <c r="T91" s="197"/>
      <c r="U91" s="196"/>
      <c r="V91" s="220"/>
      <c r="W91" s="220"/>
      <c r="X91" s="197"/>
      <c r="Y91" s="196"/>
      <c r="Z91" s="220"/>
      <c r="AA91" s="220"/>
      <c r="AB91" s="197"/>
      <c r="AC91" s="190"/>
      <c r="AD91" s="242"/>
      <c r="AE91" s="242"/>
      <c r="AF91" s="191"/>
      <c r="AG91" s="326"/>
      <c r="AH91" s="327"/>
      <c r="AI91" s="327"/>
      <c r="AJ91" s="327"/>
      <c r="AK91" s="327"/>
      <c r="AL91" s="327"/>
      <c r="AM91" s="327"/>
      <c r="AN91" s="327"/>
      <c r="AO91" s="328"/>
      <c r="AP91" s="190"/>
      <c r="AQ91" s="242"/>
      <c r="AR91" s="242"/>
      <c r="AS91" s="191"/>
      <c r="AT91" s="202"/>
      <c r="AU91" s="207"/>
      <c r="AV91" s="203"/>
      <c r="AW91" s="190"/>
      <c r="AX91" s="191"/>
      <c r="AY91" s="190"/>
      <c r="AZ91" s="191"/>
      <c r="BA91" s="202"/>
      <c r="BB91" s="203"/>
      <c r="BC91" s="271"/>
      <c r="BD91" s="272"/>
      <c r="BE91" s="202"/>
      <c r="BF91" s="203"/>
      <c r="BG91" s="202"/>
      <c r="BH91" s="207"/>
      <c r="BI91" s="203"/>
      <c r="BJ91" s="257"/>
      <c r="BK91" s="258"/>
      <c r="BL91" s="259"/>
      <c r="BM91" s="1"/>
      <c r="BN91" s="2"/>
    </row>
    <row r="92" spans="2:66" ht="15" customHeight="1" thickBot="1">
      <c r="B92" s="215"/>
      <c r="C92" s="216"/>
      <c r="D92" s="216"/>
      <c r="E92" s="216"/>
      <c r="F92" s="216"/>
      <c r="G92" s="216"/>
      <c r="H92" s="216"/>
      <c r="I92" s="216"/>
      <c r="J92" s="216"/>
      <c r="K92" s="216"/>
      <c r="L92" s="217"/>
      <c r="M92" s="198"/>
      <c r="N92" s="221"/>
      <c r="O92" s="221"/>
      <c r="P92" s="199"/>
      <c r="Q92" s="198"/>
      <c r="R92" s="221"/>
      <c r="S92" s="221"/>
      <c r="T92" s="199"/>
      <c r="U92" s="198"/>
      <c r="V92" s="221"/>
      <c r="W92" s="221"/>
      <c r="X92" s="199"/>
      <c r="Y92" s="198"/>
      <c r="Z92" s="221"/>
      <c r="AA92" s="221"/>
      <c r="AB92" s="199"/>
      <c r="AC92" s="192"/>
      <c r="AD92" s="243"/>
      <c r="AE92" s="243"/>
      <c r="AF92" s="193"/>
      <c r="AG92" s="329"/>
      <c r="AH92" s="330"/>
      <c r="AI92" s="330"/>
      <c r="AJ92" s="330"/>
      <c r="AK92" s="330"/>
      <c r="AL92" s="330"/>
      <c r="AM92" s="330"/>
      <c r="AN92" s="330"/>
      <c r="AO92" s="331"/>
      <c r="AP92" s="192"/>
      <c r="AQ92" s="243"/>
      <c r="AR92" s="243"/>
      <c r="AS92" s="193"/>
      <c r="AT92" s="204"/>
      <c r="AU92" s="208"/>
      <c r="AV92" s="205"/>
      <c r="AW92" s="192"/>
      <c r="AX92" s="193"/>
      <c r="AY92" s="192"/>
      <c r="AZ92" s="193"/>
      <c r="BA92" s="204"/>
      <c r="BB92" s="205"/>
      <c r="BC92" s="273"/>
      <c r="BD92" s="274"/>
      <c r="BE92" s="204"/>
      <c r="BF92" s="205"/>
      <c r="BG92" s="204"/>
      <c r="BH92" s="208"/>
      <c r="BI92" s="205"/>
      <c r="BJ92" s="260"/>
      <c r="BK92" s="261"/>
      <c r="BL92" s="262"/>
      <c r="BM92" s="1"/>
      <c r="BN92" s="2"/>
    </row>
    <row r="93" spans="2:66" ht="15" customHeight="1" thickTop="1">
      <c r="B93" s="209" t="s">
        <v>58</v>
      </c>
      <c r="C93" s="210"/>
      <c r="D93" s="210"/>
      <c r="E93" s="210"/>
      <c r="F93" s="210"/>
      <c r="G93" s="210"/>
      <c r="H93" s="210"/>
      <c r="I93" s="210"/>
      <c r="J93" s="210"/>
      <c r="K93" s="210"/>
      <c r="L93" s="211"/>
      <c r="M93" s="194">
        <v>16</v>
      </c>
      <c r="N93" s="219"/>
      <c r="O93" s="219"/>
      <c r="P93" s="195"/>
      <c r="Q93" s="194">
        <v>16</v>
      </c>
      <c r="R93" s="219"/>
      <c r="S93" s="219"/>
      <c r="T93" s="195"/>
      <c r="U93" s="194">
        <v>16</v>
      </c>
      <c r="V93" s="219"/>
      <c r="W93" s="219"/>
      <c r="X93" s="195"/>
      <c r="Y93" s="194">
        <v>16</v>
      </c>
      <c r="Z93" s="219"/>
      <c r="AA93" s="219"/>
      <c r="AB93" s="195"/>
      <c r="AC93" s="188" t="s">
        <v>129</v>
      </c>
      <c r="AD93" s="241"/>
      <c r="AE93" s="241"/>
      <c r="AF93" s="189"/>
      <c r="AG93" s="323" t="s">
        <v>247</v>
      </c>
      <c r="AH93" s="324"/>
      <c r="AI93" s="324"/>
      <c r="AJ93" s="324"/>
      <c r="AK93" s="324"/>
      <c r="AL93" s="324"/>
      <c r="AM93" s="324"/>
      <c r="AN93" s="324"/>
      <c r="AO93" s="325"/>
      <c r="AP93" s="269" t="s">
        <v>52</v>
      </c>
      <c r="AQ93" s="275"/>
      <c r="AR93" s="275"/>
      <c r="AS93" s="270"/>
      <c r="AT93" s="200">
        <f>'13.02'!AT93+AY93</f>
        <v>17</v>
      </c>
      <c r="AU93" s="206"/>
      <c r="AV93" s="201"/>
      <c r="AW93" s="188">
        <f>'13.02'!BG93</f>
        <v>17</v>
      </c>
      <c r="AX93" s="189"/>
      <c r="AY93" s="593"/>
      <c r="AZ93" s="594"/>
      <c r="BA93" s="200"/>
      <c r="BB93" s="201"/>
      <c r="BC93" s="269">
        <f>'13.02'!BC93+BA93</f>
        <v>0</v>
      </c>
      <c r="BD93" s="270"/>
      <c r="BE93" s="200">
        <f>'13.02'!BE93+BA93</f>
        <v>0</v>
      </c>
      <c r="BF93" s="201"/>
      <c r="BG93" s="200">
        <f>AT93-BE93</f>
        <v>17</v>
      </c>
      <c r="BH93" s="206"/>
      <c r="BI93" s="201"/>
      <c r="BJ93" s="254">
        <f>((LEFT(AP93,FIND(" ",AP93)-1)*BC93)/$S$279)</f>
        <v>0</v>
      </c>
      <c r="BK93" s="255"/>
      <c r="BL93" s="256"/>
      <c r="BM93" s="1"/>
      <c r="BN93" s="2"/>
    </row>
    <row r="94" spans="2:66" ht="15" customHeight="1">
      <c r="B94" s="212"/>
      <c r="C94" s="213"/>
      <c r="D94" s="213"/>
      <c r="E94" s="213"/>
      <c r="F94" s="213"/>
      <c r="G94" s="213"/>
      <c r="H94" s="213"/>
      <c r="I94" s="213"/>
      <c r="J94" s="213"/>
      <c r="K94" s="213"/>
      <c r="L94" s="214"/>
      <c r="M94" s="196"/>
      <c r="N94" s="220"/>
      <c r="O94" s="220"/>
      <c r="P94" s="197"/>
      <c r="Q94" s="196"/>
      <c r="R94" s="220"/>
      <c r="S94" s="220"/>
      <c r="T94" s="197"/>
      <c r="U94" s="196"/>
      <c r="V94" s="220"/>
      <c r="W94" s="220"/>
      <c r="X94" s="197"/>
      <c r="Y94" s="196"/>
      <c r="Z94" s="220"/>
      <c r="AA94" s="220"/>
      <c r="AB94" s="197"/>
      <c r="AC94" s="190"/>
      <c r="AD94" s="242"/>
      <c r="AE94" s="242"/>
      <c r="AF94" s="191"/>
      <c r="AG94" s="326"/>
      <c r="AH94" s="327"/>
      <c r="AI94" s="327"/>
      <c r="AJ94" s="327"/>
      <c r="AK94" s="327"/>
      <c r="AL94" s="327"/>
      <c r="AM94" s="327"/>
      <c r="AN94" s="327"/>
      <c r="AO94" s="328"/>
      <c r="AP94" s="271"/>
      <c r="AQ94" s="276"/>
      <c r="AR94" s="276"/>
      <c r="AS94" s="272"/>
      <c r="AT94" s="202"/>
      <c r="AU94" s="207"/>
      <c r="AV94" s="203"/>
      <c r="AW94" s="190"/>
      <c r="AX94" s="191"/>
      <c r="AY94" s="595"/>
      <c r="AZ94" s="596"/>
      <c r="BA94" s="202"/>
      <c r="BB94" s="203"/>
      <c r="BC94" s="271"/>
      <c r="BD94" s="272"/>
      <c r="BE94" s="202"/>
      <c r="BF94" s="203"/>
      <c r="BG94" s="202"/>
      <c r="BH94" s="207"/>
      <c r="BI94" s="203"/>
      <c r="BJ94" s="257"/>
      <c r="BK94" s="258"/>
      <c r="BL94" s="259"/>
      <c r="BM94" s="1"/>
      <c r="BN94" s="2"/>
    </row>
    <row r="95" spans="2:66" ht="15" customHeight="1" thickBot="1">
      <c r="B95" s="215"/>
      <c r="C95" s="216"/>
      <c r="D95" s="216"/>
      <c r="E95" s="216"/>
      <c r="F95" s="216"/>
      <c r="G95" s="216"/>
      <c r="H95" s="216"/>
      <c r="I95" s="216"/>
      <c r="J95" s="216"/>
      <c r="K95" s="216"/>
      <c r="L95" s="217"/>
      <c r="M95" s="198"/>
      <c r="N95" s="221"/>
      <c r="O95" s="221"/>
      <c r="P95" s="199"/>
      <c r="Q95" s="198"/>
      <c r="R95" s="221"/>
      <c r="S95" s="221"/>
      <c r="T95" s="199"/>
      <c r="U95" s="198"/>
      <c r="V95" s="221"/>
      <c r="W95" s="221"/>
      <c r="X95" s="199"/>
      <c r="Y95" s="198"/>
      <c r="Z95" s="221"/>
      <c r="AA95" s="221"/>
      <c r="AB95" s="199"/>
      <c r="AC95" s="192"/>
      <c r="AD95" s="243"/>
      <c r="AE95" s="243"/>
      <c r="AF95" s="193"/>
      <c r="AG95" s="329"/>
      <c r="AH95" s="330"/>
      <c r="AI95" s="330"/>
      <c r="AJ95" s="330"/>
      <c r="AK95" s="330"/>
      <c r="AL95" s="330"/>
      <c r="AM95" s="330"/>
      <c r="AN95" s="330"/>
      <c r="AO95" s="331"/>
      <c r="AP95" s="273"/>
      <c r="AQ95" s="277"/>
      <c r="AR95" s="277"/>
      <c r="AS95" s="274"/>
      <c r="AT95" s="204"/>
      <c r="AU95" s="208"/>
      <c r="AV95" s="205"/>
      <c r="AW95" s="192"/>
      <c r="AX95" s="193"/>
      <c r="AY95" s="597"/>
      <c r="AZ95" s="598"/>
      <c r="BA95" s="204"/>
      <c r="BB95" s="205"/>
      <c r="BC95" s="273"/>
      <c r="BD95" s="274"/>
      <c r="BE95" s="204"/>
      <c r="BF95" s="205"/>
      <c r="BG95" s="204"/>
      <c r="BH95" s="208"/>
      <c r="BI95" s="205"/>
      <c r="BJ95" s="260"/>
      <c r="BK95" s="261"/>
      <c r="BL95" s="262"/>
      <c r="BM95" s="1"/>
      <c r="BN95" s="2"/>
    </row>
    <row r="96" spans="2:66" ht="15" customHeight="1" thickTop="1">
      <c r="B96" s="209" t="s">
        <v>59</v>
      </c>
      <c r="C96" s="210"/>
      <c r="D96" s="210"/>
      <c r="E96" s="210"/>
      <c r="F96" s="210"/>
      <c r="G96" s="210"/>
      <c r="H96" s="210"/>
      <c r="I96" s="210"/>
      <c r="J96" s="210"/>
      <c r="K96" s="210"/>
      <c r="L96" s="211"/>
      <c r="M96" s="194">
        <v>14</v>
      </c>
      <c r="N96" s="219"/>
      <c r="O96" s="219"/>
      <c r="P96" s="195"/>
      <c r="Q96" s="194">
        <v>14</v>
      </c>
      <c r="R96" s="219"/>
      <c r="S96" s="219"/>
      <c r="T96" s="195"/>
      <c r="U96" s="194">
        <v>14</v>
      </c>
      <c r="V96" s="219"/>
      <c r="W96" s="219"/>
      <c r="X96" s="195"/>
      <c r="Y96" s="194">
        <v>14</v>
      </c>
      <c r="Z96" s="219"/>
      <c r="AA96" s="219"/>
      <c r="AB96" s="195"/>
      <c r="AC96" s="188" t="s">
        <v>129</v>
      </c>
      <c r="AD96" s="241"/>
      <c r="AE96" s="241"/>
      <c r="AF96" s="189"/>
      <c r="AG96" s="323" t="s">
        <v>246</v>
      </c>
      <c r="AH96" s="324"/>
      <c r="AI96" s="324"/>
      <c r="AJ96" s="324"/>
      <c r="AK96" s="324"/>
      <c r="AL96" s="324"/>
      <c r="AM96" s="324"/>
      <c r="AN96" s="324"/>
      <c r="AO96" s="325"/>
      <c r="AP96" s="269" t="s">
        <v>142</v>
      </c>
      <c r="AQ96" s="275"/>
      <c r="AR96" s="275"/>
      <c r="AS96" s="270"/>
      <c r="AT96" s="200">
        <f>'13.02'!AT96+AY96</f>
        <v>65</v>
      </c>
      <c r="AU96" s="206"/>
      <c r="AV96" s="201"/>
      <c r="AW96" s="188">
        <f>'13.02'!BG96</f>
        <v>65</v>
      </c>
      <c r="AX96" s="189"/>
      <c r="AY96" s="188"/>
      <c r="AZ96" s="189"/>
      <c r="BA96" s="200"/>
      <c r="BB96" s="201"/>
      <c r="BC96" s="269">
        <f>'13.02'!BC96+BA96</f>
        <v>0</v>
      </c>
      <c r="BD96" s="270"/>
      <c r="BE96" s="200">
        <f>'13.02'!BE96+BA96</f>
        <v>0</v>
      </c>
      <c r="BF96" s="201"/>
      <c r="BG96" s="200">
        <f>AT96-BE96</f>
        <v>65</v>
      </c>
      <c r="BH96" s="206"/>
      <c r="BI96" s="201"/>
      <c r="BJ96" s="254">
        <f>((LEFT(AP96,FIND(" ",AP96)-1)*BC96)/$S$279)</f>
        <v>0</v>
      </c>
      <c r="BK96" s="255"/>
      <c r="BL96" s="256"/>
      <c r="BM96" s="1"/>
      <c r="BN96" s="2"/>
    </row>
    <row r="97" spans="2:66" ht="15" customHeight="1">
      <c r="B97" s="212"/>
      <c r="C97" s="213"/>
      <c r="D97" s="213"/>
      <c r="E97" s="213"/>
      <c r="F97" s="213"/>
      <c r="G97" s="213"/>
      <c r="H97" s="213"/>
      <c r="I97" s="213"/>
      <c r="J97" s="213"/>
      <c r="K97" s="213"/>
      <c r="L97" s="214"/>
      <c r="M97" s="196"/>
      <c r="N97" s="220"/>
      <c r="O97" s="220"/>
      <c r="P97" s="197"/>
      <c r="Q97" s="196"/>
      <c r="R97" s="220"/>
      <c r="S97" s="220"/>
      <c r="T97" s="197"/>
      <c r="U97" s="196"/>
      <c r="V97" s="220"/>
      <c r="W97" s="220"/>
      <c r="X97" s="197"/>
      <c r="Y97" s="196"/>
      <c r="Z97" s="220"/>
      <c r="AA97" s="220"/>
      <c r="AB97" s="197"/>
      <c r="AC97" s="190"/>
      <c r="AD97" s="242"/>
      <c r="AE97" s="242"/>
      <c r="AF97" s="191"/>
      <c r="AG97" s="326"/>
      <c r="AH97" s="327"/>
      <c r="AI97" s="327"/>
      <c r="AJ97" s="327"/>
      <c r="AK97" s="327"/>
      <c r="AL97" s="327"/>
      <c r="AM97" s="327"/>
      <c r="AN97" s="327"/>
      <c r="AO97" s="328"/>
      <c r="AP97" s="271"/>
      <c r="AQ97" s="276"/>
      <c r="AR97" s="276"/>
      <c r="AS97" s="272"/>
      <c r="AT97" s="202"/>
      <c r="AU97" s="207"/>
      <c r="AV97" s="203"/>
      <c r="AW97" s="190"/>
      <c r="AX97" s="191"/>
      <c r="AY97" s="190"/>
      <c r="AZ97" s="191"/>
      <c r="BA97" s="202"/>
      <c r="BB97" s="203"/>
      <c r="BC97" s="271"/>
      <c r="BD97" s="272"/>
      <c r="BE97" s="202"/>
      <c r="BF97" s="203"/>
      <c r="BG97" s="202"/>
      <c r="BH97" s="207"/>
      <c r="BI97" s="203"/>
      <c r="BJ97" s="257"/>
      <c r="BK97" s="258"/>
      <c r="BL97" s="259"/>
      <c r="BM97" s="1"/>
      <c r="BN97" s="2"/>
    </row>
    <row r="98" spans="2:66" ht="15" customHeight="1" thickBot="1">
      <c r="B98" s="215"/>
      <c r="C98" s="216"/>
      <c r="D98" s="216"/>
      <c r="E98" s="216"/>
      <c r="F98" s="216"/>
      <c r="G98" s="216"/>
      <c r="H98" s="216"/>
      <c r="I98" s="216"/>
      <c r="J98" s="216"/>
      <c r="K98" s="216"/>
      <c r="L98" s="217"/>
      <c r="M98" s="198"/>
      <c r="N98" s="221"/>
      <c r="O98" s="221"/>
      <c r="P98" s="199"/>
      <c r="Q98" s="198"/>
      <c r="R98" s="221"/>
      <c r="S98" s="221"/>
      <c r="T98" s="199"/>
      <c r="U98" s="198"/>
      <c r="V98" s="221"/>
      <c r="W98" s="221"/>
      <c r="X98" s="199"/>
      <c r="Y98" s="198"/>
      <c r="Z98" s="221"/>
      <c r="AA98" s="221"/>
      <c r="AB98" s="199"/>
      <c r="AC98" s="192"/>
      <c r="AD98" s="243"/>
      <c r="AE98" s="243"/>
      <c r="AF98" s="193"/>
      <c r="AG98" s="329"/>
      <c r="AH98" s="330"/>
      <c r="AI98" s="330"/>
      <c r="AJ98" s="330"/>
      <c r="AK98" s="330"/>
      <c r="AL98" s="330"/>
      <c r="AM98" s="330"/>
      <c r="AN98" s="330"/>
      <c r="AO98" s="331"/>
      <c r="AP98" s="273"/>
      <c r="AQ98" s="277"/>
      <c r="AR98" s="277"/>
      <c r="AS98" s="274"/>
      <c r="AT98" s="204"/>
      <c r="AU98" s="208"/>
      <c r="AV98" s="205"/>
      <c r="AW98" s="192"/>
      <c r="AX98" s="193"/>
      <c r="AY98" s="192"/>
      <c r="AZ98" s="193"/>
      <c r="BA98" s="204"/>
      <c r="BB98" s="205"/>
      <c r="BC98" s="273"/>
      <c r="BD98" s="274"/>
      <c r="BE98" s="204"/>
      <c r="BF98" s="205"/>
      <c r="BG98" s="204"/>
      <c r="BH98" s="208"/>
      <c r="BI98" s="205"/>
      <c r="BJ98" s="260"/>
      <c r="BK98" s="261"/>
      <c r="BL98" s="262"/>
      <c r="BM98" s="1"/>
      <c r="BN98" s="2"/>
    </row>
    <row r="99" spans="2:66" ht="15" customHeight="1" thickTop="1">
      <c r="B99" s="209" t="s">
        <v>245</v>
      </c>
      <c r="C99" s="210"/>
      <c r="D99" s="210"/>
      <c r="E99" s="210"/>
      <c r="F99" s="210"/>
      <c r="G99" s="210"/>
      <c r="H99" s="210"/>
      <c r="I99" s="210"/>
      <c r="J99" s="210"/>
      <c r="K99" s="210"/>
      <c r="L99" s="211"/>
      <c r="M99" s="194">
        <v>22</v>
      </c>
      <c r="N99" s="219"/>
      <c r="O99" s="219"/>
      <c r="P99" s="195"/>
      <c r="Q99" s="194">
        <v>21</v>
      </c>
      <c r="R99" s="219"/>
      <c r="S99" s="219"/>
      <c r="T99" s="195"/>
      <c r="U99" s="194">
        <v>21</v>
      </c>
      <c r="V99" s="219"/>
      <c r="W99" s="219"/>
      <c r="X99" s="195"/>
      <c r="Y99" s="194">
        <v>21</v>
      </c>
      <c r="Z99" s="219"/>
      <c r="AA99" s="219"/>
      <c r="AB99" s="195"/>
      <c r="AC99" s="296" t="s">
        <v>171</v>
      </c>
      <c r="AD99" s="297"/>
      <c r="AE99" s="297"/>
      <c r="AF99" s="298"/>
      <c r="AG99" s="323" t="s">
        <v>60</v>
      </c>
      <c r="AH99" s="324"/>
      <c r="AI99" s="324"/>
      <c r="AJ99" s="324"/>
      <c r="AK99" s="324"/>
      <c r="AL99" s="324"/>
      <c r="AM99" s="324"/>
      <c r="AN99" s="324"/>
      <c r="AO99" s="325"/>
      <c r="AP99" s="269" t="s">
        <v>128</v>
      </c>
      <c r="AQ99" s="275"/>
      <c r="AR99" s="275"/>
      <c r="AS99" s="270"/>
      <c r="AT99" s="200">
        <f>'13.02'!AT99+AY99</f>
        <v>2</v>
      </c>
      <c r="AU99" s="206"/>
      <c r="AV99" s="201"/>
      <c r="AW99" s="188">
        <f>'13.02'!BG99</f>
        <v>2</v>
      </c>
      <c r="AX99" s="189"/>
      <c r="AY99" s="188"/>
      <c r="AZ99" s="189"/>
      <c r="BA99" s="200"/>
      <c r="BB99" s="201"/>
      <c r="BC99" s="269">
        <f>'13.02'!BC99+BA99</f>
        <v>0</v>
      </c>
      <c r="BD99" s="270"/>
      <c r="BE99" s="200">
        <f>'13.02'!BE99+BA99</f>
        <v>0</v>
      </c>
      <c r="BF99" s="201"/>
      <c r="BG99" s="200">
        <f>AT99-BE99</f>
        <v>2</v>
      </c>
      <c r="BH99" s="206"/>
      <c r="BI99" s="201"/>
      <c r="BJ99" s="254">
        <f>((LEFT(AP99,FIND(" ",AP99)-1)*BC99)/$S$279)</f>
        <v>0</v>
      </c>
      <c r="BK99" s="255"/>
      <c r="BL99" s="256"/>
      <c r="BM99" s="1"/>
      <c r="BN99" s="2"/>
    </row>
    <row r="100" spans="2:66" ht="15" customHeight="1">
      <c r="B100" s="212"/>
      <c r="C100" s="213"/>
      <c r="D100" s="213"/>
      <c r="E100" s="213"/>
      <c r="F100" s="213"/>
      <c r="G100" s="213"/>
      <c r="H100" s="213"/>
      <c r="I100" s="213"/>
      <c r="J100" s="213"/>
      <c r="K100" s="213"/>
      <c r="L100" s="214"/>
      <c r="M100" s="196"/>
      <c r="N100" s="220"/>
      <c r="O100" s="220"/>
      <c r="P100" s="197"/>
      <c r="Q100" s="196"/>
      <c r="R100" s="220"/>
      <c r="S100" s="220"/>
      <c r="T100" s="197"/>
      <c r="U100" s="196"/>
      <c r="V100" s="220"/>
      <c r="W100" s="220"/>
      <c r="X100" s="197"/>
      <c r="Y100" s="196"/>
      <c r="Z100" s="220"/>
      <c r="AA100" s="220"/>
      <c r="AB100" s="197"/>
      <c r="AC100" s="299"/>
      <c r="AD100" s="300"/>
      <c r="AE100" s="300"/>
      <c r="AF100" s="301"/>
      <c r="AG100" s="326"/>
      <c r="AH100" s="327"/>
      <c r="AI100" s="327"/>
      <c r="AJ100" s="327"/>
      <c r="AK100" s="327"/>
      <c r="AL100" s="327"/>
      <c r="AM100" s="327"/>
      <c r="AN100" s="327"/>
      <c r="AO100" s="328"/>
      <c r="AP100" s="271"/>
      <c r="AQ100" s="276"/>
      <c r="AR100" s="276"/>
      <c r="AS100" s="272"/>
      <c r="AT100" s="202"/>
      <c r="AU100" s="207"/>
      <c r="AV100" s="203"/>
      <c r="AW100" s="190"/>
      <c r="AX100" s="191"/>
      <c r="AY100" s="190"/>
      <c r="AZ100" s="191"/>
      <c r="BA100" s="202"/>
      <c r="BB100" s="203"/>
      <c r="BC100" s="271"/>
      <c r="BD100" s="272"/>
      <c r="BE100" s="202"/>
      <c r="BF100" s="203"/>
      <c r="BG100" s="202"/>
      <c r="BH100" s="207"/>
      <c r="BI100" s="203"/>
      <c r="BJ100" s="257"/>
      <c r="BK100" s="258"/>
      <c r="BL100" s="259"/>
      <c r="BM100" s="1"/>
      <c r="BN100" s="2"/>
    </row>
    <row r="101" spans="2:66" ht="15" customHeight="1" thickBot="1">
      <c r="B101" s="215"/>
      <c r="C101" s="216"/>
      <c r="D101" s="216"/>
      <c r="E101" s="216"/>
      <c r="F101" s="216"/>
      <c r="G101" s="216"/>
      <c r="H101" s="216"/>
      <c r="I101" s="216"/>
      <c r="J101" s="216"/>
      <c r="K101" s="216"/>
      <c r="L101" s="217"/>
      <c r="M101" s="198"/>
      <c r="N101" s="221"/>
      <c r="O101" s="221"/>
      <c r="P101" s="199"/>
      <c r="Q101" s="198"/>
      <c r="R101" s="221"/>
      <c r="S101" s="221"/>
      <c r="T101" s="199"/>
      <c r="U101" s="198"/>
      <c r="V101" s="221"/>
      <c r="W101" s="221"/>
      <c r="X101" s="199"/>
      <c r="Y101" s="198"/>
      <c r="Z101" s="221"/>
      <c r="AA101" s="221"/>
      <c r="AB101" s="199"/>
      <c r="AC101" s="302"/>
      <c r="AD101" s="303"/>
      <c r="AE101" s="303"/>
      <c r="AF101" s="304"/>
      <c r="AG101" s="329"/>
      <c r="AH101" s="330"/>
      <c r="AI101" s="330"/>
      <c r="AJ101" s="330"/>
      <c r="AK101" s="330"/>
      <c r="AL101" s="330"/>
      <c r="AM101" s="330"/>
      <c r="AN101" s="330"/>
      <c r="AO101" s="331"/>
      <c r="AP101" s="273"/>
      <c r="AQ101" s="277"/>
      <c r="AR101" s="277"/>
      <c r="AS101" s="274"/>
      <c r="AT101" s="204"/>
      <c r="AU101" s="208"/>
      <c r="AV101" s="205"/>
      <c r="AW101" s="192"/>
      <c r="AX101" s="193"/>
      <c r="AY101" s="192"/>
      <c r="AZ101" s="193"/>
      <c r="BA101" s="204"/>
      <c r="BB101" s="205"/>
      <c r="BC101" s="273"/>
      <c r="BD101" s="274"/>
      <c r="BE101" s="204"/>
      <c r="BF101" s="205"/>
      <c r="BG101" s="204"/>
      <c r="BH101" s="208"/>
      <c r="BI101" s="205"/>
      <c r="BJ101" s="260"/>
      <c r="BK101" s="261"/>
      <c r="BL101" s="262"/>
      <c r="BM101" s="1"/>
      <c r="BN101" s="2"/>
    </row>
    <row r="102" spans="2:66" ht="15" customHeight="1" thickTop="1">
      <c r="B102" s="209" t="s">
        <v>244</v>
      </c>
      <c r="C102" s="210"/>
      <c r="D102" s="210"/>
      <c r="E102" s="210"/>
      <c r="F102" s="210"/>
      <c r="G102" s="210"/>
      <c r="H102" s="210"/>
      <c r="I102" s="210"/>
      <c r="J102" s="210"/>
      <c r="K102" s="210"/>
      <c r="L102" s="211"/>
      <c r="M102" s="194">
        <v>23</v>
      </c>
      <c r="N102" s="219"/>
      <c r="O102" s="219"/>
      <c r="P102" s="195"/>
      <c r="Q102" s="194">
        <v>23</v>
      </c>
      <c r="R102" s="219"/>
      <c r="S102" s="219"/>
      <c r="T102" s="195"/>
      <c r="U102" s="194">
        <v>23</v>
      </c>
      <c r="V102" s="219"/>
      <c r="W102" s="219"/>
      <c r="X102" s="195"/>
      <c r="Y102" s="194">
        <v>23</v>
      </c>
      <c r="Z102" s="219"/>
      <c r="AA102" s="219"/>
      <c r="AB102" s="195"/>
      <c r="AC102" s="296" t="s">
        <v>171</v>
      </c>
      <c r="AD102" s="297"/>
      <c r="AE102" s="297"/>
      <c r="AF102" s="298"/>
      <c r="AG102" s="323" t="s">
        <v>243</v>
      </c>
      <c r="AH102" s="324"/>
      <c r="AI102" s="324"/>
      <c r="AJ102" s="324"/>
      <c r="AK102" s="324"/>
      <c r="AL102" s="324"/>
      <c r="AM102" s="324"/>
      <c r="AN102" s="324"/>
      <c r="AO102" s="325"/>
      <c r="AP102" s="269" t="s">
        <v>52</v>
      </c>
      <c r="AQ102" s="275"/>
      <c r="AR102" s="275"/>
      <c r="AS102" s="270"/>
      <c r="AT102" s="200">
        <f>'13.02'!AT102+AY102</f>
        <v>24</v>
      </c>
      <c r="AU102" s="206"/>
      <c r="AV102" s="201"/>
      <c r="AW102" s="188">
        <f>'13.02'!BG102</f>
        <v>9</v>
      </c>
      <c r="AX102" s="189"/>
      <c r="AY102" s="188"/>
      <c r="AZ102" s="189"/>
      <c r="BA102" s="200"/>
      <c r="BB102" s="201"/>
      <c r="BC102" s="269">
        <f>'13.02'!BC102+BA102</f>
        <v>10</v>
      </c>
      <c r="BD102" s="270"/>
      <c r="BE102" s="200">
        <f>'13.02'!BE102+BA102</f>
        <v>15</v>
      </c>
      <c r="BF102" s="201"/>
      <c r="BG102" s="200">
        <f>AT102-BE102</f>
        <v>9</v>
      </c>
      <c r="BH102" s="206"/>
      <c r="BI102" s="201"/>
      <c r="BJ102" s="254">
        <f>((LEFT(AP102,FIND(" ",AP102)-1)*BC102)/$S$279)</f>
        <v>2.0833333333333335</v>
      </c>
      <c r="BK102" s="255"/>
      <c r="BL102" s="256"/>
      <c r="BM102" s="1"/>
      <c r="BN102" s="2"/>
    </row>
    <row r="103" spans="2:66" ht="15" customHeight="1">
      <c r="B103" s="212"/>
      <c r="C103" s="213"/>
      <c r="D103" s="213"/>
      <c r="E103" s="213"/>
      <c r="F103" s="213"/>
      <c r="G103" s="213"/>
      <c r="H103" s="213"/>
      <c r="I103" s="213"/>
      <c r="J103" s="213"/>
      <c r="K103" s="213"/>
      <c r="L103" s="214"/>
      <c r="M103" s="196"/>
      <c r="N103" s="220"/>
      <c r="O103" s="220"/>
      <c r="P103" s="197"/>
      <c r="Q103" s="196"/>
      <c r="R103" s="220"/>
      <c r="S103" s="220"/>
      <c r="T103" s="197"/>
      <c r="U103" s="196"/>
      <c r="V103" s="220"/>
      <c r="W103" s="220"/>
      <c r="X103" s="197"/>
      <c r="Y103" s="196"/>
      <c r="Z103" s="220"/>
      <c r="AA103" s="220"/>
      <c r="AB103" s="197"/>
      <c r="AC103" s="299"/>
      <c r="AD103" s="300"/>
      <c r="AE103" s="300"/>
      <c r="AF103" s="301"/>
      <c r="AG103" s="326"/>
      <c r="AH103" s="327"/>
      <c r="AI103" s="327"/>
      <c r="AJ103" s="327"/>
      <c r="AK103" s="327"/>
      <c r="AL103" s="327"/>
      <c r="AM103" s="327"/>
      <c r="AN103" s="327"/>
      <c r="AO103" s="328"/>
      <c r="AP103" s="271"/>
      <c r="AQ103" s="276"/>
      <c r="AR103" s="276"/>
      <c r="AS103" s="272"/>
      <c r="AT103" s="202"/>
      <c r="AU103" s="207"/>
      <c r="AV103" s="203"/>
      <c r="AW103" s="190"/>
      <c r="AX103" s="191"/>
      <c r="AY103" s="190"/>
      <c r="AZ103" s="191"/>
      <c r="BA103" s="202"/>
      <c r="BB103" s="203"/>
      <c r="BC103" s="271"/>
      <c r="BD103" s="272"/>
      <c r="BE103" s="202"/>
      <c r="BF103" s="203"/>
      <c r="BG103" s="202"/>
      <c r="BH103" s="207"/>
      <c r="BI103" s="203"/>
      <c r="BJ103" s="257"/>
      <c r="BK103" s="258"/>
      <c r="BL103" s="259"/>
      <c r="BM103" s="1"/>
      <c r="BN103" s="2"/>
    </row>
    <row r="104" spans="2:66" ht="15" customHeight="1" thickBot="1">
      <c r="B104" s="215"/>
      <c r="C104" s="216"/>
      <c r="D104" s="216"/>
      <c r="E104" s="216"/>
      <c r="F104" s="216"/>
      <c r="G104" s="216"/>
      <c r="H104" s="216"/>
      <c r="I104" s="216"/>
      <c r="J104" s="216"/>
      <c r="K104" s="216"/>
      <c r="L104" s="217"/>
      <c r="M104" s="198"/>
      <c r="N104" s="221"/>
      <c r="O104" s="221"/>
      <c r="P104" s="199"/>
      <c r="Q104" s="198"/>
      <c r="R104" s="221"/>
      <c r="S104" s="221"/>
      <c r="T104" s="199"/>
      <c r="U104" s="198"/>
      <c r="V104" s="221"/>
      <c r="W104" s="221"/>
      <c r="X104" s="199"/>
      <c r="Y104" s="198"/>
      <c r="Z104" s="221"/>
      <c r="AA104" s="221"/>
      <c r="AB104" s="199"/>
      <c r="AC104" s="302"/>
      <c r="AD104" s="303"/>
      <c r="AE104" s="303"/>
      <c r="AF104" s="304"/>
      <c r="AG104" s="329"/>
      <c r="AH104" s="330"/>
      <c r="AI104" s="330"/>
      <c r="AJ104" s="330"/>
      <c r="AK104" s="330"/>
      <c r="AL104" s="330"/>
      <c r="AM104" s="330"/>
      <c r="AN104" s="330"/>
      <c r="AO104" s="331"/>
      <c r="AP104" s="273"/>
      <c r="AQ104" s="277"/>
      <c r="AR104" s="277"/>
      <c r="AS104" s="274"/>
      <c r="AT104" s="204"/>
      <c r="AU104" s="208"/>
      <c r="AV104" s="205"/>
      <c r="AW104" s="192"/>
      <c r="AX104" s="193"/>
      <c r="AY104" s="192"/>
      <c r="AZ104" s="193"/>
      <c r="BA104" s="204"/>
      <c r="BB104" s="205"/>
      <c r="BC104" s="273"/>
      <c r="BD104" s="274"/>
      <c r="BE104" s="204"/>
      <c r="BF104" s="205"/>
      <c r="BG104" s="204"/>
      <c r="BH104" s="208"/>
      <c r="BI104" s="205"/>
      <c r="BJ104" s="260"/>
      <c r="BK104" s="261"/>
      <c r="BL104" s="262"/>
      <c r="BM104" s="1"/>
      <c r="BN104" s="2"/>
    </row>
    <row r="105" spans="2:66" ht="15" customHeight="1" thickTop="1">
      <c r="B105" s="209" t="s">
        <v>242</v>
      </c>
      <c r="C105" s="210"/>
      <c r="D105" s="210"/>
      <c r="E105" s="210"/>
      <c r="F105" s="210"/>
      <c r="G105" s="210"/>
      <c r="H105" s="210"/>
      <c r="I105" s="210"/>
      <c r="J105" s="210"/>
      <c r="K105" s="210"/>
      <c r="L105" s="211"/>
      <c r="M105" s="194" t="s">
        <v>387</v>
      </c>
      <c r="N105" s="219"/>
      <c r="O105" s="219"/>
      <c r="P105" s="195"/>
      <c r="Q105" s="194" t="s">
        <v>387</v>
      </c>
      <c r="R105" s="219"/>
      <c r="S105" s="219"/>
      <c r="T105" s="195"/>
      <c r="U105" s="194" t="s">
        <v>387</v>
      </c>
      <c r="V105" s="219"/>
      <c r="W105" s="219"/>
      <c r="X105" s="195"/>
      <c r="Y105" s="194" t="s">
        <v>387</v>
      </c>
      <c r="Z105" s="219"/>
      <c r="AA105" s="219"/>
      <c r="AB105" s="195"/>
      <c r="AC105" s="296" t="s">
        <v>341</v>
      </c>
      <c r="AD105" s="297"/>
      <c r="AE105" s="297"/>
      <c r="AF105" s="298"/>
      <c r="AG105" s="222" t="s">
        <v>241</v>
      </c>
      <c r="AH105" s="223"/>
      <c r="AI105" s="223"/>
      <c r="AJ105" s="223"/>
      <c r="AK105" s="223"/>
      <c r="AL105" s="223"/>
      <c r="AM105" s="223"/>
      <c r="AN105" s="223"/>
      <c r="AO105" s="224"/>
      <c r="AP105" s="269" t="s">
        <v>61</v>
      </c>
      <c r="AQ105" s="275"/>
      <c r="AR105" s="275"/>
      <c r="AS105" s="270"/>
      <c r="AT105" s="200">
        <f>'13.02'!AT105+AY105</f>
        <v>1</v>
      </c>
      <c r="AU105" s="206"/>
      <c r="AV105" s="201"/>
      <c r="AW105" s="188">
        <f>'13.02'!BG105</f>
        <v>1</v>
      </c>
      <c r="AX105" s="189"/>
      <c r="AY105" s="188"/>
      <c r="AZ105" s="189"/>
      <c r="BA105" s="200"/>
      <c r="BB105" s="201"/>
      <c r="BC105" s="269">
        <f>'13.02'!BC105+BA105</f>
        <v>0</v>
      </c>
      <c r="BD105" s="270"/>
      <c r="BE105" s="200">
        <f>'13.02'!BE105+BA105</f>
        <v>0</v>
      </c>
      <c r="BF105" s="201"/>
      <c r="BG105" s="200">
        <f>AT105-BE105</f>
        <v>1</v>
      </c>
      <c r="BH105" s="206"/>
      <c r="BI105" s="201"/>
      <c r="BJ105" s="254">
        <f>((LEFT(AP105,FIND(" ",AP105)-1)*BC105)/$S$279)</f>
        <v>0</v>
      </c>
      <c r="BK105" s="255"/>
      <c r="BL105" s="256"/>
      <c r="BM105" s="1"/>
      <c r="BN105" s="2"/>
    </row>
    <row r="106" spans="2:66" ht="15" customHeight="1">
      <c r="B106" s="212"/>
      <c r="C106" s="213"/>
      <c r="D106" s="213"/>
      <c r="E106" s="213"/>
      <c r="F106" s="213"/>
      <c r="G106" s="213"/>
      <c r="H106" s="213"/>
      <c r="I106" s="213"/>
      <c r="J106" s="213"/>
      <c r="K106" s="213"/>
      <c r="L106" s="214"/>
      <c r="M106" s="196"/>
      <c r="N106" s="220"/>
      <c r="O106" s="220"/>
      <c r="P106" s="197"/>
      <c r="Q106" s="196"/>
      <c r="R106" s="220"/>
      <c r="S106" s="220"/>
      <c r="T106" s="197"/>
      <c r="U106" s="196"/>
      <c r="V106" s="220"/>
      <c r="W106" s="220"/>
      <c r="X106" s="197"/>
      <c r="Y106" s="196"/>
      <c r="Z106" s="220"/>
      <c r="AA106" s="220"/>
      <c r="AB106" s="197"/>
      <c r="AC106" s="299"/>
      <c r="AD106" s="300"/>
      <c r="AE106" s="300"/>
      <c r="AF106" s="301"/>
      <c r="AG106" s="225"/>
      <c r="AH106" s="226"/>
      <c r="AI106" s="226"/>
      <c r="AJ106" s="226"/>
      <c r="AK106" s="226"/>
      <c r="AL106" s="226"/>
      <c r="AM106" s="226"/>
      <c r="AN106" s="226"/>
      <c r="AO106" s="227"/>
      <c r="AP106" s="271"/>
      <c r="AQ106" s="276"/>
      <c r="AR106" s="276"/>
      <c r="AS106" s="272"/>
      <c r="AT106" s="202"/>
      <c r="AU106" s="207"/>
      <c r="AV106" s="203"/>
      <c r="AW106" s="190"/>
      <c r="AX106" s="191"/>
      <c r="AY106" s="190"/>
      <c r="AZ106" s="191"/>
      <c r="BA106" s="202"/>
      <c r="BB106" s="203"/>
      <c r="BC106" s="271"/>
      <c r="BD106" s="272"/>
      <c r="BE106" s="202"/>
      <c r="BF106" s="203"/>
      <c r="BG106" s="202"/>
      <c r="BH106" s="207"/>
      <c r="BI106" s="203"/>
      <c r="BJ106" s="257"/>
      <c r="BK106" s="258"/>
      <c r="BL106" s="259"/>
      <c r="BM106" s="1"/>
      <c r="BN106" s="2"/>
    </row>
    <row r="107" spans="2:66" ht="15" customHeight="1" thickBot="1">
      <c r="B107" s="215"/>
      <c r="C107" s="216"/>
      <c r="D107" s="216"/>
      <c r="E107" s="216"/>
      <c r="F107" s="216"/>
      <c r="G107" s="216"/>
      <c r="H107" s="216"/>
      <c r="I107" s="216"/>
      <c r="J107" s="216"/>
      <c r="K107" s="216"/>
      <c r="L107" s="217"/>
      <c r="M107" s="198"/>
      <c r="N107" s="221"/>
      <c r="O107" s="221"/>
      <c r="P107" s="199"/>
      <c r="Q107" s="198"/>
      <c r="R107" s="221"/>
      <c r="S107" s="221"/>
      <c r="T107" s="199"/>
      <c r="U107" s="198"/>
      <c r="V107" s="221"/>
      <c r="W107" s="221"/>
      <c r="X107" s="199"/>
      <c r="Y107" s="198"/>
      <c r="Z107" s="221"/>
      <c r="AA107" s="221"/>
      <c r="AB107" s="199"/>
      <c r="AC107" s="302"/>
      <c r="AD107" s="303"/>
      <c r="AE107" s="303"/>
      <c r="AF107" s="304"/>
      <c r="AG107" s="228"/>
      <c r="AH107" s="229"/>
      <c r="AI107" s="229"/>
      <c r="AJ107" s="229"/>
      <c r="AK107" s="229"/>
      <c r="AL107" s="229"/>
      <c r="AM107" s="229"/>
      <c r="AN107" s="229"/>
      <c r="AO107" s="230"/>
      <c r="AP107" s="273"/>
      <c r="AQ107" s="277"/>
      <c r="AR107" s="277"/>
      <c r="AS107" s="274"/>
      <c r="AT107" s="204"/>
      <c r="AU107" s="208"/>
      <c r="AV107" s="205"/>
      <c r="AW107" s="192"/>
      <c r="AX107" s="193"/>
      <c r="AY107" s="192"/>
      <c r="AZ107" s="193"/>
      <c r="BA107" s="204"/>
      <c r="BB107" s="205"/>
      <c r="BC107" s="273"/>
      <c r="BD107" s="274"/>
      <c r="BE107" s="204"/>
      <c r="BF107" s="205"/>
      <c r="BG107" s="204"/>
      <c r="BH107" s="208"/>
      <c r="BI107" s="205"/>
      <c r="BJ107" s="260"/>
      <c r="BK107" s="261"/>
      <c r="BL107" s="262"/>
      <c r="BM107" s="1"/>
      <c r="BN107" s="2"/>
    </row>
    <row r="108" spans="2:66" ht="15" customHeight="1" thickTop="1">
      <c r="B108" s="209" t="s">
        <v>240</v>
      </c>
      <c r="C108" s="210"/>
      <c r="D108" s="210"/>
      <c r="E108" s="210"/>
      <c r="F108" s="210"/>
      <c r="G108" s="210"/>
      <c r="H108" s="210"/>
      <c r="I108" s="210"/>
      <c r="J108" s="210"/>
      <c r="K108" s="210"/>
      <c r="L108" s="211"/>
      <c r="M108" s="194">
        <v>7.8</v>
      </c>
      <c r="N108" s="219"/>
      <c r="O108" s="219"/>
      <c r="P108" s="195"/>
      <c r="Q108" s="194">
        <v>7.8</v>
      </c>
      <c r="R108" s="219"/>
      <c r="S108" s="219"/>
      <c r="T108" s="195"/>
      <c r="U108" s="194">
        <v>7.8</v>
      </c>
      <c r="V108" s="219"/>
      <c r="W108" s="219"/>
      <c r="X108" s="195"/>
      <c r="Y108" s="194">
        <v>7.8</v>
      </c>
      <c r="Z108" s="219"/>
      <c r="AA108" s="219"/>
      <c r="AB108" s="195"/>
      <c r="AC108" s="305" t="s">
        <v>402</v>
      </c>
      <c r="AD108" s="306"/>
      <c r="AE108" s="306"/>
      <c r="AF108" s="307"/>
      <c r="AG108" s="323" t="s">
        <v>239</v>
      </c>
      <c r="AH108" s="324"/>
      <c r="AI108" s="324"/>
      <c r="AJ108" s="324"/>
      <c r="AK108" s="324"/>
      <c r="AL108" s="324"/>
      <c r="AM108" s="324"/>
      <c r="AN108" s="324"/>
      <c r="AO108" s="325"/>
      <c r="AP108" s="269" t="s">
        <v>143</v>
      </c>
      <c r="AQ108" s="275"/>
      <c r="AR108" s="275"/>
      <c r="AS108" s="270"/>
      <c r="AT108" s="200">
        <f>'13.02'!AT108+AY108</f>
        <v>3</v>
      </c>
      <c r="AU108" s="206"/>
      <c r="AV108" s="201"/>
      <c r="AW108" s="188">
        <f>'13.02'!BG108</f>
        <v>0</v>
      </c>
      <c r="AX108" s="189"/>
      <c r="AY108" s="188"/>
      <c r="AZ108" s="189"/>
      <c r="BA108" s="200"/>
      <c r="BB108" s="201"/>
      <c r="BC108" s="269">
        <f>'13.02'!BC108+BA108</f>
        <v>3</v>
      </c>
      <c r="BD108" s="270"/>
      <c r="BE108" s="200">
        <f>'13.02'!BE108+BA108</f>
        <v>3</v>
      </c>
      <c r="BF108" s="201"/>
      <c r="BG108" s="200">
        <f>AT108-BE108</f>
        <v>0</v>
      </c>
      <c r="BH108" s="206"/>
      <c r="BI108" s="201"/>
      <c r="BJ108" s="254">
        <f>((LEFT(AP108,FIND(" ",AP108)-1)*BC108)/$S$279)</f>
        <v>5.2</v>
      </c>
      <c r="BK108" s="255"/>
      <c r="BL108" s="256"/>
      <c r="BM108" s="1"/>
      <c r="BN108" s="2"/>
    </row>
    <row r="109" spans="2:66" ht="15" customHeight="1">
      <c r="B109" s="212"/>
      <c r="C109" s="213"/>
      <c r="D109" s="213"/>
      <c r="E109" s="213"/>
      <c r="F109" s="213"/>
      <c r="G109" s="213"/>
      <c r="H109" s="213"/>
      <c r="I109" s="213"/>
      <c r="J109" s="213"/>
      <c r="K109" s="213"/>
      <c r="L109" s="214"/>
      <c r="M109" s="196"/>
      <c r="N109" s="220"/>
      <c r="O109" s="220"/>
      <c r="P109" s="197"/>
      <c r="Q109" s="196"/>
      <c r="R109" s="220"/>
      <c r="S109" s="220"/>
      <c r="T109" s="197"/>
      <c r="U109" s="196"/>
      <c r="V109" s="220"/>
      <c r="W109" s="220"/>
      <c r="X109" s="197"/>
      <c r="Y109" s="196"/>
      <c r="Z109" s="220"/>
      <c r="AA109" s="220"/>
      <c r="AB109" s="197"/>
      <c r="AC109" s="308"/>
      <c r="AD109" s="309"/>
      <c r="AE109" s="309"/>
      <c r="AF109" s="310"/>
      <c r="AG109" s="326"/>
      <c r="AH109" s="327"/>
      <c r="AI109" s="327"/>
      <c r="AJ109" s="327"/>
      <c r="AK109" s="327"/>
      <c r="AL109" s="327"/>
      <c r="AM109" s="327"/>
      <c r="AN109" s="327"/>
      <c r="AO109" s="328"/>
      <c r="AP109" s="271"/>
      <c r="AQ109" s="276"/>
      <c r="AR109" s="276"/>
      <c r="AS109" s="272"/>
      <c r="AT109" s="202"/>
      <c r="AU109" s="207"/>
      <c r="AV109" s="203"/>
      <c r="AW109" s="190"/>
      <c r="AX109" s="191"/>
      <c r="AY109" s="190"/>
      <c r="AZ109" s="191"/>
      <c r="BA109" s="202"/>
      <c r="BB109" s="203"/>
      <c r="BC109" s="271"/>
      <c r="BD109" s="272"/>
      <c r="BE109" s="202"/>
      <c r="BF109" s="203"/>
      <c r="BG109" s="202"/>
      <c r="BH109" s="207"/>
      <c r="BI109" s="203"/>
      <c r="BJ109" s="257"/>
      <c r="BK109" s="258"/>
      <c r="BL109" s="259"/>
      <c r="BM109" s="1"/>
      <c r="BN109" s="2"/>
    </row>
    <row r="110" spans="2:66" ht="15" customHeight="1" thickBot="1">
      <c r="B110" s="215"/>
      <c r="C110" s="216"/>
      <c r="D110" s="216"/>
      <c r="E110" s="216"/>
      <c r="F110" s="216"/>
      <c r="G110" s="216"/>
      <c r="H110" s="216"/>
      <c r="I110" s="216"/>
      <c r="J110" s="216"/>
      <c r="K110" s="216"/>
      <c r="L110" s="217"/>
      <c r="M110" s="198"/>
      <c r="N110" s="221"/>
      <c r="O110" s="221"/>
      <c r="P110" s="199"/>
      <c r="Q110" s="198"/>
      <c r="R110" s="221"/>
      <c r="S110" s="221"/>
      <c r="T110" s="199"/>
      <c r="U110" s="198"/>
      <c r="V110" s="221"/>
      <c r="W110" s="221"/>
      <c r="X110" s="199"/>
      <c r="Y110" s="198"/>
      <c r="Z110" s="221"/>
      <c r="AA110" s="221"/>
      <c r="AB110" s="199"/>
      <c r="AC110" s="311"/>
      <c r="AD110" s="312"/>
      <c r="AE110" s="312"/>
      <c r="AF110" s="313"/>
      <c r="AG110" s="329"/>
      <c r="AH110" s="330"/>
      <c r="AI110" s="330"/>
      <c r="AJ110" s="330"/>
      <c r="AK110" s="330"/>
      <c r="AL110" s="330"/>
      <c r="AM110" s="330"/>
      <c r="AN110" s="330"/>
      <c r="AO110" s="331"/>
      <c r="AP110" s="273"/>
      <c r="AQ110" s="277"/>
      <c r="AR110" s="277"/>
      <c r="AS110" s="274"/>
      <c r="AT110" s="204"/>
      <c r="AU110" s="208"/>
      <c r="AV110" s="205"/>
      <c r="AW110" s="192"/>
      <c r="AX110" s="193"/>
      <c r="AY110" s="192"/>
      <c r="AZ110" s="193"/>
      <c r="BA110" s="204"/>
      <c r="BB110" s="205"/>
      <c r="BC110" s="273"/>
      <c r="BD110" s="274"/>
      <c r="BE110" s="204"/>
      <c r="BF110" s="205"/>
      <c r="BG110" s="204"/>
      <c r="BH110" s="208"/>
      <c r="BI110" s="205"/>
      <c r="BJ110" s="260"/>
      <c r="BK110" s="261"/>
      <c r="BL110" s="262"/>
      <c r="BM110" s="1"/>
      <c r="BN110" s="2"/>
    </row>
    <row r="111" spans="2:66" ht="15" customHeight="1" thickTop="1">
      <c r="B111" s="209" t="s">
        <v>238</v>
      </c>
      <c r="C111" s="210"/>
      <c r="D111" s="210"/>
      <c r="E111" s="210"/>
      <c r="F111" s="210"/>
      <c r="G111" s="210"/>
      <c r="H111" s="210"/>
      <c r="I111" s="210"/>
      <c r="J111" s="210"/>
      <c r="K111" s="210"/>
      <c r="L111" s="211"/>
      <c r="M111" s="194">
        <v>0.7</v>
      </c>
      <c r="N111" s="219"/>
      <c r="O111" s="219"/>
      <c r="P111" s="195"/>
      <c r="Q111" s="194">
        <v>0.7</v>
      </c>
      <c r="R111" s="219"/>
      <c r="S111" s="219"/>
      <c r="T111" s="195"/>
      <c r="U111" s="194">
        <v>0.7</v>
      </c>
      <c r="V111" s="219"/>
      <c r="W111" s="219"/>
      <c r="X111" s="195"/>
      <c r="Y111" s="194">
        <v>0.7</v>
      </c>
      <c r="Z111" s="219"/>
      <c r="AA111" s="219"/>
      <c r="AB111" s="195"/>
      <c r="AC111" s="305" t="s">
        <v>343</v>
      </c>
      <c r="AD111" s="306"/>
      <c r="AE111" s="306"/>
      <c r="AF111" s="307"/>
      <c r="AG111" s="323" t="s">
        <v>208</v>
      </c>
      <c r="AH111" s="324"/>
      <c r="AI111" s="324"/>
      <c r="AJ111" s="324"/>
      <c r="AK111" s="324"/>
      <c r="AL111" s="324"/>
      <c r="AM111" s="324"/>
      <c r="AN111" s="324"/>
      <c r="AO111" s="325"/>
      <c r="AP111" s="269" t="s">
        <v>237</v>
      </c>
      <c r="AQ111" s="275"/>
      <c r="AR111" s="275"/>
      <c r="AS111" s="270"/>
      <c r="AT111" s="200">
        <f>'13.02'!AT111+AY111</f>
        <v>4</v>
      </c>
      <c r="AU111" s="206"/>
      <c r="AV111" s="201"/>
      <c r="AW111" s="188">
        <f>'13.02'!BG111</f>
        <v>4</v>
      </c>
      <c r="AX111" s="189"/>
      <c r="AY111" s="188"/>
      <c r="AZ111" s="189"/>
      <c r="BA111" s="200"/>
      <c r="BB111" s="201"/>
      <c r="BC111" s="269">
        <f>'13.02'!BC111+BA111</f>
        <v>0</v>
      </c>
      <c r="BD111" s="270"/>
      <c r="BE111" s="200">
        <f>'13.02'!BE111+BA111</f>
        <v>0</v>
      </c>
      <c r="BF111" s="201"/>
      <c r="BG111" s="200">
        <f>AT111-BE111</f>
        <v>4</v>
      </c>
      <c r="BH111" s="206"/>
      <c r="BI111" s="201"/>
      <c r="BJ111" s="254">
        <f>((LEFT(AP111,FIND(" ",AP111)-1)*BC111)/$S$279)</f>
        <v>0</v>
      </c>
      <c r="BK111" s="255"/>
      <c r="BL111" s="256"/>
      <c r="BM111" s="1"/>
      <c r="BN111" s="2"/>
    </row>
    <row r="112" spans="2:66" ht="15" customHeight="1">
      <c r="B112" s="212"/>
      <c r="C112" s="213"/>
      <c r="D112" s="213"/>
      <c r="E112" s="213"/>
      <c r="F112" s="213"/>
      <c r="G112" s="213"/>
      <c r="H112" s="213"/>
      <c r="I112" s="213"/>
      <c r="J112" s="213"/>
      <c r="K112" s="213"/>
      <c r="L112" s="214"/>
      <c r="M112" s="196"/>
      <c r="N112" s="220"/>
      <c r="O112" s="220"/>
      <c r="P112" s="197"/>
      <c r="Q112" s="196"/>
      <c r="R112" s="220"/>
      <c r="S112" s="220"/>
      <c r="T112" s="197"/>
      <c r="U112" s="196"/>
      <c r="V112" s="220"/>
      <c r="W112" s="220"/>
      <c r="X112" s="197"/>
      <c r="Y112" s="196"/>
      <c r="Z112" s="220"/>
      <c r="AA112" s="220"/>
      <c r="AB112" s="197"/>
      <c r="AC112" s="308"/>
      <c r="AD112" s="309"/>
      <c r="AE112" s="309"/>
      <c r="AF112" s="310"/>
      <c r="AG112" s="326"/>
      <c r="AH112" s="327"/>
      <c r="AI112" s="327"/>
      <c r="AJ112" s="327"/>
      <c r="AK112" s="327"/>
      <c r="AL112" s="327"/>
      <c r="AM112" s="327"/>
      <c r="AN112" s="327"/>
      <c r="AO112" s="328"/>
      <c r="AP112" s="271"/>
      <c r="AQ112" s="276"/>
      <c r="AR112" s="276"/>
      <c r="AS112" s="272"/>
      <c r="AT112" s="202"/>
      <c r="AU112" s="207"/>
      <c r="AV112" s="203"/>
      <c r="AW112" s="190"/>
      <c r="AX112" s="191"/>
      <c r="AY112" s="190"/>
      <c r="AZ112" s="191"/>
      <c r="BA112" s="202"/>
      <c r="BB112" s="203"/>
      <c r="BC112" s="271"/>
      <c r="BD112" s="272"/>
      <c r="BE112" s="202"/>
      <c r="BF112" s="203"/>
      <c r="BG112" s="202"/>
      <c r="BH112" s="207"/>
      <c r="BI112" s="203"/>
      <c r="BJ112" s="257"/>
      <c r="BK112" s="258"/>
      <c r="BL112" s="259"/>
      <c r="BM112" s="1"/>
      <c r="BN112" s="2"/>
    </row>
    <row r="113" spans="2:66" ht="15" customHeight="1" thickBot="1">
      <c r="B113" s="215"/>
      <c r="C113" s="216"/>
      <c r="D113" s="216"/>
      <c r="E113" s="216"/>
      <c r="F113" s="216"/>
      <c r="G113" s="216"/>
      <c r="H113" s="216"/>
      <c r="I113" s="216"/>
      <c r="J113" s="216"/>
      <c r="K113" s="216"/>
      <c r="L113" s="217"/>
      <c r="M113" s="198"/>
      <c r="N113" s="221"/>
      <c r="O113" s="221"/>
      <c r="P113" s="199"/>
      <c r="Q113" s="198"/>
      <c r="R113" s="221"/>
      <c r="S113" s="221"/>
      <c r="T113" s="199"/>
      <c r="U113" s="198"/>
      <c r="V113" s="221"/>
      <c r="W113" s="221"/>
      <c r="X113" s="199"/>
      <c r="Y113" s="198"/>
      <c r="Z113" s="221"/>
      <c r="AA113" s="221"/>
      <c r="AB113" s="199"/>
      <c r="AC113" s="311"/>
      <c r="AD113" s="312"/>
      <c r="AE113" s="312"/>
      <c r="AF113" s="313"/>
      <c r="AG113" s="329"/>
      <c r="AH113" s="330"/>
      <c r="AI113" s="330"/>
      <c r="AJ113" s="330"/>
      <c r="AK113" s="330"/>
      <c r="AL113" s="330"/>
      <c r="AM113" s="330"/>
      <c r="AN113" s="330"/>
      <c r="AO113" s="331"/>
      <c r="AP113" s="273"/>
      <c r="AQ113" s="277"/>
      <c r="AR113" s="277"/>
      <c r="AS113" s="274"/>
      <c r="AT113" s="204"/>
      <c r="AU113" s="208"/>
      <c r="AV113" s="205"/>
      <c r="AW113" s="192"/>
      <c r="AX113" s="193"/>
      <c r="AY113" s="192"/>
      <c r="AZ113" s="193"/>
      <c r="BA113" s="204"/>
      <c r="BB113" s="205"/>
      <c r="BC113" s="273"/>
      <c r="BD113" s="274"/>
      <c r="BE113" s="204"/>
      <c r="BF113" s="205"/>
      <c r="BG113" s="204"/>
      <c r="BH113" s="208"/>
      <c r="BI113" s="205"/>
      <c r="BJ113" s="260"/>
      <c r="BK113" s="261"/>
      <c r="BL113" s="262"/>
      <c r="BM113" s="1"/>
      <c r="BN113" s="2"/>
    </row>
    <row r="114" spans="2:66" ht="15" customHeight="1" thickTop="1" thickBot="1">
      <c r="B114" s="209" t="s">
        <v>236</v>
      </c>
      <c r="C114" s="210"/>
      <c r="D114" s="210"/>
      <c r="E114" s="210"/>
      <c r="F114" s="210"/>
      <c r="G114" s="210"/>
      <c r="H114" s="210"/>
      <c r="I114" s="210"/>
      <c r="J114" s="210"/>
      <c r="K114" s="210"/>
      <c r="L114" s="211"/>
      <c r="M114" s="194">
        <v>12</v>
      </c>
      <c r="N114" s="219"/>
      <c r="O114" s="219"/>
      <c r="P114" s="195"/>
      <c r="Q114" s="194">
        <v>12</v>
      </c>
      <c r="R114" s="219"/>
      <c r="S114" s="219"/>
      <c r="T114" s="195"/>
      <c r="U114" s="194">
        <v>12</v>
      </c>
      <c r="V114" s="219"/>
      <c r="W114" s="219"/>
      <c r="X114" s="195"/>
      <c r="Y114" s="194">
        <v>12</v>
      </c>
      <c r="Z114" s="219"/>
      <c r="AA114" s="219"/>
      <c r="AB114" s="195"/>
      <c r="AC114" s="305" t="s">
        <v>129</v>
      </c>
      <c r="AD114" s="306"/>
      <c r="AE114" s="306"/>
      <c r="AF114" s="307"/>
      <c r="AG114" s="323" t="s">
        <v>235</v>
      </c>
      <c r="AH114" s="324"/>
      <c r="AI114" s="324"/>
      <c r="AJ114" s="324"/>
      <c r="AK114" s="324"/>
      <c r="AL114" s="324"/>
      <c r="AM114" s="324"/>
      <c r="AN114" s="324"/>
      <c r="AO114" s="325"/>
      <c r="AP114" s="186" t="s">
        <v>165</v>
      </c>
      <c r="AQ114" s="186"/>
      <c r="AR114" s="186"/>
      <c r="AS114" s="186"/>
      <c r="AT114" s="200">
        <f>'13.02'!AT114+AY114</f>
        <v>40</v>
      </c>
      <c r="AU114" s="206"/>
      <c r="AV114" s="201"/>
      <c r="AW114" s="188">
        <f>'13.02'!BG114</f>
        <v>40</v>
      </c>
      <c r="AX114" s="189"/>
      <c r="AY114" s="188"/>
      <c r="AZ114" s="189"/>
      <c r="BA114" s="200"/>
      <c r="BB114" s="201"/>
      <c r="BC114" s="269">
        <f>'13.02'!BC114+BA114</f>
        <v>0</v>
      </c>
      <c r="BD114" s="270"/>
      <c r="BE114" s="200">
        <f>'13.02'!BE114+BA114</f>
        <v>0</v>
      </c>
      <c r="BF114" s="201"/>
      <c r="BG114" s="200">
        <f>AT114-BE114</f>
        <v>40</v>
      </c>
      <c r="BH114" s="206"/>
      <c r="BI114" s="201"/>
      <c r="BJ114" s="254">
        <f>((LEFT(AP114,FIND(" ",AP114)-1)*BC114)/$S$279)</f>
        <v>0</v>
      </c>
      <c r="BK114" s="255"/>
      <c r="BL114" s="256"/>
      <c r="BM114" s="1"/>
      <c r="BN114" s="2"/>
    </row>
    <row r="115" spans="2:66" ht="15" customHeight="1" thickTop="1" thickBot="1">
      <c r="B115" s="212"/>
      <c r="C115" s="213"/>
      <c r="D115" s="213"/>
      <c r="E115" s="213"/>
      <c r="F115" s="213"/>
      <c r="G115" s="213"/>
      <c r="H115" s="213"/>
      <c r="I115" s="213"/>
      <c r="J115" s="213"/>
      <c r="K115" s="213"/>
      <c r="L115" s="214"/>
      <c r="M115" s="196"/>
      <c r="N115" s="220"/>
      <c r="O115" s="220"/>
      <c r="P115" s="197"/>
      <c r="Q115" s="196"/>
      <c r="R115" s="220"/>
      <c r="S115" s="220"/>
      <c r="T115" s="197"/>
      <c r="U115" s="196"/>
      <c r="V115" s="220"/>
      <c r="W115" s="220"/>
      <c r="X115" s="197"/>
      <c r="Y115" s="196"/>
      <c r="Z115" s="220"/>
      <c r="AA115" s="220"/>
      <c r="AB115" s="197"/>
      <c r="AC115" s="308"/>
      <c r="AD115" s="309"/>
      <c r="AE115" s="309"/>
      <c r="AF115" s="310"/>
      <c r="AG115" s="326"/>
      <c r="AH115" s="327"/>
      <c r="AI115" s="327"/>
      <c r="AJ115" s="327"/>
      <c r="AK115" s="327"/>
      <c r="AL115" s="327"/>
      <c r="AM115" s="327"/>
      <c r="AN115" s="327"/>
      <c r="AO115" s="328"/>
      <c r="AP115" s="186"/>
      <c r="AQ115" s="186"/>
      <c r="AR115" s="186"/>
      <c r="AS115" s="186"/>
      <c r="AT115" s="202"/>
      <c r="AU115" s="207"/>
      <c r="AV115" s="203"/>
      <c r="AW115" s="190"/>
      <c r="AX115" s="191"/>
      <c r="AY115" s="190"/>
      <c r="AZ115" s="191"/>
      <c r="BA115" s="202"/>
      <c r="BB115" s="203"/>
      <c r="BC115" s="271"/>
      <c r="BD115" s="272"/>
      <c r="BE115" s="202"/>
      <c r="BF115" s="203"/>
      <c r="BG115" s="202"/>
      <c r="BH115" s="207"/>
      <c r="BI115" s="203"/>
      <c r="BJ115" s="257"/>
      <c r="BK115" s="258"/>
      <c r="BL115" s="259"/>
      <c r="BM115" s="1"/>
      <c r="BN115" s="2"/>
    </row>
    <row r="116" spans="2:66" ht="15" customHeight="1" thickTop="1" thickBot="1">
      <c r="B116" s="215"/>
      <c r="C116" s="216"/>
      <c r="D116" s="216"/>
      <c r="E116" s="216"/>
      <c r="F116" s="216"/>
      <c r="G116" s="216"/>
      <c r="H116" s="216"/>
      <c r="I116" s="216"/>
      <c r="J116" s="216"/>
      <c r="K116" s="216"/>
      <c r="L116" s="217"/>
      <c r="M116" s="198"/>
      <c r="N116" s="221"/>
      <c r="O116" s="221"/>
      <c r="P116" s="199"/>
      <c r="Q116" s="198"/>
      <c r="R116" s="221"/>
      <c r="S116" s="221"/>
      <c r="T116" s="199"/>
      <c r="U116" s="198"/>
      <c r="V116" s="221"/>
      <c r="W116" s="221"/>
      <c r="X116" s="199"/>
      <c r="Y116" s="198"/>
      <c r="Z116" s="221"/>
      <c r="AA116" s="221"/>
      <c r="AB116" s="199"/>
      <c r="AC116" s="311"/>
      <c r="AD116" s="312"/>
      <c r="AE116" s="312"/>
      <c r="AF116" s="313"/>
      <c r="AG116" s="329"/>
      <c r="AH116" s="330"/>
      <c r="AI116" s="330"/>
      <c r="AJ116" s="330"/>
      <c r="AK116" s="330"/>
      <c r="AL116" s="330"/>
      <c r="AM116" s="330"/>
      <c r="AN116" s="330"/>
      <c r="AO116" s="331"/>
      <c r="AP116" s="186"/>
      <c r="AQ116" s="186"/>
      <c r="AR116" s="186"/>
      <c r="AS116" s="186"/>
      <c r="AT116" s="204"/>
      <c r="AU116" s="208"/>
      <c r="AV116" s="205"/>
      <c r="AW116" s="192"/>
      <c r="AX116" s="193"/>
      <c r="AY116" s="192"/>
      <c r="AZ116" s="193"/>
      <c r="BA116" s="204"/>
      <c r="BB116" s="205"/>
      <c r="BC116" s="273"/>
      <c r="BD116" s="274"/>
      <c r="BE116" s="204"/>
      <c r="BF116" s="205"/>
      <c r="BG116" s="204"/>
      <c r="BH116" s="208"/>
      <c r="BI116" s="205"/>
      <c r="BJ116" s="260"/>
      <c r="BK116" s="261"/>
      <c r="BL116" s="262"/>
      <c r="BM116" s="1"/>
      <c r="BN116" s="2"/>
    </row>
    <row r="117" spans="2:66" ht="15" customHeight="1" thickTop="1">
      <c r="B117" s="209" t="s">
        <v>234</v>
      </c>
      <c r="C117" s="210"/>
      <c r="D117" s="210"/>
      <c r="E117" s="210"/>
      <c r="F117" s="210"/>
      <c r="G117" s="210"/>
      <c r="H117" s="210"/>
      <c r="I117" s="210"/>
      <c r="J117" s="210"/>
      <c r="K117" s="210"/>
      <c r="L117" s="211"/>
      <c r="M117" s="194">
        <v>2</v>
      </c>
      <c r="N117" s="219"/>
      <c r="O117" s="219"/>
      <c r="P117" s="195"/>
      <c r="Q117" s="194">
        <v>2</v>
      </c>
      <c r="R117" s="219"/>
      <c r="S117" s="219"/>
      <c r="T117" s="195"/>
      <c r="U117" s="194">
        <v>2</v>
      </c>
      <c r="V117" s="219"/>
      <c r="W117" s="219"/>
      <c r="X117" s="195"/>
      <c r="Y117" s="194">
        <v>2</v>
      </c>
      <c r="Z117" s="219"/>
      <c r="AA117" s="219"/>
      <c r="AB117" s="195"/>
      <c r="AC117" s="305" t="s">
        <v>346</v>
      </c>
      <c r="AD117" s="306"/>
      <c r="AE117" s="306"/>
      <c r="AF117" s="307"/>
      <c r="AG117" s="323" t="s">
        <v>233</v>
      </c>
      <c r="AH117" s="324"/>
      <c r="AI117" s="324"/>
      <c r="AJ117" s="324"/>
      <c r="AK117" s="324"/>
      <c r="AL117" s="324"/>
      <c r="AM117" s="324"/>
      <c r="AN117" s="324"/>
      <c r="AO117" s="325"/>
      <c r="AP117" s="269" t="s">
        <v>52</v>
      </c>
      <c r="AQ117" s="275"/>
      <c r="AR117" s="275"/>
      <c r="AS117" s="270"/>
      <c r="AT117" s="200">
        <f>'13.02'!AT117+AY117</f>
        <v>40</v>
      </c>
      <c r="AU117" s="206"/>
      <c r="AV117" s="201"/>
      <c r="AW117" s="188">
        <f>'13.02'!BG117</f>
        <v>40</v>
      </c>
      <c r="AX117" s="189"/>
      <c r="AY117" s="188"/>
      <c r="AZ117" s="189"/>
      <c r="BA117" s="200"/>
      <c r="BB117" s="201"/>
      <c r="BC117" s="269">
        <f>'13.02'!BC117+BA117</f>
        <v>0</v>
      </c>
      <c r="BD117" s="270"/>
      <c r="BE117" s="200">
        <f>'13.02'!BE117+BA117</f>
        <v>0</v>
      </c>
      <c r="BF117" s="201"/>
      <c r="BG117" s="200">
        <f>AT117-BE117</f>
        <v>40</v>
      </c>
      <c r="BH117" s="206"/>
      <c r="BI117" s="201"/>
      <c r="BJ117" s="254">
        <f>((LEFT(AP117,FIND(" ",AP117)-1)*BC117)/$S$279)</f>
        <v>0</v>
      </c>
      <c r="BK117" s="255"/>
      <c r="BL117" s="256"/>
      <c r="BM117" s="1"/>
      <c r="BN117" s="2"/>
    </row>
    <row r="118" spans="2:66" ht="15" customHeight="1">
      <c r="B118" s="212"/>
      <c r="C118" s="213"/>
      <c r="D118" s="213"/>
      <c r="E118" s="213"/>
      <c r="F118" s="213"/>
      <c r="G118" s="213"/>
      <c r="H118" s="213"/>
      <c r="I118" s="213"/>
      <c r="J118" s="213"/>
      <c r="K118" s="213"/>
      <c r="L118" s="214"/>
      <c r="M118" s="196"/>
      <c r="N118" s="220"/>
      <c r="O118" s="220"/>
      <c r="P118" s="197"/>
      <c r="Q118" s="196"/>
      <c r="R118" s="220"/>
      <c r="S118" s="220"/>
      <c r="T118" s="197"/>
      <c r="U118" s="196"/>
      <c r="V118" s="220"/>
      <c r="W118" s="220"/>
      <c r="X118" s="197"/>
      <c r="Y118" s="196"/>
      <c r="Z118" s="220"/>
      <c r="AA118" s="220"/>
      <c r="AB118" s="197"/>
      <c r="AC118" s="308"/>
      <c r="AD118" s="309"/>
      <c r="AE118" s="309"/>
      <c r="AF118" s="310"/>
      <c r="AG118" s="326"/>
      <c r="AH118" s="327"/>
      <c r="AI118" s="327"/>
      <c r="AJ118" s="327"/>
      <c r="AK118" s="327"/>
      <c r="AL118" s="327"/>
      <c r="AM118" s="327"/>
      <c r="AN118" s="327"/>
      <c r="AO118" s="328"/>
      <c r="AP118" s="271"/>
      <c r="AQ118" s="276"/>
      <c r="AR118" s="276"/>
      <c r="AS118" s="272"/>
      <c r="AT118" s="202"/>
      <c r="AU118" s="207"/>
      <c r="AV118" s="203"/>
      <c r="AW118" s="190"/>
      <c r="AX118" s="191"/>
      <c r="AY118" s="190"/>
      <c r="AZ118" s="191"/>
      <c r="BA118" s="202"/>
      <c r="BB118" s="203"/>
      <c r="BC118" s="271"/>
      <c r="BD118" s="272"/>
      <c r="BE118" s="202"/>
      <c r="BF118" s="203"/>
      <c r="BG118" s="202"/>
      <c r="BH118" s="207"/>
      <c r="BI118" s="203"/>
      <c r="BJ118" s="257"/>
      <c r="BK118" s="258"/>
      <c r="BL118" s="259"/>
      <c r="BM118" s="1"/>
      <c r="BN118" s="2"/>
    </row>
    <row r="119" spans="2:66" ht="15" customHeight="1" thickBot="1">
      <c r="B119" s="215"/>
      <c r="C119" s="216"/>
      <c r="D119" s="216"/>
      <c r="E119" s="216"/>
      <c r="F119" s="216"/>
      <c r="G119" s="216"/>
      <c r="H119" s="216"/>
      <c r="I119" s="216"/>
      <c r="J119" s="216"/>
      <c r="K119" s="216"/>
      <c r="L119" s="217"/>
      <c r="M119" s="198"/>
      <c r="N119" s="221"/>
      <c r="O119" s="221"/>
      <c r="P119" s="199"/>
      <c r="Q119" s="198"/>
      <c r="R119" s="221"/>
      <c r="S119" s="221"/>
      <c r="T119" s="199"/>
      <c r="U119" s="198"/>
      <c r="V119" s="221"/>
      <c r="W119" s="221"/>
      <c r="X119" s="199"/>
      <c r="Y119" s="198"/>
      <c r="Z119" s="221"/>
      <c r="AA119" s="221"/>
      <c r="AB119" s="199"/>
      <c r="AC119" s="311"/>
      <c r="AD119" s="312"/>
      <c r="AE119" s="312"/>
      <c r="AF119" s="313"/>
      <c r="AG119" s="329"/>
      <c r="AH119" s="330"/>
      <c r="AI119" s="330"/>
      <c r="AJ119" s="330"/>
      <c r="AK119" s="330"/>
      <c r="AL119" s="330"/>
      <c r="AM119" s="330"/>
      <c r="AN119" s="330"/>
      <c r="AO119" s="331"/>
      <c r="AP119" s="273"/>
      <c r="AQ119" s="277"/>
      <c r="AR119" s="277"/>
      <c r="AS119" s="274"/>
      <c r="AT119" s="204"/>
      <c r="AU119" s="208"/>
      <c r="AV119" s="205"/>
      <c r="AW119" s="192"/>
      <c r="AX119" s="193"/>
      <c r="AY119" s="192"/>
      <c r="AZ119" s="193"/>
      <c r="BA119" s="204"/>
      <c r="BB119" s="205"/>
      <c r="BC119" s="273"/>
      <c r="BD119" s="274"/>
      <c r="BE119" s="204"/>
      <c r="BF119" s="205"/>
      <c r="BG119" s="204"/>
      <c r="BH119" s="208"/>
      <c r="BI119" s="205"/>
      <c r="BJ119" s="260"/>
      <c r="BK119" s="261"/>
      <c r="BL119" s="262"/>
      <c r="BM119" s="1"/>
      <c r="BN119" s="2"/>
    </row>
    <row r="120" spans="2:66" ht="15" customHeight="1" thickTop="1">
      <c r="B120" s="209" t="s">
        <v>232</v>
      </c>
      <c r="C120" s="210"/>
      <c r="D120" s="210"/>
      <c r="E120" s="210"/>
      <c r="F120" s="210"/>
      <c r="G120" s="210"/>
      <c r="H120" s="210"/>
      <c r="I120" s="210"/>
      <c r="J120" s="210"/>
      <c r="K120" s="210"/>
      <c r="L120" s="211"/>
      <c r="M120" s="194">
        <v>86</v>
      </c>
      <c r="N120" s="219"/>
      <c r="O120" s="219"/>
      <c r="P120" s="195"/>
      <c r="Q120" s="194">
        <v>86</v>
      </c>
      <c r="R120" s="219"/>
      <c r="S120" s="219"/>
      <c r="T120" s="195"/>
      <c r="U120" s="194">
        <v>86</v>
      </c>
      <c r="V120" s="219"/>
      <c r="W120" s="219"/>
      <c r="X120" s="195"/>
      <c r="Y120" s="194">
        <v>86</v>
      </c>
      <c r="Z120" s="219"/>
      <c r="AA120" s="219"/>
      <c r="AB120" s="195"/>
      <c r="AC120" s="188" t="s">
        <v>129</v>
      </c>
      <c r="AD120" s="241"/>
      <c r="AE120" s="241"/>
      <c r="AF120" s="189"/>
      <c r="AG120" s="222" t="s">
        <v>231</v>
      </c>
      <c r="AH120" s="223"/>
      <c r="AI120" s="223"/>
      <c r="AJ120" s="223"/>
      <c r="AK120" s="223"/>
      <c r="AL120" s="223"/>
      <c r="AM120" s="223"/>
      <c r="AN120" s="223"/>
      <c r="AO120" s="224"/>
      <c r="AP120" s="269" t="s">
        <v>142</v>
      </c>
      <c r="AQ120" s="275"/>
      <c r="AR120" s="275"/>
      <c r="AS120" s="270"/>
      <c r="AT120" s="200">
        <f>'13.02'!AT120+AY120</f>
        <v>0</v>
      </c>
      <c r="AU120" s="206"/>
      <c r="AV120" s="201"/>
      <c r="AW120" s="188">
        <f>'13.02'!BG120</f>
        <v>0</v>
      </c>
      <c r="AX120" s="189"/>
      <c r="AY120" s="188"/>
      <c r="AZ120" s="189"/>
      <c r="BA120" s="200"/>
      <c r="BB120" s="201"/>
      <c r="BC120" s="269">
        <f>'13.02'!BC120+BA120</f>
        <v>0</v>
      </c>
      <c r="BD120" s="270"/>
      <c r="BE120" s="200">
        <f>'13.02'!BE120+BA120</f>
        <v>0</v>
      </c>
      <c r="BF120" s="201"/>
      <c r="BG120" s="200">
        <f>AT120-BE120</f>
        <v>0</v>
      </c>
      <c r="BH120" s="206"/>
      <c r="BI120" s="201"/>
      <c r="BJ120" s="254">
        <f>((LEFT(AP120,FIND(" ",AP120)-1)*BC120)/$S$279)</f>
        <v>0</v>
      </c>
      <c r="BK120" s="255"/>
      <c r="BL120" s="256"/>
      <c r="BM120" s="1"/>
      <c r="BN120" s="2"/>
    </row>
    <row r="121" spans="2:66" ht="15" customHeight="1">
      <c r="B121" s="212"/>
      <c r="C121" s="213"/>
      <c r="D121" s="213"/>
      <c r="E121" s="213"/>
      <c r="F121" s="213"/>
      <c r="G121" s="213"/>
      <c r="H121" s="213"/>
      <c r="I121" s="213"/>
      <c r="J121" s="213"/>
      <c r="K121" s="213"/>
      <c r="L121" s="214"/>
      <c r="M121" s="196"/>
      <c r="N121" s="220"/>
      <c r="O121" s="220"/>
      <c r="P121" s="197"/>
      <c r="Q121" s="196"/>
      <c r="R121" s="220"/>
      <c r="S121" s="220"/>
      <c r="T121" s="197"/>
      <c r="U121" s="196"/>
      <c r="V121" s="220"/>
      <c r="W121" s="220"/>
      <c r="X121" s="197"/>
      <c r="Y121" s="196"/>
      <c r="Z121" s="220"/>
      <c r="AA121" s="220"/>
      <c r="AB121" s="197"/>
      <c r="AC121" s="190"/>
      <c r="AD121" s="242"/>
      <c r="AE121" s="242"/>
      <c r="AF121" s="191"/>
      <c r="AG121" s="225"/>
      <c r="AH121" s="226"/>
      <c r="AI121" s="226"/>
      <c r="AJ121" s="226"/>
      <c r="AK121" s="226"/>
      <c r="AL121" s="226"/>
      <c r="AM121" s="226"/>
      <c r="AN121" s="226"/>
      <c r="AO121" s="227"/>
      <c r="AP121" s="271"/>
      <c r="AQ121" s="276"/>
      <c r="AR121" s="276"/>
      <c r="AS121" s="272"/>
      <c r="AT121" s="202"/>
      <c r="AU121" s="207"/>
      <c r="AV121" s="203"/>
      <c r="AW121" s="190"/>
      <c r="AX121" s="191"/>
      <c r="AY121" s="190"/>
      <c r="AZ121" s="191"/>
      <c r="BA121" s="202"/>
      <c r="BB121" s="203"/>
      <c r="BC121" s="271"/>
      <c r="BD121" s="272"/>
      <c r="BE121" s="202"/>
      <c r="BF121" s="203"/>
      <c r="BG121" s="202"/>
      <c r="BH121" s="207"/>
      <c r="BI121" s="203"/>
      <c r="BJ121" s="257"/>
      <c r="BK121" s="258"/>
      <c r="BL121" s="259"/>
      <c r="BM121" s="1"/>
      <c r="BN121" s="2"/>
    </row>
    <row r="122" spans="2:66" ht="15" customHeight="1" thickBot="1">
      <c r="B122" s="215"/>
      <c r="C122" s="216"/>
      <c r="D122" s="216"/>
      <c r="E122" s="216"/>
      <c r="F122" s="216"/>
      <c r="G122" s="216"/>
      <c r="H122" s="216"/>
      <c r="I122" s="216"/>
      <c r="J122" s="216"/>
      <c r="K122" s="216"/>
      <c r="L122" s="217"/>
      <c r="M122" s="198"/>
      <c r="N122" s="221"/>
      <c r="O122" s="221"/>
      <c r="P122" s="199"/>
      <c r="Q122" s="198"/>
      <c r="R122" s="221"/>
      <c r="S122" s="221"/>
      <c r="T122" s="199"/>
      <c r="U122" s="198"/>
      <c r="V122" s="221"/>
      <c r="W122" s="221"/>
      <c r="X122" s="199"/>
      <c r="Y122" s="198"/>
      <c r="Z122" s="221"/>
      <c r="AA122" s="221"/>
      <c r="AB122" s="199"/>
      <c r="AC122" s="192"/>
      <c r="AD122" s="243"/>
      <c r="AE122" s="243"/>
      <c r="AF122" s="193"/>
      <c r="AG122" s="228"/>
      <c r="AH122" s="229"/>
      <c r="AI122" s="229"/>
      <c r="AJ122" s="229"/>
      <c r="AK122" s="229"/>
      <c r="AL122" s="229"/>
      <c r="AM122" s="229"/>
      <c r="AN122" s="229"/>
      <c r="AO122" s="230"/>
      <c r="AP122" s="273"/>
      <c r="AQ122" s="277"/>
      <c r="AR122" s="277"/>
      <c r="AS122" s="274"/>
      <c r="AT122" s="204"/>
      <c r="AU122" s="208"/>
      <c r="AV122" s="205"/>
      <c r="AW122" s="192"/>
      <c r="AX122" s="193"/>
      <c r="AY122" s="192"/>
      <c r="AZ122" s="193"/>
      <c r="BA122" s="204"/>
      <c r="BB122" s="205"/>
      <c r="BC122" s="273"/>
      <c r="BD122" s="274"/>
      <c r="BE122" s="204"/>
      <c r="BF122" s="205"/>
      <c r="BG122" s="204"/>
      <c r="BH122" s="208"/>
      <c r="BI122" s="205"/>
      <c r="BJ122" s="260"/>
      <c r="BK122" s="261"/>
      <c r="BL122" s="262"/>
      <c r="BM122" s="1"/>
      <c r="BN122" s="2"/>
    </row>
    <row r="123" spans="2:66" ht="15" customHeight="1" thickTop="1">
      <c r="B123" s="314" t="s">
        <v>230</v>
      </c>
      <c r="C123" s="315"/>
      <c r="D123" s="315"/>
      <c r="E123" s="315"/>
      <c r="F123" s="315"/>
      <c r="G123" s="315"/>
      <c r="H123" s="315"/>
      <c r="I123" s="315"/>
      <c r="J123" s="315"/>
      <c r="K123" s="315"/>
      <c r="L123" s="316"/>
      <c r="M123" s="194">
        <v>64.099999999999994</v>
      </c>
      <c r="N123" s="219"/>
      <c r="O123" s="219"/>
      <c r="P123" s="195"/>
      <c r="Q123" s="194">
        <v>64.099999999999994</v>
      </c>
      <c r="R123" s="219"/>
      <c r="S123" s="219"/>
      <c r="T123" s="195"/>
      <c r="U123" s="194">
        <v>64.099999999999994</v>
      </c>
      <c r="V123" s="219"/>
      <c r="W123" s="219"/>
      <c r="X123" s="195"/>
      <c r="Y123" s="194">
        <v>64.099999999999994</v>
      </c>
      <c r="Z123" s="219"/>
      <c r="AA123" s="219"/>
      <c r="AB123" s="195"/>
      <c r="AC123" s="305" t="s">
        <v>344</v>
      </c>
      <c r="AD123" s="306"/>
      <c r="AE123" s="306"/>
      <c r="AF123" s="307"/>
      <c r="AG123" s="323" t="s">
        <v>130</v>
      </c>
      <c r="AH123" s="324"/>
      <c r="AI123" s="324"/>
      <c r="AJ123" s="324"/>
      <c r="AK123" s="324"/>
      <c r="AL123" s="324"/>
      <c r="AM123" s="324"/>
      <c r="AN123" s="324"/>
      <c r="AO123" s="325"/>
      <c r="AP123" s="269" t="s">
        <v>128</v>
      </c>
      <c r="AQ123" s="275"/>
      <c r="AR123" s="275"/>
      <c r="AS123" s="270"/>
      <c r="AT123" s="200">
        <f>'13.02'!AT123+AY123</f>
        <v>0</v>
      </c>
      <c r="AU123" s="206"/>
      <c r="AV123" s="201"/>
      <c r="AW123" s="188">
        <f>'13.02'!BG123</f>
        <v>0</v>
      </c>
      <c r="AX123" s="189"/>
      <c r="AY123" s="188"/>
      <c r="AZ123" s="189"/>
      <c r="BA123" s="200"/>
      <c r="BB123" s="201"/>
      <c r="BC123" s="269">
        <f>'13.02'!BC123+BA123</f>
        <v>0</v>
      </c>
      <c r="BD123" s="270"/>
      <c r="BE123" s="200">
        <f>'13.02'!BE123+BA123</f>
        <v>0</v>
      </c>
      <c r="BF123" s="201"/>
      <c r="BG123" s="200">
        <f>AT123-BE123</f>
        <v>0</v>
      </c>
      <c r="BH123" s="206"/>
      <c r="BI123" s="201"/>
      <c r="BJ123" s="254">
        <f>((LEFT(AP123,FIND(" ",AP123)-1)*BC123)/$S$279)</f>
        <v>0</v>
      </c>
      <c r="BK123" s="255"/>
      <c r="BL123" s="256"/>
      <c r="BM123" s="1"/>
      <c r="BN123" s="2"/>
    </row>
    <row r="124" spans="2:66" ht="15" customHeight="1">
      <c r="B124" s="317"/>
      <c r="C124" s="318"/>
      <c r="D124" s="318"/>
      <c r="E124" s="318"/>
      <c r="F124" s="318"/>
      <c r="G124" s="318"/>
      <c r="H124" s="318"/>
      <c r="I124" s="318"/>
      <c r="J124" s="318"/>
      <c r="K124" s="318"/>
      <c r="L124" s="319"/>
      <c r="M124" s="196"/>
      <c r="N124" s="220"/>
      <c r="O124" s="220"/>
      <c r="P124" s="197"/>
      <c r="Q124" s="196"/>
      <c r="R124" s="220"/>
      <c r="S124" s="220"/>
      <c r="T124" s="197"/>
      <c r="U124" s="196"/>
      <c r="V124" s="220"/>
      <c r="W124" s="220"/>
      <c r="X124" s="197"/>
      <c r="Y124" s="196"/>
      <c r="Z124" s="220"/>
      <c r="AA124" s="220"/>
      <c r="AB124" s="197"/>
      <c r="AC124" s="308"/>
      <c r="AD124" s="309"/>
      <c r="AE124" s="309"/>
      <c r="AF124" s="310"/>
      <c r="AG124" s="326"/>
      <c r="AH124" s="327"/>
      <c r="AI124" s="327"/>
      <c r="AJ124" s="327"/>
      <c r="AK124" s="327"/>
      <c r="AL124" s="327"/>
      <c r="AM124" s="327"/>
      <c r="AN124" s="327"/>
      <c r="AO124" s="328"/>
      <c r="AP124" s="271"/>
      <c r="AQ124" s="276"/>
      <c r="AR124" s="276"/>
      <c r="AS124" s="272"/>
      <c r="AT124" s="202"/>
      <c r="AU124" s="207"/>
      <c r="AV124" s="203"/>
      <c r="AW124" s="190"/>
      <c r="AX124" s="191"/>
      <c r="AY124" s="190"/>
      <c r="AZ124" s="191"/>
      <c r="BA124" s="202"/>
      <c r="BB124" s="203"/>
      <c r="BC124" s="271"/>
      <c r="BD124" s="272"/>
      <c r="BE124" s="202"/>
      <c r="BF124" s="203"/>
      <c r="BG124" s="202"/>
      <c r="BH124" s="207"/>
      <c r="BI124" s="203"/>
      <c r="BJ124" s="257"/>
      <c r="BK124" s="258"/>
      <c r="BL124" s="259"/>
      <c r="BM124" s="1"/>
      <c r="BN124" s="2"/>
    </row>
    <row r="125" spans="2:66" ht="15" customHeight="1" thickBot="1">
      <c r="B125" s="320"/>
      <c r="C125" s="321"/>
      <c r="D125" s="321"/>
      <c r="E125" s="321"/>
      <c r="F125" s="321"/>
      <c r="G125" s="321"/>
      <c r="H125" s="321"/>
      <c r="I125" s="321"/>
      <c r="J125" s="321"/>
      <c r="K125" s="321"/>
      <c r="L125" s="322"/>
      <c r="M125" s="198"/>
      <c r="N125" s="221"/>
      <c r="O125" s="221"/>
      <c r="P125" s="199"/>
      <c r="Q125" s="198"/>
      <c r="R125" s="221"/>
      <c r="S125" s="221"/>
      <c r="T125" s="199"/>
      <c r="U125" s="198"/>
      <c r="V125" s="221"/>
      <c r="W125" s="221"/>
      <c r="X125" s="199"/>
      <c r="Y125" s="198"/>
      <c r="Z125" s="221"/>
      <c r="AA125" s="221"/>
      <c r="AB125" s="199"/>
      <c r="AC125" s="311"/>
      <c r="AD125" s="312"/>
      <c r="AE125" s="312"/>
      <c r="AF125" s="313"/>
      <c r="AG125" s="329"/>
      <c r="AH125" s="330"/>
      <c r="AI125" s="330"/>
      <c r="AJ125" s="330"/>
      <c r="AK125" s="330"/>
      <c r="AL125" s="330"/>
      <c r="AM125" s="330"/>
      <c r="AN125" s="330"/>
      <c r="AO125" s="331"/>
      <c r="AP125" s="273"/>
      <c r="AQ125" s="277"/>
      <c r="AR125" s="277"/>
      <c r="AS125" s="274"/>
      <c r="AT125" s="204"/>
      <c r="AU125" s="208"/>
      <c r="AV125" s="205"/>
      <c r="AW125" s="192"/>
      <c r="AX125" s="193"/>
      <c r="AY125" s="192"/>
      <c r="AZ125" s="193"/>
      <c r="BA125" s="204"/>
      <c r="BB125" s="205"/>
      <c r="BC125" s="273"/>
      <c r="BD125" s="274"/>
      <c r="BE125" s="204"/>
      <c r="BF125" s="205"/>
      <c r="BG125" s="204"/>
      <c r="BH125" s="208"/>
      <c r="BI125" s="205"/>
      <c r="BJ125" s="260"/>
      <c r="BK125" s="261"/>
      <c r="BL125" s="262"/>
      <c r="BM125" s="1"/>
      <c r="BN125" s="2"/>
    </row>
    <row r="126" spans="2:66" ht="15" customHeight="1" thickTop="1">
      <c r="B126" s="314" t="s">
        <v>62</v>
      </c>
      <c r="C126" s="315"/>
      <c r="D126" s="315"/>
      <c r="E126" s="315"/>
      <c r="F126" s="315"/>
      <c r="G126" s="315"/>
      <c r="H126" s="315"/>
      <c r="I126" s="315"/>
      <c r="J126" s="315"/>
      <c r="K126" s="315"/>
      <c r="L126" s="316"/>
      <c r="M126" s="194">
        <v>8</v>
      </c>
      <c r="N126" s="219"/>
      <c r="O126" s="219"/>
      <c r="P126" s="195"/>
      <c r="Q126" s="194">
        <v>8</v>
      </c>
      <c r="R126" s="219"/>
      <c r="S126" s="219"/>
      <c r="T126" s="195"/>
      <c r="U126" s="194">
        <v>8</v>
      </c>
      <c r="V126" s="219"/>
      <c r="W126" s="219"/>
      <c r="X126" s="195"/>
      <c r="Y126" s="194">
        <v>8</v>
      </c>
      <c r="Z126" s="219"/>
      <c r="AA126" s="219"/>
      <c r="AB126" s="195"/>
      <c r="AC126" s="305" t="s">
        <v>312</v>
      </c>
      <c r="AD126" s="306"/>
      <c r="AE126" s="306"/>
      <c r="AF126" s="307"/>
      <c r="AG126" s="323" t="s">
        <v>229</v>
      </c>
      <c r="AH126" s="324"/>
      <c r="AI126" s="324"/>
      <c r="AJ126" s="324"/>
      <c r="AK126" s="324"/>
      <c r="AL126" s="324"/>
      <c r="AM126" s="324"/>
      <c r="AN126" s="324"/>
      <c r="AO126" s="325"/>
      <c r="AP126" s="269" t="s">
        <v>52</v>
      </c>
      <c r="AQ126" s="275"/>
      <c r="AR126" s="275"/>
      <c r="AS126" s="270"/>
      <c r="AT126" s="200">
        <f>'13.02'!AT126+AY126</f>
        <v>38</v>
      </c>
      <c r="AU126" s="206"/>
      <c r="AV126" s="201"/>
      <c r="AW126" s="188">
        <f>'13.02'!BG126</f>
        <v>38</v>
      </c>
      <c r="AX126" s="189"/>
      <c r="AY126" s="188"/>
      <c r="AZ126" s="189"/>
      <c r="BA126" s="200"/>
      <c r="BB126" s="201"/>
      <c r="BC126" s="269">
        <f>'13.02'!BC126+BA126</f>
        <v>0</v>
      </c>
      <c r="BD126" s="270"/>
      <c r="BE126" s="200">
        <f>'13.02'!BE126+BA126</f>
        <v>0</v>
      </c>
      <c r="BF126" s="201"/>
      <c r="BG126" s="200">
        <f>AT126-BE126</f>
        <v>38</v>
      </c>
      <c r="BH126" s="206"/>
      <c r="BI126" s="201"/>
      <c r="BJ126" s="254">
        <f>((LEFT(AP126,FIND(" ",AP126)-1)*BC126)/$S$279)</f>
        <v>0</v>
      </c>
      <c r="BK126" s="255"/>
      <c r="BL126" s="256"/>
      <c r="BM126" s="1"/>
      <c r="BN126" s="2"/>
    </row>
    <row r="127" spans="2:66" ht="15" customHeight="1">
      <c r="B127" s="317"/>
      <c r="C127" s="318"/>
      <c r="D127" s="318"/>
      <c r="E127" s="318"/>
      <c r="F127" s="318"/>
      <c r="G127" s="318"/>
      <c r="H127" s="318"/>
      <c r="I127" s="318"/>
      <c r="J127" s="318"/>
      <c r="K127" s="318"/>
      <c r="L127" s="319"/>
      <c r="M127" s="196"/>
      <c r="N127" s="220"/>
      <c r="O127" s="220"/>
      <c r="P127" s="197"/>
      <c r="Q127" s="196"/>
      <c r="R127" s="220"/>
      <c r="S127" s="220"/>
      <c r="T127" s="197"/>
      <c r="U127" s="196"/>
      <c r="V127" s="220"/>
      <c r="W127" s="220"/>
      <c r="X127" s="197"/>
      <c r="Y127" s="196"/>
      <c r="Z127" s="220"/>
      <c r="AA127" s="220"/>
      <c r="AB127" s="197"/>
      <c r="AC127" s="308"/>
      <c r="AD127" s="309"/>
      <c r="AE127" s="309"/>
      <c r="AF127" s="310"/>
      <c r="AG127" s="326"/>
      <c r="AH127" s="327"/>
      <c r="AI127" s="327"/>
      <c r="AJ127" s="327"/>
      <c r="AK127" s="327"/>
      <c r="AL127" s="327"/>
      <c r="AM127" s="327"/>
      <c r="AN127" s="327"/>
      <c r="AO127" s="328"/>
      <c r="AP127" s="271"/>
      <c r="AQ127" s="276"/>
      <c r="AR127" s="276"/>
      <c r="AS127" s="272"/>
      <c r="AT127" s="202"/>
      <c r="AU127" s="207"/>
      <c r="AV127" s="203"/>
      <c r="AW127" s="190"/>
      <c r="AX127" s="191"/>
      <c r="AY127" s="190"/>
      <c r="AZ127" s="191"/>
      <c r="BA127" s="202"/>
      <c r="BB127" s="203"/>
      <c r="BC127" s="271"/>
      <c r="BD127" s="272"/>
      <c r="BE127" s="202"/>
      <c r="BF127" s="203"/>
      <c r="BG127" s="202"/>
      <c r="BH127" s="207"/>
      <c r="BI127" s="203"/>
      <c r="BJ127" s="257"/>
      <c r="BK127" s="258"/>
      <c r="BL127" s="259"/>
      <c r="BM127" s="1"/>
      <c r="BN127" s="2"/>
    </row>
    <row r="128" spans="2:66" ht="15" customHeight="1" thickBot="1">
      <c r="B128" s="320"/>
      <c r="C128" s="321"/>
      <c r="D128" s="321"/>
      <c r="E128" s="321"/>
      <c r="F128" s="321"/>
      <c r="G128" s="321"/>
      <c r="H128" s="321"/>
      <c r="I128" s="321"/>
      <c r="J128" s="321"/>
      <c r="K128" s="321"/>
      <c r="L128" s="322"/>
      <c r="M128" s="198"/>
      <c r="N128" s="221"/>
      <c r="O128" s="221"/>
      <c r="P128" s="199"/>
      <c r="Q128" s="198"/>
      <c r="R128" s="221"/>
      <c r="S128" s="221"/>
      <c r="T128" s="199"/>
      <c r="U128" s="198"/>
      <c r="V128" s="221"/>
      <c r="W128" s="221"/>
      <c r="X128" s="199"/>
      <c r="Y128" s="198"/>
      <c r="Z128" s="221"/>
      <c r="AA128" s="221"/>
      <c r="AB128" s="199"/>
      <c r="AC128" s="311"/>
      <c r="AD128" s="312"/>
      <c r="AE128" s="312"/>
      <c r="AF128" s="313"/>
      <c r="AG128" s="329"/>
      <c r="AH128" s="330"/>
      <c r="AI128" s="330"/>
      <c r="AJ128" s="330"/>
      <c r="AK128" s="330"/>
      <c r="AL128" s="330"/>
      <c r="AM128" s="330"/>
      <c r="AN128" s="330"/>
      <c r="AO128" s="331"/>
      <c r="AP128" s="273"/>
      <c r="AQ128" s="277"/>
      <c r="AR128" s="277"/>
      <c r="AS128" s="274"/>
      <c r="AT128" s="204"/>
      <c r="AU128" s="208"/>
      <c r="AV128" s="205"/>
      <c r="AW128" s="192"/>
      <c r="AX128" s="193"/>
      <c r="AY128" s="192"/>
      <c r="AZ128" s="193"/>
      <c r="BA128" s="204"/>
      <c r="BB128" s="205"/>
      <c r="BC128" s="273"/>
      <c r="BD128" s="274"/>
      <c r="BE128" s="204"/>
      <c r="BF128" s="205"/>
      <c r="BG128" s="204"/>
      <c r="BH128" s="208"/>
      <c r="BI128" s="205"/>
      <c r="BJ128" s="260"/>
      <c r="BK128" s="261"/>
      <c r="BL128" s="262"/>
      <c r="BM128" s="1"/>
      <c r="BN128" s="2"/>
    </row>
    <row r="129" spans="2:66" ht="15" customHeight="1" thickTop="1">
      <c r="B129" s="209" t="s">
        <v>228</v>
      </c>
      <c r="C129" s="210"/>
      <c r="D129" s="210"/>
      <c r="E129" s="210"/>
      <c r="F129" s="210"/>
      <c r="G129" s="210"/>
      <c r="H129" s="210"/>
      <c r="I129" s="210"/>
      <c r="J129" s="210"/>
      <c r="K129" s="210"/>
      <c r="L129" s="211"/>
      <c r="M129" s="194" t="s">
        <v>129</v>
      </c>
      <c r="N129" s="219"/>
      <c r="O129" s="219"/>
      <c r="P129" s="195"/>
      <c r="Q129" s="194" t="s">
        <v>129</v>
      </c>
      <c r="R129" s="219"/>
      <c r="S129" s="219"/>
      <c r="T129" s="195"/>
      <c r="U129" s="194" t="s">
        <v>129</v>
      </c>
      <c r="V129" s="219"/>
      <c r="W129" s="219"/>
      <c r="X129" s="195"/>
      <c r="Y129" s="194" t="s">
        <v>129</v>
      </c>
      <c r="Z129" s="219"/>
      <c r="AA129" s="219"/>
      <c r="AB129" s="195"/>
      <c r="AC129" s="278" t="s">
        <v>129</v>
      </c>
      <c r="AD129" s="279"/>
      <c r="AE129" s="279"/>
      <c r="AF129" s="280"/>
      <c r="AG129" s="323" t="s">
        <v>227</v>
      </c>
      <c r="AH129" s="324"/>
      <c r="AI129" s="324"/>
      <c r="AJ129" s="324"/>
      <c r="AK129" s="324"/>
      <c r="AL129" s="324"/>
      <c r="AM129" s="324"/>
      <c r="AN129" s="324"/>
      <c r="AO129" s="325"/>
      <c r="AP129" s="269" t="s">
        <v>52</v>
      </c>
      <c r="AQ129" s="275"/>
      <c r="AR129" s="275"/>
      <c r="AS129" s="270"/>
      <c r="AT129" s="200">
        <f>'13.02'!AT129+AY129</f>
        <v>11</v>
      </c>
      <c r="AU129" s="206"/>
      <c r="AV129" s="201"/>
      <c r="AW129" s="188">
        <f>'13.02'!BG129</f>
        <v>11</v>
      </c>
      <c r="AX129" s="189"/>
      <c r="AY129" s="188"/>
      <c r="AZ129" s="189"/>
      <c r="BA129" s="200"/>
      <c r="BB129" s="201"/>
      <c r="BC129" s="269">
        <f>'13.02'!BC129+BA129</f>
        <v>0</v>
      </c>
      <c r="BD129" s="270"/>
      <c r="BE129" s="200">
        <f>'13.02'!BE129+BA129</f>
        <v>0</v>
      </c>
      <c r="BF129" s="201"/>
      <c r="BG129" s="200">
        <f>AT129-BE129</f>
        <v>11</v>
      </c>
      <c r="BH129" s="206"/>
      <c r="BI129" s="201"/>
      <c r="BJ129" s="254">
        <f>((LEFT(AP129,FIND(" ",AP129)-1)*BC129)/$S$279)</f>
        <v>0</v>
      </c>
      <c r="BK129" s="255"/>
      <c r="BL129" s="256"/>
      <c r="BM129" s="1"/>
      <c r="BN129" s="2"/>
    </row>
    <row r="130" spans="2:66" ht="15" customHeight="1">
      <c r="B130" s="212"/>
      <c r="C130" s="213"/>
      <c r="D130" s="213"/>
      <c r="E130" s="213"/>
      <c r="F130" s="213"/>
      <c r="G130" s="213"/>
      <c r="H130" s="213"/>
      <c r="I130" s="213"/>
      <c r="J130" s="213"/>
      <c r="K130" s="213"/>
      <c r="L130" s="214"/>
      <c r="M130" s="196"/>
      <c r="N130" s="220"/>
      <c r="O130" s="220"/>
      <c r="P130" s="197"/>
      <c r="Q130" s="196"/>
      <c r="R130" s="220"/>
      <c r="S130" s="220"/>
      <c r="T130" s="197"/>
      <c r="U130" s="196"/>
      <c r="V130" s="220"/>
      <c r="W130" s="220"/>
      <c r="X130" s="197"/>
      <c r="Y130" s="196"/>
      <c r="Z130" s="220"/>
      <c r="AA130" s="220"/>
      <c r="AB130" s="197"/>
      <c r="AC130" s="281"/>
      <c r="AD130" s="282"/>
      <c r="AE130" s="282"/>
      <c r="AF130" s="283"/>
      <c r="AG130" s="326"/>
      <c r="AH130" s="327"/>
      <c r="AI130" s="327"/>
      <c r="AJ130" s="327"/>
      <c r="AK130" s="327"/>
      <c r="AL130" s="327"/>
      <c r="AM130" s="327"/>
      <c r="AN130" s="327"/>
      <c r="AO130" s="328"/>
      <c r="AP130" s="271"/>
      <c r="AQ130" s="276"/>
      <c r="AR130" s="276"/>
      <c r="AS130" s="272"/>
      <c r="AT130" s="202"/>
      <c r="AU130" s="207"/>
      <c r="AV130" s="203"/>
      <c r="AW130" s="190"/>
      <c r="AX130" s="191"/>
      <c r="AY130" s="190"/>
      <c r="AZ130" s="191"/>
      <c r="BA130" s="202"/>
      <c r="BB130" s="203"/>
      <c r="BC130" s="271"/>
      <c r="BD130" s="272"/>
      <c r="BE130" s="202"/>
      <c r="BF130" s="203"/>
      <c r="BG130" s="202"/>
      <c r="BH130" s="207"/>
      <c r="BI130" s="203"/>
      <c r="BJ130" s="257"/>
      <c r="BK130" s="258"/>
      <c r="BL130" s="259"/>
      <c r="BM130" s="1"/>
      <c r="BN130" s="2"/>
    </row>
    <row r="131" spans="2:66" ht="15" customHeight="1" thickBot="1">
      <c r="B131" s="215"/>
      <c r="C131" s="216"/>
      <c r="D131" s="216"/>
      <c r="E131" s="216"/>
      <c r="F131" s="216"/>
      <c r="G131" s="216"/>
      <c r="H131" s="216"/>
      <c r="I131" s="216"/>
      <c r="J131" s="216"/>
      <c r="K131" s="216"/>
      <c r="L131" s="217"/>
      <c r="M131" s="198"/>
      <c r="N131" s="221"/>
      <c r="O131" s="221"/>
      <c r="P131" s="199"/>
      <c r="Q131" s="198"/>
      <c r="R131" s="221"/>
      <c r="S131" s="221"/>
      <c r="T131" s="199"/>
      <c r="U131" s="198"/>
      <c r="V131" s="221"/>
      <c r="W131" s="221"/>
      <c r="X131" s="199"/>
      <c r="Y131" s="198"/>
      <c r="Z131" s="221"/>
      <c r="AA131" s="221"/>
      <c r="AB131" s="199"/>
      <c r="AC131" s="284"/>
      <c r="AD131" s="285"/>
      <c r="AE131" s="285"/>
      <c r="AF131" s="286"/>
      <c r="AG131" s="329"/>
      <c r="AH131" s="330"/>
      <c r="AI131" s="330"/>
      <c r="AJ131" s="330"/>
      <c r="AK131" s="330"/>
      <c r="AL131" s="330"/>
      <c r="AM131" s="330"/>
      <c r="AN131" s="330"/>
      <c r="AO131" s="331"/>
      <c r="AP131" s="273"/>
      <c r="AQ131" s="277"/>
      <c r="AR131" s="277"/>
      <c r="AS131" s="274"/>
      <c r="AT131" s="204"/>
      <c r="AU131" s="208"/>
      <c r="AV131" s="205"/>
      <c r="AW131" s="192"/>
      <c r="AX131" s="193"/>
      <c r="AY131" s="192"/>
      <c r="AZ131" s="193"/>
      <c r="BA131" s="204"/>
      <c r="BB131" s="205"/>
      <c r="BC131" s="273"/>
      <c r="BD131" s="274"/>
      <c r="BE131" s="204"/>
      <c r="BF131" s="205"/>
      <c r="BG131" s="204"/>
      <c r="BH131" s="208"/>
      <c r="BI131" s="205"/>
      <c r="BJ131" s="260"/>
      <c r="BK131" s="261"/>
      <c r="BL131" s="262"/>
      <c r="BM131" s="1"/>
      <c r="BN131" s="2"/>
    </row>
    <row r="132" spans="2:66" ht="15" customHeight="1" thickTop="1">
      <c r="B132" s="209" t="s">
        <v>226</v>
      </c>
      <c r="C132" s="210"/>
      <c r="D132" s="210"/>
      <c r="E132" s="210"/>
      <c r="F132" s="210"/>
      <c r="G132" s="210"/>
      <c r="H132" s="210"/>
      <c r="I132" s="210"/>
      <c r="J132" s="210"/>
      <c r="K132" s="210"/>
      <c r="L132" s="211"/>
      <c r="M132" s="194" t="s">
        <v>390</v>
      </c>
      <c r="N132" s="219"/>
      <c r="O132" s="219"/>
      <c r="P132" s="195"/>
      <c r="Q132" s="194" t="s">
        <v>390</v>
      </c>
      <c r="R132" s="219"/>
      <c r="S132" s="219"/>
      <c r="T132" s="195"/>
      <c r="U132" s="194" t="s">
        <v>390</v>
      </c>
      <c r="V132" s="219"/>
      <c r="W132" s="219"/>
      <c r="X132" s="195"/>
      <c r="Y132" s="194" t="s">
        <v>390</v>
      </c>
      <c r="Z132" s="219"/>
      <c r="AA132" s="219"/>
      <c r="AB132" s="195"/>
      <c r="AC132" s="188" t="s">
        <v>129</v>
      </c>
      <c r="AD132" s="241"/>
      <c r="AE132" s="241"/>
      <c r="AF132" s="189"/>
      <c r="AG132" s="222" t="s">
        <v>225</v>
      </c>
      <c r="AH132" s="223"/>
      <c r="AI132" s="223"/>
      <c r="AJ132" s="223"/>
      <c r="AK132" s="223"/>
      <c r="AL132" s="223"/>
      <c r="AM132" s="223"/>
      <c r="AN132" s="223"/>
      <c r="AO132" s="224"/>
      <c r="AP132" s="269" t="s">
        <v>141</v>
      </c>
      <c r="AQ132" s="275"/>
      <c r="AR132" s="275"/>
      <c r="AS132" s="270"/>
      <c r="AT132" s="200">
        <f>'13.02'!AT132+AY132</f>
        <v>2</v>
      </c>
      <c r="AU132" s="206"/>
      <c r="AV132" s="201"/>
      <c r="AW132" s="188">
        <f>'13.02'!BG132</f>
        <v>2</v>
      </c>
      <c r="AX132" s="189"/>
      <c r="AY132" s="188"/>
      <c r="AZ132" s="189"/>
      <c r="BA132" s="200"/>
      <c r="BB132" s="201"/>
      <c r="BC132" s="269">
        <f>'13.02'!BC132+BA132</f>
        <v>0</v>
      </c>
      <c r="BD132" s="270"/>
      <c r="BE132" s="200">
        <f>'13.02'!BE132+BA132</f>
        <v>0</v>
      </c>
      <c r="BF132" s="201"/>
      <c r="BG132" s="200">
        <f>AT132-BE132</f>
        <v>2</v>
      </c>
      <c r="BH132" s="206"/>
      <c r="BI132" s="201"/>
      <c r="BJ132" s="254">
        <f>((LEFT(AP132,FIND(" ",AP132)-1)*BC132)/$S$279)</f>
        <v>0</v>
      </c>
      <c r="BK132" s="255"/>
      <c r="BL132" s="256"/>
      <c r="BM132" s="1"/>
      <c r="BN132" s="2"/>
    </row>
    <row r="133" spans="2:66" ht="15" customHeight="1">
      <c r="B133" s="212"/>
      <c r="C133" s="213"/>
      <c r="D133" s="213"/>
      <c r="E133" s="213"/>
      <c r="F133" s="213"/>
      <c r="G133" s="213"/>
      <c r="H133" s="213"/>
      <c r="I133" s="213"/>
      <c r="J133" s="213"/>
      <c r="K133" s="213"/>
      <c r="L133" s="214"/>
      <c r="M133" s="196"/>
      <c r="N133" s="220"/>
      <c r="O133" s="220"/>
      <c r="P133" s="197"/>
      <c r="Q133" s="196"/>
      <c r="R133" s="220"/>
      <c r="S133" s="220"/>
      <c r="T133" s="197"/>
      <c r="U133" s="196"/>
      <c r="V133" s="220"/>
      <c r="W133" s="220"/>
      <c r="X133" s="197"/>
      <c r="Y133" s="196"/>
      <c r="Z133" s="220"/>
      <c r="AA133" s="220"/>
      <c r="AB133" s="197"/>
      <c r="AC133" s="190"/>
      <c r="AD133" s="242"/>
      <c r="AE133" s="242"/>
      <c r="AF133" s="191"/>
      <c r="AG133" s="225"/>
      <c r="AH133" s="226"/>
      <c r="AI133" s="226"/>
      <c r="AJ133" s="226"/>
      <c r="AK133" s="226"/>
      <c r="AL133" s="226"/>
      <c r="AM133" s="226"/>
      <c r="AN133" s="226"/>
      <c r="AO133" s="227"/>
      <c r="AP133" s="271"/>
      <c r="AQ133" s="276"/>
      <c r="AR133" s="276"/>
      <c r="AS133" s="272"/>
      <c r="AT133" s="202"/>
      <c r="AU133" s="207"/>
      <c r="AV133" s="203"/>
      <c r="AW133" s="190"/>
      <c r="AX133" s="191"/>
      <c r="AY133" s="190"/>
      <c r="AZ133" s="191"/>
      <c r="BA133" s="202"/>
      <c r="BB133" s="203"/>
      <c r="BC133" s="271"/>
      <c r="BD133" s="272"/>
      <c r="BE133" s="202"/>
      <c r="BF133" s="203"/>
      <c r="BG133" s="202"/>
      <c r="BH133" s="207"/>
      <c r="BI133" s="203"/>
      <c r="BJ133" s="257"/>
      <c r="BK133" s="258"/>
      <c r="BL133" s="259"/>
      <c r="BM133" s="1"/>
      <c r="BN133" s="2"/>
    </row>
    <row r="134" spans="2:66" ht="15" customHeight="1" thickBot="1">
      <c r="B134" s="215"/>
      <c r="C134" s="216"/>
      <c r="D134" s="216"/>
      <c r="E134" s="216"/>
      <c r="F134" s="216"/>
      <c r="G134" s="216"/>
      <c r="H134" s="216"/>
      <c r="I134" s="216"/>
      <c r="J134" s="216"/>
      <c r="K134" s="216"/>
      <c r="L134" s="217"/>
      <c r="M134" s="198"/>
      <c r="N134" s="221"/>
      <c r="O134" s="221"/>
      <c r="P134" s="199"/>
      <c r="Q134" s="198"/>
      <c r="R134" s="221"/>
      <c r="S134" s="221"/>
      <c r="T134" s="199"/>
      <c r="U134" s="198"/>
      <c r="V134" s="221"/>
      <c r="W134" s="221"/>
      <c r="X134" s="199"/>
      <c r="Y134" s="198"/>
      <c r="Z134" s="221"/>
      <c r="AA134" s="221"/>
      <c r="AB134" s="199"/>
      <c r="AC134" s="192"/>
      <c r="AD134" s="243"/>
      <c r="AE134" s="243"/>
      <c r="AF134" s="193"/>
      <c r="AG134" s="228"/>
      <c r="AH134" s="229"/>
      <c r="AI134" s="229"/>
      <c r="AJ134" s="229"/>
      <c r="AK134" s="229"/>
      <c r="AL134" s="229"/>
      <c r="AM134" s="229"/>
      <c r="AN134" s="229"/>
      <c r="AO134" s="230"/>
      <c r="AP134" s="273"/>
      <c r="AQ134" s="277"/>
      <c r="AR134" s="277"/>
      <c r="AS134" s="274"/>
      <c r="AT134" s="204"/>
      <c r="AU134" s="208"/>
      <c r="AV134" s="205"/>
      <c r="AW134" s="192"/>
      <c r="AX134" s="193"/>
      <c r="AY134" s="192"/>
      <c r="AZ134" s="193"/>
      <c r="BA134" s="204"/>
      <c r="BB134" s="205"/>
      <c r="BC134" s="273"/>
      <c r="BD134" s="274"/>
      <c r="BE134" s="204"/>
      <c r="BF134" s="205"/>
      <c r="BG134" s="204"/>
      <c r="BH134" s="208"/>
      <c r="BI134" s="205"/>
      <c r="BJ134" s="260"/>
      <c r="BK134" s="261"/>
      <c r="BL134" s="262"/>
      <c r="BM134" s="1"/>
      <c r="BN134" s="2"/>
    </row>
    <row r="135" spans="2:66" ht="15" customHeight="1" thickTop="1">
      <c r="B135" s="314" t="s">
        <v>224</v>
      </c>
      <c r="C135" s="315"/>
      <c r="D135" s="315"/>
      <c r="E135" s="315"/>
      <c r="F135" s="315"/>
      <c r="G135" s="315"/>
      <c r="H135" s="315"/>
      <c r="I135" s="315"/>
      <c r="J135" s="315"/>
      <c r="K135" s="315"/>
      <c r="L135" s="316"/>
      <c r="M135" s="194">
        <v>400</v>
      </c>
      <c r="N135" s="219"/>
      <c r="O135" s="219"/>
      <c r="P135" s="195"/>
      <c r="Q135" s="194">
        <v>400</v>
      </c>
      <c r="R135" s="219"/>
      <c r="S135" s="219"/>
      <c r="T135" s="195"/>
      <c r="U135" s="194">
        <v>400</v>
      </c>
      <c r="V135" s="219"/>
      <c r="W135" s="219"/>
      <c r="X135" s="195"/>
      <c r="Y135" s="194">
        <v>400</v>
      </c>
      <c r="Z135" s="219"/>
      <c r="AA135" s="219"/>
      <c r="AB135" s="195"/>
      <c r="AC135" s="188" t="s">
        <v>129</v>
      </c>
      <c r="AD135" s="241"/>
      <c r="AE135" s="241"/>
      <c r="AF135" s="189"/>
      <c r="AG135" s="323" t="s">
        <v>140</v>
      </c>
      <c r="AH135" s="324"/>
      <c r="AI135" s="324"/>
      <c r="AJ135" s="324"/>
      <c r="AK135" s="324"/>
      <c r="AL135" s="324"/>
      <c r="AM135" s="324"/>
      <c r="AN135" s="324"/>
      <c r="AO135" s="325"/>
      <c r="AP135" s="269" t="s">
        <v>159</v>
      </c>
      <c r="AQ135" s="275"/>
      <c r="AR135" s="275"/>
      <c r="AS135" s="270"/>
      <c r="AT135" s="200">
        <f>'13.02'!AT135+AY135</f>
        <v>12</v>
      </c>
      <c r="AU135" s="206"/>
      <c r="AV135" s="201"/>
      <c r="AW135" s="188">
        <f>'13.02'!BG135</f>
        <v>12</v>
      </c>
      <c r="AX135" s="189"/>
      <c r="AY135" s="188"/>
      <c r="AZ135" s="189"/>
      <c r="BA135" s="200"/>
      <c r="BB135" s="201"/>
      <c r="BC135" s="269">
        <f>'13.02'!BC135+BA135</f>
        <v>0</v>
      </c>
      <c r="BD135" s="270"/>
      <c r="BE135" s="200">
        <f>'13.02'!BE135+BA135</f>
        <v>0</v>
      </c>
      <c r="BF135" s="201"/>
      <c r="BG135" s="200">
        <f>AT135-BE135</f>
        <v>12</v>
      </c>
      <c r="BH135" s="206"/>
      <c r="BI135" s="201"/>
      <c r="BJ135" s="254">
        <f>((LEFT(AP135,FIND(" ",AP135)-1)*BC135)/$S$279)</f>
        <v>0</v>
      </c>
      <c r="BK135" s="255"/>
      <c r="BL135" s="256"/>
      <c r="BM135" s="1"/>
      <c r="BN135" s="2"/>
    </row>
    <row r="136" spans="2:66" ht="15" customHeight="1">
      <c r="B136" s="317"/>
      <c r="C136" s="318"/>
      <c r="D136" s="318"/>
      <c r="E136" s="318"/>
      <c r="F136" s="318"/>
      <c r="G136" s="318"/>
      <c r="H136" s="318"/>
      <c r="I136" s="318"/>
      <c r="J136" s="318"/>
      <c r="K136" s="318"/>
      <c r="L136" s="319"/>
      <c r="M136" s="196"/>
      <c r="N136" s="220"/>
      <c r="O136" s="220"/>
      <c r="P136" s="197"/>
      <c r="Q136" s="196"/>
      <c r="R136" s="220"/>
      <c r="S136" s="220"/>
      <c r="T136" s="197"/>
      <c r="U136" s="196"/>
      <c r="V136" s="220"/>
      <c r="W136" s="220"/>
      <c r="X136" s="197"/>
      <c r="Y136" s="196"/>
      <c r="Z136" s="220"/>
      <c r="AA136" s="220"/>
      <c r="AB136" s="197"/>
      <c r="AC136" s="190"/>
      <c r="AD136" s="242"/>
      <c r="AE136" s="242"/>
      <c r="AF136" s="191"/>
      <c r="AG136" s="326"/>
      <c r="AH136" s="327"/>
      <c r="AI136" s="327"/>
      <c r="AJ136" s="327"/>
      <c r="AK136" s="327"/>
      <c r="AL136" s="327"/>
      <c r="AM136" s="327"/>
      <c r="AN136" s="327"/>
      <c r="AO136" s="328"/>
      <c r="AP136" s="271"/>
      <c r="AQ136" s="276"/>
      <c r="AR136" s="276"/>
      <c r="AS136" s="272"/>
      <c r="AT136" s="202"/>
      <c r="AU136" s="207"/>
      <c r="AV136" s="203"/>
      <c r="AW136" s="190"/>
      <c r="AX136" s="191"/>
      <c r="AY136" s="190"/>
      <c r="AZ136" s="191"/>
      <c r="BA136" s="202"/>
      <c r="BB136" s="203"/>
      <c r="BC136" s="271"/>
      <c r="BD136" s="272"/>
      <c r="BE136" s="202"/>
      <c r="BF136" s="203"/>
      <c r="BG136" s="202"/>
      <c r="BH136" s="207"/>
      <c r="BI136" s="203"/>
      <c r="BJ136" s="257"/>
      <c r="BK136" s="258"/>
      <c r="BL136" s="259"/>
      <c r="BM136" s="1"/>
      <c r="BN136" s="2"/>
    </row>
    <row r="137" spans="2:66" ht="15" customHeight="1" thickBot="1">
      <c r="B137" s="320"/>
      <c r="C137" s="321"/>
      <c r="D137" s="321"/>
      <c r="E137" s="321"/>
      <c r="F137" s="321"/>
      <c r="G137" s="321"/>
      <c r="H137" s="321"/>
      <c r="I137" s="321"/>
      <c r="J137" s="321"/>
      <c r="K137" s="321"/>
      <c r="L137" s="322"/>
      <c r="M137" s="198"/>
      <c r="N137" s="221"/>
      <c r="O137" s="221"/>
      <c r="P137" s="199"/>
      <c r="Q137" s="198"/>
      <c r="R137" s="221"/>
      <c r="S137" s="221"/>
      <c r="T137" s="199"/>
      <c r="U137" s="198"/>
      <c r="V137" s="221"/>
      <c r="W137" s="221"/>
      <c r="X137" s="199"/>
      <c r="Y137" s="198"/>
      <c r="Z137" s="221"/>
      <c r="AA137" s="221"/>
      <c r="AB137" s="199"/>
      <c r="AC137" s="192"/>
      <c r="AD137" s="243"/>
      <c r="AE137" s="243"/>
      <c r="AF137" s="193"/>
      <c r="AG137" s="329"/>
      <c r="AH137" s="330"/>
      <c r="AI137" s="330"/>
      <c r="AJ137" s="330"/>
      <c r="AK137" s="330"/>
      <c r="AL137" s="330"/>
      <c r="AM137" s="330"/>
      <c r="AN137" s="330"/>
      <c r="AO137" s="331"/>
      <c r="AP137" s="273"/>
      <c r="AQ137" s="277"/>
      <c r="AR137" s="277"/>
      <c r="AS137" s="274"/>
      <c r="AT137" s="204"/>
      <c r="AU137" s="208"/>
      <c r="AV137" s="205"/>
      <c r="AW137" s="192"/>
      <c r="AX137" s="193"/>
      <c r="AY137" s="192"/>
      <c r="AZ137" s="193"/>
      <c r="BA137" s="204"/>
      <c r="BB137" s="205"/>
      <c r="BC137" s="273"/>
      <c r="BD137" s="274"/>
      <c r="BE137" s="204"/>
      <c r="BF137" s="205"/>
      <c r="BG137" s="204"/>
      <c r="BH137" s="208"/>
      <c r="BI137" s="205"/>
      <c r="BJ137" s="260"/>
      <c r="BK137" s="261"/>
      <c r="BL137" s="262"/>
      <c r="BM137" s="1"/>
      <c r="BN137" s="2"/>
    </row>
    <row r="138" spans="2:66" ht="15" customHeight="1" thickTop="1">
      <c r="B138" s="209" t="s">
        <v>223</v>
      </c>
      <c r="C138" s="210"/>
      <c r="D138" s="210"/>
      <c r="E138" s="210"/>
      <c r="F138" s="210"/>
      <c r="G138" s="210"/>
      <c r="H138" s="210"/>
      <c r="I138" s="210"/>
      <c r="J138" s="210"/>
      <c r="K138" s="210"/>
      <c r="L138" s="211"/>
      <c r="M138" s="194">
        <v>80</v>
      </c>
      <c r="N138" s="219"/>
      <c r="O138" s="219"/>
      <c r="P138" s="195"/>
      <c r="Q138" s="194">
        <v>80</v>
      </c>
      <c r="R138" s="219"/>
      <c r="S138" s="219"/>
      <c r="T138" s="195"/>
      <c r="U138" s="194">
        <v>80</v>
      </c>
      <c r="V138" s="219"/>
      <c r="W138" s="219"/>
      <c r="X138" s="195"/>
      <c r="Y138" s="194">
        <v>80</v>
      </c>
      <c r="Z138" s="219"/>
      <c r="AA138" s="219"/>
      <c r="AB138" s="195"/>
      <c r="AC138" s="296" t="s">
        <v>311</v>
      </c>
      <c r="AD138" s="297"/>
      <c r="AE138" s="297"/>
      <c r="AF138" s="298"/>
      <c r="AG138" s="222" t="s">
        <v>134</v>
      </c>
      <c r="AH138" s="223"/>
      <c r="AI138" s="223"/>
      <c r="AJ138" s="223"/>
      <c r="AK138" s="223"/>
      <c r="AL138" s="223"/>
      <c r="AM138" s="223"/>
      <c r="AN138" s="223"/>
      <c r="AO138" s="224"/>
      <c r="AP138" s="269" t="s">
        <v>52</v>
      </c>
      <c r="AQ138" s="275"/>
      <c r="AR138" s="275"/>
      <c r="AS138" s="270"/>
      <c r="AT138" s="200">
        <f>'13.02'!AT138+AY138</f>
        <v>11</v>
      </c>
      <c r="AU138" s="206"/>
      <c r="AV138" s="201"/>
      <c r="AW138" s="188">
        <f>'13.02'!BG138</f>
        <v>11</v>
      </c>
      <c r="AX138" s="189"/>
      <c r="AY138" s="188"/>
      <c r="AZ138" s="189"/>
      <c r="BA138" s="546"/>
      <c r="BB138" s="547"/>
      <c r="BC138" s="269">
        <f>'13.02'!BC138+BA138</f>
        <v>0</v>
      </c>
      <c r="BD138" s="270"/>
      <c r="BE138" s="200">
        <f>'13.02'!BE138+BA138</f>
        <v>0</v>
      </c>
      <c r="BF138" s="201"/>
      <c r="BG138" s="200">
        <f>AT138-BE138</f>
        <v>11</v>
      </c>
      <c r="BH138" s="206"/>
      <c r="BI138" s="201"/>
      <c r="BJ138" s="254">
        <f>((LEFT(AP138,FIND(" ",AP138)-1)*BC138)/$S$279)</f>
        <v>0</v>
      </c>
      <c r="BK138" s="255"/>
      <c r="BL138" s="256"/>
      <c r="BM138" s="1"/>
      <c r="BN138" s="2"/>
    </row>
    <row r="139" spans="2:66" ht="15" customHeight="1">
      <c r="B139" s="212"/>
      <c r="C139" s="213"/>
      <c r="D139" s="213"/>
      <c r="E139" s="213"/>
      <c r="F139" s="213"/>
      <c r="G139" s="213"/>
      <c r="H139" s="213"/>
      <c r="I139" s="213"/>
      <c r="J139" s="213"/>
      <c r="K139" s="213"/>
      <c r="L139" s="214"/>
      <c r="M139" s="196"/>
      <c r="N139" s="220"/>
      <c r="O139" s="220"/>
      <c r="P139" s="197"/>
      <c r="Q139" s="196"/>
      <c r="R139" s="220"/>
      <c r="S139" s="220"/>
      <c r="T139" s="197"/>
      <c r="U139" s="196"/>
      <c r="V139" s="220"/>
      <c r="W139" s="220"/>
      <c r="X139" s="197"/>
      <c r="Y139" s="196"/>
      <c r="Z139" s="220"/>
      <c r="AA139" s="220"/>
      <c r="AB139" s="197"/>
      <c r="AC139" s="299"/>
      <c r="AD139" s="300"/>
      <c r="AE139" s="300"/>
      <c r="AF139" s="301"/>
      <c r="AG139" s="225"/>
      <c r="AH139" s="226"/>
      <c r="AI139" s="226"/>
      <c r="AJ139" s="226"/>
      <c r="AK139" s="226"/>
      <c r="AL139" s="226"/>
      <c r="AM139" s="226"/>
      <c r="AN139" s="226"/>
      <c r="AO139" s="227"/>
      <c r="AP139" s="271"/>
      <c r="AQ139" s="276"/>
      <c r="AR139" s="276"/>
      <c r="AS139" s="272"/>
      <c r="AT139" s="202"/>
      <c r="AU139" s="207"/>
      <c r="AV139" s="203"/>
      <c r="AW139" s="190"/>
      <c r="AX139" s="191"/>
      <c r="AY139" s="190"/>
      <c r="AZ139" s="191"/>
      <c r="BA139" s="548"/>
      <c r="BB139" s="549"/>
      <c r="BC139" s="271"/>
      <c r="BD139" s="272"/>
      <c r="BE139" s="202"/>
      <c r="BF139" s="203"/>
      <c r="BG139" s="202"/>
      <c r="BH139" s="207"/>
      <c r="BI139" s="203"/>
      <c r="BJ139" s="257"/>
      <c r="BK139" s="258"/>
      <c r="BL139" s="259"/>
      <c r="BM139" s="1"/>
      <c r="BN139" s="2"/>
    </row>
    <row r="140" spans="2:66" ht="15" customHeight="1" thickBot="1">
      <c r="B140" s="215"/>
      <c r="C140" s="216"/>
      <c r="D140" s="216"/>
      <c r="E140" s="216"/>
      <c r="F140" s="216"/>
      <c r="G140" s="216"/>
      <c r="H140" s="216"/>
      <c r="I140" s="216"/>
      <c r="J140" s="216"/>
      <c r="K140" s="216"/>
      <c r="L140" s="217"/>
      <c r="M140" s="198"/>
      <c r="N140" s="221"/>
      <c r="O140" s="221"/>
      <c r="P140" s="199"/>
      <c r="Q140" s="198"/>
      <c r="R140" s="221"/>
      <c r="S140" s="221"/>
      <c r="T140" s="199"/>
      <c r="U140" s="198"/>
      <c r="V140" s="221"/>
      <c r="W140" s="221"/>
      <c r="X140" s="199"/>
      <c r="Y140" s="198"/>
      <c r="Z140" s="221"/>
      <c r="AA140" s="221"/>
      <c r="AB140" s="199"/>
      <c r="AC140" s="302"/>
      <c r="AD140" s="303"/>
      <c r="AE140" s="303"/>
      <c r="AF140" s="304"/>
      <c r="AG140" s="228"/>
      <c r="AH140" s="229"/>
      <c r="AI140" s="229"/>
      <c r="AJ140" s="229"/>
      <c r="AK140" s="229"/>
      <c r="AL140" s="229"/>
      <c r="AM140" s="229"/>
      <c r="AN140" s="229"/>
      <c r="AO140" s="230"/>
      <c r="AP140" s="273"/>
      <c r="AQ140" s="277"/>
      <c r="AR140" s="277"/>
      <c r="AS140" s="274"/>
      <c r="AT140" s="204"/>
      <c r="AU140" s="208"/>
      <c r="AV140" s="205"/>
      <c r="AW140" s="192"/>
      <c r="AX140" s="193"/>
      <c r="AY140" s="192"/>
      <c r="AZ140" s="193"/>
      <c r="BA140" s="550"/>
      <c r="BB140" s="551"/>
      <c r="BC140" s="273"/>
      <c r="BD140" s="274"/>
      <c r="BE140" s="204"/>
      <c r="BF140" s="205"/>
      <c r="BG140" s="204"/>
      <c r="BH140" s="208"/>
      <c r="BI140" s="205"/>
      <c r="BJ140" s="260"/>
      <c r="BK140" s="261"/>
      <c r="BL140" s="262"/>
      <c r="BM140" s="1"/>
      <c r="BN140" s="2"/>
    </row>
    <row r="141" spans="2:66" ht="15" customHeight="1" thickTop="1">
      <c r="B141" s="209" t="s">
        <v>222</v>
      </c>
      <c r="C141" s="210"/>
      <c r="D141" s="210"/>
      <c r="E141" s="210"/>
      <c r="F141" s="210"/>
      <c r="G141" s="210"/>
      <c r="H141" s="210"/>
      <c r="I141" s="210"/>
      <c r="J141" s="210"/>
      <c r="K141" s="210"/>
      <c r="L141" s="211"/>
      <c r="M141" s="194">
        <v>50</v>
      </c>
      <c r="N141" s="219"/>
      <c r="O141" s="219"/>
      <c r="P141" s="195"/>
      <c r="Q141" s="194">
        <v>50</v>
      </c>
      <c r="R141" s="219"/>
      <c r="S141" s="219"/>
      <c r="T141" s="195"/>
      <c r="U141" s="194">
        <v>50</v>
      </c>
      <c r="V141" s="219"/>
      <c r="W141" s="219"/>
      <c r="X141" s="195"/>
      <c r="Y141" s="194">
        <v>50</v>
      </c>
      <c r="Z141" s="219"/>
      <c r="AA141" s="219"/>
      <c r="AB141" s="195"/>
      <c r="AC141" s="305" t="s">
        <v>344</v>
      </c>
      <c r="AD141" s="306"/>
      <c r="AE141" s="306"/>
      <c r="AF141" s="307"/>
      <c r="AG141" s="323" t="s">
        <v>221</v>
      </c>
      <c r="AH141" s="324"/>
      <c r="AI141" s="324"/>
      <c r="AJ141" s="324"/>
      <c r="AK141" s="324"/>
      <c r="AL141" s="324"/>
      <c r="AM141" s="324"/>
      <c r="AN141" s="324"/>
      <c r="AO141" s="325"/>
      <c r="AP141" s="269" t="s">
        <v>52</v>
      </c>
      <c r="AQ141" s="275"/>
      <c r="AR141" s="275"/>
      <c r="AS141" s="270"/>
      <c r="AT141" s="200">
        <f>'13.02'!AT141+AY141</f>
        <v>20</v>
      </c>
      <c r="AU141" s="206"/>
      <c r="AV141" s="201"/>
      <c r="AW141" s="188">
        <f>'13.02'!BG141</f>
        <v>20</v>
      </c>
      <c r="AX141" s="189"/>
      <c r="AY141" s="188"/>
      <c r="AZ141" s="189"/>
      <c r="BA141" s="200"/>
      <c r="BB141" s="201"/>
      <c r="BC141" s="269">
        <f>'13.02'!BC141+BA141</f>
        <v>0</v>
      </c>
      <c r="BD141" s="270"/>
      <c r="BE141" s="200">
        <f>'13.02'!BE141+BA141</f>
        <v>0</v>
      </c>
      <c r="BF141" s="201"/>
      <c r="BG141" s="200">
        <f>AT141-BE141</f>
        <v>20</v>
      </c>
      <c r="BH141" s="206"/>
      <c r="BI141" s="201"/>
      <c r="BJ141" s="254">
        <f>((LEFT(AP141,FIND(" ",AP141)-1)*BC141)/$S$279)</f>
        <v>0</v>
      </c>
      <c r="BK141" s="255"/>
      <c r="BL141" s="256"/>
      <c r="BM141" s="1"/>
      <c r="BN141" s="2"/>
    </row>
    <row r="142" spans="2:66" ht="15" customHeight="1">
      <c r="B142" s="212"/>
      <c r="C142" s="213"/>
      <c r="D142" s="213"/>
      <c r="E142" s="213"/>
      <c r="F142" s="213"/>
      <c r="G142" s="213"/>
      <c r="H142" s="213"/>
      <c r="I142" s="213"/>
      <c r="J142" s="213"/>
      <c r="K142" s="213"/>
      <c r="L142" s="214"/>
      <c r="M142" s="196"/>
      <c r="N142" s="220"/>
      <c r="O142" s="220"/>
      <c r="P142" s="197"/>
      <c r="Q142" s="196"/>
      <c r="R142" s="220"/>
      <c r="S142" s="220"/>
      <c r="T142" s="197"/>
      <c r="U142" s="196"/>
      <c r="V142" s="220"/>
      <c r="W142" s="220"/>
      <c r="X142" s="197"/>
      <c r="Y142" s="196"/>
      <c r="Z142" s="220"/>
      <c r="AA142" s="220"/>
      <c r="AB142" s="197"/>
      <c r="AC142" s="308"/>
      <c r="AD142" s="309"/>
      <c r="AE142" s="309"/>
      <c r="AF142" s="310"/>
      <c r="AG142" s="326"/>
      <c r="AH142" s="327"/>
      <c r="AI142" s="327"/>
      <c r="AJ142" s="327"/>
      <c r="AK142" s="327"/>
      <c r="AL142" s="327"/>
      <c r="AM142" s="327"/>
      <c r="AN142" s="327"/>
      <c r="AO142" s="328"/>
      <c r="AP142" s="271"/>
      <c r="AQ142" s="276"/>
      <c r="AR142" s="276"/>
      <c r="AS142" s="272"/>
      <c r="AT142" s="202"/>
      <c r="AU142" s="207"/>
      <c r="AV142" s="203"/>
      <c r="AW142" s="190"/>
      <c r="AX142" s="191"/>
      <c r="AY142" s="190"/>
      <c r="AZ142" s="191"/>
      <c r="BA142" s="202"/>
      <c r="BB142" s="203"/>
      <c r="BC142" s="271"/>
      <c r="BD142" s="272"/>
      <c r="BE142" s="202"/>
      <c r="BF142" s="203"/>
      <c r="BG142" s="202"/>
      <c r="BH142" s="207"/>
      <c r="BI142" s="203"/>
      <c r="BJ142" s="257"/>
      <c r="BK142" s="258"/>
      <c r="BL142" s="259"/>
      <c r="BM142" s="1"/>
      <c r="BN142" s="2"/>
    </row>
    <row r="143" spans="2:66" ht="15" customHeight="1" thickBot="1">
      <c r="B143" s="215"/>
      <c r="C143" s="216"/>
      <c r="D143" s="216"/>
      <c r="E143" s="216"/>
      <c r="F143" s="216"/>
      <c r="G143" s="216"/>
      <c r="H143" s="216"/>
      <c r="I143" s="216"/>
      <c r="J143" s="216"/>
      <c r="K143" s="216"/>
      <c r="L143" s="217"/>
      <c r="M143" s="198"/>
      <c r="N143" s="221"/>
      <c r="O143" s="221"/>
      <c r="P143" s="199"/>
      <c r="Q143" s="198"/>
      <c r="R143" s="221"/>
      <c r="S143" s="221"/>
      <c r="T143" s="199"/>
      <c r="U143" s="198"/>
      <c r="V143" s="221"/>
      <c r="W143" s="221"/>
      <c r="X143" s="199"/>
      <c r="Y143" s="198"/>
      <c r="Z143" s="221"/>
      <c r="AA143" s="221"/>
      <c r="AB143" s="199"/>
      <c r="AC143" s="311"/>
      <c r="AD143" s="312"/>
      <c r="AE143" s="312"/>
      <c r="AF143" s="313"/>
      <c r="AG143" s="329"/>
      <c r="AH143" s="330"/>
      <c r="AI143" s="330"/>
      <c r="AJ143" s="330"/>
      <c r="AK143" s="330"/>
      <c r="AL143" s="330"/>
      <c r="AM143" s="330"/>
      <c r="AN143" s="330"/>
      <c r="AO143" s="331"/>
      <c r="AP143" s="273"/>
      <c r="AQ143" s="277"/>
      <c r="AR143" s="277"/>
      <c r="AS143" s="274"/>
      <c r="AT143" s="204"/>
      <c r="AU143" s="208"/>
      <c r="AV143" s="205"/>
      <c r="AW143" s="192"/>
      <c r="AX143" s="193"/>
      <c r="AY143" s="192"/>
      <c r="AZ143" s="193"/>
      <c r="BA143" s="204"/>
      <c r="BB143" s="205"/>
      <c r="BC143" s="273"/>
      <c r="BD143" s="274"/>
      <c r="BE143" s="204"/>
      <c r="BF143" s="205"/>
      <c r="BG143" s="204"/>
      <c r="BH143" s="208"/>
      <c r="BI143" s="205"/>
      <c r="BJ143" s="260"/>
      <c r="BK143" s="261"/>
      <c r="BL143" s="262"/>
      <c r="BM143" s="1"/>
      <c r="BN143" s="2"/>
    </row>
    <row r="144" spans="2:66" ht="15" customHeight="1" thickTop="1">
      <c r="B144" s="314" t="s">
        <v>220</v>
      </c>
      <c r="C144" s="315"/>
      <c r="D144" s="315"/>
      <c r="E144" s="315"/>
      <c r="F144" s="315"/>
      <c r="G144" s="315"/>
      <c r="H144" s="315"/>
      <c r="I144" s="315"/>
      <c r="J144" s="315"/>
      <c r="K144" s="315"/>
      <c r="L144" s="316"/>
      <c r="M144" s="194">
        <v>0.8</v>
      </c>
      <c r="N144" s="219"/>
      <c r="O144" s="219"/>
      <c r="P144" s="195"/>
      <c r="Q144" s="194">
        <v>0.8</v>
      </c>
      <c r="R144" s="219"/>
      <c r="S144" s="219"/>
      <c r="T144" s="195"/>
      <c r="U144" s="194">
        <v>0.8</v>
      </c>
      <c r="V144" s="219"/>
      <c r="W144" s="219"/>
      <c r="X144" s="195"/>
      <c r="Y144" s="194">
        <v>0.8</v>
      </c>
      <c r="Z144" s="219"/>
      <c r="AA144" s="219"/>
      <c r="AB144" s="195"/>
      <c r="AC144" s="305" t="s">
        <v>345</v>
      </c>
      <c r="AD144" s="306"/>
      <c r="AE144" s="306"/>
      <c r="AF144" s="307"/>
      <c r="AG144" s="222" t="s">
        <v>135</v>
      </c>
      <c r="AH144" s="223"/>
      <c r="AI144" s="223"/>
      <c r="AJ144" s="223"/>
      <c r="AK144" s="223"/>
      <c r="AL144" s="223"/>
      <c r="AM144" s="223"/>
      <c r="AN144" s="223"/>
      <c r="AO144" s="224"/>
      <c r="AP144" s="269" t="s">
        <v>61</v>
      </c>
      <c r="AQ144" s="275"/>
      <c r="AR144" s="275"/>
      <c r="AS144" s="270"/>
      <c r="AT144" s="200">
        <f>'13.02'!AT144+AY144</f>
        <v>6</v>
      </c>
      <c r="AU144" s="206"/>
      <c r="AV144" s="201"/>
      <c r="AW144" s="188">
        <f>'13.02'!BG144</f>
        <v>6</v>
      </c>
      <c r="AX144" s="189"/>
      <c r="AY144" s="188"/>
      <c r="AZ144" s="189"/>
      <c r="BA144" s="200"/>
      <c r="BB144" s="201"/>
      <c r="BC144" s="269">
        <f>'13.02'!BC144+BA144</f>
        <v>0</v>
      </c>
      <c r="BD144" s="270"/>
      <c r="BE144" s="200">
        <f>'13.02'!BE144+BA144</f>
        <v>0</v>
      </c>
      <c r="BF144" s="201"/>
      <c r="BG144" s="200">
        <f>AT144-BE144</f>
        <v>6</v>
      </c>
      <c r="BH144" s="206"/>
      <c r="BI144" s="201"/>
      <c r="BJ144" s="254">
        <f>((LEFT(AP144,FIND(" ",AP144)-1)*BC144)/$S$279)</f>
        <v>0</v>
      </c>
      <c r="BK144" s="255"/>
      <c r="BL144" s="256"/>
      <c r="BM144" s="1"/>
      <c r="BN144" s="2"/>
    </row>
    <row r="145" spans="2:66" ht="15" customHeight="1">
      <c r="B145" s="317"/>
      <c r="C145" s="318"/>
      <c r="D145" s="318"/>
      <c r="E145" s="318"/>
      <c r="F145" s="318"/>
      <c r="G145" s="318"/>
      <c r="H145" s="318"/>
      <c r="I145" s="318"/>
      <c r="J145" s="318"/>
      <c r="K145" s="318"/>
      <c r="L145" s="319"/>
      <c r="M145" s="196"/>
      <c r="N145" s="220"/>
      <c r="O145" s="220"/>
      <c r="P145" s="197"/>
      <c r="Q145" s="196"/>
      <c r="R145" s="220"/>
      <c r="S145" s="220"/>
      <c r="T145" s="197"/>
      <c r="U145" s="196"/>
      <c r="V145" s="220"/>
      <c r="W145" s="220"/>
      <c r="X145" s="197"/>
      <c r="Y145" s="196"/>
      <c r="Z145" s="220"/>
      <c r="AA145" s="220"/>
      <c r="AB145" s="197"/>
      <c r="AC145" s="308"/>
      <c r="AD145" s="309"/>
      <c r="AE145" s="309"/>
      <c r="AF145" s="310"/>
      <c r="AG145" s="225"/>
      <c r="AH145" s="226"/>
      <c r="AI145" s="226"/>
      <c r="AJ145" s="226"/>
      <c r="AK145" s="226"/>
      <c r="AL145" s="226"/>
      <c r="AM145" s="226"/>
      <c r="AN145" s="226"/>
      <c r="AO145" s="227"/>
      <c r="AP145" s="271"/>
      <c r="AQ145" s="276"/>
      <c r="AR145" s="276"/>
      <c r="AS145" s="272"/>
      <c r="AT145" s="202"/>
      <c r="AU145" s="207"/>
      <c r="AV145" s="203"/>
      <c r="AW145" s="190"/>
      <c r="AX145" s="191"/>
      <c r="AY145" s="190"/>
      <c r="AZ145" s="191"/>
      <c r="BA145" s="202"/>
      <c r="BB145" s="203"/>
      <c r="BC145" s="271"/>
      <c r="BD145" s="272"/>
      <c r="BE145" s="202"/>
      <c r="BF145" s="203"/>
      <c r="BG145" s="202"/>
      <c r="BH145" s="207"/>
      <c r="BI145" s="203"/>
      <c r="BJ145" s="257"/>
      <c r="BK145" s="258"/>
      <c r="BL145" s="259"/>
      <c r="BM145" s="1"/>
      <c r="BN145" s="2"/>
    </row>
    <row r="146" spans="2:66" ht="15" customHeight="1" thickBot="1">
      <c r="B146" s="320"/>
      <c r="C146" s="321"/>
      <c r="D146" s="321"/>
      <c r="E146" s="321"/>
      <c r="F146" s="321"/>
      <c r="G146" s="321"/>
      <c r="H146" s="321"/>
      <c r="I146" s="321"/>
      <c r="J146" s="321"/>
      <c r="K146" s="321"/>
      <c r="L146" s="322"/>
      <c r="M146" s="198"/>
      <c r="N146" s="221"/>
      <c r="O146" s="221"/>
      <c r="P146" s="199"/>
      <c r="Q146" s="198"/>
      <c r="R146" s="221"/>
      <c r="S146" s="221"/>
      <c r="T146" s="199"/>
      <c r="U146" s="198"/>
      <c r="V146" s="221"/>
      <c r="W146" s="221"/>
      <c r="X146" s="199"/>
      <c r="Y146" s="198"/>
      <c r="Z146" s="221"/>
      <c r="AA146" s="221"/>
      <c r="AB146" s="199"/>
      <c r="AC146" s="311"/>
      <c r="AD146" s="312"/>
      <c r="AE146" s="312"/>
      <c r="AF146" s="313"/>
      <c r="AG146" s="228"/>
      <c r="AH146" s="229"/>
      <c r="AI146" s="229"/>
      <c r="AJ146" s="229"/>
      <c r="AK146" s="229"/>
      <c r="AL146" s="229"/>
      <c r="AM146" s="229"/>
      <c r="AN146" s="229"/>
      <c r="AO146" s="230"/>
      <c r="AP146" s="273"/>
      <c r="AQ146" s="277"/>
      <c r="AR146" s="277"/>
      <c r="AS146" s="274"/>
      <c r="AT146" s="204"/>
      <c r="AU146" s="208"/>
      <c r="AV146" s="205"/>
      <c r="AW146" s="192"/>
      <c r="AX146" s="193"/>
      <c r="AY146" s="192"/>
      <c r="AZ146" s="193"/>
      <c r="BA146" s="204"/>
      <c r="BB146" s="205"/>
      <c r="BC146" s="273"/>
      <c r="BD146" s="274"/>
      <c r="BE146" s="204"/>
      <c r="BF146" s="205"/>
      <c r="BG146" s="204"/>
      <c r="BH146" s="208"/>
      <c r="BI146" s="205"/>
      <c r="BJ146" s="260"/>
      <c r="BK146" s="261"/>
      <c r="BL146" s="262"/>
      <c r="BM146" s="1"/>
      <c r="BN146" s="2"/>
    </row>
    <row r="147" spans="2:66" ht="15" customHeight="1" thickTop="1">
      <c r="B147" s="209" t="s">
        <v>219</v>
      </c>
      <c r="C147" s="210"/>
      <c r="D147" s="210"/>
      <c r="E147" s="210"/>
      <c r="F147" s="210"/>
      <c r="G147" s="210"/>
      <c r="H147" s="210"/>
      <c r="I147" s="210"/>
      <c r="J147" s="210"/>
      <c r="K147" s="210"/>
      <c r="L147" s="211"/>
      <c r="M147" s="194" t="s">
        <v>129</v>
      </c>
      <c r="N147" s="219"/>
      <c r="O147" s="219"/>
      <c r="P147" s="195"/>
      <c r="Q147" s="194" t="s">
        <v>129</v>
      </c>
      <c r="R147" s="219"/>
      <c r="S147" s="219"/>
      <c r="T147" s="195"/>
      <c r="U147" s="194" t="s">
        <v>129</v>
      </c>
      <c r="V147" s="219"/>
      <c r="W147" s="219"/>
      <c r="X147" s="195"/>
      <c r="Y147" s="194" t="s">
        <v>129</v>
      </c>
      <c r="Z147" s="219"/>
      <c r="AA147" s="219"/>
      <c r="AB147" s="195"/>
      <c r="AC147" s="305" t="s">
        <v>129</v>
      </c>
      <c r="AD147" s="306"/>
      <c r="AE147" s="306"/>
      <c r="AF147" s="307"/>
      <c r="AG147" s="222" t="s">
        <v>218</v>
      </c>
      <c r="AH147" s="223"/>
      <c r="AI147" s="223"/>
      <c r="AJ147" s="223"/>
      <c r="AK147" s="223"/>
      <c r="AL147" s="223"/>
      <c r="AM147" s="223"/>
      <c r="AN147" s="223"/>
      <c r="AO147" s="224"/>
      <c r="AP147" s="269" t="s">
        <v>217</v>
      </c>
      <c r="AQ147" s="275"/>
      <c r="AR147" s="275"/>
      <c r="AS147" s="270"/>
      <c r="AT147" s="200">
        <f>'13.02'!AT147+AY147</f>
        <v>2</v>
      </c>
      <c r="AU147" s="206"/>
      <c r="AV147" s="201"/>
      <c r="AW147" s="188">
        <f>'13.02'!BG147</f>
        <v>2</v>
      </c>
      <c r="AX147" s="189"/>
      <c r="AY147" s="188"/>
      <c r="AZ147" s="189"/>
      <c r="BA147" s="200"/>
      <c r="BB147" s="201"/>
      <c r="BC147" s="269">
        <f>'13.02'!BC147+BA147</f>
        <v>0</v>
      </c>
      <c r="BD147" s="270"/>
      <c r="BE147" s="200">
        <f>'13.02'!BE147+BA147</f>
        <v>0</v>
      </c>
      <c r="BF147" s="201"/>
      <c r="BG147" s="200">
        <f>AT147-BE147</f>
        <v>2</v>
      </c>
      <c r="BH147" s="206"/>
      <c r="BI147" s="201"/>
      <c r="BJ147" s="254">
        <f>((LEFT(AP147,FIND(" ",AP147)-1)*BC147)/$S$279)</f>
        <v>0</v>
      </c>
      <c r="BK147" s="255"/>
      <c r="BL147" s="256"/>
      <c r="BM147" s="1"/>
      <c r="BN147" s="2"/>
    </row>
    <row r="148" spans="2:66" ht="15" customHeight="1">
      <c r="B148" s="212"/>
      <c r="C148" s="213"/>
      <c r="D148" s="213"/>
      <c r="E148" s="213"/>
      <c r="F148" s="213"/>
      <c r="G148" s="213"/>
      <c r="H148" s="213"/>
      <c r="I148" s="213"/>
      <c r="J148" s="213"/>
      <c r="K148" s="213"/>
      <c r="L148" s="214"/>
      <c r="M148" s="196"/>
      <c r="N148" s="220"/>
      <c r="O148" s="220"/>
      <c r="P148" s="197"/>
      <c r="Q148" s="196"/>
      <c r="R148" s="220"/>
      <c r="S148" s="220"/>
      <c r="T148" s="197"/>
      <c r="U148" s="196"/>
      <c r="V148" s="220"/>
      <c r="W148" s="220"/>
      <c r="X148" s="197"/>
      <c r="Y148" s="196"/>
      <c r="Z148" s="220"/>
      <c r="AA148" s="220"/>
      <c r="AB148" s="197"/>
      <c r="AC148" s="308"/>
      <c r="AD148" s="309"/>
      <c r="AE148" s="309"/>
      <c r="AF148" s="310"/>
      <c r="AG148" s="225"/>
      <c r="AH148" s="226"/>
      <c r="AI148" s="226"/>
      <c r="AJ148" s="226"/>
      <c r="AK148" s="226"/>
      <c r="AL148" s="226"/>
      <c r="AM148" s="226"/>
      <c r="AN148" s="226"/>
      <c r="AO148" s="227"/>
      <c r="AP148" s="271"/>
      <c r="AQ148" s="276"/>
      <c r="AR148" s="276"/>
      <c r="AS148" s="272"/>
      <c r="AT148" s="202"/>
      <c r="AU148" s="207"/>
      <c r="AV148" s="203"/>
      <c r="AW148" s="190"/>
      <c r="AX148" s="191"/>
      <c r="AY148" s="190"/>
      <c r="AZ148" s="191"/>
      <c r="BA148" s="202"/>
      <c r="BB148" s="203"/>
      <c r="BC148" s="271"/>
      <c r="BD148" s="272"/>
      <c r="BE148" s="202"/>
      <c r="BF148" s="203"/>
      <c r="BG148" s="202"/>
      <c r="BH148" s="207"/>
      <c r="BI148" s="203"/>
      <c r="BJ148" s="257"/>
      <c r="BK148" s="258"/>
      <c r="BL148" s="259"/>
      <c r="BM148" s="1"/>
      <c r="BN148" s="2"/>
    </row>
    <row r="149" spans="2:66" ht="15" customHeight="1" thickBot="1">
      <c r="B149" s="215"/>
      <c r="C149" s="216"/>
      <c r="D149" s="216"/>
      <c r="E149" s="216"/>
      <c r="F149" s="216"/>
      <c r="G149" s="216"/>
      <c r="H149" s="216"/>
      <c r="I149" s="216"/>
      <c r="J149" s="216"/>
      <c r="K149" s="216"/>
      <c r="L149" s="217"/>
      <c r="M149" s="198"/>
      <c r="N149" s="221"/>
      <c r="O149" s="221"/>
      <c r="P149" s="199"/>
      <c r="Q149" s="198"/>
      <c r="R149" s="221"/>
      <c r="S149" s="221"/>
      <c r="T149" s="199"/>
      <c r="U149" s="198"/>
      <c r="V149" s="221"/>
      <c r="W149" s="221"/>
      <c r="X149" s="199"/>
      <c r="Y149" s="198"/>
      <c r="Z149" s="221"/>
      <c r="AA149" s="221"/>
      <c r="AB149" s="199"/>
      <c r="AC149" s="311"/>
      <c r="AD149" s="312"/>
      <c r="AE149" s="312"/>
      <c r="AF149" s="313"/>
      <c r="AG149" s="228"/>
      <c r="AH149" s="229"/>
      <c r="AI149" s="229"/>
      <c r="AJ149" s="229"/>
      <c r="AK149" s="229"/>
      <c r="AL149" s="229"/>
      <c r="AM149" s="229"/>
      <c r="AN149" s="229"/>
      <c r="AO149" s="230"/>
      <c r="AP149" s="273"/>
      <c r="AQ149" s="277"/>
      <c r="AR149" s="277"/>
      <c r="AS149" s="274"/>
      <c r="AT149" s="204"/>
      <c r="AU149" s="208"/>
      <c r="AV149" s="205"/>
      <c r="AW149" s="192"/>
      <c r="AX149" s="193"/>
      <c r="AY149" s="192"/>
      <c r="AZ149" s="193"/>
      <c r="BA149" s="204"/>
      <c r="BB149" s="205"/>
      <c r="BC149" s="273"/>
      <c r="BD149" s="274"/>
      <c r="BE149" s="204"/>
      <c r="BF149" s="205"/>
      <c r="BG149" s="204"/>
      <c r="BH149" s="208"/>
      <c r="BI149" s="205"/>
      <c r="BJ149" s="260"/>
      <c r="BK149" s="261"/>
      <c r="BL149" s="262"/>
      <c r="BM149" s="1"/>
      <c r="BN149" s="2"/>
    </row>
    <row r="150" spans="2:66" ht="15" customHeight="1" thickTop="1">
      <c r="B150" s="209" t="s">
        <v>298</v>
      </c>
      <c r="C150" s="210"/>
      <c r="D150" s="210"/>
      <c r="E150" s="210"/>
      <c r="F150" s="210"/>
      <c r="G150" s="210"/>
      <c r="H150" s="210"/>
      <c r="I150" s="210"/>
      <c r="J150" s="210"/>
      <c r="K150" s="210"/>
      <c r="L150" s="211"/>
      <c r="M150" s="599" t="s">
        <v>129</v>
      </c>
      <c r="N150" s="600"/>
      <c r="O150" s="600"/>
      <c r="P150" s="601"/>
      <c r="Q150" s="599" t="s">
        <v>129</v>
      </c>
      <c r="R150" s="600"/>
      <c r="S150" s="600"/>
      <c r="T150" s="601"/>
      <c r="U150" s="599" t="s">
        <v>129</v>
      </c>
      <c r="V150" s="600"/>
      <c r="W150" s="600"/>
      <c r="X150" s="601"/>
      <c r="Y150" s="599" t="s">
        <v>129</v>
      </c>
      <c r="Z150" s="600"/>
      <c r="AA150" s="600"/>
      <c r="AB150" s="601"/>
      <c r="AC150" s="296" t="s">
        <v>129</v>
      </c>
      <c r="AD150" s="297"/>
      <c r="AE150" s="297"/>
      <c r="AF150" s="298"/>
      <c r="AG150" s="222" t="s">
        <v>216</v>
      </c>
      <c r="AH150" s="223"/>
      <c r="AI150" s="223"/>
      <c r="AJ150" s="223"/>
      <c r="AK150" s="223"/>
      <c r="AL150" s="223"/>
      <c r="AM150" s="223"/>
      <c r="AN150" s="223"/>
      <c r="AO150" s="224"/>
      <c r="AP150" s="269" t="s">
        <v>159</v>
      </c>
      <c r="AQ150" s="275"/>
      <c r="AR150" s="275"/>
      <c r="AS150" s="270"/>
      <c r="AT150" s="200">
        <f>'13.02'!AT150+AY150</f>
        <v>7</v>
      </c>
      <c r="AU150" s="206"/>
      <c r="AV150" s="201"/>
      <c r="AW150" s="188">
        <f>'13.02'!BG150</f>
        <v>7</v>
      </c>
      <c r="AX150" s="189"/>
      <c r="AY150" s="188"/>
      <c r="AZ150" s="189"/>
      <c r="BA150" s="200"/>
      <c r="BB150" s="201"/>
      <c r="BC150" s="269">
        <f>'13.02'!BC150+BA150</f>
        <v>0</v>
      </c>
      <c r="BD150" s="270"/>
      <c r="BE150" s="200">
        <f>'13.02'!BE150+BA150</f>
        <v>0</v>
      </c>
      <c r="BF150" s="201"/>
      <c r="BG150" s="200">
        <f>AT150-BE150</f>
        <v>7</v>
      </c>
      <c r="BH150" s="206"/>
      <c r="BI150" s="201"/>
      <c r="BJ150" s="254">
        <f>((LEFT(AP150,FIND(" ",AP150)-1)*BC150)/$S$279)</f>
        <v>0</v>
      </c>
      <c r="BK150" s="255"/>
      <c r="BL150" s="256"/>
      <c r="BM150" s="1"/>
      <c r="BN150" s="2"/>
    </row>
    <row r="151" spans="2:66" ht="15" customHeight="1">
      <c r="B151" s="212"/>
      <c r="C151" s="213"/>
      <c r="D151" s="213"/>
      <c r="E151" s="213"/>
      <c r="F151" s="213"/>
      <c r="G151" s="213"/>
      <c r="H151" s="213"/>
      <c r="I151" s="213"/>
      <c r="J151" s="213"/>
      <c r="K151" s="213"/>
      <c r="L151" s="214"/>
      <c r="M151" s="602"/>
      <c r="N151" s="603"/>
      <c r="O151" s="603"/>
      <c r="P151" s="604"/>
      <c r="Q151" s="602"/>
      <c r="R151" s="603"/>
      <c r="S151" s="603"/>
      <c r="T151" s="604"/>
      <c r="U151" s="602"/>
      <c r="V151" s="603"/>
      <c r="W151" s="603"/>
      <c r="X151" s="604"/>
      <c r="Y151" s="602"/>
      <c r="Z151" s="603"/>
      <c r="AA151" s="603"/>
      <c r="AB151" s="604"/>
      <c r="AC151" s="299"/>
      <c r="AD151" s="300"/>
      <c r="AE151" s="300"/>
      <c r="AF151" s="301"/>
      <c r="AG151" s="225"/>
      <c r="AH151" s="226"/>
      <c r="AI151" s="226"/>
      <c r="AJ151" s="226"/>
      <c r="AK151" s="226"/>
      <c r="AL151" s="226"/>
      <c r="AM151" s="226"/>
      <c r="AN151" s="226"/>
      <c r="AO151" s="227"/>
      <c r="AP151" s="271"/>
      <c r="AQ151" s="276"/>
      <c r="AR151" s="276"/>
      <c r="AS151" s="272"/>
      <c r="AT151" s="202"/>
      <c r="AU151" s="207"/>
      <c r="AV151" s="203"/>
      <c r="AW151" s="190"/>
      <c r="AX151" s="191"/>
      <c r="AY151" s="190"/>
      <c r="AZ151" s="191"/>
      <c r="BA151" s="202"/>
      <c r="BB151" s="203"/>
      <c r="BC151" s="271"/>
      <c r="BD151" s="272"/>
      <c r="BE151" s="202"/>
      <c r="BF151" s="203"/>
      <c r="BG151" s="202"/>
      <c r="BH151" s="207"/>
      <c r="BI151" s="203"/>
      <c r="BJ151" s="257"/>
      <c r="BK151" s="258"/>
      <c r="BL151" s="259"/>
      <c r="BM151" s="1"/>
      <c r="BN151" s="2"/>
    </row>
    <row r="152" spans="2:66" ht="15" customHeight="1" thickBot="1">
      <c r="B152" s="215"/>
      <c r="C152" s="216"/>
      <c r="D152" s="216"/>
      <c r="E152" s="216"/>
      <c r="F152" s="216"/>
      <c r="G152" s="216"/>
      <c r="H152" s="216"/>
      <c r="I152" s="216"/>
      <c r="J152" s="216"/>
      <c r="K152" s="216"/>
      <c r="L152" s="217"/>
      <c r="M152" s="605"/>
      <c r="N152" s="606"/>
      <c r="O152" s="606"/>
      <c r="P152" s="607"/>
      <c r="Q152" s="605"/>
      <c r="R152" s="606"/>
      <c r="S152" s="606"/>
      <c r="T152" s="607"/>
      <c r="U152" s="605"/>
      <c r="V152" s="606"/>
      <c r="W152" s="606"/>
      <c r="X152" s="607"/>
      <c r="Y152" s="605"/>
      <c r="Z152" s="606"/>
      <c r="AA152" s="606"/>
      <c r="AB152" s="607"/>
      <c r="AC152" s="302"/>
      <c r="AD152" s="303"/>
      <c r="AE152" s="303"/>
      <c r="AF152" s="304"/>
      <c r="AG152" s="228"/>
      <c r="AH152" s="229"/>
      <c r="AI152" s="229"/>
      <c r="AJ152" s="229"/>
      <c r="AK152" s="229"/>
      <c r="AL152" s="229"/>
      <c r="AM152" s="229"/>
      <c r="AN152" s="229"/>
      <c r="AO152" s="230"/>
      <c r="AP152" s="273"/>
      <c r="AQ152" s="277"/>
      <c r="AR152" s="277"/>
      <c r="AS152" s="274"/>
      <c r="AT152" s="204"/>
      <c r="AU152" s="208"/>
      <c r="AV152" s="205"/>
      <c r="AW152" s="192"/>
      <c r="AX152" s="193"/>
      <c r="AY152" s="192"/>
      <c r="AZ152" s="193"/>
      <c r="BA152" s="204"/>
      <c r="BB152" s="205"/>
      <c r="BC152" s="273"/>
      <c r="BD152" s="274"/>
      <c r="BE152" s="204"/>
      <c r="BF152" s="205"/>
      <c r="BG152" s="204"/>
      <c r="BH152" s="208"/>
      <c r="BI152" s="205"/>
      <c r="BJ152" s="260"/>
      <c r="BK152" s="261"/>
      <c r="BL152" s="262"/>
      <c r="BM152" s="1"/>
      <c r="BN152" s="2"/>
    </row>
    <row r="153" spans="2:66" ht="15" customHeight="1" thickTop="1">
      <c r="B153" s="209"/>
      <c r="C153" s="210"/>
      <c r="D153" s="210"/>
      <c r="E153" s="210"/>
      <c r="F153" s="210"/>
      <c r="G153" s="210"/>
      <c r="H153" s="210"/>
      <c r="I153" s="210"/>
      <c r="J153" s="210"/>
      <c r="K153" s="210"/>
      <c r="L153" s="211"/>
      <c r="M153" s="188"/>
      <c r="N153" s="241"/>
      <c r="O153" s="241"/>
      <c r="P153" s="189"/>
      <c r="Q153" s="188"/>
      <c r="R153" s="241"/>
      <c r="S153" s="241"/>
      <c r="T153" s="189"/>
      <c r="U153" s="188"/>
      <c r="V153" s="241"/>
      <c r="W153" s="241"/>
      <c r="X153" s="189"/>
      <c r="Y153" s="188"/>
      <c r="Z153" s="241"/>
      <c r="AA153" s="241"/>
      <c r="AB153" s="189"/>
      <c r="AC153" s="278"/>
      <c r="AD153" s="279"/>
      <c r="AE153" s="279"/>
      <c r="AF153" s="280"/>
      <c r="AG153" s="222"/>
      <c r="AH153" s="223"/>
      <c r="AI153" s="223"/>
      <c r="AJ153" s="223"/>
      <c r="AK153" s="223"/>
      <c r="AL153" s="223"/>
      <c r="AM153" s="223"/>
      <c r="AN153" s="223"/>
      <c r="AO153" s="224"/>
      <c r="AP153" s="269"/>
      <c r="AQ153" s="275"/>
      <c r="AR153" s="275"/>
      <c r="AS153" s="270"/>
      <c r="AT153" s="200">
        <f>'13.02'!AT153+AY153</f>
        <v>0</v>
      </c>
      <c r="AU153" s="206"/>
      <c r="AV153" s="201"/>
      <c r="AW153" s="188">
        <f>'13.02'!BG153</f>
        <v>0</v>
      </c>
      <c r="AX153" s="189"/>
      <c r="AY153" s="188"/>
      <c r="AZ153" s="189"/>
      <c r="BA153" s="200"/>
      <c r="BB153" s="201"/>
      <c r="BC153" s="269">
        <f>'13.02'!BC153+BA153</f>
        <v>0</v>
      </c>
      <c r="BD153" s="270"/>
      <c r="BE153" s="200">
        <f>'13.02'!BE153+BA153</f>
        <v>0</v>
      </c>
      <c r="BF153" s="201"/>
      <c r="BG153" s="200">
        <f>AT153-BE153</f>
        <v>0</v>
      </c>
      <c r="BH153" s="206"/>
      <c r="BI153" s="201"/>
      <c r="BJ153" s="254"/>
      <c r="BK153" s="255"/>
      <c r="BL153" s="256"/>
      <c r="BM153" s="1"/>
      <c r="BN153" s="2"/>
    </row>
    <row r="154" spans="2:66" ht="15" customHeight="1">
      <c r="B154" s="212"/>
      <c r="C154" s="213"/>
      <c r="D154" s="213"/>
      <c r="E154" s="213"/>
      <c r="F154" s="213"/>
      <c r="G154" s="213"/>
      <c r="H154" s="213"/>
      <c r="I154" s="213"/>
      <c r="J154" s="213"/>
      <c r="K154" s="213"/>
      <c r="L154" s="214"/>
      <c r="M154" s="190"/>
      <c r="N154" s="242"/>
      <c r="O154" s="242"/>
      <c r="P154" s="191"/>
      <c r="Q154" s="190"/>
      <c r="R154" s="242"/>
      <c r="S154" s="242"/>
      <c r="T154" s="191"/>
      <c r="U154" s="190"/>
      <c r="V154" s="242"/>
      <c r="W154" s="242"/>
      <c r="X154" s="191"/>
      <c r="Y154" s="190"/>
      <c r="Z154" s="242"/>
      <c r="AA154" s="242"/>
      <c r="AB154" s="191"/>
      <c r="AC154" s="281"/>
      <c r="AD154" s="282"/>
      <c r="AE154" s="282"/>
      <c r="AF154" s="283"/>
      <c r="AG154" s="225"/>
      <c r="AH154" s="226"/>
      <c r="AI154" s="226"/>
      <c r="AJ154" s="226"/>
      <c r="AK154" s="226"/>
      <c r="AL154" s="226"/>
      <c r="AM154" s="226"/>
      <c r="AN154" s="226"/>
      <c r="AO154" s="227"/>
      <c r="AP154" s="271"/>
      <c r="AQ154" s="276"/>
      <c r="AR154" s="276"/>
      <c r="AS154" s="272"/>
      <c r="AT154" s="202"/>
      <c r="AU154" s="207"/>
      <c r="AV154" s="203"/>
      <c r="AW154" s="190"/>
      <c r="AX154" s="191"/>
      <c r="AY154" s="190"/>
      <c r="AZ154" s="191"/>
      <c r="BA154" s="202"/>
      <c r="BB154" s="203"/>
      <c r="BC154" s="271"/>
      <c r="BD154" s="272"/>
      <c r="BE154" s="202"/>
      <c r="BF154" s="203"/>
      <c r="BG154" s="202"/>
      <c r="BH154" s="207"/>
      <c r="BI154" s="203"/>
      <c r="BJ154" s="257"/>
      <c r="BK154" s="258"/>
      <c r="BL154" s="259"/>
      <c r="BM154" s="1"/>
      <c r="BN154" s="2"/>
    </row>
    <row r="155" spans="2:66" ht="15" customHeight="1" thickBot="1">
      <c r="B155" s="215"/>
      <c r="C155" s="216"/>
      <c r="D155" s="216"/>
      <c r="E155" s="216"/>
      <c r="F155" s="216"/>
      <c r="G155" s="216"/>
      <c r="H155" s="216"/>
      <c r="I155" s="216"/>
      <c r="J155" s="216"/>
      <c r="K155" s="216"/>
      <c r="L155" s="217"/>
      <c r="M155" s="192"/>
      <c r="N155" s="243"/>
      <c r="O155" s="243"/>
      <c r="P155" s="193"/>
      <c r="Q155" s="192"/>
      <c r="R155" s="243"/>
      <c r="S155" s="243"/>
      <c r="T155" s="193"/>
      <c r="U155" s="192"/>
      <c r="V155" s="243"/>
      <c r="W155" s="243"/>
      <c r="X155" s="193"/>
      <c r="Y155" s="192"/>
      <c r="Z155" s="243"/>
      <c r="AA155" s="243"/>
      <c r="AB155" s="193"/>
      <c r="AC155" s="284"/>
      <c r="AD155" s="285"/>
      <c r="AE155" s="285"/>
      <c r="AF155" s="286"/>
      <c r="AG155" s="228"/>
      <c r="AH155" s="229"/>
      <c r="AI155" s="229"/>
      <c r="AJ155" s="229"/>
      <c r="AK155" s="229"/>
      <c r="AL155" s="229"/>
      <c r="AM155" s="229"/>
      <c r="AN155" s="229"/>
      <c r="AO155" s="230"/>
      <c r="AP155" s="273"/>
      <c r="AQ155" s="277"/>
      <c r="AR155" s="277"/>
      <c r="AS155" s="274"/>
      <c r="AT155" s="204"/>
      <c r="AU155" s="208"/>
      <c r="AV155" s="205"/>
      <c r="AW155" s="192"/>
      <c r="AX155" s="193"/>
      <c r="AY155" s="192"/>
      <c r="AZ155" s="193"/>
      <c r="BA155" s="204"/>
      <c r="BB155" s="205"/>
      <c r="BC155" s="273"/>
      <c r="BD155" s="274"/>
      <c r="BE155" s="204"/>
      <c r="BF155" s="205"/>
      <c r="BG155" s="204"/>
      <c r="BH155" s="208"/>
      <c r="BI155" s="205"/>
      <c r="BJ155" s="260"/>
      <c r="BK155" s="261"/>
      <c r="BL155" s="262"/>
      <c r="BM155" s="1"/>
      <c r="BN155" s="2"/>
    </row>
    <row r="156" spans="2:66" ht="15" customHeight="1" thickTop="1">
      <c r="B156" s="209"/>
      <c r="C156" s="210"/>
      <c r="D156" s="210"/>
      <c r="E156" s="210"/>
      <c r="F156" s="210"/>
      <c r="G156" s="210"/>
      <c r="H156" s="210"/>
      <c r="I156" s="210"/>
      <c r="J156" s="210"/>
      <c r="K156" s="210"/>
      <c r="L156" s="211"/>
      <c r="M156" s="194"/>
      <c r="N156" s="219"/>
      <c r="O156" s="219"/>
      <c r="P156" s="195"/>
      <c r="Q156" s="194"/>
      <c r="R156" s="219"/>
      <c r="S156" s="219"/>
      <c r="T156" s="195"/>
      <c r="U156" s="194"/>
      <c r="V156" s="219"/>
      <c r="W156" s="219"/>
      <c r="X156" s="195"/>
      <c r="Y156" s="194"/>
      <c r="Z156" s="219"/>
      <c r="AA156" s="219"/>
      <c r="AB156" s="195"/>
      <c r="AC156" s="188"/>
      <c r="AD156" s="241"/>
      <c r="AE156" s="241"/>
      <c r="AF156" s="189"/>
      <c r="AG156" s="222" t="s">
        <v>215</v>
      </c>
      <c r="AH156" s="223"/>
      <c r="AI156" s="223"/>
      <c r="AJ156" s="223"/>
      <c r="AK156" s="223"/>
      <c r="AL156" s="223"/>
      <c r="AM156" s="223"/>
      <c r="AN156" s="223"/>
      <c r="AO156" s="224"/>
      <c r="AP156" s="269" t="s">
        <v>61</v>
      </c>
      <c r="AQ156" s="275"/>
      <c r="AR156" s="275"/>
      <c r="AS156" s="270"/>
      <c r="AT156" s="200">
        <f>'13.02'!AT156+AY156</f>
        <v>37</v>
      </c>
      <c r="AU156" s="206"/>
      <c r="AV156" s="201"/>
      <c r="AW156" s="188">
        <f>'13.02'!BG156</f>
        <v>37</v>
      </c>
      <c r="AX156" s="189"/>
      <c r="AY156" s="188"/>
      <c r="AZ156" s="189"/>
      <c r="BA156" s="200"/>
      <c r="BB156" s="201"/>
      <c r="BC156" s="269">
        <f>'13.02'!BC156+BA156</f>
        <v>0</v>
      </c>
      <c r="BD156" s="270"/>
      <c r="BE156" s="200">
        <f>'13.02'!BE156+BA156</f>
        <v>0</v>
      </c>
      <c r="BF156" s="201"/>
      <c r="BG156" s="200">
        <f>AT156-BE156</f>
        <v>37</v>
      </c>
      <c r="BH156" s="206"/>
      <c r="BI156" s="201"/>
      <c r="BJ156" s="254">
        <f>((LEFT(AP156,FIND(" ",AP156)-1)*BC156)/$S$279)</f>
        <v>0</v>
      </c>
      <c r="BK156" s="255"/>
      <c r="BL156" s="256"/>
      <c r="BM156" s="1"/>
      <c r="BN156" s="2"/>
    </row>
    <row r="157" spans="2:66" ht="15" customHeight="1">
      <c r="B157" s="212"/>
      <c r="C157" s="213"/>
      <c r="D157" s="213"/>
      <c r="E157" s="213"/>
      <c r="F157" s="213"/>
      <c r="G157" s="213"/>
      <c r="H157" s="213"/>
      <c r="I157" s="213"/>
      <c r="J157" s="213"/>
      <c r="K157" s="213"/>
      <c r="L157" s="214"/>
      <c r="M157" s="196"/>
      <c r="N157" s="220"/>
      <c r="O157" s="220"/>
      <c r="P157" s="197"/>
      <c r="Q157" s="196"/>
      <c r="R157" s="220"/>
      <c r="S157" s="220"/>
      <c r="T157" s="197"/>
      <c r="U157" s="196"/>
      <c r="V157" s="220"/>
      <c r="W157" s="220"/>
      <c r="X157" s="197"/>
      <c r="Y157" s="196"/>
      <c r="Z157" s="220"/>
      <c r="AA157" s="220"/>
      <c r="AB157" s="197"/>
      <c r="AC157" s="190"/>
      <c r="AD157" s="242"/>
      <c r="AE157" s="242"/>
      <c r="AF157" s="191"/>
      <c r="AG157" s="225"/>
      <c r="AH157" s="226"/>
      <c r="AI157" s="226"/>
      <c r="AJ157" s="226"/>
      <c r="AK157" s="226"/>
      <c r="AL157" s="226"/>
      <c r="AM157" s="226"/>
      <c r="AN157" s="226"/>
      <c r="AO157" s="227"/>
      <c r="AP157" s="271"/>
      <c r="AQ157" s="276"/>
      <c r="AR157" s="276"/>
      <c r="AS157" s="272"/>
      <c r="AT157" s="202"/>
      <c r="AU157" s="207"/>
      <c r="AV157" s="203"/>
      <c r="AW157" s="190"/>
      <c r="AX157" s="191"/>
      <c r="AY157" s="190"/>
      <c r="AZ157" s="191"/>
      <c r="BA157" s="202"/>
      <c r="BB157" s="203"/>
      <c r="BC157" s="271"/>
      <c r="BD157" s="272"/>
      <c r="BE157" s="202"/>
      <c r="BF157" s="203"/>
      <c r="BG157" s="202"/>
      <c r="BH157" s="207"/>
      <c r="BI157" s="203"/>
      <c r="BJ157" s="257"/>
      <c r="BK157" s="258"/>
      <c r="BL157" s="259"/>
      <c r="BM157" s="1"/>
      <c r="BN157" s="2"/>
    </row>
    <row r="158" spans="2:66" ht="15" customHeight="1" thickBot="1">
      <c r="B158" s="215"/>
      <c r="C158" s="216"/>
      <c r="D158" s="216"/>
      <c r="E158" s="216"/>
      <c r="F158" s="216"/>
      <c r="G158" s="216"/>
      <c r="H158" s="216"/>
      <c r="I158" s="216"/>
      <c r="J158" s="216"/>
      <c r="K158" s="216"/>
      <c r="L158" s="217"/>
      <c r="M158" s="198"/>
      <c r="N158" s="221"/>
      <c r="O158" s="221"/>
      <c r="P158" s="199"/>
      <c r="Q158" s="198"/>
      <c r="R158" s="221"/>
      <c r="S158" s="221"/>
      <c r="T158" s="199"/>
      <c r="U158" s="198"/>
      <c r="V158" s="221"/>
      <c r="W158" s="221"/>
      <c r="X158" s="199"/>
      <c r="Y158" s="198"/>
      <c r="Z158" s="221"/>
      <c r="AA158" s="221"/>
      <c r="AB158" s="199"/>
      <c r="AC158" s="192"/>
      <c r="AD158" s="243"/>
      <c r="AE158" s="243"/>
      <c r="AF158" s="193"/>
      <c r="AG158" s="228"/>
      <c r="AH158" s="229"/>
      <c r="AI158" s="229"/>
      <c r="AJ158" s="229"/>
      <c r="AK158" s="229"/>
      <c r="AL158" s="229"/>
      <c r="AM158" s="229"/>
      <c r="AN158" s="229"/>
      <c r="AO158" s="230"/>
      <c r="AP158" s="273"/>
      <c r="AQ158" s="277"/>
      <c r="AR158" s="277"/>
      <c r="AS158" s="274"/>
      <c r="AT158" s="204"/>
      <c r="AU158" s="208"/>
      <c r="AV158" s="205"/>
      <c r="AW158" s="192"/>
      <c r="AX158" s="193"/>
      <c r="AY158" s="192"/>
      <c r="AZ158" s="193"/>
      <c r="BA158" s="204"/>
      <c r="BB158" s="205"/>
      <c r="BC158" s="273"/>
      <c r="BD158" s="274"/>
      <c r="BE158" s="204"/>
      <c r="BF158" s="205"/>
      <c r="BG158" s="204"/>
      <c r="BH158" s="208"/>
      <c r="BI158" s="205"/>
      <c r="BJ158" s="260"/>
      <c r="BK158" s="261"/>
      <c r="BL158" s="262"/>
      <c r="BM158" s="1"/>
      <c r="BN158" s="2"/>
    </row>
    <row r="159" spans="2:66" ht="15" customHeight="1" thickTop="1" thickBot="1">
      <c r="B159" s="209"/>
      <c r="C159" s="210"/>
      <c r="D159" s="210"/>
      <c r="E159" s="210"/>
      <c r="F159" s="210"/>
      <c r="G159" s="210"/>
      <c r="H159" s="210"/>
      <c r="I159" s="210"/>
      <c r="J159" s="210"/>
      <c r="K159" s="210"/>
      <c r="L159" s="211"/>
      <c r="M159" s="218"/>
      <c r="N159" s="218"/>
      <c r="O159" s="218"/>
      <c r="P159" s="218"/>
      <c r="Q159" s="218"/>
      <c r="R159" s="218"/>
      <c r="S159" s="218"/>
      <c r="T159" s="218"/>
      <c r="U159" s="218"/>
      <c r="V159" s="218"/>
      <c r="W159" s="218"/>
      <c r="X159" s="218"/>
      <c r="Y159" s="218"/>
      <c r="Z159" s="218"/>
      <c r="AA159" s="218"/>
      <c r="AB159" s="218"/>
      <c r="AC159" s="182"/>
      <c r="AD159" s="182"/>
      <c r="AE159" s="182"/>
      <c r="AF159" s="182"/>
      <c r="AG159" s="222" t="s">
        <v>301</v>
      </c>
      <c r="AH159" s="223"/>
      <c r="AI159" s="223"/>
      <c r="AJ159" s="223"/>
      <c r="AK159" s="223"/>
      <c r="AL159" s="223"/>
      <c r="AM159" s="223"/>
      <c r="AN159" s="223"/>
      <c r="AO159" s="224"/>
      <c r="AP159" s="269" t="s">
        <v>52</v>
      </c>
      <c r="AQ159" s="275"/>
      <c r="AR159" s="275"/>
      <c r="AS159" s="270"/>
      <c r="AT159" s="200">
        <f>'13.02'!AT159+AY159</f>
        <v>10</v>
      </c>
      <c r="AU159" s="206"/>
      <c r="AV159" s="201"/>
      <c r="AW159" s="188">
        <f>'13.02'!BG159</f>
        <v>10</v>
      </c>
      <c r="AX159" s="189"/>
      <c r="AY159" s="188"/>
      <c r="AZ159" s="189"/>
      <c r="BA159" s="200"/>
      <c r="BB159" s="201"/>
      <c r="BC159" s="269">
        <f>'13.02'!BC159+BA159</f>
        <v>0</v>
      </c>
      <c r="BD159" s="270"/>
      <c r="BE159" s="200">
        <f>'13.02'!BE159+BA159</f>
        <v>0</v>
      </c>
      <c r="BF159" s="201"/>
      <c r="BG159" s="200">
        <f>AT159-BE159</f>
        <v>10</v>
      </c>
      <c r="BH159" s="206"/>
      <c r="BI159" s="201"/>
      <c r="BJ159" s="254">
        <f>((LEFT(AP159,FIND(" ",AP159)-1)*BC159)/$S$279)</f>
        <v>0</v>
      </c>
      <c r="BK159" s="255"/>
      <c r="BL159" s="256"/>
      <c r="BM159" s="1"/>
      <c r="BN159" s="2"/>
    </row>
    <row r="160" spans="2:66" ht="15" customHeight="1" thickTop="1" thickBot="1">
      <c r="B160" s="212"/>
      <c r="C160" s="213"/>
      <c r="D160" s="213"/>
      <c r="E160" s="213"/>
      <c r="F160" s="213"/>
      <c r="G160" s="213"/>
      <c r="H160" s="213"/>
      <c r="I160" s="213"/>
      <c r="J160" s="213"/>
      <c r="K160" s="213"/>
      <c r="L160" s="214"/>
      <c r="M160" s="218"/>
      <c r="N160" s="218"/>
      <c r="O160" s="218"/>
      <c r="P160" s="218"/>
      <c r="Q160" s="218"/>
      <c r="R160" s="218"/>
      <c r="S160" s="218"/>
      <c r="T160" s="218"/>
      <c r="U160" s="218"/>
      <c r="V160" s="218"/>
      <c r="W160" s="218"/>
      <c r="X160" s="218"/>
      <c r="Y160" s="218"/>
      <c r="Z160" s="218"/>
      <c r="AA160" s="218"/>
      <c r="AB160" s="218"/>
      <c r="AC160" s="182"/>
      <c r="AD160" s="182"/>
      <c r="AE160" s="182"/>
      <c r="AF160" s="182"/>
      <c r="AG160" s="225"/>
      <c r="AH160" s="226"/>
      <c r="AI160" s="226"/>
      <c r="AJ160" s="226"/>
      <c r="AK160" s="226"/>
      <c r="AL160" s="226"/>
      <c r="AM160" s="226"/>
      <c r="AN160" s="226"/>
      <c r="AO160" s="227"/>
      <c r="AP160" s="271"/>
      <c r="AQ160" s="276"/>
      <c r="AR160" s="276"/>
      <c r="AS160" s="272"/>
      <c r="AT160" s="202"/>
      <c r="AU160" s="207"/>
      <c r="AV160" s="203"/>
      <c r="AW160" s="190"/>
      <c r="AX160" s="191"/>
      <c r="AY160" s="190"/>
      <c r="AZ160" s="191"/>
      <c r="BA160" s="202"/>
      <c r="BB160" s="203"/>
      <c r="BC160" s="271"/>
      <c r="BD160" s="272"/>
      <c r="BE160" s="202"/>
      <c r="BF160" s="203"/>
      <c r="BG160" s="202"/>
      <c r="BH160" s="207"/>
      <c r="BI160" s="203"/>
      <c r="BJ160" s="257"/>
      <c r="BK160" s="258"/>
      <c r="BL160" s="259"/>
      <c r="BM160" s="1"/>
      <c r="BN160" s="2"/>
    </row>
    <row r="161" spans="2:67" ht="15" customHeight="1" thickTop="1" thickBot="1">
      <c r="B161" s="215"/>
      <c r="C161" s="216"/>
      <c r="D161" s="216"/>
      <c r="E161" s="216"/>
      <c r="F161" s="216"/>
      <c r="G161" s="216"/>
      <c r="H161" s="216"/>
      <c r="I161" s="216"/>
      <c r="J161" s="216"/>
      <c r="K161" s="216"/>
      <c r="L161" s="217"/>
      <c r="M161" s="218"/>
      <c r="N161" s="218"/>
      <c r="O161" s="218"/>
      <c r="P161" s="218"/>
      <c r="Q161" s="218"/>
      <c r="R161" s="218"/>
      <c r="S161" s="218"/>
      <c r="T161" s="218"/>
      <c r="U161" s="218"/>
      <c r="V161" s="218"/>
      <c r="W161" s="218"/>
      <c r="X161" s="218"/>
      <c r="Y161" s="218"/>
      <c r="Z161" s="218"/>
      <c r="AA161" s="218"/>
      <c r="AB161" s="218"/>
      <c r="AC161" s="182"/>
      <c r="AD161" s="182"/>
      <c r="AE161" s="182"/>
      <c r="AF161" s="182"/>
      <c r="AG161" s="228"/>
      <c r="AH161" s="229"/>
      <c r="AI161" s="229"/>
      <c r="AJ161" s="229"/>
      <c r="AK161" s="229"/>
      <c r="AL161" s="229"/>
      <c r="AM161" s="229"/>
      <c r="AN161" s="229"/>
      <c r="AO161" s="230"/>
      <c r="AP161" s="273"/>
      <c r="AQ161" s="277"/>
      <c r="AR161" s="277"/>
      <c r="AS161" s="274"/>
      <c r="AT161" s="204"/>
      <c r="AU161" s="208"/>
      <c r="AV161" s="205"/>
      <c r="AW161" s="192"/>
      <c r="AX161" s="193"/>
      <c r="AY161" s="192"/>
      <c r="AZ161" s="193"/>
      <c r="BA161" s="204"/>
      <c r="BB161" s="205"/>
      <c r="BC161" s="273"/>
      <c r="BD161" s="274"/>
      <c r="BE161" s="204"/>
      <c r="BF161" s="205"/>
      <c r="BG161" s="204"/>
      <c r="BH161" s="208"/>
      <c r="BI161" s="205"/>
      <c r="BJ161" s="260"/>
      <c r="BK161" s="261"/>
      <c r="BL161" s="262"/>
      <c r="BM161" s="1"/>
      <c r="BN161" s="2"/>
    </row>
    <row r="162" spans="2:67" ht="15" customHeight="1" thickTop="1" thickBot="1">
      <c r="B162" s="209"/>
      <c r="C162" s="210"/>
      <c r="D162" s="210"/>
      <c r="E162" s="210"/>
      <c r="F162" s="210"/>
      <c r="G162" s="210"/>
      <c r="H162" s="210"/>
      <c r="I162" s="210"/>
      <c r="J162" s="210"/>
      <c r="K162" s="210"/>
      <c r="L162" s="211"/>
      <c r="M162" s="218"/>
      <c r="N162" s="218"/>
      <c r="O162" s="218"/>
      <c r="P162" s="218"/>
      <c r="Q162" s="218"/>
      <c r="R162" s="218"/>
      <c r="S162" s="218"/>
      <c r="T162" s="218"/>
      <c r="U162" s="218"/>
      <c r="V162" s="218"/>
      <c r="W162" s="218"/>
      <c r="X162" s="218"/>
      <c r="Y162" s="218"/>
      <c r="Z162" s="218"/>
      <c r="AA162" s="218"/>
      <c r="AB162" s="218"/>
      <c r="AC162" s="182"/>
      <c r="AD162" s="182"/>
      <c r="AE162" s="182"/>
      <c r="AF162" s="182"/>
      <c r="AG162" s="222" t="s">
        <v>164</v>
      </c>
      <c r="AH162" s="223"/>
      <c r="AI162" s="223"/>
      <c r="AJ162" s="223"/>
      <c r="AK162" s="223"/>
      <c r="AL162" s="223"/>
      <c r="AM162" s="223"/>
      <c r="AN162" s="223"/>
      <c r="AO162" s="224"/>
      <c r="AP162" s="269" t="s">
        <v>52</v>
      </c>
      <c r="AQ162" s="275"/>
      <c r="AR162" s="275"/>
      <c r="AS162" s="270"/>
      <c r="AT162" s="200">
        <f>'13.02'!AT162+AY162</f>
        <v>0</v>
      </c>
      <c r="AU162" s="206"/>
      <c r="AV162" s="201"/>
      <c r="AW162" s="188">
        <f>'13.02'!BG162</f>
        <v>0</v>
      </c>
      <c r="AX162" s="189"/>
      <c r="AY162" s="188"/>
      <c r="AZ162" s="189"/>
      <c r="BA162" s="200"/>
      <c r="BB162" s="201"/>
      <c r="BC162" s="269">
        <f>'13.02'!BC162+BA162</f>
        <v>0</v>
      </c>
      <c r="BD162" s="270"/>
      <c r="BE162" s="200">
        <f>'13.02'!BE162+BA162</f>
        <v>0</v>
      </c>
      <c r="BF162" s="201"/>
      <c r="BG162" s="200">
        <f>AT162-BE162</f>
        <v>0</v>
      </c>
      <c r="BH162" s="206"/>
      <c r="BI162" s="201"/>
      <c r="BJ162" s="254">
        <f>((LEFT(AP162,FIND(" ",AP162)-1)*BC162)/$S$279)</f>
        <v>0</v>
      </c>
      <c r="BK162" s="255"/>
      <c r="BL162" s="256"/>
      <c r="BM162" s="1"/>
      <c r="BN162" s="2"/>
    </row>
    <row r="163" spans="2:67" ht="15" customHeight="1" thickTop="1" thickBot="1">
      <c r="B163" s="212"/>
      <c r="C163" s="213"/>
      <c r="D163" s="213"/>
      <c r="E163" s="213"/>
      <c r="F163" s="213"/>
      <c r="G163" s="213"/>
      <c r="H163" s="213"/>
      <c r="I163" s="213"/>
      <c r="J163" s="213"/>
      <c r="K163" s="213"/>
      <c r="L163" s="214"/>
      <c r="M163" s="218"/>
      <c r="N163" s="218"/>
      <c r="O163" s="218"/>
      <c r="P163" s="218"/>
      <c r="Q163" s="218"/>
      <c r="R163" s="218"/>
      <c r="S163" s="218"/>
      <c r="T163" s="218"/>
      <c r="U163" s="218"/>
      <c r="V163" s="218"/>
      <c r="W163" s="218"/>
      <c r="X163" s="218"/>
      <c r="Y163" s="218"/>
      <c r="Z163" s="218"/>
      <c r="AA163" s="218"/>
      <c r="AB163" s="218"/>
      <c r="AC163" s="182"/>
      <c r="AD163" s="182"/>
      <c r="AE163" s="182"/>
      <c r="AF163" s="182"/>
      <c r="AG163" s="225"/>
      <c r="AH163" s="226"/>
      <c r="AI163" s="226"/>
      <c r="AJ163" s="226"/>
      <c r="AK163" s="226"/>
      <c r="AL163" s="226"/>
      <c r="AM163" s="226"/>
      <c r="AN163" s="226"/>
      <c r="AO163" s="227"/>
      <c r="AP163" s="271"/>
      <c r="AQ163" s="276"/>
      <c r="AR163" s="276"/>
      <c r="AS163" s="272"/>
      <c r="AT163" s="202"/>
      <c r="AU163" s="207"/>
      <c r="AV163" s="203"/>
      <c r="AW163" s="190"/>
      <c r="AX163" s="191"/>
      <c r="AY163" s="190"/>
      <c r="AZ163" s="191"/>
      <c r="BA163" s="202"/>
      <c r="BB163" s="203"/>
      <c r="BC163" s="271"/>
      <c r="BD163" s="272"/>
      <c r="BE163" s="202"/>
      <c r="BF163" s="203"/>
      <c r="BG163" s="202"/>
      <c r="BH163" s="207"/>
      <c r="BI163" s="203"/>
      <c r="BJ163" s="257"/>
      <c r="BK163" s="258"/>
      <c r="BL163" s="259"/>
      <c r="BM163" s="1"/>
      <c r="BN163" s="2"/>
    </row>
    <row r="164" spans="2:67" ht="15" customHeight="1" thickTop="1" thickBot="1">
      <c r="B164" s="215"/>
      <c r="C164" s="216"/>
      <c r="D164" s="216"/>
      <c r="E164" s="216"/>
      <c r="F164" s="216"/>
      <c r="G164" s="216"/>
      <c r="H164" s="216"/>
      <c r="I164" s="216"/>
      <c r="J164" s="216"/>
      <c r="K164" s="216"/>
      <c r="L164" s="217"/>
      <c r="M164" s="218"/>
      <c r="N164" s="218"/>
      <c r="O164" s="218"/>
      <c r="P164" s="218"/>
      <c r="Q164" s="218"/>
      <c r="R164" s="218"/>
      <c r="S164" s="218"/>
      <c r="T164" s="218"/>
      <c r="U164" s="218"/>
      <c r="V164" s="218"/>
      <c r="W164" s="218"/>
      <c r="X164" s="218"/>
      <c r="Y164" s="218"/>
      <c r="Z164" s="218"/>
      <c r="AA164" s="218"/>
      <c r="AB164" s="218"/>
      <c r="AC164" s="182"/>
      <c r="AD164" s="182"/>
      <c r="AE164" s="182"/>
      <c r="AF164" s="182"/>
      <c r="AG164" s="228"/>
      <c r="AH164" s="229"/>
      <c r="AI164" s="229"/>
      <c r="AJ164" s="229"/>
      <c r="AK164" s="229"/>
      <c r="AL164" s="229"/>
      <c r="AM164" s="229"/>
      <c r="AN164" s="229"/>
      <c r="AO164" s="230"/>
      <c r="AP164" s="273"/>
      <c r="AQ164" s="277"/>
      <c r="AR164" s="277"/>
      <c r="AS164" s="274"/>
      <c r="AT164" s="204"/>
      <c r="AU164" s="208"/>
      <c r="AV164" s="205"/>
      <c r="AW164" s="192"/>
      <c r="AX164" s="193"/>
      <c r="AY164" s="192"/>
      <c r="AZ164" s="193"/>
      <c r="BA164" s="204"/>
      <c r="BB164" s="205"/>
      <c r="BC164" s="273"/>
      <c r="BD164" s="274"/>
      <c r="BE164" s="204"/>
      <c r="BF164" s="205"/>
      <c r="BG164" s="204"/>
      <c r="BH164" s="208"/>
      <c r="BI164" s="205"/>
      <c r="BJ164" s="260"/>
      <c r="BK164" s="261"/>
      <c r="BL164" s="262"/>
      <c r="BM164" s="1"/>
      <c r="BN164" s="2"/>
    </row>
    <row r="165" spans="2:67" ht="15" customHeight="1" thickTop="1" thickBot="1">
      <c r="B165" s="209"/>
      <c r="C165" s="210"/>
      <c r="D165" s="210"/>
      <c r="E165" s="210"/>
      <c r="F165" s="210"/>
      <c r="G165" s="210"/>
      <c r="H165" s="210"/>
      <c r="I165" s="210"/>
      <c r="J165" s="210"/>
      <c r="K165" s="210"/>
      <c r="L165" s="211"/>
      <c r="M165" s="218"/>
      <c r="N165" s="218"/>
      <c r="O165" s="218"/>
      <c r="P165" s="218"/>
      <c r="Q165" s="218"/>
      <c r="R165" s="218"/>
      <c r="S165" s="218"/>
      <c r="T165" s="218"/>
      <c r="U165" s="218"/>
      <c r="V165" s="218"/>
      <c r="W165" s="218"/>
      <c r="X165" s="218"/>
      <c r="Y165" s="218"/>
      <c r="Z165" s="218"/>
      <c r="AA165" s="218"/>
      <c r="AB165" s="218"/>
      <c r="AC165" s="182"/>
      <c r="AD165" s="182"/>
      <c r="AE165" s="182"/>
      <c r="AF165" s="182"/>
      <c r="AG165" s="265" t="s">
        <v>63</v>
      </c>
      <c r="AH165" s="265"/>
      <c r="AI165" s="265"/>
      <c r="AJ165" s="265"/>
      <c r="AK165" s="265"/>
      <c r="AL165" s="265"/>
      <c r="AM165" s="265"/>
      <c r="AN165" s="265"/>
      <c r="AO165" s="265"/>
      <c r="AP165" s="265"/>
      <c r="AQ165" s="265"/>
      <c r="AR165" s="265"/>
      <c r="AS165" s="265"/>
      <c r="AT165" s="265"/>
      <c r="AU165" s="265"/>
      <c r="AV165" s="265"/>
      <c r="AW165" s="265"/>
      <c r="AX165" s="265"/>
      <c r="AY165" s="265"/>
      <c r="AZ165" s="265"/>
      <c r="BA165" s="265"/>
      <c r="BB165" s="265"/>
      <c r="BC165" s="265"/>
      <c r="BD165" s="265"/>
      <c r="BE165" s="265"/>
      <c r="BF165" s="265"/>
      <c r="BG165" s="265"/>
      <c r="BH165" s="265"/>
      <c r="BI165" s="266"/>
      <c r="BJ165" s="254">
        <f>SUM(BG66:BI164)</f>
        <v>528</v>
      </c>
      <c r="BK165" s="255"/>
      <c r="BL165" s="256"/>
      <c r="BM165" s="263" t="s">
        <v>263</v>
      </c>
      <c r="BN165" s="264"/>
      <c r="BO165" s="264"/>
    </row>
    <row r="166" spans="2:67" ht="15" customHeight="1" thickTop="1" thickBot="1">
      <c r="B166" s="212"/>
      <c r="C166" s="213"/>
      <c r="D166" s="213"/>
      <c r="E166" s="213"/>
      <c r="F166" s="213"/>
      <c r="G166" s="213"/>
      <c r="H166" s="213"/>
      <c r="I166" s="213"/>
      <c r="J166" s="213"/>
      <c r="K166" s="213"/>
      <c r="L166" s="214"/>
      <c r="M166" s="218"/>
      <c r="N166" s="218"/>
      <c r="O166" s="218"/>
      <c r="P166" s="218"/>
      <c r="Q166" s="218"/>
      <c r="R166" s="218"/>
      <c r="S166" s="218"/>
      <c r="T166" s="218"/>
      <c r="U166" s="218"/>
      <c r="V166" s="218"/>
      <c r="W166" s="218"/>
      <c r="X166" s="218"/>
      <c r="Y166" s="218"/>
      <c r="Z166" s="218"/>
      <c r="AA166" s="218"/>
      <c r="AB166" s="218"/>
      <c r="AC166" s="182"/>
      <c r="AD166" s="182"/>
      <c r="AE166" s="182"/>
      <c r="AF166" s="182"/>
      <c r="AG166" s="267"/>
      <c r="AH166" s="267"/>
      <c r="AI166" s="267"/>
      <c r="AJ166" s="267"/>
      <c r="AK166" s="267"/>
      <c r="AL166" s="267"/>
      <c r="AM166" s="267"/>
      <c r="AN166" s="267"/>
      <c r="AO166" s="267"/>
      <c r="AP166" s="267"/>
      <c r="AQ166" s="267"/>
      <c r="AR166" s="267"/>
      <c r="AS166" s="267"/>
      <c r="AT166" s="267"/>
      <c r="AU166" s="267"/>
      <c r="AV166" s="267"/>
      <c r="AW166" s="267"/>
      <c r="AX166" s="267"/>
      <c r="AY166" s="267"/>
      <c r="AZ166" s="267"/>
      <c r="BA166" s="267"/>
      <c r="BB166" s="267"/>
      <c r="BC166" s="267"/>
      <c r="BD166" s="267"/>
      <c r="BE166" s="267"/>
      <c r="BF166" s="267"/>
      <c r="BG166" s="267"/>
      <c r="BH166" s="267"/>
      <c r="BI166" s="268"/>
      <c r="BJ166" s="257"/>
      <c r="BK166" s="258"/>
      <c r="BL166" s="259"/>
      <c r="BM166" s="263"/>
      <c r="BN166" s="264"/>
      <c r="BO166" s="264"/>
    </row>
    <row r="167" spans="2:67" ht="15" customHeight="1" thickTop="1" thickBot="1">
      <c r="B167" s="215"/>
      <c r="C167" s="216"/>
      <c r="D167" s="216"/>
      <c r="E167" s="216"/>
      <c r="F167" s="216"/>
      <c r="G167" s="216"/>
      <c r="H167" s="216"/>
      <c r="I167" s="216"/>
      <c r="J167" s="216"/>
      <c r="K167" s="216"/>
      <c r="L167" s="217"/>
      <c r="M167" s="218"/>
      <c r="N167" s="218"/>
      <c r="O167" s="218"/>
      <c r="P167" s="218"/>
      <c r="Q167" s="218"/>
      <c r="R167" s="218"/>
      <c r="S167" s="218"/>
      <c r="T167" s="218"/>
      <c r="U167" s="218"/>
      <c r="V167" s="218"/>
      <c r="W167" s="218"/>
      <c r="X167" s="218"/>
      <c r="Y167" s="218"/>
      <c r="Z167" s="218"/>
      <c r="AA167" s="218"/>
      <c r="AB167" s="218"/>
      <c r="AC167" s="182"/>
      <c r="AD167" s="182"/>
      <c r="AE167" s="182"/>
      <c r="AF167" s="182"/>
      <c r="AG167" s="267"/>
      <c r="AH167" s="267"/>
      <c r="AI167" s="267"/>
      <c r="AJ167" s="267"/>
      <c r="AK167" s="267"/>
      <c r="AL167" s="267"/>
      <c r="AM167" s="267"/>
      <c r="AN167" s="267"/>
      <c r="AO167" s="267"/>
      <c r="AP167" s="267"/>
      <c r="AQ167" s="267"/>
      <c r="AR167" s="267"/>
      <c r="AS167" s="267"/>
      <c r="AT167" s="267"/>
      <c r="AU167" s="267"/>
      <c r="AV167" s="267"/>
      <c r="AW167" s="267"/>
      <c r="AX167" s="267"/>
      <c r="AY167" s="267"/>
      <c r="AZ167" s="267"/>
      <c r="BA167" s="267"/>
      <c r="BB167" s="267"/>
      <c r="BC167" s="267"/>
      <c r="BD167" s="267"/>
      <c r="BE167" s="267"/>
      <c r="BF167" s="267"/>
      <c r="BG167" s="267"/>
      <c r="BH167" s="267"/>
      <c r="BI167" s="268"/>
      <c r="BJ167" s="260"/>
      <c r="BK167" s="261"/>
      <c r="BL167" s="262"/>
      <c r="BM167" s="263"/>
      <c r="BN167" s="264"/>
      <c r="BO167" s="264"/>
    </row>
    <row r="168" spans="2:67" ht="15" customHeight="1" thickTop="1" thickBot="1">
      <c r="B168" s="209"/>
      <c r="C168" s="210"/>
      <c r="D168" s="210"/>
      <c r="E168" s="210"/>
      <c r="F168" s="210"/>
      <c r="G168" s="210"/>
      <c r="H168" s="210"/>
      <c r="I168" s="210"/>
      <c r="J168" s="210"/>
      <c r="K168" s="210"/>
      <c r="L168" s="211"/>
      <c r="M168" s="218"/>
      <c r="N168" s="218"/>
      <c r="O168" s="218"/>
      <c r="P168" s="218"/>
      <c r="Q168" s="218"/>
      <c r="R168" s="218"/>
      <c r="S168" s="218"/>
      <c r="T168" s="218"/>
      <c r="U168" s="218"/>
      <c r="V168" s="218"/>
      <c r="W168" s="218"/>
      <c r="X168" s="218"/>
      <c r="Y168" s="218"/>
      <c r="Z168" s="218"/>
      <c r="AA168" s="218"/>
      <c r="AB168" s="218"/>
      <c r="AC168" s="182"/>
      <c r="AD168" s="182"/>
      <c r="AE168" s="182"/>
      <c r="AF168" s="182"/>
      <c r="AG168" s="246" t="s">
        <v>40</v>
      </c>
      <c r="AH168" s="246"/>
      <c r="AI168" s="246"/>
      <c r="AJ168" s="246"/>
      <c r="AK168" s="246"/>
      <c r="AL168" s="246"/>
      <c r="AM168" s="246"/>
      <c r="AN168" s="246"/>
      <c r="AO168" s="246"/>
      <c r="AP168" s="246" t="s">
        <v>41</v>
      </c>
      <c r="AQ168" s="246"/>
      <c r="AR168" s="246"/>
      <c r="AS168" s="246"/>
      <c r="AT168" s="247" t="s">
        <v>42</v>
      </c>
      <c r="AU168" s="247"/>
      <c r="AV168" s="247"/>
      <c r="AW168" s="246" t="s">
        <v>43</v>
      </c>
      <c r="AX168" s="246"/>
      <c r="AY168" s="246"/>
      <c r="AZ168" s="246"/>
      <c r="BA168" s="246"/>
      <c r="BB168" s="246"/>
      <c r="BC168" s="248" t="s">
        <v>44</v>
      </c>
      <c r="BD168" s="249"/>
      <c r="BE168" s="248" t="s">
        <v>45</v>
      </c>
      <c r="BF168" s="249"/>
      <c r="BG168" s="246" t="s">
        <v>46</v>
      </c>
      <c r="BH168" s="246"/>
      <c r="BI168" s="246"/>
      <c r="BJ168" s="254">
        <f>SUM(BG174:BI209)</f>
        <v>11</v>
      </c>
      <c r="BK168" s="255"/>
      <c r="BL168" s="256"/>
      <c r="BM168" s="263" t="s">
        <v>264</v>
      </c>
      <c r="BN168" s="264"/>
      <c r="BO168" s="264"/>
    </row>
    <row r="169" spans="2:67" ht="15" customHeight="1" thickTop="1" thickBot="1">
      <c r="B169" s="212"/>
      <c r="C169" s="213"/>
      <c r="D169" s="213"/>
      <c r="E169" s="213"/>
      <c r="F169" s="213"/>
      <c r="G169" s="213"/>
      <c r="H169" s="213"/>
      <c r="I169" s="213"/>
      <c r="J169" s="213"/>
      <c r="K169" s="213"/>
      <c r="L169" s="214"/>
      <c r="M169" s="218"/>
      <c r="N169" s="218"/>
      <c r="O169" s="218"/>
      <c r="P169" s="218"/>
      <c r="Q169" s="218"/>
      <c r="R169" s="218"/>
      <c r="S169" s="218"/>
      <c r="T169" s="218"/>
      <c r="U169" s="218"/>
      <c r="V169" s="218"/>
      <c r="W169" s="218"/>
      <c r="X169" s="218"/>
      <c r="Y169" s="218"/>
      <c r="Z169" s="218"/>
      <c r="AA169" s="218"/>
      <c r="AB169" s="218"/>
      <c r="AC169" s="182"/>
      <c r="AD169" s="182"/>
      <c r="AE169" s="182"/>
      <c r="AF169" s="182"/>
      <c r="AG169" s="246"/>
      <c r="AH169" s="246"/>
      <c r="AI169" s="246"/>
      <c r="AJ169" s="246"/>
      <c r="AK169" s="246"/>
      <c r="AL169" s="246"/>
      <c r="AM169" s="246"/>
      <c r="AN169" s="246"/>
      <c r="AO169" s="246"/>
      <c r="AP169" s="246"/>
      <c r="AQ169" s="246"/>
      <c r="AR169" s="246"/>
      <c r="AS169" s="246"/>
      <c r="AT169" s="247"/>
      <c r="AU169" s="247"/>
      <c r="AV169" s="247"/>
      <c r="AW169" s="246"/>
      <c r="AX169" s="246"/>
      <c r="AY169" s="246"/>
      <c r="AZ169" s="246"/>
      <c r="BA169" s="246"/>
      <c r="BB169" s="246"/>
      <c r="BC169" s="250"/>
      <c r="BD169" s="251"/>
      <c r="BE169" s="250"/>
      <c r="BF169" s="251"/>
      <c r="BG169" s="246"/>
      <c r="BH169" s="246"/>
      <c r="BI169" s="246"/>
      <c r="BJ169" s="257"/>
      <c r="BK169" s="258"/>
      <c r="BL169" s="259"/>
      <c r="BM169" s="263"/>
      <c r="BN169" s="264"/>
      <c r="BO169" s="264"/>
    </row>
    <row r="170" spans="2:67" ht="15" customHeight="1" thickTop="1" thickBot="1">
      <c r="B170" s="215"/>
      <c r="C170" s="216"/>
      <c r="D170" s="216"/>
      <c r="E170" s="216"/>
      <c r="F170" s="216"/>
      <c r="G170" s="216"/>
      <c r="H170" s="216"/>
      <c r="I170" s="216"/>
      <c r="J170" s="216"/>
      <c r="K170" s="216"/>
      <c r="L170" s="217"/>
      <c r="M170" s="218"/>
      <c r="N170" s="218"/>
      <c r="O170" s="218"/>
      <c r="P170" s="218"/>
      <c r="Q170" s="218"/>
      <c r="R170" s="218"/>
      <c r="S170" s="218"/>
      <c r="T170" s="218"/>
      <c r="U170" s="218"/>
      <c r="V170" s="218"/>
      <c r="W170" s="218"/>
      <c r="X170" s="218"/>
      <c r="Y170" s="218"/>
      <c r="Z170" s="218"/>
      <c r="AA170" s="218"/>
      <c r="AB170" s="218"/>
      <c r="AC170" s="182"/>
      <c r="AD170" s="182"/>
      <c r="AE170" s="182"/>
      <c r="AF170" s="182"/>
      <c r="AG170" s="246"/>
      <c r="AH170" s="246"/>
      <c r="AI170" s="246"/>
      <c r="AJ170" s="246"/>
      <c r="AK170" s="246"/>
      <c r="AL170" s="246"/>
      <c r="AM170" s="246"/>
      <c r="AN170" s="246"/>
      <c r="AO170" s="246"/>
      <c r="AP170" s="246"/>
      <c r="AQ170" s="246"/>
      <c r="AR170" s="246"/>
      <c r="AS170" s="246"/>
      <c r="AT170" s="247"/>
      <c r="AU170" s="247"/>
      <c r="AV170" s="247"/>
      <c r="AW170" s="246"/>
      <c r="AX170" s="246"/>
      <c r="AY170" s="246"/>
      <c r="AZ170" s="246"/>
      <c r="BA170" s="246"/>
      <c r="BB170" s="246"/>
      <c r="BC170" s="250"/>
      <c r="BD170" s="251"/>
      <c r="BE170" s="250"/>
      <c r="BF170" s="251"/>
      <c r="BG170" s="246"/>
      <c r="BH170" s="246"/>
      <c r="BI170" s="246"/>
      <c r="BJ170" s="260"/>
      <c r="BK170" s="261"/>
      <c r="BL170" s="262"/>
      <c r="BM170" s="263"/>
      <c r="BN170" s="264"/>
      <c r="BO170" s="264"/>
    </row>
    <row r="171" spans="2:67" ht="15" customHeight="1" thickTop="1" thickBot="1">
      <c r="B171" s="209"/>
      <c r="C171" s="210"/>
      <c r="D171" s="210"/>
      <c r="E171" s="210"/>
      <c r="F171" s="210"/>
      <c r="G171" s="210"/>
      <c r="H171" s="210"/>
      <c r="I171" s="210"/>
      <c r="J171" s="210"/>
      <c r="K171" s="210"/>
      <c r="L171" s="211"/>
      <c r="M171" s="218"/>
      <c r="N171" s="218"/>
      <c r="O171" s="218"/>
      <c r="P171" s="218"/>
      <c r="Q171" s="218"/>
      <c r="R171" s="218"/>
      <c r="S171" s="218"/>
      <c r="T171" s="218"/>
      <c r="U171" s="218"/>
      <c r="V171" s="218"/>
      <c r="W171" s="218"/>
      <c r="X171" s="218"/>
      <c r="Y171" s="218"/>
      <c r="Z171" s="218"/>
      <c r="AA171" s="218"/>
      <c r="AB171" s="218"/>
      <c r="AC171" s="182"/>
      <c r="AD171" s="182"/>
      <c r="AE171" s="182"/>
      <c r="AF171" s="182"/>
      <c r="AG171" s="246"/>
      <c r="AH171" s="246"/>
      <c r="AI171" s="246"/>
      <c r="AJ171" s="246"/>
      <c r="AK171" s="246"/>
      <c r="AL171" s="246"/>
      <c r="AM171" s="246"/>
      <c r="AN171" s="246"/>
      <c r="AO171" s="246"/>
      <c r="AP171" s="246"/>
      <c r="AQ171" s="246"/>
      <c r="AR171" s="246"/>
      <c r="AS171" s="246"/>
      <c r="AT171" s="247"/>
      <c r="AU171" s="247"/>
      <c r="AV171" s="247"/>
      <c r="AW171" s="246" t="s">
        <v>48</v>
      </c>
      <c r="AX171" s="246"/>
      <c r="AY171" s="246" t="s">
        <v>49</v>
      </c>
      <c r="AZ171" s="246"/>
      <c r="BA171" s="246" t="s">
        <v>50</v>
      </c>
      <c r="BB171" s="246"/>
      <c r="BC171" s="250"/>
      <c r="BD171" s="251"/>
      <c r="BE171" s="250"/>
      <c r="BF171" s="251"/>
      <c r="BG171" s="246"/>
      <c r="BH171" s="246"/>
      <c r="BI171" s="246"/>
      <c r="BJ171" s="254">
        <f>BJ165+BJ168+BJ177</f>
        <v>540.1</v>
      </c>
      <c r="BK171" s="255"/>
      <c r="BL171" s="256"/>
      <c r="BM171" s="263" t="s">
        <v>265</v>
      </c>
      <c r="BN171" s="264"/>
      <c r="BO171" s="264"/>
    </row>
    <row r="172" spans="2:67" ht="15" customHeight="1" thickTop="1" thickBot="1">
      <c r="B172" s="212"/>
      <c r="C172" s="213"/>
      <c r="D172" s="213"/>
      <c r="E172" s="213"/>
      <c r="F172" s="213"/>
      <c r="G172" s="213"/>
      <c r="H172" s="213"/>
      <c r="I172" s="213"/>
      <c r="J172" s="213"/>
      <c r="K172" s="213"/>
      <c r="L172" s="214"/>
      <c r="M172" s="218"/>
      <c r="N172" s="218"/>
      <c r="O172" s="218"/>
      <c r="P172" s="218"/>
      <c r="Q172" s="218"/>
      <c r="R172" s="218"/>
      <c r="S172" s="218"/>
      <c r="T172" s="218"/>
      <c r="U172" s="218"/>
      <c r="V172" s="218"/>
      <c r="W172" s="218"/>
      <c r="X172" s="218"/>
      <c r="Y172" s="218"/>
      <c r="Z172" s="218"/>
      <c r="AA172" s="218"/>
      <c r="AB172" s="218"/>
      <c r="AC172" s="182"/>
      <c r="AD172" s="182"/>
      <c r="AE172" s="182"/>
      <c r="AF172" s="182"/>
      <c r="AG172" s="246"/>
      <c r="AH172" s="246"/>
      <c r="AI172" s="246"/>
      <c r="AJ172" s="246"/>
      <c r="AK172" s="246"/>
      <c r="AL172" s="246"/>
      <c r="AM172" s="246"/>
      <c r="AN172" s="246"/>
      <c r="AO172" s="246"/>
      <c r="AP172" s="246"/>
      <c r="AQ172" s="246"/>
      <c r="AR172" s="246"/>
      <c r="AS172" s="246"/>
      <c r="AT172" s="247"/>
      <c r="AU172" s="247"/>
      <c r="AV172" s="247"/>
      <c r="AW172" s="246"/>
      <c r="AX172" s="246"/>
      <c r="AY172" s="246"/>
      <c r="AZ172" s="246"/>
      <c r="BA172" s="246"/>
      <c r="BB172" s="246"/>
      <c r="BC172" s="250"/>
      <c r="BD172" s="251"/>
      <c r="BE172" s="250"/>
      <c r="BF172" s="251"/>
      <c r="BG172" s="246"/>
      <c r="BH172" s="246"/>
      <c r="BI172" s="246"/>
      <c r="BJ172" s="257"/>
      <c r="BK172" s="258"/>
      <c r="BL172" s="259"/>
      <c r="BM172" s="263"/>
      <c r="BN172" s="264"/>
      <c r="BO172" s="264"/>
    </row>
    <row r="173" spans="2:67" ht="15" customHeight="1" thickTop="1" thickBot="1">
      <c r="B173" s="215"/>
      <c r="C173" s="216"/>
      <c r="D173" s="216"/>
      <c r="E173" s="216"/>
      <c r="F173" s="216"/>
      <c r="G173" s="216"/>
      <c r="H173" s="216"/>
      <c r="I173" s="216"/>
      <c r="J173" s="216"/>
      <c r="K173" s="216"/>
      <c r="L173" s="217"/>
      <c r="M173" s="218"/>
      <c r="N173" s="218"/>
      <c r="O173" s="218"/>
      <c r="P173" s="218"/>
      <c r="Q173" s="218"/>
      <c r="R173" s="218"/>
      <c r="S173" s="218"/>
      <c r="T173" s="218"/>
      <c r="U173" s="218"/>
      <c r="V173" s="218"/>
      <c r="W173" s="218"/>
      <c r="X173" s="218"/>
      <c r="Y173" s="218"/>
      <c r="Z173" s="218"/>
      <c r="AA173" s="218"/>
      <c r="AB173" s="218"/>
      <c r="AC173" s="182"/>
      <c r="AD173" s="182"/>
      <c r="AE173" s="182"/>
      <c r="AF173" s="182"/>
      <c r="AG173" s="246"/>
      <c r="AH173" s="246"/>
      <c r="AI173" s="246"/>
      <c r="AJ173" s="246"/>
      <c r="AK173" s="246"/>
      <c r="AL173" s="246"/>
      <c r="AM173" s="246"/>
      <c r="AN173" s="246"/>
      <c r="AO173" s="246"/>
      <c r="AP173" s="246"/>
      <c r="AQ173" s="246"/>
      <c r="AR173" s="246"/>
      <c r="AS173" s="246"/>
      <c r="AT173" s="247"/>
      <c r="AU173" s="247"/>
      <c r="AV173" s="247"/>
      <c r="AW173" s="246"/>
      <c r="AX173" s="246"/>
      <c r="AY173" s="246"/>
      <c r="AZ173" s="246"/>
      <c r="BA173" s="246"/>
      <c r="BB173" s="246"/>
      <c r="BC173" s="252"/>
      <c r="BD173" s="253"/>
      <c r="BE173" s="252"/>
      <c r="BF173" s="253"/>
      <c r="BG173" s="246"/>
      <c r="BH173" s="246"/>
      <c r="BI173" s="246"/>
      <c r="BJ173" s="260"/>
      <c r="BK173" s="261"/>
      <c r="BL173" s="262"/>
      <c r="BM173" s="263"/>
      <c r="BN173" s="264"/>
      <c r="BO173" s="264"/>
    </row>
    <row r="174" spans="2:67" ht="15.75" customHeight="1" thickTop="1" thickBot="1">
      <c r="B174" s="209"/>
      <c r="C174" s="210"/>
      <c r="D174" s="210"/>
      <c r="E174" s="210"/>
      <c r="F174" s="210"/>
      <c r="G174" s="210"/>
      <c r="H174" s="210"/>
      <c r="I174" s="210"/>
      <c r="J174" s="210"/>
      <c r="K174" s="210"/>
      <c r="L174" s="211"/>
      <c r="M174" s="218"/>
      <c r="N174" s="218"/>
      <c r="O174" s="218"/>
      <c r="P174" s="218"/>
      <c r="Q174" s="218"/>
      <c r="R174" s="218"/>
      <c r="S174" s="218"/>
      <c r="T174" s="218"/>
      <c r="U174" s="218"/>
      <c r="V174" s="218"/>
      <c r="W174" s="218"/>
      <c r="X174" s="218"/>
      <c r="Y174" s="218"/>
      <c r="Z174" s="218"/>
      <c r="AA174" s="218"/>
      <c r="AB174" s="218"/>
      <c r="AC174" s="182"/>
      <c r="AD174" s="182"/>
      <c r="AE174" s="182"/>
      <c r="AF174" s="182"/>
      <c r="AG174" s="222" t="s">
        <v>144</v>
      </c>
      <c r="AH174" s="223"/>
      <c r="AI174" s="223"/>
      <c r="AJ174" s="223"/>
      <c r="AK174" s="223"/>
      <c r="AL174" s="223"/>
      <c r="AM174" s="223"/>
      <c r="AN174" s="223"/>
      <c r="AO174" s="224"/>
      <c r="AP174" s="231" t="s">
        <v>184</v>
      </c>
      <c r="AQ174" s="231"/>
      <c r="AR174" s="231"/>
      <c r="AS174" s="231"/>
      <c r="AT174" s="200">
        <f>AY174+'13.02'!AT174:AV176</f>
        <v>2</v>
      </c>
      <c r="AU174" s="206"/>
      <c r="AV174" s="201"/>
      <c r="AW174" s="188">
        <f>'13.02'!BG174</f>
        <v>1</v>
      </c>
      <c r="AX174" s="189"/>
      <c r="AY174" s="194"/>
      <c r="AZ174" s="195"/>
      <c r="BA174" s="188"/>
      <c r="BB174" s="189"/>
      <c r="BC174" s="200">
        <f>BA174+'13.02'!BC174</f>
        <v>0</v>
      </c>
      <c r="BD174" s="201"/>
      <c r="BE174" s="200">
        <f>BA174+'13.02'!BE174</f>
        <v>1</v>
      </c>
      <c r="BF174" s="201"/>
      <c r="BG174" s="200">
        <f>AW174+AY174-BA174</f>
        <v>1</v>
      </c>
      <c r="BH174" s="206"/>
      <c r="BI174" s="201"/>
      <c r="BJ174" s="254">
        <f>IF(AG45&gt;0,(AG36/1000)^2*AG45*0.7854*1.3,0)</f>
        <v>0</v>
      </c>
      <c r="BK174" s="255"/>
      <c r="BL174" s="256"/>
      <c r="BM174" s="263" t="s">
        <v>279</v>
      </c>
      <c r="BN174" s="264"/>
      <c r="BO174" s="264"/>
    </row>
    <row r="175" spans="2:67" ht="15" customHeight="1" thickTop="1" thickBot="1">
      <c r="B175" s="212"/>
      <c r="C175" s="213"/>
      <c r="D175" s="213"/>
      <c r="E175" s="213"/>
      <c r="F175" s="213"/>
      <c r="G175" s="213"/>
      <c r="H175" s="213"/>
      <c r="I175" s="213"/>
      <c r="J175" s="213"/>
      <c r="K175" s="213"/>
      <c r="L175" s="214"/>
      <c r="M175" s="218"/>
      <c r="N175" s="218"/>
      <c r="O175" s="218"/>
      <c r="P175" s="218"/>
      <c r="Q175" s="218"/>
      <c r="R175" s="218"/>
      <c r="S175" s="218"/>
      <c r="T175" s="218"/>
      <c r="U175" s="218"/>
      <c r="V175" s="218"/>
      <c r="W175" s="218"/>
      <c r="X175" s="218"/>
      <c r="Y175" s="218"/>
      <c r="Z175" s="218"/>
      <c r="AA175" s="218"/>
      <c r="AB175" s="218"/>
      <c r="AC175" s="182"/>
      <c r="AD175" s="182"/>
      <c r="AE175" s="182"/>
      <c r="AF175" s="182"/>
      <c r="AG175" s="225"/>
      <c r="AH175" s="226"/>
      <c r="AI175" s="226"/>
      <c r="AJ175" s="226"/>
      <c r="AK175" s="226"/>
      <c r="AL175" s="226"/>
      <c r="AM175" s="226"/>
      <c r="AN175" s="226"/>
      <c r="AO175" s="227"/>
      <c r="AP175" s="231"/>
      <c r="AQ175" s="231"/>
      <c r="AR175" s="231"/>
      <c r="AS175" s="231"/>
      <c r="AT175" s="202"/>
      <c r="AU175" s="207"/>
      <c r="AV175" s="203"/>
      <c r="AW175" s="190"/>
      <c r="AX175" s="191"/>
      <c r="AY175" s="196"/>
      <c r="AZ175" s="197"/>
      <c r="BA175" s="190"/>
      <c r="BB175" s="191"/>
      <c r="BC175" s="202"/>
      <c r="BD175" s="203"/>
      <c r="BE175" s="202"/>
      <c r="BF175" s="203"/>
      <c r="BG175" s="202"/>
      <c r="BH175" s="207"/>
      <c r="BI175" s="203"/>
      <c r="BJ175" s="257"/>
      <c r="BK175" s="258"/>
      <c r="BL175" s="259"/>
      <c r="BM175" s="263"/>
      <c r="BN175" s="264"/>
      <c r="BO175" s="264"/>
    </row>
    <row r="176" spans="2:67" ht="15" customHeight="1" thickTop="1" thickBot="1">
      <c r="B176" s="215"/>
      <c r="C176" s="216"/>
      <c r="D176" s="216"/>
      <c r="E176" s="216"/>
      <c r="F176" s="216"/>
      <c r="G176" s="216"/>
      <c r="H176" s="216"/>
      <c r="I176" s="216"/>
      <c r="J176" s="216"/>
      <c r="K176" s="216"/>
      <c r="L176" s="217"/>
      <c r="M176" s="218"/>
      <c r="N176" s="218"/>
      <c r="O176" s="218"/>
      <c r="P176" s="218"/>
      <c r="Q176" s="218"/>
      <c r="R176" s="218"/>
      <c r="S176" s="218"/>
      <c r="T176" s="218"/>
      <c r="U176" s="218"/>
      <c r="V176" s="218"/>
      <c r="W176" s="218"/>
      <c r="X176" s="218"/>
      <c r="Y176" s="218"/>
      <c r="Z176" s="218"/>
      <c r="AA176" s="218"/>
      <c r="AB176" s="218"/>
      <c r="AC176" s="182"/>
      <c r="AD176" s="182"/>
      <c r="AE176" s="182"/>
      <c r="AF176" s="182"/>
      <c r="AG176" s="228"/>
      <c r="AH176" s="229"/>
      <c r="AI176" s="229"/>
      <c r="AJ176" s="229"/>
      <c r="AK176" s="229"/>
      <c r="AL176" s="229"/>
      <c r="AM176" s="229"/>
      <c r="AN176" s="229"/>
      <c r="AO176" s="230"/>
      <c r="AP176" s="231"/>
      <c r="AQ176" s="231"/>
      <c r="AR176" s="231"/>
      <c r="AS176" s="231"/>
      <c r="AT176" s="204"/>
      <c r="AU176" s="208"/>
      <c r="AV176" s="205"/>
      <c r="AW176" s="192"/>
      <c r="AX176" s="193"/>
      <c r="AY176" s="198"/>
      <c r="AZ176" s="199"/>
      <c r="BA176" s="192"/>
      <c r="BB176" s="193"/>
      <c r="BC176" s="204"/>
      <c r="BD176" s="205"/>
      <c r="BE176" s="204"/>
      <c r="BF176" s="205"/>
      <c r="BG176" s="204"/>
      <c r="BH176" s="208"/>
      <c r="BI176" s="205"/>
      <c r="BJ176" s="260"/>
      <c r="BK176" s="261"/>
      <c r="BL176" s="262"/>
      <c r="BM176" s="263"/>
      <c r="BN176" s="264"/>
      <c r="BO176" s="264"/>
    </row>
    <row r="177" spans="2:67" ht="15" customHeight="1" thickTop="1" thickBot="1">
      <c r="B177" s="209"/>
      <c r="C177" s="210"/>
      <c r="D177" s="210"/>
      <c r="E177" s="210"/>
      <c r="F177" s="210"/>
      <c r="G177" s="210"/>
      <c r="H177" s="210"/>
      <c r="I177" s="210"/>
      <c r="J177" s="210"/>
      <c r="K177" s="210"/>
      <c r="L177" s="211"/>
      <c r="M177" s="182"/>
      <c r="N177" s="182"/>
      <c r="O177" s="182"/>
      <c r="P177" s="182"/>
      <c r="Q177" s="218"/>
      <c r="R177" s="218"/>
      <c r="S177" s="218"/>
      <c r="T177" s="218"/>
      <c r="U177" s="218"/>
      <c r="V177" s="218"/>
      <c r="W177" s="218"/>
      <c r="X177" s="218"/>
      <c r="Y177" s="218"/>
      <c r="Z177" s="218"/>
      <c r="AA177" s="218"/>
      <c r="AB177" s="218"/>
      <c r="AC177" s="218"/>
      <c r="AD177" s="218"/>
      <c r="AE177" s="218"/>
      <c r="AF177" s="218"/>
      <c r="AG177" s="222" t="s">
        <v>145</v>
      </c>
      <c r="AH177" s="223"/>
      <c r="AI177" s="223"/>
      <c r="AJ177" s="223"/>
      <c r="AK177" s="223"/>
      <c r="AL177" s="223"/>
      <c r="AM177" s="223"/>
      <c r="AN177" s="223"/>
      <c r="AO177" s="224"/>
      <c r="AP177" s="231" t="s">
        <v>184</v>
      </c>
      <c r="AQ177" s="231"/>
      <c r="AR177" s="231"/>
      <c r="AS177" s="231"/>
      <c r="AT177" s="200">
        <f>AY177+'13.02'!AT177:AV179</f>
        <v>0</v>
      </c>
      <c r="AU177" s="206"/>
      <c r="AV177" s="201"/>
      <c r="AW177" s="188">
        <f>'13.02'!BG177</f>
        <v>0</v>
      </c>
      <c r="AX177" s="189"/>
      <c r="AY177" s="194"/>
      <c r="AZ177" s="195"/>
      <c r="BA177" s="188"/>
      <c r="BB177" s="189"/>
      <c r="BC177" s="200">
        <f>BA177+'13.02'!BC177</f>
        <v>0</v>
      </c>
      <c r="BD177" s="201"/>
      <c r="BE177" s="200">
        <f>BA177+'13.02'!BE177</f>
        <v>0</v>
      </c>
      <c r="BF177" s="201"/>
      <c r="BG177" s="200">
        <f>AW177+AY177-BA177</f>
        <v>0</v>
      </c>
      <c r="BH177" s="206"/>
      <c r="BI177" s="201"/>
      <c r="BJ177" s="254">
        <v>1.1000000000000001</v>
      </c>
      <c r="BK177" s="255"/>
      <c r="BL177" s="256"/>
      <c r="BM177" s="263" t="s">
        <v>371</v>
      </c>
      <c r="BN177" s="264"/>
      <c r="BO177" s="264"/>
    </row>
    <row r="178" spans="2:67" ht="15.75" customHeight="1" thickTop="1" thickBot="1">
      <c r="B178" s="212"/>
      <c r="C178" s="213"/>
      <c r="D178" s="213"/>
      <c r="E178" s="213"/>
      <c r="F178" s="213"/>
      <c r="G178" s="213"/>
      <c r="H178" s="213"/>
      <c r="I178" s="213"/>
      <c r="J178" s="213"/>
      <c r="K178" s="213"/>
      <c r="L178" s="214"/>
      <c r="M178" s="182"/>
      <c r="N178" s="182"/>
      <c r="O178" s="182"/>
      <c r="P178" s="182"/>
      <c r="Q178" s="218"/>
      <c r="R178" s="218"/>
      <c r="S178" s="218"/>
      <c r="T178" s="218"/>
      <c r="U178" s="218"/>
      <c r="V178" s="218"/>
      <c r="W178" s="218"/>
      <c r="X178" s="218"/>
      <c r="Y178" s="218"/>
      <c r="Z178" s="218"/>
      <c r="AA178" s="218"/>
      <c r="AB178" s="218"/>
      <c r="AC178" s="218"/>
      <c r="AD178" s="218"/>
      <c r="AE178" s="218"/>
      <c r="AF178" s="218"/>
      <c r="AG178" s="225"/>
      <c r="AH178" s="226"/>
      <c r="AI178" s="226"/>
      <c r="AJ178" s="226"/>
      <c r="AK178" s="226"/>
      <c r="AL178" s="226"/>
      <c r="AM178" s="226"/>
      <c r="AN178" s="226"/>
      <c r="AO178" s="227"/>
      <c r="AP178" s="231"/>
      <c r="AQ178" s="231"/>
      <c r="AR178" s="231"/>
      <c r="AS178" s="231"/>
      <c r="AT178" s="202"/>
      <c r="AU178" s="207"/>
      <c r="AV178" s="203"/>
      <c r="AW178" s="190"/>
      <c r="AX178" s="191"/>
      <c r="AY178" s="196"/>
      <c r="AZ178" s="197"/>
      <c r="BA178" s="190"/>
      <c r="BB178" s="191"/>
      <c r="BC178" s="202"/>
      <c r="BD178" s="203"/>
      <c r="BE178" s="202"/>
      <c r="BF178" s="203"/>
      <c r="BG178" s="202"/>
      <c r="BH178" s="207"/>
      <c r="BI178" s="203"/>
      <c r="BJ178" s="257"/>
      <c r="BK178" s="258"/>
      <c r="BL178" s="259"/>
      <c r="BM178" s="263"/>
      <c r="BN178" s="264"/>
      <c r="BO178" s="264"/>
    </row>
    <row r="179" spans="2:67" ht="15.75" customHeight="1" thickTop="1" thickBot="1">
      <c r="B179" s="215"/>
      <c r="C179" s="216"/>
      <c r="D179" s="216"/>
      <c r="E179" s="216"/>
      <c r="F179" s="216"/>
      <c r="G179" s="216"/>
      <c r="H179" s="216"/>
      <c r="I179" s="216"/>
      <c r="J179" s="216"/>
      <c r="K179" s="216"/>
      <c r="L179" s="217"/>
      <c r="M179" s="182"/>
      <c r="N179" s="182"/>
      <c r="O179" s="182"/>
      <c r="P179" s="182"/>
      <c r="Q179" s="218"/>
      <c r="R179" s="218"/>
      <c r="S179" s="218"/>
      <c r="T179" s="218"/>
      <c r="U179" s="218"/>
      <c r="V179" s="218"/>
      <c r="W179" s="218"/>
      <c r="X179" s="218"/>
      <c r="Y179" s="218"/>
      <c r="Z179" s="218"/>
      <c r="AA179" s="218"/>
      <c r="AB179" s="218"/>
      <c r="AC179" s="218"/>
      <c r="AD179" s="218"/>
      <c r="AE179" s="218"/>
      <c r="AF179" s="218"/>
      <c r="AG179" s="228"/>
      <c r="AH179" s="229"/>
      <c r="AI179" s="229"/>
      <c r="AJ179" s="229"/>
      <c r="AK179" s="229"/>
      <c r="AL179" s="229"/>
      <c r="AM179" s="229"/>
      <c r="AN179" s="229"/>
      <c r="AO179" s="230"/>
      <c r="AP179" s="231"/>
      <c r="AQ179" s="231"/>
      <c r="AR179" s="231"/>
      <c r="AS179" s="231"/>
      <c r="AT179" s="204"/>
      <c r="AU179" s="208"/>
      <c r="AV179" s="205"/>
      <c r="AW179" s="192"/>
      <c r="AX179" s="193"/>
      <c r="AY179" s="198"/>
      <c r="AZ179" s="199"/>
      <c r="BA179" s="192"/>
      <c r="BB179" s="193"/>
      <c r="BC179" s="204"/>
      <c r="BD179" s="205"/>
      <c r="BE179" s="204"/>
      <c r="BF179" s="205"/>
      <c r="BG179" s="204"/>
      <c r="BH179" s="208"/>
      <c r="BI179" s="205"/>
      <c r="BJ179" s="260"/>
      <c r="BK179" s="261"/>
      <c r="BL179" s="262"/>
      <c r="BM179" s="263"/>
      <c r="BN179" s="264"/>
      <c r="BO179" s="264"/>
    </row>
    <row r="180" spans="2:67" ht="15.75" customHeight="1" thickTop="1" thickBot="1">
      <c r="B180" s="209"/>
      <c r="C180" s="210"/>
      <c r="D180" s="210"/>
      <c r="E180" s="210"/>
      <c r="F180" s="210"/>
      <c r="G180" s="210"/>
      <c r="H180" s="210"/>
      <c r="I180" s="210"/>
      <c r="J180" s="210"/>
      <c r="K180" s="210"/>
      <c r="L180" s="211"/>
      <c r="M180" s="244"/>
      <c r="N180" s="244"/>
      <c r="O180" s="244"/>
      <c r="P180" s="244"/>
      <c r="Q180" s="245"/>
      <c r="R180" s="245"/>
      <c r="S180" s="245"/>
      <c r="T180" s="245"/>
      <c r="U180" s="245"/>
      <c r="V180" s="245"/>
      <c r="W180" s="245"/>
      <c r="X180" s="245"/>
      <c r="Y180" s="245"/>
      <c r="Z180" s="245"/>
      <c r="AA180" s="245"/>
      <c r="AB180" s="245"/>
      <c r="AC180" s="218"/>
      <c r="AD180" s="218"/>
      <c r="AE180" s="218"/>
      <c r="AF180" s="218"/>
      <c r="AG180" s="222" t="s">
        <v>147</v>
      </c>
      <c r="AH180" s="223"/>
      <c r="AI180" s="223"/>
      <c r="AJ180" s="223"/>
      <c r="AK180" s="223"/>
      <c r="AL180" s="223"/>
      <c r="AM180" s="223"/>
      <c r="AN180" s="223"/>
      <c r="AO180" s="224"/>
      <c r="AP180" s="231" t="s">
        <v>184</v>
      </c>
      <c r="AQ180" s="231"/>
      <c r="AR180" s="231"/>
      <c r="AS180" s="231"/>
      <c r="AT180" s="200">
        <f>AY180+'13.02'!AT180:AV182</f>
        <v>2</v>
      </c>
      <c r="AU180" s="206"/>
      <c r="AV180" s="201"/>
      <c r="AW180" s="188">
        <f>'13.02'!BG180</f>
        <v>0</v>
      </c>
      <c r="AX180" s="189"/>
      <c r="AY180" s="194"/>
      <c r="AZ180" s="195"/>
      <c r="BA180" s="188"/>
      <c r="BB180" s="189"/>
      <c r="BC180" s="200">
        <f>BA180+'13.02'!BC180</f>
        <v>0</v>
      </c>
      <c r="BD180" s="201"/>
      <c r="BE180" s="200">
        <f>BA180+'13.02'!BE180</f>
        <v>2</v>
      </c>
      <c r="BF180" s="201"/>
      <c r="BG180" s="200">
        <f>AW180+AY180-BA180</f>
        <v>0</v>
      </c>
      <c r="BH180" s="206"/>
      <c r="BI180" s="201"/>
    </row>
    <row r="181" spans="2:67" ht="15.75" customHeight="1" thickTop="1" thickBot="1">
      <c r="B181" s="212"/>
      <c r="C181" s="213"/>
      <c r="D181" s="213"/>
      <c r="E181" s="213"/>
      <c r="F181" s="213"/>
      <c r="G181" s="213"/>
      <c r="H181" s="213"/>
      <c r="I181" s="213"/>
      <c r="J181" s="213"/>
      <c r="K181" s="213"/>
      <c r="L181" s="214"/>
      <c r="M181" s="244"/>
      <c r="N181" s="244"/>
      <c r="O181" s="244"/>
      <c r="P181" s="244"/>
      <c r="Q181" s="245"/>
      <c r="R181" s="245"/>
      <c r="S181" s="245"/>
      <c r="T181" s="245"/>
      <c r="U181" s="245"/>
      <c r="V181" s="245"/>
      <c r="W181" s="245"/>
      <c r="X181" s="245"/>
      <c r="Y181" s="245"/>
      <c r="Z181" s="245"/>
      <c r="AA181" s="245"/>
      <c r="AB181" s="245"/>
      <c r="AC181" s="218"/>
      <c r="AD181" s="218"/>
      <c r="AE181" s="218"/>
      <c r="AF181" s="218"/>
      <c r="AG181" s="225"/>
      <c r="AH181" s="226"/>
      <c r="AI181" s="226"/>
      <c r="AJ181" s="226"/>
      <c r="AK181" s="226"/>
      <c r="AL181" s="226"/>
      <c r="AM181" s="226"/>
      <c r="AN181" s="226"/>
      <c r="AO181" s="227"/>
      <c r="AP181" s="231"/>
      <c r="AQ181" s="231"/>
      <c r="AR181" s="231"/>
      <c r="AS181" s="231"/>
      <c r="AT181" s="202"/>
      <c r="AU181" s="207"/>
      <c r="AV181" s="203"/>
      <c r="AW181" s="190"/>
      <c r="AX181" s="191"/>
      <c r="AY181" s="196"/>
      <c r="AZ181" s="197"/>
      <c r="BA181" s="190"/>
      <c r="BB181" s="191"/>
      <c r="BC181" s="202"/>
      <c r="BD181" s="203"/>
      <c r="BE181" s="202"/>
      <c r="BF181" s="203"/>
      <c r="BG181" s="202"/>
      <c r="BH181" s="207"/>
      <c r="BI181" s="203"/>
    </row>
    <row r="182" spans="2:67" ht="15.75" customHeight="1" thickTop="1" thickBot="1">
      <c r="B182" s="215"/>
      <c r="C182" s="216"/>
      <c r="D182" s="216"/>
      <c r="E182" s="216"/>
      <c r="F182" s="216"/>
      <c r="G182" s="216"/>
      <c r="H182" s="216"/>
      <c r="I182" s="216"/>
      <c r="J182" s="216"/>
      <c r="K182" s="216"/>
      <c r="L182" s="217"/>
      <c r="M182" s="244"/>
      <c r="N182" s="244"/>
      <c r="O182" s="244"/>
      <c r="P182" s="244"/>
      <c r="Q182" s="245"/>
      <c r="R182" s="245"/>
      <c r="S182" s="245"/>
      <c r="T182" s="245"/>
      <c r="U182" s="245"/>
      <c r="V182" s="245"/>
      <c r="W182" s="245"/>
      <c r="X182" s="245"/>
      <c r="Y182" s="245"/>
      <c r="Z182" s="245"/>
      <c r="AA182" s="245"/>
      <c r="AB182" s="245"/>
      <c r="AC182" s="218"/>
      <c r="AD182" s="218"/>
      <c r="AE182" s="218"/>
      <c r="AF182" s="218"/>
      <c r="AG182" s="228"/>
      <c r="AH182" s="229"/>
      <c r="AI182" s="229"/>
      <c r="AJ182" s="229"/>
      <c r="AK182" s="229"/>
      <c r="AL182" s="229"/>
      <c r="AM182" s="229"/>
      <c r="AN182" s="229"/>
      <c r="AO182" s="230"/>
      <c r="AP182" s="231"/>
      <c r="AQ182" s="231"/>
      <c r="AR182" s="231"/>
      <c r="AS182" s="231"/>
      <c r="AT182" s="204"/>
      <c r="AU182" s="208"/>
      <c r="AV182" s="205"/>
      <c r="AW182" s="192"/>
      <c r="AX182" s="193"/>
      <c r="AY182" s="198"/>
      <c r="AZ182" s="199"/>
      <c r="BA182" s="192"/>
      <c r="BB182" s="193"/>
      <c r="BC182" s="204"/>
      <c r="BD182" s="205"/>
      <c r="BE182" s="204"/>
      <c r="BF182" s="205"/>
      <c r="BG182" s="204"/>
      <c r="BH182" s="208"/>
      <c r="BI182" s="205"/>
    </row>
    <row r="183" spans="2:67" ht="15.75" customHeight="1" thickTop="1" thickBot="1">
      <c r="B183" s="209"/>
      <c r="C183" s="210"/>
      <c r="D183" s="210"/>
      <c r="E183" s="210"/>
      <c r="F183" s="210"/>
      <c r="G183" s="210"/>
      <c r="H183" s="210"/>
      <c r="I183" s="210"/>
      <c r="J183" s="210"/>
      <c r="K183" s="210"/>
      <c r="L183" s="211"/>
      <c r="M183" s="188"/>
      <c r="N183" s="241"/>
      <c r="O183" s="241"/>
      <c r="P183" s="189"/>
      <c r="Q183" s="188"/>
      <c r="R183" s="241"/>
      <c r="S183" s="241"/>
      <c r="T183" s="189"/>
      <c r="U183" s="188"/>
      <c r="V183" s="241"/>
      <c r="W183" s="241"/>
      <c r="X183" s="189"/>
      <c r="Y183" s="188"/>
      <c r="Z183" s="241"/>
      <c r="AA183" s="241"/>
      <c r="AB183" s="189"/>
      <c r="AC183" s="194"/>
      <c r="AD183" s="219"/>
      <c r="AE183" s="219"/>
      <c r="AF183" s="195"/>
      <c r="AG183" s="222" t="s">
        <v>148</v>
      </c>
      <c r="AH183" s="223"/>
      <c r="AI183" s="223"/>
      <c r="AJ183" s="223"/>
      <c r="AK183" s="223"/>
      <c r="AL183" s="223"/>
      <c r="AM183" s="223"/>
      <c r="AN183" s="223"/>
      <c r="AO183" s="224"/>
      <c r="AP183" s="231" t="s">
        <v>184</v>
      </c>
      <c r="AQ183" s="231"/>
      <c r="AR183" s="231"/>
      <c r="AS183" s="231"/>
      <c r="AT183" s="200">
        <f>AY183+'13.02'!AT183:AV185</f>
        <v>4</v>
      </c>
      <c r="AU183" s="206"/>
      <c r="AV183" s="201"/>
      <c r="AW183" s="188">
        <f>'13.02'!BG183</f>
        <v>1</v>
      </c>
      <c r="AX183" s="189"/>
      <c r="AY183" s="194"/>
      <c r="AZ183" s="195"/>
      <c r="BA183" s="188"/>
      <c r="BB183" s="189"/>
      <c r="BC183" s="200">
        <f>BA183+'13.02'!BC183</f>
        <v>3</v>
      </c>
      <c r="BD183" s="201"/>
      <c r="BE183" s="200">
        <f>BA183+'13.02'!BE183</f>
        <v>3</v>
      </c>
      <c r="BF183" s="201"/>
      <c r="BG183" s="200">
        <f>AW183+AY183-BA183</f>
        <v>1</v>
      </c>
      <c r="BH183" s="206"/>
      <c r="BI183" s="201"/>
    </row>
    <row r="184" spans="2:67" ht="15.75" customHeight="1" thickTop="1" thickBot="1">
      <c r="B184" s="212"/>
      <c r="C184" s="213"/>
      <c r="D184" s="213"/>
      <c r="E184" s="213"/>
      <c r="F184" s="213"/>
      <c r="G184" s="213"/>
      <c r="H184" s="213"/>
      <c r="I184" s="213"/>
      <c r="J184" s="213"/>
      <c r="K184" s="213"/>
      <c r="L184" s="214"/>
      <c r="M184" s="190"/>
      <c r="N184" s="242"/>
      <c r="O184" s="242"/>
      <c r="P184" s="191"/>
      <c r="Q184" s="190"/>
      <c r="R184" s="242"/>
      <c r="S184" s="242"/>
      <c r="T184" s="191"/>
      <c r="U184" s="190"/>
      <c r="V184" s="242"/>
      <c r="W184" s="242"/>
      <c r="X184" s="191"/>
      <c r="Y184" s="190"/>
      <c r="Z184" s="242"/>
      <c r="AA184" s="242"/>
      <c r="AB184" s="191"/>
      <c r="AC184" s="196"/>
      <c r="AD184" s="220"/>
      <c r="AE184" s="220"/>
      <c r="AF184" s="197"/>
      <c r="AG184" s="225"/>
      <c r="AH184" s="226"/>
      <c r="AI184" s="226"/>
      <c r="AJ184" s="226"/>
      <c r="AK184" s="226"/>
      <c r="AL184" s="226"/>
      <c r="AM184" s="226"/>
      <c r="AN184" s="226"/>
      <c r="AO184" s="227"/>
      <c r="AP184" s="231"/>
      <c r="AQ184" s="231"/>
      <c r="AR184" s="231"/>
      <c r="AS184" s="231"/>
      <c r="AT184" s="202"/>
      <c r="AU184" s="207"/>
      <c r="AV184" s="203"/>
      <c r="AW184" s="190"/>
      <c r="AX184" s="191"/>
      <c r="AY184" s="196"/>
      <c r="AZ184" s="197"/>
      <c r="BA184" s="190"/>
      <c r="BB184" s="191"/>
      <c r="BC184" s="202"/>
      <c r="BD184" s="203"/>
      <c r="BE184" s="202"/>
      <c r="BF184" s="203"/>
      <c r="BG184" s="202"/>
      <c r="BH184" s="207"/>
      <c r="BI184" s="203"/>
    </row>
    <row r="185" spans="2:67" ht="15.75" customHeight="1" thickTop="1" thickBot="1">
      <c r="B185" s="215"/>
      <c r="C185" s="216"/>
      <c r="D185" s="216"/>
      <c r="E185" s="216"/>
      <c r="F185" s="216"/>
      <c r="G185" s="216"/>
      <c r="H185" s="216"/>
      <c r="I185" s="216"/>
      <c r="J185" s="216"/>
      <c r="K185" s="216"/>
      <c r="L185" s="217"/>
      <c r="M185" s="192"/>
      <c r="N185" s="243"/>
      <c r="O185" s="243"/>
      <c r="P185" s="193"/>
      <c r="Q185" s="192"/>
      <c r="R185" s="243"/>
      <c r="S185" s="243"/>
      <c r="T185" s="193"/>
      <c r="U185" s="192"/>
      <c r="V185" s="243"/>
      <c r="W185" s="243"/>
      <c r="X185" s="193"/>
      <c r="Y185" s="192"/>
      <c r="Z185" s="243"/>
      <c r="AA185" s="243"/>
      <c r="AB185" s="193"/>
      <c r="AC185" s="198"/>
      <c r="AD185" s="221"/>
      <c r="AE185" s="221"/>
      <c r="AF185" s="199"/>
      <c r="AG185" s="228"/>
      <c r="AH185" s="229"/>
      <c r="AI185" s="229"/>
      <c r="AJ185" s="229"/>
      <c r="AK185" s="229"/>
      <c r="AL185" s="229"/>
      <c r="AM185" s="229"/>
      <c r="AN185" s="229"/>
      <c r="AO185" s="230"/>
      <c r="AP185" s="231"/>
      <c r="AQ185" s="231"/>
      <c r="AR185" s="231"/>
      <c r="AS185" s="231"/>
      <c r="AT185" s="204"/>
      <c r="AU185" s="208"/>
      <c r="AV185" s="205"/>
      <c r="AW185" s="192"/>
      <c r="AX185" s="193"/>
      <c r="AY185" s="198"/>
      <c r="AZ185" s="199"/>
      <c r="BA185" s="192"/>
      <c r="BB185" s="193"/>
      <c r="BC185" s="204"/>
      <c r="BD185" s="205"/>
      <c r="BE185" s="204"/>
      <c r="BF185" s="205"/>
      <c r="BG185" s="204"/>
      <c r="BH185" s="208"/>
      <c r="BI185" s="205"/>
    </row>
    <row r="186" spans="2:67" ht="15.75" customHeight="1" thickTop="1" thickBot="1">
      <c r="B186" s="209"/>
      <c r="C186" s="210"/>
      <c r="D186" s="210"/>
      <c r="E186" s="210"/>
      <c r="F186" s="210"/>
      <c r="G186" s="210"/>
      <c r="H186" s="210"/>
      <c r="I186" s="210"/>
      <c r="J186" s="210"/>
      <c r="K186" s="210"/>
      <c r="L186" s="211"/>
      <c r="M186" s="188"/>
      <c r="N186" s="241"/>
      <c r="O186" s="241"/>
      <c r="P186" s="189"/>
      <c r="Q186" s="188"/>
      <c r="R186" s="241"/>
      <c r="S186" s="241"/>
      <c r="T186" s="189"/>
      <c r="U186" s="188"/>
      <c r="V186" s="241"/>
      <c r="W186" s="241"/>
      <c r="X186" s="189"/>
      <c r="Y186" s="188"/>
      <c r="Z186" s="241"/>
      <c r="AA186" s="241"/>
      <c r="AB186" s="189"/>
      <c r="AC186" s="194"/>
      <c r="AD186" s="219"/>
      <c r="AE186" s="219"/>
      <c r="AF186" s="195"/>
      <c r="AG186" s="222" t="s">
        <v>149</v>
      </c>
      <c r="AH186" s="223"/>
      <c r="AI186" s="223"/>
      <c r="AJ186" s="223"/>
      <c r="AK186" s="223"/>
      <c r="AL186" s="223"/>
      <c r="AM186" s="223"/>
      <c r="AN186" s="223"/>
      <c r="AO186" s="224"/>
      <c r="AP186" s="231" t="s">
        <v>184</v>
      </c>
      <c r="AQ186" s="231"/>
      <c r="AR186" s="231"/>
      <c r="AS186" s="231"/>
      <c r="AT186" s="200">
        <f>AY186+'13.02'!AT186:AV188</f>
        <v>2</v>
      </c>
      <c r="AU186" s="206"/>
      <c r="AV186" s="201"/>
      <c r="AW186" s="188">
        <f>'13.02'!BG186</f>
        <v>2</v>
      </c>
      <c r="AX186" s="189"/>
      <c r="AY186" s="194"/>
      <c r="AZ186" s="195"/>
      <c r="BA186" s="188"/>
      <c r="BB186" s="189"/>
      <c r="BC186" s="200">
        <f>BA186+'13.02'!BC186</f>
        <v>0</v>
      </c>
      <c r="BD186" s="201"/>
      <c r="BE186" s="200">
        <f>BA186+'13.02'!BE186</f>
        <v>0</v>
      </c>
      <c r="BF186" s="201"/>
      <c r="BG186" s="200">
        <f>AW186+AY186-BA186</f>
        <v>2</v>
      </c>
      <c r="BH186" s="206"/>
      <c r="BI186" s="201"/>
    </row>
    <row r="187" spans="2:67" ht="15.75" customHeight="1" thickTop="1" thickBot="1">
      <c r="B187" s="212"/>
      <c r="C187" s="213"/>
      <c r="D187" s="213"/>
      <c r="E187" s="213"/>
      <c r="F187" s="213"/>
      <c r="G187" s="213"/>
      <c r="H187" s="213"/>
      <c r="I187" s="213"/>
      <c r="J187" s="213"/>
      <c r="K187" s="213"/>
      <c r="L187" s="214"/>
      <c r="M187" s="190"/>
      <c r="N187" s="242"/>
      <c r="O187" s="242"/>
      <c r="P187" s="191"/>
      <c r="Q187" s="190"/>
      <c r="R187" s="242"/>
      <c r="S187" s="242"/>
      <c r="T187" s="191"/>
      <c r="U187" s="190"/>
      <c r="V187" s="242"/>
      <c r="W187" s="242"/>
      <c r="X187" s="191"/>
      <c r="Y187" s="190"/>
      <c r="Z187" s="242"/>
      <c r="AA187" s="242"/>
      <c r="AB187" s="191"/>
      <c r="AC187" s="196"/>
      <c r="AD187" s="220"/>
      <c r="AE187" s="220"/>
      <c r="AF187" s="197"/>
      <c r="AG187" s="225"/>
      <c r="AH187" s="226"/>
      <c r="AI187" s="226"/>
      <c r="AJ187" s="226"/>
      <c r="AK187" s="226"/>
      <c r="AL187" s="226"/>
      <c r="AM187" s="226"/>
      <c r="AN187" s="226"/>
      <c r="AO187" s="227"/>
      <c r="AP187" s="231"/>
      <c r="AQ187" s="231"/>
      <c r="AR187" s="231"/>
      <c r="AS187" s="231"/>
      <c r="AT187" s="202"/>
      <c r="AU187" s="207"/>
      <c r="AV187" s="203"/>
      <c r="AW187" s="190"/>
      <c r="AX187" s="191"/>
      <c r="AY187" s="196"/>
      <c r="AZ187" s="197"/>
      <c r="BA187" s="190"/>
      <c r="BB187" s="191"/>
      <c r="BC187" s="202"/>
      <c r="BD187" s="203"/>
      <c r="BE187" s="202"/>
      <c r="BF187" s="203"/>
      <c r="BG187" s="202"/>
      <c r="BH187" s="207"/>
      <c r="BI187" s="203"/>
    </row>
    <row r="188" spans="2:67" ht="15.75" customHeight="1" thickTop="1" thickBot="1">
      <c r="B188" s="215"/>
      <c r="C188" s="216"/>
      <c r="D188" s="216"/>
      <c r="E188" s="216"/>
      <c r="F188" s="216"/>
      <c r="G188" s="216"/>
      <c r="H188" s="216"/>
      <c r="I188" s="216"/>
      <c r="J188" s="216"/>
      <c r="K188" s="216"/>
      <c r="L188" s="217"/>
      <c r="M188" s="192"/>
      <c r="N188" s="243"/>
      <c r="O188" s="243"/>
      <c r="P188" s="193"/>
      <c r="Q188" s="192"/>
      <c r="R188" s="243"/>
      <c r="S188" s="243"/>
      <c r="T188" s="193"/>
      <c r="U188" s="192"/>
      <c r="V188" s="243"/>
      <c r="W188" s="243"/>
      <c r="X188" s="193"/>
      <c r="Y188" s="192"/>
      <c r="Z188" s="243"/>
      <c r="AA188" s="243"/>
      <c r="AB188" s="193"/>
      <c r="AC188" s="198"/>
      <c r="AD188" s="221"/>
      <c r="AE188" s="221"/>
      <c r="AF188" s="199"/>
      <c r="AG188" s="228"/>
      <c r="AH188" s="229"/>
      <c r="AI188" s="229"/>
      <c r="AJ188" s="229"/>
      <c r="AK188" s="229"/>
      <c r="AL188" s="229"/>
      <c r="AM188" s="229"/>
      <c r="AN188" s="229"/>
      <c r="AO188" s="230"/>
      <c r="AP188" s="231"/>
      <c r="AQ188" s="231"/>
      <c r="AR188" s="231"/>
      <c r="AS188" s="231"/>
      <c r="AT188" s="204"/>
      <c r="AU188" s="208"/>
      <c r="AV188" s="205"/>
      <c r="AW188" s="192"/>
      <c r="AX188" s="193"/>
      <c r="AY188" s="198"/>
      <c r="AZ188" s="199"/>
      <c r="BA188" s="192"/>
      <c r="BB188" s="193"/>
      <c r="BC188" s="204"/>
      <c r="BD188" s="205"/>
      <c r="BE188" s="204"/>
      <c r="BF188" s="205"/>
      <c r="BG188" s="204"/>
      <c r="BH188" s="208"/>
      <c r="BI188" s="205"/>
    </row>
    <row r="189" spans="2:67" ht="15.75" customHeight="1" thickTop="1" thickBot="1">
      <c r="B189" s="209"/>
      <c r="C189" s="210"/>
      <c r="D189" s="210"/>
      <c r="E189" s="210"/>
      <c r="F189" s="210"/>
      <c r="G189" s="210"/>
      <c r="H189" s="210"/>
      <c r="I189" s="210"/>
      <c r="J189" s="210"/>
      <c r="K189" s="210"/>
      <c r="L189" s="211"/>
      <c r="M189" s="188"/>
      <c r="N189" s="241"/>
      <c r="O189" s="241"/>
      <c r="P189" s="189"/>
      <c r="Q189" s="188"/>
      <c r="R189" s="241"/>
      <c r="S189" s="241"/>
      <c r="T189" s="189"/>
      <c r="U189" s="188"/>
      <c r="V189" s="241"/>
      <c r="W189" s="241"/>
      <c r="X189" s="189"/>
      <c r="Y189" s="188"/>
      <c r="Z189" s="241"/>
      <c r="AA189" s="241"/>
      <c r="AB189" s="189"/>
      <c r="AC189" s="194"/>
      <c r="AD189" s="219"/>
      <c r="AE189" s="219"/>
      <c r="AF189" s="195"/>
      <c r="AG189" s="222" t="s">
        <v>150</v>
      </c>
      <c r="AH189" s="223"/>
      <c r="AI189" s="223"/>
      <c r="AJ189" s="223"/>
      <c r="AK189" s="223"/>
      <c r="AL189" s="223"/>
      <c r="AM189" s="223"/>
      <c r="AN189" s="223"/>
      <c r="AO189" s="224"/>
      <c r="AP189" s="231" t="s">
        <v>184</v>
      </c>
      <c r="AQ189" s="231"/>
      <c r="AR189" s="231"/>
      <c r="AS189" s="231"/>
      <c r="AT189" s="200">
        <f>AY189+'13.02'!AT189:AV191</f>
        <v>0</v>
      </c>
      <c r="AU189" s="206"/>
      <c r="AV189" s="201"/>
      <c r="AW189" s="188">
        <f>'13.02'!BG189</f>
        <v>0</v>
      </c>
      <c r="AX189" s="189"/>
      <c r="AY189" s="194"/>
      <c r="AZ189" s="195"/>
      <c r="BA189" s="188"/>
      <c r="BB189" s="189"/>
      <c r="BC189" s="200">
        <f>BA189+'13.02'!BC189</f>
        <v>0</v>
      </c>
      <c r="BD189" s="201"/>
      <c r="BE189" s="200">
        <f>BA189+'13.02'!BE189</f>
        <v>0</v>
      </c>
      <c r="BF189" s="201"/>
      <c r="BG189" s="200">
        <f>AW189+AY189-BA189</f>
        <v>0</v>
      </c>
      <c r="BH189" s="206"/>
      <c r="BI189" s="201"/>
    </row>
    <row r="190" spans="2:67" ht="15.75" customHeight="1" thickTop="1" thickBot="1">
      <c r="B190" s="212"/>
      <c r="C190" s="213"/>
      <c r="D190" s="213"/>
      <c r="E190" s="213"/>
      <c r="F190" s="213"/>
      <c r="G190" s="213"/>
      <c r="H190" s="213"/>
      <c r="I190" s="213"/>
      <c r="J190" s="213"/>
      <c r="K190" s="213"/>
      <c r="L190" s="214"/>
      <c r="M190" s="190"/>
      <c r="N190" s="242"/>
      <c r="O190" s="242"/>
      <c r="P190" s="191"/>
      <c r="Q190" s="190"/>
      <c r="R190" s="242"/>
      <c r="S190" s="242"/>
      <c r="T190" s="191"/>
      <c r="U190" s="190"/>
      <c r="V190" s="242"/>
      <c r="W190" s="242"/>
      <c r="X190" s="191"/>
      <c r="Y190" s="190"/>
      <c r="Z190" s="242"/>
      <c r="AA190" s="242"/>
      <c r="AB190" s="191"/>
      <c r="AC190" s="196"/>
      <c r="AD190" s="220"/>
      <c r="AE190" s="220"/>
      <c r="AF190" s="197"/>
      <c r="AG190" s="225"/>
      <c r="AH190" s="226"/>
      <c r="AI190" s="226"/>
      <c r="AJ190" s="226"/>
      <c r="AK190" s="226"/>
      <c r="AL190" s="226"/>
      <c r="AM190" s="226"/>
      <c r="AN190" s="226"/>
      <c r="AO190" s="227"/>
      <c r="AP190" s="231"/>
      <c r="AQ190" s="231"/>
      <c r="AR190" s="231"/>
      <c r="AS190" s="231"/>
      <c r="AT190" s="202"/>
      <c r="AU190" s="207"/>
      <c r="AV190" s="203"/>
      <c r="AW190" s="190"/>
      <c r="AX190" s="191"/>
      <c r="AY190" s="196"/>
      <c r="AZ190" s="197"/>
      <c r="BA190" s="190"/>
      <c r="BB190" s="191"/>
      <c r="BC190" s="202"/>
      <c r="BD190" s="203"/>
      <c r="BE190" s="202"/>
      <c r="BF190" s="203"/>
      <c r="BG190" s="202"/>
      <c r="BH190" s="207"/>
      <c r="BI190" s="203"/>
    </row>
    <row r="191" spans="2:67" ht="15.75" customHeight="1" thickTop="1" thickBot="1">
      <c r="B191" s="215"/>
      <c r="C191" s="216"/>
      <c r="D191" s="216"/>
      <c r="E191" s="216"/>
      <c r="F191" s="216"/>
      <c r="G191" s="216"/>
      <c r="H191" s="216"/>
      <c r="I191" s="216"/>
      <c r="J191" s="216"/>
      <c r="K191" s="216"/>
      <c r="L191" s="217"/>
      <c r="M191" s="192"/>
      <c r="N191" s="243"/>
      <c r="O191" s="243"/>
      <c r="P191" s="193"/>
      <c r="Q191" s="192"/>
      <c r="R191" s="243"/>
      <c r="S191" s="243"/>
      <c r="T191" s="193"/>
      <c r="U191" s="192"/>
      <c r="V191" s="243"/>
      <c r="W191" s="243"/>
      <c r="X191" s="193"/>
      <c r="Y191" s="192"/>
      <c r="Z191" s="243"/>
      <c r="AA191" s="243"/>
      <c r="AB191" s="193"/>
      <c r="AC191" s="198"/>
      <c r="AD191" s="221"/>
      <c r="AE191" s="221"/>
      <c r="AF191" s="199"/>
      <c r="AG191" s="228"/>
      <c r="AH191" s="229"/>
      <c r="AI191" s="229"/>
      <c r="AJ191" s="229"/>
      <c r="AK191" s="229"/>
      <c r="AL191" s="229"/>
      <c r="AM191" s="229"/>
      <c r="AN191" s="229"/>
      <c r="AO191" s="230"/>
      <c r="AP191" s="231"/>
      <c r="AQ191" s="231"/>
      <c r="AR191" s="231"/>
      <c r="AS191" s="231"/>
      <c r="AT191" s="204"/>
      <c r="AU191" s="208"/>
      <c r="AV191" s="205"/>
      <c r="AW191" s="192"/>
      <c r="AX191" s="193"/>
      <c r="AY191" s="198"/>
      <c r="AZ191" s="199"/>
      <c r="BA191" s="192"/>
      <c r="BB191" s="193"/>
      <c r="BC191" s="204"/>
      <c r="BD191" s="205"/>
      <c r="BE191" s="204"/>
      <c r="BF191" s="205"/>
      <c r="BG191" s="204"/>
      <c r="BH191" s="208"/>
      <c r="BI191" s="205"/>
    </row>
    <row r="192" spans="2:67" ht="15.75" customHeight="1" thickTop="1" thickBot="1">
      <c r="B192" s="209"/>
      <c r="C192" s="210"/>
      <c r="D192" s="210"/>
      <c r="E192" s="210"/>
      <c r="F192" s="210"/>
      <c r="G192" s="210"/>
      <c r="H192" s="210"/>
      <c r="I192" s="210"/>
      <c r="J192" s="210"/>
      <c r="K192" s="210"/>
      <c r="L192" s="211"/>
      <c r="M192" s="188"/>
      <c r="N192" s="241"/>
      <c r="O192" s="241"/>
      <c r="P192" s="189"/>
      <c r="Q192" s="182"/>
      <c r="R192" s="182"/>
      <c r="S192" s="182"/>
      <c r="T192" s="182"/>
      <c r="U192" s="182"/>
      <c r="V192" s="182"/>
      <c r="W192" s="182"/>
      <c r="X192" s="182"/>
      <c r="Y192" s="182"/>
      <c r="Z192" s="182"/>
      <c r="AA192" s="182"/>
      <c r="AB192" s="182"/>
      <c r="AC192" s="218"/>
      <c r="AD192" s="218"/>
      <c r="AE192" s="218"/>
      <c r="AF192" s="218"/>
      <c r="AG192" s="222" t="s">
        <v>151</v>
      </c>
      <c r="AH192" s="223"/>
      <c r="AI192" s="223"/>
      <c r="AJ192" s="223"/>
      <c r="AK192" s="223"/>
      <c r="AL192" s="223"/>
      <c r="AM192" s="223"/>
      <c r="AN192" s="223"/>
      <c r="AO192" s="224"/>
      <c r="AP192" s="231" t="s">
        <v>184</v>
      </c>
      <c r="AQ192" s="231"/>
      <c r="AR192" s="231"/>
      <c r="AS192" s="231"/>
      <c r="AT192" s="200">
        <f>AY192+'13.02'!AT192:AV194</f>
        <v>0</v>
      </c>
      <c r="AU192" s="206"/>
      <c r="AV192" s="201"/>
      <c r="AW192" s="188">
        <f>'13.02'!BG192</f>
        <v>0</v>
      </c>
      <c r="AX192" s="189"/>
      <c r="AY192" s="194"/>
      <c r="AZ192" s="195"/>
      <c r="BA192" s="188"/>
      <c r="BB192" s="189"/>
      <c r="BC192" s="200">
        <f>BA192+'13.02'!BC192*0</f>
        <v>0</v>
      </c>
      <c r="BD192" s="201"/>
      <c r="BE192" s="200">
        <f>BA192+'13.02'!BE192</f>
        <v>0</v>
      </c>
      <c r="BF192" s="201"/>
      <c r="BG192" s="200">
        <f>AW192+AY192-BA192</f>
        <v>0</v>
      </c>
      <c r="BH192" s="206"/>
      <c r="BI192" s="201"/>
    </row>
    <row r="193" spans="2:61" ht="15.75" customHeight="1" thickTop="1" thickBot="1">
      <c r="B193" s="212"/>
      <c r="C193" s="213"/>
      <c r="D193" s="213"/>
      <c r="E193" s="213"/>
      <c r="F193" s="213"/>
      <c r="G193" s="213"/>
      <c r="H193" s="213"/>
      <c r="I193" s="213"/>
      <c r="J193" s="213"/>
      <c r="K193" s="213"/>
      <c r="L193" s="214"/>
      <c r="M193" s="190"/>
      <c r="N193" s="242"/>
      <c r="O193" s="242"/>
      <c r="P193" s="191"/>
      <c r="Q193" s="182"/>
      <c r="R193" s="182"/>
      <c r="S193" s="182"/>
      <c r="T193" s="182"/>
      <c r="U193" s="182"/>
      <c r="V193" s="182"/>
      <c r="W193" s="182"/>
      <c r="X193" s="182"/>
      <c r="Y193" s="182"/>
      <c r="Z193" s="182"/>
      <c r="AA193" s="182"/>
      <c r="AB193" s="182"/>
      <c r="AC193" s="218"/>
      <c r="AD193" s="218"/>
      <c r="AE193" s="218"/>
      <c r="AF193" s="218"/>
      <c r="AG193" s="225"/>
      <c r="AH193" s="226"/>
      <c r="AI193" s="226"/>
      <c r="AJ193" s="226"/>
      <c r="AK193" s="226"/>
      <c r="AL193" s="226"/>
      <c r="AM193" s="226"/>
      <c r="AN193" s="226"/>
      <c r="AO193" s="227"/>
      <c r="AP193" s="231"/>
      <c r="AQ193" s="231"/>
      <c r="AR193" s="231"/>
      <c r="AS193" s="231"/>
      <c r="AT193" s="202"/>
      <c r="AU193" s="207"/>
      <c r="AV193" s="203"/>
      <c r="AW193" s="190"/>
      <c r="AX193" s="191"/>
      <c r="AY193" s="196"/>
      <c r="AZ193" s="197"/>
      <c r="BA193" s="190"/>
      <c r="BB193" s="191"/>
      <c r="BC193" s="202"/>
      <c r="BD193" s="203"/>
      <c r="BE193" s="202"/>
      <c r="BF193" s="203"/>
      <c r="BG193" s="202"/>
      <c r="BH193" s="207"/>
      <c r="BI193" s="203"/>
    </row>
    <row r="194" spans="2:61" ht="15.75" customHeight="1" thickTop="1" thickBot="1">
      <c r="B194" s="215"/>
      <c r="C194" s="216"/>
      <c r="D194" s="216"/>
      <c r="E194" s="216"/>
      <c r="F194" s="216"/>
      <c r="G194" s="216"/>
      <c r="H194" s="216"/>
      <c r="I194" s="216"/>
      <c r="J194" s="216"/>
      <c r="K194" s="216"/>
      <c r="L194" s="217"/>
      <c r="M194" s="192"/>
      <c r="N194" s="243"/>
      <c r="O194" s="243"/>
      <c r="P194" s="193"/>
      <c r="Q194" s="182"/>
      <c r="R194" s="182"/>
      <c r="S194" s="182"/>
      <c r="T194" s="182"/>
      <c r="U194" s="182"/>
      <c r="V194" s="182"/>
      <c r="W194" s="182"/>
      <c r="X194" s="182"/>
      <c r="Y194" s="182"/>
      <c r="Z194" s="182"/>
      <c r="AA194" s="182"/>
      <c r="AB194" s="182"/>
      <c r="AC194" s="218"/>
      <c r="AD194" s="218"/>
      <c r="AE194" s="218"/>
      <c r="AF194" s="218"/>
      <c r="AG194" s="228"/>
      <c r="AH194" s="229"/>
      <c r="AI194" s="229"/>
      <c r="AJ194" s="229"/>
      <c r="AK194" s="229"/>
      <c r="AL194" s="229"/>
      <c r="AM194" s="229"/>
      <c r="AN194" s="229"/>
      <c r="AO194" s="230"/>
      <c r="AP194" s="231"/>
      <c r="AQ194" s="231"/>
      <c r="AR194" s="231"/>
      <c r="AS194" s="231"/>
      <c r="AT194" s="204"/>
      <c r="AU194" s="208"/>
      <c r="AV194" s="205"/>
      <c r="AW194" s="192"/>
      <c r="AX194" s="193"/>
      <c r="AY194" s="198"/>
      <c r="AZ194" s="199"/>
      <c r="BA194" s="192"/>
      <c r="BB194" s="193"/>
      <c r="BC194" s="204"/>
      <c r="BD194" s="205"/>
      <c r="BE194" s="204"/>
      <c r="BF194" s="205"/>
      <c r="BG194" s="204"/>
      <c r="BH194" s="208"/>
      <c r="BI194" s="205"/>
    </row>
    <row r="195" spans="2:61" ht="15.75" customHeight="1" thickTop="1" thickBot="1">
      <c r="B195" s="209"/>
      <c r="C195" s="210"/>
      <c r="D195" s="210"/>
      <c r="E195" s="210"/>
      <c r="F195" s="210"/>
      <c r="G195" s="210"/>
      <c r="H195" s="210"/>
      <c r="I195" s="210"/>
      <c r="J195" s="210"/>
      <c r="K195" s="210"/>
      <c r="L195" s="211"/>
      <c r="M195" s="194"/>
      <c r="N195" s="219"/>
      <c r="O195" s="219"/>
      <c r="P195" s="195"/>
      <c r="Q195" s="218"/>
      <c r="R195" s="218"/>
      <c r="S195" s="218"/>
      <c r="T195" s="218"/>
      <c r="U195" s="218"/>
      <c r="V195" s="218"/>
      <c r="W195" s="218"/>
      <c r="X195" s="218"/>
      <c r="Y195" s="218"/>
      <c r="Z195" s="218"/>
      <c r="AA195" s="218"/>
      <c r="AB195" s="218"/>
      <c r="AC195" s="218"/>
      <c r="AD195" s="218"/>
      <c r="AE195" s="218"/>
      <c r="AF195" s="218"/>
      <c r="AG195" s="222" t="s">
        <v>152</v>
      </c>
      <c r="AH195" s="223"/>
      <c r="AI195" s="223"/>
      <c r="AJ195" s="223"/>
      <c r="AK195" s="223"/>
      <c r="AL195" s="223"/>
      <c r="AM195" s="223"/>
      <c r="AN195" s="223"/>
      <c r="AO195" s="224"/>
      <c r="AP195" s="231" t="s">
        <v>184</v>
      </c>
      <c r="AQ195" s="231"/>
      <c r="AR195" s="231"/>
      <c r="AS195" s="231"/>
      <c r="AT195" s="200">
        <f>AY195+'13.02'!AT195:AV197</f>
        <v>3</v>
      </c>
      <c r="AU195" s="206"/>
      <c r="AV195" s="201"/>
      <c r="AW195" s="188">
        <f>'13.02'!BG195</f>
        <v>3</v>
      </c>
      <c r="AX195" s="189"/>
      <c r="AY195" s="194"/>
      <c r="AZ195" s="195"/>
      <c r="BA195" s="188"/>
      <c r="BB195" s="189"/>
      <c r="BC195" s="200">
        <f>BA195+'13.02'!BC195*0</f>
        <v>0</v>
      </c>
      <c r="BD195" s="201"/>
      <c r="BE195" s="200">
        <f>BA195+'13.02'!BE195</f>
        <v>0</v>
      </c>
      <c r="BF195" s="201"/>
      <c r="BG195" s="200">
        <f>AW195+AY195-BA195</f>
        <v>3</v>
      </c>
      <c r="BH195" s="206"/>
      <c r="BI195" s="201"/>
    </row>
    <row r="196" spans="2:61" ht="15.75" customHeight="1" thickTop="1" thickBot="1">
      <c r="B196" s="212"/>
      <c r="C196" s="213"/>
      <c r="D196" s="213"/>
      <c r="E196" s="213"/>
      <c r="F196" s="213"/>
      <c r="G196" s="213"/>
      <c r="H196" s="213"/>
      <c r="I196" s="213"/>
      <c r="J196" s="213"/>
      <c r="K196" s="213"/>
      <c r="L196" s="214"/>
      <c r="M196" s="196"/>
      <c r="N196" s="220"/>
      <c r="O196" s="220"/>
      <c r="P196" s="197"/>
      <c r="Q196" s="218"/>
      <c r="R196" s="218"/>
      <c r="S196" s="218"/>
      <c r="T196" s="218"/>
      <c r="U196" s="218"/>
      <c r="V196" s="218"/>
      <c r="W196" s="218"/>
      <c r="X196" s="218"/>
      <c r="Y196" s="218"/>
      <c r="Z196" s="218"/>
      <c r="AA196" s="218"/>
      <c r="AB196" s="218"/>
      <c r="AC196" s="218"/>
      <c r="AD196" s="218"/>
      <c r="AE196" s="218"/>
      <c r="AF196" s="218"/>
      <c r="AG196" s="225"/>
      <c r="AH196" s="226"/>
      <c r="AI196" s="226"/>
      <c r="AJ196" s="226"/>
      <c r="AK196" s="226"/>
      <c r="AL196" s="226"/>
      <c r="AM196" s="226"/>
      <c r="AN196" s="226"/>
      <c r="AO196" s="227"/>
      <c r="AP196" s="231"/>
      <c r="AQ196" s="231"/>
      <c r="AR196" s="231"/>
      <c r="AS196" s="231"/>
      <c r="AT196" s="202"/>
      <c r="AU196" s="207"/>
      <c r="AV196" s="203"/>
      <c r="AW196" s="190"/>
      <c r="AX196" s="191"/>
      <c r="AY196" s="196"/>
      <c r="AZ196" s="197"/>
      <c r="BA196" s="190"/>
      <c r="BB196" s="191"/>
      <c r="BC196" s="202"/>
      <c r="BD196" s="203"/>
      <c r="BE196" s="202"/>
      <c r="BF196" s="203"/>
      <c r="BG196" s="202"/>
      <c r="BH196" s="207"/>
      <c r="BI196" s="203"/>
    </row>
    <row r="197" spans="2:61" ht="15.75" customHeight="1" thickTop="1" thickBot="1">
      <c r="B197" s="215"/>
      <c r="C197" s="216"/>
      <c r="D197" s="216"/>
      <c r="E197" s="216"/>
      <c r="F197" s="216"/>
      <c r="G197" s="216"/>
      <c r="H197" s="216"/>
      <c r="I197" s="216"/>
      <c r="J197" s="216"/>
      <c r="K197" s="216"/>
      <c r="L197" s="217"/>
      <c r="M197" s="198"/>
      <c r="N197" s="221"/>
      <c r="O197" s="221"/>
      <c r="P197" s="199"/>
      <c r="Q197" s="218"/>
      <c r="R197" s="218"/>
      <c r="S197" s="218"/>
      <c r="T197" s="218"/>
      <c r="U197" s="218"/>
      <c r="V197" s="218"/>
      <c r="W197" s="218"/>
      <c r="X197" s="218"/>
      <c r="Y197" s="218"/>
      <c r="Z197" s="218"/>
      <c r="AA197" s="218"/>
      <c r="AB197" s="218"/>
      <c r="AC197" s="218"/>
      <c r="AD197" s="218"/>
      <c r="AE197" s="218"/>
      <c r="AF197" s="218"/>
      <c r="AG197" s="228"/>
      <c r="AH197" s="229"/>
      <c r="AI197" s="229"/>
      <c r="AJ197" s="229"/>
      <c r="AK197" s="229"/>
      <c r="AL197" s="229"/>
      <c r="AM197" s="229"/>
      <c r="AN197" s="229"/>
      <c r="AO197" s="230"/>
      <c r="AP197" s="231"/>
      <c r="AQ197" s="231"/>
      <c r="AR197" s="231"/>
      <c r="AS197" s="231"/>
      <c r="AT197" s="204"/>
      <c r="AU197" s="208"/>
      <c r="AV197" s="205"/>
      <c r="AW197" s="192"/>
      <c r="AX197" s="193"/>
      <c r="AY197" s="198"/>
      <c r="AZ197" s="199"/>
      <c r="BA197" s="192"/>
      <c r="BB197" s="193"/>
      <c r="BC197" s="204"/>
      <c r="BD197" s="205"/>
      <c r="BE197" s="204"/>
      <c r="BF197" s="205"/>
      <c r="BG197" s="204"/>
      <c r="BH197" s="208"/>
      <c r="BI197" s="205"/>
    </row>
    <row r="198" spans="2:61" ht="15.75" customHeight="1" thickTop="1" thickBot="1">
      <c r="B198" s="209"/>
      <c r="C198" s="210"/>
      <c r="D198" s="210"/>
      <c r="E198" s="210"/>
      <c r="F198" s="210"/>
      <c r="G198" s="210"/>
      <c r="H198" s="210"/>
      <c r="I198" s="210"/>
      <c r="J198" s="210"/>
      <c r="K198" s="210"/>
      <c r="L198" s="211"/>
      <c r="M198" s="218"/>
      <c r="N198" s="218"/>
      <c r="O198" s="218"/>
      <c r="P198" s="218"/>
      <c r="Q198" s="218"/>
      <c r="R198" s="218"/>
      <c r="S198" s="218"/>
      <c r="T198" s="218"/>
      <c r="U198" s="232"/>
      <c r="V198" s="233"/>
      <c r="W198" s="233"/>
      <c r="X198" s="234"/>
      <c r="Y198" s="232"/>
      <c r="Z198" s="233"/>
      <c r="AA198" s="233"/>
      <c r="AB198" s="234"/>
      <c r="AC198" s="218"/>
      <c r="AD198" s="218"/>
      <c r="AE198" s="218"/>
      <c r="AF198" s="218"/>
      <c r="AG198" s="222" t="s">
        <v>153</v>
      </c>
      <c r="AH198" s="223"/>
      <c r="AI198" s="223"/>
      <c r="AJ198" s="223"/>
      <c r="AK198" s="223"/>
      <c r="AL198" s="223"/>
      <c r="AM198" s="223"/>
      <c r="AN198" s="223"/>
      <c r="AO198" s="224"/>
      <c r="AP198" s="231" t="s">
        <v>184</v>
      </c>
      <c r="AQ198" s="231"/>
      <c r="AR198" s="231"/>
      <c r="AS198" s="231"/>
      <c r="AT198" s="200">
        <f>AY198+'13.02'!AT198:AV200</f>
        <v>4</v>
      </c>
      <c r="AU198" s="206"/>
      <c r="AV198" s="201"/>
      <c r="AW198" s="188">
        <f>'13.02'!BG198</f>
        <v>4</v>
      </c>
      <c r="AX198" s="189"/>
      <c r="AY198" s="194"/>
      <c r="AZ198" s="195"/>
      <c r="BA198" s="188"/>
      <c r="BB198" s="189"/>
      <c r="BC198" s="200">
        <f>BA198+'13.02'!BC198</f>
        <v>0</v>
      </c>
      <c r="BD198" s="201"/>
      <c r="BE198" s="200">
        <f>BA198+'13.02'!BE198</f>
        <v>0</v>
      </c>
      <c r="BF198" s="201"/>
      <c r="BG198" s="200">
        <f>AW198+AY198-BA198</f>
        <v>4</v>
      </c>
      <c r="BH198" s="206"/>
      <c r="BI198" s="201"/>
    </row>
    <row r="199" spans="2:61" ht="15.75" customHeight="1" thickTop="1" thickBot="1">
      <c r="B199" s="212"/>
      <c r="C199" s="213"/>
      <c r="D199" s="213"/>
      <c r="E199" s="213"/>
      <c r="F199" s="213"/>
      <c r="G199" s="213"/>
      <c r="H199" s="213"/>
      <c r="I199" s="213"/>
      <c r="J199" s="213"/>
      <c r="K199" s="213"/>
      <c r="L199" s="214"/>
      <c r="M199" s="218"/>
      <c r="N199" s="218"/>
      <c r="O199" s="218"/>
      <c r="P199" s="218"/>
      <c r="Q199" s="218"/>
      <c r="R199" s="218"/>
      <c r="S199" s="218"/>
      <c r="T199" s="218"/>
      <c r="U199" s="235"/>
      <c r="V199" s="236"/>
      <c r="W199" s="236"/>
      <c r="X199" s="237"/>
      <c r="Y199" s="235"/>
      <c r="Z199" s="236"/>
      <c r="AA199" s="236"/>
      <c r="AB199" s="237"/>
      <c r="AC199" s="218"/>
      <c r="AD199" s="218"/>
      <c r="AE199" s="218"/>
      <c r="AF199" s="218"/>
      <c r="AG199" s="225"/>
      <c r="AH199" s="226"/>
      <c r="AI199" s="226"/>
      <c r="AJ199" s="226"/>
      <c r="AK199" s="226"/>
      <c r="AL199" s="226"/>
      <c r="AM199" s="226"/>
      <c r="AN199" s="226"/>
      <c r="AO199" s="227"/>
      <c r="AP199" s="231"/>
      <c r="AQ199" s="231"/>
      <c r="AR199" s="231"/>
      <c r="AS199" s="231"/>
      <c r="AT199" s="202"/>
      <c r="AU199" s="207"/>
      <c r="AV199" s="203"/>
      <c r="AW199" s="190"/>
      <c r="AX199" s="191"/>
      <c r="AY199" s="196"/>
      <c r="AZ199" s="197"/>
      <c r="BA199" s="190"/>
      <c r="BB199" s="191"/>
      <c r="BC199" s="202"/>
      <c r="BD199" s="203"/>
      <c r="BE199" s="202"/>
      <c r="BF199" s="203"/>
      <c r="BG199" s="202"/>
      <c r="BH199" s="207"/>
      <c r="BI199" s="203"/>
    </row>
    <row r="200" spans="2:61" ht="15.75" customHeight="1" thickTop="1" thickBot="1">
      <c r="B200" s="215"/>
      <c r="C200" s="216"/>
      <c r="D200" s="216"/>
      <c r="E200" s="216"/>
      <c r="F200" s="216"/>
      <c r="G200" s="216"/>
      <c r="H200" s="216"/>
      <c r="I200" s="216"/>
      <c r="J200" s="216"/>
      <c r="K200" s="216"/>
      <c r="L200" s="217"/>
      <c r="M200" s="218"/>
      <c r="N200" s="218"/>
      <c r="O200" s="218"/>
      <c r="P200" s="218"/>
      <c r="Q200" s="218"/>
      <c r="R200" s="218"/>
      <c r="S200" s="218"/>
      <c r="T200" s="218"/>
      <c r="U200" s="238"/>
      <c r="V200" s="239"/>
      <c r="W200" s="239"/>
      <c r="X200" s="240"/>
      <c r="Y200" s="238"/>
      <c r="Z200" s="239"/>
      <c r="AA200" s="239"/>
      <c r="AB200" s="240"/>
      <c r="AC200" s="218"/>
      <c r="AD200" s="218"/>
      <c r="AE200" s="218"/>
      <c r="AF200" s="218"/>
      <c r="AG200" s="228"/>
      <c r="AH200" s="229"/>
      <c r="AI200" s="229"/>
      <c r="AJ200" s="229"/>
      <c r="AK200" s="229"/>
      <c r="AL200" s="229"/>
      <c r="AM200" s="229"/>
      <c r="AN200" s="229"/>
      <c r="AO200" s="230"/>
      <c r="AP200" s="231"/>
      <c r="AQ200" s="231"/>
      <c r="AR200" s="231"/>
      <c r="AS200" s="231"/>
      <c r="AT200" s="204"/>
      <c r="AU200" s="208"/>
      <c r="AV200" s="205"/>
      <c r="AW200" s="192"/>
      <c r="AX200" s="193"/>
      <c r="AY200" s="198"/>
      <c r="AZ200" s="199"/>
      <c r="BA200" s="192"/>
      <c r="BB200" s="193"/>
      <c r="BC200" s="204"/>
      <c r="BD200" s="205"/>
      <c r="BE200" s="204"/>
      <c r="BF200" s="205"/>
      <c r="BG200" s="204"/>
      <c r="BH200" s="208"/>
      <c r="BI200" s="205"/>
    </row>
    <row r="201" spans="2:61" ht="15.75" customHeight="1" thickTop="1" thickBot="1">
      <c r="B201" s="209"/>
      <c r="C201" s="210"/>
      <c r="D201" s="210"/>
      <c r="E201" s="210"/>
      <c r="F201" s="210"/>
      <c r="G201" s="210"/>
      <c r="H201" s="210"/>
      <c r="I201" s="210"/>
      <c r="J201" s="210"/>
      <c r="K201" s="210"/>
      <c r="L201" s="211"/>
      <c r="M201" s="182"/>
      <c r="N201" s="182"/>
      <c r="O201" s="182"/>
      <c r="P201" s="182"/>
      <c r="Q201" s="218"/>
      <c r="R201" s="218"/>
      <c r="S201" s="218"/>
      <c r="T201" s="218"/>
      <c r="U201" s="194"/>
      <c r="V201" s="219"/>
      <c r="W201" s="219"/>
      <c r="X201" s="195"/>
      <c r="Y201" s="182"/>
      <c r="Z201" s="182"/>
      <c r="AA201" s="182"/>
      <c r="AB201" s="182"/>
      <c r="AC201" s="218"/>
      <c r="AD201" s="218"/>
      <c r="AE201" s="218"/>
      <c r="AF201" s="218"/>
      <c r="AG201" s="222" t="s">
        <v>154</v>
      </c>
      <c r="AH201" s="223"/>
      <c r="AI201" s="223"/>
      <c r="AJ201" s="223"/>
      <c r="AK201" s="223"/>
      <c r="AL201" s="223"/>
      <c r="AM201" s="223"/>
      <c r="AN201" s="223"/>
      <c r="AO201" s="224"/>
      <c r="AP201" s="231" t="s">
        <v>184</v>
      </c>
      <c r="AQ201" s="231"/>
      <c r="AR201" s="231"/>
      <c r="AS201" s="231"/>
      <c r="AT201" s="200">
        <f>AY201+'13.02'!AT201:AV203</f>
        <v>0</v>
      </c>
      <c r="AU201" s="206"/>
      <c r="AV201" s="201"/>
      <c r="AW201" s="188">
        <f>'13.02'!BG201</f>
        <v>0</v>
      </c>
      <c r="AX201" s="189"/>
      <c r="AY201" s="194"/>
      <c r="AZ201" s="195"/>
      <c r="BA201" s="188"/>
      <c r="BB201" s="189"/>
      <c r="BC201" s="200">
        <f>BA201+'13.02'!BC201</f>
        <v>0</v>
      </c>
      <c r="BD201" s="201"/>
      <c r="BE201" s="200">
        <f>BA201+'13.02'!BE201</f>
        <v>0</v>
      </c>
      <c r="BF201" s="201"/>
      <c r="BG201" s="200">
        <f>AW201+AY201-BA201</f>
        <v>0</v>
      </c>
      <c r="BH201" s="206"/>
      <c r="BI201" s="201"/>
    </row>
    <row r="202" spans="2:61" ht="15.75" customHeight="1" thickTop="1" thickBot="1">
      <c r="B202" s="212"/>
      <c r="C202" s="213"/>
      <c r="D202" s="213"/>
      <c r="E202" s="213"/>
      <c r="F202" s="213"/>
      <c r="G202" s="213"/>
      <c r="H202" s="213"/>
      <c r="I202" s="213"/>
      <c r="J202" s="213"/>
      <c r="K202" s="213"/>
      <c r="L202" s="214"/>
      <c r="M202" s="182"/>
      <c r="N202" s="182"/>
      <c r="O202" s="182"/>
      <c r="P202" s="182"/>
      <c r="Q202" s="218"/>
      <c r="R202" s="218"/>
      <c r="S202" s="218"/>
      <c r="T202" s="218"/>
      <c r="U202" s="196"/>
      <c r="V202" s="220"/>
      <c r="W202" s="220"/>
      <c r="X202" s="197"/>
      <c r="Y202" s="182"/>
      <c r="Z202" s="182"/>
      <c r="AA202" s="182"/>
      <c r="AB202" s="182"/>
      <c r="AC202" s="218"/>
      <c r="AD202" s="218"/>
      <c r="AE202" s="218"/>
      <c r="AF202" s="218"/>
      <c r="AG202" s="225"/>
      <c r="AH202" s="226"/>
      <c r="AI202" s="226"/>
      <c r="AJ202" s="226"/>
      <c r="AK202" s="226"/>
      <c r="AL202" s="226"/>
      <c r="AM202" s="226"/>
      <c r="AN202" s="226"/>
      <c r="AO202" s="227"/>
      <c r="AP202" s="231"/>
      <c r="AQ202" s="231"/>
      <c r="AR202" s="231"/>
      <c r="AS202" s="231"/>
      <c r="AT202" s="202"/>
      <c r="AU202" s="207"/>
      <c r="AV202" s="203"/>
      <c r="AW202" s="190"/>
      <c r="AX202" s="191"/>
      <c r="AY202" s="196"/>
      <c r="AZ202" s="197"/>
      <c r="BA202" s="190"/>
      <c r="BB202" s="191"/>
      <c r="BC202" s="202"/>
      <c r="BD202" s="203"/>
      <c r="BE202" s="202"/>
      <c r="BF202" s="203"/>
      <c r="BG202" s="202"/>
      <c r="BH202" s="207"/>
      <c r="BI202" s="203"/>
    </row>
    <row r="203" spans="2:61" ht="15.75" customHeight="1" thickTop="1" thickBot="1">
      <c r="B203" s="215"/>
      <c r="C203" s="216"/>
      <c r="D203" s="216"/>
      <c r="E203" s="216"/>
      <c r="F203" s="216"/>
      <c r="G203" s="216"/>
      <c r="H203" s="216"/>
      <c r="I203" s="216"/>
      <c r="J203" s="216"/>
      <c r="K203" s="216"/>
      <c r="L203" s="217"/>
      <c r="M203" s="182"/>
      <c r="N203" s="182"/>
      <c r="O203" s="182"/>
      <c r="P203" s="182"/>
      <c r="Q203" s="218"/>
      <c r="R203" s="218"/>
      <c r="S203" s="218"/>
      <c r="T203" s="218"/>
      <c r="U203" s="198"/>
      <c r="V203" s="221"/>
      <c r="W203" s="221"/>
      <c r="X203" s="199"/>
      <c r="Y203" s="182"/>
      <c r="Z203" s="182"/>
      <c r="AA203" s="182"/>
      <c r="AB203" s="182"/>
      <c r="AC203" s="218"/>
      <c r="AD203" s="218"/>
      <c r="AE203" s="218"/>
      <c r="AF203" s="218"/>
      <c r="AG203" s="228"/>
      <c r="AH203" s="229"/>
      <c r="AI203" s="229"/>
      <c r="AJ203" s="229"/>
      <c r="AK203" s="229"/>
      <c r="AL203" s="229"/>
      <c r="AM203" s="229"/>
      <c r="AN203" s="229"/>
      <c r="AO203" s="230"/>
      <c r="AP203" s="231"/>
      <c r="AQ203" s="231"/>
      <c r="AR203" s="231"/>
      <c r="AS203" s="231"/>
      <c r="AT203" s="204"/>
      <c r="AU203" s="208"/>
      <c r="AV203" s="205"/>
      <c r="AW203" s="192"/>
      <c r="AX203" s="193"/>
      <c r="AY203" s="198"/>
      <c r="AZ203" s="199"/>
      <c r="BA203" s="192"/>
      <c r="BB203" s="193"/>
      <c r="BC203" s="204"/>
      <c r="BD203" s="205"/>
      <c r="BE203" s="204"/>
      <c r="BF203" s="205"/>
      <c r="BG203" s="204"/>
      <c r="BH203" s="208"/>
      <c r="BI203" s="205"/>
    </row>
    <row r="204" spans="2:61" ht="15.75" customHeight="1" thickTop="1" thickBot="1">
      <c r="B204" s="209"/>
      <c r="C204" s="210"/>
      <c r="D204" s="210"/>
      <c r="E204" s="210"/>
      <c r="F204" s="210"/>
      <c r="G204" s="210"/>
      <c r="H204" s="210"/>
      <c r="I204" s="210"/>
      <c r="J204" s="210"/>
      <c r="K204" s="210"/>
      <c r="L204" s="211"/>
      <c r="M204" s="218"/>
      <c r="N204" s="218"/>
      <c r="O204" s="218"/>
      <c r="P204" s="218"/>
      <c r="Q204" s="218"/>
      <c r="R204" s="218"/>
      <c r="S204" s="218"/>
      <c r="T204" s="218"/>
      <c r="U204" s="194"/>
      <c r="V204" s="219"/>
      <c r="W204" s="219"/>
      <c r="X204" s="195"/>
      <c r="Y204" s="218"/>
      <c r="Z204" s="218"/>
      <c r="AA204" s="218"/>
      <c r="AB204" s="218"/>
      <c r="AC204" s="218"/>
      <c r="AD204" s="218"/>
      <c r="AE204" s="218"/>
      <c r="AF204" s="218"/>
      <c r="AG204" s="222" t="s">
        <v>146</v>
      </c>
      <c r="AH204" s="223"/>
      <c r="AI204" s="223"/>
      <c r="AJ204" s="223"/>
      <c r="AK204" s="223"/>
      <c r="AL204" s="223"/>
      <c r="AM204" s="223"/>
      <c r="AN204" s="223"/>
      <c r="AO204" s="224"/>
      <c r="AP204" s="231" t="s">
        <v>184</v>
      </c>
      <c r="AQ204" s="231"/>
      <c r="AR204" s="231"/>
      <c r="AS204" s="231"/>
      <c r="AT204" s="200">
        <f>AY204+'13.02'!AT204:AV206</f>
        <v>0</v>
      </c>
      <c r="AU204" s="206"/>
      <c r="AV204" s="201"/>
      <c r="AW204" s="188">
        <f>'13.02'!BG204</f>
        <v>0</v>
      </c>
      <c r="AX204" s="189"/>
      <c r="AY204" s="194"/>
      <c r="AZ204" s="195"/>
      <c r="BA204" s="188"/>
      <c r="BB204" s="189"/>
      <c r="BC204" s="200">
        <f>BA204+'13.02'!BC204</f>
        <v>0</v>
      </c>
      <c r="BD204" s="201"/>
      <c r="BE204" s="200">
        <f>BA204+'13.02'!BE204</f>
        <v>0</v>
      </c>
      <c r="BF204" s="201"/>
      <c r="BG204" s="200">
        <f>AW204+AY204-BA204</f>
        <v>0</v>
      </c>
      <c r="BH204" s="206"/>
      <c r="BI204" s="201"/>
    </row>
    <row r="205" spans="2:61" ht="15.75" customHeight="1" thickTop="1" thickBot="1">
      <c r="B205" s="212"/>
      <c r="C205" s="213"/>
      <c r="D205" s="213"/>
      <c r="E205" s="213"/>
      <c r="F205" s="213"/>
      <c r="G205" s="213"/>
      <c r="H205" s="213"/>
      <c r="I205" s="213"/>
      <c r="J205" s="213"/>
      <c r="K205" s="213"/>
      <c r="L205" s="214"/>
      <c r="M205" s="218"/>
      <c r="N205" s="218"/>
      <c r="O205" s="218"/>
      <c r="P205" s="218"/>
      <c r="Q205" s="218"/>
      <c r="R205" s="218"/>
      <c r="S205" s="218"/>
      <c r="T205" s="218"/>
      <c r="U205" s="196"/>
      <c r="V205" s="220"/>
      <c r="W205" s="220"/>
      <c r="X205" s="197"/>
      <c r="Y205" s="218"/>
      <c r="Z205" s="218"/>
      <c r="AA205" s="218"/>
      <c r="AB205" s="218"/>
      <c r="AC205" s="218"/>
      <c r="AD205" s="218"/>
      <c r="AE205" s="218"/>
      <c r="AF205" s="218"/>
      <c r="AG205" s="225"/>
      <c r="AH205" s="226"/>
      <c r="AI205" s="226"/>
      <c r="AJ205" s="226"/>
      <c r="AK205" s="226"/>
      <c r="AL205" s="226"/>
      <c r="AM205" s="226"/>
      <c r="AN205" s="226"/>
      <c r="AO205" s="227"/>
      <c r="AP205" s="231"/>
      <c r="AQ205" s="231"/>
      <c r="AR205" s="231"/>
      <c r="AS205" s="231"/>
      <c r="AT205" s="202"/>
      <c r="AU205" s="207"/>
      <c r="AV205" s="203"/>
      <c r="AW205" s="190"/>
      <c r="AX205" s="191"/>
      <c r="AY205" s="196"/>
      <c r="AZ205" s="197"/>
      <c r="BA205" s="190"/>
      <c r="BB205" s="191"/>
      <c r="BC205" s="202"/>
      <c r="BD205" s="203"/>
      <c r="BE205" s="202"/>
      <c r="BF205" s="203"/>
      <c r="BG205" s="202"/>
      <c r="BH205" s="207"/>
      <c r="BI205" s="203"/>
    </row>
    <row r="206" spans="2:61" ht="15.75" customHeight="1" thickTop="1" thickBot="1">
      <c r="B206" s="215"/>
      <c r="C206" s="216"/>
      <c r="D206" s="216"/>
      <c r="E206" s="216"/>
      <c r="F206" s="216"/>
      <c r="G206" s="216"/>
      <c r="H206" s="216"/>
      <c r="I206" s="216"/>
      <c r="J206" s="216"/>
      <c r="K206" s="216"/>
      <c r="L206" s="217"/>
      <c r="M206" s="218"/>
      <c r="N206" s="218"/>
      <c r="O206" s="218"/>
      <c r="P206" s="218"/>
      <c r="Q206" s="218"/>
      <c r="R206" s="218"/>
      <c r="S206" s="218"/>
      <c r="T206" s="218"/>
      <c r="U206" s="198"/>
      <c r="V206" s="221"/>
      <c r="W206" s="221"/>
      <c r="X206" s="199"/>
      <c r="Y206" s="218"/>
      <c r="Z206" s="218"/>
      <c r="AA206" s="218"/>
      <c r="AB206" s="218"/>
      <c r="AC206" s="218"/>
      <c r="AD206" s="218"/>
      <c r="AE206" s="218"/>
      <c r="AF206" s="218"/>
      <c r="AG206" s="228"/>
      <c r="AH206" s="229"/>
      <c r="AI206" s="229"/>
      <c r="AJ206" s="229"/>
      <c r="AK206" s="229"/>
      <c r="AL206" s="229"/>
      <c r="AM206" s="229"/>
      <c r="AN206" s="229"/>
      <c r="AO206" s="230"/>
      <c r="AP206" s="231"/>
      <c r="AQ206" s="231"/>
      <c r="AR206" s="231"/>
      <c r="AS206" s="231"/>
      <c r="AT206" s="204"/>
      <c r="AU206" s="208"/>
      <c r="AV206" s="205"/>
      <c r="AW206" s="192"/>
      <c r="AX206" s="193"/>
      <c r="AY206" s="198"/>
      <c r="AZ206" s="199"/>
      <c r="BA206" s="192"/>
      <c r="BB206" s="193"/>
      <c r="BC206" s="204"/>
      <c r="BD206" s="205"/>
      <c r="BE206" s="204"/>
      <c r="BF206" s="205"/>
      <c r="BG206" s="204"/>
      <c r="BH206" s="208"/>
      <c r="BI206" s="205"/>
    </row>
    <row r="207" spans="2:61" ht="15.75" customHeight="1" thickTop="1" thickBot="1">
      <c r="B207" s="209"/>
      <c r="C207" s="210"/>
      <c r="D207" s="210"/>
      <c r="E207" s="210"/>
      <c r="F207" s="210"/>
      <c r="G207" s="210"/>
      <c r="H207" s="210"/>
      <c r="I207" s="210"/>
      <c r="J207" s="210"/>
      <c r="K207" s="210"/>
      <c r="L207" s="211"/>
      <c r="M207" s="218"/>
      <c r="N207" s="218"/>
      <c r="O207" s="218"/>
      <c r="P207" s="218"/>
      <c r="Q207" s="218"/>
      <c r="R207" s="218"/>
      <c r="S207" s="218"/>
      <c r="T207" s="218"/>
      <c r="U207" s="194"/>
      <c r="V207" s="219"/>
      <c r="W207" s="219"/>
      <c r="X207" s="195"/>
      <c r="Y207" s="218"/>
      <c r="Z207" s="218"/>
      <c r="AA207" s="218"/>
      <c r="AB207" s="218"/>
      <c r="AC207" s="218"/>
      <c r="AD207" s="218"/>
      <c r="AE207" s="218"/>
      <c r="AF207" s="218"/>
      <c r="AG207" s="222" t="s">
        <v>155</v>
      </c>
      <c r="AH207" s="223"/>
      <c r="AI207" s="223"/>
      <c r="AJ207" s="223"/>
      <c r="AK207" s="223"/>
      <c r="AL207" s="223"/>
      <c r="AM207" s="223"/>
      <c r="AN207" s="223"/>
      <c r="AO207" s="224"/>
      <c r="AP207" s="231"/>
      <c r="AQ207" s="231"/>
      <c r="AR207" s="231"/>
      <c r="AS207" s="231"/>
      <c r="AT207" s="200">
        <f>AY207+'13.02'!AT207:AV209</f>
        <v>0</v>
      </c>
      <c r="AU207" s="206"/>
      <c r="AV207" s="201"/>
      <c r="AW207" s="188">
        <f>'13.02'!BG207</f>
        <v>0</v>
      </c>
      <c r="AX207" s="189"/>
      <c r="AY207" s="194"/>
      <c r="AZ207" s="195"/>
      <c r="BA207" s="188"/>
      <c r="BB207" s="189"/>
      <c r="BC207" s="200">
        <f>BA207+'13.02'!BC207</f>
        <v>0</v>
      </c>
      <c r="BD207" s="201"/>
      <c r="BE207" s="200">
        <f>BA207+'13.02'!BE207</f>
        <v>0</v>
      </c>
      <c r="BF207" s="201"/>
      <c r="BG207" s="200">
        <f>AW207+AY207-BA207</f>
        <v>0</v>
      </c>
      <c r="BH207" s="206"/>
      <c r="BI207" s="201"/>
    </row>
    <row r="208" spans="2:61" ht="15.75" customHeight="1" thickTop="1" thickBot="1">
      <c r="B208" s="212"/>
      <c r="C208" s="213"/>
      <c r="D208" s="213"/>
      <c r="E208" s="213"/>
      <c r="F208" s="213"/>
      <c r="G208" s="213"/>
      <c r="H208" s="213"/>
      <c r="I208" s="213"/>
      <c r="J208" s="213"/>
      <c r="K208" s="213"/>
      <c r="L208" s="214"/>
      <c r="M208" s="218"/>
      <c r="N208" s="218"/>
      <c r="O208" s="218"/>
      <c r="P208" s="218"/>
      <c r="Q208" s="218"/>
      <c r="R208" s="218"/>
      <c r="S208" s="218"/>
      <c r="T208" s="218"/>
      <c r="U208" s="196"/>
      <c r="V208" s="220"/>
      <c r="W208" s="220"/>
      <c r="X208" s="197"/>
      <c r="Y208" s="218"/>
      <c r="Z208" s="218"/>
      <c r="AA208" s="218"/>
      <c r="AB208" s="218"/>
      <c r="AC208" s="218"/>
      <c r="AD208" s="218"/>
      <c r="AE208" s="218"/>
      <c r="AF208" s="218"/>
      <c r="AG208" s="225"/>
      <c r="AH208" s="226"/>
      <c r="AI208" s="226"/>
      <c r="AJ208" s="226"/>
      <c r="AK208" s="226"/>
      <c r="AL208" s="226"/>
      <c r="AM208" s="226"/>
      <c r="AN208" s="226"/>
      <c r="AO208" s="227"/>
      <c r="AP208" s="231"/>
      <c r="AQ208" s="231"/>
      <c r="AR208" s="231"/>
      <c r="AS208" s="231"/>
      <c r="AT208" s="202"/>
      <c r="AU208" s="207"/>
      <c r="AV208" s="203"/>
      <c r="AW208" s="190"/>
      <c r="AX208" s="191"/>
      <c r="AY208" s="196"/>
      <c r="AZ208" s="197"/>
      <c r="BA208" s="190"/>
      <c r="BB208" s="191"/>
      <c r="BC208" s="202"/>
      <c r="BD208" s="203"/>
      <c r="BE208" s="202"/>
      <c r="BF208" s="203"/>
      <c r="BG208" s="202"/>
      <c r="BH208" s="207"/>
      <c r="BI208" s="203"/>
    </row>
    <row r="209" spans="2:61" ht="15.75" customHeight="1" thickTop="1" thickBot="1">
      <c r="B209" s="215"/>
      <c r="C209" s="216"/>
      <c r="D209" s="216"/>
      <c r="E209" s="216"/>
      <c r="F209" s="216"/>
      <c r="G209" s="216"/>
      <c r="H209" s="216"/>
      <c r="I209" s="216"/>
      <c r="J209" s="216"/>
      <c r="K209" s="216"/>
      <c r="L209" s="217"/>
      <c r="M209" s="218"/>
      <c r="N209" s="218"/>
      <c r="O209" s="218"/>
      <c r="P209" s="218"/>
      <c r="Q209" s="218"/>
      <c r="R209" s="218"/>
      <c r="S209" s="218"/>
      <c r="T209" s="218"/>
      <c r="U209" s="198"/>
      <c r="V209" s="221"/>
      <c r="W209" s="221"/>
      <c r="X209" s="199"/>
      <c r="Y209" s="218"/>
      <c r="Z209" s="218"/>
      <c r="AA209" s="218"/>
      <c r="AB209" s="218"/>
      <c r="AC209" s="218"/>
      <c r="AD209" s="218"/>
      <c r="AE209" s="218"/>
      <c r="AF209" s="218"/>
      <c r="AG209" s="228"/>
      <c r="AH209" s="229"/>
      <c r="AI209" s="229"/>
      <c r="AJ209" s="229"/>
      <c r="AK209" s="229"/>
      <c r="AL209" s="229"/>
      <c r="AM209" s="229"/>
      <c r="AN209" s="229"/>
      <c r="AO209" s="230"/>
      <c r="AP209" s="231"/>
      <c r="AQ209" s="231"/>
      <c r="AR209" s="231"/>
      <c r="AS209" s="231"/>
      <c r="AT209" s="204"/>
      <c r="AU209" s="208"/>
      <c r="AV209" s="205"/>
      <c r="AW209" s="192"/>
      <c r="AX209" s="193"/>
      <c r="AY209" s="198"/>
      <c r="AZ209" s="199"/>
      <c r="BA209" s="192"/>
      <c r="BB209" s="193"/>
      <c r="BC209" s="204"/>
      <c r="BD209" s="205"/>
      <c r="BE209" s="204"/>
      <c r="BF209" s="205"/>
      <c r="BG209" s="204"/>
      <c r="BH209" s="208"/>
      <c r="BI209" s="205"/>
    </row>
    <row r="210" spans="2:61" ht="16.5" customHeight="1" thickTop="1" thickBot="1">
      <c r="B210" s="183" t="s">
        <v>64</v>
      </c>
      <c r="C210" s="183"/>
      <c r="D210" s="183"/>
      <c r="E210" s="183"/>
      <c r="F210" s="183"/>
      <c r="G210" s="183"/>
      <c r="H210" s="183"/>
      <c r="I210" s="183"/>
      <c r="J210" s="183"/>
      <c r="K210" s="183"/>
      <c r="L210" s="183"/>
      <c r="M210" s="183"/>
      <c r="N210" s="183"/>
      <c r="O210" s="183"/>
      <c r="P210" s="183"/>
      <c r="Q210" s="183"/>
      <c r="R210" s="183"/>
      <c r="S210" s="183"/>
      <c r="T210" s="183"/>
      <c r="U210" s="183"/>
      <c r="V210" s="183"/>
      <c r="W210" s="183"/>
      <c r="X210" s="183"/>
      <c r="Y210" s="183"/>
      <c r="Z210" s="183"/>
      <c r="AA210" s="183"/>
      <c r="AB210" s="183"/>
      <c r="AC210" s="183"/>
      <c r="AD210" s="183"/>
      <c r="AE210" s="183"/>
      <c r="AF210" s="183"/>
      <c r="AG210" s="183"/>
      <c r="AH210" s="183"/>
      <c r="AI210" s="183"/>
      <c r="AJ210" s="183"/>
      <c r="AK210" s="183"/>
      <c r="AL210" s="183"/>
      <c r="AM210" s="183"/>
      <c r="AN210" s="183"/>
      <c r="AO210" s="183"/>
      <c r="AP210" s="183"/>
      <c r="AQ210" s="183"/>
      <c r="AR210" s="183"/>
      <c r="AS210" s="183"/>
      <c r="AT210" s="183"/>
      <c r="AU210" s="183"/>
      <c r="AV210" s="183"/>
      <c r="AW210" s="183"/>
      <c r="AX210" s="183"/>
      <c r="AY210" s="183"/>
      <c r="AZ210" s="183"/>
      <c r="BA210" s="183"/>
      <c r="BB210" s="183"/>
      <c r="BC210" s="183"/>
      <c r="BD210" s="183"/>
      <c r="BE210" s="183"/>
      <c r="BF210" s="183"/>
      <c r="BG210" s="183"/>
      <c r="BH210" s="183"/>
      <c r="BI210" s="183"/>
    </row>
    <row r="211" spans="2:61" ht="16.5" customHeight="1" thickTop="1" thickBot="1">
      <c r="B211" s="183"/>
      <c r="C211" s="183"/>
      <c r="D211" s="183"/>
      <c r="E211" s="183"/>
      <c r="F211" s="183"/>
      <c r="G211" s="183"/>
      <c r="H211" s="183"/>
      <c r="I211" s="183"/>
      <c r="J211" s="183"/>
      <c r="K211" s="183"/>
      <c r="L211" s="183"/>
      <c r="M211" s="183"/>
      <c r="N211" s="183"/>
      <c r="O211" s="183"/>
      <c r="P211" s="183"/>
      <c r="Q211" s="183"/>
      <c r="R211" s="183"/>
      <c r="S211" s="183"/>
      <c r="T211" s="183"/>
      <c r="U211" s="183"/>
      <c r="V211" s="183"/>
      <c r="W211" s="183"/>
      <c r="X211" s="183"/>
      <c r="Y211" s="183"/>
      <c r="Z211" s="183"/>
      <c r="AA211" s="183"/>
      <c r="AB211" s="183"/>
      <c r="AC211" s="183"/>
      <c r="AD211" s="183"/>
      <c r="AE211" s="183"/>
      <c r="AF211" s="183"/>
      <c r="AG211" s="183"/>
      <c r="AH211" s="183"/>
      <c r="AI211" s="183"/>
      <c r="AJ211" s="183"/>
      <c r="AK211" s="183"/>
      <c r="AL211" s="183"/>
      <c r="AM211" s="183"/>
      <c r="AN211" s="183"/>
      <c r="AO211" s="183"/>
      <c r="AP211" s="183"/>
      <c r="AQ211" s="183"/>
      <c r="AR211" s="183"/>
      <c r="AS211" s="183"/>
      <c r="AT211" s="183"/>
      <c r="AU211" s="183"/>
      <c r="AV211" s="183"/>
      <c r="AW211" s="183"/>
      <c r="AX211" s="183"/>
      <c r="AY211" s="183"/>
      <c r="AZ211" s="183"/>
      <c r="BA211" s="183"/>
      <c r="BB211" s="183"/>
      <c r="BC211" s="183"/>
      <c r="BD211" s="183"/>
      <c r="BE211" s="183"/>
      <c r="BF211" s="183"/>
      <c r="BG211" s="183"/>
      <c r="BH211" s="183"/>
      <c r="BI211" s="183"/>
    </row>
    <row r="212" spans="2:61" ht="16.5" customHeight="1" thickTop="1" thickBot="1">
      <c r="B212" s="183"/>
      <c r="C212" s="183"/>
      <c r="D212" s="183"/>
      <c r="E212" s="183"/>
      <c r="F212" s="183"/>
      <c r="G212" s="183"/>
      <c r="H212" s="183"/>
      <c r="I212" s="183"/>
      <c r="J212" s="183"/>
      <c r="K212" s="183"/>
      <c r="L212" s="183"/>
      <c r="M212" s="183"/>
      <c r="N212" s="183"/>
      <c r="O212" s="183"/>
      <c r="P212" s="183"/>
      <c r="Q212" s="183"/>
      <c r="R212" s="183"/>
      <c r="S212" s="183"/>
      <c r="T212" s="183"/>
      <c r="U212" s="183"/>
      <c r="V212" s="183"/>
      <c r="W212" s="183"/>
      <c r="X212" s="183"/>
      <c r="Y212" s="183"/>
      <c r="Z212" s="183"/>
      <c r="AA212" s="183"/>
      <c r="AB212" s="183"/>
      <c r="AC212" s="183"/>
      <c r="AD212" s="183"/>
      <c r="AE212" s="183"/>
      <c r="AF212" s="183"/>
      <c r="AG212" s="183"/>
      <c r="AH212" s="183"/>
      <c r="AI212" s="183"/>
      <c r="AJ212" s="183"/>
      <c r="AK212" s="183"/>
      <c r="AL212" s="183"/>
      <c r="AM212" s="183"/>
      <c r="AN212" s="183"/>
      <c r="AO212" s="183"/>
      <c r="AP212" s="183"/>
      <c r="AQ212" s="183"/>
      <c r="AR212" s="183"/>
      <c r="AS212" s="183"/>
      <c r="AT212" s="183"/>
      <c r="AU212" s="183"/>
      <c r="AV212" s="183"/>
      <c r="AW212" s="183"/>
      <c r="AX212" s="183"/>
      <c r="AY212" s="183"/>
      <c r="AZ212" s="183"/>
      <c r="BA212" s="183"/>
      <c r="BB212" s="183"/>
      <c r="BC212" s="183"/>
      <c r="BD212" s="183"/>
      <c r="BE212" s="183"/>
      <c r="BF212" s="183"/>
      <c r="BG212" s="183"/>
      <c r="BH212" s="183"/>
      <c r="BI212" s="183"/>
    </row>
    <row r="213" spans="2:61" ht="16.5" customHeight="1" thickTop="1" thickBot="1">
      <c r="B213" s="183"/>
      <c r="C213" s="183"/>
      <c r="D213" s="183"/>
      <c r="E213" s="183"/>
      <c r="F213" s="183"/>
      <c r="G213" s="183"/>
      <c r="H213" s="183"/>
      <c r="I213" s="183"/>
      <c r="J213" s="183"/>
      <c r="K213" s="183"/>
      <c r="L213" s="183"/>
      <c r="M213" s="183"/>
      <c r="N213" s="183"/>
      <c r="O213" s="183"/>
      <c r="P213" s="183"/>
      <c r="Q213" s="183"/>
      <c r="R213" s="183"/>
      <c r="S213" s="183"/>
      <c r="T213" s="183"/>
      <c r="U213" s="183"/>
      <c r="V213" s="183"/>
      <c r="W213" s="183"/>
      <c r="X213" s="183"/>
      <c r="Y213" s="183"/>
      <c r="Z213" s="183"/>
      <c r="AA213" s="183"/>
      <c r="AB213" s="183"/>
      <c r="AC213" s="183"/>
      <c r="AD213" s="183"/>
      <c r="AE213" s="183"/>
      <c r="AF213" s="183"/>
      <c r="AG213" s="183"/>
      <c r="AH213" s="183"/>
      <c r="AI213" s="183"/>
      <c r="AJ213" s="183"/>
      <c r="AK213" s="183"/>
      <c r="AL213" s="183"/>
      <c r="AM213" s="183"/>
      <c r="AN213" s="183"/>
      <c r="AO213" s="183"/>
      <c r="AP213" s="183"/>
      <c r="AQ213" s="183"/>
      <c r="AR213" s="183"/>
      <c r="AS213" s="183"/>
      <c r="AT213" s="183"/>
      <c r="AU213" s="183"/>
      <c r="AV213" s="183"/>
      <c r="AW213" s="183"/>
      <c r="AX213" s="183"/>
      <c r="AY213" s="183"/>
      <c r="AZ213" s="183"/>
      <c r="BA213" s="183"/>
      <c r="BB213" s="183"/>
      <c r="BC213" s="183"/>
      <c r="BD213" s="183"/>
      <c r="BE213" s="183"/>
      <c r="BF213" s="183"/>
      <c r="BG213" s="183"/>
      <c r="BH213" s="183"/>
      <c r="BI213" s="183"/>
    </row>
    <row r="214" spans="2:61" ht="16.5" customHeight="1" thickTop="1" thickBot="1">
      <c r="B214" s="146"/>
      <c r="C214" s="146"/>
      <c r="D214" s="146"/>
      <c r="E214" s="146"/>
      <c r="F214" s="146"/>
      <c r="G214" s="146"/>
      <c r="H214" s="146"/>
      <c r="I214" s="146"/>
      <c r="J214" s="146"/>
      <c r="K214" s="146"/>
      <c r="L214" s="146"/>
      <c r="M214" s="146"/>
      <c r="N214" s="146"/>
      <c r="O214" s="146"/>
      <c r="P214" s="146"/>
      <c r="Q214" s="146"/>
      <c r="R214" s="146"/>
      <c r="S214" s="146"/>
      <c r="T214" s="146"/>
      <c r="U214" s="146"/>
      <c r="V214" s="146"/>
      <c r="W214" s="146"/>
      <c r="X214" s="146"/>
      <c r="Y214" s="146"/>
      <c r="Z214" s="146"/>
      <c r="AA214" s="146"/>
      <c r="AB214" s="146"/>
      <c r="AC214" s="146"/>
      <c r="AD214" s="146"/>
      <c r="AE214" s="146"/>
      <c r="AF214" s="146"/>
      <c r="AG214" s="146"/>
      <c r="AH214" s="146"/>
      <c r="AI214" s="146"/>
      <c r="AJ214" s="146"/>
      <c r="AK214" s="146"/>
      <c r="AL214" s="146"/>
      <c r="AM214" s="146"/>
      <c r="AN214" s="146"/>
      <c r="AO214" s="146"/>
      <c r="AP214" s="146"/>
      <c r="AQ214" s="146"/>
      <c r="AR214" s="146"/>
      <c r="AS214" s="146"/>
      <c r="AT214" s="146"/>
      <c r="AU214" s="146"/>
      <c r="AV214" s="146"/>
      <c r="AW214" s="146"/>
      <c r="AX214" s="146"/>
      <c r="AY214" s="146"/>
      <c r="AZ214" s="146"/>
      <c r="BA214" s="146"/>
      <c r="BB214" s="146"/>
      <c r="BC214" s="146"/>
      <c r="BD214" s="146"/>
      <c r="BE214" s="146"/>
      <c r="BF214" s="146"/>
      <c r="BG214" s="146"/>
      <c r="BH214" s="146"/>
      <c r="BI214" s="146"/>
    </row>
    <row r="215" spans="2:61" ht="16.5" customHeight="1" thickTop="1" thickBot="1">
      <c r="B215" s="146"/>
      <c r="C215" s="146"/>
      <c r="D215" s="146"/>
      <c r="E215" s="146"/>
      <c r="F215" s="146"/>
      <c r="G215" s="146"/>
      <c r="H215" s="146"/>
      <c r="I215" s="146"/>
      <c r="J215" s="146"/>
      <c r="K215" s="146"/>
      <c r="L215" s="146"/>
      <c r="M215" s="146"/>
      <c r="N215" s="146"/>
      <c r="O215" s="146"/>
      <c r="P215" s="146"/>
      <c r="Q215" s="146"/>
      <c r="R215" s="146"/>
      <c r="S215" s="146"/>
      <c r="T215" s="146"/>
      <c r="U215" s="146"/>
      <c r="V215" s="146"/>
      <c r="W215" s="146"/>
      <c r="X215" s="146"/>
      <c r="Y215" s="146"/>
      <c r="Z215" s="146"/>
      <c r="AA215" s="146"/>
      <c r="AB215" s="146"/>
      <c r="AC215" s="146"/>
      <c r="AD215" s="146"/>
      <c r="AE215" s="146"/>
      <c r="AF215" s="146"/>
      <c r="AG215" s="146"/>
      <c r="AH215" s="146"/>
      <c r="AI215" s="146"/>
      <c r="AJ215" s="146"/>
      <c r="AK215" s="146"/>
      <c r="AL215" s="146"/>
      <c r="AM215" s="146"/>
      <c r="AN215" s="146"/>
      <c r="AO215" s="146"/>
      <c r="AP215" s="146"/>
      <c r="AQ215" s="146"/>
      <c r="AR215" s="146"/>
      <c r="AS215" s="146"/>
      <c r="AT215" s="146"/>
      <c r="AU215" s="146"/>
      <c r="AV215" s="146"/>
      <c r="AW215" s="146"/>
      <c r="AX215" s="146"/>
      <c r="AY215" s="146"/>
      <c r="AZ215" s="146"/>
      <c r="BA215" s="146"/>
      <c r="BB215" s="146"/>
      <c r="BC215" s="146"/>
      <c r="BD215" s="146"/>
      <c r="BE215" s="146"/>
      <c r="BF215" s="146"/>
      <c r="BG215" s="146"/>
      <c r="BH215" s="146"/>
      <c r="BI215" s="146"/>
    </row>
    <row r="216" spans="2:61" ht="15" customHeight="1" thickTop="1" thickBot="1">
      <c r="B216" s="186" t="s">
        <v>65</v>
      </c>
      <c r="C216" s="186"/>
      <c r="D216" s="186"/>
      <c r="E216" s="186"/>
      <c r="F216" s="186"/>
      <c r="G216" s="186"/>
      <c r="H216" s="186" t="s">
        <v>66</v>
      </c>
      <c r="I216" s="186"/>
      <c r="J216" s="186"/>
      <c r="K216" s="186"/>
      <c r="L216" s="186"/>
      <c r="M216" s="186"/>
      <c r="N216" s="186" t="s">
        <v>67</v>
      </c>
      <c r="O216" s="186"/>
      <c r="P216" s="186"/>
      <c r="Q216" s="186"/>
      <c r="R216" s="186"/>
      <c r="S216" s="186"/>
      <c r="T216" s="186" t="s">
        <v>68</v>
      </c>
      <c r="U216" s="186"/>
      <c r="V216" s="186"/>
      <c r="W216" s="186"/>
      <c r="X216" s="186"/>
      <c r="Y216" s="186"/>
      <c r="Z216" s="186"/>
      <c r="AA216" s="186"/>
      <c r="AB216" s="186"/>
      <c r="AC216" s="186"/>
      <c r="AD216" s="186"/>
      <c r="AE216" s="186"/>
      <c r="AF216" s="186"/>
      <c r="AG216" s="186" t="s">
        <v>69</v>
      </c>
      <c r="AH216" s="186"/>
      <c r="AI216" s="186"/>
      <c r="AJ216" s="186"/>
      <c r="AK216" s="186"/>
      <c r="AL216" s="186"/>
      <c r="AM216" s="186"/>
      <c r="AN216" s="186"/>
      <c r="AO216" s="186"/>
      <c r="AP216" s="186" t="s">
        <v>70</v>
      </c>
      <c r="AQ216" s="186"/>
      <c r="AR216" s="186"/>
      <c r="AS216" s="186"/>
      <c r="AT216" s="186"/>
      <c r="AU216" s="186"/>
      <c r="AV216" s="186"/>
      <c r="AW216" s="186"/>
      <c r="AX216" s="186"/>
      <c r="AY216" s="186"/>
      <c r="AZ216" s="187" t="s">
        <v>71</v>
      </c>
      <c r="BA216" s="187"/>
      <c r="BB216" s="187"/>
      <c r="BC216" s="187"/>
      <c r="BD216" s="187"/>
      <c r="BE216" s="187"/>
      <c r="BF216" s="187"/>
      <c r="BG216" s="187"/>
      <c r="BH216" s="187"/>
      <c r="BI216" s="187"/>
    </row>
    <row r="217" spans="2:61" ht="15" customHeight="1" thickTop="1" thickBot="1">
      <c r="B217" s="186"/>
      <c r="C217" s="186"/>
      <c r="D217" s="186"/>
      <c r="E217" s="186"/>
      <c r="F217" s="186"/>
      <c r="G217" s="186"/>
      <c r="H217" s="186"/>
      <c r="I217" s="186"/>
      <c r="J217" s="186"/>
      <c r="K217" s="186"/>
      <c r="L217" s="186"/>
      <c r="M217" s="186"/>
      <c r="N217" s="186"/>
      <c r="O217" s="186"/>
      <c r="P217" s="186"/>
      <c r="Q217" s="186"/>
      <c r="R217" s="186"/>
      <c r="S217" s="186"/>
      <c r="T217" s="186"/>
      <c r="U217" s="186"/>
      <c r="V217" s="186"/>
      <c r="W217" s="186"/>
      <c r="X217" s="186"/>
      <c r="Y217" s="186"/>
      <c r="Z217" s="186"/>
      <c r="AA217" s="186"/>
      <c r="AB217" s="186"/>
      <c r="AC217" s="186"/>
      <c r="AD217" s="186"/>
      <c r="AE217" s="186"/>
      <c r="AF217" s="186"/>
      <c r="AG217" s="186"/>
      <c r="AH217" s="186"/>
      <c r="AI217" s="186"/>
      <c r="AJ217" s="186"/>
      <c r="AK217" s="186"/>
      <c r="AL217" s="186"/>
      <c r="AM217" s="186"/>
      <c r="AN217" s="186"/>
      <c r="AO217" s="186"/>
      <c r="AP217" s="186"/>
      <c r="AQ217" s="186"/>
      <c r="AR217" s="186"/>
      <c r="AS217" s="186"/>
      <c r="AT217" s="186"/>
      <c r="AU217" s="186"/>
      <c r="AV217" s="186"/>
      <c r="AW217" s="186"/>
      <c r="AX217" s="186"/>
      <c r="AY217" s="186"/>
      <c r="AZ217" s="187"/>
      <c r="BA217" s="187"/>
      <c r="BB217" s="187"/>
      <c r="BC217" s="187"/>
      <c r="BD217" s="187"/>
      <c r="BE217" s="187"/>
      <c r="BF217" s="187"/>
      <c r="BG217" s="187"/>
      <c r="BH217" s="187"/>
      <c r="BI217" s="187"/>
    </row>
    <row r="218" spans="2:61" ht="15" customHeight="1" thickTop="1" thickBot="1">
      <c r="B218" s="186"/>
      <c r="C218" s="186"/>
      <c r="D218" s="186"/>
      <c r="E218" s="186"/>
      <c r="F218" s="186"/>
      <c r="G218" s="186"/>
      <c r="H218" s="186"/>
      <c r="I218" s="186"/>
      <c r="J218" s="186"/>
      <c r="K218" s="186"/>
      <c r="L218" s="186"/>
      <c r="M218" s="186"/>
      <c r="N218" s="186"/>
      <c r="O218" s="186"/>
      <c r="P218" s="186"/>
      <c r="Q218" s="186"/>
      <c r="R218" s="186"/>
      <c r="S218" s="186"/>
      <c r="T218" s="186"/>
      <c r="U218" s="186"/>
      <c r="V218" s="186"/>
      <c r="W218" s="186"/>
      <c r="X218" s="186"/>
      <c r="Y218" s="186"/>
      <c r="Z218" s="186"/>
      <c r="AA218" s="186"/>
      <c r="AB218" s="186"/>
      <c r="AC218" s="186"/>
      <c r="AD218" s="186"/>
      <c r="AE218" s="186"/>
      <c r="AF218" s="186"/>
      <c r="AG218" s="186"/>
      <c r="AH218" s="186"/>
      <c r="AI218" s="186"/>
      <c r="AJ218" s="186"/>
      <c r="AK218" s="186"/>
      <c r="AL218" s="186"/>
      <c r="AM218" s="186"/>
      <c r="AN218" s="186"/>
      <c r="AO218" s="186"/>
      <c r="AP218" s="186"/>
      <c r="AQ218" s="186"/>
      <c r="AR218" s="186"/>
      <c r="AS218" s="186"/>
      <c r="AT218" s="186"/>
      <c r="AU218" s="186"/>
      <c r="AV218" s="186"/>
      <c r="AW218" s="186"/>
      <c r="AX218" s="186"/>
      <c r="AY218" s="186"/>
      <c r="AZ218" s="187"/>
      <c r="BA218" s="187"/>
      <c r="BB218" s="187"/>
      <c r="BC218" s="187"/>
      <c r="BD218" s="187"/>
      <c r="BE218" s="187"/>
      <c r="BF218" s="187"/>
      <c r="BG218" s="187"/>
      <c r="BH218" s="187"/>
      <c r="BI218" s="187"/>
    </row>
    <row r="219" spans="2:61" ht="16.5" customHeight="1" thickTop="1" thickBot="1">
      <c r="B219" s="182" t="s">
        <v>129</v>
      </c>
      <c r="C219" s="182"/>
      <c r="D219" s="182"/>
      <c r="E219" s="182"/>
      <c r="F219" s="182"/>
      <c r="G219" s="182"/>
      <c r="H219" s="185" t="s">
        <v>129</v>
      </c>
      <c r="I219" s="185"/>
      <c r="J219" s="185"/>
      <c r="K219" s="185"/>
      <c r="L219" s="185"/>
      <c r="M219" s="185"/>
      <c r="N219" s="182" t="s">
        <v>129</v>
      </c>
      <c r="O219" s="182"/>
      <c r="P219" s="182"/>
      <c r="Q219" s="182"/>
      <c r="R219" s="182"/>
      <c r="S219" s="182"/>
      <c r="T219" s="182" t="s">
        <v>129</v>
      </c>
      <c r="U219" s="182"/>
      <c r="V219" s="182"/>
      <c r="W219" s="182"/>
      <c r="X219" s="182"/>
      <c r="Y219" s="182"/>
      <c r="Z219" s="182"/>
      <c r="AA219" s="182"/>
      <c r="AB219" s="182"/>
      <c r="AC219" s="182"/>
      <c r="AD219" s="182"/>
      <c r="AE219" s="182"/>
      <c r="AF219" s="182"/>
      <c r="AG219" s="182" t="s">
        <v>129</v>
      </c>
      <c r="AH219" s="182"/>
      <c r="AI219" s="182"/>
      <c r="AJ219" s="182"/>
      <c r="AK219" s="182"/>
      <c r="AL219" s="182"/>
      <c r="AM219" s="182"/>
      <c r="AN219" s="182"/>
      <c r="AO219" s="182"/>
      <c r="AP219" s="186" t="s">
        <v>129</v>
      </c>
      <c r="AQ219" s="186"/>
      <c r="AR219" s="186"/>
      <c r="AS219" s="186"/>
      <c r="AT219" s="186"/>
      <c r="AU219" s="186"/>
      <c r="AV219" s="186"/>
      <c r="AW219" s="186"/>
      <c r="AX219" s="186"/>
      <c r="AY219" s="186"/>
      <c r="AZ219" s="182" t="s">
        <v>129</v>
      </c>
      <c r="BA219" s="182"/>
      <c r="BB219" s="182"/>
      <c r="BC219" s="182"/>
      <c r="BD219" s="182"/>
      <c r="BE219" s="182"/>
      <c r="BF219" s="182"/>
      <c r="BG219" s="182"/>
      <c r="BH219" s="182"/>
      <c r="BI219" s="182"/>
    </row>
    <row r="220" spans="2:61" ht="16.5" customHeight="1" thickTop="1" thickBot="1">
      <c r="B220" s="182"/>
      <c r="C220" s="182"/>
      <c r="D220" s="182"/>
      <c r="E220" s="182"/>
      <c r="F220" s="182"/>
      <c r="G220" s="182"/>
      <c r="H220" s="185"/>
      <c r="I220" s="185"/>
      <c r="J220" s="185"/>
      <c r="K220" s="185"/>
      <c r="L220" s="185"/>
      <c r="M220" s="185"/>
      <c r="N220" s="182"/>
      <c r="O220" s="182"/>
      <c r="P220" s="182"/>
      <c r="Q220" s="182"/>
      <c r="R220" s="182"/>
      <c r="S220" s="182"/>
      <c r="T220" s="182"/>
      <c r="U220" s="182"/>
      <c r="V220" s="182"/>
      <c r="W220" s="182"/>
      <c r="X220" s="182"/>
      <c r="Y220" s="182"/>
      <c r="Z220" s="182"/>
      <c r="AA220" s="182"/>
      <c r="AB220" s="182"/>
      <c r="AC220" s="182"/>
      <c r="AD220" s="182"/>
      <c r="AE220" s="182"/>
      <c r="AF220" s="182"/>
      <c r="AG220" s="182"/>
      <c r="AH220" s="182"/>
      <c r="AI220" s="182"/>
      <c r="AJ220" s="182"/>
      <c r="AK220" s="182"/>
      <c r="AL220" s="182"/>
      <c r="AM220" s="182"/>
      <c r="AN220" s="182"/>
      <c r="AO220" s="182"/>
      <c r="AP220" s="186"/>
      <c r="AQ220" s="186"/>
      <c r="AR220" s="186"/>
      <c r="AS220" s="186"/>
      <c r="AT220" s="186"/>
      <c r="AU220" s="186"/>
      <c r="AV220" s="186"/>
      <c r="AW220" s="186"/>
      <c r="AX220" s="186"/>
      <c r="AY220" s="186"/>
      <c r="AZ220" s="182"/>
      <c r="BA220" s="182"/>
      <c r="BB220" s="182"/>
      <c r="BC220" s="182"/>
      <c r="BD220" s="182"/>
      <c r="BE220" s="182"/>
      <c r="BF220" s="182"/>
      <c r="BG220" s="182"/>
      <c r="BH220" s="182"/>
      <c r="BI220" s="182"/>
    </row>
    <row r="221" spans="2:61" ht="16.5" customHeight="1" thickTop="1" thickBot="1">
      <c r="B221" s="182"/>
      <c r="C221" s="182"/>
      <c r="D221" s="182"/>
      <c r="E221" s="182"/>
      <c r="F221" s="182"/>
      <c r="G221" s="182"/>
      <c r="H221" s="185"/>
      <c r="I221" s="185"/>
      <c r="J221" s="185"/>
      <c r="K221" s="185"/>
      <c r="L221" s="185"/>
      <c r="M221" s="185"/>
      <c r="N221" s="182"/>
      <c r="O221" s="182"/>
      <c r="P221" s="182"/>
      <c r="Q221" s="182"/>
      <c r="R221" s="182"/>
      <c r="S221" s="182"/>
      <c r="T221" s="182"/>
      <c r="U221" s="182"/>
      <c r="V221" s="182"/>
      <c r="W221" s="182"/>
      <c r="X221" s="182"/>
      <c r="Y221" s="182"/>
      <c r="Z221" s="182"/>
      <c r="AA221" s="182"/>
      <c r="AB221" s="182"/>
      <c r="AC221" s="182"/>
      <c r="AD221" s="182"/>
      <c r="AE221" s="182"/>
      <c r="AF221" s="182"/>
      <c r="AG221" s="182"/>
      <c r="AH221" s="182"/>
      <c r="AI221" s="182"/>
      <c r="AJ221" s="182"/>
      <c r="AK221" s="182"/>
      <c r="AL221" s="182"/>
      <c r="AM221" s="182"/>
      <c r="AN221" s="182"/>
      <c r="AO221" s="182"/>
      <c r="AP221" s="186"/>
      <c r="AQ221" s="186"/>
      <c r="AR221" s="186"/>
      <c r="AS221" s="186"/>
      <c r="AT221" s="186"/>
      <c r="AU221" s="186"/>
      <c r="AV221" s="186"/>
      <c r="AW221" s="186"/>
      <c r="AX221" s="186"/>
      <c r="AY221" s="186"/>
      <c r="AZ221" s="182"/>
      <c r="BA221" s="182"/>
      <c r="BB221" s="182"/>
      <c r="BC221" s="182"/>
      <c r="BD221" s="182"/>
      <c r="BE221" s="182"/>
      <c r="BF221" s="182"/>
      <c r="BG221" s="182"/>
      <c r="BH221" s="182"/>
      <c r="BI221" s="182"/>
    </row>
    <row r="222" spans="2:61" ht="15.75" customHeight="1" thickTop="1" thickBot="1">
      <c r="B222" s="183" t="s">
        <v>72</v>
      </c>
      <c r="C222" s="183"/>
      <c r="D222" s="183"/>
      <c r="E222" s="183"/>
      <c r="F222" s="183"/>
      <c r="G222" s="183"/>
      <c r="H222" s="183"/>
      <c r="I222" s="183"/>
      <c r="J222" s="183"/>
      <c r="K222" s="183"/>
      <c r="L222" s="183"/>
      <c r="M222" s="183"/>
      <c r="N222" s="183"/>
      <c r="O222" s="183"/>
      <c r="P222" s="183"/>
      <c r="Q222" s="183"/>
      <c r="R222" s="183"/>
      <c r="S222" s="183"/>
      <c r="T222" s="183"/>
      <c r="U222" s="183"/>
      <c r="V222" s="183"/>
      <c r="W222" s="183"/>
      <c r="X222" s="183"/>
      <c r="Y222" s="183"/>
      <c r="Z222" s="183"/>
      <c r="AA222" s="183"/>
      <c r="AB222" s="183"/>
      <c r="AC222" s="183"/>
      <c r="AD222" s="183"/>
      <c r="AE222" s="183"/>
      <c r="AF222" s="183"/>
      <c r="AG222" s="183"/>
      <c r="AH222" s="183"/>
      <c r="AI222" s="183"/>
      <c r="AJ222" s="183"/>
      <c r="AK222" s="183"/>
      <c r="AL222" s="183"/>
      <c r="AM222" s="183"/>
      <c r="AN222" s="183"/>
      <c r="AO222" s="183"/>
      <c r="AP222" s="183"/>
      <c r="AQ222" s="183"/>
      <c r="AR222" s="183"/>
      <c r="AS222" s="183"/>
      <c r="AT222" s="183"/>
      <c r="AU222" s="183"/>
      <c r="AV222" s="183"/>
      <c r="AW222" s="183"/>
      <c r="AX222" s="183"/>
      <c r="AY222" s="183"/>
      <c r="AZ222" s="183"/>
      <c r="BA222" s="183"/>
      <c r="BB222" s="183"/>
      <c r="BC222" s="183"/>
      <c r="BD222" s="183"/>
      <c r="BE222" s="183"/>
      <c r="BF222" s="183"/>
      <c r="BG222" s="183"/>
      <c r="BH222" s="183"/>
      <c r="BI222" s="183"/>
    </row>
    <row r="223" spans="2:61" ht="15" customHeight="1" thickTop="1" thickBot="1">
      <c r="B223" s="183"/>
      <c r="C223" s="183"/>
      <c r="D223" s="183"/>
      <c r="E223" s="183"/>
      <c r="F223" s="183"/>
      <c r="G223" s="183"/>
      <c r="H223" s="183"/>
      <c r="I223" s="183"/>
      <c r="J223" s="183"/>
      <c r="K223" s="183"/>
      <c r="L223" s="183"/>
      <c r="M223" s="183"/>
      <c r="N223" s="183"/>
      <c r="O223" s="183"/>
      <c r="P223" s="183"/>
      <c r="Q223" s="183"/>
      <c r="R223" s="183"/>
      <c r="S223" s="183"/>
      <c r="T223" s="183"/>
      <c r="U223" s="183"/>
      <c r="V223" s="183"/>
      <c r="W223" s="183"/>
      <c r="X223" s="183"/>
      <c r="Y223" s="183"/>
      <c r="Z223" s="183"/>
      <c r="AA223" s="183"/>
      <c r="AB223" s="183"/>
      <c r="AC223" s="183"/>
      <c r="AD223" s="183"/>
      <c r="AE223" s="183"/>
      <c r="AF223" s="183"/>
      <c r="AG223" s="183"/>
      <c r="AH223" s="183"/>
      <c r="AI223" s="183"/>
      <c r="AJ223" s="183"/>
      <c r="AK223" s="183"/>
      <c r="AL223" s="183"/>
      <c r="AM223" s="183"/>
      <c r="AN223" s="183"/>
      <c r="AO223" s="183"/>
      <c r="AP223" s="183"/>
      <c r="AQ223" s="183"/>
      <c r="AR223" s="183"/>
      <c r="AS223" s="183"/>
      <c r="AT223" s="183"/>
      <c r="AU223" s="183"/>
      <c r="AV223" s="183"/>
      <c r="AW223" s="183"/>
      <c r="AX223" s="183"/>
      <c r="AY223" s="183"/>
      <c r="AZ223" s="183"/>
      <c r="BA223" s="183"/>
      <c r="BB223" s="183"/>
      <c r="BC223" s="183"/>
      <c r="BD223" s="183"/>
      <c r="BE223" s="183"/>
      <c r="BF223" s="183"/>
      <c r="BG223" s="183"/>
      <c r="BH223" s="183"/>
      <c r="BI223" s="183"/>
    </row>
    <row r="224" spans="2:61" ht="15" customHeight="1" thickTop="1" thickBot="1">
      <c r="B224" s="183"/>
      <c r="C224" s="183"/>
      <c r="D224" s="183"/>
      <c r="E224" s="183"/>
      <c r="F224" s="183"/>
      <c r="G224" s="183"/>
      <c r="H224" s="183"/>
      <c r="I224" s="183"/>
      <c r="J224" s="183"/>
      <c r="K224" s="183"/>
      <c r="L224" s="183"/>
      <c r="M224" s="183"/>
      <c r="N224" s="183"/>
      <c r="O224" s="183"/>
      <c r="P224" s="183"/>
      <c r="Q224" s="183"/>
      <c r="R224" s="183"/>
      <c r="S224" s="183"/>
      <c r="T224" s="183"/>
      <c r="U224" s="183"/>
      <c r="V224" s="183"/>
      <c r="W224" s="183"/>
      <c r="X224" s="183"/>
      <c r="Y224" s="183"/>
      <c r="Z224" s="183"/>
      <c r="AA224" s="183"/>
      <c r="AB224" s="183"/>
      <c r="AC224" s="183"/>
      <c r="AD224" s="183"/>
      <c r="AE224" s="183"/>
      <c r="AF224" s="183"/>
      <c r="AG224" s="183"/>
      <c r="AH224" s="183"/>
      <c r="AI224" s="183"/>
      <c r="AJ224" s="183"/>
      <c r="AK224" s="183"/>
      <c r="AL224" s="183"/>
      <c r="AM224" s="183"/>
      <c r="AN224" s="183"/>
      <c r="AO224" s="183"/>
      <c r="AP224" s="183"/>
      <c r="AQ224" s="183"/>
      <c r="AR224" s="183"/>
      <c r="AS224" s="183"/>
      <c r="AT224" s="183"/>
      <c r="AU224" s="183"/>
      <c r="AV224" s="183"/>
      <c r="AW224" s="183"/>
      <c r="AX224" s="183"/>
      <c r="AY224" s="183"/>
      <c r="AZ224" s="183"/>
      <c r="BA224" s="183"/>
      <c r="BB224" s="183"/>
      <c r="BC224" s="183"/>
      <c r="BD224" s="183"/>
      <c r="BE224" s="183"/>
      <c r="BF224" s="183"/>
      <c r="BG224" s="183"/>
      <c r="BH224" s="183"/>
      <c r="BI224" s="183"/>
    </row>
    <row r="225" spans="1:63" ht="15.75" customHeight="1" thickTop="1" thickBot="1">
      <c r="B225" s="183"/>
      <c r="C225" s="183"/>
      <c r="D225" s="183"/>
      <c r="E225" s="183"/>
      <c r="F225" s="183"/>
      <c r="G225" s="183"/>
      <c r="H225" s="183"/>
      <c r="I225" s="183"/>
      <c r="J225" s="183"/>
      <c r="K225" s="183"/>
      <c r="L225" s="183"/>
      <c r="M225" s="183"/>
      <c r="N225" s="183"/>
      <c r="O225" s="183"/>
      <c r="P225" s="183"/>
      <c r="Q225" s="183"/>
      <c r="R225" s="183"/>
      <c r="S225" s="183"/>
      <c r="T225" s="183"/>
      <c r="U225" s="183"/>
      <c r="V225" s="183"/>
      <c r="W225" s="183"/>
      <c r="X225" s="183"/>
      <c r="Y225" s="183"/>
      <c r="Z225" s="183"/>
      <c r="AA225" s="183"/>
      <c r="AB225" s="183"/>
      <c r="AC225" s="183"/>
      <c r="AD225" s="183"/>
      <c r="AE225" s="183"/>
      <c r="AF225" s="183"/>
      <c r="AG225" s="183"/>
      <c r="AH225" s="183"/>
      <c r="AI225" s="183"/>
      <c r="AJ225" s="183"/>
      <c r="AK225" s="183"/>
      <c r="AL225" s="183"/>
      <c r="AM225" s="183"/>
      <c r="AN225" s="183"/>
      <c r="AO225" s="183"/>
      <c r="AP225" s="183"/>
      <c r="AQ225" s="183"/>
      <c r="AR225" s="183"/>
      <c r="AS225" s="183"/>
      <c r="AT225" s="183"/>
      <c r="AU225" s="183"/>
      <c r="AV225" s="183"/>
      <c r="AW225" s="183"/>
      <c r="AX225" s="183"/>
      <c r="AY225" s="183"/>
      <c r="AZ225" s="183"/>
      <c r="BA225" s="183"/>
      <c r="BB225" s="183"/>
      <c r="BC225" s="183"/>
      <c r="BD225" s="183"/>
      <c r="BE225" s="183"/>
      <c r="BF225" s="183"/>
      <c r="BG225" s="183"/>
      <c r="BH225" s="183"/>
      <c r="BI225" s="183"/>
    </row>
    <row r="226" spans="1:63" ht="15.75" customHeight="1" thickTop="1" thickBot="1">
      <c r="B226" s="146"/>
      <c r="C226" s="146"/>
      <c r="D226" s="146"/>
      <c r="E226" s="146"/>
      <c r="F226" s="146"/>
      <c r="G226" s="146"/>
      <c r="H226" s="146"/>
      <c r="I226" s="146"/>
      <c r="J226" s="146"/>
      <c r="K226" s="146"/>
      <c r="L226" s="146"/>
      <c r="M226" s="146"/>
      <c r="N226" s="146"/>
      <c r="O226" s="146"/>
      <c r="P226" s="146"/>
      <c r="Q226" s="146"/>
      <c r="R226" s="146"/>
      <c r="S226" s="146"/>
      <c r="T226" s="146"/>
      <c r="U226" s="146"/>
      <c r="V226" s="146"/>
      <c r="W226" s="146"/>
      <c r="X226" s="146"/>
      <c r="Y226" s="146"/>
      <c r="Z226" s="146"/>
      <c r="AA226" s="146"/>
      <c r="AB226" s="146"/>
      <c r="AC226" s="146"/>
      <c r="AD226" s="146"/>
      <c r="AE226" s="146"/>
      <c r="AF226" s="146"/>
      <c r="AG226" s="146"/>
      <c r="AH226" s="146"/>
      <c r="AI226" s="146"/>
      <c r="AJ226" s="146"/>
      <c r="AK226" s="146"/>
      <c r="AL226" s="146"/>
      <c r="AM226" s="146"/>
      <c r="AN226" s="146"/>
      <c r="AO226" s="146"/>
      <c r="AP226" s="146"/>
      <c r="AQ226" s="146"/>
      <c r="AR226" s="146"/>
      <c r="AS226" s="146"/>
      <c r="AT226" s="146"/>
      <c r="AU226" s="146"/>
      <c r="AV226" s="146"/>
      <c r="AW226" s="146"/>
      <c r="AX226" s="146"/>
      <c r="AY226" s="146"/>
      <c r="AZ226" s="146"/>
      <c r="BA226" s="146"/>
      <c r="BB226" s="146"/>
      <c r="BC226" s="146"/>
      <c r="BD226" s="146"/>
      <c r="BE226" s="146"/>
      <c r="BF226" s="146"/>
      <c r="BG226" s="146"/>
      <c r="BH226" s="146"/>
      <c r="BI226" s="146"/>
    </row>
    <row r="227" spans="1:63" ht="15" customHeight="1" thickTop="1" thickBot="1">
      <c r="B227" s="146"/>
      <c r="C227" s="146"/>
      <c r="D227" s="146"/>
      <c r="E227" s="146"/>
      <c r="F227" s="146"/>
      <c r="G227" s="146"/>
      <c r="H227" s="146"/>
      <c r="I227" s="146"/>
      <c r="J227" s="146"/>
      <c r="K227" s="146"/>
      <c r="L227" s="146"/>
      <c r="M227" s="146"/>
      <c r="N227" s="146"/>
      <c r="O227" s="146"/>
      <c r="P227" s="146"/>
      <c r="Q227" s="146"/>
      <c r="R227" s="146"/>
      <c r="S227" s="146"/>
      <c r="T227" s="146"/>
      <c r="U227" s="146"/>
      <c r="V227" s="146"/>
      <c r="W227" s="146"/>
      <c r="X227" s="146"/>
      <c r="Y227" s="146"/>
      <c r="Z227" s="146"/>
      <c r="AA227" s="146"/>
      <c r="AB227" s="146"/>
      <c r="AC227" s="146"/>
      <c r="AD227" s="146"/>
      <c r="AE227" s="146"/>
      <c r="AF227" s="146"/>
      <c r="AG227" s="146"/>
      <c r="AH227" s="146"/>
      <c r="AI227" s="146"/>
      <c r="AJ227" s="146"/>
      <c r="AK227" s="146"/>
      <c r="AL227" s="146"/>
      <c r="AM227" s="146"/>
      <c r="AN227" s="146"/>
      <c r="AO227" s="146"/>
      <c r="AP227" s="146"/>
      <c r="AQ227" s="146"/>
      <c r="AR227" s="146"/>
      <c r="AS227" s="146"/>
      <c r="AT227" s="146"/>
      <c r="AU227" s="146"/>
      <c r="AV227" s="146"/>
      <c r="AW227" s="146"/>
      <c r="AX227" s="146"/>
      <c r="AY227" s="146"/>
      <c r="AZ227" s="146"/>
      <c r="BA227" s="146"/>
      <c r="BB227" s="146"/>
      <c r="BC227" s="146"/>
      <c r="BD227" s="146"/>
      <c r="BE227" s="146"/>
      <c r="BF227" s="146"/>
      <c r="BG227" s="146"/>
      <c r="BH227" s="146"/>
      <c r="BI227" s="146"/>
    </row>
    <row r="228" spans="1:63" ht="15" customHeight="1" thickTop="1" thickBot="1">
      <c r="B228" s="124" t="s">
        <v>73</v>
      </c>
      <c r="C228" s="124"/>
      <c r="D228" s="124"/>
      <c r="E228" s="124"/>
      <c r="F228" s="124"/>
      <c r="G228" s="124"/>
      <c r="H228" s="184" t="s">
        <v>74</v>
      </c>
      <c r="I228" s="184"/>
      <c r="J228" s="184"/>
      <c r="K228" s="184"/>
      <c r="L228" s="184"/>
      <c r="M228" s="184"/>
      <c r="N228" s="124" t="s">
        <v>75</v>
      </c>
      <c r="O228" s="124"/>
      <c r="P228" s="124"/>
      <c r="Q228" s="124"/>
      <c r="R228" s="124"/>
      <c r="S228" s="124"/>
      <c r="T228" s="124" t="s">
        <v>76</v>
      </c>
      <c r="U228" s="124"/>
      <c r="V228" s="124"/>
      <c r="W228" s="124"/>
      <c r="X228" s="124"/>
      <c r="Y228" s="124"/>
      <c r="Z228" s="124"/>
      <c r="AA228" s="124"/>
      <c r="AB228" s="124"/>
      <c r="AC228" s="124"/>
      <c r="AD228" s="124" t="s">
        <v>77</v>
      </c>
      <c r="AE228" s="124"/>
      <c r="AF228" s="124"/>
      <c r="AG228" s="124"/>
      <c r="AH228" s="124"/>
      <c r="AI228" s="124"/>
      <c r="AJ228" s="124" t="s">
        <v>160</v>
      </c>
      <c r="AK228" s="124"/>
      <c r="AL228" s="124"/>
      <c r="AM228" s="124"/>
      <c r="AN228" s="124"/>
      <c r="AO228" s="124"/>
      <c r="AP228" s="124" t="s">
        <v>78</v>
      </c>
      <c r="AQ228" s="124"/>
      <c r="AR228" s="124"/>
      <c r="AS228" s="124"/>
      <c r="AT228" s="124"/>
      <c r="AU228" s="124"/>
      <c r="AV228" s="124" t="s">
        <v>79</v>
      </c>
      <c r="AW228" s="124"/>
      <c r="AX228" s="124"/>
      <c r="AY228" s="124"/>
      <c r="AZ228" s="124"/>
      <c r="BA228" s="124"/>
      <c r="BB228" s="125" t="s">
        <v>80</v>
      </c>
      <c r="BC228" s="125"/>
      <c r="BD228" s="125"/>
      <c r="BE228" s="125"/>
      <c r="BF228" s="125"/>
      <c r="BG228" s="125"/>
      <c r="BH228" s="125"/>
      <c r="BI228" s="125"/>
    </row>
    <row r="229" spans="1:63" ht="15" customHeight="1" thickTop="1" thickBot="1">
      <c r="B229" s="124"/>
      <c r="C229" s="124"/>
      <c r="D229" s="124"/>
      <c r="E229" s="124"/>
      <c r="F229" s="124"/>
      <c r="G229" s="124"/>
      <c r="H229" s="184"/>
      <c r="I229" s="184"/>
      <c r="J229" s="184"/>
      <c r="K229" s="184"/>
      <c r="L229" s="184"/>
      <c r="M229" s="184"/>
      <c r="N229" s="124"/>
      <c r="O229" s="124"/>
      <c r="P229" s="124"/>
      <c r="Q229" s="124"/>
      <c r="R229" s="124"/>
      <c r="S229" s="124"/>
      <c r="T229" s="124"/>
      <c r="U229" s="124"/>
      <c r="V229" s="124"/>
      <c r="W229" s="124"/>
      <c r="X229" s="124"/>
      <c r="Y229" s="124"/>
      <c r="Z229" s="124"/>
      <c r="AA229" s="124"/>
      <c r="AB229" s="124"/>
      <c r="AC229" s="124"/>
      <c r="AD229" s="124"/>
      <c r="AE229" s="124"/>
      <c r="AF229" s="124"/>
      <c r="AG229" s="124"/>
      <c r="AH229" s="124"/>
      <c r="AI229" s="124"/>
      <c r="AJ229" s="124"/>
      <c r="AK229" s="124"/>
      <c r="AL229" s="124"/>
      <c r="AM229" s="124"/>
      <c r="AN229" s="124"/>
      <c r="AO229" s="124"/>
      <c r="AP229" s="124"/>
      <c r="AQ229" s="124"/>
      <c r="AR229" s="124"/>
      <c r="AS229" s="124"/>
      <c r="AT229" s="124"/>
      <c r="AU229" s="124"/>
      <c r="AV229" s="124"/>
      <c r="AW229" s="124"/>
      <c r="AX229" s="124"/>
      <c r="AY229" s="124"/>
      <c r="AZ229" s="124"/>
      <c r="BA229" s="124"/>
      <c r="BB229" s="125"/>
      <c r="BC229" s="125"/>
      <c r="BD229" s="125"/>
      <c r="BE229" s="125"/>
      <c r="BF229" s="125"/>
      <c r="BG229" s="125"/>
      <c r="BH229" s="125"/>
      <c r="BI229" s="125"/>
    </row>
    <row r="230" spans="1:63" ht="15" customHeight="1" thickTop="1" thickBot="1">
      <c r="B230" s="124"/>
      <c r="C230" s="124"/>
      <c r="D230" s="124"/>
      <c r="E230" s="124"/>
      <c r="F230" s="124"/>
      <c r="G230" s="124"/>
      <c r="H230" s="184"/>
      <c r="I230" s="184"/>
      <c r="J230" s="184"/>
      <c r="K230" s="184"/>
      <c r="L230" s="184"/>
      <c r="M230" s="184"/>
      <c r="N230" s="124"/>
      <c r="O230" s="124"/>
      <c r="P230" s="124"/>
      <c r="Q230" s="124"/>
      <c r="R230" s="124"/>
      <c r="S230" s="124"/>
      <c r="T230" s="124"/>
      <c r="U230" s="124"/>
      <c r="V230" s="124"/>
      <c r="W230" s="124"/>
      <c r="X230" s="124"/>
      <c r="Y230" s="124"/>
      <c r="Z230" s="124"/>
      <c r="AA230" s="124"/>
      <c r="AB230" s="124"/>
      <c r="AC230" s="124"/>
      <c r="AD230" s="124"/>
      <c r="AE230" s="124"/>
      <c r="AF230" s="124"/>
      <c r="AG230" s="124"/>
      <c r="AH230" s="124"/>
      <c r="AI230" s="124"/>
      <c r="AJ230" s="124"/>
      <c r="AK230" s="124"/>
      <c r="AL230" s="124"/>
      <c r="AM230" s="124"/>
      <c r="AN230" s="124"/>
      <c r="AO230" s="124"/>
      <c r="AP230" s="124"/>
      <c r="AQ230" s="124"/>
      <c r="AR230" s="124"/>
      <c r="AS230" s="124"/>
      <c r="AT230" s="124"/>
      <c r="AU230" s="124"/>
      <c r="AV230" s="124"/>
      <c r="AW230" s="124"/>
      <c r="AX230" s="124"/>
      <c r="AY230" s="124"/>
      <c r="AZ230" s="124"/>
      <c r="BA230" s="124"/>
      <c r="BB230" s="125"/>
      <c r="BC230" s="125"/>
      <c r="BD230" s="125"/>
      <c r="BE230" s="125"/>
      <c r="BF230" s="125"/>
      <c r="BG230" s="125"/>
      <c r="BH230" s="125"/>
      <c r="BI230" s="125"/>
    </row>
    <row r="231" spans="1:63" ht="15" customHeight="1" thickTop="1" thickBot="1">
      <c r="B231" s="174" t="s">
        <v>129</v>
      </c>
      <c r="C231" s="174"/>
      <c r="D231" s="174"/>
      <c r="E231" s="174"/>
      <c r="F231" s="174"/>
      <c r="G231" s="174"/>
      <c r="H231" s="170" t="s">
        <v>129</v>
      </c>
      <c r="I231" s="170"/>
      <c r="J231" s="170"/>
      <c r="K231" s="170"/>
      <c r="L231" s="170"/>
      <c r="M231" s="170"/>
      <c r="N231" s="174" t="s">
        <v>129</v>
      </c>
      <c r="O231" s="174"/>
      <c r="P231" s="174"/>
      <c r="Q231" s="174"/>
      <c r="R231" s="174"/>
      <c r="S231" s="174"/>
      <c r="T231" s="181" t="s">
        <v>129</v>
      </c>
      <c r="U231" s="181"/>
      <c r="V231" s="181"/>
      <c r="W231" s="181"/>
      <c r="X231" s="181"/>
      <c r="Y231" s="181"/>
      <c r="Z231" s="181"/>
      <c r="AA231" s="181"/>
      <c r="AB231" s="181"/>
      <c r="AC231" s="181"/>
      <c r="AD231" s="170">
        <v>160</v>
      </c>
      <c r="AE231" s="170"/>
      <c r="AF231" s="170"/>
      <c r="AG231" s="170"/>
      <c r="AH231" s="170"/>
      <c r="AI231" s="170"/>
      <c r="AJ231" s="181" t="s">
        <v>129</v>
      </c>
      <c r="AK231" s="181"/>
      <c r="AL231" s="181"/>
      <c r="AM231" s="181"/>
      <c r="AN231" s="181"/>
      <c r="AO231" s="181"/>
      <c r="AP231" s="170" t="s">
        <v>129</v>
      </c>
      <c r="AQ231" s="170"/>
      <c r="AR231" s="170"/>
      <c r="AS231" s="170"/>
      <c r="AT231" s="170"/>
      <c r="AU231" s="170"/>
      <c r="AV231" s="170" t="s">
        <v>129</v>
      </c>
      <c r="AW231" s="170"/>
      <c r="AX231" s="170"/>
      <c r="AY231" s="170"/>
      <c r="AZ231" s="170"/>
      <c r="BA231" s="170"/>
      <c r="BB231" s="170" t="s">
        <v>129</v>
      </c>
      <c r="BC231" s="170"/>
      <c r="BD231" s="170"/>
      <c r="BE231" s="170"/>
      <c r="BF231" s="170"/>
      <c r="BG231" s="170"/>
      <c r="BH231" s="170"/>
      <c r="BI231" s="170"/>
    </row>
    <row r="232" spans="1:63" ht="15" customHeight="1" thickTop="1" thickBot="1">
      <c r="B232" s="174"/>
      <c r="C232" s="174"/>
      <c r="D232" s="174"/>
      <c r="E232" s="174"/>
      <c r="F232" s="174"/>
      <c r="G232" s="174"/>
      <c r="H232" s="170"/>
      <c r="I232" s="170"/>
      <c r="J232" s="170"/>
      <c r="K232" s="170"/>
      <c r="L232" s="170"/>
      <c r="M232" s="170"/>
      <c r="N232" s="174"/>
      <c r="O232" s="174"/>
      <c r="P232" s="174"/>
      <c r="Q232" s="174"/>
      <c r="R232" s="174"/>
      <c r="S232" s="174"/>
      <c r="T232" s="181"/>
      <c r="U232" s="181"/>
      <c r="V232" s="181"/>
      <c r="W232" s="181"/>
      <c r="X232" s="181"/>
      <c r="Y232" s="181"/>
      <c r="Z232" s="181"/>
      <c r="AA232" s="181"/>
      <c r="AB232" s="181"/>
      <c r="AC232" s="181"/>
      <c r="AD232" s="170"/>
      <c r="AE232" s="170"/>
      <c r="AF232" s="170"/>
      <c r="AG232" s="170"/>
      <c r="AH232" s="170"/>
      <c r="AI232" s="170"/>
      <c r="AJ232" s="181"/>
      <c r="AK232" s="181"/>
      <c r="AL232" s="181"/>
      <c r="AM232" s="181"/>
      <c r="AN232" s="181"/>
      <c r="AO232" s="181"/>
      <c r="AP232" s="170"/>
      <c r="AQ232" s="170"/>
      <c r="AR232" s="170"/>
      <c r="AS232" s="170"/>
      <c r="AT232" s="170"/>
      <c r="AU232" s="170"/>
      <c r="AV232" s="170"/>
      <c r="AW232" s="170"/>
      <c r="AX232" s="170"/>
      <c r="AY232" s="170"/>
      <c r="AZ232" s="170"/>
      <c r="BA232" s="170"/>
      <c r="BB232" s="170"/>
      <c r="BC232" s="170"/>
      <c r="BD232" s="170"/>
      <c r="BE232" s="170"/>
      <c r="BF232" s="170"/>
      <c r="BG232" s="170"/>
      <c r="BH232" s="170"/>
      <c r="BI232" s="170"/>
    </row>
    <row r="233" spans="1:63" ht="15.75" customHeight="1" thickTop="1" thickBot="1">
      <c r="B233" s="174"/>
      <c r="C233" s="174"/>
      <c r="D233" s="174"/>
      <c r="E233" s="174"/>
      <c r="F233" s="174"/>
      <c r="G233" s="174"/>
      <c r="H233" s="170"/>
      <c r="I233" s="170"/>
      <c r="J233" s="170"/>
      <c r="K233" s="170"/>
      <c r="L233" s="170"/>
      <c r="M233" s="170"/>
      <c r="N233" s="174"/>
      <c r="O233" s="174"/>
      <c r="P233" s="174"/>
      <c r="Q233" s="174"/>
      <c r="R233" s="174"/>
      <c r="S233" s="174"/>
      <c r="T233" s="181"/>
      <c r="U233" s="181"/>
      <c r="V233" s="181"/>
      <c r="W233" s="181"/>
      <c r="X233" s="181"/>
      <c r="Y233" s="181"/>
      <c r="Z233" s="181"/>
      <c r="AA233" s="181"/>
      <c r="AB233" s="181"/>
      <c r="AC233" s="181"/>
      <c r="AD233" s="170"/>
      <c r="AE233" s="170"/>
      <c r="AF233" s="170"/>
      <c r="AG233" s="170"/>
      <c r="AH233" s="170"/>
      <c r="AI233" s="170"/>
      <c r="AJ233" s="181"/>
      <c r="AK233" s="181"/>
      <c r="AL233" s="181"/>
      <c r="AM233" s="181"/>
      <c r="AN233" s="181"/>
      <c r="AO233" s="181"/>
      <c r="AP233" s="170"/>
      <c r="AQ233" s="170"/>
      <c r="AR233" s="170"/>
      <c r="AS233" s="170"/>
      <c r="AT233" s="170"/>
      <c r="AU233" s="170"/>
      <c r="AV233" s="170"/>
      <c r="AW233" s="170"/>
      <c r="AX233" s="170"/>
      <c r="AY233" s="170"/>
      <c r="AZ233" s="170"/>
      <c r="BA233" s="170"/>
      <c r="BB233" s="170"/>
      <c r="BC233" s="170"/>
      <c r="BD233" s="170"/>
      <c r="BE233" s="170"/>
      <c r="BF233" s="170"/>
      <c r="BG233" s="170"/>
      <c r="BH233" s="170"/>
      <c r="BI233" s="170"/>
      <c r="BJ233" s="3"/>
      <c r="BK233" s="3"/>
    </row>
    <row r="234" spans="1:63" ht="15.75" customHeight="1" thickTop="1" thickBot="1">
      <c r="A234" s="3"/>
      <c r="B234" s="179"/>
      <c r="C234" s="179"/>
      <c r="D234" s="179"/>
      <c r="E234" s="179"/>
      <c r="F234" s="179"/>
      <c r="G234" s="179"/>
      <c r="H234" s="179"/>
      <c r="I234" s="179"/>
      <c r="J234" s="179"/>
      <c r="K234" s="179"/>
      <c r="L234" s="179"/>
      <c r="M234" s="179"/>
      <c r="N234" s="179"/>
      <c r="O234" s="179"/>
      <c r="P234" s="179"/>
      <c r="Q234" s="179"/>
      <c r="R234" s="179"/>
      <c r="S234" s="179"/>
      <c r="T234" s="179"/>
      <c r="U234" s="179"/>
      <c r="V234" s="179"/>
      <c r="W234" s="179"/>
      <c r="X234" s="179"/>
      <c r="Y234" s="179"/>
      <c r="Z234" s="179"/>
      <c r="AA234" s="179"/>
      <c r="AB234" s="179"/>
      <c r="AC234" s="179"/>
      <c r="AD234" s="179"/>
      <c r="AE234" s="179"/>
      <c r="AF234" s="179"/>
      <c r="AG234" s="179"/>
      <c r="AH234" s="179"/>
      <c r="AI234" s="179"/>
      <c r="AJ234" s="179"/>
      <c r="AK234" s="179"/>
      <c r="AL234" s="179"/>
      <c r="AM234" s="179"/>
      <c r="AN234" s="179"/>
      <c r="AO234" s="179"/>
      <c r="AP234" s="179"/>
      <c r="AQ234" s="179"/>
      <c r="AR234" s="179"/>
      <c r="AS234" s="179"/>
      <c r="AT234" s="179"/>
      <c r="AU234" s="179"/>
      <c r="AV234" s="179"/>
      <c r="AW234" s="179"/>
      <c r="AX234" s="179"/>
      <c r="AY234" s="179"/>
      <c r="AZ234" s="179"/>
      <c r="BA234" s="179"/>
      <c r="BB234" s="179"/>
      <c r="BC234" s="179"/>
      <c r="BD234" s="179"/>
      <c r="BE234" s="179"/>
      <c r="BF234" s="179"/>
      <c r="BG234" s="179"/>
      <c r="BH234" s="179"/>
      <c r="BI234" s="179"/>
      <c r="BJ234" s="3"/>
      <c r="BK234" s="3"/>
    </row>
    <row r="235" spans="1:63" ht="15" customHeight="1" thickTop="1" thickBot="1">
      <c r="A235" s="3"/>
      <c r="B235" s="179"/>
      <c r="C235" s="179"/>
      <c r="D235" s="179"/>
      <c r="E235" s="179"/>
      <c r="F235" s="179"/>
      <c r="G235" s="179"/>
      <c r="H235" s="179"/>
      <c r="I235" s="179"/>
      <c r="J235" s="179"/>
      <c r="K235" s="179"/>
      <c r="L235" s="179"/>
      <c r="M235" s="179"/>
      <c r="N235" s="179"/>
      <c r="O235" s="179"/>
      <c r="P235" s="179"/>
      <c r="Q235" s="179"/>
      <c r="R235" s="179"/>
      <c r="S235" s="179"/>
      <c r="T235" s="179"/>
      <c r="U235" s="179"/>
      <c r="V235" s="179"/>
      <c r="W235" s="179"/>
      <c r="X235" s="179"/>
      <c r="Y235" s="179"/>
      <c r="Z235" s="179"/>
      <c r="AA235" s="179"/>
      <c r="AB235" s="179"/>
      <c r="AC235" s="179"/>
      <c r="AD235" s="179"/>
      <c r="AE235" s="179"/>
      <c r="AF235" s="179"/>
      <c r="AG235" s="179"/>
      <c r="AH235" s="179"/>
      <c r="AI235" s="179"/>
      <c r="AJ235" s="179"/>
      <c r="AK235" s="179"/>
      <c r="AL235" s="179"/>
      <c r="AM235" s="179"/>
      <c r="AN235" s="179"/>
      <c r="AO235" s="179"/>
      <c r="AP235" s="179"/>
      <c r="AQ235" s="179"/>
      <c r="AR235" s="179"/>
      <c r="AS235" s="179"/>
      <c r="AT235" s="179"/>
      <c r="AU235" s="179"/>
      <c r="AV235" s="179"/>
      <c r="AW235" s="179"/>
      <c r="AX235" s="179"/>
      <c r="AY235" s="179"/>
      <c r="AZ235" s="179"/>
      <c r="BA235" s="179"/>
      <c r="BB235" s="179"/>
      <c r="BC235" s="179"/>
      <c r="BD235" s="179"/>
      <c r="BE235" s="179"/>
      <c r="BF235" s="179"/>
      <c r="BG235" s="179"/>
      <c r="BH235" s="179"/>
      <c r="BI235" s="179"/>
      <c r="BJ235" s="3"/>
      <c r="BK235" s="3"/>
    </row>
    <row r="236" spans="1:63" ht="15" customHeight="1" thickTop="1" thickBot="1">
      <c r="A236" s="3"/>
      <c r="B236" s="157" t="s">
        <v>81</v>
      </c>
      <c r="C236" s="158"/>
      <c r="D236" s="158"/>
      <c r="E236" s="158"/>
      <c r="F236" s="158"/>
      <c r="G236" s="158"/>
      <c r="H236" s="158"/>
      <c r="I236" s="158"/>
      <c r="J236" s="158"/>
      <c r="K236" s="158"/>
      <c r="L236" s="158"/>
      <c r="M236" s="158"/>
      <c r="N236" s="158"/>
      <c r="O236" s="158"/>
      <c r="P236" s="158"/>
      <c r="Q236" s="158"/>
      <c r="R236" s="158"/>
      <c r="S236" s="158"/>
      <c r="T236" s="158"/>
      <c r="U236" s="158"/>
      <c r="V236" s="159"/>
      <c r="W236" s="180" t="s">
        <v>82</v>
      </c>
      <c r="X236" s="180"/>
      <c r="Y236" s="180"/>
      <c r="Z236" s="180"/>
      <c r="AA236" s="180"/>
      <c r="AB236" s="180"/>
      <c r="AC236" s="180"/>
      <c r="AD236" s="180"/>
      <c r="AE236" s="180"/>
      <c r="AF236" s="180"/>
      <c r="AG236" s="180"/>
      <c r="AH236" s="180"/>
      <c r="AI236" s="180"/>
      <c r="AJ236" s="180"/>
      <c r="AK236" s="180"/>
      <c r="AL236" s="180"/>
      <c r="AM236" s="180"/>
      <c r="AN236" s="180"/>
      <c r="AO236" s="180"/>
      <c r="AP236" s="180"/>
      <c r="AQ236" s="180"/>
      <c r="AR236" s="180" t="s">
        <v>83</v>
      </c>
      <c r="AS236" s="180"/>
      <c r="AT236" s="180"/>
      <c r="AU236" s="180"/>
      <c r="AV236" s="180"/>
      <c r="AW236" s="180"/>
      <c r="AX236" s="180"/>
      <c r="AY236" s="180"/>
      <c r="AZ236" s="180"/>
      <c r="BA236" s="180"/>
      <c r="BB236" s="180"/>
      <c r="BC236" s="180"/>
      <c r="BD236" s="180"/>
      <c r="BE236" s="180"/>
      <c r="BF236" s="180"/>
      <c r="BG236" s="180"/>
      <c r="BH236" s="180"/>
      <c r="BI236" s="180"/>
      <c r="BJ236" s="3"/>
      <c r="BK236" s="3"/>
    </row>
    <row r="237" spans="1:63" ht="15.75" customHeight="1" thickTop="1" thickBot="1">
      <c r="A237" s="3"/>
      <c r="B237" s="163"/>
      <c r="C237" s="164"/>
      <c r="D237" s="164"/>
      <c r="E237" s="164"/>
      <c r="F237" s="164"/>
      <c r="G237" s="164"/>
      <c r="H237" s="164"/>
      <c r="I237" s="164"/>
      <c r="J237" s="164"/>
      <c r="K237" s="164"/>
      <c r="L237" s="164"/>
      <c r="M237" s="164"/>
      <c r="N237" s="164"/>
      <c r="O237" s="164"/>
      <c r="P237" s="164"/>
      <c r="Q237" s="164"/>
      <c r="R237" s="164"/>
      <c r="S237" s="164"/>
      <c r="T237" s="164"/>
      <c r="U237" s="164"/>
      <c r="V237" s="165"/>
      <c r="W237" s="180"/>
      <c r="X237" s="180"/>
      <c r="Y237" s="180"/>
      <c r="Z237" s="180"/>
      <c r="AA237" s="180"/>
      <c r="AB237" s="180"/>
      <c r="AC237" s="180"/>
      <c r="AD237" s="180"/>
      <c r="AE237" s="180"/>
      <c r="AF237" s="180"/>
      <c r="AG237" s="180"/>
      <c r="AH237" s="180"/>
      <c r="AI237" s="180"/>
      <c r="AJ237" s="180"/>
      <c r="AK237" s="180"/>
      <c r="AL237" s="180"/>
      <c r="AM237" s="180"/>
      <c r="AN237" s="180"/>
      <c r="AO237" s="180"/>
      <c r="AP237" s="180"/>
      <c r="AQ237" s="180"/>
      <c r="AR237" s="180"/>
      <c r="AS237" s="180"/>
      <c r="AT237" s="180"/>
      <c r="AU237" s="180"/>
      <c r="AV237" s="180"/>
      <c r="AW237" s="180"/>
      <c r="AX237" s="180"/>
      <c r="AY237" s="180"/>
      <c r="AZ237" s="180"/>
      <c r="BA237" s="180"/>
      <c r="BB237" s="180"/>
      <c r="BC237" s="180"/>
      <c r="BD237" s="180"/>
      <c r="BE237" s="180"/>
      <c r="BF237" s="180"/>
      <c r="BG237" s="180"/>
      <c r="BH237" s="180"/>
      <c r="BI237" s="180"/>
      <c r="BJ237" s="3"/>
      <c r="BK237" s="3"/>
    </row>
    <row r="238" spans="1:63" ht="16.5" customHeight="1" thickTop="1" thickBot="1">
      <c r="A238" s="3"/>
      <c r="B238" s="146"/>
      <c r="C238" s="146"/>
      <c r="D238" s="146"/>
      <c r="E238" s="146"/>
      <c r="F238" s="146"/>
      <c r="G238" s="146"/>
      <c r="H238" s="146"/>
      <c r="I238" s="146"/>
      <c r="J238" s="146"/>
      <c r="K238" s="146"/>
      <c r="L238" s="146"/>
      <c r="M238" s="146"/>
      <c r="N238" s="146"/>
      <c r="O238" s="146"/>
      <c r="P238" s="146"/>
      <c r="Q238" s="146"/>
      <c r="R238" s="146"/>
      <c r="S238" s="146"/>
      <c r="T238" s="146"/>
      <c r="U238" s="146"/>
      <c r="V238" s="146"/>
      <c r="W238" s="146"/>
      <c r="X238" s="146"/>
      <c r="Y238" s="146"/>
      <c r="Z238" s="146"/>
      <c r="AA238" s="146"/>
      <c r="AB238" s="146"/>
      <c r="AC238" s="146"/>
      <c r="AD238" s="146"/>
      <c r="AE238" s="146"/>
      <c r="AF238" s="146"/>
      <c r="AG238" s="146"/>
      <c r="AH238" s="146"/>
      <c r="AI238" s="146"/>
      <c r="AJ238" s="146"/>
      <c r="AK238" s="146"/>
      <c r="AL238" s="146"/>
      <c r="AM238" s="146"/>
      <c r="AN238" s="146"/>
      <c r="AO238" s="146"/>
      <c r="AP238" s="146"/>
      <c r="AQ238" s="146"/>
      <c r="AR238" s="146"/>
      <c r="AS238" s="146"/>
      <c r="AT238" s="146"/>
      <c r="AU238" s="146"/>
      <c r="AV238" s="146"/>
      <c r="AW238" s="146"/>
      <c r="AX238" s="146"/>
      <c r="AY238" s="146"/>
      <c r="AZ238" s="146"/>
      <c r="BA238" s="146"/>
      <c r="BB238" s="146"/>
      <c r="BC238" s="146"/>
      <c r="BD238" s="146"/>
      <c r="BE238" s="146"/>
      <c r="BF238" s="146"/>
      <c r="BG238" s="146"/>
      <c r="BH238" s="146"/>
      <c r="BI238" s="146"/>
      <c r="BJ238" s="3"/>
      <c r="BK238" s="3"/>
    </row>
    <row r="239" spans="1:63" ht="16.5" customHeight="1" thickTop="1" thickBot="1">
      <c r="A239" s="3"/>
      <c r="B239" s="146"/>
      <c r="C239" s="146"/>
      <c r="D239" s="146"/>
      <c r="E239" s="146"/>
      <c r="F239" s="146"/>
      <c r="G239" s="146"/>
      <c r="H239" s="146"/>
      <c r="I239" s="146"/>
      <c r="J239" s="146"/>
      <c r="K239" s="146"/>
      <c r="L239" s="146"/>
      <c r="M239" s="146"/>
      <c r="N239" s="146"/>
      <c r="O239" s="146"/>
      <c r="P239" s="146"/>
      <c r="Q239" s="146"/>
      <c r="R239" s="146"/>
      <c r="S239" s="146"/>
      <c r="T239" s="146"/>
      <c r="U239" s="146"/>
      <c r="V239" s="146"/>
      <c r="W239" s="146"/>
      <c r="X239" s="146"/>
      <c r="Y239" s="146"/>
      <c r="Z239" s="146"/>
      <c r="AA239" s="146"/>
      <c r="AB239" s="146"/>
      <c r="AC239" s="146"/>
      <c r="AD239" s="146"/>
      <c r="AE239" s="146"/>
      <c r="AF239" s="146"/>
      <c r="AG239" s="146"/>
      <c r="AH239" s="146"/>
      <c r="AI239" s="146"/>
      <c r="AJ239" s="146"/>
      <c r="AK239" s="146"/>
      <c r="AL239" s="146"/>
      <c r="AM239" s="146"/>
      <c r="AN239" s="146"/>
      <c r="AO239" s="146"/>
      <c r="AP239" s="146"/>
      <c r="AQ239" s="146"/>
      <c r="AR239" s="146"/>
      <c r="AS239" s="146"/>
      <c r="AT239" s="146"/>
      <c r="AU239" s="146"/>
      <c r="AV239" s="146"/>
      <c r="AW239" s="146"/>
      <c r="AX239" s="146"/>
      <c r="AY239" s="146"/>
      <c r="AZ239" s="146"/>
      <c r="BA239" s="146"/>
      <c r="BB239" s="146"/>
      <c r="BC239" s="146"/>
      <c r="BD239" s="146"/>
      <c r="BE239" s="146"/>
      <c r="BF239" s="146"/>
      <c r="BG239" s="146"/>
      <c r="BH239" s="146"/>
      <c r="BI239" s="146"/>
      <c r="BJ239" s="3"/>
      <c r="BK239" s="3"/>
    </row>
    <row r="240" spans="1:63" ht="51.75" customHeight="1" thickTop="1" thickBot="1">
      <c r="A240" s="3"/>
      <c r="B240" s="155" t="s">
        <v>84</v>
      </c>
      <c r="C240" s="155"/>
      <c r="D240" s="155"/>
      <c r="E240" s="155"/>
      <c r="F240" s="155"/>
      <c r="G240" s="155"/>
      <c r="H240" s="155" t="s">
        <v>85</v>
      </c>
      <c r="I240" s="155"/>
      <c r="J240" s="155"/>
      <c r="K240" s="155" t="s">
        <v>86</v>
      </c>
      <c r="L240" s="155"/>
      <c r="M240" s="155"/>
      <c r="N240" s="155" t="s">
        <v>86</v>
      </c>
      <c r="O240" s="155"/>
      <c r="P240" s="155"/>
      <c r="Q240" s="155" t="s">
        <v>86</v>
      </c>
      <c r="R240" s="155"/>
      <c r="S240" s="155"/>
      <c r="T240" s="155" t="s">
        <v>86</v>
      </c>
      <c r="U240" s="155"/>
      <c r="V240" s="155"/>
      <c r="W240" s="155" t="s">
        <v>84</v>
      </c>
      <c r="X240" s="155"/>
      <c r="Y240" s="155"/>
      <c r="Z240" s="155"/>
      <c r="AA240" s="155"/>
      <c r="AB240" s="155" t="s">
        <v>85</v>
      </c>
      <c r="AC240" s="155"/>
      <c r="AD240" s="155"/>
      <c r="AE240" s="156" t="s">
        <v>87</v>
      </c>
      <c r="AF240" s="156"/>
      <c r="AG240" s="156"/>
      <c r="AH240" s="156"/>
      <c r="AI240" s="156" t="s">
        <v>88</v>
      </c>
      <c r="AJ240" s="156"/>
      <c r="AK240" s="156"/>
      <c r="AL240" s="156" t="s">
        <v>185</v>
      </c>
      <c r="AM240" s="156"/>
      <c r="AN240" s="156"/>
      <c r="AO240" s="156" t="s">
        <v>186</v>
      </c>
      <c r="AP240" s="156"/>
      <c r="AQ240" s="156"/>
      <c r="AR240" s="156" t="s">
        <v>84</v>
      </c>
      <c r="AS240" s="156"/>
      <c r="AT240" s="156"/>
      <c r="AU240" s="156"/>
      <c r="AV240" s="156"/>
      <c r="AW240" s="156" t="s">
        <v>85</v>
      </c>
      <c r="AX240" s="156"/>
      <c r="AY240" s="156"/>
      <c r="AZ240" s="156" t="s">
        <v>89</v>
      </c>
      <c r="BA240" s="156"/>
      <c r="BB240" s="156"/>
      <c r="BC240" s="175" t="s">
        <v>185</v>
      </c>
      <c r="BD240" s="176"/>
      <c r="BE240" s="176"/>
      <c r="BF240" s="177"/>
      <c r="BG240" s="156" t="s">
        <v>186</v>
      </c>
      <c r="BH240" s="156"/>
      <c r="BI240" s="156"/>
      <c r="BJ240" s="3"/>
      <c r="BK240" s="3"/>
    </row>
    <row r="241" spans="1:63" ht="15" customHeight="1" thickTop="1" thickBot="1">
      <c r="A241" s="3"/>
      <c r="B241" s="87" t="s">
        <v>126</v>
      </c>
      <c r="C241" s="88"/>
      <c r="D241" s="88"/>
      <c r="E241" s="88"/>
      <c r="F241" s="88"/>
      <c r="G241" s="89"/>
      <c r="H241" s="178">
        <f>B260+E260+Q260+Z260+W260</f>
        <v>0</v>
      </c>
      <c r="I241" s="178"/>
      <c r="J241" s="178"/>
      <c r="K241" s="87">
        <v>100</v>
      </c>
      <c r="L241" s="88"/>
      <c r="M241" s="89"/>
      <c r="N241" s="87">
        <v>80</v>
      </c>
      <c r="O241" s="88"/>
      <c r="P241" s="89"/>
      <c r="Q241" s="87">
        <v>80</v>
      </c>
      <c r="R241" s="88"/>
      <c r="S241" s="89"/>
      <c r="T241" s="87" t="s">
        <v>129</v>
      </c>
      <c r="U241" s="88"/>
      <c r="V241" s="89"/>
      <c r="W241" s="124" t="s">
        <v>90</v>
      </c>
      <c r="X241" s="124"/>
      <c r="Y241" s="124"/>
      <c r="Z241" s="124"/>
      <c r="AA241" s="124"/>
      <c r="AB241" s="173">
        <f>H241</f>
        <v>0</v>
      </c>
      <c r="AC241" s="173"/>
      <c r="AD241" s="173"/>
      <c r="AE241" s="562" t="s">
        <v>214</v>
      </c>
      <c r="AF241" s="562"/>
      <c r="AG241" s="562"/>
      <c r="AH241" s="562"/>
      <c r="AI241" s="561">
        <v>2.4</v>
      </c>
      <c r="AJ241" s="561"/>
      <c r="AK241" s="561"/>
      <c r="AL241" s="145" t="str">
        <f>CONCATENATE(MAX(M75:AB77),"/",MAX(M75:AB77)-0.01)</f>
        <v>1.17/1.16</v>
      </c>
      <c r="AM241" s="170"/>
      <c r="AN241" s="170"/>
      <c r="AO241" s="561">
        <v>1.65</v>
      </c>
      <c r="AP241" s="561"/>
      <c r="AQ241" s="561"/>
      <c r="AR241" s="124" t="s">
        <v>136</v>
      </c>
      <c r="AS241" s="124"/>
      <c r="AT241" s="124"/>
      <c r="AU241" s="124"/>
      <c r="AV241" s="124"/>
      <c r="AW241" s="169" t="s">
        <v>129</v>
      </c>
      <c r="AX241" s="124"/>
      <c r="AY241" s="124"/>
      <c r="AZ241" s="172" t="s">
        <v>129</v>
      </c>
      <c r="BA241" s="172"/>
      <c r="BB241" s="172"/>
      <c r="BC241" s="171" t="s">
        <v>129</v>
      </c>
      <c r="BD241" s="171"/>
      <c r="BE241" s="171"/>
      <c r="BF241" s="171"/>
      <c r="BG241" s="172" t="s">
        <v>129</v>
      </c>
      <c r="BH241" s="172"/>
      <c r="BI241" s="172"/>
      <c r="BJ241" s="3"/>
      <c r="BK241" s="3"/>
    </row>
    <row r="242" spans="1:63" ht="15" customHeight="1" thickTop="1" thickBot="1">
      <c r="A242" s="3"/>
      <c r="B242" s="90"/>
      <c r="C242" s="91"/>
      <c r="D242" s="91"/>
      <c r="E242" s="91"/>
      <c r="F242" s="91"/>
      <c r="G242" s="92"/>
      <c r="H242" s="178"/>
      <c r="I242" s="178"/>
      <c r="J242" s="178"/>
      <c r="K242" s="90"/>
      <c r="L242" s="91"/>
      <c r="M242" s="92"/>
      <c r="N242" s="90"/>
      <c r="O242" s="91"/>
      <c r="P242" s="92"/>
      <c r="Q242" s="90"/>
      <c r="R242" s="91"/>
      <c r="S242" s="92"/>
      <c r="T242" s="90"/>
      <c r="U242" s="91"/>
      <c r="V242" s="92"/>
      <c r="W242" s="124"/>
      <c r="X242" s="124"/>
      <c r="Y242" s="124"/>
      <c r="Z242" s="124"/>
      <c r="AA242" s="124"/>
      <c r="AB242" s="173"/>
      <c r="AC242" s="173"/>
      <c r="AD242" s="173"/>
      <c r="AE242" s="562"/>
      <c r="AF242" s="562"/>
      <c r="AG242" s="562"/>
      <c r="AH242" s="562"/>
      <c r="AI242" s="561"/>
      <c r="AJ242" s="561"/>
      <c r="AK242" s="561"/>
      <c r="AL242" s="170"/>
      <c r="AM242" s="170"/>
      <c r="AN242" s="170"/>
      <c r="AO242" s="561"/>
      <c r="AP242" s="561"/>
      <c r="AQ242" s="561"/>
      <c r="AR242" s="124"/>
      <c r="AS242" s="124"/>
      <c r="AT242" s="124"/>
      <c r="AU242" s="124"/>
      <c r="AV242" s="124"/>
      <c r="AW242" s="124"/>
      <c r="AX242" s="124"/>
      <c r="AY242" s="124"/>
      <c r="AZ242" s="172"/>
      <c r="BA242" s="172"/>
      <c r="BB242" s="172"/>
      <c r="BC242" s="171"/>
      <c r="BD242" s="171"/>
      <c r="BE242" s="171"/>
      <c r="BF242" s="171"/>
      <c r="BG242" s="172"/>
      <c r="BH242" s="172"/>
      <c r="BI242" s="172"/>
      <c r="BJ242" s="3"/>
      <c r="BK242" s="3"/>
    </row>
    <row r="243" spans="1:63" ht="15" customHeight="1" thickTop="1" thickBot="1">
      <c r="A243" s="3"/>
      <c r="B243" s="90"/>
      <c r="C243" s="91"/>
      <c r="D243" s="91"/>
      <c r="E243" s="91"/>
      <c r="F243" s="91"/>
      <c r="G243" s="92"/>
      <c r="H243" s="178"/>
      <c r="I243" s="178"/>
      <c r="J243" s="178"/>
      <c r="K243" s="90"/>
      <c r="L243" s="91"/>
      <c r="M243" s="92"/>
      <c r="N243" s="90"/>
      <c r="O243" s="91"/>
      <c r="P243" s="92"/>
      <c r="Q243" s="90"/>
      <c r="R243" s="91"/>
      <c r="S243" s="92"/>
      <c r="T243" s="90"/>
      <c r="U243" s="91"/>
      <c r="V243" s="92"/>
      <c r="W243" s="124"/>
      <c r="X243" s="124"/>
      <c r="Y243" s="124"/>
      <c r="Z243" s="124"/>
      <c r="AA243" s="124"/>
      <c r="AB243" s="173"/>
      <c r="AC243" s="173"/>
      <c r="AD243" s="173"/>
      <c r="AE243" s="562"/>
      <c r="AF243" s="562"/>
      <c r="AG243" s="562"/>
      <c r="AH243" s="562"/>
      <c r="AI243" s="561"/>
      <c r="AJ243" s="561"/>
      <c r="AK243" s="561"/>
      <c r="AL243" s="170"/>
      <c r="AM243" s="170"/>
      <c r="AN243" s="170"/>
      <c r="AO243" s="561"/>
      <c r="AP243" s="561"/>
      <c r="AQ243" s="561"/>
      <c r="AR243" s="124"/>
      <c r="AS243" s="124"/>
      <c r="AT243" s="124"/>
      <c r="AU243" s="124"/>
      <c r="AV243" s="124"/>
      <c r="AW243" s="124"/>
      <c r="AX243" s="124"/>
      <c r="AY243" s="124"/>
      <c r="AZ243" s="172"/>
      <c r="BA243" s="172"/>
      <c r="BB243" s="172"/>
      <c r="BC243" s="171"/>
      <c r="BD243" s="171"/>
      <c r="BE243" s="171"/>
      <c r="BF243" s="171"/>
      <c r="BG243" s="172"/>
      <c r="BH243" s="172"/>
      <c r="BI243" s="172"/>
      <c r="BJ243" s="3"/>
      <c r="BK243" s="3"/>
    </row>
    <row r="244" spans="1:63" ht="15" customHeight="1" thickTop="1" thickBot="1">
      <c r="A244" s="3"/>
      <c r="B244" s="93"/>
      <c r="C244" s="94"/>
      <c r="D244" s="94"/>
      <c r="E244" s="94"/>
      <c r="F244" s="94"/>
      <c r="G244" s="95"/>
      <c r="H244" s="178"/>
      <c r="I244" s="178"/>
      <c r="J244" s="178"/>
      <c r="K244" s="93"/>
      <c r="L244" s="94"/>
      <c r="M244" s="95"/>
      <c r="N244" s="93"/>
      <c r="O244" s="94"/>
      <c r="P244" s="95"/>
      <c r="Q244" s="93"/>
      <c r="R244" s="94"/>
      <c r="S244" s="95"/>
      <c r="T244" s="93"/>
      <c r="U244" s="94"/>
      <c r="V244" s="95"/>
      <c r="W244" s="124"/>
      <c r="X244" s="124"/>
      <c r="Y244" s="124"/>
      <c r="Z244" s="124"/>
      <c r="AA244" s="124"/>
      <c r="AB244" s="173"/>
      <c r="AC244" s="173"/>
      <c r="AD244" s="173"/>
      <c r="AE244" s="562"/>
      <c r="AF244" s="562"/>
      <c r="AG244" s="562"/>
      <c r="AH244" s="562"/>
      <c r="AI244" s="561"/>
      <c r="AJ244" s="561"/>
      <c r="AK244" s="561"/>
      <c r="AL244" s="170"/>
      <c r="AM244" s="170"/>
      <c r="AN244" s="170"/>
      <c r="AO244" s="561"/>
      <c r="AP244" s="561"/>
      <c r="AQ244" s="561"/>
      <c r="AR244" s="124"/>
      <c r="AS244" s="124"/>
      <c r="AT244" s="124"/>
      <c r="AU244" s="124"/>
      <c r="AV244" s="124"/>
      <c r="AW244" s="124"/>
      <c r="AX244" s="124"/>
      <c r="AY244" s="124"/>
      <c r="AZ244" s="172"/>
      <c r="BA244" s="172"/>
      <c r="BB244" s="172"/>
      <c r="BC244" s="171"/>
      <c r="BD244" s="171"/>
      <c r="BE244" s="171"/>
      <c r="BF244" s="171"/>
      <c r="BG244" s="172"/>
      <c r="BH244" s="172"/>
      <c r="BI244" s="172"/>
      <c r="BJ244" s="3"/>
      <c r="BK244" s="3"/>
    </row>
    <row r="245" spans="1:63" ht="15" customHeight="1" thickTop="1" thickBot="1">
      <c r="A245" s="3"/>
      <c r="B245" s="87" t="s">
        <v>126</v>
      </c>
      <c r="C245" s="88"/>
      <c r="D245" s="88"/>
      <c r="E245" s="88"/>
      <c r="F245" s="88"/>
      <c r="G245" s="89"/>
      <c r="H245" s="178">
        <f>H241</f>
        <v>0</v>
      </c>
      <c r="I245" s="178"/>
      <c r="J245" s="178"/>
      <c r="K245" s="87">
        <v>100</v>
      </c>
      <c r="L245" s="88"/>
      <c r="M245" s="89"/>
      <c r="N245" s="87">
        <v>80</v>
      </c>
      <c r="O245" s="88"/>
      <c r="P245" s="89"/>
      <c r="Q245" s="87">
        <v>80</v>
      </c>
      <c r="R245" s="88"/>
      <c r="S245" s="89"/>
      <c r="T245" s="87" t="s">
        <v>129</v>
      </c>
      <c r="U245" s="88"/>
      <c r="V245" s="89"/>
      <c r="W245" s="124" t="s">
        <v>91</v>
      </c>
      <c r="X245" s="124"/>
      <c r="Y245" s="124"/>
      <c r="Z245" s="124"/>
      <c r="AA245" s="124"/>
      <c r="AB245" s="173">
        <f>H241</f>
        <v>0</v>
      </c>
      <c r="AC245" s="173"/>
      <c r="AD245" s="173"/>
      <c r="AE245" s="562" t="s">
        <v>213</v>
      </c>
      <c r="AF245" s="562"/>
      <c r="AG245" s="562"/>
      <c r="AH245" s="562"/>
      <c r="AI245" s="561">
        <v>2.8</v>
      </c>
      <c r="AJ245" s="561"/>
      <c r="AK245" s="561"/>
      <c r="AL245" s="145" t="str">
        <f>AL241</f>
        <v>1.17/1.16</v>
      </c>
      <c r="AM245" s="170"/>
      <c r="AN245" s="170"/>
      <c r="AO245" s="561">
        <v>1.72</v>
      </c>
      <c r="AP245" s="561"/>
      <c r="AQ245" s="561"/>
      <c r="AR245" s="124" t="s">
        <v>136</v>
      </c>
      <c r="AS245" s="124"/>
      <c r="AT245" s="124"/>
      <c r="AU245" s="124"/>
      <c r="AV245" s="124"/>
      <c r="AW245" s="169" t="s">
        <v>129</v>
      </c>
      <c r="AX245" s="124"/>
      <c r="AY245" s="124"/>
      <c r="AZ245" s="170" t="s">
        <v>129</v>
      </c>
      <c r="BA245" s="170"/>
      <c r="BB245" s="170"/>
      <c r="BC245" s="171" t="s">
        <v>129</v>
      </c>
      <c r="BD245" s="171"/>
      <c r="BE245" s="171"/>
      <c r="BF245" s="171"/>
      <c r="BG245" s="172" t="s">
        <v>129</v>
      </c>
      <c r="BH245" s="172"/>
      <c r="BI245" s="172"/>
      <c r="BJ245" s="3"/>
      <c r="BK245" s="3"/>
    </row>
    <row r="246" spans="1:63" ht="15" customHeight="1" thickTop="1" thickBot="1">
      <c r="A246" s="3"/>
      <c r="B246" s="90"/>
      <c r="C246" s="91"/>
      <c r="D246" s="91"/>
      <c r="E246" s="91"/>
      <c r="F246" s="91"/>
      <c r="G246" s="92"/>
      <c r="H246" s="178"/>
      <c r="I246" s="178"/>
      <c r="J246" s="178"/>
      <c r="K246" s="90"/>
      <c r="L246" s="91"/>
      <c r="M246" s="92"/>
      <c r="N246" s="90"/>
      <c r="O246" s="91"/>
      <c r="P246" s="92"/>
      <c r="Q246" s="90"/>
      <c r="R246" s="91"/>
      <c r="S246" s="92"/>
      <c r="T246" s="90"/>
      <c r="U246" s="91"/>
      <c r="V246" s="92"/>
      <c r="W246" s="124"/>
      <c r="X246" s="124"/>
      <c r="Y246" s="124"/>
      <c r="Z246" s="124"/>
      <c r="AA246" s="124"/>
      <c r="AB246" s="173"/>
      <c r="AC246" s="173"/>
      <c r="AD246" s="173"/>
      <c r="AE246" s="562"/>
      <c r="AF246" s="562"/>
      <c r="AG246" s="562"/>
      <c r="AH246" s="562"/>
      <c r="AI246" s="561"/>
      <c r="AJ246" s="561"/>
      <c r="AK246" s="561"/>
      <c r="AL246" s="170"/>
      <c r="AM246" s="170"/>
      <c r="AN246" s="170"/>
      <c r="AO246" s="561"/>
      <c r="AP246" s="561"/>
      <c r="AQ246" s="561"/>
      <c r="AR246" s="124"/>
      <c r="AS246" s="124"/>
      <c r="AT246" s="124"/>
      <c r="AU246" s="124"/>
      <c r="AV246" s="124"/>
      <c r="AW246" s="124"/>
      <c r="AX246" s="124"/>
      <c r="AY246" s="124"/>
      <c r="AZ246" s="170"/>
      <c r="BA246" s="170"/>
      <c r="BB246" s="170"/>
      <c r="BC246" s="171"/>
      <c r="BD246" s="171"/>
      <c r="BE246" s="171"/>
      <c r="BF246" s="171"/>
      <c r="BG246" s="172"/>
      <c r="BH246" s="172"/>
      <c r="BI246" s="172"/>
      <c r="BJ246" s="3"/>
      <c r="BK246" s="3"/>
    </row>
    <row r="247" spans="1:63" ht="15" customHeight="1" thickTop="1" thickBot="1">
      <c r="A247" s="3"/>
      <c r="B247" s="90"/>
      <c r="C247" s="91"/>
      <c r="D247" s="91"/>
      <c r="E247" s="91"/>
      <c r="F247" s="91"/>
      <c r="G247" s="92"/>
      <c r="H247" s="178"/>
      <c r="I247" s="178"/>
      <c r="J247" s="178"/>
      <c r="K247" s="90"/>
      <c r="L247" s="91"/>
      <c r="M247" s="92"/>
      <c r="N247" s="90"/>
      <c r="O247" s="91"/>
      <c r="P247" s="92"/>
      <c r="Q247" s="90"/>
      <c r="R247" s="91"/>
      <c r="S247" s="92"/>
      <c r="T247" s="90"/>
      <c r="U247" s="91"/>
      <c r="V247" s="92"/>
      <c r="W247" s="124"/>
      <c r="X247" s="124"/>
      <c r="Y247" s="124"/>
      <c r="Z247" s="124"/>
      <c r="AA247" s="124"/>
      <c r="AB247" s="173"/>
      <c r="AC247" s="173"/>
      <c r="AD247" s="173"/>
      <c r="AE247" s="562"/>
      <c r="AF247" s="562"/>
      <c r="AG247" s="562"/>
      <c r="AH247" s="562"/>
      <c r="AI247" s="561"/>
      <c r="AJ247" s="561"/>
      <c r="AK247" s="561"/>
      <c r="AL247" s="170"/>
      <c r="AM247" s="170"/>
      <c r="AN247" s="170"/>
      <c r="AO247" s="561"/>
      <c r="AP247" s="561"/>
      <c r="AQ247" s="561"/>
      <c r="AR247" s="124"/>
      <c r="AS247" s="124"/>
      <c r="AT247" s="124"/>
      <c r="AU247" s="124"/>
      <c r="AV247" s="124"/>
      <c r="AW247" s="124"/>
      <c r="AX247" s="124"/>
      <c r="AY247" s="124"/>
      <c r="AZ247" s="170"/>
      <c r="BA247" s="170"/>
      <c r="BB247" s="170"/>
      <c r="BC247" s="171"/>
      <c r="BD247" s="171"/>
      <c r="BE247" s="171"/>
      <c r="BF247" s="171"/>
      <c r="BG247" s="172"/>
      <c r="BH247" s="172"/>
      <c r="BI247" s="172"/>
      <c r="BJ247" s="3"/>
      <c r="BK247" s="3"/>
    </row>
    <row r="248" spans="1:63" ht="15" customHeight="1" thickTop="1" thickBot="1">
      <c r="A248" s="3"/>
      <c r="B248" s="93"/>
      <c r="C248" s="94"/>
      <c r="D248" s="94"/>
      <c r="E248" s="94"/>
      <c r="F248" s="94"/>
      <c r="G248" s="95"/>
      <c r="H248" s="178"/>
      <c r="I248" s="178"/>
      <c r="J248" s="178"/>
      <c r="K248" s="93"/>
      <c r="L248" s="94"/>
      <c r="M248" s="95"/>
      <c r="N248" s="93"/>
      <c r="O248" s="94"/>
      <c r="P248" s="95"/>
      <c r="Q248" s="93"/>
      <c r="R248" s="94"/>
      <c r="S248" s="95"/>
      <c r="T248" s="93"/>
      <c r="U248" s="94"/>
      <c r="V248" s="95"/>
      <c r="W248" s="124"/>
      <c r="X248" s="124"/>
      <c r="Y248" s="124"/>
      <c r="Z248" s="124"/>
      <c r="AA248" s="124"/>
      <c r="AB248" s="173"/>
      <c r="AC248" s="173"/>
      <c r="AD248" s="173"/>
      <c r="AE248" s="562"/>
      <c r="AF248" s="562"/>
      <c r="AG248" s="562"/>
      <c r="AH248" s="562"/>
      <c r="AI248" s="561"/>
      <c r="AJ248" s="561"/>
      <c r="AK248" s="561"/>
      <c r="AL248" s="170"/>
      <c r="AM248" s="170"/>
      <c r="AN248" s="170"/>
      <c r="AO248" s="561"/>
      <c r="AP248" s="561"/>
      <c r="AQ248" s="561"/>
      <c r="AR248" s="124"/>
      <c r="AS248" s="124"/>
      <c r="AT248" s="124"/>
      <c r="AU248" s="124"/>
      <c r="AV248" s="124"/>
      <c r="AW248" s="124"/>
      <c r="AX248" s="124"/>
      <c r="AY248" s="124"/>
      <c r="AZ248" s="170"/>
      <c r="BA248" s="170"/>
      <c r="BB248" s="170"/>
      <c r="BC248" s="171"/>
      <c r="BD248" s="171"/>
      <c r="BE248" s="171"/>
      <c r="BF248" s="171"/>
      <c r="BG248" s="172"/>
      <c r="BH248" s="172"/>
      <c r="BI248" s="172"/>
      <c r="BJ248" s="3"/>
      <c r="BK248" s="3"/>
    </row>
    <row r="249" spans="1:63" ht="15" customHeight="1" thickTop="1" thickBot="1">
      <c r="A249" s="3"/>
      <c r="B249" s="87" t="s">
        <v>126</v>
      </c>
      <c r="C249" s="88"/>
      <c r="D249" s="88"/>
      <c r="E249" s="88"/>
      <c r="F249" s="88"/>
      <c r="G249" s="89"/>
      <c r="H249" s="178">
        <f>H241</f>
        <v>0</v>
      </c>
      <c r="I249" s="178"/>
      <c r="J249" s="178"/>
      <c r="K249" s="87">
        <v>100</v>
      </c>
      <c r="L249" s="88"/>
      <c r="M249" s="89"/>
      <c r="N249" s="87">
        <v>80</v>
      </c>
      <c r="O249" s="88"/>
      <c r="P249" s="89"/>
      <c r="Q249" s="87">
        <v>80</v>
      </c>
      <c r="R249" s="88"/>
      <c r="S249" s="89"/>
      <c r="T249" s="87" t="s">
        <v>129</v>
      </c>
      <c r="U249" s="88"/>
      <c r="V249" s="89"/>
      <c r="W249" s="87" t="s">
        <v>372</v>
      </c>
      <c r="X249" s="88"/>
      <c r="Y249" s="88"/>
      <c r="Z249" s="88"/>
      <c r="AA249" s="89"/>
      <c r="AB249" s="145"/>
      <c r="AC249" s="145"/>
      <c r="AD249" s="145"/>
      <c r="AE249" s="124"/>
      <c r="AF249" s="124"/>
      <c r="AG249" s="124"/>
      <c r="AH249" s="124"/>
      <c r="AI249" s="124"/>
      <c r="AJ249" s="124"/>
      <c r="AK249" s="124"/>
      <c r="AL249" s="124"/>
      <c r="AM249" s="124"/>
      <c r="AN249" s="124"/>
      <c r="AO249" s="124"/>
      <c r="AP249" s="124"/>
      <c r="AQ249" s="124"/>
      <c r="AR249" s="76"/>
      <c r="AS249" s="76"/>
      <c r="AT249" s="76"/>
      <c r="AU249" s="76"/>
      <c r="AV249" s="76"/>
      <c r="AW249" s="76"/>
      <c r="AX249" s="76"/>
      <c r="AY249" s="76"/>
      <c r="AZ249" s="76"/>
      <c r="BA249" s="76"/>
      <c r="BB249" s="76"/>
      <c r="BC249" s="114"/>
      <c r="BD249" s="78"/>
      <c r="BE249" s="78"/>
      <c r="BF249" s="79"/>
      <c r="BG249" s="76"/>
      <c r="BH249" s="76"/>
      <c r="BI249" s="76"/>
      <c r="BJ249" s="3"/>
      <c r="BK249" s="3"/>
    </row>
    <row r="250" spans="1:63" ht="15" customHeight="1" thickTop="1" thickBot="1">
      <c r="A250" s="3"/>
      <c r="B250" s="90"/>
      <c r="C250" s="91"/>
      <c r="D250" s="91"/>
      <c r="E250" s="91"/>
      <c r="F250" s="91"/>
      <c r="G250" s="92"/>
      <c r="H250" s="178"/>
      <c r="I250" s="178"/>
      <c r="J250" s="178"/>
      <c r="K250" s="90"/>
      <c r="L250" s="91"/>
      <c r="M250" s="92"/>
      <c r="N250" s="90"/>
      <c r="O250" s="91"/>
      <c r="P250" s="92"/>
      <c r="Q250" s="90"/>
      <c r="R250" s="91"/>
      <c r="S250" s="92"/>
      <c r="T250" s="90"/>
      <c r="U250" s="91"/>
      <c r="V250" s="92"/>
      <c r="W250" s="90"/>
      <c r="X250" s="91"/>
      <c r="Y250" s="91"/>
      <c r="Z250" s="91"/>
      <c r="AA250" s="92"/>
      <c r="AB250" s="145"/>
      <c r="AC250" s="145"/>
      <c r="AD250" s="145"/>
      <c r="AE250" s="124"/>
      <c r="AF250" s="124"/>
      <c r="AG250" s="124"/>
      <c r="AH250" s="124"/>
      <c r="AI250" s="124"/>
      <c r="AJ250" s="124"/>
      <c r="AK250" s="124"/>
      <c r="AL250" s="124"/>
      <c r="AM250" s="124"/>
      <c r="AN250" s="124"/>
      <c r="AO250" s="124"/>
      <c r="AP250" s="124"/>
      <c r="AQ250" s="124"/>
      <c r="AR250" s="76"/>
      <c r="AS250" s="76"/>
      <c r="AT250" s="76"/>
      <c r="AU250" s="76"/>
      <c r="AV250" s="76"/>
      <c r="AW250" s="76"/>
      <c r="AX250" s="76"/>
      <c r="AY250" s="76"/>
      <c r="AZ250" s="76"/>
      <c r="BA250" s="76"/>
      <c r="BB250" s="76"/>
      <c r="BC250" s="80"/>
      <c r="BD250" s="81"/>
      <c r="BE250" s="81"/>
      <c r="BF250" s="82"/>
      <c r="BG250" s="76"/>
      <c r="BH250" s="76"/>
      <c r="BI250" s="76"/>
      <c r="BJ250" s="3"/>
      <c r="BK250" s="3"/>
    </row>
    <row r="251" spans="1:63" ht="15" customHeight="1" thickTop="1" thickBot="1">
      <c r="A251" s="3"/>
      <c r="B251" s="90"/>
      <c r="C251" s="91"/>
      <c r="D251" s="91"/>
      <c r="E251" s="91"/>
      <c r="F251" s="91"/>
      <c r="G251" s="92"/>
      <c r="H251" s="178"/>
      <c r="I251" s="178"/>
      <c r="J251" s="178"/>
      <c r="K251" s="90"/>
      <c r="L251" s="91"/>
      <c r="M251" s="92"/>
      <c r="N251" s="90"/>
      <c r="O251" s="91"/>
      <c r="P251" s="92"/>
      <c r="Q251" s="90"/>
      <c r="R251" s="91"/>
      <c r="S251" s="92"/>
      <c r="T251" s="90"/>
      <c r="U251" s="91"/>
      <c r="V251" s="92"/>
      <c r="W251" s="90"/>
      <c r="X251" s="91"/>
      <c r="Y251" s="91"/>
      <c r="Z251" s="91"/>
      <c r="AA251" s="92"/>
      <c r="AB251" s="145"/>
      <c r="AC251" s="145"/>
      <c r="AD251" s="145"/>
      <c r="AE251" s="124"/>
      <c r="AF251" s="124"/>
      <c r="AG251" s="124"/>
      <c r="AH251" s="124"/>
      <c r="AI251" s="124"/>
      <c r="AJ251" s="124"/>
      <c r="AK251" s="124"/>
      <c r="AL251" s="124"/>
      <c r="AM251" s="124"/>
      <c r="AN251" s="124"/>
      <c r="AO251" s="124"/>
      <c r="AP251" s="124"/>
      <c r="AQ251" s="124"/>
      <c r="AR251" s="76"/>
      <c r="AS251" s="76"/>
      <c r="AT251" s="76"/>
      <c r="AU251" s="76"/>
      <c r="AV251" s="76"/>
      <c r="AW251" s="76"/>
      <c r="AX251" s="76"/>
      <c r="AY251" s="76"/>
      <c r="AZ251" s="76"/>
      <c r="BA251" s="76"/>
      <c r="BB251" s="76"/>
      <c r="BC251" s="80"/>
      <c r="BD251" s="81"/>
      <c r="BE251" s="81"/>
      <c r="BF251" s="82"/>
      <c r="BG251" s="76"/>
      <c r="BH251" s="76"/>
      <c r="BI251" s="76"/>
      <c r="BJ251" s="3"/>
      <c r="BK251" s="3"/>
    </row>
    <row r="252" spans="1:63" ht="15" customHeight="1" thickTop="1" thickBot="1">
      <c r="A252" s="3"/>
      <c r="B252" s="93"/>
      <c r="C252" s="94"/>
      <c r="D252" s="94"/>
      <c r="E252" s="94"/>
      <c r="F252" s="94"/>
      <c r="G252" s="95"/>
      <c r="H252" s="178"/>
      <c r="I252" s="178"/>
      <c r="J252" s="178"/>
      <c r="K252" s="93"/>
      <c r="L252" s="94"/>
      <c r="M252" s="95"/>
      <c r="N252" s="93"/>
      <c r="O252" s="94"/>
      <c r="P252" s="95"/>
      <c r="Q252" s="93"/>
      <c r="R252" s="94"/>
      <c r="S252" s="95"/>
      <c r="T252" s="93"/>
      <c r="U252" s="94"/>
      <c r="V252" s="95"/>
      <c r="W252" s="93"/>
      <c r="X252" s="94"/>
      <c r="Y252" s="94"/>
      <c r="Z252" s="94"/>
      <c r="AA252" s="95"/>
      <c r="AB252" s="145"/>
      <c r="AC252" s="145"/>
      <c r="AD252" s="145"/>
      <c r="AE252" s="124"/>
      <c r="AF252" s="124"/>
      <c r="AG252" s="124"/>
      <c r="AH252" s="124"/>
      <c r="AI252" s="124"/>
      <c r="AJ252" s="124"/>
      <c r="AK252" s="124"/>
      <c r="AL252" s="124"/>
      <c r="AM252" s="124"/>
      <c r="AN252" s="124"/>
      <c r="AO252" s="124"/>
      <c r="AP252" s="124"/>
      <c r="AQ252" s="124"/>
      <c r="AR252" s="76"/>
      <c r="AS252" s="76"/>
      <c r="AT252" s="76"/>
      <c r="AU252" s="76"/>
      <c r="AV252" s="76"/>
      <c r="AW252" s="76"/>
      <c r="AX252" s="76"/>
      <c r="AY252" s="76"/>
      <c r="AZ252" s="76"/>
      <c r="BA252" s="76"/>
      <c r="BB252" s="76"/>
      <c r="BC252" s="83"/>
      <c r="BD252" s="84"/>
      <c r="BE252" s="84"/>
      <c r="BF252" s="85"/>
      <c r="BG252" s="76"/>
      <c r="BH252" s="76"/>
      <c r="BI252" s="76"/>
      <c r="BJ252" s="3"/>
      <c r="BK252" s="3"/>
    </row>
    <row r="253" spans="1:63" ht="15" customHeight="1" thickTop="1">
      <c r="A253" s="3"/>
      <c r="B253" s="157"/>
      <c r="C253" s="158"/>
      <c r="D253" s="158"/>
      <c r="E253" s="158"/>
      <c r="F253" s="158"/>
      <c r="G253" s="158"/>
      <c r="H253" s="158"/>
      <c r="I253" s="158"/>
      <c r="J253" s="158"/>
      <c r="K253" s="158"/>
      <c r="L253" s="158"/>
      <c r="M253" s="158"/>
      <c r="N253" s="158"/>
      <c r="O253" s="158"/>
      <c r="P253" s="158"/>
      <c r="Q253" s="158"/>
      <c r="R253" s="158"/>
      <c r="S253" s="158"/>
      <c r="T253" s="158"/>
      <c r="U253" s="158"/>
      <c r="V253" s="158"/>
      <c r="W253" s="158"/>
      <c r="X253" s="158"/>
      <c r="Y253" s="158"/>
      <c r="Z253" s="158"/>
      <c r="AA253" s="158"/>
      <c r="AB253" s="158"/>
      <c r="AC253" s="158"/>
      <c r="AD253" s="158"/>
      <c r="AE253" s="158"/>
      <c r="AF253" s="158"/>
      <c r="AG253" s="158"/>
      <c r="AH253" s="158"/>
      <c r="AI253" s="158"/>
      <c r="AJ253" s="158"/>
      <c r="AK253" s="158"/>
      <c r="AL253" s="158"/>
      <c r="AM253" s="158"/>
      <c r="AN253" s="158"/>
      <c r="AO253" s="158"/>
      <c r="AP253" s="158"/>
      <c r="AQ253" s="158"/>
      <c r="AR253" s="158"/>
      <c r="AS253" s="158"/>
      <c r="AT253" s="158"/>
      <c r="AU253" s="158"/>
      <c r="AV253" s="158"/>
      <c r="AW253" s="158"/>
      <c r="AX253" s="158"/>
      <c r="AY253" s="158"/>
      <c r="AZ253" s="158"/>
      <c r="BA253" s="158"/>
      <c r="BB253" s="158"/>
      <c r="BC253" s="158"/>
      <c r="BD253" s="158"/>
      <c r="BE253" s="158"/>
      <c r="BF253" s="158"/>
      <c r="BG253" s="158"/>
      <c r="BH253" s="158"/>
      <c r="BI253" s="159"/>
      <c r="BJ253" s="3"/>
      <c r="BK253" s="3"/>
    </row>
    <row r="254" spans="1:63" ht="15" customHeight="1">
      <c r="A254" s="3"/>
      <c r="B254" s="160"/>
      <c r="C254" s="161"/>
      <c r="D254" s="161"/>
      <c r="E254" s="161"/>
      <c r="F254" s="161"/>
      <c r="G254" s="161"/>
      <c r="H254" s="161"/>
      <c r="I254" s="161"/>
      <c r="J254" s="161"/>
      <c r="K254" s="161"/>
      <c r="L254" s="161"/>
      <c r="M254" s="161"/>
      <c r="N254" s="161"/>
      <c r="O254" s="161"/>
      <c r="P254" s="161"/>
      <c r="Q254" s="161"/>
      <c r="R254" s="161"/>
      <c r="S254" s="161"/>
      <c r="T254" s="161"/>
      <c r="U254" s="161"/>
      <c r="V254" s="161"/>
      <c r="W254" s="161"/>
      <c r="X254" s="161"/>
      <c r="Y254" s="161"/>
      <c r="Z254" s="161"/>
      <c r="AA254" s="161"/>
      <c r="AB254" s="161"/>
      <c r="AC254" s="161"/>
      <c r="AD254" s="161"/>
      <c r="AE254" s="161"/>
      <c r="AF254" s="161"/>
      <c r="AG254" s="161"/>
      <c r="AH254" s="161"/>
      <c r="AI254" s="161"/>
      <c r="AJ254" s="161"/>
      <c r="AK254" s="161"/>
      <c r="AL254" s="161"/>
      <c r="AM254" s="161"/>
      <c r="AN254" s="161"/>
      <c r="AO254" s="161"/>
      <c r="AP254" s="161"/>
      <c r="AQ254" s="161"/>
      <c r="AR254" s="161"/>
      <c r="AS254" s="161"/>
      <c r="AT254" s="161"/>
      <c r="AU254" s="161"/>
      <c r="AV254" s="161"/>
      <c r="AW254" s="161"/>
      <c r="AX254" s="161"/>
      <c r="AY254" s="161"/>
      <c r="AZ254" s="161"/>
      <c r="BA254" s="161"/>
      <c r="BB254" s="161"/>
      <c r="BC254" s="161"/>
      <c r="BD254" s="161"/>
      <c r="BE254" s="161"/>
      <c r="BF254" s="161"/>
      <c r="BG254" s="161"/>
      <c r="BH254" s="161"/>
      <c r="BI254" s="162"/>
      <c r="BJ254" s="3"/>
      <c r="BK254" s="3"/>
    </row>
    <row r="255" spans="1:63" ht="15" customHeight="1">
      <c r="A255" s="3"/>
      <c r="B255" s="160"/>
      <c r="C255" s="161"/>
      <c r="D255" s="161"/>
      <c r="E255" s="161"/>
      <c r="F255" s="161"/>
      <c r="G255" s="161"/>
      <c r="H255" s="161"/>
      <c r="I255" s="161"/>
      <c r="J255" s="161"/>
      <c r="K255" s="161"/>
      <c r="L255" s="161"/>
      <c r="M255" s="161"/>
      <c r="N255" s="161"/>
      <c r="O255" s="161"/>
      <c r="P255" s="161"/>
      <c r="Q255" s="161"/>
      <c r="R255" s="161"/>
      <c r="S255" s="161"/>
      <c r="T255" s="161"/>
      <c r="U255" s="161"/>
      <c r="V255" s="161"/>
      <c r="W255" s="161"/>
      <c r="X255" s="161"/>
      <c r="Y255" s="161"/>
      <c r="Z255" s="161"/>
      <c r="AA255" s="161"/>
      <c r="AB255" s="161"/>
      <c r="AC255" s="161"/>
      <c r="AD255" s="161"/>
      <c r="AE255" s="161"/>
      <c r="AF255" s="161"/>
      <c r="AG255" s="161"/>
      <c r="AH255" s="161"/>
      <c r="AI255" s="161"/>
      <c r="AJ255" s="161"/>
      <c r="AK255" s="161"/>
      <c r="AL255" s="161"/>
      <c r="AM255" s="161"/>
      <c r="AN255" s="161"/>
      <c r="AO255" s="161"/>
      <c r="AP255" s="161"/>
      <c r="AQ255" s="161"/>
      <c r="AR255" s="161"/>
      <c r="AS255" s="161"/>
      <c r="AT255" s="161"/>
      <c r="AU255" s="161"/>
      <c r="AV255" s="161"/>
      <c r="AW255" s="161"/>
      <c r="AX255" s="161"/>
      <c r="AY255" s="161"/>
      <c r="AZ255" s="161"/>
      <c r="BA255" s="161"/>
      <c r="BB255" s="161"/>
      <c r="BC255" s="161"/>
      <c r="BD255" s="161"/>
      <c r="BE255" s="161"/>
      <c r="BF255" s="161"/>
      <c r="BG255" s="161"/>
      <c r="BH255" s="161"/>
      <c r="BI255" s="162"/>
      <c r="BJ255" s="3"/>
      <c r="BK255" s="3"/>
    </row>
    <row r="256" spans="1:63" ht="15.75" customHeight="1" thickBot="1">
      <c r="A256" s="3"/>
      <c r="B256" s="163"/>
      <c r="C256" s="164"/>
      <c r="D256" s="164"/>
      <c r="E256" s="164"/>
      <c r="F256" s="164"/>
      <c r="G256" s="164"/>
      <c r="H256" s="164"/>
      <c r="I256" s="164"/>
      <c r="J256" s="164"/>
      <c r="K256" s="164"/>
      <c r="L256" s="164"/>
      <c r="M256" s="164"/>
      <c r="N256" s="164"/>
      <c r="O256" s="164"/>
      <c r="P256" s="164"/>
      <c r="Q256" s="164"/>
      <c r="R256" s="164"/>
      <c r="S256" s="164"/>
      <c r="T256" s="164"/>
      <c r="U256" s="164"/>
      <c r="V256" s="164"/>
      <c r="W256" s="164"/>
      <c r="X256" s="164"/>
      <c r="Y256" s="164"/>
      <c r="Z256" s="164"/>
      <c r="AA256" s="164"/>
      <c r="AB256" s="164"/>
      <c r="AC256" s="164"/>
      <c r="AD256" s="164"/>
      <c r="AE256" s="164"/>
      <c r="AF256" s="164"/>
      <c r="AG256" s="164"/>
      <c r="AH256" s="164"/>
      <c r="AI256" s="164"/>
      <c r="AJ256" s="164"/>
      <c r="AK256" s="164"/>
      <c r="AL256" s="164"/>
      <c r="AM256" s="164"/>
      <c r="AN256" s="164"/>
      <c r="AO256" s="164"/>
      <c r="AP256" s="164"/>
      <c r="AQ256" s="164"/>
      <c r="AR256" s="164"/>
      <c r="AS256" s="164"/>
      <c r="AT256" s="164"/>
      <c r="AU256" s="164"/>
      <c r="AV256" s="164"/>
      <c r="AW256" s="164"/>
      <c r="AX256" s="164"/>
      <c r="AY256" s="164"/>
      <c r="AZ256" s="164"/>
      <c r="BA256" s="164"/>
      <c r="BB256" s="164"/>
      <c r="BC256" s="164"/>
      <c r="BD256" s="164"/>
      <c r="BE256" s="164"/>
      <c r="BF256" s="164"/>
      <c r="BG256" s="164"/>
      <c r="BH256" s="164"/>
      <c r="BI256" s="165"/>
      <c r="BJ256" s="3"/>
      <c r="BK256" s="3"/>
    </row>
    <row r="257" spans="1:65" ht="16.5" customHeight="1" thickTop="1" thickBot="1">
      <c r="A257" s="3"/>
      <c r="B257" s="146"/>
      <c r="C257" s="146"/>
      <c r="D257" s="146"/>
      <c r="E257" s="146"/>
      <c r="F257" s="146"/>
      <c r="G257" s="146"/>
      <c r="H257" s="146"/>
      <c r="I257" s="146"/>
      <c r="J257" s="146"/>
      <c r="K257" s="146"/>
      <c r="L257" s="146"/>
      <c r="M257" s="146"/>
      <c r="N257" s="146"/>
      <c r="O257" s="146"/>
      <c r="P257" s="146"/>
      <c r="Q257" s="146"/>
      <c r="R257" s="146"/>
      <c r="S257" s="146"/>
      <c r="T257" s="146"/>
      <c r="U257" s="146"/>
      <c r="V257" s="146"/>
      <c r="W257" s="146"/>
      <c r="X257" s="146"/>
      <c r="Y257" s="146"/>
      <c r="Z257" s="146"/>
      <c r="AA257" s="146"/>
      <c r="AB257" s="146"/>
      <c r="AC257" s="146"/>
      <c r="AD257" s="146"/>
      <c r="AE257" s="146"/>
      <c r="AF257" s="146"/>
      <c r="AG257" s="146"/>
      <c r="AH257" s="146"/>
      <c r="AI257" s="146"/>
      <c r="AJ257" s="146"/>
      <c r="AK257" s="146"/>
      <c r="AL257" s="146"/>
      <c r="AM257" s="146"/>
      <c r="AN257" s="146"/>
      <c r="AO257" s="146"/>
      <c r="AP257" s="146"/>
      <c r="AQ257" s="146"/>
      <c r="AR257" s="146"/>
      <c r="AS257" s="146"/>
      <c r="AT257" s="146"/>
      <c r="AU257" s="146"/>
      <c r="AV257" s="146"/>
      <c r="AW257" s="146"/>
      <c r="AX257" s="146"/>
      <c r="AY257" s="146"/>
      <c r="AZ257" s="146"/>
      <c r="BA257" s="146"/>
      <c r="BB257" s="146"/>
      <c r="BC257" s="146"/>
      <c r="BD257" s="146"/>
      <c r="BE257" s="146"/>
      <c r="BF257" s="146"/>
      <c r="BG257" s="146"/>
      <c r="BH257" s="146"/>
      <c r="BI257" s="146"/>
      <c r="BJ257" s="3"/>
      <c r="BK257" s="3"/>
    </row>
    <row r="258" spans="1:65" ht="16.5" customHeight="1" thickTop="1" thickBot="1">
      <c r="A258" s="3"/>
      <c r="B258" s="146"/>
      <c r="C258" s="146"/>
      <c r="D258" s="146"/>
      <c r="E258" s="146"/>
      <c r="F258" s="146"/>
      <c r="G258" s="146"/>
      <c r="H258" s="146"/>
      <c r="I258" s="146"/>
      <c r="J258" s="146"/>
      <c r="K258" s="146"/>
      <c r="L258" s="146"/>
      <c r="M258" s="146"/>
      <c r="N258" s="146"/>
      <c r="O258" s="146"/>
      <c r="P258" s="146"/>
      <c r="Q258" s="146"/>
      <c r="R258" s="146"/>
      <c r="S258" s="146"/>
      <c r="T258" s="146"/>
      <c r="U258" s="146"/>
      <c r="V258" s="146"/>
      <c r="W258" s="146"/>
      <c r="X258" s="146"/>
      <c r="Y258" s="146"/>
      <c r="Z258" s="146"/>
      <c r="AA258" s="146"/>
      <c r="AB258" s="146"/>
      <c r="AC258" s="146"/>
      <c r="AD258" s="146"/>
      <c r="AE258" s="146"/>
      <c r="AF258" s="146"/>
      <c r="AG258" s="146"/>
      <c r="AH258" s="146"/>
      <c r="AI258" s="146"/>
      <c r="AJ258" s="146"/>
      <c r="AK258" s="146"/>
      <c r="AL258" s="146"/>
      <c r="AM258" s="146"/>
      <c r="AN258" s="146"/>
      <c r="AO258" s="146"/>
      <c r="AP258" s="146"/>
      <c r="AQ258" s="146"/>
      <c r="AR258" s="146"/>
      <c r="AS258" s="146"/>
      <c r="AT258" s="146"/>
      <c r="AU258" s="146"/>
      <c r="AV258" s="146"/>
      <c r="AW258" s="146"/>
      <c r="AX258" s="146"/>
      <c r="AY258" s="146"/>
      <c r="AZ258" s="146"/>
      <c r="BA258" s="146"/>
      <c r="BB258" s="146"/>
      <c r="BC258" s="146"/>
      <c r="BD258" s="146"/>
      <c r="BE258" s="146"/>
      <c r="BF258" s="146"/>
      <c r="BG258" s="146"/>
      <c r="BH258" s="146"/>
      <c r="BI258" s="146"/>
      <c r="BJ258" s="3"/>
      <c r="BK258" s="3"/>
    </row>
    <row r="259" spans="1:65" ht="51.75" customHeight="1" thickTop="1" thickBot="1">
      <c r="A259" s="3"/>
      <c r="B259" s="166" t="s">
        <v>188</v>
      </c>
      <c r="C259" s="167"/>
      <c r="D259" s="168"/>
      <c r="E259" s="166" t="s">
        <v>189</v>
      </c>
      <c r="F259" s="167"/>
      <c r="G259" s="168"/>
      <c r="H259" s="155" t="s">
        <v>194</v>
      </c>
      <c r="I259" s="155"/>
      <c r="J259" s="155"/>
      <c r="K259" s="166" t="s">
        <v>190</v>
      </c>
      <c r="L259" s="167"/>
      <c r="M259" s="168"/>
      <c r="N259" s="166" t="s">
        <v>294</v>
      </c>
      <c r="O259" s="167"/>
      <c r="P259" s="168"/>
      <c r="Q259" s="155" t="s">
        <v>92</v>
      </c>
      <c r="R259" s="155"/>
      <c r="S259" s="155"/>
      <c r="T259" s="155" t="s">
        <v>93</v>
      </c>
      <c r="U259" s="155"/>
      <c r="V259" s="155"/>
      <c r="W259" s="155" t="s">
        <v>161</v>
      </c>
      <c r="X259" s="155"/>
      <c r="Y259" s="155"/>
      <c r="Z259" s="155" t="s">
        <v>192</v>
      </c>
      <c r="AA259" s="155"/>
      <c r="AB259" s="155"/>
      <c r="AC259" s="155" t="s">
        <v>64</v>
      </c>
      <c r="AD259" s="155"/>
      <c r="AE259" s="155"/>
      <c r="AF259" s="155" t="s">
        <v>157</v>
      </c>
      <c r="AG259" s="155"/>
      <c r="AH259" s="155"/>
      <c r="AI259" s="155" t="s">
        <v>193</v>
      </c>
      <c r="AJ259" s="155"/>
      <c r="AK259" s="155"/>
      <c r="AL259" s="155" t="s">
        <v>156</v>
      </c>
      <c r="AM259" s="155"/>
      <c r="AN259" s="155"/>
      <c r="AO259" s="155" t="s">
        <v>167</v>
      </c>
      <c r="AP259" s="155"/>
      <c r="AQ259" s="155"/>
      <c r="AR259" s="155" t="s">
        <v>94</v>
      </c>
      <c r="AS259" s="155"/>
      <c r="AT259" s="155"/>
      <c r="AU259" s="155" t="s">
        <v>195</v>
      </c>
      <c r="AV259" s="155"/>
      <c r="AW259" s="155"/>
      <c r="AX259" s="155" t="s">
        <v>125</v>
      </c>
      <c r="AY259" s="155"/>
      <c r="AZ259" s="155"/>
      <c r="BA259" s="155" t="s">
        <v>161</v>
      </c>
      <c r="BB259" s="155"/>
      <c r="BC259" s="155"/>
      <c r="BD259" s="155" t="s">
        <v>196</v>
      </c>
      <c r="BE259" s="155"/>
      <c r="BF259" s="155"/>
      <c r="BG259" s="156" t="s">
        <v>197</v>
      </c>
      <c r="BH259" s="156"/>
      <c r="BI259" s="156"/>
      <c r="BJ259" s="3"/>
      <c r="BK259" s="3"/>
    </row>
    <row r="260" spans="1:65" ht="15" customHeight="1" thickTop="1" thickBot="1">
      <c r="A260" s="4"/>
      <c r="B260" s="145"/>
      <c r="C260" s="145"/>
      <c r="D260" s="145"/>
      <c r="E260" s="145"/>
      <c r="F260" s="145"/>
      <c r="G260" s="145"/>
      <c r="H260" s="145"/>
      <c r="I260" s="145"/>
      <c r="J260" s="145"/>
      <c r="K260" s="145">
        <v>11.5</v>
      </c>
      <c r="L260" s="145"/>
      <c r="M260" s="145"/>
      <c r="N260" s="145"/>
      <c r="O260" s="145"/>
      <c r="P260" s="145"/>
      <c r="Q260" s="145"/>
      <c r="R260" s="145"/>
      <c r="S260" s="145"/>
      <c r="T260" s="145"/>
      <c r="U260" s="145"/>
      <c r="V260" s="145"/>
      <c r="W260" s="145"/>
      <c r="X260" s="145"/>
      <c r="Y260" s="145"/>
      <c r="Z260" s="145"/>
      <c r="AA260" s="145"/>
      <c r="AB260" s="145"/>
      <c r="AC260" s="145">
        <v>2.5</v>
      </c>
      <c r="AD260" s="145"/>
      <c r="AE260" s="145"/>
      <c r="AF260" s="145"/>
      <c r="AG260" s="145"/>
      <c r="AH260" s="145"/>
      <c r="AI260" s="145"/>
      <c r="AJ260" s="145"/>
      <c r="AK260" s="145"/>
      <c r="AL260" s="145"/>
      <c r="AM260" s="145"/>
      <c r="AN260" s="145"/>
      <c r="AO260" s="145"/>
      <c r="AP260" s="145"/>
      <c r="AQ260" s="145"/>
      <c r="AR260" s="145">
        <v>3</v>
      </c>
      <c r="AS260" s="145"/>
      <c r="AT260" s="145"/>
      <c r="AU260" s="145"/>
      <c r="AV260" s="145"/>
      <c r="AW260" s="145"/>
      <c r="AX260" s="145"/>
      <c r="AY260" s="145"/>
      <c r="AZ260" s="145"/>
      <c r="BA260" s="86"/>
      <c r="BB260" s="147"/>
      <c r="BC260" s="148"/>
      <c r="BD260" s="145">
        <v>7</v>
      </c>
      <c r="BE260" s="145"/>
      <c r="BF260" s="145"/>
      <c r="BG260" s="145">
        <f>SUM(B260:BF263)</f>
        <v>24</v>
      </c>
      <c r="BH260" s="145"/>
      <c r="BI260" s="145"/>
      <c r="BJ260" s="3"/>
      <c r="BK260" s="3"/>
    </row>
    <row r="261" spans="1:65" ht="15" customHeight="1" thickTop="1" thickBot="1">
      <c r="A261" s="4"/>
      <c r="B261" s="145"/>
      <c r="C261" s="145"/>
      <c r="D261" s="145"/>
      <c r="E261" s="145"/>
      <c r="F261" s="145"/>
      <c r="G261" s="145"/>
      <c r="H261" s="145"/>
      <c r="I261" s="145"/>
      <c r="J261" s="145"/>
      <c r="K261" s="145"/>
      <c r="L261" s="145"/>
      <c r="M261" s="145"/>
      <c r="N261" s="145"/>
      <c r="O261" s="145"/>
      <c r="P261" s="145"/>
      <c r="Q261" s="145"/>
      <c r="R261" s="145"/>
      <c r="S261" s="145"/>
      <c r="T261" s="145"/>
      <c r="U261" s="145"/>
      <c r="V261" s="145"/>
      <c r="W261" s="145"/>
      <c r="X261" s="145"/>
      <c r="Y261" s="145"/>
      <c r="Z261" s="145"/>
      <c r="AA261" s="145"/>
      <c r="AB261" s="145"/>
      <c r="AC261" s="145"/>
      <c r="AD261" s="145"/>
      <c r="AE261" s="145"/>
      <c r="AF261" s="145"/>
      <c r="AG261" s="145"/>
      <c r="AH261" s="145"/>
      <c r="AI261" s="145"/>
      <c r="AJ261" s="145"/>
      <c r="AK261" s="145"/>
      <c r="AL261" s="145"/>
      <c r="AM261" s="145"/>
      <c r="AN261" s="145"/>
      <c r="AO261" s="145"/>
      <c r="AP261" s="145"/>
      <c r="AQ261" s="145"/>
      <c r="AR261" s="145"/>
      <c r="AS261" s="145"/>
      <c r="AT261" s="145"/>
      <c r="AU261" s="145"/>
      <c r="AV261" s="145"/>
      <c r="AW261" s="145"/>
      <c r="AX261" s="145"/>
      <c r="AY261" s="145"/>
      <c r="AZ261" s="145"/>
      <c r="BA261" s="149"/>
      <c r="BB261" s="150"/>
      <c r="BC261" s="151"/>
      <c r="BD261" s="145"/>
      <c r="BE261" s="145"/>
      <c r="BF261" s="145"/>
      <c r="BG261" s="145"/>
      <c r="BH261" s="145"/>
      <c r="BI261" s="145"/>
      <c r="BJ261" s="3"/>
      <c r="BK261" s="3"/>
    </row>
    <row r="262" spans="1:65" ht="15" customHeight="1" thickTop="1" thickBot="1">
      <c r="A262" s="4"/>
      <c r="B262" s="145"/>
      <c r="C262" s="145"/>
      <c r="D262" s="145"/>
      <c r="E262" s="145"/>
      <c r="F262" s="145"/>
      <c r="G262" s="145"/>
      <c r="H262" s="145"/>
      <c r="I262" s="145"/>
      <c r="J262" s="145"/>
      <c r="K262" s="145"/>
      <c r="L262" s="145"/>
      <c r="M262" s="145"/>
      <c r="N262" s="145"/>
      <c r="O262" s="145"/>
      <c r="P262" s="145"/>
      <c r="Q262" s="145"/>
      <c r="R262" s="145"/>
      <c r="S262" s="145"/>
      <c r="T262" s="145"/>
      <c r="U262" s="145"/>
      <c r="V262" s="145"/>
      <c r="W262" s="145"/>
      <c r="X262" s="145"/>
      <c r="Y262" s="145"/>
      <c r="Z262" s="145"/>
      <c r="AA262" s="145"/>
      <c r="AB262" s="145"/>
      <c r="AC262" s="145"/>
      <c r="AD262" s="145"/>
      <c r="AE262" s="145"/>
      <c r="AF262" s="145"/>
      <c r="AG262" s="145"/>
      <c r="AH262" s="145"/>
      <c r="AI262" s="145"/>
      <c r="AJ262" s="145"/>
      <c r="AK262" s="145"/>
      <c r="AL262" s="145"/>
      <c r="AM262" s="145"/>
      <c r="AN262" s="145"/>
      <c r="AO262" s="145"/>
      <c r="AP262" s="145"/>
      <c r="AQ262" s="145"/>
      <c r="AR262" s="145"/>
      <c r="AS262" s="145"/>
      <c r="AT262" s="145"/>
      <c r="AU262" s="145"/>
      <c r="AV262" s="145"/>
      <c r="AW262" s="145"/>
      <c r="AX262" s="145"/>
      <c r="AY262" s="145"/>
      <c r="AZ262" s="145"/>
      <c r="BA262" s="149"/>
      <c r="BB262" s="150"/>
      <c r="BC262" s="151"/>
      <c r="BD262" s="145"/>
      <c r="BE262" s="145"/>
      <c r="BF262" s="145"/>
      <c r="BG262" s="145"/>
      <c r="BH262" s="145"/>
      <c r="BI262" s="145"/>
      <c r="BJ262" s="3"/>
      <c r="BK262" s="3"/>
    </row>
    <row r="263" spans="1:65" ht="15" customHeight="1" thickTop="1" thickBot="1">
      <c r="A263" s="4"/>
      <c r="B263" s="145"/>
      <c r="C263" s="145"/>
      <c r="D263" s="145"/>
      <c r="E263" s="145"/>
      <c r="F263" s="145"/>
      <c r="G263" s="145"/>
      <c r="H263" s="145"/>
      <c r="I263" s="145"/>
      <c r="J263" s="145"/>
      <c r="K263" s="145"/>
      <c r="L263" s="145"/>
      <c r="M263" s="145"/>
      <c r="N263" s="145"/>
      <c r="O263" s="145"/>
      <c r="P263" s="145"/>
      <c r="Q263" s="145"/>
      <c r="R263" s="145"/>
      <c r="S263" s="145"/>
      <c r="T263" s="145"/>
      <c r="U263" s="145"/>
      <c r="V263" s="145"/>
      <c r="W263" s="145"/>
      <c r="X263" s="145"/>
      <c r="Y263" s="145"/>
      <c r="Z263" s="145"/>
      <c r="AA263" s="145"/>
      <c r="AB263" s="145"/>
      <c r="AC263" s="145"/>
      <c r="AD263" s="145"/>
      <c r="AE263" s="145"/>
      <c r="AF263" s="145"/>
      <c r="AG263" s="145"/>
      <c r="AH263" s="145"/>
      <c r="AI263" s="145"/>
      <c r="AJ263" s="145"/>
      <c r="AK263" s="145"/>
      <c r="AL263" s="145"/>
      <c r="AM263" s="145"/>
      <c r="AN263" s="145"/>
      <c r="AO263" s="145"/>
      <c r="AP263" s="145"/>
      <c r="AQ263" s="145"/>
      <c r="AR263" s="145"/>
      <c r="AS263" s="145"/>
      <c r="AT263" s="145"/>
      <c r="AU263" s="145"/>
      <c r="AV263" s="145"/>
      <c r="AW263" s="145"/>
      <c r="AX263" s="145"/>
      <c r="AY263" s="145"/>
      <c r="AZ263" s="145"/>
      <c r="BA263" s="152"/>
      <c r="BB263" s="153"/>
      <c r="BC263" s="154"/>
      <c r="BD263" s="145"/>
      <c r="BE263" s="145"/>
      <c r="BF263" s="145"/>
      <c r="BG263" s="145"/>
      <c r="BH263" s="145"/>
      <c r="BI263" s="145"/>
      <c r="BJ263" s="3"/>
      <c r="BK263" s="3"/>
      <c r="BM263" t="s">
        <v>198</v>
      </c>
    </row>
    <row r="264" spans="1:65" ht="15.75" customHeight="1" thickTop="1" thickBot="1">
      <c r="B264" s="25"/>
      <c r="C264" s="26"/>
      <c r="D264" s="26"/>
      <c r="E264" s="26"/>
      <c r="F264" s="26"/>
      <c r="G264" s="26"/>
      <c r="H264" s="26"/>
      <c r="I264" s="26"/>
      <c r="J264" s="26"/>
      <c r="K264" s="26"/>
      <c r="L264" s="26"/>
      <c r="M264" s="26"/>
      <c r="N264" s="26"/>
      <c r="O264" s="26"/>
      <c r="P264" s="26"/>
      <c r="Q264" s="26"/>
      <c r="R264" s="26"/>
      <c r="S264" s="26"/>
      <c r="T264" s="26"/>
      <c r="U264" s="26"/>
      <c r="V264" s="26"/>
      <c r="W264" s="26"/>
      <c r="X264" s="26"/>
      <c r="Y264" s="26"/>
      <c r="Z264" s="26"/>
      <c r="AA264" s="26"/>
      <c r="AB264" s="31"/>
      <c r="AC264" s="18" t="s">
        <v>95</v>
      </c>
      <c r="AD264" s="18"/>
      <c r="AE264" s="18"/>
      <c r="AF264" s="18"/>
      <c r="AG264" s="18"/>
      <c r="AH264" s="18"/>
      <c r="AI264" s="18"/>
      <c r="AJ264" s="18"/>
      <c r="AK264" s="18"/>
      <c r="AL264" s="18"/>
      <c r="AM264" s="18"/>
      <c r="AN264" s="18"/>
      <c r="AO264" s="18"/>
      <c r="AP264" s="18"/>
      <c r="AQ264" s="18"/>
      <c r="AR264" s="18"/>
      <c r="AS264" s="18"/>
      <c r="AT264" s="18" t="s">
        <v>96</v>
      </c>
      <c r="AU264" s="18"/>
      <c r="AV264" s="18"/>
      <c r="AW264" s="18"/>
      <c r="AX264" s="18"/>
      <c r="AY264" s="18"/>
      <c r="AZ264" s="18"/>
      <c r="BA264" s="18"/>
      <c r="BB264" s="18"/>
      <c r="BC264" s="18"/>
      <c r="BD264" s="18"/>
      <c r="BE264" s="18"/>
      <c r="BF264" s="18"/>
      <c r="BG264" s="18"/>
      <c r="BH264" s="18"/>
      <c r="BI264" s="18"/>
    </row>
    <row r="265" spans="1:65" ht="15" customHeight="1" thickTop="1" thickBot="1">
      <c r="B265" s="27"/>
      <c r="C265" s="28"/>
      <c r="D265" s="28"/>
      <c r="E265" s="28"/>
      <c r="F265" s="28"/>
      <c r="G265" s="28"/>
      <c r="H265" s="28"/>
      <c r="I265" s="28"/>
      <c r="J265" s="28"/>
      <c r="K265" s="28"/>
      <c r="L265" s="28"/>
      <c r="M265" s="28"/>
      <c r="N265" s="28"/>
      <c r="O265" s="28"/>
      <c r="P265" s="28"/>
      <c r="Q265" s="28"/>
      <c r="R265" s="28"/>
      <c r="S265" s="28"/>
      <c r="T265" s="28"/>
      <c r="U265" s="28"/>
      <c r="V265" s="28"/>
      <c r="W265" s="28"/>
      <c r="X265" s="28"/>
      <c r="Y265" s="28"/>
      <c r="Z265" s="28"/>
      <c r="AA265" s="28"/>
      <c r="AB265" s="32"/>
      <c r="AC265" s="36"/>
      <c r="AD265" s="36"/>
      <c r="AE265" s="36"/>
      <c r="AF265" s="36"/>
      <c r="AG265" s="36"/>
      <c r="AH265" s="36"/>
      <c r="AI265" s="36"/>
      <c r="AJ265" s="36"/>
      <c r="AK265" s="36"/>
      <c r="AL265" s="36"/>
      <c r="AM265" s="36"/>
      <c r="AN265" s="36"/>
      <c r="AO265" s="36"/>
      <c r="AP265" s="36"/>
      <c r="AQ265" s="36"/>
      <c r="AR265" s="36"/>
      <c r="AS265" s="36"/>
      <c r="AT265" s="36"/>
      <c r="AU265" s="36"/>
      <c r="AV265" s="36"/>
      <c r="AW265" s="36"/>
      <c r="AX265" s="36"/>
      <c r="AY265" s="36"/>
      <c r="AZ265" s="36"/>
      <c r="BA265" s="36"/>
      <c r="BB265" s="36"/>
      <c r="BC265" s="36"/>
      <c r="BD265" s="36"/>
      <c r="BE265" s="36"/>
      <c r="BF265" s="36"/>
      <c r="BG265" s="36"/>
      <c r="BH265" s="36"/>
      <c r="BI265" s="36"/>
    </row>
    <row r="266" spans="1:65" ht="15" customHeight="1" thickTop="1" thickBot="1">
      <c r="B266" s="27"/>
      <c r="C266" s="28"/>
      <c r="D266" s="28"/>
      <c r="E266" s="28"/>
      <c r="F266" s="28"/>
      <c r="G266" s="28"/>
      <c r="H266" s="28"/>
      <c r="I266" s="28"/>
      <c r="J266" s="28"/>
      <c r="K266" s="28"/>
      <c r="L266" s="28"/>
      <c r="M266" s="28"/>
      <c r="N266" s="28"/>
      <c r="O266" s="28"/>
      <c r="P266" s="28"/>
      <c r="Q266" s="28"/>
      <c r="R266" s="28"/>
      <c r="S266" s="28"/>
      <c r="T266" s="28"/>
      <c r="U266" s="28"/>
      <c r="V266" s="28"/>
      <c r="W266" s="28"/>
      <c r="X266" s="28"/>
      <c r="Y266" s="28"/>
      <c r="Z266" s="28"/>
      <c r="AA266" s="28"/>
      <c r="AB266" s="32"/>
      <c r="AC266" s="36"/>
      <c r="AD266" s="36"/>
      <c r="AE266" s="36"/>
      <c r="AF266" s="36"/>
      <c r="AG266" s="36"/>
      <c r="AH266" s="36"/>
      <c r="AI266" s="36"/>
      <c r="AJ266" s="36"/>
      <c r="AK266" s="36"/>
      <c r="AL266" s="36"/>
      <c r="AM266" s="36"/>
      <c r="AN266" s="36"/>
      <c r="AO266" s="36"/>
      <c r="AP266" s="36"/>
      <c r="AQ266" s="36"/>
      <c r="AR266" s="36"/>
      <c r="AS266" s="36"/>
      <c r="AT266" s="36"/>
      <c r="AU266" s="36"/>
      <c r="AV266" s="36"/>
      <c r="AW266" s="36"/>
      <c r="AX266" s="36"/>
      <c r="AY266" s="36"/>
      <c r="AZ266" s="36"/>
      <c r="BA266" s="36"/>
      <c r="BB266" s="36"/>
      <c r="BC266" s="36"/>
      <c r="BD266" s="36"/>
      <c r="BE266" s="36"/>
      <c r="BF266" s="36"/>
      <c r="BG266" s="36"/>
      <c r="BH266" s="36"/>
      <c r="BI266" s="36"/>
    </row>
    <row r="267" spans="1:65" ht="15.75" customHeight="1" thickTop="1" thickBot="1">
      <c r="B267" s="29"/>
      <c r="C267" s="30"/>
      <c r="D267" s="30"/>
      <c r="E267" s="30"/>
      <c r="F267" s="30"/>
      <c r="G267" s="30"/>
      <c r="H267" s="30"/>
      <c r="I267" s="30"/>
      <c r="J267" s="30"/>
      <c r="K267" s="30"/>
      <c r="L267" s="30"/>
      <c r="M267" s="30"/>
      <c r="N267" s="30"/>
      <c r="O267" s="30"/>
      <c r="P267" s="30"/>
      <c r="Q267" s="30"/>
      <c r="R267" s="30"/>
      <c r="S267" s="30"/>
      <c r="T267" s="30"/>
      <c r="U267" s="30"/>
      <c r="V267" s="30"/>
      <c r="W267" s="30"/>
      <c r="X267" s="30"/>
      <c r="Y267" s="30"/>
      <c r="Z267" s="30"/>
      <c r="AA267" s="30"/>
      <c r="AB267" s="33"/>
      <c r="AC267" s="36"/>
      <c r="AD267" s="36"/>
      <c r="AE267" s="36"/>
      <c r="AF267" s="36"/>
      <c r="AG267" s="36"/>
      <c r="AH267" s="36"/>
      <c r="AI267" s="36"/>
      <c r="AJ267" s="36"/>
      <c r="AK267" s="36"/>
      <c r="AL267" s="36"/>
      <c r="AM267" s="36"/>
      <c r="AN267" s="36"/>
      <c r="AO267" s="36"/>
      <c r="AP267" s="36"/>
      <c r="AQ267" s="36"/>
      <c r="AR267" s="36"/>
      <c r="AS267" s="36"/>
      <c r="AT267" s="36"/>
      <c r="AU267" s="36"/>
      <c r="AV267" s="36"/>
      <c r="AW267" s="36"/>
      <c r="AX267" s="36"/>
      <c r="AY267" s="36"/>
      <c r="AZ267" s="36"/>
      <c r="BA267" s="36"/>
      <c r="BB267" s="36"/>
      <c r="BC267" s="36"/>
      <c r="BD267" s="36"/>
      <c r="BE267" s="36"/>
      <c r="BF267" s="36"/>
      <c r="BG267" s="36"/>
      <c r="BH267" s="36"/>
      <c r="BI267" s="36"/>
    </row>
    <row r="268" spans="1:65" ht="16.5" customHeight="1" thickTop="1" thickBot="1">
      <c r="B268" s="146"/>
      <c r="C268" s="146"/>
      <c r="D268" s="146"/>
      <c r="E268" s="146"/>
      <c r="F268" s="146"/>
      <c r="G268" s="146"/>
      <c r="H268" s="146"/>
      <c r="I268" s="146"/>
      <c r="J268" s="146"/>
      <c r="K268" s="146"/>
      <c r="L268" s="146"/>
      <c r="M268" s="146"/>
      <c r="N268" s="146"/>
      <c r="O268" s="146"/>
      <c r="P268" s="146"/>
      <c r="Q268" s="146"/>
      <c r="R268" s="146"/>
      <c r="S268" s="146"/>
      <c r="T268" s="146"/>
      <c r="U268" s="146"/>
      <c r="V268" s="146"/>
      <c r="W268" s="146"/>
      <c r="X268" s="146"/>
      <c r="Y268" s="146"/>
      <c r="Z268" s="146"/>
      <c r="AA268" s="146"/>
      <c r="AB268" s="146"/>
      <c r="AC268" s="146"/>
      <c r="AD268" s="146"/>
      <c r="AE268" s="146"/>
      <c r="AF268" s="146"/>
      <c r="AG268" s="146"/>
      <c r="AH268" s="146"/>
      <c r="AI268" s="146"/>
      <c r="AJ268" s="146"/>
      <c r="AK268" s="146"/>
      <c r="AL268" s="146"/>
      <c r="AM268" s="146"/>
      <c r="AN268" s="146"/>
      <c r="AO268" s="146"/>
      <c r="AP268" s="146"/>
      <c r="AQ268" s="146"/>
      <c r="AR268" s="146"/>
      <c r="AS268" s="146"/>
      <c r="AT268" s="146"/>
      <c r="AU268" s="146"/>
      <c r="AV268" s="146"/>
      <c r="AW268" s="146"/>
      <c r="AX268" s="146"/>
      <c r="AY268" s="146"/>
      <c r="AZ268" s="146"/>
      <c r="BA268" s="146"/>
      <c r="BB268" s="146"/>
      <c r="BC268" s="146"/>
      <c r="BD268" s="146"/>
      <c r="BE268" s="146"/>
      <c r="BF268" s="146"/>
      <c r="BG268" s="146"/>
      <c r="BH268" s="146"/>
      <c r="BI268" s="146"/>
    </row>
    <row r="269" spans="1:65" ht="16.5" customHeight="1" thickTop="1" thickBot="1">
      <c r="B269" s="146"/>
      <c r="C269" s="146"/>
      <c r="D269" s="146"/>
      <c r="E269" s="146"/>
      <c r="F269" s="146"/>
      <c r="G269" s="146"/>
      <c r="H269" s="146"/>
      <c r="I269" s="146"/>
      <c r="J269" s="146"/>
      <c r="K269" s="146"/>
      <c r="L269" s="146"/>
      <c r="M269" s="146"/>
      <c r="N269" s="146"/>
      <c r="O269" s="146"/>
      <c r="P269" s="146"/>
      <c r="Q269" s="146"/>
      <c r="R269" s="146"/>
      <c r="S269" s="146"/>
      <c r="T269" s="146"/>
      <c r="U269" s="146"/>
      <c r="V269" s="146"/>
      <c r="W269" s="146"/>
      <c r="X269" s="146"/>
      <c r="Y269" s="146"/>
      <c r="Z269" s="146"/>
      <c r="AA269" s="146"/>
      <c r="AB269" s="146"/>
      <c r="AC269" s="146"/>
      <c r="AD269" s="146"/>
      <c r="AE269" s="146"/>
      <c r="AF269" s="146"/>
      <c r="AG269" s="146"/>
      <c r="AH269" s="146"/>
      <c r="AI269" s="146"/>
      <c r="AJ269" s="146"/>
      <c r="AK269" s="146"/>
      <c r="AL269" s="146"/>
      <c r="AM269" s="146"/>
      <c r="AN269" s="146"/>
      <c r="AO269" s="146"/>
      <c r="AP269" s="146"/>
      <c r="AQ269" s="146"/>
      <c r="AR269" s="146"/>
      <c r="AS269" s="146"/>
      <c r="AT269" s="146"/>
      <c r="AU269" s="146"/>
      <c r="AV269" s="146"/>
      <c r="AW269" s="146"/>
      <c r="AX269" s="146"/>
      <c r="AY269" s="146"/>
      <c r="AZ269" s="146"/>
      <c r="BA269" s="146"/>
      <c r="BB269" s="146"/>
      <c r="BC269" s="146"/>
      <c r="BD269" s="146"/>
      <c r="BE269" s="146"/>
      <c r="BF269" s="146"/>
      <c r="BG269" s="146"/>
      <c r="BH269" s="146"/>
      <c r="BI269" s="146"/>
    </row>
    <row r="270" spans="1:65" ht="15" customHeight="1" thickTop="1" thickBot="1">
      <c r="B270" s="125" t="s">
        <v>97</v>
      </c>
      <c r="C270" s="125"/>
      <c r="D270" s="125"/>
      <c r="E270" s="125" t="s">
        <v>98</v>
      </c>
      <c r="F270" s="125"/>
      <c r="G270" s="125"/>
      <c r="H270" s="125" t="s">
        <v>99</v>
      </c>
      <c r="I270" s="125"/>
      <c r="J270" s="125"/>
      <c r="K270" s="125" t="s">
        <v>100</v>
      </c>
      <c r="L270" s="125"/>
      <c r="M270" s="125"/>
      <c r="N270" s="125"/>
      <c r="O270" s="125"/>
      <c r="P270" s="125"/>
      <c r="Q270" s="125" t="s">
        <v>101</v>
      </c>
      <c r="R270" s="125"/>
      <c r="S270" s="125"/>
      <c r="T270" s="125"/>
      <c r="U270" s="125"/>
      <c r="V270" s="125"/>
      <c r="W270" s="125"/>
      <c r="X270" s="125"/>
      <c r="Y270" s="125"/>
      <c r="Z270" s="136" t="s">
        <v>102</v>
      </c>
      <c r="AA270" s="137"/>
      <c r="AB270" s="138"/>
      <c r="AC270" s="127" t="s">
        <v>103</v>
      </c>
      <c r="AD270" s="128"/>
      <c r="AE270" s="128"/>
      <c r="AF270" s="128"/>
      <c r="AG270" s="129"/>
      <c r="AH270" s="125" t="s">
        <v>104</v>
      </c>
      <c r="AI270" s="125"/>
      <c r="AJ270" s="125"/>
      <c r="AK270" s="125" t="s">
        <v>169</v>
      </c>
      <c r="AL270" s="125"/>
      <c r="AM270" s="125"/>
      <c r="AN270" s="125" t="s">
        <v>105</v>
      </c>
      <c r="AO270" s="125"/>
      <c r="AP270" s="125"/>
      <c r="AQ270" s="125" t="s">
        <v>106</v>
      </c>
      <c r="AR270" s="125"/>
      <c r="AS270" s="125"/>
      <c r="AT270" s="126" t="s">
        <v>107</v>
      </c>
      <c r="AU270" s="126"/>
      <c r="AV270" s="126"/>
      <c r="AW270" s="125" t="s">
        <v>108</v>
      </c>
      <c r="AX270" s="125"/>
      <c r="AY270" s="125"/>
      <c r="AZ270" s="125" t="s">
        <v>199</v>
      </c>
      <c r="BA270" s="125"/>
      <c r="BB270" s="125"/>
      <c r="BC270" s="125"/>
      <c r="BD270" s="125"/>
      <c r="BE270" s="125"/>
      <c r="BF270" s="126" t="s">
        <v>200</v>
      </c>
      <c r="BG270" s="126"/>
      <c r="BH270" s="126"/>
      <c r="BI270" s="126"/>
    </row>
    <row r="271" spans="1:65" ht="15" customHeight="1" thickTop="1" thickBot="1">
      <c r="B271" s="125"/>
      <c r="C271" s="125"/>
      <c r="D271" s="125"/>
      <c r="E271" s="125"/>
      <c r="F271" s="125"/>
      <c r="G271" s="125"/>
      <c r="H271" s="125"/>
      <c r="I271" s="125"/>
      <c r="J271" s="125"/>
      <c r="K271" s="125"/>
      <c r="L271" s="125"/>
      <c r="M271" s="125"/>
      <c r="N271" s="125"/>
      <c r="O271" s="125"/>
      <c r="P271" s="125"/>
      <c r="Q271" s="125"/>
      <c r="R271" s="125"/>
      <c r="S271" s="125"/>
      <c r="T271" s="125"/>
      <c r="U271" s="125"/>
      <c r="V271" s="125"/>
      <c r="W271" s="125"/>
      <c r="X271" s="125"/>
      <c r="Y271" s="125"/>
      <c r="Z271" s="139"/>
      <c r="AA271" s="140"/>
      <c r="AB271" s="141"/>
      <c r="AC271" s="130"/>
      <c r="AD271" s="131"/>
      <c r="AE271" s="131"/>
      <c r="AF271" s="131"/>
      <c r="AG271" s="132"/>
      <c r="AH271" s="125"/>
      <c r="AI271" s="125"/>
      <c r="AJ271" s="125"/>
      <c r="AK271" s="125"/>
      <c r="AL271" s="125"/>
      <c r="AM271" s="125"/>
      <c r="AN271" s="125"/>
      <c r="AO271" s="125"/>
      <c r="AP271" s="125"/>
      <c r="AQ271" s="125"/>
      <c r="AR271" s="125"/>
      <c r="AS271" s="125"/>
      <c r="AT271" s="126"/>
      <c r="AU271" s="126"/>
      <c r="AV271" s="126"/>
      <c r="AW271" s="125"/>
      <c r="AX271" s="125"/>
      <c r="AY271" s="125"/>
      <c r="AZ271" s="125"/>
      <c r="BA271" s="125"/>
      <c r="BB271" s="125"/>
      <c r="BC271" s="125"/>
      <c r="BD271" s="125"/>
      <c r="BE271" s="125"/>
      <c r="BF271" s="126"/>
      <c r="BG271" s="126"/>
      <c r="BH271" s="126"/>
      <c r="BI271" s="126"/>
    </row>
    <row r="272" spans="1:65" ht="15" customHeight="1" thickTop="1" thickBot="1">
      <c r="B272" s="125"/>
      <c r="C272" s="125"/>
      <c r="D272" s="125"/>
      <c r="E272" s="125"/>
      <c r="F272" s="125"/>
      <c r="G272" s="125"/>
      <c r="H272" s="125"/>
      <c r="I272" s="125"/>
      <c r="J272" s="125"/>
      <c r="K272" s="125"/>
      <c r="L272" s="125"/>
      <c r="M272" s="125"/>
      <c r="N272" s="125"/>
      <c r="O272" s="125"/>
      <c r="P272" s="125"/>
      <c r="Q272" s="125"/>
      <c r="R272" s="125"/>
      <c r="S272" s="125"/>
      <c r="T272" s="125"/>
      <c r="U272" s="125"/>
      <c r="V272" s="125"/>
      <c r="W272" s="125"/>
      <c r="X272" s="125"/>
      <c r="Y272" s="125"/>
      <c r="Z272" s="139"/>
      <c r="AA272" s="140"/>
      <c r="AB272" s="141"/>
      <c r="AC272" s="130"/>
      <c r="AD272" s="131"/>
      <c r="AE272" s="131"/>
      <c r="AF272" s="131"/>
      <c r="AG272" s="132"/>
      <c r="AH272" s="125"/>
      <c r="AI272" s="125"/>
      <c r="AJ272" s="125"/>
      <c r="AK272" s="125"/>
      <c r="AL272" s="125"/>
      <c r="AM272" s="125"/>
      <c r="AN272" s="125"/>
      <c r="AO272" s="125"/>
      <c r="AP272" s="125"/>
      <c r="AQ272" s="125"/>
      <c r="AR272" s="125"/>
      <c r="AS272" s="125"/>
      <c r="AT272" s="126"/>
      <c r="AU272" s="126"/>
      <c r="AV272" s="126"/>
      <c r="AW272" s="125"/>
      <c r="AX272" s="125"/>
      <c r="AY272" s="125"/>
      <c r="AZ272" s="125"/>
      <c r="BA272" s="125"/>
      <c r="BB272" s="125"/>
      <c r="BC272" s="125"/>
      <c r="BD272" s="125"/>
      <c r="BE272" s="125"/>
      <c r="BF272" s="126"/>
      <c r="BG272" s="126"/>
      <c r="BH272" s="126"/>
      <c r="BI272" s="126"/>
    </row>
    <row r="273" spans="2:61" ht="15" customHeight="1" thickTop="1" thickBot="1">
      <c r="B273" s="125"/>
      <c r="C273" s="125"/>
      <c r="D273" s="125"/>
      <c r="E273" s="125"/>
      <c r="F273" s="125"/>
      <c r="G273" s="125"/>
      <c r="H273" s="125"/>
      <c r="I273" s="125"/>
      <c r="J273" s="125"/>
      <c r="K273" s="125"/>
      <c r="L273" s="125"/>
      <c r="M273" s="125"/>
      <c r="N273" s="125"/>
      <c r="O273" s="125"/>
      <c r="P273" s="125"/>
      <c r="Q273" s="125" t="s">
        <v>109</v>
      </c>
      <c r="R273" s="125"/>
      <c r="S273" s="125" t="s">
        <v>110</v>
      </c>
      <c r="T273" s="125"/>
      <c r="U273" s="125"/>
      <c r="V273" s="125"/>
      <c r="W273" s="125" t="s">
        <v>111</v>
      </c>
      <c r="X273" s="125"/>
      <c r="Y273" s="125"/>
      <c r="Z273" s="139"/>
      <c r="AA273" s="140"/>
      <c r="AB273" s="141"/>
      <c r="AC273" s="130"/>
      <c r="AD273" s="131"/>
      <c r="AE273" s="131"/>
      <c r="AF273" s="131"/>
      <c r="AG273" s="132"/>
      <c r="AH273" s="125"/>
      <c r="AI273" s="125"/>
      <c r="AJ273" s="125"/>
      <c r="AK273" s="125"/>
      <c r="AL273" s="125"/>
      <c r="AM273" s="125"/>
      <c r="AN273" s="125"/>
      <c r="AO273" s="125"/>
      <c r="AP273" s="125"/>
      <c r="AQ273" s="125"/>
      <c r="AR273" s="125"/>
      <c r="AS273" s="125"/>
      <c r="AT273" s="126"/>
      <c r="AU273" s="126"/>
      <c r="AV273" s="126"/>
      <c r="AW273" s="125"/>
      <c r="AX273" s="125"/>
      <c r="AY273" s="125"/>
      <c r="AZ273" s="125"/>
      <c r="BA273" s="125"/>
      <c r="BB273" s="125"/>
      <c r="BC273" s="125"/>
      <c r="BD273" s="125"/>
      <c r="BE273" s="125"/>
      <c r="BF273" s="126"/>
      <c r="BG273" s="126"/>
      <c r="BH273" s="126"/>
      <c r="BI273" s="126"/>
    </row>
    <row r="274" spans="2:61" ht="15" customHeight="1" thickTop="1" thickBot="1">
      <c r="B274" s="125"/>
      <c r="C274" s="125"/>
      <c r="D274" s="125"/>
      <c r="E274" s="125"/>
      <c r="F274" s="125"/>
      <c r="G274" s="125"/>
      <c r="H274" s="125"/>
      <c r="I274" s="125"/>
      <c r="J274" s="125"/>
      <c r="K274" s="125"/>
      <c r="L274" s="125"/>
      <c r="M274" s="125"/>
      <c r="N274" s="125"/>
      <c r="O274" s="125"/>
      <c r="P274" s="125"/>
      <c r="Q274" s="125"/>
      <c r="R274" s="125"/>
      <c r="S274" s="125"/>
      <c r="T274" s="125"/>
      <c r="U274" s="125"/>
      <c r="V274" s="125"/>
      <c r="W274" s="125"/>
      <c r="X274" s="125"/>
      <c r="Y274" s="125"/>
      <c r="Z274" s="142"/>
      <c r="AA274" s="143"/>
      <c r="AB274" s="144"/>
      <c r="AC274" s="133"/>
      <c r="AD274" s="134"/>
      <c r="AE274" s="134"/>
      <c r="AF274" s="134"/>
      <c r="AG274" s="135"/>
      <c r="AH274" s="125"/>
      <c r="AI274" s="125"/>
      <c r="AJ274" s="125"/>
      <c r="AK274" s="125"/>
      <c r="AL274" s="125"/>
      <c r="AM274" s="125"/>
      <c r="AN274" s="125"/>
      <c r="AO274" s="125"/>
      <c r="AP274" s="125"/>
      <c r="AQ274" s="125"/>
      <c r="AR274" s="125"/>
      <c r="AS274" s="125"/>
      <c r="AT274" s="126"/>
      <c r="AU274" s="126"/>
      <c r="AV274" s="126"/>
      <c r="AW274" s="125"/>
      <c r="AX274" s="125"/>
      <c r="AY274" s="125"/>
      <c r="AZ274" s="125"/>
      <c r="BA274" s="125"/>
      <c r="BB274" s="125"/>
      <c r="BC274" s="125"/>
      <c r="BD274" s="125"/>
      <c r="BE274" s="125"/>
      <c r="BF274" s="126"/>
      <c r="BG274" s="126"/>
      <c r="BH274" s="126"/>
      <c r="BI274" s="126"/>
    </row>
    <row r="275" spans="2:61" ht="15" customHeight="1" thickTop="1" thickBot="1">
      <c r="B275" s="87" t="s">
        <v>112</v>
      </c>
      <c r="C275" s="88"/>
      <c r="D275" s="89"/>
      <c r="E275" s="87" t="s">
        <v>112</v>
      </c>
      <c r="F275" s="88"/>
      <c r="G275" s="89"/>
      <c r="H275" s="87" t="s">
        <v>112</v>
      </c>
      <c r="I275" s="88"/>
      <c r="J275" s="89"/>
      <c r="K275" s="87" t="s">
        <v>113</v>
      </c>
      <c r="L275" s="88"/>
      <c r="M275" s="89"/>
      <c r="N275" s="87" t="s">
        <v>114</v>
      </c>
      <c r="O275" s="88"/>
      <c r="P275" s="89"/>
      <c r="Q275" s="87" t="s">
        <v>112</v>
      </c>
      <c r="R275" s="89"/>
      <c r="S275" s="87" t="s">
        <v>201</v>
      </c>
      <c r="T275" s="88"/>
      <c r="U275" s="88"/>
      <c r="V275" s="89"/>
      <c r="W275" s="87" t="s">
        <v>112</v>
      </c>
      <c r="X275" s="88"/>
      <c r="Y275" s="89"/>
      <c r="Z275" s="87" t="s">
        <v>112</v>
      </c>
      <c r="AA275" s="88"/>
      <c r="AB275" s="89"/>
      <c r="AC275" s="87" t="s">
        <v>43</v>
      </c>
      <c r="AD275" s="88"/>
      <c r="AE275" s="88"/>
      <c r="AF275" s="88"/>
      <c r="AG275" s="89"/>
      <c r="AH275" s="49"/>
      <c r="AI275" s="50"/>
      <c r="AJ275" s="51"/>
      <c r="AK275" s="49"/>
      <c r="AL275" s="50"/>
      <c r="AM275" s="51"/>
      <c r="AN275" s="114"/>
      <c r="AO275" s="78"/>
      <c r="AP275" s="79"/>
      <c r="AQ275" s="115">
        <f>AK275+AN275+AH275</f>
        <v>0</v>
      </c>
      <c r="AR275" s="116"/>
      <c r="AS275" s="117"/>
      <c r="AT275" s="124" t="s">
        <v>129</v>
      </c>
      <c r="AU275" s="124"/>
      <c r="AV275" s="124"/>
      <c r="AW275" s="124" t="s">
        <v>129</v>
      </c>
      <c r="AX275" s="124"/>
      <c r="AY275" s="124"/>
      <c r="AZ275" s="124" t="s">
        <v>129</v>
      </c>
      <c r="BA275" s="124"/>
      <c r="BB275" s="124"/>
      <c r="BC275" s="124"/>
      <c r="BD275" s="124"/>
      <c r="BE275" s="124"/>
      <c r="BF275" s="124" t="s">
        <v>129</v>
      </c>
      <c r="BG275" s="124"/>
      <c r="BH275" s="124"/>
      <c r="BI275" s="124"/>
    </row>
    <row r="276" spans="2:61" ht="15" customHeight="1" thickTop="1" thickBot="1">
      <c r="B276" s="90"/>
      <c r="C276" s="91"/>
      <c r="D276" s="92"/>
      <c r="E276" s="90"/>
      <c r="F276" s="91"/>
      <c r="G276" s="92"/>
      <c r="H276" s="90"/>
      <c r="I276" s="91"/>
      <c r="J276" s="92"/>
      <c r="K276" s="90"/>
      <c r="L276" s="91"/>
      <c r="M276" s="92"/>
      <c r="N276" s="90"/>
      <c r="O276" s="91"/>
      <c r="P276" s="92"/>
      <c r="Q276" s="90"/>
      <c r="R276" s="92"/>
      <c r="S276" s="90"/>
      <c r="T276" s="91"/>
      <c r="U276" s="91"/>
      <c r="V276" s="92"/>
      <c r="W276" s="90"/>
      <c r="X276" s="91"/>
      <c r="Y276" s="92"/>
      <c r="Z276" s="90"/>
      <c r="AA276" s="91"/>
      <c r="AB276" s="92"/>
      <c r="AC276" s="90"/>
      <c r="AD276" s="91"/>
      <c r="AE276" s="91"/>
      <c r="AF276" s="91"/>
      <c r="AG276" s="92"/>
      <c r="AH276" s="52"/>
      <c r="AI276" s="53"/>
      <c r="AJ276" s="54"/>
      <c r="AK276" s="52"/>
      <c r="AL276" s="53"/>
      <c r="AM276" s="54"/>
      <c r="AN276" s="80"/>
      <c r="AO276" s="81"/>
      <c r="AP276" s="82"/>
      <c r="AQ276" s="118"/>
      <c r="AR276" s="119"/>
      <c r="AS276" s="120"/>
      <c r="AT276" s="124"/>
      <c r="AU276" s="124"/>
      <c r="AV276" s="124"/>
      <c r="AW276" s="124"/>
      <c r="AX276" s="124"/>
      <c r="AY276" s="124"/>
      <c r="AZ276" s="124"/>
      <c r="BA276" s="124"/>
      <c r="BB276" s="124"/>
      <c r="BC276" s="124"/>
      <c r="BD276" s="124"/>
      <c r="BE276" s="124"/>
      <c r="BF276" s="124"/>
      <c r="BG276" s="124"/>
      <c r="BH276" s="124"/>
      <c r="BI276" s="124"/>
    </row>
    <row r="277" spans="2:61" ht="15" customHeight="1" thickTop="1" thickBot="1">
      <c r="B277" s="90"/>
      <c r="C277" s="91"/>
      <c r="D277" s="92"/>
      <c r="E277" s="90"/>
      <c r="F277" s="91"/>
      <c r="G277" s="92"/>
      <c r="H277" s="90"/>
      <c r="I277" s="91"/>
      <c r="J277" s="92"/>
      <c r="K277" s="90"/>
      <c r="L277" s="91"/>
      <c r="M277" s="92"/>
      <c r="N277" s="90"/>
      <c r="O277" s="91"/>
      <c r="P277" s="92"/>
      <c r="Q277" s="90"/>
      <c r="R277" s="92"/>
      <c r="S277" s="90"/>
      <c r="T277" s="91"/>
      <c r="U277" s="91"/>
      <c r="V277" s="92"/>
      <c r="W277" s="90"/>
      <c r="X277" s="91"/>
      <c r="Y277" s="92"/>
      <c r="Z277" s="90"/>
      <c r="AA277" s="91"/>
      <c r="AB277" s="92"/>
      <c r="AC277" s="90"/>
      <c r="AD277" s="91"/>
      <c r="AE277" s="91"/>
      <c r="AF277" s="91"/>
      <c r="AG277" s="92"/>
      <c r="AH277" s="52"/>
      <c r="AI277" s="53"/>
      <c r="AJ277" s="54"/>
      <c r="AK277" s="52"/>
      <c r="AL277" s="53"/>
      <c r="AM277" s="54"/>
      <c r="AN277" s="80"/>
      <c r="AO277" s="81"/>
      <c r="AP277" s="82"/>
      <c r="AQ277" s="118"/>
      <c r="AR277" s="119"/>
      <c r="AS277" s="120"/>
      <c r="AT277" s="124"/>
      <c r="AU277" s="124"/>
      <c r="AV277" s="124"/>
      <c r="AW277" s="124"/>
      <c r="AX277" s="124"/>
      <c r="AY277" s="124"/>
      <c r="AZ277" s="124"/>
      <c r="BA277" s="124"/>
      <c r="BB277" s="124"/>
      <c r="BC277" s="124"/>
      <c r="BD277" s="124"/>
      <c r="BE277" s="124"/>
      <c r="BF277" s="124"/>
      <c r="BG277" s="124"/>
      <c r="BH277" s="124"/>
      <c r="BI277" s="124"/>
    </row>
    <row r="278" spans="2:61" ht="15" customHeight="1" thickTop="1" thickBot="1">
      <c r="B278" s="93"/>
      <c r="C278" s="94"/>
      <c r="D278" s="95"/>
      <c r="E278" s="93"/>
      <c r="F278" s="94"/>
      <c r="G278" s="95"/>
      <c r="H278" s="93"/>
      <c r="I278" s="94"/>
      <c r="J278" s="95"/>
      <c r="K278" s="93"/>
      <c r="L278" s="94"/>
      <c r="M278" s="95"/>
      <c r="N278" s="93"/>
      <c r="O278" s="94"/>
      <c r="P278" s="95"/>
      <c r="Q278" s="93"/>
      <c r="R278" s="95"/>
      <c r="S278" s="93"/>
      <c r="T278" s="94"/>
      <c r="U278" s="94"/>
      <c r="V278" s="95"/>
      <c r="W278" s="93"/>
      <c r="X278" s="94"/>
      <c r="Y278" s="95"/>
      <c r="Z278" s="93"/>
      <c r="AA278" s="94"/>
      <c r="AB278" s="95"/>
      <c r="AC278" s="93"/>
      <c r="AD278" s="94"/>
      <c r="AE278" s="94"/>
      <c r="AF278" s="94"/>
      <c r="AG278" s="95"/>
      <c r="AH278" s="55"/>
      <c r="AI278" s="56"/>
      <c r="AJ278" s="57"/>
      <c r="AK278" s="55"/>
      <c r="AL278" s="56"/>
      <c r="AM278" s="57"/>
      <c r="AN278" s="83"/>
      <c r="AO278" s="84"/>
      <c r="AP278" s="85"/>
      <c r="AQ278" s="121"/>
      <c r="AR278" s="122"/>
      <c r="AS278" s="123"/>
      <c r="AT278" s="124"/>
      <c r="AU278" s="124"/>
      <c r="AV278" s="124"/>
      <c r="AW278" s="124"/>
      <c r="AX278" s="124"/>
      <c r="AY278" s="124"/>
      <c r="AZ278" s="124"/>
      <c r="BA278" s="124"/>
      <c r="BB278" s="124"/>
      <c r="BC278" s="124"/>
      <c r="BD278" s="124"/>
      <c r="BE278" s="124"/>
      <c r="BF278" s="124"/>
      <c r="BG278" s="124"/>
      <c r="BH278" s="124"/>
      <c r="BI278" s="124"/>
    </row>
    <row r="279" spans="2:61" ht="15" customHeight="1" thickTop="1" thickBot="1">
      <c r="B279" s="627">
        <v>39</v>
      </c>
      <c r="C279" s="628"/>
      <c r="D279" s="629"/>
      <c r="E279" s="627">
        <v>96</v>
      </c>
      <c r="F279" s="628"/>
      <c r="G279" s="629"/>
      <c r="H279" s="627">
        <v>2</v>
      </c>
      <c r="I279" s="628"/>
      <c r="J279" s="629"/>
      <c r="K279" s="49">
        <v>1</v>
      </c>
      <c r="L279" s="50"/>
      <c r="M279" s="51"/>
      <c r="N279" s="49"/>
      <c r="O279" s="50"/>
      <c r="P279" s="51"/>
      <c r="Q279" s="87"/>
      <c r="R279" s="89"/>
      <c r="S279" s="77">
        <f>Q279+'13.02'!S279</f>
        <v>120</v>
      </c>
      <c r="T279" s="78"/>
      <c r="U279" s="78"/>
      <c r="V279" s="79"/>
      <c r="W279" s="86">
        <f>Q279+'13.02'!W279</f>
        <v>120</v>
      </c>
      <c r="X279" s="50"/>
      <c r="Y279" s="51"/>
      <c r="Z279" s="49">
        <f>B279+H279</f>
        <v>41</v>
      </c>
      <c r="AA279" s="50"/>
      <c r="AB279" s="51"/>
      <c r="AC279" s="87" t="s">
        <v>202</v>
      </c>
      <c r="AD279" s="88"/>
      <c r="AE279" s="88"/>
      <c r="AF279" s="88"/>
      <c r="AG279" s="89"/>
      <c r="AH279" s="96">
        <f>AH275+'13.02'!AH279</f>
        <v>181.85</v>
      </c>
      <c r="AI279" s="97"/>
      <c r="AJ279" s="98"/>
      <c r="AK279" s="96">
        <f>AK275+'13.02'!AK279</f>
        <v>10.5</v>
      </c>
      <c r="AL279" s="97"/>
      <c r="AM279" s="98"/>
      <c r="AN279" s="58">
        <f>'13.02'!AN279+AN275</f>
        <v>0</v>
      </c>
      <c r="AO279" s="59"/>
      <c r="AP279" s="60"/>
      <c r="AQ279" s="67">
        <f>AH279+AK279+AN279</f>
        <v>192.35</v>
      </c>
      <c r="AR279" s="68"/>
      <c r="AS279" s="69"/>
      <c r="AT279" s="76"/>
      <c r="AU279" s="76"/>
      <c r="AV279" s="76"/>
      <c r="AW279" s="76"/>
      <c r="AX279" s="76"/>
      <c r="AY279" s="76"/>
      <c r="AZ279" s="76"/>
      <c r="BA279" s="76"/>
      <c r="BB279" s="76"/>
      <c r="BC279" s="76"/>
      <c r="BD279" s="76"/>
      <c r="BE279" s="76"/>
      <c r="BF279" s="76"/>
      <c r="BG279" s="76"/>
      <c r="BH279" s="76"/>
      <c r="BI279" s="76"/>
    </row>
    <row r="280" spans="2:61" ht="15" customHeight="1" thickTop="1" thickBot="1">
      <c r="B280" s="630"/>
      <c r="C280" s="631"/>
      <c r="D280" s="632"/>
      <c r="E280" s="630"/>
      <c r="F280" s="631"/>
      <c r="G280" s="632"/>
      <c r="H280" s="630"/>
      <c r="I280" s="631"/>
      <c r="J280" s="632"/>
      <c r="K280" s="52"/>
      <c r="L280" s="53"/>
      <c r="M280" s="54"/>
      <c r="N280" s="52"/>
      <c r="O280" s="53"/>
      <c r="P280" s="54"/>
      <c r="Q280" s="90"/>
      <c r="R280" s="92"/>
      <c r="S280" s="80"/>
      <c r="T280" s="81"/>
      <c r="U280" s="81"/>
      <c r="V280" s="82"/>
      <c r="W280" s="52"/>
      <c r="X280" s="53"/>
      <c r="Y280" s="54"/>
      <c r="Z280" s="52"/>
      <c r="AA280" s="53"/>
      <c r="AB280" s="54"/>
      <c r="AC280" s="90"/>
      <c r="AD280" s="91"/>
      <c r="AE280" s="91"/>
      <c r="AF280" s="91"/>
      <c r="AG280" s="92"/>
      <c r="AH280" s="99"/>
      <c r="AI280" s="100"/>
      <c r="AJ280" s="101"/>
      <c r="AK280" s="99"/>
      <c r="AL280" s="100"/>
      <c r="AM280" s="101"/>
      <c r="AN280" s="61"/>
      <c r="AO280" s="62"/>
      <c r="AP280" s="63"/>
      <c r="AQ280" s="70"/>
      <c r="AR280" s="71"/>
      <c r="AS280" s="72"/>
      <c r="AT280" s="76"/>
      <c r="AU280" s="76"/>
      <c r="AV280" s="76"/>
      <c r="AW280" s="76"/>
      <c r="AX280" s="76"/>
      <c r="AY280" s="76"/>
      <c r="AZ280" s="76"/>
      <c r="BA280" s="76"/>
      <c r="BB280" s="76"/>
      <c r="BC280" s="76"/>
      <c r="BD280" s="76"/>
      <c r="BE280" s="76"/>
      <c r="BF280" s="76"/>
      <c r="BG280" s="76"/>
      <c r="BH280" s="76"/>
      <c r="BI280" s="76"/>
    </row>
    <row r="281" spans="2:61" ht="15" customHeight="1" thickTop="1" thickBot="1">
      <c r="B281" s="630"/>
      <c r="C281" s="631"/>
      <c r="D281" s="632"/>
      <c r="E281" s="630"/>
      <c r="F281" s="631"/>
      <c r="G281" s="632"/>
      <c r="H281" s="630"/>
      <c r="I281" s="631"/>
      <c r="J281" s="632"/>
      <c r="K281" s="52"/>
      <c r="L281" s="53"/>
      <c r="M281" s="54"/>
      <c r="N281" s="52"/>
      <c r="O281" s="53"/>
      <c r="P281" s="54"/>
      <c r="Q281" s="90"/>
      <c r="R281" s="92"/>
      <c r="S281" s="80"/>
      <c r="T281" s="81"/>
      <c r="U281" s="81"/>
      <c r="V281" s="82"/>
      <c r="W281" s="52"/>
      <c r="X281" s="53"/>
      <c r="Y281" s="54"/>
      <c r="Z281" s="52"/>
      <c r="AA281" s="53"/>
      <c r="AB281" s="54"/>
      <c r="AC281" s="90"/>
      <c r="AD281" s="91"/>
      <c r="AE281" s="91"/>
      <c r="AF281" s="91"/>
      <c r="AG281" s="92"/>
      <c r="AH281" s="99"/>
      <c r="AI281" s="100"/>
      <c r="AJ281" s="101"/>
      <c r="AK281" s="99"/>
      <c r="AL281" s="100"/>
      <c r="AM281" s="101"/>
      <c r="AN281" s="61"/>
      <c r="AO281" s="62"/>
      <c r="AP281" s="63"/>
      <c r="AQ281" s="70"/>
      <c r="AR281" s="71"/>
      <c r="AS281" s="72"/>
      <c r="AT281" s="76"/>
      <c r="AU281" s="76"/>
      <c r="AV281" s="76"/>
      <c r="AW281" s="76"/>
      <c r="AX281" s="76"/>
      <c r="AY281" s="76"/>
      <c r="AZ281" s="76"/>
      <c r="BA281" s="76"/>
      <c r="BB281" s="76"/>
      <c r="BC281" s="76"/>
      <c r="BD281" s="76"/>
      <c r="BE281" s="76"/>
      <c r="BF281" s="76"/>
      <c r="BG281" s="76"/>
      <c r="BH281" s="76"/>
      <c r="BI281" s="76"/>
    </row>
    <row r="282" spans="2:61" ht="15" customHeight="1" thickTop="1" thickBot="1">
      <c r="B282" s="633"/>
      <c r="C282" s="634"/>
      <c r="D282" s="635"/>
      <c r="E282" s="633"/>
      <c r="F282" s="634"/>
      <c r="G282" s="635"/>
      <c r="H282" s="633"/>
      <c r="I282" s="634"/>
      <c r="J282" s="635"/>
      <c r="K282" s="55"/>
      <c r="L282" s="56"/>
      <c r="M282" s="57"/>
      <c r="N282" s="55"/>
      <c r="O282" s="56"/>
      <c r="P282" s="57"/>
      <c r="Q282" s="93"/>
      <c r="R282" s="95"/>
      <c r="S282" s="83"/>
      <c r="T282" s="84"/>
      <c r="U282" s="84"/>
      <c r="V282" s="85"/>
      <c r="W282" s="55"/>
      <c r="X282" s="56"/>
      <c r="Y282" s="57"/>
      <c r="Z282" s="55"/>
      <c r="AA282" s="56"/>
      <c r="AB282" s="57"/>
      <c r="AC282" s="93"/>
      <c r="AD282" s="94"/>
      <c r="AE282" s="94"/>
      <c r="AF282" s="94"/>
      <c r="AG282" s="95"/>
      <c r="AH282" s="102"/>
      <c r="AI282" s="103"/>
      <c r="AJ282" s="104"/>
      <c r="AK282" s="102"/>
      <c r="AL282" s="103"/>
      <c r="AM282" s="104"/>
      <c r="AN282" s="64"/>
      <c r="AO282" s="65"/>
      <c r="AP282" s="66"/>
      <c r="AQ282" s="73"/>
      <c r="AR282" s="74"/>
      <c r="AS282" s="75"/>
      <c r="AT282" s="76"/>
      <c r="AU282" s="76"/>
      <c r="AV282" s="76"/>
      <c r="AW282" s="76"/>
      <c r="AX282" s="76"/>
      <c r="AY282" s="76"/>
      <c r="AZ282" s="76"/>
      <c r="BA282" s="76"/>
      <c r="BB282" s="76"/>
      <c r="BC282" s="76"/>
      <c r="BD282" s="76"/>
      <c r="BE282" s="76"/>
      <c r="BF282" s="76"/>
      <c r="BG282" s="76"/>
      <c r="BH282" s="76"/>
      <c r="BI282" s="76"/>
    </row>
    <row r="283" spans="2:61" ht="15.75" customHeight="1" thickTop="1">
      <c r="B283" s="34"/>
      <c r="C283" s="34"/>
      <c r="D283" s="34"/>
      <c r="E283" s="34"/>
      <c r="F283" s="34"/>
      <c r="G283" s="34"/>
      <c r="H283" s="34"/>
      <c r="I283" s="34"/>
      <c r="J283" s="34"/>
      <c r="K283" s="34"/>
      <c r="L283" s="34"/>
      <c r="M283" s="34"/>
      <c r="N283" s="34"/>
      <c r="O283" s="34"/>
      <c r="P283" s="34"/>
      <c r="Q283" s="34"/>
      <c r="R283" s="34"/>
      <c r="S283" s="34"/>
      <c r="T283" s="34"/>
      <c r="U283" s="34"/>
      <c r="V283" s="34"/>
      <c r="W283" s="34"/>
      <c r="X283" s="34"/>
      <c r="Y283" s="34"/>
      <c r="Z283" s="34"/>
      <c r="AA283" s="34"/>
      <c r="AB283" s="34"/>
      <c r="AC283" s="34"/>
      <c r="AD283" s="34"/>
      <c r="AE283" s="34"/>
      <c r="AF283" s="34"/>
      <c r="AG283" s="34"/>
      <c r="AH283" s="34"/>
      <c r="AI283" s="34"/>
      <c r="AJ283" s="34"/>
      <c r="AK283" s="34"/>
      <c r="AL283" s="34"/>
      <c r="AM283" s="34"/>
      <c r="AN283" s="34"/>
      <c r="AO283" s="34"/>
      <c r="AP283" s="34"/>
      <c r="AQ283" s="34"/>
      <c r="AR283" s="34"/>
      <c r="AS283" s="34"/>
      <c r="AT283" s="34"/>
      <c r="AU283" s="34"/>
      <c r="AV283" s="34"/>
      <c r="AW283" s="34"/>
      <c r="AX283" s="34"/>
      <c r="AY283" s="34"/>
      <c r="AZ283" s="34"/>
      <c r="BA283" s="34"/>
      <c r="BB283" s="34"/>
      <c r="BC283" s="34"/>
      <c r="BD283" s="34"/>
      <c r="BE283" s="34"/>
      <c r="BF283" s="34"/>
      <c r="BG283" s="34"/>
      <c r="BH283" s="34"/>
      <c r="BI283" s="34"/>
    </row>
    <row r="284" spans="2:61" ht="15.75" customHeight="1" thickBot="1">
      <c r="B284" s="35"/>
      <c r="C284" s="35"/>
      <c r="D284" s="35"/>
      <c r="E284" s="35"/>
      <c r="F284" s="35"/>
      <c r="G284" s="35"/>
      <c r="H284" s="35"/>
      <c r="I284" s="35"/>
      <c r="J284" s="35"/>
      <c r="K284" s="35"/>
      <c r="L284" s="35"/>
      <c r="M284" s="35"/>
      <c r="N284" s="35"/>
      <c r="O284" s="35"/>
      <c r="P284" s="35"/>
      <c r="Q284" s="35"/>
      <c r="R284" s="35"/>
      <c r="S284" s="35"/>
      <c r="T284" s="35"/>
      <c r="U284" s="35"/>
      <c r="V284" s="35"/>
      <c r="W284" s="35"/>
      <c r="X284" s="35"/>
      <c r="Y284" s="35"/>
      <c r="Z284" s="35"/>
      <c r="AA284" s="35"/>
      <c r="AB284" s="35"/>
      <c r="AC284" s="35"/>
      <c r="AD284" s="35"/>
      <c r="AE284" s="35"/>
      <c r="AF284" s="35"/>
      <c r="AG284" s="35"/>
      <c r="AH284" s="35"/>
      <c r="AI284" s="35"/>
      <c r="AJ284" s="35"/>
      <c r="AK284" s="35"/>
      <c r="AL284" s="35"/>
      <c r="AM284" s="35"/>
      <c r="AN284" s="35"/>
      <c r="AO284" s="35"/>
      <c r="AP284" s="35"/>
      <c r="AQ284" s="35"/>
      <c r="AR284" s="35"/>
      <c r="AS284" s="35"/>
      <c r="AT284" s="35"/>
      <c r="AU284" s="35"/>
      <c r="AV284" s="35"/>
      <c r="AW284" s="35"/>
      <c r="AX284" s="35"/>
      <c r="AY284" s="35"/>
      <c r="AZ284" s="35"/>
      <c r="BA284" s="35"/>
      <c r="BB284" s="35"/>
      <c r="BC284" s="35"/>
      <c r="BD284" s="35"/>
      <c r="BE284" s="35"/>
      <c r="BF284" s="35"/>
      <c r="BG284" s="35"/>
      <c r="BH284" s="35"/>
      <c r="BI284" s="35"/>
    </row>
    <row r="285" spans="2:61" ht="15.75" customHeight="1" thickTop="1" thickBot="1">
      <c r="B285" s="36" t="s">
        <v>115</v>
      </c>
      <c r="C285" s="36"/>
      <c r="D285" s="36"/>
      <c r="E285" s="36"/>
      <c r="F285" s="36"/>
      <c r="G285" s="37" t="s">
        <v>116</v>
      </c>
      <c r="H285" s="38"/>
      <c r="I285" s="38"/>
      <c r="J285" s="38"/>
      <c r="K285" s="38"/>
      <c r="L285" s="38"/>
      <c r="M285" s="38"/>
      <c r="N285" s="38"/>
      <c r="O285" s="38"/>
      <c r="P285" s="38"/>
      <c r="Q285" s="38"/>
      <c r="R285" s="38"/>
      <c r="S285" s="38"/>
      <c r="T285" s="38"/>
      <c r="U285" s="38"/>
      <c r="V285" s="38"/>
      <c r="W285" s="38"/>
      <c r="X285" s="38"/>
      <c r="Y285" s="38"/>
      <c r="Z285" s="38"/>
      <c r="AA285" s="38"/>
      <c r="AB285" s="38"/>
      <c r="AC285" s="38"/>
      <c r="AD285" s="38"/>
      <c r="AE285" s="38"/>
      <c r="AF285" s="38"/>
      <c r="AG285" s="38"/>
      <c r="AH285" s="38"/>
      <c r="AI285" s="38"/>
      <c r="AJ285" s="38"/>
      <c r="AK285" s="38"/>
      <c r="AL285" s="38"/>
      <c r="AM285" s="38"/>
      <c r="AN285" s="38"/>
      <c r="AO285" s="38"/>
      <c r="AP285" s="38"/>
      <c r="AQ285" s="38"/>
      <c r="AR285" s="38"/>
      <c r="AS285" s="38"/>
      <c r="AT285" s="38"/>
      <c r="AU285" s="38"/>
      <c r="AV285" s="38"/>
      <c r="AW285" s="38"/>
      <c r="AX285" s="38"/>
      <c r="AY285" s="38"/>
      <c r="AZ285" s="38"/>
      <c r="BA285" s="38"/>
      <c r="BB285" s="38"/>
      <c r="BC285" s="38"/>
      <c r="BD285" s="38"/>
      <c r="BE285" s="38"/>
      <c r="BF285" s="38"/>
      <c r="BG285" s="38"/>
      <c r="BH285" s="38"/>
      <c r="BI285" s="39"/>
    </row>
    <row r="286" spans="2:61" ht="15" customHeight="1" thickTop="1" thickBot="1">
      <c r="B286" s="36"/>
      <c r="C286" s="36"/>
      <c r="D286" s="36"/>
      <c r="E286" s="36"/>
      <c r="F286" s="36"/>
      <c r="G286" s="40"/>
      <c r="H286" s="41"/>
      <c r="I286" s="41"/>
      <c r="J286" s="41"/>
      <c r="K286" s="41"/>
      <c r="L286" s="41"/>
      <c r="M286" s="41"/>
      <c r="N286" s="41"/>
      <c r="O286" s="41"/>
      <c r="P286" s="41"/>
      <c r="Q286" s="41"/>
      <c r="R286" s="41"/>
      <c r="S286" s="41"/>
      <c r="T286" s="41"/>
      <c r="U286" s="41"/>
      <c r="V286" s="41"/>
      <c r="W286" s="41"/>
      <c r="X286" s="41"/>
      <c r="Y286" s="41"/>
      <c r="Z286" s="41"/>
      <c r="AA286" s="41"/>
      <c r="AB286" s="41"/>
      <c r="AC286" s="41"/>
      <c r="AD286" s="41"/>
      <c r="AE286" s="41"/>
      <c r="AF286" s="41"/>
      <c r="AG286" s="41"/>
      <c r="AH286" s="41"/>
      <c r="AI286" s="41"/>
      <c r="AJ286" s="41"/>
      <c r="AK286" s="41"/>
      <c r="AL286" s="41"/>
      <c r="AM286" s="41"/>
      <c r="AN286" s="41"/>
      <c r="AO286" s="41"/>
      <c r="AP286" s="41"/>
      <c r="AQ286" s="41"/>
      <c r="AR286" s="41"/>
      <c r="AS286" s="41"/>
      <c r="AT286" s="41"/>
      <c r="AU286" s="41"/>
      <c r="AV286" s="41"/>
      <c r="AW286" s="41"/>
      <c r="AX286" s="41"/>
      <c r="AY286" s="41"/>
      <c r="AZ286" s="41"/>
      <c r="BA286" s="41"/>
      <c r="BB286" s="41"/>
      <c r="BC286" s="41"/>
      <c r="BD286" s="41"/>
      <c r="BE286" s="41"/>
      <c r="BF286" s="41"/>
      <c r="BG286" s="41"/>
      <c r="BH286" s="41"/>
      <c r="BI286" s="42"/>
    </row>
    <row r="287" spans="2:61" ht="15" customHeight="1" thickTop="1" thickBot="1">
      <c r="B287" s="36"/>
      <c r="C287" s="36"/>
      <c r="D287" s="36"/>
      <c r="E287" s="36"/>
      <c r="F287" s="36"/>
      <c r="G287" s="40"/>
      <c r="H287" s="41"/>
      <c r="I287" s="41"/>
      <c r="J287" s="41"/>
      <c r="K287" s="41"/>
      <c r="L287" s="41"/>
      <c r="M287" s="41"/>
      <c r="N287" s="41"/>
      <c r="O287" s="41"/>
      <c r="P287" s="41"/>
      <c r="Q287" s="41"/>
      <c r="R287" s="41"/>
      <c r="S287" s="41"/>
      <c r="T287" s="41"/>
      <c r="U287" s="41"/>
      <c r="V287" s="41"/>
      <c r="W287" s="41"/>
      <c r="X287" s="41"/>
      <c r="Y287" s="41"/>
      <c r="Z287" s="41"/>
      <c r="AA287" s="41"/>
      <c r="AB287" s="41"/>
      <c r="AC287" s="41"/>
      <c r="AD287" s="41"/>
      <c r="AE287" s="41"/>
      <c r="AF287" s="41"/>
      <c r="AG287" s="41"/>
      <c r="AH287" s="41"/>
      <c r="AI287" s="41"/>
      <c r="AJ287" s="41"/>
      <c r="AK287" s="41"/>
      <c r="AL287" s="41"/>
      <c r="AM287" s="41"/>
      <c r="AN287" s="41"/>
      <c r="AO287" s="41"/>
      <c r="AP287" s="41"/>
      <c r="AQ287" s="41"/>
      <c r="AR287" s="41"/>
      <c r="AS287" s="41"/>
      <c r="AT287" s="41"/>
      <c r="AU287" s="41"/>
      <c r="AV287" s="41"/>
      <c r="AW287" s="41"/>
      <c r="AX287" s="41"/>
      <c r="AY287" s="41"/>
      <c r="AZ287" s="41"/>
      <c r="BA287" s="41"/>
      <c r="BB287" s="41"/>
      <c r="BC287" s="41"/>
      <c r="BD287" s="41"/>
      <c r="BE287" s="41"/>
      <c r="BF287" s="41"/>
      <c r="BG287" s="41"/>
      <c r="BH287" s="41"/>
      <c r="BI287" s="42"/>
    </row>
    <row r="288" spans="2:61" ht="15.75" customHeight="1" thickTop="1" thickBot="1">
      <c r="B288" s="36"/>
      <c r="C288" s="36"/>
      <c r="D288" s="36"/>
      <c r="E288" s="36"/>
      <c r="F288" s="36"/>
      <c r="G288" s="43"/>
      <c r="H288" s="44"/>
      <c r="I288" s="44"/>
      <c r="J288" s="44"/>
      <c r="K288" s="44"/>
      <c r="L288" s="44"/>
      <c r="M288" s="44"/>
      <c r="N288" s="44"/>
      <c r="O288" s="44"/>
      <c r="P288" s="44"/>
      <c r="Q288" s="44"/>
      <c r="R288" s="44"/>
      <c r="S288" s="44"/>
      <c r="T288" s="44"/>
      <c r="U288" s="44"/>
      <c r="V288" s="44"/>
      <c r="W288" s="44"/>
      <c r="X288" s="44"/>
      <c r="Y288" s="44"/>
      <c r="Z288" s="44"/>
      <c r="AA288" s="44"/>
      <c r="AB288" s="44"/>
      <c r="AC288" s="44"/>
      <c r="AD288" s="44"/>
      <c r="AE288" s="44"/>
      <c r="AF288" s="44"/>
      <c r="AG288" s="44"/>
      <c r="AH288" s="44"/>
      <c r="AI288" s="44"/>
      <c r="AJ288" s="44"/>
      <c r="AK288" s="44"/>
      <c r="AL288" s="44"/>
      <c r="AM288" s="44"/>
      <c r="AN288" s="44"/>
      <c r="AO288" s="44"/>
      <c r="AP288" s="44"/>
      <c r="AQ288" s="44"/>
      <c r="AR288" s="44"/>
      <c r="AS288" s="44"/>
      <c r="AT288" s="44"/>
      <c r="AU288" s="44"/>
      <c r="AV288" s="44"/>
      <c r="AW288" s="44"/>
      <c r="AX288" s="44"/>
      <c r="AY288" s="44"/>
      <c r="AZ288" s="44"/>
      <c r="BA288" s="44"/>
      <c r="BB288" s="44"/>
      <c r="BC288" s="44"/>
      <c r="BD288" s="44"/>
      <c r="BE288" s="44"/>
      <c r="BF288" s="44"/>
      <c r="BG288" s="44"/>
      <c r="BH288" s="44"/>
      <c r="BI288" s="45"/>
    </row>
    <row r="289" spans="2:61" ht="84.75" customHeight="1" thickTop="1" thickBot="1">
      <c r="B289" s="36" t="s">
        <v>117</v>
      </c>
      <c r="C289" s="36"/>
      <c r="D289" s="36"/>
      <c r="E289" s="36"/>
      <c r="F289" s="36"/>
      <c r="G289" s="46" t="s">
        <v>211</v>
      </c>
      <c r="H289" s="46"/>
      <c r="I289" s="46"/>
      <c r="J289" s="46"/>
      <c r="K289" s="46"/>
      <c r="L289" s="46"/>
      <c r="M289" s="46"/>
      <c r="N289" s="46"/>
      <c r="O289" s="46"/>
      <c r="P289" s="46"/>
      <c r="Q289" s="46"/>
      <c r="R289" s="46"/>
      <c r="S289" s="46"/>
      <c r="T289" s="46"/>
      <c r="U289" s="46"/>
      <c r="V289" s="46"/>
      <c r="W289" s="46"/>
      <c r="X289" s="46"/>
      <c r="Y289" s="46"/>
      <c r="Z289" s="46"/>
      <c r="AA289" s="46"/>
      <c r="AB289" s="46"/>
      <c r="AC289" s="46"/>
      <c r="AD289" s="46"/>
      <c r="AE289" s="46"/>
      <c r="AF289" s="46"/>
      <c r="AG289" s="46"/>
      <c r="AH289" s="58" t="s">
        <v>410</v>
      </c>
      <c r="AI289" s="59"/>
      <c r="AJ289" s="59"/>
      <c r="AK289" s="59"/>
      <c r="AL289" s="59"/>
      <c r="AM289" s="59"/>
      <c r="AN289" s="59"/>
      <c r="AO289" s="59"/>
      <c r="AP289" s="59"/>
      <c r="AQ289" s="59"/>
      <c r="AR289" s="59"/>
      <c r="AS289" s="59"/>
      <c r="AT289" s="59"/>
      <c r="AU289" s="59"/>
      <c r="AV289" s="59"/>
      <c r="AW289" s="59"/>
      <c r="AX289" s="59"/>
      <c r="AY289" s="59"/>
      <c r="AZ289" s="59"/>
      <c r="BA289" s="59"/>
      <c r="BB289" s="59"/>
      <c r="BC289" s="59"/>
      <c r="BD289" s="59"/>
      <c r="BE289" s="59"/>
      <c r="BF289" s="59"/>
      <c r="BG289" s="59"/>
      <c r="BH289" s="59"/>
      <c r="BI289" s="60"/>
    </row>
    <row r="290" spans="2:61" ht="45" customHeight="1" thickTop="1" thickBot="1">
      <c r="B290" s="36"/>
      <c r="C290" s="36"/>
      <c r="D290" s="36"/>
      <c r="E290" s="36"/>
      <c r="F290" s="36"/>
      <c r="G290" s="47"/>
      <c r="H290" s="47"/>
      <c r="I290" s="47"/>
      <c r="J290" s="47"/>
      <c r="K290" s="47"/>
      <c r="L290" s="47"/>
      <c r="M290" s="47"/>
      <c r="N290" s="47"/>
      <c r="O290" s="47"/>
      <c r="P290" s="47"/>
      <c r="Q290" s="47"/>
      <c r="R290" s="47"/>
      <c r="S290" s="47"/>
      <c r="T290" s="47"/>
      <c r="U290" s="47"/>
      <c r="V290" s="47"/>
      <c r="W290" s="47"/>
      <c r="X290" s="47"/>
      <c r="Y290" s="47"/>
      <c r="Z290" s="47"/>
      <c r="AA290" s="47"/>
      <c r="AB290" s="47"/>
      <c r="AC290" s="47"/>
      <c r="AD290" s="47"/>
      <c r="AE290" s="47"/>
      <c r="AF290" s="47"/>
      <c r="AG290" s="47"/>
      <c r="AH290" s="61"/>
      <c r="AI290" s="62"/>
      <c r="AJ290" s="62"/>
      <c r="AK290" s="62"/>
      <c r="AL290" s="62"/>
      <c r="AM290" s="62"/>
      <c r="AN290" s="62"/>
      <c r="AO290" s="62"/>
      <c r="AP290" s="62"/>
      <c r="AQ290" s="62"/>
      <c r="AR290" s="62"/>
      <c r="AS290" s="62"/>
      <c r="AT290" s="62"/>
      <c r="AU290" s="62"/>
      <c r="AV290" s="62"/>
      <c r="AW290" s="62"/>
      <c r="AX290" s="62"/>
      <c r="AY290" s="62"/>
      <c r="AZ290" s="62"/>
      <c r="BA290" s="62"/>
      <c r="BB290" s="62"/>
      <c r="BC290" s="62"/>
      <c r="BD290" s="62"/>
      <c r="BE290" s="62"/>
      <c r="BF290" s="62"/>
      <c r="BG290" s="62"/>
      <c r="BH290" s="62"/>
      <c r="BI290" s="63"/>
    </row>
    <row r="291" spans="2:61" ht="45" customHeight="1" thickTop="1" thickBot="1">
      <c r="B291" s="36"/>
      <c r="C291" s="36"/>
      <c r="D291" s="36"/>
      <c r="E291" s="36"/>
      <c r="F291" s="36"/>
      <c r="G291" s="47"/>
      <c r="H291" s="47"/>
      <c r="I291" s="47"/>
      <c r="J291" s="47"/>
      <c r="K291" s="47"/>
      <c r="L291" s="47"/>
      <c r="M291" s="47"/>
      <c r="N291" s="47"/>
      <c r="O291" s="47"/>
      <c r="P291" s="47"/>
      <c r="Q291" s="47"/>
      <c r="R291" s="47"/>
      <c r="S291" s="47"/>
      <c r="T291" s="47"/>
      <c r="U291" s="47"/>
      <c r="V291" s="47"/>
      <c r="W291" s="47"/>
      <c r="X291" s="47"/>
      <c r="Y291" s="47"/>
      <c r="Z291" s="47"/>
      <c r="AA291" s="47"/>
      <c r="AB291" s="47"/>
      <c r="AC291" s="47"/>
      <c r="AD291" s="47"/>
      <c r="AE291" s="47"/>
      <c r="AF291" s="47"/>
      <c r="AG291" s="47"/>
      <c r="AH291" s="61"/>
      <c r="AI291" s="62"/>
      <c r="AJ291" s="62"/>
      <c r="AK291" s="62"/>
      <c r="AL291" s="62"/>
      <c r="AM291" s="62"/>
      <c r="AN291" s="62"/>
      <c r="AO291" s="62"/>
      <c r="AP291" s="62"/>
      <c r="AQ291" s="62"/>
      <c r="AR291" s="62"/>
      <c r="AS291" s="62"/>
      <c r="AT291" s="62"/>
      <c r="AU291" s="62"/>
      <c r="AV291" s="62"/>
      <c r="AW291" s="62"/>
      <c r="AX291" s="62"/>
      <c r="AY291" s="62"/>
      <c r="AZ291" s="62"/>
      <c r="BA291" s="62"/>
      <c r="BB291" s="62"/>
      <c r="BC291" s="62"/>
      <c r="BD291" s="62"/>
      <c r="BE291" s="62"/>
      <c r="BF291" s="62"/>
      <c r="BG291" s="62"/>
      <c r="BH291" s="62"/>
      <c r="BI291" s="63"/>
    </row>
    <row r="292" spans="2:61" ht="45" customHeight="1" thickTop="1" thickBot="1">
      <c r="B292" s="36"/>
      <c r="C292" s="36"/>
      <c r="D292" s="36"/>
      <c r="E292" s="36"/>
      <c r="F292" s="36"/>
      <c r="G292" s="48"/>
      <c r="H292" s="48"/>
      <c r="I292" s="48"/>
      <c r="J292" s="48"/>
      <c r="K292" s="48"/>
      <c r="L292" s="48"/>
      <c r="M292" s="48"/>
      <c r="N292" s="48"/>
      <c r="O292" s="48"/>
      <c r="P292" s="48"/>
      <c r="Q292" s="48"/>
      <c r="R292" s="48"/>
      <c r="S292" s="48"/>
      <c r="T292" s="48"/>
      <c r="U292" s="48"/>
      <c r="V292" s="48"/>
      <c r="W292" s="48"/>
      <c r="X292" s="48"/>
      <c r="Y292" s="48"/>
      <c r="Z292" s="48"/>
      <c r="AA292" s="48"/>
      <c r="AB292" s="48"/>
      <c r="AC292" s="48"/>
      <c r="AD292" s="48"/>
      <c r="AE292" s="48"/>
      <c r="AF292" s="48"/>
      <c r="AG292" s="48"/>
      <c r="AH292" s="64"/>
      <c r="AI292" s="65"/>
      <c r="AJ292" s="65"/>
      <c r="AK292" s="65"/>
      <c r="AL292" s="65"/>
      <c r="AM292" s="65"/>
      <c r="AN292" s="65"/>
      <c r="AO292" s="65"/>
      <c r="AP292" s="65"/>
      <c r="AQ292" s="65"/>
      <c r="AR292" s="65"/>
      <c r="AS292" s="65"/>
      <c r="AT292" s="65"/>
      <c r="AU292" s="65"/>
      <c r="AV292" s="65"/>
      <c r="AW292" s="65"/>
      <c r="AX292" s="65"/>
      <c r="AY292" s="65"/>
      <c r="AZ292" s="65"/>
      <c r="BA292" s="65"/>
      <c r="BB292" s="65"/>
      <c r="BC292" s="65"/>
      <c r="BD292" s="65"/>
      <c r="BE292" s="65"/>
      <c r="BF292" s="65"/>
      <c r="BG292" s="65"/>
      <c r="BH292" s="65"/>
      <c r="BI292" s="66"/>
    </row>
    <row r="293" spans="2:61" ht="15" customHeight="1" thickTop="1">
      <c r="B293" s="14"/>
      <c r="C293" s="14"/>
      <c r="D293" s="14"/>
      <c r="E293" s="14"/>
      <c r="F293" s="14"/>
      <c r="G293" s="14"/>
      <c r="H293" s="14"/>
      <c r="I293" s="14"/>
      <c r="J293" s="14"/>
      <c r="K293" s="14"/>
      <c r="L293" s="14"/>
      <c r="M293" s="14"/>
      <c r="N293" s="14"/>
      <c r="O293" s="14"/>
      <c r="P293" s="14"/>
      <c r="Q293" s="14"/>
      <c r="R293" s="14"/>
      <c r="S293" s="14"/>
      <c r="T293" s="14"/>
      <c r="U293" s="14"/>
      <c r="V293" s="14"/>
      <c r="W293" s="14"/>
      <c r="X293" s="14"/>
      <c r="Y293" s="14"/>
      <c r="Z293" s="14"/>
      <c r="AA293" s="14"/>
      <c r="AB293" s="14"/>
      <c r="AC293" s="14"/>
      <c r="AD293" s="14"/>
      <c r="AE293" s="14"/>
      <c r="AF293" s="14"/>
      <c r="AG293" s="14"/>
      <c r="AH293" s="14"/>
      <c r="AI293" s="14"/>
      <c r="AJ293" s="14"/>
      <c r="AK293" s="14"/>
      <c r="AL293" s="14"/>
      <c r="AM293" s="14"/>
      <c r="AN293" s="14"/>
      <c r="AO293" s="14"/>
      <c r="AP293" s="14"/>
      <c r="AQ293" s="14"/>
      <c r="AR293" s="14"/>
      <c r="AS293" s="14"/>
      <c r="AT293" s="14"/>
      <c r="AU293" s="14"/>
      <c r="AV293" s="14"/>
      <c r="AW293" s="14"/>
      <c r="AX293" s="14"/>
      <c r="AY293" s="14"/>
      <c r="AZ293" s="14"/>
      <c r="BA293" s="14"/>
      <c r="BB293" s="14"/>
      <c r="BC293" s="14"/>
      <c r="BD293" s="14"/>
      <c r="BE293" s="14"/>
      <c r="BF293" s="14"/>
      <c r="BG293" s="14"/>
      <c r="BH293" s="14"/>
      <c r="BI293" s="14"/>
    </row>
    <row r="294" spans="2:61" ht="15" customHeight="1" thickBot="1">
      <c r="B294" s="15"/>
      <c r="C294" s="15"/>
      <c r="D294" s="15"/>
      <c r="E294" s="15"/>
      <c r="F294" s="15"/>
      <c r="G294" s="15"/>
      <c r="H294" s="15"/>
      <c r="I294" s="15"/>
      <c r="J294" s="15"/>
      <c r="K294" s="15"/>
      <c r="L294" s="15"/>
      <c r="M294" s="15"/>
      <c r="N294" s="15"/>
      <c r="O294" s="15"/>
      <c r="P294" s="15"/>
      <c r="Q294" s="15"/>
      <c r="R294" s="15"/>
      <c r="S294" s="15"/>
      <c r="T294" s="15"/>
      <c r="U294" s="15"/>
      <c r="V294" s="15"/>
      <c r="W294" s="15"/>
      <c r="X294" s="15"/>
      <c r="Y294" s="15"/>
      <c r="Z294" s="15"/>
      <c r="AA294" s="15"/>
      <c r="AB294" s="15"/>
      <c r="AC294" s="15"/>
      <c r="AD294" s="15"/>
      <c r="AE294" s="15"/>
      <c r="AF294" s="15"/>
      <c r="AG294" s="15"/>
      <c r="AH294" s="15"/>
      <c r="AI294" s="15"/>
      <c r="AJ294" s="15"/>
      <c r="AK294" s="15"/>
      <c r="AL294" s="15"/>
      <c r="AM294" s="15"/>
      <c r="AN294" s="15"/>
      <c r="AO294" s="15"/>
      <c r="AP294" s="15"/>
      <c r="AQ294" s="15"/>
      <c r="AR294" s="15"/>
      <c r="AS294" s="15"/>
      <c r="AT294" s="15"/>
      <c r="AU294" s="15"/>
      <c r="AV294" s="15"/>
      <c r="AW294" s="15"/>
      <c r="AX294" s="15"/>
      <c r="AY294" s="15"/>
      <c r="AZ294" s="15"/>
      <c r="BA294" s="15"/>
      <c r="BB294" s="15"/>
      <c r="BC294" s="15"/>
      <c r="BD294" s="15"/>
      <c r="BE294" s="15"/>
      <c r="BF294" s="15"/>
      <c r="BG294" s="15"/>
      <c r="BH294" s="15"/>
      <c r="BI294" s="15"/>
    </row>
    <row r="295" spans="2:61" ht="15" customHeight="1" thickTop="1">
      <c r="B295" s="25" t="s">
        <v>118</v>
      </c>
      <c r="C295" s="26"/>
      <c r="D295" s="26"/>
      <c r="E295" s="26"/>
      <c r="F295" s="31"/>
      <c r="G295" s="25" t="s">
        <v>119</v>
      </c>
      <c r="H295" s="26"/>
      <c r="I295" s="26"/>
      <c r="J295" s="26"/>
      <c r="K295" s="31"/>
      <c r="L295" s="5"/>
      <c r="M295" s="6"/>
      <c r="N295" s="6"/>
      <c r="O295" s="6"/>
      <c r="P295" s="6"/>
      <c r="Q295" s="7"/>
      <c r="R295" s="25" t="s">
        <v>120</v>
      </c>
      <c r="S295" s="26"/>
      <c r="T295" s="26"/>
      <c r="U295" s="26"/>
      <c r="V295" s="31"/>
      <c r="W295" s="25" t="s">
        <v>119</v>
      </c>
      <c r="X295" s="26"/>
      <c r="Y295" s="26"/>
      <c r="Z295" s="26"/>
      <c r="AA295" s="31"/>
      <c r="AB295" s="5"/>
      <c r="AC295" s="6"/>
      <c r="AD295" s="6"/>
      <c r="AE295" s="6"/>
      <c r="AF295" s="6"/>
      <c r="AG295" s="7"/>
      <c r="AH295" s="25" t="s">
        <v>121</v>
      </c>
      <c r="AI295" s="26"/>
      <c r="AJ295" s="26"/>
      <c r="AK295" s="26"/>
      <c r="AL295" s="31"/>
      <c r="AM295" s="25" t="s">
        <v>119</v>
      </c>
      <c r="AN295" s="26"/>
      <c r="AO295" s="26"/>
      <c r="AP295" s="26"/>
      <c r="AQ295" s="31"/>
      <c r="AR295" s="5"/>
      <c r="AS295" s="6"/>
      <c r="AT295" s="6"/>
      <c r="AU295" s="6"/>
      <c r="AV295" s="6"/>
      <c r="AW295" s="7"/>
      <c r="AX295" s="25" t="s">
        <v>122</v>
      </c>
      <c r="AY295" s="26"/>
      <c r="AZ295" s="26"/>
      <c r="BA295" s="25" t="s">
        <v>119</v>
      </c>
      <c r="BB295" s="26"/>
      <c r="BC295" s="31"/>
      <c r="BD295" s="5"/>
      <c r="BE295" s="6"/>
      <c r="BF295" s="6"/>
      <c r="BG295" s="6"/>
      <c r="BH295" s="6"/>
      <c r="BI295" s="7"/>
    </row>
    <row r="296" spans="2:61" ht="15" customHeight="1">
      <c r="B296" s="27"/>
      <c r="C296" s="28"/>
      <c r="D296" s="28"/>
      <c r="E296" s="28"/>
      <c r="F296" s="32"/>
      <c r="G296" s="27"/>
      <c r="H296" s="28"/>
      <c r="I296" s="28"/>
      <c r="J296" s="28"/>
      <c r="K296" s="32"/>
      <c r="L296" s="8"/>
      <c r="M296" s="9"/>
      <c r="N296" s="9"/>
      <c r="O296" s="9"/>
      <c r="P296" s="9"/>
      <c r="Q296" s="10"/>
      <c r="R296" s="27"/>
      <c r="S296" s="28"/>
      <c r="T296" s="28"/>
      <c r="U296" s="28"/>
      <c r="V296" s="32"/>
      <c r="W296" s="27"/>
      <c r="X296" s="28"/>
      <c r="Y296" s="28"/>
      <c r="Z296" s="28"/>
      <c r="AA296" s="32"/>
      <c r="AB296" s="8"/>
      <c r="AC296" s="9"/>
      <c r="AD296" s="9"/>
      <c r="AE296" s="9"/>
      <c r="AF296" s="9"/>
      <c r="AG296" s="10"/>
      <c r="AH296" s="27"/>
      <c r="AI296" s="28"/>
      <c r="AJ296" s="28"/>
      <c r="AK296" s="28"/>
      <c r="AL296" s="32"/>
      <c r="AM296" s="27"/>
      <c r="AN296" s="28"/>
      <c r="AO296" s="28"/>
      <c r="AP296" s="28"/>
      <c r="AQ296" s="32"/>
      <c r="AR296" s="8"/>
      <c r="AS296" s="9"/>
      <c r="AT296" s="9"/>
      <c r="AU296" s="9"/>
      <c r="AV296" s="9"/>
      <c r="AW296" s="10"/>
      <c r="AX296" s="27"/>
      <c r="AY296" s="28"/>
      <c r="AZ296" s="28"/>
      <c r="BA296" s="27"/>
      <c r="BB296" s="28"/>
      <c r="BC296" s="32"/>
      <c r="BD296" s="8"/>
      <c r="BE296" s="9"/>
      <c r="BF296" s="9"/>
      <c r="BG296" s="9"/>
      <c r="BH296" s="9"/>
      <c r="BI296" s="10"/>
    </row>
    <row r="297" spans="2:61" ht="15" customHeight="1" thickBot="1">
      <c r="B297" s="27"/>
      <c r="C297" s="28"/>
      <c r="D297" s="28"/>
      <c r="E297" s="28"/>
      <c r="F297" s="32"/>
      <c r="G297" s="29"/>
      <c r="H297" s="30"/>
      <c r="I297" s="30"/>
      <c r="J297" s="30"/>
      <c r="K297" s="33"/>
      <c r="L297" s="11"/>
      <c r="M297" s="12"/>
      <c r="N297" s="12"/>
      <c r="O297" s="12"/>
      <c r="P297" s="12"/>
      <c r="Q297" s="13"/>
      <c r="R297" s="27"/>
      <c r="S297" s="28"/>
      <c r="T297" s="28"/>
      <c r="U297" s="28"/>
      <c r="V297" s="32"/>
      <c r="W297" s="29"/>
      <c r="X297" s="30"/>
      <c r="Y297" s="30"/>
      <c r="Z297" s="30"/>
      <c r="AA297" s="33"/>
      <c r="AB297" s="11"/>
      <c r="AC297" s="12"/>
      <c r="AD297" s="12"/>
      <c r="AE297" s="12"/>
      <c r="AF297" s="12"/>
      <c r="AG297" s="13"/>
      <c r="AH297" s="27"/>
      <c r="AI297" s="28"/>
      <c r="AJ297" s="28"/>
      <c r="AK297" s="28"/>
      <c r="AL297" s="32"/>
      <c r="AM297" s="29"/>
      <c r="AN297" s="30"/>
      <c r="AO297" s="30"/>
      <c r="AP297" s="30"/>
      <c r="AQ297" s="33"/>
      <c r="AR297" s="11"/>
      <c r="AS297" s="12"/>
      <c r="AT297" s="12"/>
      <c r="AU297" s="12"/>
      <c r="AV297" s="12"/>
      <c r="AW297" s="13"/>
      <c r="AX297" s="27"/>
      <c r="AY297" s="28"/>
      <c r="AZ297" s="28"/>
      <c r="BA297" s="29"/>
      <c r="BB297" s="30"/>
      <c r="BC297" s="33"/>
      <c r="BD297" s="11"/>
      <c r="BE297" s="12"/>
      <c r="BF297" s="12"/>
      <c r="BG297" s="12"/>
      <c r="BH297" s="12"/>
      <c r="BI297" s="13"/>
    </row>
    <row r="298" spans="2:61" ht="15" customHeight="1" thickTop="1">
      <c r="B298" s="27"/>
      <c r="C298" s="28"/>
      <c r="D298" s="28"/>
      <c r="E298" s="28"/>
      <c r="F298" s="32"/>
      <c r="G298" s="25" t="s">
        <v>17</v>
      </c>
      <c r="H298" s="26"/>
      <c r="I298" s="26"/>
      <c r="J298" s="26"/>
      <c r="K298" s="31"/>
      <c r="L298" s="5"/>
      <c r="M298" s="6"/>
      <c r="N298" s="6"/>
      <c r="O298" s="6"/>
      <c r="P298" s="6"/>
      <c r="Q298" s="7"/>
      <c r="R298" s="27"/>
      <c r="S298" s="28"/>
      <c r="T298" s="28"/>
      <c r="U298" s="28"/>
      <c r="V298" s="32"/>
      <c r="W298" s="25" t="s">
        <v>17</v>
      </c>
      <c r="X298" s="26"/>
      <c r="Y298" s="26"/>
      <c r="Z298" s="26"/>
      <c r="AA298" s="31"/>
      <c r="AB298" s="5"/>
      <c r="AC298" s="6"/>
      <c r="AD298" s="6"/>
      <c r="AE298" s="6"/>
      <c r="AF298" s="6"/>
      <c r="AG298" s="7"/>
      <c r="AH298" s="27"/>
      <c r="AI298" s="28"/>
      <c r="AJ298" s="28"/>
      <c r="AK298" s="28"/>
      <c r="AL298" s="32"/>
      <c r="AM298" s="25" t="s">
        <v>17</v>
      </c>
      <c r="AN298" s="26"/>
      <c r="AO298" s="26"/>
      <c r="AP298" s="26"/>
      <c r="AQ298" s="31"/>
      <c r="AR298" s="5"/>
      <c r="AS298" s="6"/>
      <c r="AT298" s="6"/>
      <c r="AU298" s="6"/>
      <c r="AV298" s="6"/>
      <c r="AW298" s="7"/>
      <c r="AX298" s="27"/>
      <c r="AY298" s="28"/>
      <c r="AZ298" s="28"/>
      <c r="BA298" s="25" t="s">
        <v>17</v>
      </c>
      <c r="BB298" s="26"/>
      <c r="BC298" s="31"/>
      <c r="BD298" s="5"/>
      <c r="BE298" s="6"/>
      <c r="BF298" s="6"/>
      <c r="BG298" s="6"/>
      <c r="BH298" s="6"/>
      <c r="BI298" s="7"/>
    </row>
    <row r="299" spans="2:61" ht="15" customHeight="1">
      <c r="B299" s="27"/>
      <c r="C299" s="28"/>
      <c r="D299" s="28"/>
      <c r="E299" s="28"/>
      <c r="F299" s="32"/>
      <c r="G299" s="27"/>
      <c r="H299" s="28"/>
      <c r="I299" s="28"/>
      <c r="J299" s="28"/>
      <c r="K299" s="32"/>
      <c r="L299" s="8"/>
      <c r="M299" s="9"/>
      <c r="N299" s="9"/>
      <c r="O299" s="9"/>
      <c r="P299" s="9"/>
      <c r="Q299" s="10"/>
      <c r="R299" s="27"/>
      <c r="S299" s="28"/>
      <c r="T299" s="28"/>
      <c r="U299" s="28"/>
      <c r="V299" s="32"/>
      <c r="W299" s="27"/>
      <c r="X299" s="28"/>
      <c r="Y299" s="28"/>
      <c r="Z299" s="28"/>
      <c r="AA299" s="32"/>
      <c r="AB299" s="8"/>
      <c r="AC299" s="9"/>
      <c r="AD299" s="9"/>
      <c r="AE299" s="9"/>
      <c r="AF299" s="9"/>
      <c r="AG299" s="10"/>
      <c r="AH299" s="27"/>
      <c r="AI299" s="28"/>
      <c r="AJ299" s="28"/>
      <c r="AK299" s="28"/>
      <c r="AL299" s="32"/>
      <c r="AM299" s="27"/>
      <c r="AN299" s="28"/>
      <c r="AO299" s="28"/>
      <c r="AP299" s="28"/>
      <c r="AQ299" s="32"/>
      <c r="AR299" s="8"/>
      <c r="AS299" s="9"/>
      <c r="AT299" s="9"/>
      <c r="AU299" s="9"/>
      <c r="AV299" s="9"/>
      <c r="AW299" s="10"/>
      <c r="AX299" s="27"/>
      <c r="AY299" s="28"/>
      <c r="AZ299" s="28"/>
      <c r="BA299" s="27"/>
      <c r="BB299" s="28"/>
      <c r="BC299" s="32"/>
      <c r="BD299" s="8"/>
      <c r="BE299" s="9"/>
      <c r="BF299" s="9"/>
      <c r="BG299" s="9"/>
      <c r="BH299" s="9"/>
      <c r="BI299" s="10"/>
    </row>
    <row r="300" spans="2:61" ht="15" customHeight="1" thickBot="1">
      <c r="B300" s="29"/>
      <c r="C300" s="30"/>
      <c r="D300" s="30"/>
      <c r="E300" s="30"/>
      <c r="F300" s="33"/>
      <c r="G300" s="29"/>
      <c r="H300" s="30"/>
      <c r="I300" s="30"/>
      <c r="J300" s="30"/>
      <c r="K300" s="33"/>
      <c r="L300" s="11"/>
      <c r="M300" s="12"/>
      <c r="N300" s="12"/>
      <c r="O300" s="12"/>
      <c r="P300" s="12"/>
      <c r="Q300" s="13"/>
      <c r="R300" s="29"/>
      <c r="S300" s="30"/>
      <c r="T300" s="30"/>
      <c r="U300" s="30"/>
      <c r="V300" s="33"/>
      <c r="W300" s="29"/>
      <c r="X300" s="30"/>
      <c r="Y300" s="30"/>
      <c r="Z300" s="30"/>
      <c r="AA300" s="33"/>
      <c r="AB300" s="11"/>
      <c r="AC300" s="12"/>
      <c r="AD300" s="12"/>
      <c r="AE300" s="12"/>
      <c r="AF300" s="12"/>
      <c r="AG300" s="13"/>
      <c r="AH300" s="29"/>
      <c r="AI300" s="30"/>
      <c r="AJ300" s="30"/>
      <c r="AK300" s="30"/>
      <c r="AL300" s="33"/>
      <c r="AM300" s="29"/>
      <c r="AN300" s="30"/>
      <c r="AO300" s="30"/>
      <c r="AP300" s="30"/>
      <c r="AQ300" s="33"/>
      <c r="AR300" s="11"/>
      <c r="AS300" s="12"/>
      <c r="AT300" s="12"/>
      <c r="AU300" s="12"/>
      <c r="AV300" s="12"/>
      <c r="AW300" s="13"/>
      <c r="AX300" s="29"/>
      <c r="AY300" s="30"/>
      <c r="AZ300" s="30"/>
      <c r="BA300" s="29"/>
      <c r="BB300" s="30"/>
      <c r="BC300" s="33"/>
      <c r="BD300" s="11"/>
      <c r="BE300" s="12"/>
      <c r="BF300" s="12"/>
      <c r="BG300" s="12"/>
      <c r="BH300" s="12"/>
      <c r="BI300" s="13"/>
    </row>
    <row r="301" spans="2:61" ht="15" customHeight="1" thickTop="1">
      <c r="B301" s="14"/>
      <c r="C301" s="14"/>
      <c r="D301" s="14"/>
      <c r="E301" s="14"/>
      <c r="F301" s="14"/>
      <c r="G301" s="14"/>
      <c r="H301" s="14"/>
      <c r="I301" s="14"/>
      <c r="J301" s="14"/>
      <c r="K301" s="14"/>
      <c r="L301" s="14"/>
      <c r="M301" s="14"/>
      <c r="N301" s="14"/>
      <c r="O301" s="14"/>
      <c r="P301" s="14"/>
      <c r="Q301" s="14"/>
      <c r="R301" s="14"/>
      <c r="S301" s="14"/>
      <c r="T301" s="14"/>
      <c r="U301" s="14"/>
      <c r="V301" s="14"/>
      <c r="W301" s="14"/>
      <c r="X301" s="14"/>
      <c r="Y301" s="14"/>
      <c r="Z301" s="14"/>
      <c r="AA301" s="14"/>
      <c r="AB301" s="14"/>
      <c r="AC301" s="14"/>
      <c r="AD301" s="14"/>
      <c r="AE301" s="14"/>
      <c r="AF301" s="14"/>
      <c r="AG301" s="14"/>
      <c r="AH301" s="14"/>
      <c r="AI301" s="14"/>
      <c r="AJ301" s="14"/>
      <c r="AK301" s="14"/>
      <c r="AL301" s="14"/>
      <c r="AM301" s="14"/>
      <c r="AN301" s="14"/>
      <c r="AO301" s="14"/>
      <c r="AP301" s="14"/>
      <c r="AQ301" s="14"/>
      <c r="AR301" s="14"/>
      <c r="AS301" s="14"/>
      <c r="AT301" s="14"/>
      <c r="AU301" s="14"/>
      <c r="AV301" s="14"/>
      <c r="AW301" s="14"/>
      <c r="AX301" s="14"/>
      <c r="AY301" s="14"/>
      <c r="AZ301" s="14"/>
      <c r="BA301" s="14"/>
      <c r="BB301" s="14"/>
      <c r="BC301" s="14"/>
      <c r="BD301" s="14"/>
      <c r="BE301" s="14"/>
      <c r="BF301" s="14"/>
      <c r="BG301" s="14"/>
      <c r="BH301" s="14"/>
      <c r="BI301" s="14"/>
    </row>
    <row r="302" spans="2:61" ht="15" customHeight="1" thickBot="1">
      <c r="B302" s="15"/>
      <c r="C302" s="15"/>
      <c r="D302" s="15"/>
      <c r="E302" s="15"/>
      <c r="F302" s="15"/>
      <c r="G302" s="15"/>
      <c r="H302" s="15"/>
      <c r="I302" s="15"/>
      <c r="J302" s="15"/>
      <c r="K302" s="15"/>
      <c r="L302" s="15"/>
      <c r="M302" s="15"/>
      <c r="N302" s="15"/>
      <c r="O302" s="15"/>
      <c r="P302" s="15"/>
      <c r="Q302" s="15"/>
      <c r="R302" s="15"/>
      <c r="S302" s="15"/>
      <c r="T302" s="15"/>
      <c r="U302" s="15"/>
      <c r="V302" s="15"/>
      <c r="W302" s="15"/>
      <c r="X302" s="15"/>
      <c r="Y302" s="15"/>
      <c r="Z302" s="15"/>
      <c r="AA302" s="15"/>
      <c r="AB302" s="15"/>
      <c r="AC302" s="15"/>
      <c r="AD302" s="15"/>
      <c r="AE302" s="15"/>
      <c r="AF302" s="15"/>
      <c r="AG302" s="15"/>
      <c r="AH302" s="15"/>
      <c r="AI302" s="15"/>
      <c r="AJ302" s="15"/>
      <c r="AK302" s="15"/>
      <c r="AL302" s="15"/>
      <c r="AM302" s="15"/>
      <c r="AN302" s="15"/>
      <c r="AO302" s="15"/>
      <c r="AP302" s="15"/>
      <c r="AQ302" s="15"/>
      <c r="AR302" s="15"/>
      <c r="AS302" s="15"/>
      <c r="AT302" s="15"/>
      <c r="AU302" s="15"/>
      <c r="AV302" s="15"/>
      <c r="AW302" s="15"/>
      <c r="AX302" s="15"/>
      <c r="AY302" s="15"/>
      <c r="AZ302" s="15"/>
      <c r="BA302" s="15"/>
      <c r="BB302" s="15"/>
      <c r="BC302" s="15"/>
      <c r="BD302" s="15"/>
      <c r="BE302" s="15"/>
      <c r="BF302" s="15"/>
      <c r="BG302" s="15"/>
      <c r="BH302" s="15"/>
      <c r="BI302" s="15"/>
    </row>
    <row r="303" spans="2:61" ht="15" customHeight="1" thickTop="1">
      <c r="B303" s="16" t="s">
        <v>19</v>
      </c>
      <c r="C303" s="16"/>
      <c r="D303" s="16"/>
      <c r="E303" s="16"/>
      <c r="F303" s="16"/>
      <c r="G303" s="16"/>
      <c r="H303" s="16"/>
      <c r="I303" s="16"/>
      <c r="J303" s="16"/>
      <c r="K303" s="19" t="str">
        <f>K33</f>
        <v>Илюхин А.В. / Лесковский А.В. / Набиуллин Р.И.</v>
      </c>
      <c r="L303" s="19"/>
      <c r="M303" s="19"/>
      <c r="N303" s="19"/>
      <c r="O303" s="19"/>
      <c r="P303" s="19"/>
      <c r="Q303" s="19"/>
      <c r="R303" s="19"/>
      <c r="S303" s="19"/>
      <c r="T303" s="22" t="s">
        <v>123</v>
      </c>
      <c r="U303" s="22"/>
      <c r="V303" s="22"/>
      <c r="W303" s="22"/>
      <c r="X303" s="22"/>
      <c r="Y303" s="22"/>
      <c r="Z303" s="22"/>
      <c r="AA303" s="22"/>
      <c r="AB303" s="22"/>
      <c r="AC303" s="22"/>
      <c r="AD303" s="22"/>
      <c r="AE303" s="22"/>
      <c r="AF303" s="22"/>
      <c r="AG303" s="16" t="s">
        <v>203</v>
      </c>
      <c r="AH303" s="16"/>
      <c r="AI303" s="16"/>
      <c r="AJ303" s="16"/>
      <c r="AK303" s="16"/>
      <c r="AL303" s="16"/>
      <c r="AM303" s="16"/>
      <c r="AN303" s="16"/>
      <c r="AO303" s="16"/>
      <c r="AP303" s="19" t="str">
        <f>K39</f>
        <v>Шамсиев Р.Р.</v>
      </c>
      <c r="AQ303" s="19"/>
      <c r="AR303" s="19"/>
      <c r="AS303" s="19"/>
      <c r="AT303" s="19"/>
      <c r="AU303" s="19"/>
      <c r="AV303" s="19"/>
      <c r="AW303" s="19"/>
      <c r="AX303" s="19"/>
      <c r="AY303" s="22" t="s">
        <v>123</v>
      </c>
      <c r="AZ303" s="22"/>
      <c r="BA303" s="22"/>
      <c r="BB303" s="22"/>
      <c r="BC303" s="22"/>
      <c r="BD303" s="22"/>
      <c r="BE303" s="22"/>
      <c r="BF303" s="22"/>
      <c r="BG303" s="22"/>
      <c r="BH303" s="22"/>
      <c r="BI303" s="22"/>
    </row>
    <row r="304" spans="2:61" ht="15" customHeight="1">
      <c r="B304" s="17"/>
      <c r="C304" s="17"/>
      <c r="D304" s="17"/>
      <c r="E304" s="17"/>
      <c r="F304" s="17"/>
      <c r="G304" s="17"/>
      <c r="H304" s="17"/>
      <c r="I304" s="17"/>
      <c r="J304" s="17"/>
      <c r="K304" s="20"/>
      <c r="L304" s="20"/>
      <c r="M304" s="20"/>
      <c r="N304" s="20"/>
      <c r="O304" s="20"/>
      <c r="P304" s="20"/>
      <c r="Q304" s="20"/>
      <c r="R304" s="20"/>
      <c r="S304" s="20"/>
      <c r="T304" s="23"/>
      <c r="U304" s="23"/>
      <c r="V304" s="23"/>
      <c r="W304" s="23"/>
      <c r="X304" s="23"/>
      <c r="Y304" s="23"/>
      <c r="Z304" s="23"/>
      <c r="AA304" s="23"/>
      <c r="AB304" s="23"/>
      <c r="AC304" s="23"/>
      <c r="AD304" s="23"/>
      <c r="AE304" s="23"/>
      <c r="AF304" s="23"/>
      <c r="AG304" s="17"/>
      <c r="AH304" s="17"/>
      <c r="AI304" s="17"/>
      <c r="AJ304" s="17"/>
      <c r="AK304" s="17"/>
      <c r="AL304" s="17"/>
      <c r="AM304" s="17"/>
      <c r="AN304" s="17"/>
      <c r="AO304" s="17"/>
      <c r="AP304" s="20"/>
      <c r="AQ304" s="20"/>
      <c r="AR304" s="20"/>
      <c r="AS304" s="20"/>
      <c r="AT304" s="20"/>
      <c r="AU304" s="20"/>
      <c r="AV304" s="20"/>
      <c r="AW304" s="20"/>
      <c r="AX304" s="20"/>
      <c r="AY304" s="23"/>
      <c r="AZ304" s="23"/>
      <c r="BA304" s="23"/>
      <c r="BB304" s="23"/>
      <c r="BC304" s="23"/>
      <c r="BD304" s="23"/>
      <c r="BE304" s="23"/>
      <c r="BF304" s="23"/>
      <c r="BG304" s="23"/>
      <c r="BH304" s="23"/>
      <c r="BI304" s="23"/>
    </row>
    <row r="305" spans="2:61" ht="15" customHeight="1">
      <c r="B305" s="17"/>
      <c r="C305" s="17"/>
      <c r="D305" s="17"/>
      <c r="E305" s="17"/>
      <c r="F305" s="17"/>
      <c r="G305" s="17"/>
      <c r="H305" s="17"/>
      <c r="I305" s="17"/>
      <c r="J305" s="17"/>
      <c r="K305" s="20"/>
      <c r="L305" s="20"/>
      <c r="M305" s="20"/>
      <c r="N305" s="20"/>
      <c r="O305" s="20"/>
      <c r="P305" s="20"/>
      <c r="Q305" s="20"/>
      <c r="R305" s="20"/>
      <c r="S305" s="20"/>
      <c r="T305" s="23"/>
      <c r="U305" s="23"/>
      <c r="V305" s="23"/>
      <c r="W305" s="23"/>
      <c r="X305" s="23"/>
      <c r="Y305" s="23"/>
      <c r="Z305" s="23"/>
      <c r="AA305" s="23"/>
      <c r="AB305" s="23"/>
      <c r="AC305" s="23"/>
      <c r="AD305" s="23"/>
      <c r="AE305" s="23"/>
      <c r="AF305" s="23"/>
      <c r="AG305" s="17"/>
      <c r="AH305" s="17"/>
      <c r="AI305" s="17"/>
      <c r="AJ305" s="17"/>
      <c r="AK305" s="17"/>
      <c r="AL305" s="17"/>
      <c r="AM305" s="17"/>
      <c r="AN305" s="17"/>
      <c r="AO305" s="17"/>
      <c r="AP305" s="20"/>
      <c r="AQ305" s="20"/>
      <c r="AR305" s="20"/>
      <c r="AS305" s="20"/>
      <c r="AT305" s="20"/>
      <c r="AU305" s="20"/>
      <c r="AV305" s="20"/>
      <c r="AW305" s="20"/>
      <c r="AX305" s="20"/>
      <c r="AY305" s="23"/>
      <c r="AZ305" s="23"/>
      <c r="BA305" s="23"/>
      <c r="BB305" s="23"/>
      <c r="BC305" s="23"/>
      <c r="BD305" s="23"/>
      <c r="BE305" s="23"/>
      <c r="BF305" s="23"/>
      <c r="BG305" s="23"/>
      <c r="BH305" s="23"/>
      <c r="BI305" s="23"/>
    </row>
    <row r="306" spans="2:61" ht="15" customHeight="1">
      <c r="B306" s="17"/>
      <c r="C306" s="17"/>
      <c r="D306" s="17"/>
      <c r="E306" s="17"/>
      <c r="F306" s="17"/>
      <c r="G306" s="17"/>
      <c r="H306" s="17"/>
      <c r="I306" s="17"/>
      <c r="J306" s="17"/>
      <c r="K306" s="20"/>
      <c r="L306" s="20"/>
      <c r="M306" s="20"/>
      <c r="N306" s="20"/>
      <c r="O306" s="20"/>
      <c r="P306" s="20"/>
      <c r="Q306" s="20"/>
      <c r="R306" s="20"/>
      <c r="S306" s="20"/>
      <c r="T306" s="23"/>
      <c r="U306" s="23"/>
      <c r="V306" s="23"/>
      <c r="W306" s="23"/>
      <c r="X306" s="23"/>
      <c r="Y306" s="23"/>
      <c r="Z306" s="23"/>
      <c r="AA306" s="23"/>
      <c r="AB306" s="23"/>
      <c r="AC306" s="23"/>
      <c r="AD306" s="23"/>
      <c r="AE306" s="23"/>
      <c r="AF306" s="23"/>
      <c r="AG306" s="17"/>
      <c r="AH306" s="17"/>
      <c r="AI306" s="17"/>
      <c r="AJ306" s="17"/>
      <c r="AK306" s="17"/>
      <c r="AL306" s="17"/>
      <c r="AM306" s="17"/>
      <c r="AN306" s="17"/>
      <c r="AO306" s="17"/>
      <c r="AP306" s="20"/>
      <c r="AQ306" s="20"/>
      <c r="AR306" s="20"/>
      <c r="AS306" s="20"/>
      <c r="AT306" s="20"/>
      <c r="AU306" s="20"/>
      <c r="AV306" s="20"/>
      <c r="AW306" s="20"/>
      <c r="AX306" s="20"/>
      <c r="AY306" s="23"/>
      <c r="AZ306" s="23"/>
      <c r="BA306" s="23"/>
      <c r="BB306" s="23"/>
      <c r="BC306" s="23"/>
      <c r="BD306" s="23"/>
      <c r="BE306" s="23"/>
      <c r="BF306" s="23"/>
      <c r="BG306" s="23"/>
      <c r="BH306" s="23"/>
      <c r="BI306" s="23"/>
    </row>
    <row r="307" spans="2:61" ht="56.25" customHeight="1" thickBot="1">
      <c r="B307" s="18"/>
      <c r="C307" s="18"/>
      <c r="D307" s="18"/>
      <c r="E307" s="18"/>
      <c r="F307" s="18"/>
      <c r="G307" s="18"/>
      <c r="H307" s="18"/>
      <c r="I307" s="18"/>
      <c r="J307" s="18"/>
      <c r="K307" s="21"/>
      <c r="L307" s="21"/>
      <c r="M307" s="21"/>
      <c r="N307" s="21"/>
      <c r="O307" s="21"/>
      <c r="P307" s="21"/>
      <c r="Q307" s="21"/>
      <c r="R307" s="21"/>
      <c r="S307" s="21"/>
      <c r="T307" s="24"/>
      <c r="U307" s="24"/>
      <c r="V307" s="24"/>
      <c r="W307" s="24"/>
      <c r="X307" s="24"/>
      <c r="Y307" s="24"/>
      <c r="Z307" s="24"/>
      <c r="AA307" s="24"/>
      <c r="AB307" s="24"/>
      <c r="AC307" s="24"/>
      <c r="AD307" s="24"/>
      <c r="AE307" s="24"/>
      <c r="AF307" s="24"/>
      <c r="AG307" s="18"/>
      <c r="AH307" s="18"/>
      <c r="AI307" s="18"/>
      <c r="AJ307" s="18"/>
      <c r="AK307" s="18"/>
      <c r="AL307" s="18"/>
      <c r="AM307" s="18"/>
      <c r="AN307" s="18"/>
      <c r="AO307" s="18"/>
      <c r="AP307" s="21"/>
      <c r="AQ307" s="21"/>
      <c r="AR307" s="21"/>
      <c r="AS307" s="21"/>
      <c r="AT307" s="21"/>
      <c r="AU307" s="21"/>
      <c r="AV307" s="21"/>
      <c r="AW307" s="21"/>
      <c r="AX307" s="21"/>
      <c r="AY307" s="24"/>
      <c r="AZ307" s="24"/>
      <c r="BA307" s="24"/>
      <c r="BB307" s="24"/>
      <c r="BC307" s="24"/>
      <c r="BD307" s="24"/>
      <c r="BE307" s="24"/>
      <c r="BF307" s="24"/>
      <c r="BG307" s="24"/>
      <c r="BH307" s="24"/>
      <c r="BI307" s="24"/>
    </row>
    <row r="308" spans="2:61" ht="15.75" thickTop="1"/>
  </sheetData>
  <mergeCells count="1128">
    <mergeCell ref="B2:AO11"/>
    <mergeCell ref="AP2:AY11"/>
    <mergeCell ref="AZ2:BI11"/>
    <mergeCell ref="B12:BI15"/>
    <mergeCell ref="B16:BI17"/>
    <mergeCell ref="B18:J20"/>
    <mergeCell ref="K18:S20"/>
    <mergeCell ref="T18:AF20"/>
    <mergeCell ref="AG18:AO20"/>
    <mergeCell ref="AP18:BI20"/>
    <mergeCell ref="AY24:AZ26"/>
    <mergeCell ref="BA24:BB26"/>
    <mergeCell ref="BC24:BE26"/>
    <mergeCell ref="BF24:BI26"/>
    <mergeCell ref="B27:J29"/>
    <mergeCell ref="K27:S29"/>
    <mergeCell ref="T27:AF29"/>
    <mergeCell ref="AG27:AO29"/>
    <mergeCell ref="AP27:AU29"/>
    <mergeCell ref="AV27:AX29"/>
    <mergeCell ref="AY21:AZ23"/>
    <mergeCell ref="BA21:BB23"/>
    <mergeCell ref="BC21:BE23"/>
    <mergeCell ref="BF21:BI23"/>
    <mergeCell ref="B24:J26"/>
    <mergeCell ref="K24:S26"/>
    <mergeCell ref="T24:AF26"/>
    <mergeCell ref="AG24:AO26"/>
    <mergeCell ref="AP24:AU26"/>
    <mergeCell ref="AV24:AX26"/>
    <mergeCell ref="B21:J23"/>
    <mergeCell ref="K21:S23"/>
    <mergeCell ref="T21:AF23"/>
    <mergeCell ref="AG21:AO23"/>
    <mergeCell ref="AP21:AU23"/>
    <mergeCell ref="AV21:AX23"/>
    <mergeCell ref="AY30:AZ32"/>
    <mergeCell ref="BA30:BB32"/>
    <mergeCell ref="BC30:BE32"/>
    <mergeCell ref="BF30:BI32"/>
    <mergeCell ref="B33:J35"/>
    <mergeCell ref="K33:S35"/>
    <mergeCell ref="T33:AF35"/>
    <mergeCell ref="AG33:AO35"/>
    <mergeCell ref="AP33:AU35"/>
    <mergeCell ref="AV33:AX35"/>
    <mergeCell ref="AY27:AZ29"/>
    <mergeCell ref="BA27:BB29"/>
    <mergeCell ref="BC27:BE29"/>
    <mergeCell ref="BF27:BI29"/>
    <mergeCell ref="B30:J32"/>
    <mergeCell ref="K30:S32"/>
    <mergeCell ref="T30:AF32"/>
    <mergeCell ref="AG30:AO32"/>
    <mergeCell ref="AP30:AU32"/>
    <mergeCell ref="AV30:AX32"/>
    <mergeCell ref="AY36:AZ38"/>
    <mergeCell ref="BA36:BB38"/>
    <mergeCell ref="BC36:BE38"/>
    <mergeCell ref="BF36:BI38"/>
    <mergeCell ref="B39:J41"/>
    <mergeCell ref="K39:S41"/>
    <mergeCell ref="T39:AF41"/>
    <mergeCell ref="AG39:AO41"/>
    <mergeCell ref="AP39:AY41"/>
    <mergeCell ref="AZ39:BI41"/>
    <mergeCell ref="AY33:AZ35"/>
    <mergeCell ref="BA33:BB35"/>
    <mergeCell ref="BC33:BE35"/>
    <mergeCell ref="BF33:BI35"/>
    <mergeCell ref="B36:J38"/>
    <mergeCell ref="K36:S38"/>
    <mergeCell ref="T36:AF38"/>
    <mergeCell ref="AG36:AO38"/>
    <mergeCell ref="AP36:AU38"/>
    <mergeCell ref="AV36:AX38"/>
    <mergeCell ref="BF45:BG47"/>
    <mergeCell ref="BH45:BI47"/>
    <mergeCell ref="B48:J50"/>
    <mergeCell ref="K48:S50"/>
    <mergeCell ref="T48:AF50"/>
    <mergeCell ref="AG48:AO50"/>
    <mergeCell ref="AP48:AV50"/>
    <mergeCell ref="AW48:AY50"/>
    <mergeCell ref="AZ48:BE50"/>
    <mergeCell ref="BF48:BG50"/>
    <mergeCell ref="AZ42:BE44"/>
    <mergeCell ref="BF42:BG44"/>
    <mergeCell ref="BH42:BI44"/>
    <mergeCell ref="B45:J47"/>
    <mergeCell ref="K45:S47"/>
    <mergeCell ref="T45:AF47"/>
    <mergeCell ref="AG45:AO47"/>
    <mergeCell ref="AP45:AV47"/>
    <mergeCell ref="AW45:AY47"/>
    <mergeCell ref="AZ45:BE47"/>
    <mergeCell ref="B42:J44"/>
    <mergeCell ref="K42:S44"/>
    <mergeCell ref="T42:AF44"/>
    <mergeCell ref="AG42:AO44"/>
    <mergeCell ref="AP42:AV44"/>
    <mergeCell ref="AW42:AY44"/>
    <mergeCell ref="B54:AF57"/>
    <mergeCell ref="AG54:BI57"/>
    <mergeCell ref="B58:BI59"/>
    <mergeCell ref="B60:L62"/>
    <mergeCell ref="M60:P62"/>
    <mergeCell ref="Q60:T62"/>
    <mergeCell ref="U60:X62"/>
    <mergeCell ref="Y60:AB62"/>
    <mergeCell ref="AC60:AF62"/>
    <mergeCell ref="AG60:AO65"/>
    <mergeCell ref="BH48:BI50"/>
    <mergeCell ref="B51:J53"/>
    <mergeCell ref="K51:S53"/>
    <mergeCell ref="T51:AF53"/>
    <mergeCell ref="AG51:AO53"/>
    <mergeCell ref="AP51:AV53"/>
    <mergeCell ref="AW51:AY53"/>
    <mergeCell ref="AZ51:BE53"/>
    <mergeCell ref="BF51:BG53"/>
    <mergeCell ref="BH51:BI53"/>
    <mergeCell ref="B66:L68"/>
    <mergeCell ref="M66:P68"/>
    <mergeCell ref="Q66:T68"/>
    <mergeCell ref="U66:X68"/>
    <mergeCell ref="Y66:AB68"/>
    <mergeCell ref="AC66:AF68"/>
    <mergeCell ref="BJ60:BL65"/>
    <mergeCell ref="B63:L65"/>
    <mergeCell ref="M63:P65"/>
    <mergeCell ref="Q63:T65"/>
    <mergeCell ref="U63:X65"/>
    <mergeCell ref="Y63:AB65"/>
    <mergeCell ref="AC63:AF65"/>
    <mergeCell ref="AW63:AX65"/>
    <mergeCell ref="AY63:AZ65"/>
    <mergeCell ref="BA63:BB65"/>
    <mergeCell ref="AP60:AS65"/>
    <mergeCell ref="AT60:AV65"/>
    <mergeCell ref="AW60:BB62"/>
    <mergeCell ref="BC60:BD65"/>
    <mergeCell ref="BE60:BF65"/>
    <mergeCell ref="BG60:BI65"/>
    <mergeCell ref="BC69:BD71"/>
    <mergeCell ref="BE69:BF71"/>
    <mergeCell ref="BG69:BI71"/>
    <mergeCell ref="BJ69:BL71"/>
    <mergeCell ref="B72:L74"/>
    <mergeCell ref="M72:P74"/>
    <mergeCell ref="Q72:T74"/>
    <mergeCell ref="U72:X74"/>
    <mergeCell ref="Y72:AB74"/>
    <mergeCell ref="AC72:AF74"/>
    <mergeCell ref="AG69:AO71"/>
    <mergeCell ref="AP69:AS71"/>
    <mergeCell ref="AT69:AV71"/>
    <mergeCell ref="AW69:AX71"/>
    <mergeCell ref="AY69:AZ71"/>
    <mergeCell ref="BA69:BB71"/>
    <mergeCell ref="BC66:BD68"/>
    <mergeCell ref="BE66:BF68"/>
    <mergeCell ref="BG66:BI68"/>
    <mergeCell ref="BJ66:BL68"/>
    <mergeCell ref="B69:L71"/>
    <mergeCell ref="M69:P71"/>
    <mergeCell ref="Q69:T71"/>
    <mergeCell ref="U69:X71"/>
    <mergeCell ref="Y69:AB71"/>
    <mergeCell ref="AC69:AF71"/>
    <mergeCell ref="AG66:AO68"/>
    <mergeCell ref="AP66:AS68"/>
    <mergeCell ref="AT66:AV68"/>
    <mergeCell ref="AW66:AX68"/>
    <mergeCell ref="AY66:AZ68"/>
    <mergeCell ref="BA66:BB68"/>
    <mergeCell ref="BC75:BD77"/>
    <mergeCell ref="BE75:BF77"/>
    <mergeCell ref="BG75:BI77"/>
    <mergeCell ref="BJ75:BL77"/>
    <mergeCell ref="B78:L80"/>
    <mergeCell ref="M78:P80"/>
    <mergeCell ref="Q78:T80"/>
    <mergeCell ref="U78:X80"/>
    <mergeCell ref="Y78:AB80"/>
    <mergeCell ref="AC78:AF80"/>
    <mergeCell ref="AG75:AO77"/>
    <mergeCell ref="AP75:AS77"/>
    <mergeCell ref="AT75:AV77"/>
    <mergeCell ref="AW75:AX77"/>
    <mergeCell ref="AY75:AZ77"/>
    <mergeCell ref="BA75:BB77"/>
    <mergeCell ref="BC72:BD74"/>
    <mergeCell ref="BE72:BF74"/>
    <mergeCell ref="BG72:BI74"/>
    <mergeCell ref="BJ72:BL74"/>
    <mergeCell ref="B75:L77"/>
    <mergeCell ref="M75:P77"/>
    <mergeCell ref="Q75:T77"/>
    <mergeCell ref="U75:X77"/>
    <mergeCell ref="Y75:AB77"/>
    <mergeCell ref="AC75:AF77"/>
    <mergeCell ref="AG72:AO74"/>
    <mergeCell ref="AP72:AS74"/>
    <mergeCell ref="AT72:AV74"/>
    <mergeCell ref="AW72:AX74"/>
    <mergeCell ref="AY72:AZ74"/>
    <mergeCell ref="BA72:BB74"/>
    <mergeCell ref="BC81:BD83"/>
    <mergeCell ref="BE81:BF83"/>
    <mergeCell ref="BG81:BI83"/>
    <mergeCell ref="BJ81:BL83"/>
    <mergeCell ref="B84:L86"/>
    <mergeCell ref="M84:P86"/>
    <mergeCell ref="Q84:T86"/>
    <mergeCell ref="U84:X86"/>
    <mergeCell ref="Y84:AB86"/>
    <mergeCell ref="AC84:AF86"/>
    <mergeCell ref="AG81:AO83"/>
    <mergeCell ref="AP81:AS83"/>
    <mergeCell ref="AT81:AV83"/>
    <mergeCell ref="AW81:AX83"/>
    <mergeCell ref="AY81:AZ83"/>
    <mergeCell ref="BA81:BB83"/>
    <mergeCell ref="BC78:BD80"/>
    <mergeCell ref="BE78:BF80"/>
    <mergeCell ref="BG78:BI80"/>
    <mergeCell ref="BJ78:BL80"/>
    <mergeCell ref="B81:L83"/>
    <mergeCell ref="M81:P83"/>
    <mergeCell ref="Q81:T83"/>
    <mergeCell ref="U81:X83"/>
    <mergeCell ref="Y81:AB83"/>
    <mergeCell ref="AC81:AF83"/>
    <mergeCell ref="AG78:AO80"/>
    <mergeCell ref="AP78:AS80"/>
    <mergeCell ref="AT78:AV80"/>
    <mergeCell ref="AW78:AX80"/>
    <mergeCell ref="AY78:AZ80"/>
    <mergeCell ref="BA78:BB80"/>
    <mergeCell ref="BC87:BD89"/>
    <mergeCell ref="BE87:BF89"/>
    <mergeCell ref="BG87:BI89"/>
    <mergeCell ref="BJ87:BL89"/>
    <mergeCell ref="B90:L92"/>
    <mergeCell ref="M90:P92"/>
    <mergeCell ref="Q90:T92"/>
    <mergeCell ref="U90:X92"/>
    <mergeCell ref="Y90:AB92"/>
    <mergeCell ref="AC90:AF92"/>
    <mergeCell ref="AG87:AO89"/>
    <mergeCell ref="AP87:AS89"/>
    <mergeCell ref="AT87:AV89"/>
    <mergeCell ref="AW87:AX89"/>
    <mergeCell ref="AY87:AZ89"/>
    <mergeCell ref="BA87:BB89"/>
    <mergeCell ref="BC84:BD86"/>
    <mergeCell ref="BE84:BF86"/>
    <mergeCell ref="BG84:BI86"/>
    <mergeCell ref="BJ84:BL86"/>
    <mergeCell ref="B87:L89"/>
    <mergeCell ref="M87:P89"/>
    <mergeCell ref="Q87:T89"/>
    <mergeCell ref="U87:X89"/>
    <mergeCell ref="Y87:AB89"/>
    <mergeCell ref="AC87:AF89"/>
    <mergeCell ref="AG84:AO86"/>
    <mergeCell ref="AP84:AS86"/>
    <mergeCell ref="AT84:AV86"/>
    <mergeCell ref="AW84:AX86"/>
    <mergeCell ref="AY84:AZ86"/>
    <mergeCell ref="BA84:BB86"/>
    <mergeCell ref="BC93:BD95"/>
    <mergeCell ref="BE93:BF95"/>
    <mergeCell ref="BG93:BI95"/>
    <mergeCell ref="BJ93:BL95"/>
    <mergeCell ref="B96:L98"/>
    <mergeCell ref="M96:P98"/>
    <mergeCell ref="Q96:T98"/>
    <mergeCell ref="U96:X98"/>
    <mergeCell ref="Y96:AB98"/>
    <mergeCell ref="AC96:AF98"/>
    <mergeCell ref="AG93:AO95"/>
    <mergeCell ref="AP93:AS95"/>
    <mergeCell ref="AT93:AV95"/>
    <mergeCell ref="AW93:AX95"/>
    <mergeCell ref="AY93:AZ95"/>
    <mergeCell ref="BA93:BB95"/>
    <mergeCell ref="BC90:BD92"/>
    <mergeCell ref="BE90:BF92"/>
    <mergeCell ref="BG90:BI92"/>
    <mergeCell ref="BJ90:BL92"/>
    <mergeCell ref="B93:L95"/>
    <mergeCell ref="M93:P95"/>
    <mergeCell ref="Q93:T95"/>
    <mergeCell ref="U93:X95"/>
    <mergeCell ref="Y93:AB95"/>
    <mergeCell ref="AC93:AF95"/>
    <mergeCell ref="AG90:AO92"/>
    <mergeCell ref="AP90:AS92"/>
    <mergeCell ref="AT90:AV92"/>
    <mergeCell ref="AW90:AX92"/>
    <mergeCell ref="AY90:AZ92"/>
    <mergeCell ref="BA90:BB92"/>
    <mergeCell ref="BC99:BD101"/>
    <mergeCell ref="BE99:BF101"/>
    <mergeCell ref="BG99:BI101"/>
    <mergeCell ref="BJ99:BL101"/>
    <mergeCell ref="B102:L104"/>
    <mergeCell ref="M102:P104"/>
    <mergeCell ref="Q102:T104"/>
    <mergeCell ref="U102:X104"/>
    <mergeCell ref="Y102:AB104"/>
    <mergeCell ref="AC102:AF104"/>
    <mergeCell ref="AG99:AO101"/>
    <mergeCell ref="AP99:AS101"/>
    <mergeCell ref="AT99:AV101"/>
    <mergeCell ref="AW99:AX101"/>
    <mergeCell ref="AY99:AZ101"/>
    <mergeCell ref="BA99:BB101"/>
    <mergeCell ref="BC96:BD98"/>
    <mergeCell ref="BE96:BF98"/>
    <mergeCell ref="BG96:BI98"/>
    <mergeCell ref="BJ96:BL98"/>
    <mergeCell ref="B99:L101"/>
    <mergeCell ref="M99:P101"/>
    <mergeCell ref="Q99:T101"/>
    <mergeCell ref="U99:X101"/>
    <mergeCell ref="Y99:AB101"/>
    <mergeCell ref="AC99:AF101"/>
    <mergeCell ref="AG96:AO98"/>
    <mergeCell ref="AP96:AS98"/>
    <mergeCell ref="AT96:AV98"/>
    <mergeCell ref="AW96:AX98"/>
    <mergeCell ref="AY96:AZ98"/>
    <mergeCell ref="BA96:BB98"/>
    <mergeCell ref="BC105:BD107"/>
    <mergeCell ref="BE105:BF107"/>
    <mergeCell ref="BG105:BI107"/>
    <mergeCell ref="BJ105:BL107"/>
    <mergeCell ref="B108:L110"/>
    <mergeCell ref="M108:P110"/>
    <mergeCell ref="Q108:T110"/>
    <mergeCell ref="U108:X110"/>
    <mergeCell ref="Y108:AB110"/>
    <mergeCell ref="AC108:AF110"/>
    <mergeCell ref="AG105:AO107"/>
    <mergeCell ref="AP105:AS107"/>
    <mergeCell ref="AT105:AV107"/>
    <mergeCell ref="AW105:AX107"/>
    <mergeCell ref="AY105:AZ107"/>
    <mergeCell ref="BA105:BB107"/>
    <mergeCell ref="BC102:BD104"/>
    <mergeCell ref="BE102:BF104"/>
    <mergeCell ref="BG102:BI104"/>
    <mergeCell ref="BJ102:BL104"/>
    <mergeCell ref="B105:L107"/>
    <mergeCell ref="M105:P107"/>
    <mergeCell ref="Q105:T107"/>
    <mergeCell ref="U105:X107"/>
    <mergeCell ref="Y105:AB107"/>
    <mergeCell ref="AC105:AF107"/>
    <mergeCell ref="AG102:AO104"/>
    <mergeCell ref="AP102:AS104"/>
    <mergeCell ref="AT102:AV104"/>
    <mergeCell ref="AW102:AX104"/>
    <mergeCell ref="AY102:AZ104"/>
    <mergeCell ref="BA102:BB104"/>
    <mergeCell ref="BC111:BD113"/>
    <mergeCell ref="BE111:BF113"/>
    <mergeCell ref="BG111:BI113"/>
    <mergeCell ref="BJ111:BL113"/>
    <mergeCell ref="B114:L116"/>
    <mergeCell ref="M114:P116"/>
    <mergeCell ref="Q114:T116"/>
    <mergeCell ref="U114:X116"/>
    <mergeCell ref="Y114:AB116"/>
    <mergeCell ref="AC114:AF116"/>
    <mergeCell ref="AG111:AO113"/>
    <mergeCell ref="AP111:AS113"/>
    <mergeCell ref="AT111:AV113"/>
    <mergeCell ref="AW111:AX113"/>
    <mergeCell ref="AY111:AZ113"/>
    <mergeCell ref="BA111:BB113"/>
    <mergeCell ref="BC108:BD110"/>
    <mergeCell ref="BE108:BF110"/>
    <mergeCell ref="BG108:BI110"/>
    <mergeCell ref="BJ108:BL110"/>
    <mergeCell ref="B111:L113"/>
    <mergeCell ref="M111:P113"/>
    <mergeCell ref="Q111:T113"/>
    <mergeCell ref="U111:X113"/>
    <mergeCell ref="Y111:AB113"/>
    <mergeCell ref="AC111:AF113"/>
    <mergeCell ref="AG108:AO110"/>
    <mergeCell ref="AP108:AS110"/>
    <mergeCell ref="AT108:AV110"/>
    <mergeCell ref="AW108:AX110"/>
    <mergeCell ref="AY108:AZ110"/>
    <mergeCell ref="BA108:BB110"/>
    <mergeCell ref="BC117:BD119"/>
    <mergeCell ref="BE117:BF119"/>
    <mergeCell ref="BG117:BI119"/>
    <mergeCell ref="BJ117:BL119"/>
    <mergeCell ref="B120:L122"/>
    <mergeCell ref="M120:P122"/>
    <mergeCell ref="Q120:T122"/>
    <mergeCell ref="U120:X122"/>
    <mergeCell ref="Y120:AB122"/>
    <mergeCell ref="AC120:AF122"/>
    <mergeCell ref="AG117:AO119"/>
    <mergeCell ref="AP117:AS119"/>
    <mergeCell ref="AT117:AV119"/>
    <mergeCell ref="AW117:AX119"/>
    <mergeCell ref="AY117:AZ119"/>
    <mergeCell ref="BA117:BB119"/>
    <mergeCell ref="BC114:BD116"/>
    <mergeCell ref="BE114:BF116"/>
    <mergeCell ref="BG114:BI116"/>
    <mergeCell ref="BJ114:BL116"/>
    <mergeCell ref="B117:L119"/>
    <mergeCell ref="M117:P119"/>
    <mergeCell ref="Q117:T119"/>
    <mergeCell ref="U117:X119"/>
    <mergeCell ref="Y117:AB119"/>
    <mergeCell ref="AC117:AF119"/>
    <mergeCell ref="AG114:AO116"/>
    <mergeCell ref="AP114:AS116"/>
    <mergeCell ref="AT114:AV116"/>
    <mergeCell ref="AW114:AX116"/>
    <mergeCell ref="AY114:AZ116"/>
    <mergeCell ref="BA114:BB116"/>
    <mergeCell ref="BC123:BD125"/>
    <mergeCell ref="BE123:BF125"/>
    <mergeCell ref="BG123:BI125"/>
    <mergeCell ref="BJ123:BL125"/>
    <mergeCell ref="B126:L128"/>
    <mergeCell ref="M126:P128"/>
    <mergeCell ref="Q126:T128"/>
    <mergeCell ref="U126:X128"/>
    <mergeCell ref="Y126:AB128"/>
    <mergeCell ref="AC126:AF128"/>
    <mergeCell ref="AG123:AO125"/>
    <mergeCell ref="AP123:AS125"/>
    <mergeCell ref="AT123:AV125"/>
    <mergeCell ref="AW123:AX125"/>
    <mergeCell ref="AY123:AZ125"/>
    <mergeCell ref="BA123:BB125"/>
    <mergeCell ref="BC120:BD122"/>
    <mergeCell ref="BE120:BF122"/>
    <mergeCell ref="BG120:BI122"/>
    <mergeCell ref="BJ120:BL122"/>
    <mergeCell ref="B123:L125"/>
    <mergeCell ref="M123:P125"/>
    <mergeCell ref="Q123:T125"/>
    <mergeCell ref="U123:X125"/>
    <mergeCell ref="Y123:AB125"/>
    <mergeCell ref="AC123:AF125"/>
    <mergeCell ref="AG120:AO122"/>
    <mergeCell ref="AP120:AS122"/>
    <mergeCell ref="AT120:AV122"/>
    <mergeCell ref="AW120:AX122"/>
    <mergeCell ref="AY120:AZ122"/>
    <mergeCell ref="BA120:BB122"/>
    <mergeCell ref="BC129:BD131"/>
    <mergeCell ref="BE129:BF131"/>
    <mergeCell ref="BG129:BI131"/>
    <mergeCell ref="BJ129:BL131"/>
    <mergeCell ref="B132:L134"/>
    <mergeCell ref="M132:P134"/>
    <mergeCell ref="Q132:T134"/>
    <mergeCell ref="U132:X134"/>
    <mergeCell ref="Y132:AB134"/>
    <mergeCell ref="AC132:AF134"/>
    <mergeCell ref="AG129:AO131"/>
    <mergeCell ref="AP129:AS131"/>
    <mergeCell ref="AT129:AV131"/>
    <mergeCell ref="AW129:AX131"/>
    <mergeCell ref="AY129:AZ131"/>
    <mergeCell ref="BA129:BB131"/>
    <mergeCell ref="BC126:BD128"/>
    <mergeCell ref="BE126:BF128"/>
    <mergeCell ref="BG126:BI128"/>
    <mergeCell ref="BJ126:BL128"/>
    <mergeCell ref="B129:L131"/>
    <mergeCell ref="M129:P131"/>
    <mergeCell ref="Q129:T131"/>
    <mergeCell ref="U129:X131"/>
    <mergeCell ref="Y129:AB131"/>
    <mergeCell ref="AC129:AF131"/>
    <mergeCell ref="AG126:AO128"/>
    <mergeCell ref="AP126:AS128"/>
    <mergeCell ref="AT126:AV128"/>
    <mergeCell ref="AW126:AX128"/>
    <mergeCell ref="AY126:AZ128"/>
    <mergeCell ref="BA126:BB128"/>
    <mergeCell ref="BC135:BD137"/>
    <mergeCell ref="BE135:BF137"/>
    <mergeCell ref="BG135:BI137"/>
    <mergeCell ref="BJ135:BL137"/>
    <mergeCell ref="B138:L140"/>
    <mergeCell ref="M138:P140"/>
    <mergeCell ref="Q138:T140"/>
    <mergeCell ref="U138:X140"/>
    <mergeCell ref="Y138:AB140"/>
    <mergeCell ref="AC138:AF140"/>
    <mergeCell ref="AG135:AO137"/>
    <mergeCell ref="AP135:AS137"/>
    <mergeCell ref="AT135:AV137"/>
    <mergeCell ref="AW135:AX137"/>
    <mergeCell ref="AY135:AZ137"/>
    <mergeCell ref="BA135:BB137"/>
    <mergeCell ref="BC132:BD134"/>
    <mergeCell ref="BE132:BF134"/>
    <mergeCell ref="BG132:BI134"/>
    <mergeCell ref="BJ132:BL134"/>
    <mergeCell ref="B135:L137"/>
    <mergeCell ref="M135:P137"/>
    <mergeCell ref="Q135:T137"/>
    <mergeCell ref="U135:X137"/>
    <mergeCell ref="Y135:AB137"/>
    <mergeCell ref="AC135:AF137"/>
    <mergeCell ref="AG132:AO134"/>
    <mergeCell ref="AP132:AS134"/>
    <mergeCell ref="AT132:AV134"/>
    <mergeCell ref="AW132:AX134"/>
    <mergeCell ref="AY132:AZ134"/>
    <mergeCell ref="BA132:BB134"/>
    <mergeCell ref="BC141:BD143"/>
    <mergeCell ref="BE141:BF143"/>
    <mergeCell ref="BG141:BI143"/>
    <mergeCell ref="BJ141:BL143"/>
    <mergeCell ref="B144:L146"/>
    <mergeCell ref="M144:P146"/>
    <mergeCell ref="Q144:T146"/>
    <mergeCell ref="U144:X146"/>
    <mergeCell ref="Y144:AB146"/>
    <mergeCell ref="AC144:AF146"/>
    <mergeCell ref="AG141:AO143"/>
    <mergeCell ref="AP141:AS143"/>
    <mergeCell ref="AT141:AV143"/>
    <mergeCell ref="AW141:AX143"/>
    <mergeCell ref="AY141:AZ143"/>
    <mergeCell ref="BA141:BB143"/>
    <mergeCell ref="BC138:BD140"/>
    <mergeCell ref="BE138:BF140"/>
    <mergeCell ref="BG138:BI140"/>
    <mergeCell ref="BJ138:BL140"/>
    <mergeCell ref="B141:L143"/>
    <mergeCell ref="M141:P143"/>
    <mergeCell ref="Q141:T143"/>
    <mergeCell ref="U141:X143"/>
    <mergeCell ref="Y141:AB143"/>
    <mergeCell ref="AC141:AF143"/>
    <mergeCell ref="AG138:AO140"/>
    <mergeCell ref="AP138:AS140"/>
    <mergeCell ref="AT138:AV140"/>
    <mergeCell ref="AW138:AX140"/>
    <mergeCell ref="AY138:AZ140"/>
    <mergeCell ref="BA138:BB140"/>
    <mergeCell ref="BC147:BD149"/>
    <mergeCell ref="BE147:BF149"/>
    <mergeCell ref="BG147:BI149"/>
    <mergeCell ref="BJ147:BL149"/>
    <mergeCell ref="B150:L152"/>
    <mergeCell ref="M150:P152"/>
    <mergeCell ref="Q150:T152"/>
    <mergeCell ref="U150:X152"/>
    <mergeCell ref="Y150:AB152"/>
    <mergeCell ref="AC150:AF152"/>
    <mergeCell ref="AG147:AO149"/>
    <mergeCell ref="AP147:AS149"/>
    <mergeCell ref="AT147:AV149"/>
    <mergeCell ref="AW147:AX149"/>
    <mergeCell ref="AY147:AZ149"/>
    <mergeCell ref="BA147:BB149"/>
    <mergeCell ref="BC144:BD146"/>
    <mergeCell ref="BE144:BF146"/>
    <mergeCell ref="BG144:BI146"/>
    <mergeCell ref="BJ144:BL146"/>
    <mergeCell ref="B147:L149"/>
    <mergeCell ref="M147:P149"/>
    <mergeCell ref="Q147:T149"/>
    <mergeCell ref="U147:X149"/>
    <mergeCell ref="Y147:AB149"/>
    <mergeCell ref="AC147:AF149"/>
    <mergeCell ref="AG144:AO146"/>
    <mergeCell ref="AP144:AS146"/>
    <mergeCell ref="AT144:AV146"/>
    <mergeCell ref="AW144:AX146"/>
    <mergeCell ref="AY144:AZ146"/>
    <mergeCell ref="BA144:BB146"/>
    <mergeCell ref="BC153:BD155"/>
    <mergeCell ref="BE153:BF155"/>
    <mergeCell ref="BG153:BI155"/>
    <mergeCell ref="BJ153:BL155"/>
    <mergeCell ref="B156:L158"/>
    <mergeCell ref="M156:P158"/>
    <mergeCell ref="Q156:T158"/>
    <mergeCell ref="U156:X158"/>
    <mergeCell ref="Y156:AB158"/>
    <mergeCell ref="AC156:AF158"/>
    <mergeCell ref="AG153:AO155"/>
    <mergeCell ref="AP153:AS155"/>
    <mergeCell ref="AT153:AV155"/>
    <mergeCell ref="AW153:AX155"/>
    <mergeCell ref="AY153:AZ155"/>
    <mergeCell ref="BA153:BB155"/>
    <mergeCell ref="BC150:BD152"/>
    <mergeCell ref="BE150:BF152"/>
    <mergeCell ref="BG150:BI152"/>
    <mergeCell ref="BJ150:BL152"/>
    <mergeCell ref="B153:L155"/>
    <mergeCell ref="M153:P155"/>
    <mergeCell ref="Q153:T155"/>
    <mergeCell ref="U153:X155"/>
    <mergeCell ref="Y153:AB155"/>
    <mergeCell ref="AC153:AF155"/>
    <mergeCell ref="AG150:AO152"/>
    <mergeCell ref="AP150:AS152"/>
    <mergeCell ref="AT150:AV152"/>
    <mergeCell ref="AW150:AX152"/>
    <mergeCell ref="AY150:AZ152"/>
    <mergeCell ref="BA150:BB152"/>
    <mergeCell ref="BC159:BD161"/>
    <mergeCell ref="BE159:BF161"/>
    <mergeCell ref="BG159:BI161"/>
    <mergeCell ref="BJ159:BL161"/>
    <mergeCell ref="B162:L164"/>
    <mergeCell ref="M162:P164"/>
    <mergeCell ref="Q162:T164"/>
    <mergeCell ref="U162:X164"/>
    <mergeCell ref="Y162:AB164"/>
    <mergeCell ref="AC162:AF164"/>
    <mergeCell ref="AG159:AO161"/>
    <mergeCell ref="AP159:AS161"/>
    <mergeCell ref="AT159:AV161"/>
    <mergeCell ref="AW159:AX161"/>
    <mergeCell ref="AY159:AZ161"/>
    <mergeCell ref="BA159:BB161"/>
    <mergeCell ref="BC156:BD158"/>
    <mergeCell ref="BE156:BF158"/>
    <mergeCell ref="BG156:BI158"/>
    <mergeCell ref="BJ156:BL158"/>
    <mergeCell ref="B159:L161"/>
    <mergeCell ref="M159:P161"/>
    <mergeCell ref="Q159:T161"/>
    <mergeCell ref="U159:X161"/>
    <mergeCell ref="Y159:AB161"/>
    <mergeCell ref="AC159:AF161"/>
    <mergeCell ref="AG156:AO158"/>
    <mergeCell ref="AP156:AS158"/>
    <mergeCell ref="AT156:AV158"/>
    <mergeCell ref="AW156:AX158"/>
    <mergeCell ref="AY156:AZ158"/>
    <mergeCell ref="BA156:BB158"/>
    <mergeCell ref="AG165:BI167"/>
    <mergeCell ref="BJ165:BL167"/>
    <mergeCell ref="BM165:BO167"/>
    <mergeCell ref="B168:L170"/>
    <mergeCell ref="M168:P170"/>
    <mergeCell ref="Q168:T170"/>
    <mergeCell ref="U168:X170"/>
    <mergeCell ref="Y168:AB170"/>
    <mergeCell ref="AC168:AF170"/>
    <mergeCell ref="AG168:AO173"/>
    <mergeCell ref="BC162:BD164"/>
    <mergeCell ref="BE162:BF164"/>
    <mergeCell ref="BG162:BI164"/>
    <mergeCell ref="BJ162:BL164"/>
    <mergeCell ref="B165:L167"/>
    <mergeCell ref="M165:P167"/>
    <mergeCell ref="Q165:T167"/>
    <mergeCell ref="U165:X167"/>
    <mergeCell ref="Y165:AB167"/>
    <mergeCell ref="AC165:AF167"/>
    <mergeCell ref="AG162:AO164"/>
    <mergeCell ref="AP162:AS164"/>
    <mergeCell ref="AT162:AV164"/>
    <mergeCell ref="AW162:AX164"/>
    <mergeCell ref="AY162:AZ164"/>
    <mergeCell ref="BA162:BB164"/>
    <mergeCell ref="BJ171:BL173"/>
    <mergeCell ref="BM171:BO173"/>
    <mergeCell ref="B174:L176"/>
    <mergeCell ref="M174:P176"/>
    <mergeCell ref="Q174:T176"/>
    <mergeCell ref="U174:X176"/>
    <mergeCell ref="Y174:AB176"/>
    <mergeCell ref="AC174:AF176"/>
    <mergeCell ref="AG174:AO176"/>
    <mergeCell ref="AP174:AS176"/>
    <mergeCell ref="BJ168:BL170"/>
    <mergeCell ref="BM168:BO170"/>
    <mergeCell ref="B171:L173"/>
    <mergeCell ref="M171:P173"/>
    <mergeCell ref="Q171:T173"/>
    <mergeCell ref="U171:X173"/>
    <mergeCell ref="Y171:AB173"/>
    <mergeCell ref="AC171:AF173"/>
    <mergeCell ref="AW171:AX173"/>
    <mergeCell ref="AY171:AZ173"/>
    <mergeCell ref="AP168:AS173"/>
    <mergeCell ref="AT168:AV173"/>
    <mergeCell ref="AW168:BB170"/>
    <mergeCell ref="BC168:BD173"/>
    <mergeCell ref="BE168:BF173"/>
    <mergeCell ref="BG168:BI173"/>
    <mergeCell ref="BA171:BB173"/>
    <mergeCell ref="BE177:BF179"/>
    <mergeCell ref="BG177:BI179"/>
    <mergeCell ref="BJ177:BL179"/>
    <mergeCell ref="BM177:BO179"/>
    <mergeCell ref="B180:L182"/>
    <mergeCell ref="M180:P182"/>
    <mergeCell ref="Q180:T182"/>
    <mergeCell ref="U180:X182"/>
    <mergeCell ref="Y180:AB182"/>
    <mergeCell ref="AC180:AF182"/>
    <mergeCell ref="AP177:AS179"/>
    <mergeCell ref="AT177:AV179"/>
    <mergeCell ref="AW177:AX179"/>
    <mergeCell ref="AY177:AZ179"/>
    <mergeCell ref="BA177:BB179"/>
    <mergeCell ref="BC177:BD179"/>
    <mergeCell ref="BG174:BI176"/>
    <mergeCell ref="BJ174:BL176"/>
    <mergeCell ref="BM174:BO176"/>
    <mergeCell ref="B177:L179"/>
    <mergeCell ref="M177:P179"/>
    <mergeCell ref="Q177:T179"/>
    <mergeCell ref="U177:X179"/>
    <mergeCell ref="Y177:AB179"/>
    <mergeCell ref="AC177:AF179"/>
    <mergeCell ref="AG177:AO179"/>
    <mergeCell ref="AT174:AV176"/>
    <mergeCell ref="AW174:AX176"/>
    <mergeCell ref="AY174:AZ176"/>
    <mergeCell ref="BA174:BB176"/>
    <mergeCell ref="BC174:BD176"/>
    <mergeCell ref="BE174:BF176"/>
    <mergeCell ref="BE183:BF185"/>
    <mergeCell ref="BG183:BI185"/>
    <mergeCell ref="B186:L188"/>
    <mergeCell ref="M186:P188"/>
    <mergeCell ref="Q186:T188"/>
    <mergeCell ref="U186:X188"/>
    <mergeCell ref="Y186:AB188"/>
    <mergeCell ref="AC186:AF188"/>
    <mergeCell ref="AG186:AO188"/>
    <mergeCell ref="AP186:AS188"/>
    <mergeCell ref="AP183:AS185"/>
    <mergeCell ref="AT183:AV185"/>
    <mergeCell ref="AW183:AX185"/>
    <mergeCell ref="AY183:AZ185"/>
    <mergeCell ref="BA183:BB185"/>
    <mergeCell ref="BC183:BD185"/>
    <mergeCell ref="BC180:BD182"/>
    <mergeCell ref="BE180:BF182"/>
    <mergeCell ref="BG180:BI182"/>
    <mergeCell ref="B183:L185"/>
    <mergeCell ref="M183:P185"/>
    <mergeCell ref="Q183:T185"/>
    <mergeCell ref="U183:X185"/>
    <mergeCell ref="Y183:AB185"/>
    <mergeCell ref="AC183:AF185"/>
    <mergeCell ref="AG183:AO185"/>
    <mergeCell ref="AG180:AO182"/>
    <mergeCell ref="AP180:AS182"/>
    <mergeCell ref="AT180:AV182"/>
    <mergeCell ref="AW180:AX182"/>
    <mergeCell ref="AY180:AZ182"/>
    <mergeCell ref="BA180:BB182"/>
    <mergeCell ref="B192:L194"/>
    <mergeCell ref="M192:P194"/>
    <mergeCell ref="Q192:T194"/>
    <mergeCell ref="U192:X194"/>
    <mergeCell ref="Y192:AB194"/>
    <mergeCell ref="AC192:AF194"/>
    <mergeCell ref="AW189:AX191"/>
    <mergeCell ref="AY189:AZ191"/>
    <mergeCell ref="BA189:BB191"/>
    <mergeCell ref="BC189:BD191"/>
    <mergeCell ref="BE189:BF191"/>
    <mergeCell ref="BG189:BI191"/>
    <mergeCell ref="BG186:BI188"/>
    <mergeCell ref="B189:L191"/>
    <mergeCell ref="M189:P191"/>
    <mergeCell ref="Q189:T191"/>
    <mergeCell ref="U189:X191"/>
    <mergeCell ref="Y189:AB191"/>
    <mergeCell ref="AC189:AF191"/>
    <mergeCell ref="AG189:AO191"/>
    <mergeCell ref="AP189:AS191"/>
    <mergeCell ref="AT189:AV191"/>
    <mergeCell ref="AT186:AV188"/>
    <mergeCell ref="AW186:AX188"/>
    <mergeCell ref="AY186:AZ188"/>
    <mergeCell ref="BA186:BB188"/>
    <mergeCell ref="BC186:BD188"/>
    <mergeCell ref="BE186:BF188"/>
    <mergeCell ref="BE195:BF197"/>
    <mergeCell ref="BG195:BI197"/>
    <mergeCell ref="B198:L200"/>
    <mergeCell ref="M198:P200"/>
    <mergeCell ref="Q198:T200"/>
    <mergeCell ref="U198:X200"/>
    <mergeCell ref="Y198:AB200"/>
    <mergeCell ref="AC198:AF200"/>
    <mergeCell ref="AG198:AO200"/>
    <mergeCell ref="AP198:AS200"/>
    <mergeCell ref="AP195:AS197"/>
    <mergeCell ref="AT195:AV197"/>
    <mergeCell ref="AW195:AX197"/>
    <mergeCell ref="AY195:AZ197"/>
    <mergeCell ref="BA195:BB197"/>
    <mergeCell ref="BC195:BD197"/>
    <mergeCell ref="BC192:BD194"/>
    <mergeCell ref="BE192:BF194"/>
    <mergeCell ref="BG192:BI194"/>
    <mergeCell ref="B195:L197"/>
    <mergeCell ref="M195:P197"/>
    <mergeCell ref="Q195:T197"/>
    <mergeCell ref="U195:X197"/>
    <mergeCell ref="Y195:AB197"/>
    <mergeCell ref="AC195:AF197"/>
    <mergeCell ref="AG195:AO197"/>
    <mergeCell ref="AG192:AO194"/>
    <mergeCell ref="AP192:AS194"/>
    <mergeCell ref="AT192:AV194"/>
    <mergeCell ref="AW192:AX194"/>
    <mergeCell ref="AY192:AZ194"/>
    <mergeCell ref="BA192:BB194"/>
    <mergeCell ref="AW201:AX203"/>
    <mergeCell ref="AY201:AZ203"/>
    <mergeCell ref="BA201:BB203"/>
    <mergeCell ref="BC201:BD203"/>
    <mergeCell ref="BE201:BF203"/>
    <mergeCell ref="BG201:BI203"/>
    <mergeCell ref="BG198:BI200"/>
    <mergeCell ref="B201:L203"/>
    <mergeCell ref="M201:P203"/>
    <mergeCell ref="Q201:T203"/>
    <mergeCell ref="U201:X203"/>
    <mergeCell ref="Y201:AB203"/>
    <mergeCell ref="AC201:AF203"/>
    <mergeCell ref="AG201:AO203"/>
    <mergeCell ref="AP201:AS203"/>
    <mergeCell ref="AT201:AV203"/>
    <mergeCell ref="AT198:AV200"/>
    <mergeCell ref="AW198:AX200"/>
    <mergeCell ref="AY198:AZ200"/>
    <mergeCell ref="BA198:BB200"/>
    <mergeCell ref="BC198:BD200"/>
    <mergeCell ref="BE198:BF200"/>
    <mergeCell ref="BC204:BD206"/>
    <mergeCell ref="BE204:BF206"/>
    <mergeCell ref="BG204:BI206"/>
    <mergeCell ref="B207:L209"/>
    <mergeCell ref="M207:P209"/>
    <mergeCell ref="Q207:T209"/>
    <mergeCell ref="U207:X209"/>
    <mergeCell ref="Y207:AB209"/>
    <mergeCell ref="AC207:AF209"/>
    <mergeCell ref="AG207:AO209"/>
    <mergeCell ref="AG204:AO206"/>
    <mergeCell ref="AP204:AS206"/>
    <mergeCell ref="AT204:AV206"/>
    <mergeCell ref="AW204:AX206"/>
    <mergeCell ref="AY204:AZ206"/>
    <mergeCell ref="BA204:BB206"/>
    <mergeCell ref="B204:L206"/>
    <mergeCell ref="M204:P206"/>
    <mergeCell ref="Q204:T206"/>
    <mergeCell ref="U204:X206"/>
    <mergeCell ref="Y204:AB206"/>
    <mergeCell ref="AC204:AF206"/>
    <mergeCell ref="AZ216:BI218"/>
    <mergeCell ref="B219:G221"/>
    <mergeCell ref="H219:M221"/>
    <mergeCell ref="N219:S221"/>
    <mergeCell ref="T219:AF221"/>
    <mergeCell ref="AG219:AO221"/>
    <mergeCell ref="AP219:AY221"/>
    <mergeCell ref="AZ219:BI221"/>
    <mergeCell ref="BE207:BF209"/>
    <mergeCell ref="BG207:BI209"/>
    <mergeCell ref="B210:BI213"/>
    <mergeCell ref="B214:BI215"/>
    <mergeCell ref="B216:G218"/>
    <mergeCell ref="H216:M218"/>
    <mergeCell ref="N216:S218"/>
    <mergeCell ref="T216:AF218"/>
    <mergeCell ref="AG216:AO218"/>
    <mergeCell ref="AP216:AY218"/>
    <mergeCell ref="AP207:AS209"/>
    <mergeCell ref="AT207:AV209"/>
    <mergeCell ref="AW207:AX209"/>
    <mergeCell ref="AY207:AZ209"/>
    <mergeCell ref="BA207:BB209"/>
    <mergeCell ref="BC207:BD209"/>
    <mergeCell ref="BB228:BI230"/>
    <mergeCell ref="B231:G233"/>
    <mergeCell ref="H231:M233"/>
    <mergeCell ref="N231:S233"/>
    <mergeCell ref="T231:AC233"/>
    <mergeCell ref="AD231:AI233"/>
    <mergeCell ref="AJ231:AO233"/>
    <mergeCell ref="AP231:AU233"/>
    <mergeCell ref="AV231:BA233"/>
    <mergeCell ref="BB231:BI233"/>
    <mergeCell ref="B222:BI225"/>
    <mergeCell ref="B226:BI227"/>
    <mergeCell ref="B228:G230"/>
    <mergeCell ref="H228:M230"/>
    <mergeCell ref="N228:S230"/>
    <mergeCell ref="T228:AC230"/>
    <mergeCell ref="AD228:AI230"/>
    <mergeCell ref="AJ228:AO230"/>
    <mergeCell ref="AP228:AU230"/>
    <mergeCell ref="AV228:BA230"/>
    <mergeCell ref="AO240:AQ240"/>
    <mergeCell ref="AR240:AV240"/>
    <mergeCell ref="AW240:AY240"/>
    <mergeCell ref="AZ240:BB240"/>
    <mergeCell ref="BC240:BF240"/>
    <mergeCell ref="BG240:BI240"/>
    <mergeCell ref="T240:V240"/>
    <mergeCell ref="W240:AA240"/>
    <mergeCell ref="AB240:AD240"/>
    <mergeCell ref="AE240:AH240"/>
    <mergeCell ref="AI240:AK240"/>
    <mergeCell ref="AL240:AN240"/>
    <mergeCell ref="B234:BI235"/>
    <mergeCell ref="B236:V237"/>
    <mergeCell ref="W236:AQ237"/>
    <mergeCell ref="AR236:BI237"/>
    <mergeCell ref="B238:BI239"/>
    <mergeCell ref="B240:G240"/>
    <mergeCell ref="H240:J240"/>
    <mergeCell ref="K240:M240"/>
    <mergeCell ref="N240:P240"/>
    <mergeCell ref="Q240:S240"/>
    <mergeCell ref="B245:G248"/>
    <mergeCell ref="H245:J248"/>
    <mergeCell ref="K245:M248"/>
    <mergeCell ref="N245:P248"/>
    <mergeCell ref="Q245:S248"/>
    <mergeCell ref="W241:AA244"/>
    <mergeCell ref="AB241:AD244"/>
    <mergeCell ref="AE241:AH244"/>
    <mergeCell ref="AI241:AK244"/>
    <mergeCell ref="AL241:AN244"/>
    <mergeCell ref="AO241:AQ244"/>
    <mergeCell ref="B241:G244"/>
    <mergeCell ref="H241:J244"/>
    <mergeCell ref="K241:M244"/>
    <mergeCell ref="N241:P244"/>
    <mergeCell ref="Q241:S244"/>
    <mergeCell ref="T241:V244"/>
    <mergeCell ref="AO245:AQ248"/>
    <mergeCell ref="AR245:AV248"/>
    <mergeCell ref="AW245:AY248"/>
    <mergeCell ref="AZ245:BB248"/>
    <mergeCell ref="BC245:BF248"/>
    <mergeCell ref="BG245:BI248"/>
    <mergeCell ref="T245:V248"/>
    <mergeCell ref="W245:AA248"/>
    <mergeCell ref="AB245:AD248"/>
    <mergeCell ref="AE245:AH248"/>
    <mergeCell ref="AI245:AK248"/>
    <mergeCell ref="AL245:AN248"/>
    <mergeCell ref="AR241:AV244"/>
    <mergeCell ref="AW241:AY244"/>
    <mergeCell ref="AZ241:BB244"/>
    <mergeCell ref="BC241:BF244"/>
    <mergeCell ref="BG241:BI244"/>
    <mergeCell ref="AR249:AV252"/>
    <mergeCell ref="AW249:AY252"/>
    <mergeCell ref="AZ249:BB252"/>
    <mergeCell ref="BC249:BF252"/>
    <mergeCell ref="BG249:BI252"/>
    <mergeCell ref="B253:BI256"/>
    <mergeCell ref="W249:AA252"/>
    <mergeCell ref="AB249:AD252"/>
    <mergeCell ref="AE249:AH252"/>
    <mergeCell ref="AI249:AK252"/>
    <mergeCell ref="AL249:AN252"/>
    <mergeCell ref="AO249:AQ252"/>
    <mergeCell ref="B249:G252"/>
    <mergeCell ref="H249:J252"/>
    <mergeCell ref="K249:M252"/>
    <mergeCell ref="N249:P252"/>
    <mergeCell ref="Q249:S252"/>
    <mergeCell ref="T249:V252"/>
    <mergeCell ref="AU259:AW259"/>
    <mergeCell ref="AX259:AZ259"/>
    <mergeCell ref="BA259:BC259"/>
    <mergeCell ref="BD259:BF259"/>
    <mergeCell ref="BG259:BI259"/>
    <mergeCell ref="N260:P263"/>
    <mergeCell ref="AC259:AE259"/>
    <mergeCell ref="AF259:AH259"/>
    <mergeCell ref="AI259:AK259"/>
    <mergeCell ref="AL259:AN259"/>
    <mergeCell ref="AO259:AQ259"/>
    <mergeCell ref="AR259:AT259"/>
    <mergeCell ref="B257:BI258"/>
    <mergeCell ref="B259:D259"/>
    <mergeCell ref="E259:G259"/>
    <mergeCell ref="H259:J259"/>
    <mergeCell ref="K259:M259"/>
    <mergeCell ref="N259:P259"/>
    <mergeCell ref="Q259:S259"/>
    <mergeCell ref="T259:V259"/>
    <mergeCell ref="W259:Y259"/>
    <mergeCell ref="Z259:AB259"/>
    <mergeCell ref="B268:BI269"/>
    <mergeCell ref="B270:D274"/>
    <mergeCell ref="E270:G274"/>
    <mergeCell ref="H270:J274"/>
    <mergeCell ref="K270:P274"/>
    <mergeCell ref="Q270:Y272"/>
    <mergeCell ref="Z270:AB274"/>
    <mergeCell ref="AC270:AG274"/>
    <mergeCell ref="AH270:AJ274"/>
    <mergeCell ref="AK270:AM274"/>
    <mergeCell ref="BA260:BC263"/>
    <mergeCell ref="BD260:BF263"/>
    <mergeCell ref="BG260:BI263"/>
    <mergeCell ref="B264:AB267"/>
    <mergeCell ref="AC264:AS267"/>
    <mergeCell ref="AT264:BI267"/>
    <mergeCell ref="AI260:AK263"/>
    <mergeCell ref="AL260:AN263"/>
    <mergeCell ref="AO260:AQ263"/>
    <mergeCell ref="AR260:AT263"/>
    <mergeCell ref="AU260:AW263"/>
    <mergeCell ref="AX260:AZ263"/>
    <mergeCell ref="Q260:S263"/>
    <mergeCell ref="T260:V263"/>
    <mergeCell ref="W260:Y263"/>
    <mergeCell ref="Z260:AB263"/>
    <mergeCell ref="AC260:AE263"/>
    <mergeCell ref="AF260:AH263"/>
    <mergeCell ref="B260:D263"/>
    <mergeCell ref="E260:G263"/>
    <mergeCell ref="H260:J263"/>
    <mergeCell ref="K260:M263"/>
    <mergeCell ref="AQ275:AS278"/>
    <mergeCell ref="AT275:AV278"/>
    <mergeCell ref="AW275:AY278"/>
    <mergeCell ref="AZ275:BE278"/>
    <mergeCell ref="BF275:BI278"/>
    <mergeCell ref="B279:D282"/>
    <mergeCell ref="E279:G282"/>
    <mergeCell ref="H279:J282"/>
    <mergeCell ref="K279:M282"/>
    <mergeCell ref="N279:P282"/>
    <mergeCell ref="W275:Y278"/>
    <mergeCell ref="Z275:AB278"/>
    <mergeCell ref="AC275:AG278"/>
    <mergeCell ref="AH275:AJ278"/>
    <mergeCell ref="AK275:AM278"/>
    <mergeCell ref="AN275:AP278"/>
    <mergeCell ref="Q273:R274"/>
    <mergeCell ref="S273:V274"/>
    <mergeCell ref="W273:Y274"/>
    <mergeCell ref="B275:D278"/>
    <mergeCell ref="E275:G278"/>
    <mergeCell ref="H275:J278"/>
    <mergeCell ref="K275:M278"/>
    <mergeCell ref="N275:P278"/>
    <mergeCell ref="Q275:R278"/>
    <mergeCell ref="S275:V278"/>
    <mergeCell ref="AN270:AP274"/>
    <mergeCell ref="AQ270:AS274"/>
    <mergeCell ref="AT270:AV274"/>
    <mergeCell ref="AW270:AY274"/>
    <mergeCell ref="AZ270:BE274"/>
    <mergeCell ref="BF270:BI274"/>
    <mergeCell ref="B293:BI294"/>
    <mergeCell ref="B295:F300"/>
    <mergeCell ref="G295:K297"/>
    <mergeCell ref="L295:Q297"/>
    <mergeCell ref="R295:V300"/>
    <mergeCell ref="W295:AA297"/>
    <mergeCell ref="AB295:AG297"/>
    <mergeCell ref="AH295:AL300"/>
    <mergeCell ref="AM295:AQ297"/>
    <mergeCell ref="AR295:AW297"/>
    <mergeCell ref="BF279:BI282"/>
    <mergeCell ref="B283:BI284"/>
    <mergeCell ref="B285:F288"/>
    <mergeCell ref="G285:BI288"/>
    <mergeCell ref="B289:F292"/>
    <mergeCell ref="G289:AG292"/>
    <mergeCell ref="AH289:BI292"/>
    <mergeCell ref="AK279:AM282"/>
    <mergeCell ref="AN279:AP282"/>
    <mergeCell ref="AQ279:AS282"/>
    <mergeCell ref="AT279:AV282"/>
    <mergeCell ref="AW279:AY282"/>
    <mergeCell ref="AZ279:BE282"/>
    <mergeCell ref="Q279:R282"/>
    <mergeCell ref="S279:V282"/>
    <mergeCell ref="W279:Y282"/>
    <mergeCell ref="Z279:AB282"/>
    <mergeCell ref="AC279:AG282"/>
    <mergeCell ref="AH279:AJ282"/>
    <mergeCell ref="BD298:BI300"/>
    <mergeCell ref="B301:BI302"/>
    <mergeCell ref="B303:J307"/>
    <mergeCell ref="K303:S307"/>
    <mergeCell ref="T303:AF307"/>
    <mergeCell ref="AG303:AO307"/>
    <mergeCell ref="AP303:AX307"/>
    <mergeCell ref="AY303:BI307"/>
    <mergeCell ref="AX295:AZ300"/>
    <mergeCell ref="BA295:BC297"/>
    <mergeCell ref="BD295:BI297"/>
    <mergeCell ref="G298:K300"/>
    <mergeCell ref="L298:Q300"/>
    <mergeCell ref="W298:AA300"/>
    <mergeCell ref="AB298:AG300"/>
    <mergeCell ref="AM298:AQ300"/>
    <mergeCell ref="AR298:AW300"/>
    <mergeCell ref="BA298:BC300"/>
  </mergeCells>
  <conditionalFormatting sqref="AT66:AZ68 AY108:AZ119 AY123:AZ131 AY135:AZ137 AY141:AZ164 AY69:AZ104 AT69:AX164 BE66:BL164">
    <cfRule type="cellIs" dxfId="493" priority="38" operator="equal">
      <formula>0</formula>
    </cfRule>
  </conditionalFormatting>
  <conditionalFormatting sqref="AY177:AZ209">
    <cfRule type="cellIs" dxfId="492" priority="37" operator="equal">
      <formula>0</formula>
    </cfRule>
  </conditionalFormatting>
  <conditionalFormatting sqref="AE245:AK248 AO245:AQ248">
    <cfRule type="expression" dxfId="491" priority="36">
      <formula>($AB$245=0)</formula>
    </cfRule>
  </conditionalFormatting>
  <conditionalFormatting sqref="AK279:AM282">
    <cfRule type="cellIs" dxfId="490" priority="35" operator="equal">
      <formula>0</formula>
    </cfRule>
  </conditionalFormatting>
  <conditionalFormatting sqref="BA66:BB164">
    <cfRule type="cellIs" dxfId="489" priority="34" operator="equal">
      <formula>0</formula>
    </cfRule>
  </conditionalFormatting>
  <conditionalFormatting sqref="BG66:BL164">
    <cfRule type="cellIs" dxfId="488" priority="33" operator="lessThan">
      <formula>0</formula>
    </cfRule>
  </conditionalFormatting>
  <conditionalFormatting sqref="BG177:BI209">
    <cfRule type="cellIs" dxfId="487" priority="32" operator="equal">
      <formula>0</formula>
    </cfRule>
  </conditionalFormatting>
  <conditionalFormatting sqref="BG177:BI209">
    <cfRule type="cellIs" dxfId="486" priority="31" operator="lessThan">
      <formula>0</formula>
    </cfRule>
  </conditionalFormatting>
  <conditionalFormatting sqref="AZ245:BI248">
    <cfRule type="expression" dxfId="485" priority="30">
      <formula>$AW$245=0</formula>
    </cfRule>
  </conditionalFormatting>
  <conditionalFormatting sqref="AH279:AJ282">
    <cfRule type="cellIs" dxfId="484" priority="29" operator="equal">
      <formula>0</formula>
    </cfRule>
  </conditionalFormatting>
  <conditionalFormatting sqref="AT174:BB176 AT177:AX209 BE177:BF209 BE174:BI176 BA177:BB209">
    <cfRule type="cellIs" dxfId="483" priority="28" operator="equal">
      <formula>0</formula>
    </cfRule>
  </conditionalFormatting>
  <conditionalFormatting sqref="BG174:BI176">
    <cfRule type="cellIs" dxfId="482" priority="27" operator="lessThan">
      <formula>0</formula>
    </cfRule>
  </conditionalFormatting>
  <conditionalFormatting sqref="BC66:BD164">
    <cfRule type="cellIs" dxfId="481" priority="26" operator="equal">
      <formula>0</formula>
    </cfRule>
  </conditionalFormatting>
  <conditionalFormatting sqref="BC174:BD209">
    <cfRule type="cellIs" dxfId="480" priority="25" operator="equal">
      <formula>0</formula>
    </cfRule>
  </conditionalFormatting>
  <conditionalFormatting sqref="AE241:AK244">
    <cfRule type="expression" dxfId="479" priority="24">
      <formula>($AB$245=0)</formula>
    </cfRule>
  </conditionalFormatting>
  <conditionalFormatting sqref="AO241:AQ244">
    <cfRule type="expression" dxfId="478" priority="23">
      <formula>($AB$245=0)</formula>
    </cfRule>
  </conditionalFormatting>
  <conditionalFormatting sqref="AZ241:BI244">
    <cfRule type="expression" dxfId="477" priority="22">
      <formula>$AW$245=0</formula>
    </cfRule>
  </conditionalFormatting>
  <conditionalFormatting sqref="AY105:AZ107">
    <cfRule type="cellIs" dxfId="476" priority="21" operator="equal">
      <formula>0</formula>
    </cfRule>
  </conditionalFormatting>
  <conditionalFormatting sqref="AY120:AZ122">
    <cfRule type="cellIs" dxfId="475" priority="20" operator="equal">
      <formula>0</formula>
    </cfRule>
  </conditionalFormatting>
  <conditionalFormatting sqref="AY132:AZ134">
    <cfRule type="cellIs" dxfId="474" priority="19" operator="equal">
      <formula>0</formula>
    </cfRule>
  </conditionalFormatting>
  <conditionalFormatting sqref="AY138:AZ140">
    <cfRule type="cellIs" dxfId="473" priority="18" operator="equal">
      <formula>0</formula>
    </cfRule>
  </conditionalFormatting>
  <conditionalFormatting sqref="BJ165:BL170">
    <cfRule type="cellIs" dxfId="472" priority="17" operator="equal">
      <formula>0</formula>
    </cfRule>
  </conditionalFormatting>
  <conditionalFormatting sqref="BJ165:BL170">
    <cfRule type="cellIs" dxfId="471" priority="16" operator="lessThan">
      <formula>0</formula>
    </cfRule>
  </conditionalFormatting>
  <conditionalFormatting sqref="BJ171:BL173">
    <cfRule type="cellIs" dxfId="470" priority="15" operator="equal">
      <formula>0</formula>
    </cfRule>
  </conditionalFormatting>
  <conditionalFormatting sqref="BJ171:BL173">
    <cfRule type="cellIs" dxfId="469" priority="14" operator="lessThan">
      <formula>0</formula>
    </cfRule>
  </conditionalFormatting>
  <conditionalFormatting sqref="BH48:BI53">
    <cfRule type="cellIs" dxfId="468" priority="13" operator="equal">
      <formula>0</formula>
    </cfRule>
  </conditionalFormatting>
  <conditionalFormatting sqref="BJ174:BL176">
    <cfRule type="cellIs" dxfId="467" priority="12" operator="equal">
      <formula>0</formula>
    </cfRule>
  </conditionalFormatting>
  <conditionalFormatting sqref="BJ174:BL176">
    <cfRule type="cellIs" dxfId="466" priority="11" operator="lessThan">
      <formula>0</formula>
    </cfRule>
  </conditionalFormatting>
  <conditionalFormatting sqref="AL245:AN248">
    <cfRule type="expression" dxfId="465" priority="10">
      <formula>($AB$245=0)</formula>
    </cfRule>
  </conditionalFormatting>
  <conditionalFormatting sqref="AL241:AN244">
    <cfRule type="expression" dxfId="464" priority="9">
      <formula>($AB$245=0)</formula>
    </cfRule>
  </conditionalFormatting>
  <conditionalFormatting sqref="M66:Y68 Y69:Y71 M72:Y150">
    <cfRule type="cellIs" dxfId="463" priority="8" operator="equal">
      <formula>0</formula>
    </cfRule>
  </conditionalFormatting>
  <conditionalFormatting sqref="AC69:AC71">
    <cfRule type="cellIs" dxfId="462" priority="7" operator="equal">
      <formula>0</formula>
    </cfRule>
  </conditionalFormatting>
  <conditionalFormatting sqref="U69:U71">
    <cfRule type="cellIs" dxfId="461" priority="6" operator="equal">
      <formula>0</formula>
    </cfRule>
  </conditionalFormatting>
  <conditionalFormatting sqref="Q69:Q71">
    <cfRule type="cellIs" dxfId="460" priority="5" operator="equal">
      <formula>0</formula>
    </cfRule>
  </conditionalFormatting>
  <conditionalFormatting sqref="M69:M71">
    <cfRule type="cellIs" dxfId="459" priority="4" operator="equal">
      <formula>0</formula>
    </cfRule>
  </conditionalFormatting>
  <conditionalFormatting sqref="BH42:BI47">
    <cfRule type="cellIs" dxfId="458" priority="3" operator="equal">
      <formula>0</formula>
    </cfRule>
  </conditionalFormatting>
  <conditionalFormatting sqref="BJ177:BL179">
    <cfRule type="cellIs" dxfId="457" priority="2" operator="equal">
      <formula>0</formula>
    </cfRule>
  </conditionalFormatting>
  <conditionalFormatting sqref="BJ177:BL179">
    <cfRule type="cellIs" dxfId="456" priority="1" operator="lessThan">
      <formula>0</formula>
    </cfRule>
  </conditionalFormatting>
  <printOptions horizontalCentered="1"/>
  <pageMargins left="0.25" right="0.25" top="0.25" bottom="0.25" header="0" footer="0"/>
  <pageSetup scale="15" orientation="portrait" r:id="rId1"/>
  <drawing r:id="rId2"/>
  <legacyDrawing r:id="rId3"/>
</worksheet>
</file>

<file path=xl/worksheets/sheet1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55">
    <tabColor theme="8" tint="-0.249977111117893"/>
  </sheetPr>
  <dimension ref="A1:BO308"/>
  <sheetViews>
    <sheetView topLeftCell="A63" zoomScale="30" zoomScaleNormal="30" zoomScaleSheetLayoutView="30" workbookViewId="0">
      <selection activeCell="Y150" sqref="Y150:AB152"/>
    </sheetView>
  </sheetViews>
  <sheetFormatPr defaultRowHeight="15"/>
  <cols>
    <col min="2" max="15" width="9.42578125" customWidth="1"/>
    <col min="16" max="16" width="21" customWidth="1"/>
    <col min="17" max="17" width="9.42578125" customWidth="1"/>
    <col min="18" max="18" width="10.85546875" customWidth="1"/>
    <col min="19" max="19" width="16.28515625" customWidth="1"/>
    <col min="20" max="20" width="8.28515625" customWidth="1"/>
    <col min="21" max="23" width="9.42578125" customWidth="1"/>
    <col min="24" max="24" width="17.5703125" customWidth="1"/>
    <col min="25" max="25" width="14.5703125" customWidth="1"/>
    <col min="26" max="27" width="10.5703125" customWidth="1"/>
    <col min="28" max="28" width="7.140625" customWidth="1"/>
    <col min="29" max="31" width="9.42578125" customWidth="1"/>
    <col min="32" max="32" width="15.5703125" customWidth="1"/>
    <col min="33" max="40" width="9.42578125" customWidth="1"/>
    <col min="41" max="41" width="18.5703125" customWidth="1"/>
    <col min="42" max="46" width="9.42578125" customWidth="1"/>
    <col min="47" max="47" width="16.28515625" customWidth="1"/>
    <col min="48" max="49" width="9.42578125" customWidth="1"/>
    <col min="50" max="50" width="12" customWidth="1"/>
    <col min="51" max="51" width="9.42578125" customWidth="1"/>
    <col min="52" max="52" width="12" customWidth="1"/>
    <col min="53" max="53" width="9.42578125" customWidth="1"/>
    <col min="54" max="56" width="11.5703125" customWidth="1"/>
    <col min="57" max="59" width="9.42578125" customWidth="1"/>
    <col min="60" max="60" width="12" customWidth="1"/>
    <col min="61" max="61" width="11.42578125" customWidth="1"/>
    <col min="63" max="63" width="9.140625" customWidth="1"/>
  </cols>
  <sheetData>
    <row r="1" spans="2:61" ht="15.75" thickBot="1"/>
    <row r="2" spans="2:61" ht="15" customHeight="1" thickTop="1">
      <c r="B2" s="475" t="s">
        <v>0</v>
      </c>
      <c r="C2" s="476"/>
      <c r="D2" s="476"/>
      <c r="E2" s="476"/>
      <c r="F2" s="476"/>
      <c r="G2" s="476"/>
      <c r="H2" s="476"/>
      <c r="I2" s="476"/>
      <c r="J2" s="476"/>
      <c r="K2" s="476"/>
      <c r="L2" s="476"/>
      <c r="M2" s="476"/>
      <c r="N2" s="476"/>
      <c r="O2" s="476"/>
      <c r="P2" s="476"/>
      <c r="Q2" s="476"/>
      <c r="R2" s="476"/>
      <c r="S2" s="476"/>
      <c r="T2" s="476"/>
      <c r="U2" s="476"/>
      <c r="V2" s="476"/>
      <c r="W2" s="476"/>
      <c r="X2" s="476"/>
      <c r="Y2" s="476"/>
      <c r="Z2" s="476"/>
      <c r="AA2" s="476"/>
      <c r="AB2" s="476"/>
      <c r="AC2" s="476"/>
      <c r="AD2" s="476"/>
      <c r="AE2" s="476"/>
      <c r="AF2" s="476"/>
      <c r="AG2" s="476"/>
      <c r="AH2" s="476"/>
      <c r="AI2" s="476"/>
      <c r="AJ2" s="476"/>
      <c r="AK2" s="476"/>
      <c r="AL2" s="476"/>
      <c r="AM2" s="476"/>
      <c r="AN2" s="476"/>
      <c r="AO2" s="476"/>
      <c r="AP2" s="476"/>
      <c r="AQ2" s="476"/>
      <c r="AR2" s="476"/>
      <c r="AS2" s="476"/>
      <c r="AT2" s="476"/>
      <c r="AU2" s="476"/>
      <c r="AV2" s="476"/>
      <c r="AW2" s="476"/>
      <c r="AX2" s="476"/>
      <c r="AY2" s="476"/>
      <c r="AZ2" s="481"/>
      <c r="BA2" s="481"/>
      <c r="BB2" s="481"/>
      <c r="BC2" s="481"/>
      <c r="BD2" s="481"/>
      <c r="BE2" s="481"/>
      <c r="BF2" s="481"/>
      <c r="BG2" s="481"/>
      <c r="BH2" s="481"/>
      <c r="BI2" s="482"/>
    </row>
    <row r="3" spans="2:61" ht="15" customHeight="1">
      <c r="B3" s="477"/>
      <c r="C3" s="478"/>
      <c r="D3" s="478"/>
      <c r="E3" s="478"/>
      <c r="F3" s="478"/>
      <c r="G3" s="478"/>
      <c r="H3" s="478"/>
      <c r="I3" s="478"/>
      <c r="J3" s="478"/>
      <c r="K3" s="478"/>
      <c r="L3" s="478"/>
      <c r="M3" s="478"/>
      <c r="N3" s="478"/>
      <c r="O3" s="478"/>
      <c r="P3" s="478"/>
      <c r="Q3" s="478"/>
      <c r="R3" s="478"/>
      <c r="S3" s="478"/>
      <c r="T3" s="478"/>
      <c r="U3" s="478"/>
      <c r="V3" s="478"/>
      <c r="W3" s="478"/>
      <c r="X3" s="478"/>
      <c r="Y3" s="478"/>
      <c r="Z3" s="478"/>
      <c r="AA3" s="478"/>
      <c r="AB3" s="478"/>
      <c r="AC3" s="478"/>
      <c r="AD3" s="478"/>
      <c r="AE3" s="478"/>
      <c r="AF3" s="478"/>
      <c r="AG3" s="478"/>
      <c r="AH3" s="478"/>
      <c r="AI3" s="478"/>
      <c r="AJ3" s="478"/>
      <c r="AK3" s="478"/>
      <c r="AL3" s="478"/>
      <c r="AM3" s="478"/>
      <c r="AN3" s="478"/>
      <c r="AO3" s="478"/>
      <c r="AP3" s="478"/>
      <c r="AQ3" s="478"/>
      <c r="AR3" s="478"/>
      <c r="AS3" s="478"/>
      <c r="AT3" s="478"/>
      <c r="AU3" s="478"/>
      <c r="AV3" s="478"/>
      <c r="AW3" s="478"/>
      <c r="AX3" s="478"/>
      <c r="AY3" s="478"/>
      <c r="AZ3" s="483"/>
      <c r="BA3" s="483"/>
      <c r="BB3" s="483"/>
      <c r="BC3" s="483"/>
      <c r="BD3" s="483"/>
      <c r="BE3" s="483"/>
      <c r="BF3" s="483"/>
      <c r="BG3" s="483"/>
      <c r="BH3" s="483"/>
      <c r="BI3" s="484"/>
    </row>
    <row r="4" spans="2:61" ht="15" customHeight="1">
      <c r="B4" s="477"/>
      <c r="C4" s="478"/>
      <c r="D4" s="478"/>
      <c r="E4" s="478"/>
      <c r="F4" s="478"/>
      <c r="G4" s="478"/>
      <c r="H4" s="478"/>
      <c r="I4" s="478"/>
      <c r="J4" s="478"/>
      <c r="K4" s="478"/>
      <c r="L4" s="478"/>
      <c r="M4" s="478"/>
      <c r="N4" s="478"/>
      <c r="O4" s="478"/>
      <c r="P4" s="478"/>
      <c r="Q4" s="478"/>
      <c r="R4" s="478"/>
      <c r="S4" s="478"/>
      <c r="T4" s="478"/>
      <c r="U4" s="478"/>
      <c r="V4" s="478"/>
      <c r="W4" s="478"/>
      <c r="X4" s="478"/>
      <c r="Y4" s="478"/>
      <c r="Z4" s="478"/>
      <c r="AA4" s="478"/>
      <c r="AB4" s="478"/>
      <c r="AC4" s="478"/>
      <c r="AD4" s="478"/>
      <c r="AE4" s="478"/>
      <c r="AF4" s="478"/>
      <c r="AG4" s="478"/>
      <c r="AH4" s="478"/>
      <c r="AI4" s="478"/>
      <c r="AJ4" s="478"/>
      <c r="AK4" s="478"/>
      <c r="AL4" s="478"/>
      <c r="AM4" s="478"/>
      <c r="AN4" s="478"/>
      <c r="AO4" s="478"/>
      <c r="AP4" s="478"/>
      <c r="AQ4" s="478"/>
      <c r="AR4" s="478"/>
      <c r="AS4" s="478"/>
      <c r="AT4" s="478"/>
      <c r="AU4" s="478"/>
      <c r="AV4" s="478"/>
      <c r="AW4" s="478"/>
      <c r="AX4" s="478"/>
      <c r="AY4" s="478"/>
      <c r="AZ4" s="483"/>
      <c r="BA4" s="483"/>
      <c r="BB4" s="483"/>
      <c r="BC4" s="483"/>
      <c r="BD4" s="483"/>
      <c r="BE4" s="483"/>
      <c r="BF4" s="483"/>
      <c r="BG4" s="483"/>
      <c r="BH4" s="483"/>
      <c r="BI4" s="484"/>
    </row>
    <row r="5" spans="2:61" ht="15" customHeight="1">
      <c r="B5" s="477"/>
      <c r="C5" s="478"/>
      <c r="D5" s="478"/>
      <c r="E5" s="478"/>
      <c r="F5" s="478"/>
      <c r="G5" s="478"/>
      <c r="H5" s="478"/>
      <c r="I5" s="478"/>
      <c r="J5" s="478"/>
      <c r="K5" s="478"/>
      <c r="L5" s="478"/>
      <c r="M5" s="478"/>
      <c r="N5" s="478"/>
      <c r="O5" s="478"/>
      <c r="P5" s="478"/>
      <c r="Q5" s="478"/>
      <c r="R5" s="478"/>
      <c r="S5" s="478"/>
      <c r="T5" s="478"/>
      <c r="U5" s="478"/>
      <c r="V5" s="478"/>
      <c r="W5" s="478"/>
      <c r="X5" s="478"/>
      <c r="Y5" s="478"/>
      <c r="Z5" s="478"/>
      <c r="AA5" s="478"/>
      <c r="AB5" s="478"/>
      <c r="AC5" s="478"/>
      <c r="AD5" s="478"/>
      <c r="AE5" s="478"/>
      <c r="AF5" s="478"/>
      <c r="AG5" s="478"/>
      <c r="AH5" s="478"/>
      <c r="AI5" s="478"/>
      <c r="AJ5" s="478"/>
      <c r="AK5" s="478"/>
      <c r="AL5" s="478"/>
      <c r="AM5" s="478"/>
      <c r="AN5" s="478"/>
      <c r="AO5" s="478"/>
      <c r="AP5" s="478"/>
      <c r="AQ5" s="478"/>
      <c r="AR5" s="478"/>
      <c r="AS5" s="478"/>
      <c r="AT5" s="478"/>
      <c r="AU5" s="478"/>
      <c r="AV5" s="478"/>
      <c r="AW5" s="478"/>
      <c r="AX5" s="478"/>
      <c r="AY5" s="478"/>
      <c r="AZ5" s="483"/>
      <c r="BA5" s="483"/>
      <c r="BB5" s="483"/>
      <c r="BC5" s="483"/>
      <c r="BD5" s="483"/>
      <c r="BE5" s="483"/>
      <c r="BF5" s="483"/>
      <c r="BG5" s="483"/>
      <c r="BH5" s="483"/>
      <c r="BI5" s="484"/>
    </row>
    <row r="6" spans="2:61" ht="15" customHeight="1">
      <c r="B6" s="477"/>
      <c r="C6" s="478"/>
      <c r="D6" s="478"/>
      <c r="E6" s="478"/>
      <c r="F6" s="478"/>
      <c r="G6" s="478"/>
      <c r="H6" s="478"/>
      <c r="I6" s="478"/>
      <c r="J6" s="478"/>
      <c r="K6" s="478"/>
      <c r="L6" s="478"/>
      <c r="M6" s="478"/>
      <c r="N6" s="478"/>
      <c r="O6" s="478"/>
      <c r="P6" s="478"/>
      <c r="Q6" s="478"/>
      <c r="R6" s="478"/>
      <c r="S6" s="478"/>
      <c r="T6" s="478"/>
      <c r="U6" s="478"/>
      <c r="V6" s="478"/>
      <c r="W6" s="478"/>
      <c r="X6" s="478"/>
      <c r="Y6" s="478"/>
      <c r="Z6" s="478"/>
      <c r="AA6" s="478"/>
      <c r="AB6" s="478"/>
      <c r="AC6" s="478"/>
      <c r="AD6" s="478"/>
      <c r="AE6" s="478"/>
      <c r="AF6" s="478"/>
      <c r="AG6" s="478"/>
      <c r="AH6" s="478"/>
      <c r="AI6" s="478"/>
      <c r="AJ6" s="478"/>
      <c r="AK6" s="478"/>
      <c r="AL6" s="478"/>
      <c r="AM6" s="478"/>
      <c r="AN6" s="478"/>
      <c r="AO6" s="478"/>
      <c r="AP6" s="478"/>
      <c r="AQ6" s="478"/>
      <c r="AR6" s="478"/>
      <c r="AS6" s="478"/>
      <c r="AT6" s="478"/>
      <c r="AU6" s="478"/>
      <c r="AV6" s="478"/>
      <c r="AW6" s="478"/>
      <c r="AX6" s="478"/>
      <c r="AY6" s="478"/>
      <c r="AZ6" s="483"/>
      <c r="BA6" s="483"/>
      <c r="BB6" s="483"/>
      <c r="BC6" s="483"/>
      <c r="BD6" s="483"/>
      <c r="BE6" s="483"/>
      <c r="BF6" s="483"/>
      <c r="BG6" s="483"/>
      <c r="BH6" s="483"/>
      <c r="BI6" s="484"/>
    </row>
    <row r="7" spans="2:61" ht="15" customHeight="1">
      <c r="B7" s="477"/>
      <c r="C7" s="478"/>
      <c r="D7" s="478"/>
      <c r="E7" s="478"/>
      <c r="F7" s="478"/>
      <c r="G7" s="478"/>
      <c r="H7" s="478"/>
      <c r="I7" s="478"/>
      <c r="J7" s="478"/>
      <c r="K7" s="478"/>
      <c r="L7" s="478"/>
      <c r="M7" s="478"/>
      <c r="N7" s="478"/>
      <c r="O7" s="478"/>
      <c r="P7" s="478"/>
      <c r="Q7" s="478"/>
      <c r="R7" s="478"/>
      <c r="S7" s="478"/>
      <c r="T7" s="478"/>
      <c r="U7" s="478"/>
      <c r="V7" s="478"/>
      <c r="W7" s="478"/>
      <c r="X7" s="478"/>
      <c r="Y7" s="478"/>
      <c r="Z7" s="478"/>
      <c r="AA7" s="478"/>
      <c r="AB7" s="478"/>
      <c r="AC7" s="478"/>
      <c r="AD7" s="478"/>
      <c r="AE7" s="478"/>
      <c r="AF7" s="478"/>
      <c r="AG7" s="478"/>
      <c r="AH7" s="478"/>
      <c r="AI7" s="478"/>
      <c r="AJ7" s="478"/>
      <c r="AK7" s="478"/>
      <c r="AL7" s="478"/>
      <c r="AM7" s="478"/>
      <c r="AN7" s="478"/>
      <c r="AO7" s="478"/>
      <c r="AP7" s="478"/>
      <c r="AQ7" s="478"/>
      <c r="AR7" s="478"/>
      <c r="AS7" s="478"/>
      <c r="AT7" s="478"/>
      <c r="AU7" s="478"/>
      <c r="AV7" s="478"/>
      <c r="AW7" s="478"/>
      <c r="AX7" s="478"/>
      <c r="AY7" s="478"/>
      <c r="AZ7" s="483"/>
      <c r="BA7" s="483"/>
      <c r="BB7" s="483"/>
      <c r="BC7" s="483"/>
      <c r="BD7" s="483"/>
      <c r="BE7" s="483"/>
      <c r="BF7" s="483"/>
      <c r="BG7" s="483"/>
      <c r="BH7" s="483"/>
      <c r="BI7" s="484"/>
    </row>
    <row r="8" spans="2:61" ht="15" customHeight="1">
      <c r="B8" s="477"/>
      <c r="C8" s="478"/>
      <c r="D8" s="478"/>
      <c r="E8" s="478"/>
      <c r="F8" s="478"/>
      <c r="G8" s="478"/>
      <c r="H8" s="478"/>
      <c r="I8" s="478"/>
      <c r="J8" s="478"/>
      <c r="K8" s="478"/>
      <c r="L8" s="478"/>
      <c r="M8" s="478"/>
      <c r="N8" s="478"/>
      <c r="O8" s="478"/>
      <c r="P8" s="478"/>
      <c r="Q8" s="478"/>
      <c r="R8" s="478"/>
      <c r="S8" s="478"/>
      <c r="T8" s="478"/>
      <c r="U8" s="478"/>
      <c r="V8" s="478"/>
      <c r="W8" s="478"/>
      <c r="X8" s="478"/>
      <c r="Y8" s="478"/>
      <c r="Z8" s="478"/>
      <c r="AA8" s="478"/>
      <c r="AB8" s="478"/>
      <c r="AC8" s="478"/>
      <c r="AD8" s="478"/>
      <c r="AE8" s="478"/>
      <c r="AF8" s="478"/>
      <c r="AG8" s="478"/>
      <c r="AH8" s="478"/>
      <c r="AI8" s="478"/>
      <c r="AJ8" s="478"/>
      <c r="AK8" s="478"/>
      <c r="AL8" s="478"/>
      <c r="AM8" s="478"/>
      <c r="AN8" s="478"/>
      <c r="AO8" s="478"/>
      <c r="AP8" s="478"/>
      <c r="AQ8" s="478"/>
      <c r="AR8" s="478"/>
      <c r="AS8" s="478"/>
      <c r="AT8" s="478"/>
      <c r="AU8" s="478"/>
      <c r="AV8" s="478"/>
      <c r="AW8" s="478"/>
      <c r="AX8" s="478"/>
      <c r="AY8" s="478"/>
      <c r="AZ8" s="483"/>
      <c r="BA8" s="483"/>
      <c r="BB8" s="483"/>
      <c r="BC8" s="483"/>
      <c r="BD8" s="483"/>
      <c r="BE8" s="483"/>
      <c r="BF8" s="483"/>
      <c r="BG8" s="483"/>
      <c r="BH8" s="483"/>
      <c r="BI8" s="484"/>
    </row>
    <row r="9" spans="2:61" ht="15" customHeight="1">
      <c r="B9" s="477"/>
      <c r="C9" s="478"/>
      <c r="D9" s="478"/>
      <c r="E9" s="478"/>
      <c r="F9" s="478"/>
      <c r="G9" s="478"/>
      <c r="H9" s="478"/>
      <c r="I9" s="478"/>
      <c r="J9" s="478"/>
      <c r="K9" s="478"/>
      <c r="L9" s="478"/>
      <c r="M9" s="478"/>
      <c r="N9" s="478"/>
      <c r="O9" s="478"/>
      <c r="P9" s="478"/>
      <c r="Q9" s="478"/>
      <c r="R9" s="478"/>
      <c r="S9" s="478"/>
      <c r="T9" s="478"/>
      <c r="U9" s="478"/>
      <c r="V9" s="478"/>
      <c r="W9" s="478"/>
      <c r="X9" s="478"/>
      <c r="Y9" s="478"/>
      <c r="Z9" s="478"/>
      <c r="AA9" s="478"/>
      <c r="AB9" s="478"/>
      <c r="AC9" s="478"/>
      <c r="AD9" s="478"/>
      <c r="AE9" s="478"/>
      <c r="AF9" s="478"/>
      <c r="AG9" s="478"/>
      <c r="AH9" s="478"/>
      <c r="AI9" s="478"/>
      <c r="AJ9" s="478"/>
      <c r="AK9" s="478"/>
      <c r="AL9" s="478"/>
      <c r="AM9" s="478"/>
      <c r="AN9" s="478"/>
      <c r="AO9" s="478"/>
      <c r="AP9" s="478"/>
      <c r="AQ9" s="478"/>
      <c r="AR9" s="478"/>
      <c r="AS9" s="478"/>
      <c r="AT9" s="478"/>
      <c r="AU9" s="478"/>
      <c r="AV9" s="478"/>
      <c r="AW9" s="478"/>
      <c r="AX9" s="478"/>
      <c r="AY9" s="478"/>
      <c r="AZ9" s="483"/>
      <c r="BA9" s="483"/>
      <c r="BB9" s="483"/>
      <c r="BC9" s="483"/>
      <c r="BD9" s="483"/>
      <c r="BE9" s="483"/>
      <c r="BF9" s="483"/>
      <c r="BG9" s="483"/>
      <c r="BH9" s="483"/>
      <c r="BI9" s="484"/>
    </row>
    <row r="10" spans="2:61" ht="15" customHeight="1">
      <c r="B10" s="477"/>
      <c r="C10" s="478"/>
      <c r="D10" s="478"/>
      <c r="E10" s="478"/>
      <c r="F10" s="478"/>
      <c r="G10" s="478"/>
      <c r="H10" s="478"/>
      <c r="I10" s="478"/>
      <c r="J10" s="478"/>
      <c r="K10" s="478"/>
      <c r="L10" s="478"/>
      <c r="M10" s="478"/>
      <c r="N10" s="478"/>
      <c r="O10" s="478"/>
      <c r="P10" s="478"/>
      <c r="Q10" s="478"/>
      <c r="R10" s="478"/>
      <c r="S10" s="478"/>
      <c r="T10" s="478"/>
      <c r="U10" s="478"/>
      <c r="V10" s="478"/>
      <c r="W10" s="478"/>
      <c r="X10" s="478"/>
      <c r="Y10" s="478"/>
      <c r="Z10" s="478"/>
      <c r="AA10" s="478"/>
      <c r="AB10" s="478"/>
      <c r="AC10" s="478"/>
      <c r="AD10" s="478"/>
      <c r="AE10" s="478"/>
      <c r="AF10" s="478"/>
      <c r="AG10" s="478"/>
      <c r="AH10" s="478"/>
      <c r="AI10" s="478"/>
      <c r="AJ10" s="478"/>
      <c r="AK10" s="478"/>
      <c r="AL10" s="478"/>
      <c r="AM10" s="478"/>
      <c r="AN10" s="478"/>
      <c r="AO10" s="478"/>
      <c r="AP10" s="478"/>
      <c r="AQ10" s="478"/>
      <c r="AR10" s="478"/>
      <c r="AS10" s="478"/>
      <c r="AT10" s="478"/>
      <c r="AU10" s="478"/>
      <c r="AV10" s="478"/>
      <c r="AW10" s="478"/>
      <c r="AX10" s="478"/>
      <c r="AY10" s="478"/>
      <c r="AZ10" s="483"/>
      <c r="BA10" s="483"/>
      <c r="BB10" s="483"/>
      <c r="BC10" s="483"/>
      <c r="BD10" s="483"/>
      <c r="BE10" s="483"/>
      <c r="BF10" s="483"/>
      <c r="BG10" s="483"/>
      <c r="BH10" s="483"/>
      <c r="BI10" s="484"/>
    </row>
    <row r="11" spans="2:61" ht="15.75" customHeight="1" thickBot="1">
      <c r="B11" s="479"/>
      <c r="C11" s="480"/>
      <c r="D11" s="480"/>
      <c r="E11" s="480"/>
      <c r="F11" s="480"/>
      <c r="G11" s="480"/>
      <c r="H11" s="480"/>
      <c r="I11" s="480"/>
      <c r="J11" s="480"/>
      <c r="K11" s="480"/>
      <c r="L11" s="480"/>
      <c r="M11" s="480"/>
      <c r="N11" s="480"/>
      <c r="O11" s="480"/>
      <c r="P11" s="480"/>
      <c r="Q11" s="480"/>
      <c r="R11" s="480"/>
      <c r="S11" s="480"/>
      <c r="T11" s="480"/>
      <c r="U11" s="480"/>
      <c r="V11" s="480"/>
      <c r="W11" s="480"/>
      <c r="X11" s="480"/>
      <c r="Y11" s="480"/>
      <c r="Z11" s="480"/>
      <c r="AA11" s="480"/>
      <c r="AB11" s="480"/>
      <c r="AC11" s="480"/>
      <c r="AD11" s="480"/>
      <c r="AE11" s="480"/>
      <c r="AF11" s="480"/>
      <c r="AG11" s="480"/>
      <c r="AH11" s="480"/>
      <c r="AI11" s="480"/>
      <c r="AJ11" s="480"/>
      <c r="AK11" s="480"/>
      <c r="AL11" s="480"/>
      <c r="AM11" s="480"/>
      <c r="AN11" s="480"/>
      <c r="AO11" s="480"/>
      <c r="AP11" s="480"/>
      <c r="AQ11" s="480"/>
      <c r="AR11" s="480"/>
      <c r="AS11" s="480"/>
      <c r="AT11" s="480"/>
      <c r="AU11" s="480"/>
      <c r="AV11" s="480"/>
      <c r="AW11" s="480"/>
      <c r="AX11" s="480"/>
      <c r="AY11" s="480"/>
      <c r="AZ11" s="485"/>
      <c r="BA11" s="485"/>
      <c r="BB11" s="485"/>
      <c r="BC11" s="485"/>
      <c r="BD11" s="485"/>
      <c r="BE11" s="485"/>
      <c r="BF11" s="485"/>
      <c r="BG11" s="485"/>
      <c r="BH11" s="485"/>
      <c r="BI11" s="486"/>
    </row>
    <row r="12" spans="2:61" ht="16.5" customHeight="1" thickTop="1" thickBot="1">
      <c r="B12" s="183" t="s">
        <v>1</v>
      </c>
      <c r="C12" s="183"/>
      <c r="D12" s="183"/>
      <c r="E12" s="183"/>
      <c r="F12" s="183"/>
      <c r="G12" s="183"/>
      <c r="H12" s="183"/>
      <c r="I12" s="183"/>
      <c r="J12" s="183"/>
      <c r="K12" s="183"/>
      <c r="L12" s="183"/>
      <c r="M12" s="183"/>
      <c r="N12" s="183"/>
      <c r="O12" s="183"/>
      <c r="P12" s="183"/>
      <c r="Q12" s="183"/>
      <c r="R12" s="183"/>
      <c r="S12" s="183"/>
      <c r="T12" s="183"/>
      <c r="U12" s="183"/>
      <c r="V12" s="183"/>
      <c r="W12" s="183"/>
      <c r="X12" s="183"/>
      <c r="Y12" s="183"/>
      <c r="Z12" s="183"/>
      <c r="AA12" s="183"/>
      <c r="AB12" s="183"/>
      <c r="AC12" s="183"/>
      <c r="AD12" s="183"/>
      <c r="AE12" s="183"/>
      <c r="AF12" s="183"/>
      <c r="AG12" s="183"/>
      <c r="AH12" s="183"/>
      <c r="AI12" s="183"/>
      <c r="AJ12" s="183"/>
      <c r="AK12" s="183"/>
      <c r="AL12" s="183"/>
      <c r="AM12" s="183"/>
      <c r="AN12" s="183"/>
      <c r="AO12" s="183"/>
      <c r="AP12" s="183"/>
      <c r="AQ12" s="183"/>
      <c r="AR12" s="183"/>
      <c r="AS12" s="183"/>
      <c r="AT12" s="183"/>
      <c r="AU12" s="183"/>
      <c r="AV12" s="183"/>
      <c r="AW12" s="183"/>
      <c r="AX12" s="183"/>
      <c r="AY12" s="183"/>
      <c r="AZ12" s="183"/>
      <c r="BA12" s="183"/>
      <c r="BB12" s="183"/>
      <c r="BC12" s="183"/>
      <c r="BD12" s="183"/>
      <c r="BE12" s="183"/>
      <c r="BF12" s="183"/>
      <c r="BG12" s="183"/>
      <c r="BH12" s="183"/>
      <c r="BI12" s="183"/>
    </row>
    <row r="13" spans="2:61" ht="16.5" customHeight="1" thickTop="1" thickBot="1">
      <c r="B13" s="183"/>
      <c r="C13" s="183"/>
      <c r="D13" s="183"/>
      <c r="E13" s="183"/>
      <c r="F13" s="183"/>
      <c r="G13" s="183"/>
      <c r="H13" s="183"/>
      <c r="I13" s="183"/>
      <c r="J13" s="183"/>
      <c r="K13" s="183"/>
      <c r="L13" s="183"/>
      <c r="M13" s="183"/>
      <c r="N13" s="183"/>
      <c r="O13" s="183"/>
      <c r="P13" s="183"/>
      <c r="Q13" s="183"/>
      <c r="R13" s="183"/>
      <c r="S13" s="183"/>
      <c r="T13" s="183"/>
      <c r="U13" s="183"/>
      <c r="V13" s="183"/>
      <c r="W13" s="183"/>
      <c r="X13" s="183"/>
      <c r="Y13" s="183"/>
      <c r="Z13" s="183"/>
      <c r="AA13" s="183"/>
      <c r="AB13" s="183"/>
      <c r="AC13" s="183"/>
      <c r="AD13" s="183"/>
      <c r="AE13" s="183"/>
      <c r="AF13" s="183"/>
      <c r="AG13" s="183"/>
      <c r="AH13" s="183"/>
      <c r="AI13" s="183"/>
      <c r="AJ13" s="183"/>
      <c r="AK13" s="183"/>
      <c r="AL13" s="183"/>
      <c r="AM13" s="183"/>
      <c r="AN13" s="183"/>
      <c r="AO13" s="183"/>
      <c r="AP13" s="183"/>
      <c r="AQ13" s="183"/>
      <c r="AR13" s="183"/>
      <c r="AS13" s="183"/>
      <c r="AT13" s="183"/>
      <c r="AU13" s="183"/>
      <c r="AV13" s="183"/>
      <c r="AW13" s="183"/>
      <c r="AX13" s="183"/>
      <c r="AY13" s="183"/>
      <c r="AZ13" s="183"/>
      <c r="BA13" s="183"/>
      <c r="BB13" s="183"/>
      <c r="BC13" s="183"/>
      <c r="BD13" s="183"/>
      <c r="BE13" s="183"/>
      <c r="BF13" s="183"/>
      <c r="BG13" s="183"/>
      <c r="BH13" s="183"/>
      <c r="BI13" s="183"/>
    </row>
    <row r="14" spans="2:61" ht="16.5" customHeight="1" thickTop="1" thickBot="1">
      <c r="B14" s="183"/>
      <c r="C14" s="183"/>
      <c r="D14" s="183"/>
      <c r="E14" s="183"/>
      <c r="F14" s="183"/>
      <c r="G14" s="183"/>
      <c r="H14" s="183"/>
      <c r="I14" s="183"/>
      <c r="J14" s="183"/>
      <c r="K14" s="183"/>
      <c r="L14" s="183"/>
      <c r="M14" s="183"/>
      <c r="N14" s="183"/>
      <c r="O14" s="183"/>
      <c r="P14" s="183"/>
      <c r="Q14" s="183"/>
      <c r="R14" s="183"/>
      <c r="S14" s="183"/>
      <c r="T14" s="183"/>
      <c r="U14" s="183"/>
      <c r="V14" s="183"/>
      <c r="W14" s="183"/>
      <c r="X14" s="183"/>
      <c r="Y14" s="183"/>
      <c r="Z14" s="183"/>
      <c r="AA14" s="183"/>
      <c r="AB14" s="183"/>
      <c r="AC14" s="183"/>
      <c r="AD14" s="183"/>
      <c r="AE14" s="183"/>
      <c r="AF14" s="183"/>
      <c r="AG14" s="183"/>
      <c r="AH14" s="183"/>
      <c r="AI14" s="183"/>
      <c r="AJ14" s="183"/>
      <c r="AK14" s="183"/>
      <c r="AL14" s="183"/>
      <c r="AM14" s="183"/>
      <c r="AN14" s="183"/>
      <c r="AO14" s="183"/>
      <c r="AP14" s="183"/>
      <c r="AQ14" s="183"/>
      <c r="AR14" s="183"/>
      <c r="AS14" s="183"/>
      <c r="AT14" s="183"/>
      <c r="AU14" s="183"/>
      <c r="AV14" s="183"/>
      <c r="AW14" s="183"/>
      <c r="AX14" s="183"/>
      <c r="AY14" s="183"/>
      <c r="AZ14" s="183"/>
      <c r="BA14" s="183"/>
      <c r="BB14" s="183"/>
      <c r="BC14" s="183"/>
      <c r="BD14" s="183"/>
      <c r="BE14" s="183"/>
      <c r="BF14" s="183"/>
      <c r="BG14" s="183"/>
      <c r="BH14" s="183"/>
      <c r="BI14" s="183"/>
    </row>
    <row r="15" spans="2:61" ht="16.5" customHeight="1" thickTop="1" thickBot="1">
      <c r="B15" s="183"/>
      <c r="C15" s="183"/>
      <c r="D15" s="183"/>
      <c r="E15" s="183"/>
      <c r="F15" s="183"/>
      <c r="G15" s="183"/>
      <c r="H15" s="183"/>
      <c r="I15" s="183"/>
      <c r="J15" s="183"/>
      <c r="K15" s="183"/>
      <c r="L15" s="183"/>
      <c r="M15" s="183"/>
      <c r="N15" s="183"/>
      <c r="O15" s="183"/>
      <c r="P15" s="183"/>
      <c r="Q15" s="183"/>
      <c r="R15" s="183"/>
      <c r="S15" s="183"/>
      <c r="T15" s="183"/>
      <c r="U15" s="183"/>
      <c r="V15" s="183"/>
      <c r="W15" s="183"/>
      <c r="X15" s="183"/>
      <c r="Y15" s="183"/>
      <c r="Z15" s="183"/>
      <c r="AA15" s="183"/>
      <c r="AB15" s="183"/>
      <c r="AC15" s="183"/>
      <c r="AD15" s="183"/>
      <c r="AE15" s="183"/>
      <c r="AF15" s="183"/>
      <c r="AG15" s="183"/>
      <c r="AH15" s="183"/>
      <c r="AI15" s="183"/>
      <c r="AJ15" s="183"/>
      <c r="AK15" s="183"/>
      <c r="AL15" s="183"/>
      <c r="AM15" s="183"/>
      <c r="AN15" s="183"/>
      <c r="AO15" s="183"/>
      <c r="AP15" s="183"/>
      <c r="AQ15" s="183"/>
      <c r="AR15" s="183"/>
      <c r="AS15" s="183"/>
      <c r="AT15" s="183"/>
      <c r="AU15" s="183"/>
      <c r="AV15" s="183"/>
      <c r="AW15" s="183"/>
      <c r="AX15" s="183"/>
      <c r="AY15" s="183"/>
      <c r="AZ15" s="183"/>
      <c r="BA15" s="183"/>
      <c r="BB15" s="183"/>
      <c r="BC15" s="183"/>
      <c r="BD15" s="183"/>
      <c r="BE15" s="183"/>
      <c r="BF15" s="183"/>
      <c r="BG15" s="183"/>
      <c r="BH15" s="183"/>
      <c r="BI15" s="183"/>
    </row>
    <row r="16" spans="2:61" ht="16.5" customHeight="1" thickTop="1" thickBot="1">
      <c r="B16" s="146"/>
      <c r="C16" s="146"/>
      <c r="D16" s="146"/>
      <c r="E16" s="146"/>
      <c r="F16" s="146"/>
      <c r="G16" s="146"/>
      <c r="H16" s="146"/>
      <c r="I16" s="146"/>
      <c r="J16" s="146"/>
      <c r="K16" s="146"/>
      <c r="L16" s="146"/>
      <c r="M16" s="146"/>
      <c r="N16" s="146"/>
      <c r="O16" s="146"/>
      <c r="P16" s="146"/>
      <c r="Q16" s="146"/>
      <c r="R16" s="146"/>
      <c r="S16" s="146"/>
      <c r="T16" s="146"/>
      <c r="U16" s="146"/>
      <c r="V16" s="146"/>
      <c r="W16" s="146"/>
      <c r="X16" s="146"/>
      <c r="Y16" s="146"/>
      <c r="Z16" s="146"/>
      <c r="AA16" s="146"/>
      <c r="AB16" s="146"/>
      <c r="AC16" s="146"/>
      <c r="AD16" s="146"/>
      <c r="AE16" s="146"/>
      <c r="AF16" s="146"/>
      <c r="AG16" s="146"/>
      <c r="AH16" s="146"/>
      <c r="AI16" s="146"/>
      <c r="AJ16" s="146"/>
      <c r="AK16" s="146"/>
      <c r="AL16" s="146"/>
      <c r="AM16" s="146"/>
      <c r="AN16" s="146"/>
      <c r="AO16" s="146"/>
      <c r="AP16" s="146"/>
      <c r="AQ16" s="146"/>
      <c r="AR16" s="146"/>
      <c r="AS16" s="146"/>
      <c r="AT16" s="146"/>
      <c r="AU16" s="146"/>
      <c r="AV16" s="146"/>
      <c r="AW16" s="146"/>
      <c r="AX16" s="146"/>
      <c r="AY16" s="146"/>
      <c r="AZ16" s="146"/>
      <c r="BA16" s="146"/>
      <c r="BB16" s="146"/>
      <c r="BC16" s="146"/>
      <c r="BD16" s="146"/>
      <c r="BE16" s="146"/>
      <c r="BF16" s="146"/>
      <c r="BG16" s="146"/>
      <c r="BH16" s="146"/>
      <c r="BI16" s="146"/>
    </row>
    <row r="17" spans="2:61" ht="16.5" customHeight="1" thickTop="1" thickBot="1">
      <c r="B17" s="146"/>
      <c r="C17" s="146"/>
      <c r="D17" s="146"/>
      <c r="E17" s="146"/>
      <c r="F17" s="146"/>
      <c r="G17" s="146"/>
      <c r="H17" s="146"/>
      <c r="I17" s="146"/>
      <c r="J17" s="146"/>
      <c r="K17" s="146"/>
      <c r="L17" s="146"/>
      <c r="M17" s="146"/>
      <c r="N17" s="146"/>
      <c r="O17" s="146"/>
      <c r="P17" s="146"/>
      <c r="Q17" s="146"/>
      <c r="R17" s="146"/>
      <c r="S17" s="146"/>
      <c r="T17" s="146"/>
      <c r="U17" s="146"/>
      <c r="V17" s="146"/>
      <c r="W17" s="146"/>
      <c r="X17" s="146"/>
      <c r="Y17" s="146"/>
      <c r="Z17" s="146"/>
      <c r="AA17" s="146"/>
      <c r="AB17" s="146"/>
      <c r="AC17" s="146"/>
      <c r="AD17" s="146"/>
      <c r="AE17" s="146"/>
      <c r="AF17" s="146"/>
      <c r="AG17" s="146"/>
      <c r="AH17" s="146"/>
      <c r="AI17" s="146"/>
      <c r="AJ17" s="146"/>
      <c r="AK17" s="146"/>
      <c r="AL17" s="146"/>
      <c r="AM17" s="146"/>
      <c r="AN17" s="146"/>
      <c r="AO17" s="146"/>
      <c r="AP17" s="146"/>
      <c r="AQ17" s="146"/>
      <c r="AR17" s="146"/>
      <c r="AS17" s="146"/>
      <c r="AT17" s="146"/>
      <c r="AU17" s="146"/>
      <c r="AV17" s="146"/>
      <c r="AW17" s="146"/>
      <c r="AX17" s="146"/>
      <c r="AY17" s="146"/>
      <c r="AZ17" s="146"/>
      <c r="BA17" s="146"/>
      <c r="BB17" s="146"/>
      <c r="BC17" s="146"/>
      <c r="BD17" s="146"/>
      <c r="BE17" s="146"/>
      <c r="BF17" s="146"/>
      <c r="BG17" s="146"/>
      <c r="BH17" s="146"/>
      <c r="BI17" s="146"/>
    </row>
    <row r="18" spans="2:61" ht="15" customHeight="1" thickTop="1" thickBot="1">
      <c r="B18" s="461" t="s">
        <v>2</v>
      </c>
      <c r="C18" s="461"/>
      <c r="D18" s="461"/>
      <c r="E18" s="461"/>
      <c r="F18" s="461"/>
      <c r="G18" s="461"/>
      <c r="H18" s="461"/>
      <c r="I18" s="461"/>
      <c r="J18" s="461"/>
      <c r="K18" s="414" t="s">
        <v>260</v>
      </c>
      <c r="L18" s="414"/>
      <c r="M18" s="414"/>
      <c r="N18" s="414"/>
      <c r="O18" s="414"/>
      <c r="P18" s="414"/>
      <c r="Q18" s="414"/>
      <c r="R18" s="414"/>
      <c r="S18" s="414"/>
      <c r="T18" s="461" t="s">
        <v>3</v>
      </c>
      <c r="U18" s="461"/>
      <c r="V18" s="461"/>
      <c r="W18" s="461"/>
      <c r="X18" s="461"/>
      <c r="Y18" s="461"/>
      <c r="Z18" s="461"/>
      <c r="AA18" s="461"/>
      <c r="AB18" s="461"/>
      <c r="AC18" s="461"/>
      <c r="AD18" s="461"/>
      <c r="AE18" s="461"/>
      <c r="AF18" s="461"/>
      <c r="AG18" s="496">
        <f>'14.02'!AG18+1</f>
        <v>44242</v>
      </c>
      <c r="AH18" s="496"/>
      <c r="AI18" s="496"/>
      <c r="AJ18" s="496"/>
      <c r="AK18" s="496"/>
      <c r="AL18" s="496"/>
      <c r="AM18" s="496"/>
      <c r="AN18" s="496"/>
      <c r="AO18" s="496"/>
      <c r="AP18" s="183" t="s">
        <v>4</v>
      </c>
      <c r="AQ18" s="183"/>
      <c r="AR18" s="183"/>
      <c r="AS18" s="183"/>
      <c r="AT18" s="183"/>
      <c r="AU18" s="183"/>
      <c r="AV18" s="183"/>
      <c r="AW18" s="183"/>
      <c r="AX18" s="183"/>
      <c r="AY18" s="183"/>
      <c r="AZ18" s="183"/>
      <c r="BA18" s="183"/>
      <c r="BB18" s="183"/>
      <c r="BC18" s="183"/>
      <c r="BD18" s="183"/>
      <c r="BE18" s="183"/>
      <c r="BF18" s="183"/>
      <c r="BG18" s="183"/>
      <c r="BH18" s="183"/>
      <c r="BI18" s="183"/>
    </row>
    <row r="19" spans="2:61" ht="15" customHeight="1" thickTop="1" thickBot="1">
      <c r="B19" s="461"/>
      <c r="C19" s="461"/>
      <c r="D19" s="461"/>
      <c r="E19" s="461"/>
      <c r="F19" s="461"/>
      <c r="G19" s="461"/>
      <c r="H19" s="461"/>
      <c r="I19" s="461"/>
      <c r="J19" s="461"/>
      <c r="K19" s="414"/>
      <c r="L19" s="414"/>
      <c r="M19" s="414"/>
      <c r="N19" s="414"/>
      <c r="O19" s="414"/>
      <c r="P19" s="414"/>
      <c r="Q19" s="414"/>
      <c r="R19" s="414"/>
      <c r="S19" s="414"/>
      <c r="T19" s="461"/>
      <c r="U19" s="461"/>
      <c r="V19" s="461"/>
      <c r="W19" s="461"/>
      <c r="X19" s="461"/>
      <c r="Y19" s="461"/>
      <c r="Z19" s="461"/>
      <c r="AA19" s="461"/>
      <c r="AB19" s="461"/>
      <c r="AC19" s="461"/>
      <c r="AD19" s="461"/>
      <c r="AE19" s="461"/>
      <c r="AF19" s="461"/>
      <c r="AG19" s="496"/>
      <c r="AH19" s="496"/>
      <c r="AI19" s="496"/>
      <c r="AJ19" s="496"/>
      <c r="AK19" s="496"/>
      <c r="AL19" s="496"/>
      <c r="AM19" s="496"/>
      <c r="AN19" s="496"/>
      <c r="AO19" s="496"/>
      <c r="AP19" s="183"/>
      <c r="AQ19" s="183"/>
      <c r="AR19" s="183"/>
      <c r="AS19" s="183"/>
      <c r="AT19" s="183"/>
      <c r="AU19" s="183"/>
      <c r="AV19" s="183"/>
      <c r="AW19" s="183"/>
      <c r="AX19" s="183"/>
      <c r="AY19" s="183"/>
      <c r="AZ19" s="183"/>
      <c r="BA19" s="183"/>
      <c r="BB19" s="183"/>
      <c r="BC19" s="183"/>
      <c r="BD19" s="183"/>
      <c r="BE19" s="183"/>
      <c r="BF19" s="183"/>
      <c r="BG19" s="183"/>
      <c r="BH19" s="183"/>
      <c r="BI19" s="183"/>
    </row>
    <row r="20" spans="2:61" ht="15" customHeight="1" thickTop="1" thickBot="1">
      <c r="B20" s="461"/>
      <c r="C20" s="461"/>
      <c r="D20" s="461"/>
      <c r="E20" s="461"/>
      <c r="F20" s="461"/>
      <c r="G20" s="461"/>
      <c r="H20" s="461"/>
      <c r="I20" s="461"/>
      <c r="J20" s="461"/>
      <c r="K20" s="414"/>
      <c r="L20" s="414"/>
      <c r="M20" s="414"/>
      <c r="N20" s="414"/>
      <c r="O20" s="414"/>
      <c r="P20" s="414"/>
      <c r="Q20" s="414"/>
      <c r="R20" s="414"/>
      <c r="S20" s="414"/>
      <c r="T20" s="461"/>
      <c r="U20" s="461"/>
      <c r="V20" s="461"/>
      <c r="W20" s="461"/>
      <c r="X20" s="461"/>
      <c r="Y20" s="461"/>
      <c r="Z20" s="461"/>
      <c r="AA20" s="461"/>
      <c r="AB20" s="461"/>
      <c r="AC20" s="461"/>
      <c r="AD20" s="461"/>
      <c r="AE20" s="461"/>
      <c r="AF20" s="461"/>
      <c r="AG20" s="496"/>
      <c r="AH20" s="496"/>
      <c r="AI20" s="496"/>
      <c r="AJ20" s="496"/>
      <c r="AK20" s="496"/>
      <c r="AL20" s="496"/>
      <c r="AM20" s="496"/>
      <c r="AN20" s="496"/>
      <c r="AO20" s="496"/>
      <c r="AP20" s="183"/>
      <c r="AQ20" s="183"/>
      <c r="AR20" s="183"/>
      <c r="AS20" s="183"/>
      <c r="AT20" s="183"/>
      <c r="AU20" s="183"/>
      <c r="AV20" s="183"/>
      <c r="AW20" s="183"/>
      <c r="AX20" s="183"/>
      <c r="AY20" s="183"/>
      <c r="AZ20" s="183"/>
      <c r="BA20" s="183"/>
      <c r="BB20" s="183"/>
      <c r="BC20" s="183"/>
      <c r="BD20" s="183"/>
      <c r="BE20" s="183"/>
      <c r="BF20" s="183"/>
      <c r="BG20" s="183"/>
      <c r="BH20" s="183"/>
      <c r="BI20" s="183"/>
    </row>
    <row r="21" spans="2:61" ht="16.5" customHeight="1" thickTop="1" thickBot="1">
      <c r="B21" s="461" t="s">
        <v>5</v>
      </c>
      <c r="C21" s="461"/>
      <c r="D21" s="461"/>
      <c r="E21" s="461"/>
      <c r="F21" s="461"/>
      <c r="G21" s="461"/>
      <c r="H21" s="461"/>
      <c r="I21" s="461"/>
      <c r="J21" s="461"/>
      <c r="K21" s="414" t="s">
        <v>137</v>
      </c>
      <c r="L21" s="414"/>
      <c r="M21" s="414"/>
      <c r="N21" s="414"/>
      <c r="O21" s="414"/>
      <c r="P21" s="414"/>
      <c r="Q21" s="414"/>
      <c r="R21" s="414"/>
      <c r="S21" s="414"/>
      <c r="T21" s="461" t="s">
        <v>6</v>
      </c>
      <c r="U21" s="461"/>
      <c r="V21" s="461"/>
      <c r="W21" s="461"/>
      <c r="X21" s="461"/>
      <c r="Y21" s="461"/>
      <c r="Z21" s="461"/>
      <c r="AA21" s="461"/>
      <c r="AB21" s="461"/>
      <c r="AC21" s="461"/>
      <c r="AD21" s="461"/>
      <c r="AE21" s="461"/>
      <c r="AF21" s="461"/>
      <c r="AG21" s="462">
        <f>'14.02'!AG21+1</f>
        <v>11</v>
      </c>
      <c r="AH21" s="463"/>
      <c r="AI21" s="463"/>
      <c r="AJ21" s="463"/>
      <c r="AK21" s="463"/>
      <c r="AL21" s="463"/>
      <c r="AM21" s="463"/>
      <c r="AN21" s="463"/>
      <c r="AO21" s="463"/>
      <c r="AP21" s="187" t="s">
        <v>7</v>
      </c>
      <c r="AQ21" s="187"/>
      <c r="AR21" s="187"/>
      <c r="AS21" s="187"/>
      <c r="AT21" s="187"/>
      <c r="AU21" s="187"/>
      <c r="AV21" s="464" t="s">
        <v>8</v>
      </c>
      <c r="AW21" s="464"/>
      <c r="AX21" s="464"/>
      <c r="AY21" s="269" t="s">
        <v>9</v>
      </c>
      <c r="AZ21" s="270"/>
      <c r="BA21" s="269" t="s">
        <v>10</v>
      </c>
      <c r="BB21" s="270"/>
      <c r="BC21" s="269" t="s">
        <v>11</v>
      </c>
      <c r="BD21" s="275"/>
      <c r="BE21" s="270"/>
      <c r="BF21" s="464" t="s">
        <v>12</v>
      </c>
      <c r="BG21" s="464"/>
      <c r="BH21" s="464"/>
      <c r="BI21" s="464"/>
    </row>
    <row r="22" spans="2:61" ht="16.5" customHeight="1" thickTop="1" thickBot="1">
      <c r="B22" s="461"/>
      <c r="C22" s="461"/>
      <c r="D22" s="461"/>
      <c r="E22" s="461"/>
      <c r="F22" s="461"/>
      <c r="G22" s="461"/>
      <c r="H22" s="461"/>
      <c r="I22" s="461"/>
      <c r="J22" s="461"/>
      <c r="K22" s="414"/>
      <c r="L22" s="414"/>
      <c r="M22" s="414"/>
      <c r="N22" s="414"/>
      <c r="O22" s="414"/>
      <c r="P22" s="414"/>
      <c r="Q22" s="414"/>
      <c r="R22" s="414"/>
      <c r="S22" s="414"/>
      <c r="T22" s="461"/>
      <c r="U22" s="461"/>
      <c r="V22" s="461"/>
      <c r="W22" s="461"/>
      <c r="X22" s="461"/>
      <c r="Y22" s="461"/>
      <c r="Z22" s="461"/>
      <c r="AA22" s="461"/>
      <c r="AB22" s="461"/>
      <c r="AC22" s="461"/>
      <c r="AD22" s="461"/>
      <c r="AE22" s="461"/>
      <c r="AF22" s="461"/>
      <c r="AG22" s="463"/>
      <c r="AH22" s="463"/>
      <c r="AI22" s="463"/>
      <c r="AJ22" s="463"/>
      <c r="AK22" s="463"/>
      <c r="AL22" s="463"/>
      <c r="AM22" s="463"/>
      <c r="AN22" s="463"/>
      <c r="AO22" s="463"/>
      <c r="AP22" s="187"/>
      <c r="AQ22" s="187"/>
      <c r="AR22" s="187"/>
      <c r="AS22" s="187"/>
      <c r="AT22" s="187"/>
      <c r="AU22" s="187"/>
      <c r="AV22" s="464"/>
      <c r="AW22" s="464"/>
      <c r="AX22" s="464"/>
      <c r="AY22" s="271"/>
      <c r="AZ22" s="272"/>
      <c r="BA22" s="271"/>
      <c r="BB22" s="272"/>
      <c r="BC22" s="271"/>
      <c r="BD22" s="276"/>
      <c r="BE22" s="272"/>
      <c r="BF22" s="464"/>
      <c r="BG22" s="464"/>
      <c r="BH22" s="464"/>
      <c r="BI22" s="464"/>
    </row>
    <row r="23" spans="2:61" ht="16.5" customHeight="1" thickTop="1" thickBot="1">
      <c r="B23" s="461"/>
      <c r="C23" s="461"/>
      <c r="D23" s="461"/>
      <c r="E23" s="461"/>
      <c r="F23" s="461"/>
      <c r="G23" s="461"/>
      <c r="H23" s="461"/>
      <c r="I23" s="461"/>
      <c r="J23" s="461"/>
      <c r="K23" s="414"/>
      <c r="L23" s="414"/>
      <c r="M23" s="414"/>
      <c r="N23" s="414"/>
      <c r="O23" s="414"/>
      <c r="P23" s="414"/>
      <c r="Q23" s="414"/>
      <c r="R23" s="414"/>
      <c r="S23" s="414"/>
      <c r="T23" s="461"/>
      <c r="U23" s="461"/>
      <c r="V23" s="461"/>
      <c r="W23" s="461"/>
      <c r="X23" s="461"/>
      <c r="Y23" s="461"/>
      <c r="Z23" s="461"/>
      <c r="AA23" s="461"/>
      <c r="AB23" s="461"/>
      <c r="AC23" s="461"/>
      <c r="AD23" s="461"/>
      <c r="AE23" s="461"/>
      <c r="AF23" s="461"/>
      <c r="AG23" s="463"/>
      <c r="AH23" s="463"/>
      <c r="AI23" s="463"/>
      <c r="AJ23" s="463"/>
      <c r="AK23" s="463"/>
      <c r="AL23" s="463"/>
      <c r="AM23" s="463"/>
      <c r="AN23" s="463"/>
      <c r="AO23" s="463"/>
      <c r="AP23" s="187"/>
      <c r="AQ23" s="187"/>
      <c r="AR23" s="187"/>
      <c r="AS23" s="187"/>
      <c r="AT23" s="187"/>
      <c r="AU23" s="187"/>
      <c r="AV23" s="464"/>
      <c r="AW23" s="464"/>
      <c r="AX23" s="464"/>
      <c r="AY23" s="273"/>
      <c r="AZ23" s="274"/>
      <c r="BA23" s="273"/>
      <c r="BB23" s="274"/>
      <c r="BC23" s="273"/>
      <c r="BD23" s="277"/>
      <c r="BE23" s="274"/>
      <c r="BF23" s="464"/>
      <c r="BG23" s="464"/>
      <c r="BH23" s="464"/>
      <c r="BI23" s="464"/>
    </row>
    <row r="24" spans="2:61" ht="16.5" customHeight="1" thickTop="1" thickBot="1">
      <c r="B24" s="461" t="s">
        <v>13</v>
      </c>
      <c r="C24" s="461"/>
      <c r="D24" s="461"/>
      <c r="E24" s="461"/>
      <c r="F24" s="461"/>
      <c r="G24" s="461"/>
      <c r="H24" s="461"/>
      <c r="I24" s="461"/>
      <c r="J24" s="461"/>
      <c r="K24" s="414" t="s">
        <v>168</v>
      </c>
      <c r="L24" s="414"/>
      <c r="M24" s="414"/>
      <c r="N24" s="414"/>
      <c r="O24" s="414"/>
      <c r="P24" s="414"/>
      <c r="Q24" s="414"/>
      <c r="R24" s="414"/>
      <c r="S24" s="414"/>
      <c r="T24" s="209" t="s">
        <v>14</v>
      </c>
      <c r="U24" s="210"/>
      <c r="V24" s="210"/>
      <c r="W24" s="210"/>
      <c r="X24" s="210"/>
      <c r="Y24" s="210"/>
      <c r="Z24" s="210"/>
      <c r="AA24" s="210"/>
      <c r="AB24" s="210"/>
      <c r="AC24" s="210"/>
      <c r="AD24" s="210"/>
      <c r="AE24" s="210"/>
      <c r="AF24" s="211"/>
      <c r="AG24" s="496">
        <f>'14.02'!AG24</f>
        <v>44232</v>
      </c>
      <c r="AH24" s="496"/>
      <c r="AI24" s="496"/>
      <c r="AJ24" s="496"/>
      <c r="AK24" s="496"/>
      <c r="AL24" s="496"/>
      <c r="AM24" s="496"/>
      <c r="AN24" s="496"/>
      <c r="AO24" s="496"/>
      <c r="AP24" s="506" t="s">
        <v>172</v>
      </c>
      <c r="AQ24" s="506"/>
      <c r="AR24" s="506"/>
      <c r="AS24" s="506"/>
      <c r="AT24" s="506"/>
      <c r="AU24" s="506"/>
      <c r="AV24" s="188" t="s">
        <v>325</v>
      </c>
      <c r="AW24" s="241"/>
      <c r="AX24" s="189"/>
      <c r="AY24" s="188">
        <v>30</v>
      </c>
      <c r="AZ24" s="189"/>
      <c r="BA24" s="188">
        <v>30</v>
      </c>
      <c r="BB24" s="189"/>
      <c r="BC24" s="188">
        <v>30</v>
      </c>
      <c r="BD24" s="241"/>
      <c r="BE24" s="189"/>
      <c r="BF24" s="459" t="s">
        <v>323</v>
      </c>
      <c r="BG24" s="241"/>
      <c r="BH24" s="241"/>
      <c r="BI24" s="189"/>
    </row>
    <row r="25" spans="2:61" ht="16.5" customHeight="1" thickTop="1" thickBot="1">
      <c r="B25" s="461"/>
      <c r="C25" s="461"/>
      <c r="D25" s="461"/>
      <c r="E25" s="461"/>
      <c r="F25" s="461"/>
      <c r="G25" s="461"/>
      <c r="H25" s="461"/>
      <c r="I25" s="461"/>
      <c r="J25" s="461"/>
      <c r="K25" s="414"/>
      <c r="L25" s="414"/>
      <c r="M25" s="414"/>
      <c r="N25" s="414"/>
      <c r="O25" s="414"/>
      <c r="P25" s="414"/>
      <c r="Q25" s="414"/>
      <c r="R25" s="414"/>
      <c r="S25" s="414"/>
      <c r="T25" s="212"/>
      <c r="U25" s="213"/>
      <c r="V25" s="213"/>
      <c r="W25" s="213"/>
      <c r="X25" s="213"/>
      <c r="Y25" s="213"/>
      <c r="Z25" s="213"/>
      <c r="AA25" s="213"/>
      <c r="AB25" s="213"/>
      <c r="AC25" s="213"/>
      <c r="AD25" s="213"/>
      <c r="AE25" s="213"/>
      <c r="AF25" s="214"/>
      <c r="AG25" s="496"/>
      <c r="AH25" s="496"/>
      <c r="AI25" s="496"/>
      <c r="AJ25" s="496"/>
      <c r="AK25" s="496"/>
      <c r="AL25" s="496"/>
      <c r="AM25" s="496"/>
      <c r="AN25" s="496"/>
      <c r="AO25" s="496"/>
      <c r="AP25" s="506"/>
      <c r="AQ25" s="506"/>
      <c r="AR25" s="506"/>
      <c r="AS25" s="506"/>
      <c r="AT25" s="506"/>
      <c r="AU25" s="506"/>
      <c r="AV25" s="190"/>
      <c r="AW25" s="242"/>
      <c r="AX25" s="191"/>
      <c r="AY25" s="190"/>
      <c r="AZ25" s="191"/>
      <c r="BA25" s="190"/>
      <c r="BB25" s="191"/>
      <c r="BC25" s="190"/>
      <c r="BD25" s="242"/>
      <c r="BE25" s="191"/>
      <c r="BF25" s="190"/>
      <c r="BG25" s="242"/>
      <c r="BH25" s="242"/>
      <c r="BI25" s="191"/>
    </row>
    <row r="26" spans="2:61" ht="16.5" customHeight="1" thickTop="1" thickBot="1">
      <c r="B26" s="461"/>
      <c r="C26" s="461"/>
      <c r="D26" s="461"/>
      <c r="E26" s="461"/>
      <c r="F26" s="461"/>
      <c r="G26" s="461"/>
      <c r="H26" s="461"/>
      <c r="I26" s="461"/>
      <c r="J26" s="461"/>
      <c r="K26" s="414"/>
      <c r="L26" s="414"/>
      <c r="M26" s="414"/>
      <c r="N26" s="414"/>
      <c r="O26" s="414"/>
      <c r="P26" s="414"/>
      <c r="Q26" s="414"/>
      <c r="R26" s="414"/>
      <c r="S26" s="414"/>
      <c r="T26" s="215"/>
      <c r="U26" s="216"/>
      <c r="V26" s="216"/>
      <c r="W26" s="216"/>
      <c r="X26" s="216"/>
      <c r="Y26" s="216"/>
      <c r="Z26" s="216"/>
      <c r="AA26" s="216"/>
      <c r="AB26" s="216"/>
      <c r="AC26" s="216"/>
      <c r="AD26" s="216"/>
      <c r="AE26" s="216"/>
      <c r="AF26" s="217"/>
      <c r="AG26" s="496"/>
      <c r="AH26" s="496"/>
      <c r="AI26" s="496"/>
      <c r="AJ26" s="496"/>
      <c r="AK26" s="496"/>
      <c r="AL26" s="496"/>
      <c r="AM26" s="496"/>
      <c r="AN26" s="496"/>
      <c r="AO26" s="496"/>
      <c r="AP26" s="506"/>
      <c r="AQ26" s="506"/>
      <c r="AR26" s="506"/>
      <c r="AS26" s="506"/>
      <c r="AT26" s="506"/>
      <c r="AU26" s="506"/>
      <c r="AV26" s="192"/>
      <c r="AW26" s="243"/>
      <c r="AX26" s="193"/>
      <c r="AY26" s="192"/>
      <c r="AZ26" s="193"/>
      <c r="BA26" s="192"/>
      <c r="BB26" s="193"/>
      <c r="BC26" s="192"/>
      <c r="BD26" s="243"/>
      <c r="BE26" s="193"/>
      <c r="BF26" s="192"/>
      <c r="BG26" s="243"/>
      <c r="BH26" s="243"/>
      <c r="BI26" s="193"/>
    </row>
    <row r="27" spans="2:61" ht="16.5" customHeight="1" thickTop="1" thickBot="1">
      <c r="B27" s="461" t="s">
        <v>15</v>
      </c>
      <c r="C27" s="461"/>
      <c r="D27" s="461"/>
      <c r="E27" s="461"/>
      <c r="F27" s="461"/>
      <c r="G27" s="461"/>
      <c r="H27" s="461"/>
      <c r="I27" s="461"/>
      <c r="J27" s="461"/>
      <c r="K27" s="414">
        <v>23</v>
      </c>
      <c r="L27" s="414"/>
      <c r="M27" s="414"/>
      <c r="N27" s="414"/>
      <c r="O27" s="414"/>
      <c r="P27" s="414"/>
      <c r="Q27" s="414"/>
      <c r="R27" s="414"/>
      <c r="S27" s="414"/>
      <c r="T27" s="461" t="s">
        <v>16</v>
      </c>
      <c r="U27" s="461"/>
      <c r="V27" s="461"/>
      <c r="W27" s="461"/>
      <c r="X27" s="461"/>
      <c r="Y27" s="461"/>
      <c r="Z27" s="461"/>
      <c r="AA27" s="461"/>
      <c r="AB27" s="461"/>
      <c r="AC27" s="461"/>
      <c r="AD27" s="461"/>
      <c r="AE27" s="461"/>
      <c r="AF27" s="461"/>
      <c r="AG27" s="323" t="s">
        <v>129</v>
      </c>
      <c r="AH27" s="324"/>
      <c r="AI27" s="324"/>
      <c r="AJ27" s="324"/>
      <c r="AK27" s="324"/>
      <c r="AL27" s="324"/>
      <c r="AM27" s="324"/>
      <c r="AN27" s="324"/>
      <c r="AO27" s="325"/>
      <c r="AP27" s="506" t="s">
        <v>324</v>
      </c>
      <c r="AQ27" s="506"/>
      <c r="AR27" s="506"/>
      <c r="AS27" s="506"/>
      <c r="AT27" s="506"/>
      <c r="AU27" s="506"/>
      <c r="AV27" s="188" t="s">
        <v>326</v>
      </c>
      <c r="AW27" s="241"/>
      <c r="AX27" s="189"/>
      <c r="AY27" s="188">
        <v>1063</v>
      </c>
      <c r="AZ27" s="189"/>
      <c r="BA27" s="188"/>
      <c r="BB27" s="189"/>
      <c r="BC27" s="194"/>
      <c r="BD27" s="219"/>
      <c r="BE27" s="195"/>
      <c r="BF27" s="459"/>
      <c r="BG27" s="241"/>
      <c r="BH27" s="241"/>
      <c r="BI27" s="189"/>
    </row>
    <row r="28" spans="2:61" ht="16.5" customHeight="1" thickTop="1" thickBot="1">
      <c r="B28" s="461"/>
      <c r="C28" s="461"/>
      <c r="D28" s="461"/>
      <c r="E28" s="461"/>
      <c r="F28" s="461"/>
      <c r="G28" s="461"/>
      <c r="H28" s="461"/>
      <c r="I28" s="461"/>
      <c r="J28" s="461"/>
      <c r="K28" s="414"/>
      <c r="L28" s="414"/>
      <c r="M28" s="414"/>
      <c r="N28" s="414"/>
      <c r="O28" s="414"/>
      <c r="P28" s="414"/>
      <c r="Q28" s="414"/>
      <c r="R28" s="414"/>
      <c r="S28" s="414"/>
      <c r="T28" s="461"/>
      <c r="U28" s="461"/>
      <c r="V28" s="461"/>
      <c r="W28" s="461"/>
      <c r="X28" s="461"/>
      <c r="Y28" s="461"/>
      <c r="Z28" s="461"/>
      <c r="AA28" s="461"/>
      <c r="AB28" s="461"/>
      <c r="AC28" s="461"/>
      <c r="AD28" s="461"/>
      <c r="AE28" s="461"/>
      <c r="AF28" s="461"/>
      <c r="AG28" s="326"/>
      <c r="AH28" s="327"/>
      <c r="AI28" s="327"/>
      <c r="AJ28" s="327"/>
      <c r="AK28" s="327"/>
      <c r="AL28" s="327"/>
      <c r="AM28" s="327"/>
      <c r="AN28" s="327"/>
      <c r="AO28" s="328"/>
      <c r="AP28" s="506"/>
      <c r="AQ28" s="506"/>
      <c r="AR28" s="506"/>
      <c r="AS28" s="506"/>
      <c r="AT28" s="506"/>
      <c r="AU28" s="506"/>
      <c r="AV28" s="190"/>
      <c r="AW28" s="242"/>
      <c r="AX28" s="191"/>
      <c r="AY28" s="190"/>
      <c r="AZ28" s="191"/>
      <c r="BA28" s="190"/>
      <c r="BB28" s="191"/>
      <c r="BC28" s="196"/>
      <c r="BD28" s="220"/>
      <c r="BE28" s="197"/>
      <c r="BF28" s="190"/>
      <c r="BG28" s="242"/>
      <c r="BH28" s="242"/>
      <c r="BI28" s="191"/>
    </row>
    <row r="29" spans="2:61" ht="16.5" customHeight="1" thickTop="1" thickBot="1">
      <c r="B29" s="461"/>
      <c r="C29" s="461"/>
      <c r="D29" s="461"/>
      <c r="E29" s="461"/>
      <c r="F29" s="461"/>
      <c r="G29" s="461"/>
      <c r="H29" s="461"/>
      <c r="I29" s="461"/>
      <c r="J29" s="461"/>
      <c r="K29" s="414"/>
      <c r="L29" s="414"/>
      <c r="M29" s="414"/>
      <c r="N29" s="414"/>
      <c r="O29" s="414"/>
      <c r="P29" s="414"/>
      <c r="Q29" s="414"/>
      <c r="R29" s="414"/>
      <c r="S29" s="414"/>
      <c r="T29" s="461"/>
      <c r="U29" s="461"/>
      <c r="V29" s="461"/>
      <c r="W29" s="461"/>
      <c r="X29" s="461"/>
      <c r="Y29" s="461"/>
      <c r="Z29" s="461"/>
      <c r="AA29" s="461"/>
      <c r="AB29" s="461"/>
      <c r="AC29" s="461"/>
      <c r="AD29" s="461"/>
      <c r="AE29" s="461"/>
      <c r="AF29" s="461"/>
      <c r="AG29" s="329"/>
      <c r="AH29" s="330"/>
      <c r="AI29" s="330"/>
      <c r="AJ29" s="330"/>
      <c r="AK29" s="330"/>
      <c r="AL29" s="330"/>
      <c r="AM29" s="330"/>
      <c r="AN29" s="330"/>
      <c r="AO29" s="331"/>
      <c r="AP29" s="506"/>
      <c r="AQ29" s="506"/>
      <c r="AR29" s="506"/>
      <c r="AS29" s="506"/>
      <c r="AT29" s="506"/>
      <c r="AU29" s="506"/>
      <c r="AV29" s="192"/>
      <c r="AW29" s="243"/>
      <c r="AX29" s="193"/>
      <c r="AY29" s="192"/>
      <c r="AZ29" s="193"/>
      <c r="BA29" s="192"/>
      <c r="BB29" s="193"/>
      <c r="BC29" s="198"/>
      <c r="BD29" s="221"/>
      <c r="BE29" s="199"/>
      <c r="BF29" s="192"/>
      <c r="BG29" s="243"/>
      <c r="BH29" s="243"/>
      <c r="BI29" s="193"/>
    </row>
    <row r="30" spans="2:61" ht="16.5" customHeight="1" thickTop="1" thickBot="1">
      <c r="B30" s="461" t="s">
        <v>17</v>
      </c>
      <c r="C30" s="461"/>
      <c r="D30" s="461"/>
      <c r="E30" s="461"/>
      <c r="F30" s="461"/>
      <c r="G30" s="461"/>
      <c r="H30" s="461"/>
      <c r="I30" s="461"/>
      <c r="J30" s="461"/>
      <c r="K30" s="413">
        <v>7476</v>
      </c>
      <c r="L30" s="413"/>
      <c r="M30" s="413"/>
      <c r="N30" s="413"/>
      <c r="O30" s="413"/>
      <c r="P30" s="413"/>
      <c r="Q30" s="413"/>
      <c r="R30" s="413"/>
      <c r="S30" s="413"/>
      <c r="T30" s="209" t="s">
        <v>18</v>
      </c>
      <c r="U30" s="210"/>
      <c r="V30" s="210"/>
      <c r="W30" s="210"/>
      <c r="X30" s="210"/>
      <c r="Y30" s="210"/>
      <c r="Z30" s="210"/>
      <c r="AA30" s="210"/>
      <c r="AB30" s="210"/>
      <c r="AC30" s="210"/>
      <c r="AD30" s="210"/>
      <c r="AE30" s="210"/>
      <c r="AF30" s="211"/>
      <c r="AG30" s="474">
        <f>'14.02'!AG30+1</f>
        <v>11</v>
      </c>
      <c r="AH30" s="474"/>
      <c r="AI30" s="474"/>
      <c r="AJ30" s="474"/>
      <c r="AK30" s="474"/>
      <c r="AL30" s="474"/>
      <c r="AM30" s="474"/>
      <c r="AN30" s="474"/>
      <c r="AO30" s="474"/>
      <c r="AP30" s="461" t="s">
        <v>129</v>
      </c>
      <c r="AQ30" s="461"/>
      <c r="AR30" s="461"/>
      <c r="AS30" s="461"/>
      <c r="AT30" s="461"/>
      <c r="AU30" s="461"/>
      <c r="AV30" s="188" t="s">
        <v>129</v>
      </c>
      <c r="AW30" s="241"/>
      <c r="AX30" s="189"/>
      <c r="AY30" s="188" t="s">
        <v>129</v>
      </c>
      <c r="AZ30" s="189"/>
      <c r="BA30" s="188"/>
      <c r="BB30" s="189"/>
      <c r="BC30" s="194"/>
      <c r="BD30" s="219"/>
      <c r="BE30" s="195"/>
      <c r="BF30" s="465"/>
      <c r="BG30" s="466"/>
      <c r="BH30" s="466"/>
      <c r="BI30" s="467"/>
    </row>
    <row r="31" spans="2:61" ht="16.5" customHeight="1" thickTop="1" thickBot="1">
      <c r="B31" s="461"/>
      <c r="C31" s="461"/>
      <c r="D31" s="461"/>
      <c r="E31" s="461"/>
      <c r="F31" s="461"/>
      <c r="G31" s="461"/>
      <c r="H31" s="461"/>
      <c r="I31" s="461"/>
      <c r="J31" s="461"/>
      <c r="K31" s="413"/>
      <c r="L31" s="413"/>
      <c r="M31" s="413"/>
      <c r="N31" s="413"/>
      <c r="O31" s="413"/>
      <c r="P31" s="413"/>
      <c r="Q31" s="413"/>
      <c r="R31" s="413"/>
      <c r="S31" s="413"/>
      <c r="T31" s="212"/>
      <c r="U31" s="213"/>
      <c r="V31" s="213"/>
      <c r="W31" s="213"/>
      <c r="X31" s="213"/>
      <c r="Y31" s="213"/>
      <c r="Z31" s="213"/>
      <c r="AA31" s="213"/>
      <c r="AB31" s="213"/>
      <c r="AC31" s="213"/>
      <c r="AD31" s="213"/>
      <c r="AE31" s="213"/>
      <c r="AF31" s="214"/>
      <c r="AG31" s="474"/>
      <c r="AH31" s="474"/>
      <c r="AI31" s="474"/>
      <c r="AJ31" s="474"/>
      <c r="AK31" s="474"/>
      <c r="AL31" s="474"/>
      <c r="AM31" s="474"/>
      <c r="AN31" s="474"/>
      <c r="AO31" s="474"/>
      <c r="AP31" s="461"/>
      <c r="AQ31" s="461"/>
      <c r="AR31" s="461"/>
      <c r="AS31" s="461"/>
      <c r="AT31" s="461"/>
      <c r="AU31" s="461"/>
      <c r="AV31" s="190"/>
      <c r="AW31" s="242"/>
      <c r="AX31" s="191"/>
      <c r="AY31" s="190"/>
      <c r="AZ31" s="191"/>
      <c r="BA31" s="190"/>
      <c r="BB31" s="191"/>
      <c r="BC31" s="196"/>
      <c r="BD31" s="220"/>
      <c r="BE31" s="197"/>
      <c r="BF31" s="468"/>
      <c r="BG31" s="469"/>
      <c r="BH31" s="469"/>
      <c r="BI31" s="470"/>
    </row>
    <row r="32" spans="2:61" ht="16.5" customHeight="1" thickTop="1" thickBot="1">
      <c r="B32" s="461"/>
      <c r="C32" s="461"/>
      <c r="D32" s="461"/>
      <c r="E32" s="461"/>
      <c r="F32" s="461"/>
      <c r="G32" s="461"/>
      <c r="H32" s="461"/>
      <c r="I32" s="461"/>
      <c r="J32" s="461"/>
      <c r="K32" s="413"/>
      <c r="L32" s="413"/>
      <c r="M32" s="413"/>
      <c r="N32" s="413"/>
      <c r="O32" s="413"/>
      <c r="P32" s="413"/>
      <c r="Q32" s="413"/>
      <c r="R32" s="413"/>
      <c r="S32" s="413"/>
      <c r="T32" s="215"/>
      <c r="U32" s="216"/>
      <c r="V32" s="216"/>
      <c r="W32" s="216"/>
      <c r="X32" s="216"/>
      <c r="Y32" s="216"/>
      <c r="Z32" s="216"/>
      <c r="AA32" s="216"/>
      <c r="AB32" s="216"/>
      <c r="AC32" s="216"/>
      <c r="AD32" s="216"/>
      <c r="AE32" s="216"/>
      <c r="AF32" s="217"/>
      <c r="AG32" s="474"/>
      <c r="AH32" s="474"/>
      <c r="AI32" s="474"/>
      <c r="AJ32" s="474"/>
      <c r="AK32" s="474"/>
      <c r="AL32" s="474"/>
      <c r="AM32" s="474"/>
      <c r="AN32" s="474"/>
      <c r="AO32" s="474"/>
      <c r="AP32" s="461"/>
      <c r="AQ32" s="461"/>
      <c r="AR32" s="461"/>
      <c r="AS32" s="461"/>
      <c r="AT32" s="461"/>
      <c r="AU32" s="461"/>
      <c r="AV32" s="192"/>
      <c r="AW32" s="243"/>
      <c r="AX32" s="193"/>
      <c r="AY32" s="192"/>
      <c r="AZ32" s="193"/>
      <c r="BA32" s="192"/>
      <c r="BB32" s="193"/>
      <c r="BC32" s="198"/>
      <c r="BD32" s="221"/>
      <c r="BE32" s="199"/>
      <c r="BF32" s="471"/>
      <c r="BG32" s="472"/>
      <c r="BH32" s="472"/>
      <c r="BI32" s="473"/>
    </row>
    <row r="33" spans="2:61" ht="16.5" customHeight="1" thickTop="1" thickBot="1">
      <c r="B33" s="461" t="s">
        <v>19</v>
      </c>
      <c r="C33" s="461"/>
      <c r="D33" s="461"/>
      <c r="E33" s="461"/>
      <c r="F33" s="461"/>
      <c r="G33" s="461"/>
      <c r="H33" s="461"/>
      <c r="I33" s="461"/>
      <c r="J33" s="461"/>
      <c r="K33" s="617" t="s">
        <v>358</v>
      </c>
      <c r="L33" s="617"/>
      <c r="M33" s="617"/>
      <c r="N33" s="617"/>
      <c r="O33" s="617"/>
      <c r="P33" s="617"/>
      <c r="Q33" s="617"/>
      <c r="R33" s="617"/>
      <c r="S33" s="617"/>
      <c r="T33" s="461" t="s">
        <v>20</v>
      </c>
      <c r="U33" s="461"/>
      <c r="V33" s="461"/>
      <c r="W33" s="461"/>
      <c r="X33" s="461"/>
      <c r="Y33" s="461"/>
      <c r="Z33" s="461"/>
      <c r="AA33" s="461"/>
      <c r="AB33" s="461"/>
      <c r="AC33" s="461"/>
      <c r="AD33" s="461"/>
      <c r="AE33" s="461"/>
      <c r="AF33" s="461"/>
      <c r="AG33" s="460" t="s">
        <v>129</v>
      </c>
      <c r="AH33" s="460"/>
      <c r="AI33" s="460"/>
      <c r="AJ33" s="460"/>
      <c r="AK33" s="460"/>
      <c r="AL33" s="460"/>
      <c r="AM33" s="460"/>
      <c r="AN33" s="460"/>
      <c r="AO33" s="460"/>
      <c r="AP33" s="506" t="s">
        <v>327</v>
      </c>
      <c r="AQ33" s="506"/>
      <c r="AR33" s="506"/>
      <c r="AS33" s="506"/>
      <c r="AT33" s="506"/>
      <c r="AU33" s="506"/>
      <c r="AV33" s="188" t="s">
        <v>328</v>
      </c>
      <c r="AW33" s="241"/>
      <c r="AX33" s="189"/>
      <c r="AY33" s="188">
        <v>1994</v>
      </c>
      <c r="AZ33" s="189"/>
      <c r="BA33" s="188"/>
      <c r="BB33" s="189"/>
      <c r="BC33" s="188"/>
      <c r="BD33" s="241"/>
      <c r="BE33" s="189"/>
      <c r="BF33" s="459"/>
      <c r="BG33" s="241"/>
      <c r="BH33" s="241"/>
      <c r="BI33" s="189"/>
    </row>
    <row r="34" spans="2:61" ht="16.5" customHeight="1" thickTop="1" thickBot="1">
      <c r="B34" s="461"/>
      <c r="C34" s="461"/>
      <c r="D34" s="461"/>
      <c r="E34" s="461"/>
      <c r="F34" s="461"/>
      <c r="G34" s="461"/>
      <c r="H34" s="461"/>
      <c r="I34" s="461"/>
      <c r="J34" s="461"/>
      <c r="K34" s="617"/>
      <c r="L34" s="617"/>
      <c r="M34" s="617"/>
      <c r="N34" s="617"/>
      <c r="O34" s="617"/>
      <c r="P34" s="617"/>
      <c r="Q34" s="617"/>
      <c r="R34" s="617"/>
      <c r="S34" s="617"/>
      <c r="T34" s="461"/>
      <c r="U34" s="461"/>
      <c r="V34" s="461"/>
      <c r="W34" s="461"/>
      <c r="X34" s="461"/>
      <c r="Y34" s="461"/>
      <c r="Z34" s="461"/>
      <c r="AA34" s="461"/>
      <c r="AB34" s="461"/>
      <c r="AC34" s="461"/>
      <c r="AD34" s="461"/>
      <c r="AE34" s="461"/>
      <c r="AF34" s="461"/>
      <c r="AG34" s="460"/>
      <c r="AH34" s="460"/>
      <c r="AI34" s="460"/>
      <c r="AJ34" s="460"/>
      <c r="AK34" s="460"/>
      <c r="AL34" s="460"/>
      <c r="AM34" s="460"/>
      <c r="AN34" s="460"/>
      <c r="AO34" s="460"/>
      <c r="AP34" s="506"/>
      <c r="AQ34" s="506"/>
      <c r="AR34" s="506"/>
      <c r="AS34" s="506"/>
      <c r="AT34" s="506"/>
      <c r="AU34" s="506"/>
      <c r="AV34" s="190"/>
      <c r="AW34" s="242"/>
      <c r="AX34" s="191"/>
      <c r="AY34" s="190"/>
      <c r="AZ34" s="191"/>
      <c r="BA34" s="190"/>
      <c r="BB34" s="191"/>
      <c r="BC34" s="190"/>
      <c r="BD34" s="242"/>
      <c r="BE34" s="191"/>
      <c r="BF34" s="190"/>
      <c r="BG34" s="242"/>
      <c r="BH34" s="242"/>
      <c r="BI34" s="191"/>
    </row>
    <row r="35" spans="2:61" ht="16.5" customHeight="1" thickTop="1" thickBot="1">
      <c r="B35" s="461"/>
      <c r="C35" s="461"/>
      <c r="D35" s="461"/>
      <c r="E35" s="461"/>
      <c r="F35" s="461"/>
      <c r="G35" s="461"/>
      <c r="H35" s="461"/>
      <c r="I35" s="461"/>
      <c r="J35" s="461"/>
      <c r="K35" s="617"/>
      <c r="L35" s="617"/>
      <c r="M35" s="617"/>
      <c r="N35" s="617"/>
      <c r="O35" s="617"/>
      <c r="P35" s="617"/>
      <c r="Q35" s="617"/>
      <c r="R35" s="617"/>
      <c r="S35" s="617"/>
      <c r="T35" s="461"/>
      <c r="U35" s="461"/>
      <c r="V35" s="461"/>
      <c r="W35" s="461"/>
      <c r="X35" s="461"/>
      <c r="Y35" s="461"/>
      <c r="Z35" s="461"/>
      <c r="AA35" s="461"/>
      <c r="AB35" s="461"/>
      <c r="AC35" s="461"/>
      <c r="AD35" s="461"/>
      <c r="AE35" s="461"/>
      <c r="AF35" s="461"/>
      <c r="AG35" s="460"/>
      <c r="AH35" s="460"/>
      <c r="AI35" s="460"/>
      <c r="AJ35" s="460"/>
      <c r="AK35" s="460"/>
      <c r="AL35" s="460"/>
      <c r="AM35" s="460"/>
      <c r="AN35" s="460"/>
      <c r="AO35" s="460"/>
      <c r="AP35" s="506"/>
      <c r="AQ35" s="506"/>
      <c r="AR35" s="506"/>
      <c r="AS35" s="506"/>
      <c r="AT35" s="506"/>
      <c r="AU35" s="506"/>
      <c r="AV35" s="192"/>
      <c r="AW35" s="243"/>
      <c r="AX35" s="193"/>
      <c r="AY35" s="192"/>
      <c r="AZ35" s="193"/>
      <c r="BA35" s="192"/>
      <c r="BB35" s="193"/>
      <c r="BC35" s="192"/>
      <c r="BD35" s="243"/>
      <c r="BE35" s="193"/>
      <c r="BF35" s="192"/>
      <c r="BG35" s="243"/>
      <c r="BH35" s="243"/>
      <c r="BI35" s="193"/>
    </row>
    <row r="36" spans="2:61" ht="16.5" customHeight="1" thickTop="1" thickBot="1">
      <c r="B36" s="413" t="s">
        <v>405</v>
      </c>
      <c r="C36" s="413"/>
      <c r="D36" s="413"/>
      <c r="E36" s="413"/>
      <c r="F36" s="413"/>
      <c r="G36" s="413"/>
      <c r="H36" s="413"/>
      <c r="I36" s="413"/>
      <c r="J36" s="413"/>
      <c r="K36" s="413" t="s">
        <v>404</v>
      </c>
      <c r="L36" s="413"/>
      <c r="M36" s="413"/>
      <c r="N36" s="413"/>
      <c r="O36" s="413"/>
      <c r="P36" s="413"/>
      <c r="Q36" s="413"/>
      <c r="R36" s="413"/>
      <c r="S36" s="413"/>
      <c r="T36" s="341" t="s">
        <v>22</v>
      </c>
      <c r="U36" s="342"/>
      <c r="V36" s="342"/>
      <c r="W36" s="342"/>
      <c r="X36" s="342"/>
      <c r="Y36" s="342"/>
      <c r="Z36" s="342"/>
      <c r="AA36" s="342"/>
      <c r="AB36" s="342"/>
      <c r="AC36" s="342"/>
      <c r="AD36" s="342"/>
      <c r="AE36" s="342"/>
      <c r="AF36" s="343"/>
      <c r="AG36" s="460">
        <v>295.3</v>
      </c>
      <c r="AH36" s="460"/>
      <c r="AI36" s="460"/>
      <c r="AJ36" s="460"/>
      <c r="AK36" s="460"/>
      <c r="AL36" s="460"/>
      <c r="AM36" s="460"/>
      <c r="AN36" s="460"/>
      <c r="AO36" s="460"/>
      <c r="AP36" s="513" t="s">
        <v>329</v>
      </c>
      <c r="AQ36" s="514"/>
      <c r="AR36" s="514"/>
      <c r="AS36" s="514"/>
      <c r="AT36" s="514"/>
      <c r="AU36" s="515"/>
      <c r="AV36" s="188" t="s">
        <v>330</v>
      </c>
      <c r="AW36" s="241"/>
      <c r="AX36" s="189"/>
      <c r="AY36" s="507" t="s">
        <v>331</v>
      </c>
      <c r="AZ36" s="508"/>
      <c r="BA36" s="444"/>
      <c r="BB36" s="445"/>
      <c r="BC36" s="188"/>
      <c r="BD36" s="241"/>
      <c r="BE36" s="189"/>
      <c r="BF36" s="188"/>
      <c r="BG36" s="241"/>
      <c r="BH36" s="241"/>
      <c r="BI36" s="189"/>
    </row>
    <row r="37" spans="2:61" ht="16.5" customHeight="1" thickTop="1" thickBot="1">
      <c r="B37" s="413"/>
      <c r="C37" s="413"/>
      <c r="D37" s="413"/>
      <c r="E37" s="413"/>
      <c r="F37" s="413"/>
      <c r="G37" s="413"/>
      <c r="H37" s="413"/>
      <c r="I37" s="413"/>
      <c r="J37" s="413"/>
      <c r="K37" s="413"/>
      <c r="L37" s="413"/>
      <c r="M37" s="413"/>
      <c r="N37" s="413"/>
      <c r="O37" s="413"/>
      <c r="P37" s="413"/>
      <c r="Q37" s="413"/>
      <c r="R37" s="413"/>
      <c r="S37" s="413"/>
      <c r="T37" s="344"/>
      <c r="U37" s="345"/>
      <c r="V37" s="345"/>
      <c r="W37" s="345"/>
      <c r="X37" s="345"/>
      <c r="Y37" s="345"/>
      <c r="Z37" s="345"/>
      <c r="AA37" s="345"/>
      <c r="AB37" s="345"/>
      <c r="AC37" s="345"/>
      <c r="AD37" s="345"/>
      <c r="AE37" s="345"/>
      <c r="AF37" s="346"/>
      <c r="AG37" s="460"/>
      <c r="AH37" s="460"/>
      <c r="AI37" s="460"/>
      <c r="AJ37" s="460"/>
      <c r="AK37" s="460"/>
      <c r="AL37" s="460"/>
      <c r="AM37" s="460"/>
      <c r="AN37" s="460"/>
      <c r="AO37" s="460"/>
      <c r="AP37" s="516"/>
      <c r="AQ37" s="517"/>
      <c r="AR37" s="517"/>
      <c r="AS37" s="517"/>
      <c r="AT37" s="517"/>
      <c r="AU37" s="518"/>
      <c r="AV37" s="190"/>
      <c r="AW37" s="242"/>
      <c r="AX37" s="191"/>
      <c r="AY37" s="509"/>
      <c r="AZ37" s="510"/>
      <c r="BA37" s="446"/>
      <c r="BB37" s="447"/>
      <c r="BC37" s="190"/>
      <c r="BD37" s="242"/>
      <c r="BE37" s="191"/>
      <c r="BF37" s="190"/>
      <c r="BG37" s="242"/>
      <c r="BH37" s="242"/>
      <c r="BI37" s="191"/>
    </row>
    <row r="38" spans="2:61" ht="16.5" customHeight="1" thickTop="1" thickBot="1">
      <c r="B38" s="413"/>
      <c r="C38" s="413"/>
      <c r="D38" s="413"/>
      <c r="E38" s="413"/>
      <c r="F38" s="413"/>
      <c r="G38" s="413"/>
      <c r="H38" s="413"/>
      <c r="I38" s="413"/>
      <c r="J38" s="413"/>
      <c r="K38" s="413"/>
      <c r="L38" s="413"/>
      <c r="M38" s="413"/>
      <c r="N38" s="413"/>
      <c r="O38" s="413"/>
      <c r="P38" s="413"/>
      <c r="Q38" s="413"/>
      <c r="R38" s="413"/>
      <c r="S38" s="413"/>
      <c r="T38" s="347"/>
      <c r="U38" s="348"/>
      <c r="V38" s="348"/>
      <c r="W38" s="348"/>
      <c r="X38" s="348"/>
      <c r="Y38" s="348"/>
      <c r="Z38" s="348"/>
      <c r="AA38" s="348"/>
      <c r="AB38" s="348"/>
      <c r="AC38" s="348"/>
      <c r="AD38" s="348"/>
      <c r="AE38" s="348"/>
      <c r="AF38" s="349"/>
      <c r="AG38" s="460"/>
      <c r="AH38" s="460"/>
      <c r="AI38" s="460"/>
      <c r="AJ38" s="460"/>
      <c r="AK38" s="460"/>
      <c r="AL38" s="460"/>
      <c r="AM38" s="460"/>
      <c r="AN38" s="460"/>
      <c r="AO38" s="460"/>
      <c r="AP38" s="519"/>
      <c r="AQ38" s="520"/>
      <c r="AR38" s="520"/>
      <c r="AS38" s="520"/>
      <c r="AT38" s="520"/>
      <c r="AU38" s="521"/>
      <c r="AV38" s="192"/>
      <c r="AW38" s="243"/>
      <c r="AX38" s="193"/>
      <c r="AY38" s="511"/>
      <c r="AZ38" s="512"/>
      <c r="BA38" s="448"/>
      <c r="BB38" s="449"/>
      <c r="BC38" s="192"/>
      <c r="BD38" s="243"/>
      <c r="BE38" s="193"/>
      <c r="BF38" s="192"/>
      <c r="BG38" s="243"/>
      <c r="BH38" s="243"/>
      <c r="BI38" s="193"/>
    </row>
    <row r="39" spans="2:61" ht="16.5" customHeight="1" thickTop="1" thickBot="1">
      <c r="B39" s="413" t="s">
        <v>23</v>
      </c>
      <c r="C39" s="413"/>
      <c r="D39" s="413"/>
      <c r="E39" s="413"/>
      <c r="F39" s="413"/>
      <c r="G39" s="413"/>
      <c r="H39" s="413"/>
      <c r="I39" s="413"/>
      <c r="J39" s="413"/>
      <c r="K39" s="414" t="s">
        <v>258</v>
      </c>
      <c r="L39" s="414"/>
      <c r="M39" s="414"/>
      <c r="N39" s="414"/>
      <c r="O39" s="414"/>
      <c r="P39" s="414"/>
      <c r="Q39" s="414"/>
      <c r="R39" s="414"/>
      <c r="S39" s="414"/>
      <c r="T39" s="341" t="s">
        <v>177</v>
      </c>
      <c r="U39" s="342"/>
      <c r="V39" s="342"/>
      <c r="W39" s="342"/>
      <c r="X39" s="342"/>
      <c r="Y39" s="342"/>
      <c r="Z39" s="342"/>
      <c r="AA39" s="342"/>
      <c r="AB39" s="342"/>
      <c r="AC39" s="342"/>
      <c r="AD39" s="342"/>
      <c r="AE39" s="342"/>
      <c r="AF39" s="343"/>
      <c r="AG39" s="450">
        <v>1066</v>
      </c>
      <c r="AH39" s="451"/>
      <c r="AI39" s="451"/>
      <c r="AJ39" s="451"/>
      <c r="AK39" s="451"/>
      <c r="AL39" s="451"/>
      <c r="AM39" s="451"/>
      <c r="AN39" s="451"/>
      <c r="AO39" s="452"/>
      <c r="AP39" s="394" t="s">
        <v>24</v>
      </c>
      <c r="AQ39" s="395"/>
      <c r="AR39" s="395"/>
      <c r="AS39" s="395"/>
      <c r="AT39" s="395"/>
      <c r="AU39" s="395"/>
      <c r="AV39" s="395"/>
      <c r="AW39" s="395"/>
      <c r="AX39" s="395"/>
      <c r="AY39" s="400"/>
      <c r="AZ39" s="395" t="s">
        <v>25</v>
      </c>
      <c r="BA39" s="395"/>
      <c r="BB39" s="395"/>
      <c r="BC39" s="395"/>
      <c r="BD39" s="395"/>
      <c r="BE39" s="395"/>
      <c r="BF39" s="395"/>
      <c r="BG39" s="395"/>
      <c r="BH39" s="395"/>
      <c r="BI39" s="400"/>
    </row>
    <row r="40" spans="2:61" ht="16.5" customHeight="1" thickTop="1" thickBot="1">
      <c r="B40" s="413"/>
      <c r="C40" s="413"/>
      <c r="D40" s="413"/>
      <c r="E40" s="413"/>
      <c r="F40" s="413"/>
      <c r="G40" s="413"/>
      <c r="H40" s="413"/>
      <c r="I40" s="413"/>
      <c r="J40" s="413"/>
      <c r="K40" s="414"/>
      <c r="L40" s="414"/>
      <c r="M40" s="414"/>
      <c r="N40" s="414"/>
      <c r="O40" s="414"/>
      <c r="P40" s="414"/>
      <c r="Q40" s="414"/>
      <c r="R40" s="414"/>
      <c r="S40" s="414"/>
      <c r="T40" s="344"/>
      <c r="U40" s="345"/>
      <c r="V40" s="345"/>
      <c r="W40" s="345"/>
      <c r="X40" s="345"/>
      <c r="Y40" s="345"/>
      <c r="Z40" s="345"/>
      <c r="AA40" s="345"/>
      <c r="AB40" s="345"/>
      <c r="AC40" s="345"/>
      <c r="AD40" s="345"/>
      <c r="AE40" s="345"/>
      <c r="AF40" s="346"/>
      <c r="AG40" s="453"/>
      <c r="AH40" s="454"/>
      <c r="AI40" s="454"/>
      <c r="AJ40" s="454"/>
      <c r="AK40" s="454"/>
      <c r="AL40" s="454"/>
      <c r="AM40" s="454"/>
      <c r="AN40" s="454"/>
      <c r="AO40" s="455"/>
      <c r="AP40" s="396"/>
      <c r="AQ40" s="397"/>
      <c r="AR40" s="397"/>
      <c r="AS40" s="397"/>
      <c r="AT40" s="397"/>
      <c r="AU40" s="397"/>
      <c r="AV40" s="397"/>
      <c r="AW40" s="397"/>
      <c r="AX40" s="397"/>
      <c r="AY40" s="401"/>
      <c r="AZ40" s="397"/>
      <c r="BA40" s="397"/>
      <c r="BB40" s="397"/>
      <c r="BC40" s="397"/>
      <c r="BD40" s="397"/>
      <c r="BE40" s="397"/>
      <c r="BF40" s="397"/>
      <c r="BG40" s="397"/>
      <c r="BH40" s="397"/>
      <c r="BI40" s="401"/>
    </row>
    <row r="41" spans="2:61" ht="16.5" customHeight="1" thickTop="1" thickBot="1">
      <c r="B41" s="413"/>
      <c r="C41" s="413"/>
      <c r="D41" s="413"/>
      <c r="E41" s="413"/>
      <c r="F41" s="413"/>
      <c r="G41" s="413"/>
      <c r="H41" s="413"/>
      <c r="I41" s="413"/>
      <c r="J41" s="413"/>
      <c r="K41" s="414"/>
      <c r="L41" s="414"/>
      <c r="M41" s="414"/>
      <c r="N41" s="414"/>
      <c r="O41" s="414"/>
      <c r="P41" s="414"/>
      <c r="Q41" s="414"/>
      <c r="R41" s="414"/>
      <c r="S41" s="414"/>
      <c r="T41" s="347"/>
      <c r="U41" s="348"/>
      <c r="V41" s="348"/>
      <c r="W41" s="348"/>
      <c r="X41" s="348"/>
      <c r="Y41" s="348"/>
      <c r="Z41" s="348"/>
      <c r="AA41" s="348"/>
      <c r="AB41" s="348"/>
      <c r="AC41" s="348"/>
      <c r="AD41" s="348"/>
      <c r="AE41" s="348"/>
      <c r="AF41" s="349"/>
      <c r="AG41" s="456"/>
      <c r="AH41" s="457"/>
      <c r="AI41" s="457"/>
      <c r="AJ41" s="457"/>
      <c r="AK41" s="457"/>
      <c r="AL41" s="457"/>
      <c r="AM41" s="457"/>
      <c r="AN41" s="457"/>
      <c r="AO41" s="458"/>
      <c r="AP41" s="398"/>
      <c r="AQ41" s="399"/>
      <c r="AR41" s="399"/>
      <c r="AS41" s="399"/>
      <c r="AT41" s="399"/>
      <c r="AU41" s="399"/>
      <c r="AV41" s="399"/>
      <c r="AW41" s="399"/>
      <c r="AX41" s="399"/>
      <c r="AY41" s="402"/>
      <c r="AZ41" s="399"/>
      <c r="BA41" s="399"/>
      <c r="BB41" s="399"/>
      <c r="BC41" s="399"/>
      <c r="BD41" s="399"/>
      <c r="BE41" s="399"/>
      <c r="BF41" s="399"/>
      <c r="BG41" s="399"/>
      <c r="BH41" s="399"/>
      <c r="BI41" s="402"/>
    </row>
    <row r="42" spans="2:61" ht="16.5" customHeight="1" thickTop="1" thickBot="1">
      <c r="B42" s="413" t="s">
        <v>26</v>
      </c>
      <c r="C42" s="413"/>
      <c r="D42" s="413"/>
      <c r="E42" s="413"/>
      <c r="F42" s="413"/>
      <c r="G42" s="413"/>
      <c r="H42" s="413"/>
      <c r="I42" s="413"/>
      <c r="J42" s="413"/>
      <c r="K42" s="441" t="s">
        <v>257</v>
      </c>
      <c r="L42" s="441"/>
      <c r="M42" s="441"/>
      <c r="N42" s="441"/>
      <c r="O42" s="441"/>
      <c r="P42" s="441"/>
      <c r="Q42" s="441"/>
      <c r="R42" s="441"/>
      <c r="S42" s="441"/>
      <c r="T42" s="341" t="s">
        <v>27</v>
      </c>
      <c r="U42" s="342"/>
      <c r="V42" s="342"/>
      <c r="W42" s="342"/>
      <c r="X42" s="342"/>
      <c r="Y42" s="342"/>
      <c r="Z42" s="342"/>
      <c r="AA42" s="342"/>
      <c r="AB42" s="342"/>
      <c r="AC42" s="342"/>
      <c r="AD42" s="342"/>
      <c r="AE42" s="342"/>
      <c r="AF42" s="343"/>
      <c r="AG42" s="443">
        <v>1037</v>
      </c>
      <c r="AH42" s="443"/>
      <c r="AI42" s="443"/>
      <c r="AJ42" s="443"/>
      <c r="AK42" s="443"/>
      <c r="AL42" s="443"/>
      <c r="AM42" s="443"/>
      <c r="AN42" s="443"/>
      <c r="AO42" s="443"/>
      <c r="AP42" s="413" t="s">
        <v>28</v>
      </c>
      <c r="AQ42" s="413"/>
      <c r="AR42" s="413"/>
      <c r="AS42" s="413"/>
      <c r="AT42" s="413"/>
      <c r="AU42" s="413"/>
      <c r="AV42" s="413"/>
      <c r="AW42" s="413" t="s">
        <v>307</v>
      </c>
      <c r="AX42" s="413"/>
      <c r="AY42" s="413"/>
      <c r="AZ42" s="341" t="s">
        <v>178</v>
      </c>
      <c r="BA42" s="342"/>
      <c r="BB42" s="342"/>
      <c r="BC42" s="342"/>
      <c r="BD42" s="342"/>
      <c r="BE42" s="343"/>
      <c r="BF42" s="416">
        <f>BF48-BF45</f>
        <v>81</v>
      </c>
      <c r="BG42" s="417"/>
      <c r="BH42" s="407">
        <f>IFERROR(BF42/($N$231*0.06),"-")</f>
        <v>33.75</v>
      </c>
      <c r="BI42" s="408"/>
    </row>
    <row r="43" spans="2:61" ht="16.5" customHeight="1" thickTop="1" thickBot="1">
      <c r="B43" s="413"/>
      <c r="C43" s="413"/>
      <c r="D43" s="413"/>
      <c r="E43" s="413"/>
      <c r="F43" s="413"/>
      <c r="G43" s="413"/>
      <c r="H43" s="413"/>
      <c r="I43" s="413"/>
      <c r="J43" s="413"/>
      <c r="K43" s="441"/>
      <c r="L43" s="441"/>
      <c r="M43" s="441"/>
      <c r="N43" s="441"/>
      <c r="O43" s="441"/>
      <c r="P43" s="441"/>
      <c r="Q43" s="441"/>
      <c r="R43" s="441"/>
      <c r="S43" s="441"/>
      <c r="T43" s="344"/>
      <c r="U43" s="345"/>
      <c r="V43" s="345"/>
      <c r="W43" s="345"/>
      <c r="X43" s="345"/>
      <c r="Y43" s="345"/>
      <c r="Z43" s="345"/>
      <c r="AA43" s="345"/>
      <c r="AB43" s="345"/>
      <c r="AC43" s="345"/>
      <c r="AD43" s="345"/>
      <c r="AE43" s="345"/>
      <c r="AF43" s="346"/>
      <c r="AG43" s="443"/>
      <c r="AH43" s="443"/>
      <c r="AI43" s="443"/>
      <c r="AJ43" s="443"/>
      <c r="AK43" s="443"/>
      <c r="AL43" s="443"/>
      <c r="AM43" s="443"/>
      <c r="AN43" s="443"/>
      <c r="AO43" s="443"/>
      <c r="AP43" s="413"/>
      <c r="AQ43" s="413"/>
      <c r="AR43" s="413"/>
      <c r="AS43" s="413"/>
      <c r="AT43" s="413"/>
      <c r="AU43" s="413"/>
      <c r="AV43" s="413"/>
      <c r="AW43" s="413"/>
      <c r="AX43" s="413"/>
      <c r="AY43" s="413"/>
      <c r="AZ43" s="344"/>
      <c r="BA43" s="345"/>
      <c r="BB43" s="345"/>
      <c r="BC43" s="345"/>
      <c r="BD43" s="345"/>
      <c r="BE43" s="346"/>
      <c r="BF43" s="418"/>
      <c r="BG43" s="419"/>
      <c r="BH43" s="409"/>
      <c r="BI43" s="410"/>
    </row>
    <row r="44" spans="2:61" ht="16.5" customHeight="1" thickTop="1" thickBot="1">
      <c r="B44" s="413"/>
      <c r="C44" s="413"/>
      <c r="D44" s="413"/>
      <c r="E44" s="413"/>
      <c r="F44" s="413"/>
      <c r="G44" s="413"/>
      <c r="H44" s="413"/>
      <c r="I44" s="413"/>
      <c r="J44" s="413"/>
      <c r="K44" s="441"/>
      <c r="L44" s="441"/>
      <c r="M44" s="441"/>
      <c r="N44" s="441"/>
      <c r="O44" s="441"/>
      <c r="P44" s="441"/>
      <c r="Q44" s="441"/>
      <c r="R44" s="441"/>
      <c r="S44" s="441"/>
      <c r="T44" s="347"/>
      <c r="U44" s="348"/>
      <c r="V44" s="348"/>
      <c r="W44" s="348"/>
      <c r="X44" s="348"/>
      <c r="Y44" s="348"/>
      <c r="Z44" s="348"/>
      <c r="AA44" s="348"/>
      <c r="AB44" s="348"/>
      <c r="AC44" s="348"/>
      <c r="AD44" s="348"/>
      <c r="AE44" s="348"/>
      <c r="AF44" s="349"/>
      <c r="AG44" s="443"/>
      <c r="AH44" s="443"/>
      <c r="AI44" s="443"/>
      <c r="AJ44" s="443"/>
      <c r="AK44" s="443"/>
      <c r="AL44" s="443"/>
      <c r="AM44" s="443"/>
      <c r="AN44" s="443"/>
      <c r="AO44" s="443"/>
      <c r="AP44" s="413"/>
      <c r="AQ44" s="413"/>
      <c r="AR44" s="413"/>
      <c r="AS44" s="413"/>
      <c r="AT44" s="413"/>
      <c r="AU44" s="413"/>
      <c r="AV44" s="413"/>
      <c r="AW44" s="413"/>
      <c r="AX44" s="413"/>
      <c r="AY44" s="413"/>
      <c r="AZ44" s="347"/>
      <c r="BA44" s="348"/>
      <c r="BB44" s="348"/>
      <c r="BC44" s="348"/>
      <c r="BD44" s="348"/>
      <c r="BE44" s="349"/>
      <c r="BF44" s="420"/>
      <c r="BG44" s="421"/>
      <c r="BH44" s="411"/>
      <c r="BI44" s="412"/>
    </row>
    <row r="45" spans="2:61" ht="16.5" customHeight="1" thickTop="1" thickBot="1">
      <c r="B45" s="413" t="s">
        <v>29</v>
      </c>
      <c r="C45" s="413"/>
      <c r="D45" s="413"/>
      <c r="E45" s="413"/>
      <c r="F45" s="413"/>
      <c r="G45" s="413"/>
      <c r="H45" s="413"/>
      <c r="I45" s="413"/>
      <c r="J45" s="413"/>
      <c r="K45" s="431" t="s">
        <v>256</v>
      </c>
      <c r="L45" s="431"/>
      <c r="M45" s="431"/>
      <c r="N45" s="431"/>
      <c r="O45" s="431"/>
      <c r="P45" s="431"/>
      <c r="Q45" s="431"/>
      <c r="R45" s="431"/>
      <c r="S45" s="431"/>
      <c r="T45" s="341" t="s">
        <v>30</v>
      </c>
      <c r="U45" s="342"/>
      <c r="V45" s="342"/>
      <c r="W45" s="342"/>
      <c r="X45" s="342"/>
      <c r="Y45" s="342"/>
      <c r="Z45" s="342"/>
      <c r="AA45" s="342"/>
      <c r="AB45" s="342"/>
      <c r="AC45" s="342"/>
      <c r="AD45" s="342"/>
      <c r="AE45" s="342"/>
      <c r="AF45" s="343"/>
      <c r="AG45" s="432">
        <f>AG39-'14.02'!AG39</f>
        <v>0</v>
      </c>
      <c r="AH45" s="433"/>
      <c r="AI45" s="433"/>
      <c r="AJ45" s="433"/>
      <c r="AK45" s="433"/>
      <c r="AL45" s="433"/>
      <c r="AM45" s="433"/>
      <c r="AN45" s="433"/>
      <c r="AO45" s="434"/>
      <c r="AP45" s="413" t="s">
        <v>31</v>
      </c>
      <c r="AQ45" s="413"/>
      <c r="AR45" s="413"/>
      <c r="AS45" s="413"/>
      <c r="AT45" s="413"/>
      <c r="AU45" s="413"/>
      <c r="AV45" s="413"/>
      <c r="AW45" s="413">
        <v>170</v>
      </c>
      <c r="AX45" s="413"/>
      <c r="AY45" s="413"/>
      <c r="AZ45" s="341" t="s">
        <v>179</v>
      </c>
      <c r="BA45" s="342"/>
      <c r="BB45" s="342"/>
      <c r="BC45" s="342"/>
      <c r="BD45" s="342"/>
      <c r="BE45" s="343"/>
      <c r="BF45" s="416">
        <v>9</v>
      </c>
      <c r="BG45" s="417"/>
      <c r="BH45" s="407">
        <f>IFERROR(BF45/($N$231*0.06),"-")</f>
        <v>3.75</v>
      </c>
      <c r="BI45" s="408"/>
    </row>
    <row r="46" spans="2:61" ht="16.5" customHeight="1" thickTop="1" thickBot="1">
      <c r="B46" s="413"/>
      <c r="C46" s="413"/>
      <c r="D46" s="413"/>
      <c r="E46" s="413"/>
      <c r="F46" s="413"/>
      <c r="G46" s="413"/>
      <c r="H46" s="413"/>
      <c r="I46" s="413"/>
      <c r="J46" s="413"/>
      <c r="K46" s="431"/>
      <c r="L46" s="431"/>
      <c r="M46" s="431"/>
      <c r="N46" s="431"/>
      <c r="O46" s="431"/>
      <c r="P46" s="431"/>
      <c r="Q46" s="431"/>
      <c r="R46" s="431"/>
      <c r="S46" s="431"/>
      <c r="T46" s="344"/>
      <c r="U46" s="345"/>
      <c r="V46" s="345"/>
      <c r="W46" s="345"/>
      <c r="X46" s="345"/>
      <c r="Y46" s="345"/>
      <c r="Z46" s="345"/>
      <c r="AA46" s="345"/>
      <c r="AB46" s="345"/>
      <c r="AC46" s="345"/>
      <c r="AD46" s="345"/>
      <c r="AE46" s="345"/>
      <c r="AF46" s="346"/>
      <c r="AG46" s="435"/>
      <c r="AH46" s="436"/>
      <c r="AI46" s="436"/>
      <c r="AJ46" s="436"/>
      <c r="AK46" s="436"/>
      <c r="AL46" s="436"/>
      <c r="AM46" s="436"/>
      <c r="AN46" s="436"/>
      <c r="AO46" s="437"/>
      <c r="AP46" s="413"/>
      <c r="AQ46" s="413"/>
      <c r="AR46" s="413"/>
      <c r="AS46" s="413"/>
      <c r="AT46" s="413"/>
      <c r="AU46" s="413"/>
      <c r="AV46" s="413"/>
      <c r="AW46" s="413"/>
      <c r="AX46" s="413"/>
      <c r="AY46" s="413"/>
      <c r="AZ46" s="344"/>
      <c r="BA46" s="345"/>
      <c r="BB46" s="345"/>
      <c r="BC46" s="345"/>
      <c r="BD46" s="345"/>
      <c r="BE46" s="346"/>
      <c r="BF46" s="418"/>
      <c r="BG46" s="419"/>
      <c r="BH46" s="409"/>
      <c r="BI46" s="410"/>
    </row>
    <row r="47" spans="2:61" ht="16.5" customHeight="1" thickTop="1" thickBot="1">
      <c r="B47" s="413"/>
      <c r="C47" s="413"/>
      <c r="D47" s="413"/>
      <c r="E47" s="413"/>
      <c r="F47" s="413"/>
      <c r="G47" s="413"/>
      <c r="H47" s="413"/>
      <c r="I47" s="413"/>
      <c r="J47" s="413"/>
      <c r="K47" s="431"/>
      <c r="L47" s="431"/>
      <c r="M47" s="431"/>
      <c r="N47" s="431"/>
      <c r="O47" s="431"/>
      <c r="P47" s="431"/>
      <c r="Q47" s="431"/>
      <c r="R47" s="431"/>
      <c r="S47" s="431"/>
      <c r="T47" s="347"/>
      <c r="U47" s="348"/>
      <c r="V47" s="348"/>
      <c r="W47" s="348"/>
      <c r="X47" s="348"/>
      <c r="Y47" s="348"/>
      <c r="Z47" s="348"/>
      <c r="AA47" s="348"/>
      <c r="AB47" s="348"/>
      <c r="AC47" s="348"/>
      <c r="AD47" s="348"/>
      <c r="AE47" s="348"/>
      <c r="AF47" s="349"/>
      <c r="AG47" s="438"/>
      <c r="AH47" s="439"/>
      <c r="AI47" s="439"/>
      <c r="AJ47" s="439"/>
      <c r="AK47" s="439"/>
      <c r="AL47" s="439"/>
      <c r="AM47" s="439"/>
      <c r="AN47" s="439"/>
      <c r="AO47" s="440"/>
      <c r="AP47" s="413"/>
      <c r="AQ47" s="413"/>
      <c r="AR47" s="413"/>
      <c r="AS47" s="413"/>
      <c r="AT47" s="413"/>
      <c r="AU47" s="413"/>
      <c r="AV47" s="413"/>
      <c r="AW47" s="413"/>
      <c r="AX47" s="413"/>
      <c r="AY47" s="413"/>
      <c r="AZ47" s="347"/>
      <c r="BA47" s="348"/>
      <c r="BB47" s="348"/>
      <c r="BC47" s="348"/>
      <c r="BD47" s="348"/>
      <c r="BE47" s="349"/>
      <c r="BF47" s="420"/>
      <c r="BG47" s="421"/>
      <c r="BH47" s="411"/>
      <c r="BI47" s="412"/>
    </row>
    <row r="48" spans="2:61" ht="15" customHeight="1" thickTop="1" thickBot="1">
      <c r="B48" s="413" t="s">
        <v>32</v>
      </c>
      <c r="C48" s="413"/>
      <c r="D48" s="413"/>
      <c r="E48" s="413"/>
      <c r="F48" s="413"/>
      <c r="G48" s="413"/>
      <c r="H48" s="413"/>
      <c r="I48" s="413"/>
      <c r="J48" s="413"/>
      <c r="K48" s="414"/>
      <c r="L48" s="414"/>
      <c r="M48" s="414"/>
      <c r="N48" s="414"/>
      <c r="O48" s="414"/>
      <c r="P48" s="414"/>
      <c r="Q48" s="414"/>
      <c r="R48" s="414"/>
      <c r="S48" s="414"/>
      <c r="T48" s="341" t="s">
        <v>33</v>
      </c>
      <c r="U48" s="342"/>
      <c r="V48" s="342"/>
      <c r="W48" s="342"/>
      <c r="X48" s="342"/>
      <c r="Y48" s="342"/>
      <c r="Z48" s="342"/>
      <c r="AA48" s="342"/>
      <c r="AB48" s="342"/>
      <c r="AC48" s="342"/>
      <c r="AD48" s="342"/>
      <c r="AE48" s="342"/>
      <c r="AF48" s="343"/>
      <c r="AG48" s="422" t="s">
        <v>416</v>
      </c>
      <c r="AH48" s="423"/>
      <c r="AI48" s="423"/>
      <c r="AJ48" s="423"/>
      <c r="AK48" s="423"/>
      <c r="AL48" s="423"/>
      <c r="AM48" s="423"/>
      <c r="AN48" s="423"/>
      <c r="AO48" s="424"/>
      <c r="AP48" s="341" t="s">
        <v>34</v>
      </c>
      <c r="AQ48" s="342"/>
      <c r="AR48" s="342"/>
      <c r="AS48" s="342"/>
      <c r="AT48" s="342"/>
      <c r="AU48" s="342"/>
      <c r="AV48" s="343"/>
      <c r="AW48" s="413">
        <v>1776</v>
      </c>
      <c r="AX48" s="413"/>
      <c r="AY48" s="413"/>
      <c r="AZ48" s="341" t="s">
        <v>180</v>
      </c>
      <c r="BA48" s="342"/>
      <c r="BB48" s="342"/>
      <c r="BC48" s="342"/>
      <c r="BD48" s="342"/>
      <c r="BE48" s="343"/>
      <c r="BF48" s="416">
        <f>E279</f>
        <v>90</v>
      </c>
      <c r="BG48" s="417"/>
      <c r="BH48" s="407">
        <f>IFERROR(BF48/(N231*0.06),"-")</f>
        <v>37.5</v>
      </c>
      <c r="BI48" s="408"/>
    </row>
    <row r="49" spans="2:64" ht="15" customHeight="1" thickTop="1" thickBot="1">
      <c r="B49" s="413"/>
      <c r="C49" s="413"/>
      <c r="D49" s="413"/>
      <c r="E49" s="413"/>
      <c r="F49" s="413"/>
      <c r="G49" s="413"/>
      <c r="H49" s="413"/>
      <c r="I49" s="413"/>
      <c r="J49" s="413"/>
      <c r="K49" s="414"/>
      <c r="L49" s="414"/>
      <c r="M49" s="414"/>
      <c r="N49" s="414"/>
      <c r="O49" s="414"/>
      <c r="P49" s="414"/>
      <c r="Q49" s="414"/>
      <c r="R49" s="414"/>
      <c r="S49" s="414"/>
      <c r="T49" s="344"/>
      <c r="U49" s="345"/>
      <c r="V49" s="345"/>
      <c r="W49" s="345"/>
      <c r="X49" s="345"/>
      <c r="Y49" s="345"/>
      <c r="Z49" s="345"/>
      <c r="AA49" s="345"/>
      <c r="AB49" s="345"/>
      <c r="AC49" s="345"/>
      <c r="AD49" s="345"/>
      <c r="AE49" s="345"/>
      <c r="AF49" s="346"/>
      <c r="AG49" s="425"/>
      <c r="AH49" s="426"/>
      <c r="AI49" s="426"/>
      <c r="AJ49" s="426"/>
      <c r="AK49" s="426"/>
      <c r="AL49" s="426"/>
      <c r="AM49" s="426"/>
      <c r="AN49" s="426"/>
      <c r="AO49" s="427"/>
      <c r="AP49" s="344"/>
      <c r="AQ49" s="345"/>
      <c r="AR49" s="345"/>
      <c r="AS49" s="345"/>
      <c r="AT49" s="345"/>
      <c r="AU49" s="345"/>
      <c r="AV49" s="346"/>
      <c r="AW49" s="413"/>
      <c r="AX49" s="413"/>
      <c r="AY49" s="413"/>
      <c r="AZ49" s="344"/>
      <c r="BA49" s="345"/>
      <c r="BB49" s="345"/>
      <c r="BC49" s="345"/>
      <c r="BD49" s="345"/>
      <c r="BE49" s="346"/>
      <c r="BF49" s="418"/>
      <c r="BG49" s="419"/>
      <c r="BH49" s="409"/>
      <c r="BI49" s="410"/>
    </row>
    <row r="50" spans="2:64" ht="15" customHeight="1" thickTop="1" thickBot="1">
      <c r="B50" s="413"/>
      <c r="C50" s="413"/>
      <c r="D50" s="413"/>
      <c r="E50" s="413"/>
      <c r="F50" s="413"/>
      <c r="G50" s="413"/>
      <c r="H50" s="413"/>
      <c r="I50" s="413"/>
      <c r="J50" s="413"/>
      <c r="K50" s="414"/>
      <c r="L50" s="414"/>
      <c r="M50" s="414"/>
      <c r="N50" s="414"/>
      <c r="O50" s="414"/>
      <c r="P50" s="414"/>
      <c r="Q50" s="414"/>
      <c r="R50" s="414"/>
      <c r="S50" s="414"/>
      <c r="T50" s="347"/>
      <c r="U50" s="348"/>
      <c r="V50" s="348"/>
      <c r="W50" s="348"/>
      <c r="X50" s="348"/>
      <c r="Y50" s="348"/>
      <c r="Z50" s="348"/>
      <c r="AA50" s="348"/>
      <c r="AB50" s="348"/>
      <c r="AC50" s="348"/>
      <c r="AD50" s="348"/>
      <c r="AE50" s="348"/>
      <c r="AF50" s="349"/>
      <c r="AG50" s="428"/>
      <c r="AH50" s="429"/>
      <c r="AI50" s="429"/>
      <c r="AJ50" s="429"/>
      <c r="AK50" s="429"/>
      <c r="AL50" s="429"/>
      <c r="AM50" s="429"/>
      <c r="AN50" s="429"/>
      <c r="AO50" s="430"/>
      <c r="AP50" s="347"/>
      <c r="AQ50" s="348"/>
      <c r="AR50" s="348"/>
      <c r="AS50" s="348"/>
      <c r="AT50" s="348"/>
      <c r="AU50" s="348"/>
      <c r="AV50" s="349"/>
      <c r="AW50" s="413"/>
      <c r="AX50" s="413"/>
      <c r="AY50" s="413"/>
      <c r="AZ50" s="347"/>
      <c r="BA50" s="348"/>
      <c r="BB50" s="348"/>
      <c r="BC50" s="348"/>
      <c r="BD50" s="348"/>
      <c r="BE50" s="349"/>
      <c r="BF50" s="420"/>
      <c r="BG50" s="421"/>
      <c r="BH50" s="411"/>
      <c r="BI50" s="412"/>
    </row>
    <row r="51" spans="2:64" ht="15" customHeight="1" thickTop="1" thickBot="1">
      <c r="B51" s="413" t="s">
        <v>35</v>
      </c>
      <c r="C51" s="413"/>
      <c r="D51" s="413"/>
      <c r="E51" s="413"/>
      <c r="F51" s="413"/>
      <c r="G51" s="413"/>
      <c r="H51" s="413"/>
      <c r="I51" s="413"/>
      <c r="J51" s="413"/>
      <c r="K51" s="414" t="s">
        <v>133</v>
      </c>
      <c r="L51" s="414"/>
      <c r="M51" s="414"/>
      <c r="N51" s="414"/>
      <c r="O51" s="414"/>
      <c r="P51" s="414"/>
      <c r="Q51" s="414"/>
      <c r="R51" s="414"/>
      <c r="S51" s="414"/>
      <c r="T51" s="413"/>
      <c r="U51" s="413"/>
      <c r="V51" s="413"/>
      <c r="W51" s="413"/>
      <c r="X51" s="413"/>
      <c r="Y51" s="413"/>
      <c r="Z51" s="413"/>
      <c r="AA51" s="413"/>
      <c r="AB51" s="413"/>
      <c r="AC51" s="413"/>
      <c r="AD51" s="413"/>
      <c r="AE51" s="413"/>
      <c r="AF51" s="413"/>
      <c r="AG51" s="413"/>
      <c r="AH51" s="413"/>
      <c r="AI51" s="413"/>
      <c r="AJ51" s="413"/>
      <c r="AK51" s="413"/>
      <c r="AL51" s="413"/>
      <c r="AM51" s="413"/>
      <c r="AN51" s="413"/>
      <c r="AO51" s="413"/>
      <c r="AP51" s="341"/>
      <c r="AQ51" s="342"/>
      <c r="AR51" s="342"/>
      <c r="AS51" s="342"/>
      <c r="AT51" s="342"/>
      <c r="AU51" s="342"/>
      <c r="AV51" s="343"/>
      <c r="AW51" s="413"/>
      <c r="AX51" s="413"/>
      <c r="AY51" s="413"/>
      <c r="AZ51" s="341" t="s">
        <v>181</v>
      </c>
      <c r="BA51" s="342"/>
      <c r="BB51" s="342"/>
      <c r="BC51" s="342"/>
      <c r="BD51" s="342"/>
      <c r="BE51" s="343"/>
      <c r="BF51" s="416">
        <f>IFERROR(BF48+B279,"-")</f>
        <v>124</v>
      </c>
      <c r="BG51" s="417"/>
      <c r="BH51" s="407">
        <f>IFERROR(BF51/(N231*0.06),"-")</f>
        <v>51.666666666666671</v>
      </c>
      <c r="BI51" s="408"/>
    </row>
    <row r="52" spans="2:64" ht="15" customHeight="1" thickTop="1" thickBot="1">
      <c r="B52" s="413"/>
      <c r="C52" s="413"/>
      <c r="D52" s="413"/>
      <c r="E52" s="413"/>
      <c r="F52" s="413"/>
      <c r="G52" s="413"/>
      <c r="H52" s="413"/>
      <c r="I52" s="413"/>
      <c r="J52" s="413"/>
      <c r="K52" s="414"/>
      <c r="L52" s="414"/>
      <c r="M52" s="414"/>
      <c r="N52" s="414"/>
      <c r="O52" s="414"/>
      <c r="P52" s="414"/>
      <c r="Q52" s="414"/>
      <c r="R52" s="414"/>
      <c r="S52" s="414"/>
      <c r="T52" s="413"/>
      <c r="U52" s="413"/>
      <c r="V52" s="413"/>
      <c r="W52" s="413"/>
      <c r="X52" s="413"/>
      <c r="Y52" s="413"/>
      <c r="Z52" s="413"/>
      <c r="AA52" s="413"/>
      <c r="AB52" s="413"/>
      <c r="AC52" s="413"/>
      <c r="AD52" s="413"/>
      <c r="AE52" s="413"/>
      <c r="AF52" s="413"/>
      <c r="AG52" s="413"/>
      <c r="AH52" s="413"/>
      <c r="AI52" s="413"/>
      <c r="AJ52" s="413"/>
      <c r="AK52" s="413"/>
      <c r="AL52" s="413"/>
      <c r="AM52" s="413"/>
      <c r="AN52" s="413"/>
      <c r="AO52" s="413"/>
      <c r="AP52" s="344"/>
      <c r="AQ52" s="345"/>
      <c r="AR52" s="345"/>
      <c r="AS52" s="345"/>
      <c r="AT52" s="345"/>
      <c r="AU52" s="345"/>
      <c r="AV52" s="346"/>
      <c r="AW52" s="413"/>
      <c r="AX52" s="413"/>
      <c r="AY52" s="413"/>
      <c r="AZ52" s="344"/>
      <c r="BA52" s="345"/>
      <c r="BB52" s="345"/>
      <c r="BC52" s="345"/>
      <c r="BD52" s="345"/>
      <c r="BE52" s="346"/>
      <c r="BF52" s="418"/>
      <c r="BG52" s="419"/>
      <c r="BH52" s="409"/>
      <c r="BI52" s="410"/>
    </row>
    <row r="53" spans="2:64" ht="15" customHeight="1" thickTop="1" thickBot="1">
      <c r="B53" s="413"/>
      <c r="C53" s="413"/>
      <c r="D53" s="413"/>
      <c r="E53" s="413"/>
      <c r="F53" s="413"/>
      <c r="G53" s="413"/>
      <c r="H53" s="413"/>
      <c r="I53" s="413"/>
      <c r="J53" s="413"/>
      <c r="K53" s="414"/>
      <c r="L53" s="414"/>
      <c r="M53" s="414"/>
      <c r="N53" s="414"/>
      <c r="O53" s="414"/>
      <c r="P53" s="414"/>
      <c r="Q53" s="414"/>
      <c r="R53" s="414"/>
      <c r="S53" s="414"/>
      <c r="T53" s="413"/>
      <c r="U53" s="413"/>
      <c r="V53" s="413"/>
      <c r="W53" s="413"/>
      <c r="X53" s="413"/>
      <c r="Y53" s="413"/>
      <c r="Z53" s="413"/>
      <c r="AA53" s="413"/>
      <c r="AB53" s="413"/>
      <c r="AC53" s="413"/>
      <c r="AD53" s="413"/>
      <c r="AE53" s="413"/>
      <c r="AF53" s="413"/>
      <c r="AG53" s="413"/>
      <c r="AH53" s="413"/>
      <c r="AI53" s="413"/>
      <c r="AJ53" s="413"/>
      <c r="AK53" s="413"/>
      <c r="AL53" s="413"/>
      <c r="AM53" s="413"/>
      <c r="AN53" s="413"/>
      <c r="AO53" s="413"/>
      <c r="AP53" s="347"/>
      <c r="AQ53" s="348"/>
      <c r="AR53" s="348"/>
      <c r="AS53" s="348"/>
      <c r="AT53" s="348"/>
      <c r="AU53" s="348"/>
      <c r="AV53" s="349"/>
      <c r="AW53" s="413"/>
      <c r="AX53" s="413"/>
      <c r="AY53" s="413"/>
      <c r="AZ53" s="347"/>
      <c r="BA53" s="348"/>
      <c r="BB53" s="348"/>
      <c r="BC53" s="348"/>
      <c r="BD53" s="348"/>
      <c r="BE53" s="349"/>
      <c r="BF53" s="420"/>
      <c r="BG53" s="421"/>
      <c r="BH53" s="411"/>
      <c r="BI53" s="412"/>
    </row>
    <row r="54" spans="2:64" ht="15.75" customHeight="1" thickTop="1">
      <c r="B54" s="394" t="s">
        <v>36</v>
      </c>
      <c r="C54" s="395"/>
      <c r="D54" s="395"/>
      <c r="E54" s="395"/>
      <c r="F54" s="395"/>
      <c r="G54" s="395"/>
      <c r="H54" s="395"/>
      <c r="I54" s="395"/>
      <c r="J54" s="395"/>
      <c r="K54" s="395"/>
      <c r="L54" s="395"/>
      <c r="M54" s="395"/>
      <c r="N54" s="395"/>
      <c r="O54" s="395"/>
      <c r="P54" s="395"/>
      <c r="Q54" s="395"/>
      <c r="R54" s="395"/>
      <c r="S54" s="395"/>
      <c r="T54" s="395"/>
      <c r="U54" s="395"/>
      <c r="V54" s="395"/>
      <c r="W54" s="395"/>
      <c r="X54" s="395"/>
      <c r="Y54" s="395"/>
      <c r="Z54" s="395"/>
      <c r="AA54" s="395"/>
      <c r="AB54" s="395"/>
      <c r="AC54" s="395"/>
      <c r="AD54" s="395"/>
      <c r="AE54" s="395"/>
      <c r="AF54" s="395"/>
      <c r="AG54" s="395" t="s">
        <v>37</v>
      </c>
      <c r="AH54" s="395"/>
      <c r="AI54" s="395"/>
      <c r="AJ54" s="395"/>
      <c r="AK54" s="395"/>
      <c r="AL54" s="395"/>
      <c r="AM54" s="395"/>
      <c r="AN54" s="395"/>
      <c r="AO54" s="395"/>
      <c r="AP54" s="395"/>
      <c r="AQ54" s="395"/>
      <c r="AR54" s="395"/>
      <c r="AS54" s="395"/>
      <c r="AT54" s="395"/>
      <c r="AU54" s="395"/>
      <c r="AV54" s="395"/>
      <c r="AW54" s="395"/>
      <c r="AX54" s="395"/>
      <c r="AY54" s="395"/>
      <c r="AZ54" s="395"/>
      <c r="BA54" s="395"/>
      <c r="BB54" s="395"/>
      <c r="BC54" s="395"/>
      <c r="BD54" s="395"/>
      <c r="BE54" s="395"/>
      <c r="BF54" s="395"/>
      <c r="BG54" s="395"/>
      <c r="BH54" s="395"/>
      <c r="BI54" s="400"/>
    </row>
    <row r="55" spans="2:64" ht="15" customHeight="1">
      <c r="B55" s="396"/>
      <c r="C55" s="397"/>
      <c r="D55" s="397"/>
      <c r="E55" s="397"/>
      <c r="F55" s="397"/>
      <c r="G55" s="397"/>
      <c r="H55" s="397"/>
      <c r="I55" s="397"/>
      <c r="J55" s="397"/>
      <c r="K55" s="397"/>
      <c r="L55" s="397"/>
      <c r="M55" s="397"/>
      <c r="N55" s="397"/>
      <c r="O55" s="397"/>
      <c r="P55" s="397"/>
      <c r="Q55" s="397"/>
      <c r="R55" s="397"/>
      <c r="S55" s="397"/>
      <c r="T55" s="397"/>
      <c r="U55" s="397"/>
      <c r="V55" s="397"/>
      <c r="W55" s="397"/>
      <c r="X55" s="397"/>
      <c r="Y55" s="397"/>
      <c r="Z55" s="397"/>
      <c r="AA55" s="397"/>
      <c r="AB55" s="397"/>
      <c r="AC55" s="397"/>
      <c r="AD55" s="397"/>
      <c r="AE55" s="397"/>
      <c r="AF55" s="397"/>
      <c r="AG55" s="397"/>
      <c r="AH55" s="397"/>
      <c r="AI55" s="397"/>
      <c r="AJ55" s="397"/>
      <c r="AK55" s="397"/>
      <c r="AL55" s="397"/>
      <c r="AM55" s="397"/>
      <c r="AN55" s="397"/>
      <c r="AO55" s="397"/>
      <c r="AP55" s="397"/>
      <c r="AQ55" s="397"/>
      <c r="AR55" s="397"/>
      <c r="AS55" s="397"/>
      <c r="AT55" s="397"/>
      <c r="AU55" s="397"/>
      <c r="AV55" s="397"/>
      <c r="AW55" s="397"/>
      <c r="AX55" s="397"/>
      <c r="AY55" s="397"/>
      <c r="AZ55" s="397"/>
      <c r="BA55" s="397"/>
      <c r="BB55" s="397"/>
      <c r="BC55" s="397"/>
      <c r="BD55" s="397"/>
      <c r="BE55" s="397"/>
      <c r="BF55" s="397"/>
      <c r="BG55" s="397"/>
      <c r="BH55" s="397"/>
      <c r="BI55" s="401"/>
    </row>
    <row r="56" spans="2:64" ht="15" customHeight="1">
      <c r="B56" s="396"/>
      <c r="C56" s="397"/>
      <c r="D56" s="397"/>
      <c r="E56" s="397"/>
      <c r="F56" s="397"/>
      <c r="G56" s="397"/>
      <c r="H56" s="397"/>
      <c r="I56" s="397"/>
      <c r="J56" s="397"/>
      <c r="K56" s="397"/>
      <c r="L56" s="397"/>
      <c r="M56" s="397"/>
      <c r="N56" s="397"/>
      <c r="O56" s="397"/>
      <c r="P56" s="397"/>
      <c r="Q56" s="397"/>
      <c r="R56" s="397"/>
      <c r="S56" s="397"/>
      <c r="T56" s="397"/>
      <c r="U56" s="397"/>
      <c r="V56" s="397"/>
      <c r="W56" s="397"/>
      <c r="X56" s="397"/>
      <c r="Y56" s="397"/>
      <c r="Z56" s="397"/>
      <c r="AA56" s="397"/>
      <c r="AB56" s="397"/>
      <c r="AC56" s="397"/>
      <c r="AD56" s="397"/>
      <c r="AE56" s="397"/>
      <c r="AF56" s="397"/>
      <c r="AG56" s="397"/>
      <c r="AH56" s="397"/>
      <c r="AI56" s="397"/>
      <c r="AJ56" s="397"/>
      <c r="AK56" s="397"/>
      <c r="AL56" s="397"/>
      <c r="AM56" s="397"/>
      <c r="AN56" s="397"/>
      <c r="AO56" s="397"/>
      <c r="AP56" s="397"/>
      <c r="AQ56" s="397"/>
      <c r="AR56" s="397"/>
      <c r="AS56" s="397"/>
      <c r="AT56" s="397"/>
      <c r="AU56" s="397"/>
      <c r="AV56" s="397"/>
      <c r="AW56" s="397"/>
      <c r="AX56" s="397"/>
      <c r="AY56" s="397"/>
      <c r="AZ56" s="397"/>
      <c r="BA56" s="397"/>
      <c r="BB56" s="397"/>
      <c r="BC56" s="397"/>
      <c r="BD56" s="397"/>
      <c r="BE56" s="397"/>
      <c r="BF56" s="397"/>
      <c r="BG56" s="397"/>
      <c r="BH56" s="397"/>
      <c r="BI56" s="401"/>
    </row>
    <row r="57" spans="2:64" ht="15.75" customHeight="1" thickBot="1">
      <c r="B57" s="398"/>
      <c r="C57" s="399"/>
      <c r="D57" s="399"/>
      <c r="E57" s="399"/>
      <c r="F57" s="399"/>
      <c r="G57" s="399"/>
      <c r="H57" s="399"/>
      <c r="I57" s="399"/>
      <c r="J57" s="399"/>
      <c r="K57" s="399"/>
      <c r="L57" s="399"/>
      <c r="M57" s="399"/>
      <c r="N57" s="399"/>
      <c r="O57" s="399"/>
      <c r="P57" s="399"/>
      <c r="Q57" s="399"/>
      <c r="R57" s="399"/>
      <c r="S57" s="399"/>
      <c r="T57" s="399"/>
      <c r="U57" s="399"/>
      <c r="V57" s="399"/>
      <c r="W57" s="399"/>
      <c r="X57" s="399"/>
      <c r="Y57" s="399"/>
      <c r="Z57" s="399"/>
      <c r="AA57" s="399"/>
      <c r="AB57" s="399"/>
      <c r="AC57" s="399"/>
      <c r="AD57" s="399"/>
      <c r="AE57" s="399"/>
      <c r="AF57" s="399"/>
      <c r="AG57" s="399"/>
      <c r="AH57" s="399"/>
      <c r="AI57" s="399"/>
      <c r="AJ57" s="399"/>
      <c r="AK57" s="399"/>
      <c r="AL57" s="399"/>
      <c r="AM57" s="399"/>
      <c r="AN57" s="399"/>
      <c r="AO57" s="399"/>
      <c r="AP57" s="399"/>
      <c r="AQ57" s="399"/>
      <c r="AR57" s="399"/>
      <c r="AS57" s="399"/>
      <c r="AT57" s="399"/>
      <c r="AU57" s="399"/>
      <c r="AV57" s="399"/>
      <c r="AW57" s="399"/>
      <c r="AX57" s="399"/>
      <c r="AY57" s="399"/>
      <c r="AZ57" s="399"/>
      <c r="BA57" s="399"/>
      <c r="BB57" s="399"/>
      <c r="BC57" s="399"/>
      <c r="BD57" s="399"/>
      <c r="BE57" s="399"/>
      <c r="BF57" s="399"/>
      <c r="BG57" s="399"/>
      <c r="BH57" s="399"/>
      <c r="BI57" s="402"/>
    </row>
    <row r="58" spans="2:64" ht="16.5" customHeight="1" thickTop="1" thickBot="1">
      <c r="B58" s="403" t="s">
        <v>182</v>
      </c>
      <c r="C58" s="403"/>
      <c r="D58" s="403"/>
      <c r="E58" s="403"/>
      <c r="F58" s="403"/>
      <c r="G58" s="403"/>
      <c r="H58" s="403"/>
      <c r="I58" s="403"/>
      <c r="J58" s="403"/>
      <c r="K58" s="403"/>
      <c r="L58" s="403"/>
      <c r="M58" s="403"/>
      <c r="N58" s="403"/>
      <c r="O58" s="403"/>
      <c r="P58" s="403"/>
      <c r="Q58" s="403"/>
      <c r="R58" s="403"/>
      <c r="S58" s="403"/>
      <c r="T58" s="403"/>
      <c r="U58" s="403"/>
      <c r="V58" s="403"/>
      <c r="W58" s="403"/>
      <c r="X58" s="403"/>
      <c r="Y58" s="403"/>
      <c r="Z58" s="403"/>
      <c r="AA58" s="403"/>
      <c r="AB58" s="403"/>
      <c r="AC58" s="403"/>
      <c r="AD58" s="403"/>
      <c r="AE58" s="403"/>
      <c r="AF58" s="403"/>
      <c r="AG58" s="403"/>
      <c r="AH58" s="403"/>
      <c r="AI58" s="403"/>
      <c r="AJ58" s="403"/>
      <c r="AK58" s="403"/>
      <c r="AL58" s="403"/>
      <c r="AM58" s="403"/>
      <c r="AN58" s="403"/>
      <c r="AO58" s="403"/>
      <c r="AP58" s="403"/>
      <c r="AQ58" s="403"/>
      <c r="AR58" s="403"/>
      <c r="AS58" s="403"/>
      <c r="AT58" s="403"/>
      <c r="AU58" s="403"/>
      <c r="AV58" s="403"/>
      <c r="AW58" s="403"/>
      <c r="AX58" s="403"/>
      <c r="AY58" s="403"/>
      <c r="AZ58" s="403"/>
      <c r="BA58" s="403"/>
      <c r="BB58" s="403"/>
      <c r="BC58" s="403"/>
      <c r="BD58" s="403"/>
      <c r="BE58" s="403"/>
      <c r="BF58" s="403"/>
      <c r="BG58" s="403"/>
      <c r="BH58" s="403"/>
      <c r="BI58" s="403"/>
    </row>
    <row r="59" spans="2:64" ht="16.5" customHeight="1" thickTop="1" thickBot="1">
      <c r="B59" s="404"/>
      <c r="C59" s="404"/>
      <c r="D59" s="404"/>
      <c r="E59" s="404"/>
      <c r="F59" s="404"/>
      <c r="G59" s="404"/>
      <c r="H59" s="404"/>
      <c r="I59" s="404"/>
      <c r="J59" s="404"/>
      <c r="K59" s="404"/>
      <c r="L59" s="404"/>
      <c r="M59" s="404"/>
      <c r="N59" s="404"/>
      <c r="O59" s="404"/>
      <c r="P59" s="404"/>
      <c r="Q59" s="404"/>
      <c r="R59" s="404"/>
      <c r="S59" s="404"/>
      <c r="T59" s="404"/>
      <c r="U59" s="404"/>
      <c r="V59" s="404"/>
      <c r="W59" s="404"/>
      <c r="X59" s="404"/>
      <c r="Y59" s="404"/>
      <c r="Z59" s="404"/>
      <c r="AA59" s="404"/>
      <c r="AB59" s="404"/>
      <c r="AC59" s="404"/>
      <c r="AD59" s="404"/>
      <c r="AE59" s="404"/>
      <c r="AF59" s="404"/>
      <c r="AG59" s="404"/>
      <c r="AH59" s="404"/>
      <c r="AI59" s="404"/>
      <c r="AJ59" s="404"/>
      <c r="AK59" s="404"/>
      <c r="AL59" s="404"/>
      <c r="AM59" s="404"/>
      <c r="AN59" s="404"/>
      <c r="AO59" s="404"/>
      <c r="AP59" s="404"/>
      <c r="AQ59" s="404"/>
      <c r="AR59" s="404"/>
      <c r="AS59" s="404"/>
      <c r="AT59" s="404"/>
      <c r="AU59" s="404"/>
      <c r="AV59" s="404"/>
      <c r="AW59" s="404"/>
      <c r="AX59" s="404"/>
      <c r="AY59" s="404"/>
      <c r="AZ59" s="404"/>
      <c r="BA59" s="404"/>
      <c r="BB59" s="404"/>
      <c r="BC59" s="404"/>
      <c r="BD59" s="404"/>
      <c r="BE59" s="404"/>
      <c r="BF59" s="404"/>
      <c r="BG59" s="404"/>
      <c r="BH59" s="404"/>
      <c r="BI59" s="404"/>
    </row>
    <row r="60" spans="2:64" ht="15" customHeight="1" thickTop="1" thickBot="1">
      <c r="B60" s="209" t="s">
        <v>38</v>
      </c>
      <c r="C60" s="210"/>
      <c r="D60" s="210"/>
      <c r="E60" s="210"/>
      <c r="F60" s="210"/>
      <c r="G60" s="210"/>
      <c r="H60" s="210"/>
      <c r="I60" s="210"/>
      <c r="J60" s="210"/>
      <c r="K60" s="210"/>
      <c r="L60" s="211"/>
      <c r="M60" s="405">
        <v>0.25</v>
      </c>
      <c r="N60" s="182"/>
      <c r="O60" s="182"/>
      <c r="P60" s="182"/>
      <c r="Q60" s="405">
        <v>0.45833333333333331</v>
      </c>
      <c r="R60" s="182"/>
      <c r="S60" s="182"/>
      <c r="T60" s="182"/>
      <c r="U60" s="405">
        <v>0.625</v>
      </c>
      <c r="V60" s="182"/>
      <c r="W60" s="182"/>
      <c r="X60" s="182"/>
      <c r="Y60" s="406" t="s">
        <v>131</v>
      </c>
      <c r="Z60" s="406"/>
      <c r="AA60" s="406"/>
      <c r="AB60" s="406"/>
      <c r="AC60" s="405" t="s">
        <v>39</v>
      </c>
      <c r="AD60" s="182"/>
      <c r="AE60" s="182"/>
      <c r="AF60" s="182"/>
      <c r="AG60" s="182" t="s">
        <v>40</v>
      </c>
      <c r="AH60" s="182"/>
      <c r="AI60" s="182"/>
      <c r="AJ60" s="182"/>
      <c r="AK60" s="182"/>
      <c r="AL60" s="182"/>
      <c r="AM60" s="182"/>
      <c r="AN60" s="182"/>
      <c r="AO60" s="182"/>
      <c r="AP60" s="182" t="s">
        <v>41</v>
      </c>
      <c r="AQ60" s="182"/>
      <c r="AR60" s="182"/>
      <c r="AS60" s="182"/>
      <c r="AT60" s="170" t="s">
        <v>42</v>
      </c>
      <c r="AU60" s="170"/>
      <c r="AV60" s="170"/>
      <c r="AW60" s="182" t="s">
        <v>43</v>
      </c>
      <c r="AX60" s="182"/>
      <c r="AY60" s="182"/>
      <c r="AZ60" s="182"/>
      <c r="BA60" s="182"/>
      <c r="BB60" s="182"/>
      <c r="BC60" s="58" t="s">
        <v>44</v>
      </c>
      <c r="BD60" s="60"/>
      <c r="BE60" s="387" t="s">
        <v>45</v>
      </c>
      <c r="BF60" s="388"/>
      <c r="BG60" s="182" t="s">
        <v>46</v>
      </c>
      <c r="BH60" s="182"/>
      <c r="BI60" s="182"/>
      <c r="BJ60" s="386" t="s">
        <v>255</v>
      </c>
      <c r="BK60" s="386"/>
      <c r="BL60" s="386"/>
    </row>
    <row r="61" spans="2:64" ht="15" customHeight="1" thickTop="1" thickBot="1">
      <c r="B61" s="212"/>
      <c r="C61" s="213"/>
      <c r="D61" s="213"/>
      <c r="E61" s="213"/>
      <c r="F61" s="213"/>
      <c r="G61" s="213"/>
      <c r="H61" s="213"/>
      <c r="I61" s="213"/>
      <c r="J61" s="213"/>
      <c r="K61" s="213"/>
      <c r="L61" s="214"/>
      <c r="M61" s="182"/>
      <c r="N61" s="182"/>
      <c r="O61" s="182"/>
      <c r="P61" s="182"/>
      <c r="Q61" s="182"/>
      <c r="R61" s="182"/>
      <c r="S61" s="182"/>
      <c r="T61" s="182"/>
      <c r="U61" s="182"/>
      <c r="V61" s="182"/>
      <c r="W61" s="182"/>
      <c r="X61" s="182"/>
      <c r="Y61" s="406"/>
      <c r="Z61" s="406"/>
      <c r="AA61" s="406"/>
      <c r="AB61" s="406"/>
      <c r="AC61" s="182"/>
      <c r="AD61" s="182"/>
      <c r="AE61" s="182"/>
      <c r="AF61" s="182"/>
      <c r="AG61" s="182"/>
      <c r="AH61" s="182"/>
      <c r="AI61" s="182"/>
      <c r="AJ61" s="182"/>
      <c r="AK61" s="182"/>
      <c r="AL61" s="182"/>
      <c r="AM61" s="182"/>
      <c r="AN61" s="182"/>
      <c r="AO61" s="182"/>
      <c r="AP61" s="182"/>
      <c r="AQ61" s="182"/>
      <c r="AR61" s="182"/>
      <c r="AS61" s="182"/>
      <c r="AT61" s="170"/>
      <c r="AU61" s="170"/>
      <c r="AV61" s="170"/>
      <c r="AW61" s="182"/>
      <c r="AX61" s="182"/>
      <c r="AY61" s="182"/>
      <c r="AZ61" s="182"/>
      <c r="BA61" s="182"/>
      <c r="BB61" s="182"/>
      <c r="BC61" s="61"/>
      <c r="BD61" s="63"/>
      <c r="BE61" s="389"/>
      <c r="BF61" s="390"/>
      <c r="BG61" s="182"/>
      <c r="BH61" s="182"/>
      <c r="BI61" s="182"/>
      <c r="BJ61" s="386"/>
      <c r="BK61" s="386"/>
      <c r="BL61" s="386"/>
    </row>
    <row r="62" spans="2:64" ht="15" customHeight="1" thickTop="1" thickBot="1">
      <c r="B62" s="215"/>
      <c r="C62" s="216"/>
      <c r="D62" s="216"/>
      <c r="E62" s="216"/>
      <c r="F62" s="216"/>
      <c r="G62" s="216"/>
      <c r="H62" s="216"/>
      <c r="I62" s="216"/>
      <c r="J62" s="216"/>
      <c r="K62" s="216"/>
      <c r="L62" s="217"/>
      <c r="M62" s="182"/>
      <c r="N62" s="182"/>
      <c r="O62" s="182"/>
      <c r="P62" s="182"/>
      <c r="Q62" s="182"/>
      <c r="R62" s="182"/>
      <c r="S62" s="182"/>
      <c r="T62" s="182"/>
      <c r="U62" s="182"/>
      <c r="V62" s="182"/>
      <c r="W62" s="182"/>
      <c r="X62" s="182"/>
      <c r="Y62" s="406"/>
      <c r="Z62" s="406"/>
      <c r="AA62" s="406"/>
      <c r="AB62" s="406"/>
      <c r="AC62" s="182"/>
      <c r="AD62" s="182"/>
      <c r="AE62" s="182"/>
      <c r="AF62" s="182"/>
      <c r="AG62" s="182"/>
      <c r="AH62" s="182"/>
      <c r="AI62" s="182"/>
      <c r="AJ62" s="182"/>
      <c r="AK62" s="182"/>
      <c r="AL62" s="182"/>
      <c r="AM62" s="182"/>
      <c r="AN62" s="182"/>
      <c r="AO62" s="182"/>
      <c r="AP62" s="182"/>
      <c r="AQ62" s="182"/>
      <c r="AR62" s="182"/>
      <c r="AS62" s="182"/>
      <c r="AT62" s="170"/>
      <c r="AU62" s="170"/>
      <c r="AV62" s="170"/>
      <c r="AW62" s="182"/>
      <c r="AX62" s="182"/>
      <c r="AY62" s="182"/>
      <c r="AZ62" s="182"/>
      <c r="BA62" s="182"/>
      <c r="BB62" s="182"/>
      <c r="BC62" s="61"/>
      <c r="BD62" s="63"/>
      <c r="BE62" s="389"/>
      <c r="BF62" s="390"/>
      <c r="BG62" s="182"/>
      <c r="BH62" s="182"/>
      <c r="BI62" s="182"/>
      <c r="BJ62" s="386"/>
      <c r="BK62" s="386"/>
      <c r="BL62" s="386"/>
    </row>
    <row r="63" spans="2:64" ht="15" customHeight="1" thickTop="1" thickBot="1">
      <c r="B63" s="209" t="s">
        <v>47</v>
      </c>
      <c r="C63" s="210"/>
      <c r="D63" s="210"/>
      <c r="E63" s="210"/>
      <c r="F63" s="210"/>
      <c r="G63" s="210"/>
      <c r="H63" s="210"/>
      <c r="I63" s="210"/>
      <c r="J63" s="210"/>
      <c r="K63" s="210"/>
      <c r="L63" s="211"/>
      <c r="M63" s="194" t="s">
        <v>183</v>
      </c>
      <c r="N63" s="219"/>
      <c r="O63" s="219"/>
      <c r="P63" s="195"/>
      <c r="Q63" s="194" t="s">
        <v>183</v>
      </c>
      <c r="R63" s="219"/>
      <c r="S63" s="219"/>
      <c r="T63" s="195"/>
      <c r="U63" s="194" t="s">
        <v>183</v>
      </c>
      <c r="V63" s="219"/>
      <c r="W63" s="219"/>
      <c r="X63" s="195"/>
      <c r="Y63" s="194" t="s">
        <v>183</v>
      </c>
      <c r="Z63" s="219"/>
      <c r="AA63" s="219"/>
      <c r="AB63" s="195"/>
      <c r="AC63" s="188" t="s">
        <v>129</v>
      </c>
      <c r="AD63" s="241"/>
      <c r="AE63" s="241"/>
      <c r="AF63" s="189"/>
      <c r="AG63" s="182"/>
      <c r="AH63" s="182"/>
      <c r="AI63" s="182"/>
      <c r="AJ63" s="182"/>
      <c r="AK63" s="182"/>
      <c r="AL63" s="182"/>
      <c r="AM63" s="182"/>
      <c r="AN63" s="182"/>
      <c r="AO63" s="182"/>
      <c r="AP63" s="182"/>
      <c r="AQ63" s="182"/>
      <c r="AR63" s="182"/>
      <c r="AS63" s="182"/>
      <c r="AT63" s="170"/>
      <c r="AU63" s="170"/>
      <c r="AV63" s="170"/>
      <c r="AW63" s="182" t="s">
        <v>48</v>
      </c>
      <c r="AX63" s="182"/>
      <c r="AY63" s="182" t="s">
        <v>49</v>
      </c>
      <c r="AZ63" s="182"/>
      <c r="BA63" s="182" t="s">
        <v>50</v>
      </c>
      <c r="BB63" s="182"/>
      <c r="BC63" s="61"/>
      <c r="BD63" s="63"/>
      <c r="BE63" s="389"/>
      <c r="BF63" s="390"/>
      <c r="BG63" s="182"/>
      <c r="BH63" s="182"/>
      <c r="BI63" s="182"/>
      <c r="BJ63" s="386"/>
      <c r="BK63" s="386"/>
      <c r="BL63" s="386"/>
    </row>
    <row r="64" spans="2:64" ht="15.75" customHeight="1" thickTop="1" thickBot="1">
      <c r="B64" s="212"/>
      <c r="C64" s="213"/>
      <c r="D64" s="213"/>
      <c r="E64" s="213"/>
      <c r="F64" s="213"/>
      <c r="G64" s="213"/>
      <c r="H64" s="213"/>
      <c r="I64" s="213"/>
      <c r="J64" s="213"/>
      <c r="K64" s="213"/>
      <c r="L64" s="214"/>
      <c r="M64" s="196"/>
      <c r="N64" s="220"/>
      <c r="O64" s="220"/>
      <c r="P64" s="197"/>
      <c r="Q64" s="196"/>
      <c r="R64" s="220"/>
      <c r="S64" s="220"/>
      <c r="T64" s="197"/>
      <c r="U64" s="196"/>
      <c r="V64" s="220"/>
      <c r="W64" s="220"/>
      <c r="X64" s="197"/>
      <c r="Y64" s="196"/>
      <c r="Z64" s="220"/>
      <c r="AA64" s="220"/>
      <c r="AB64" s="197"/>
      <c r="AC64" s="190"/>
      <c r="AD64" s="242"/>
      <c r="AE64" s="242"/>
      <c r="AF64" s="191"/>
      <c r="AG64" s="182"/>
      <c r="AH64" s="182"/>
      <c r="AI64" s="182"/>
      <c r="AJ64" s="182"/>
      <c r="AK64" s="182"/>
      <c r="AL64" s="182"/>
      <c r="AM64" s="182"/>
      <c r="AN64" s="182"/>
      <c r="AO64" s="182"/>
      <c r="AP64" s="182"/>
      <c r="AQ64" s="182"/>
      <c r="AR64" s="182"/>
      <c r="AS64" s="182"/>
      <c r="AT64" s="170"/>
      <c r="AU64" s="170"/>
      <c r="AV64" s="170"/>
      <c r="AW64" s="182"/>
      <c r="AX64" s="182"/>
      <c r="AY64" s="182"/>
      <c r="AZ64" s="182"/>
      <c r="BA64" s="182"/>
      <c r="BB64" s="182"/>
      <c r="BC64" s="61"/>
      <c r="BD64" s="63"/>
      <c r="BE64" s="389"/>
      <c r="BF64" s="390"/>
      <c r="BG64" s="182"/>
      <c r="BH64" s="182"/>
      <c r="BI64" s="393"/>
      <c r="BJ64" s="386"/>
      <c r="BK64" s="386"/>
      <c r="BL64" s="386"/>
    </row>
    <row r="65" spans="2:66" ht="15" customHeight="1" thickTop="1" thickBot="1">
      <c r="B65" s="215"/>
      <c r="C65" s="216"/>
      <c r="D65" s="216"/>
      <c r="E65" s="216"/>
      <c r="F65" s="216"/>
      <c r="G65" s="216"/>
      <c r="H65" s="216"/>
      <c r="I65" s="216"/>
      <c r="J65" s="216"/>
      <c r="K65" s="216"/>
      <c r="L65" s="217"/>
      <c r="M65" s="198"/>
      <c r="N65" s="221"/>
      <c r="O65" s="221"/>
      <c r="P65" s="199"/>
      <c r="Q65" s="198"/>
      <c r="R65" s="221"/>
      <c r="S65" s="221"/>
      <c r="T65" s="199"/>
      <c r="U65" s="198"/>
      <c r="V65" s="221"/>
      <c r="W65" s="221"/>
      <c r="X65" s="199"/>
      <c r="Y65" s="198"/>
      <c r="Z65" s="221"/>
      <c r="AA65" s="221"/>
      <c r="AB65" s="199"/>
      <c r="AC65" s="192"/>
      <c r="AD65" s="243"/>
      <c r="AE65" s="243"/>
      <c r="AF65" s="193"/>
      <c r="AG65" s="182"/>
      <c r="AH65" s="182"/>
      <c r="AI65" s="182"/>
      <c r="AJ65" s="182"/>
      <c r="AK65" s="182"/>
      <c r="AL65" s="182"/>
      <c r="AM65" s="182"/>
      <c r="AN65" s="182"/>
      <c r="AO65" s="182"/>
      <c r="AP65" s="182"/>
      <c r="AQ65" s="182"/>
      <c r="AR65" s="182"/>
      <c r="AS65" s="182"/>
      <c r="AT65" s="170"/>
      <c r="AU65" s="170"/>
      <c r="AV65" s="170"/>
      <c r="AW65" s="182"/>
      <c r="AX65" s="182"/>
      <c r="AY65" s="182"/>
      <c r="AZ65" s="182"/>
      <c r="BA65" s="182"/>
      <c r="BB65" s="182"/>
      <c r="BC65" s="64"/>
      <c r="BD65" s="66"/>
      <c r="BE65" s="391"/>
      <c r="BF65" s="392"/>
      <c r="BG65" s="182"/>
      <c r="BH65" s="182"/>
      <c r="BI65" s="393"/>
      <c r="BJ65" s="386"/>
      <c r="BK65" s="386"/>
      <c r="BL65" s="386"/>
      <c r="BN65" s="2"/>
    </row>
    <row r="66" spans="2:66" ht="15" customHeight="1" thickTop="1">
      <c r="B66" s="209" t="s">
        <v>138</v>
      </c>
      <c r="C66" s="210"/>
      <c r="D66" s="210"/>
      <c r="E66" s="210"/>
      <c r="F66" s="210"/>
      <c r="G66" s="210"/>
      <c r="H66" s="210"/>
      <c r="I66" s="210"/>
      <c r="J66" s="210"/>
      <c r="K66" s="210"/>
      <c r="L66" s="211"/>
      <c r="M66" s="497">
        <v>1066</v>
      </c>
      <c r="N66" s="498"/>
      <c r="O66" s="498"/>
      <c r="P66" s="499"/>
      <c r="Q66" s="194">
        <v>1066</v>
      </c>
      <c r="R66" s="219"/>
      <c r="S66" s="219"/>
      <c r="T66" s="195"/>
      <c r="U66" s="194">
        <v>1066</v>
      </c>
      <c r="V66" s="219"/>
      <c r="W66" s="219"/>
      <c r="X66" s="195"/>
      <c r="Y66" s="194">
        <v>1066</v>
      </c>
      <c r="Z66" s="219"/>
      <c r="AA66" s="219"/>
      <c r="AB66" s="195"/>
      <c r="AC66" s="188" t="s">
        <v>129</v>
      </c>
      <c r="AD66" s="241"/>
      <c r="AE66" s="241"/>
      <c r="AF66" s="189"/>
      <c r="AG66" s="323" t="s">
        <v>254</v>
      </c>
      <c r="AH66" s="324"/>
      <c r="AI66" s="324"/>
      <c r="AJ66" s="324"/>
      <c r="AK66" s="324"/>
      <c r="AL66" s="324"/>
      <c r="AM66" s="324"/>
      <c r="AN66" s="324"/>
      <c r="AO66" s="325"/>
      <c r="AP66" s="200" t="s">
        <v>128</v>
      </c>
      <c r="AQ66" s="206"/>
      <c r="AR66" s="206"/>
      <c r="AS66" s="201"/>
      <c r="AT66" s="200">
        <f>'14.02'!AT66+AY66</f>
        <v>33</v>
      </c>
      <c r="AU66" s="206"/>
      <c r="AV66" s="201"/>
      <c r="AW66" s="188">
        <f>'14.02'!BG66</f>
        <v>11</v>
      </c>
      <c r="AX66" s="189"/>
      <c r="AY66" s="188"/>
      <c r="AZ66" s="189"/>
      <c r="BA66" s="200"/>
      <c r="BB66" s="201"/>
      <c r="BC66" s="269">
        <f>'14.02'!BC66+BA66</f>
        <v>11</v>
      </c>
      <c r="BD66" s="270"/>
      <c r="BE66" s="200">
        <f>'14.02'!BE66+BA66</f>
        <v>22</v>
      </c>
      <c r="BF66" s="201"/>
      <c r="BG66" s="200">
        <f>AT66-BE66</f>
        <v>11</v>
      </c>
      <c r="BH66" s="206"/>
      <c r="BI66" s="201"/>
      <c r="BJ66" s="254">
        <f>((LEFT(AP66,FIND(" ",AP66)-1)*BC66)/$S$279)</f>
        <v>91.666666666666671</v>
      </c>
      <c r="BK66" s="255"/>
      <c r="BL66" s="256"/>
      <c r="BN66" s="2"/>
    </row>
    <row r="67" spans="2:66" ht="15" customHeight="1">
      <c r="B67" s="212"/>
      <c r="C67" s="213"/>
      <c r="D67" s="213"/>
      <c r="E67" s="213"/>
      <c r="F67" s="213"/>
      <c r="G67" s="213"/>
      <c r="H67" s="213"/>
      <c r="I67" s="213"/>
      <c r="J67" s="213"/>
      <c r="K67" s="213"/>
      <c r="L67" s="214"/>
      <c r="M67" s="500"/>
      <c r="N67" s="501"/>
      <c r="O67" s="501"/>
      <c r="P67" s="502"/>
      <c r="Q67" s="196"/>
      <c r="R67" s="220"/>
      <c r="S67" s="220"/>
      <c r="T67" s="197"/>
      <c r="U67" s="196"/>
      <c r="V67" s="220"/>
      <c r="W67" s="220"/>
      <c r="X67" s="197"/>
      <c r="Y67" s="196"/>
      <c r="Z67" s="220"/>
      <c r="AA67" s="220"/>
      <c r="AB67" s="197"/>
      <c r="AC67" s="190"/>
      <c r="AD67" s="242"/>
      <c r="AE67" s="242"/>
      <c r="AF67" s="191"/>
      <c r="AG67" s="326"/>
      <c r="AH67" s="327"/>
      <c r="AI67" s="327"/>
      <c r="AJ67" s="327"/>
      <c r="AK67" s="327"/>
      <c r="AL67" s="327"/>
      <c r="AM67" s="327"/>
      <c r="AN67" s="327"/>
      <c r="AO67" s="328"/>
      <c r="AP67" s="202"/>
      <c r="AQ67" s="207"/>
      <c r="AR67" s="207"/>
      <c r="AS67" s="203"/>
      <c r="AT67" s="202"/>
      <c r="AU67" s="207"/>
      <c r="AV67" s="203"/>
      <c r="AW67" s="190"/>
      <c r="AX67" s="191"/>
      <c r="AY67" s="190"/>
      <c r="AZ67" s="191"/>
      <c r="BA67" s="202"/>
      <c r="BB67" s="203"/>
      <c r="BC67" s="271"/>
      <c r="BD67" s="272"/>
      <c r="BE67" s="202"/>
      <c r="BF67" s="203"/>
      <c r="BG67" s="202"/>
      <c r="BH67" s="207"/>
      <c r="BI67" s="203"/>
      <c r="BJ67" s="257"/>
      <c r="BK67" s="258"/>
      <c r="BL67" s="259"/>
      <c r="BN67" s="2"/>
    </row>
    <row r="68" spans="2:66" ht="15" customHeight="1" thickBot="1">
      <c r="B68" s="215"/>
      <c r="C68" s="216"/>
      <c r="D68" s="216"/>
      <c r="E68" s="216"/>
      <c r="F68" s="216"/>
      <c r="G68" s="216"/>
      <c r="H68" s="216"/>
      <c r="I68" s="216"/>
      <c r="J68" s="216"/>
      <c r="K68" s="216"/>
      <c r="L68" s="217"/>
      <c r="M68" s="503"/>
      <c r="N68" s="504"/>
      <c r="O68" s="504"/>
      <c r="P68" s="505"/>
      <c r="Q68" s="198"/>
      <c r="R68" s="221"/>
      <c r="S68" s="221"/>
      <c r="T68" s="199"/>
      <c r="U68" s="198"/>
      <c r="V68" s="221"/>
      <c r="W68" s="221"/>
      <c r="X68" s="199"/>
      <c r="Y68" s="198"/>
      <c r="Z68" s="221"/>
      <c r="AA68" s="221"/>
      <c r="AB68" s="199"/>
      <c r="AC68" s="192"/>
      <c r="AD68" s="243"/>
      <c r="AE68" s="243"/>
      <c r="AF68" s="193"/>
      <c r="AG68" s="329"/>
      <c r="AH68" s="330"/>
      <c r="AI68" s="330"/>
      <c r="AJ68" s="330"/>
      <c r="AK68" s="330"/>
      <c r="AL68" s="330"/>
      <c r="AM68" s="330"/>
      <c r="AN68" s="330"/>
      <c r="AO68" s="331"/>
      <c r="AP68" s="204"/>
      <c r="AQ68" s="208"/>
      <c r="AR68" s="208"/>
      <c r="AS68" s="205"/>
      <c r="AT68" s="204"/>
      <c r="AU68" s="208"/>
      <c r="AV68" s="205"/>
      <c r="AW68" s="192"/>
      <c r="AX68" s="193"/>
      <c r="AY68" s="192"/>
      <c r="AZ68" s="193"/>
      <c r="BA68" s="204"/>
      <c r="BB68" s="205"/>
      <c r="BC68" s="273"/>
      <c r="BD68" s="274"/>
      <c r="BE68" s="204"/>
      <c r="BF68" s="205"/>
      <c r="BG68" s="204"/>
      <c r="BH68" s="208"/>
      <c r="BI68" s="205"/>
      <c r="BJ68" s="260"/>
      <c r="BK68" s="261"/>
      <c r="BL68" s="262"/>
      <c r="BN68" s="2"/>
    </row>
    <row r="69" spans="2:66" ht="15" customHeight="1" thickTop="1">
      <c r="B69" s="341" t="s">
        <v>53</v>
      </c>
      <c r="C69" s="342"/>
      <c r="D69" s="342"/>
      <c r="E69" s="342"/>
      <c r="F69" s="342"/>
      <c r="G69" s="342"/>
      <c r="H69" s="342"/>
      <c r="I69" s="342"/>
      <c r="J69" s="342"/>
      <c r="K69" s="342"/>
      <c r="L69" s="343"/>
      <c r="M69" s="563" t="s">
        <v>339</v>
      </c>
      <c r="N69" s="564"/>
      <c r="O69" s="564"/>
      <c r="P69" s="565"/>
      <c r="Q69" s="563" t="s">
        <v>339</v>
      </c>
      <c r="R69" s="564"/>
      <c r="S69" s="564"/>
      <c r="T69" s="565"/>
      <c r="U69" s="563" t="s">
        <v>339</v>
      </c>
      <c r="V69" s="564"/>
      <c r="W69" s="564"/>
      <c r="X69" s="565"/>
      <c r="Y69" s="563" t="s">
        <v>339</v>
      </c>
      <c r="Z69" s="564"/>
      <c r="AA69" s="564"/>
      <c r="AB69" s="565"/>
      <c r="AC69" s="507" t="s">
        <v>339</v>
      </c>
      <c r="AD69" s="572"/>
      <c r="AE69" s="572"/>
      <c r="AF69" s="508"/>
      <c r="AG69" s="323" t="s">
        <v>162</v>
      </c>
      <c r="AH69" s="324"/>
      <c r="AI69" s="324"/>
      <c r="AJ69" s="324"/>
      <c r="AK69" s="324"/>
      <c r="AL69" s="324"/>
      <c r="AM69" s="324"/>
      <c r="AN69" s="324"/>
      <c r="AO69" s="325"/>
      <c r="AP69" s="269" t="s">
        <v>128</v>
      </c>
      <c r="AQ69" s="275"/>
      <c r="AR69" s="275"/>
      <c r="AS69" s="270"/>
      <c r="AT69" s="200">
        <f>'14.02'!AT69+AY69</f>
        <v>4</v>
      </c>
      <c r="AU69" s="206"/>
      <c r="AV69" s="201"/>
      <c r="AW69" s="188">
        <f>'14.02'!BG69</f>
        <v>4</v>
      </c>
      <c r="AX69" s="189"/>
      <c r="AY69" s="188"/>
      <c r="AZ69" s="189"/>
      <c r="BA69" s="200"/>
      <c r="BB69" s="201"/>
      <c r="BC69" s="269">
        <f>'14.02'!BC69+BA69</f>
        <v>0</v>
      </c>
      <c r="BD69" s="270"/>
      <c r="BE69" s="200">
        <f>'14.02'!BE69+BA69</f>
        <v>0</v>
      </c>
      <c r="BF69" s="201"/>
      <c r="BG69" s="200">
        <f>AT69-BE69</f>
        <v>4</v>
      </c>
      <c r="BH69" s="206"/>
      <c r="BI69" s="201"/>
      <c r="BJ69" s="254">
        <f>((LEFT(AP69,FIND(" ",AP69)-1)*BC69)/$S$279)</f>
        <v>0</v>
      </c>
      <c r="BK69" s="255"/>
      <c r="BL69" s="256"/>
      <c r="BM69" s="1"/>
      <c r="BN69" s="2"/>
    </row>
    <row r="70" spans="2:66" ht="15.75" customHeight="1">
      <c r="B70" s="344"/>
      <c r="C70" s="345"/>
      <c r="D70" s="345"/>
      <c r="E70" s="345"/>
      <c r="F70" s="345"/>
      <c r="G70" s="345"/>
      <c r="H70" s="345"/>
      <c r="I70" s="345"/>
      <c r="J70" s="345"/>
      <c r="K70" s="345"/>
      <c r="L70" s="346"/>
      <c r="M70" s="566"/>
      <c r="N70" s="567"/>
      <c r="O70" s="567"/>
      <c r="P70" s="568"/>
      <c r="Q70" s="566"/>
      <c r="R70" s="567"/>
      <c r="S70" s="567"/>
      <c r="T70" s="568"/>
      <c r="U70" s="566"/>
      <c r="V70" s="567"/>
      <c r="W70" s="567"/>
      <c r="X70" s="568"/>
      <c r="Y70" s="566"/>
      <c r="Z70" s="567"/>
      <c r="AA70" s="567"/>
      <c r="AB70" s="568"/>
      <c r="AC70" s="509"/>
      <c r="AD70" s="573"/>
      <c r="AE70" s="573"/>
      <c r="AF70" s="510"/>
      <c r="AG70" s="326"/>
      <c r="AH70" s="327"/>
      <c r="AI70" s="327"/>
      <c r="AJ70" s="327"/>
      <c r="AK70" s="327"/>
      <c r="AL70" s="327"/>
      <c r="AM70" s="327"/>
      <c r="AN70" s="327"/>
      <c r="AO70" s="328"/>
      <c r="AP70" s="271"/>
      <c r="AQ70" s="276"/>
      <c r="AR70" s="276"/>
      <c r="AS70" s="272"/>
      <c r="AT70" s="202"/>
      <c r="AU70" s="207"/>
      <c r="AV70" s="203"/>
      <c r="AW70" s="190"/>
      <c r="AX70" s="191"/>
      <c r="AY70" s="190"/>
      <c r="AZ70" s="191"/>
      <c r="BA70" s="202"/>
      <c r="BB70" s="203"/>
      <c r="BC70" s="271"/>
      <c r="BD70" s="272"/>
      <c r="BE70" s="202"/>
      <c r="BF70" s="203"/>
      <c r="BG70" s="202"/>
      <c r="BH70" s="207"/>
      <c r="BI70" s="203"/>
      <c r="BJ70" s="257"/>
      <c r="BK70" s="258"/>
      <c r="BL70" s="259"/>
      <c r="BM70" s="1"/>
      <c r="BN70" s="2"/>
    </row>
    <row r="71" spans="2:66" ht="15" customHeight="1" thickBot="1">
      <c r="B71" s="347"/>
      <c r="C71" s="348"/>
      <c r="D71" s="348"/>
      <c r="E71" s="348"/>
      <c r="F71" s="348"/>
      <c r="G71" s="348"/>
      <c r="H71" s="348"/>
      <c r="I71" s="348"/>
      <c r="J71" s="348"/>
      <c r="K71" s="348"/>
      <c r="L71" s="349"/>
      <c r="M71" s="569"/>
      <c r="N71" s="570"/>
      <c r="O71" s="570"/>
      <c r="P71" s="571"/>
      <c r="Q71" s="569"/>
      <c r="R71" s="570"/>
      <c r="S71" s="570"/>
      <c r="T71" s="571"/>
      <c r="U71" s="569"/>
      <c r="V71" s="570"/>
      <c r="W71" s="570"/>
      <c r="X71" s="571"/>
      <c r="Y71" s="569"/>
      <c r="Z71" s="570"/>
      <c r="AA71" s="570"/>
      <c r="AB71" s="571"/>
      <c r="AC71" s="511"/>
      <c r="AD71" s="574"/>
      <c r="AE71" s="574"/>
      <c r="AF71" s="512"/>
      <c r="AG71" s="329"/>
      <c r="AH71" s="330"/>
      <c r="AI71" s="330"/>
      <c r="AJ71" s="330"/>
      <c r="AK71" s="330"/>
      <c r="AL71" s="330"/>
      <c r="AM71" s="330"/>
      <c r="AN71" s="330"/>
      <c r="AO71" s="331"/>
      <c r="AP71" s="273"/>
      <c r="AQ71" s="277"/>
      <c r="AR71" s="277"/>
      <c r="AS71" s="274"/>
      <c r="AT71" s="204"/>
      <c r="AU71" s="208"/>
      <c r="AV71" s="205"/>
      <c r="AW71" s="192"/>
      <c r="AX71" s="193"/>
      <c r="AY71" s="192"/>
      <c r="AZ71" s="193"/>
      <c r="BA71" s="204"/>
      <c r="BB71" s="205"/>
      <c r="BC71" s="273"/>
      <c r="BD71" s="274"/>
      <c r="BE71" s="204"/>
      <c r="BF71" s="205"/>
      <c r="BG71" s="204"/>
      <c r="BH71" s="208"/>
      <c r="BI71" s="205"/>
      <c r="BJ71" s="260"/>
      <c r="BK71" s="261"/>
      <c r="BL71" s="262"/>
      <c r="BM71" s="1"/>
      <c r="BN71" s="2"/>
    </row>
    <row r="72" spans="2:66" ht="15" customHeight="1" thickTop="1">
      <c r="B72" s="209" t="s">
        <v>253</v>
      </c>
      <c r="C72" s="210"/>
      <c r="D72" s="210"/>
      <c r="E72" s="210"/>
      <c r="F72" s="210"/>
      <c r="G72" s="210"/>
      <c r="H72" s="210"/>
      <c r="I72" s="210"/>
      <c r="J72" s="210"/>
      <c r="K72" s="210"/>
      <c r="L72" s="211"/>
      <c r="M72" s="194">
        <v>15</v>
      </c>
      <c r="N72" s="219"/>
      <c r="O72" s="219"/>
      <c r="P72" s="195"/>
      <c r="Q72" s="194">
        <v>15</v>
      </c>
      <c r="R72" s="219"/>
      <c r="S72" s="219"/>
      <c r="T72" s="195"/>
      <c r="U72" s="194">
        <v>15</v>
      </c>
      <c r="V72" s="219"/>
      <c r="W72" s="219"/>
      <c r="X72" s="195"/>
      <c r="Y72" s="194">
        <v>15</v>
      </c>
      <c r="Z72" s="219"/>
      <c r="AA72" s="219"/>
      <c r="AB72" s="195"/>
      <c r="AC72" s="188" t="s">
        <v>129</v>
      </c>
      <c r="AD72" s="241"/>
      <c r="AE72" s="241"/>
      <c r="AF72" s="189"/>
      <c r="AG72" s="323" t="s">
        <v>163</v>
      </c>
      <c r="AH72" s="324"/>
      <c r="AI72" s="324"/>
      <c r="AJ72" s="324"/>
      <c r="AK72" s="324"/>
      <c r="AL72" s="324"/>
      <c r="AM72" s="324"/>
      <c r="AN72" s="324"/>
      <c r="AO72" s="325"/>
      <c r="AP72" s="269" t="s">
        <v>128</v>
      </c>
      <c r="AQ72" s="275"/>
      <c r="AR72" s="275"/>
      <c r="AS72" s="270"/>
      <c r="AT72" s="200">
        <f>'14.02'!AT72+AY72</f>
        <v>6</v>
      </c>
      <c r="AU72" s="206"/>
      <c r="AV72" s="201"/>
      <c r="AW72" s="188">
        <f>'14.02'!BG72</f>
        <v>6</v>
      </c>
      <c r="AX72" s="189"/>
      <c r="AY72" s="593"/>
      <c r="AZ72" s="594"/>
      <c r="BA72" s="200"/>
      <c r="BB72" s="201"/>
      <c r="BC72" s="269">
        <f>'14.02'!BC72+BA72</f>
        <v>0</v>
      </c>
      <c r="BD72" s="270"/>
      <c r="BE72" s="200">
        <f>'14.02'!BE72+BA72</f>
        <v>0</v>
      </c>
      <c r="BF72" s="201"/>
      <c r="BG72" s="200">
        <f>AT72-BE72</f>
        <v>6</v>
      </c>
      <c r="BH72" s="206"/>
      <c r="BI72" s="201"/>
      <c r="BJ72" s="254">
        <f>((LEFT(AP72,FIND(" ",AP72)-1)*BC72)/$S$279)</f>
        <v>0</v>
      </c>
      <c r="BK72" s="255"/>
      <c r="BL72" s="256"/>
      <c r="BM72" s="1"/>
      <c r="BN72" s="2"/>
    </row>
    <row r="73" spans="2:66" ht="15" customHeight="1">
      <c r="B73" s="212"/>
      <c r="C73" s="213"/>
      <c r="D73" s="213"/>
      <c r="E73" s="213"/>
      <c r="F73" s="213"/>
      <c r="G73" s="213"/>
      <c r="H73" s="213"/>
      <c r="I73" s="213"/>
      <c r="J73" s="213"/>
      <c r="K73" s="213"/>
      <c r="L73" s="214"/>
      <c r="M73" s="196"/>
      <c r="N73" s="220"/>
      <c r="O73" s="220"/>
      <c r="P73" s="197"/>
      <c r="Q73" s="196"/>
      <c r="R73" s="220"/>
      <c r="S73" s="220"/>
      <c r="T73" s="197"/>
      <c r="U73" s="196"/>
      <c r="V73" s="220"/>
      <c r="W73" s="220"/>
      <c r="X73" s="197"/>
      <c r="Y73" s="196"/>
      <c r="Z73" s="220"/>
      <c r="AA73" s="220"/>
      <c r="AB73" s="197"/>
      <c r="AC73" s="190"/>
      <c r="AD73" s="242"/>
      <c r="AE73" s="242"/>
      <c r="AF73" s="191"/>
      <c r="AG73" s="326"/>
      <c r="AH73" s="327"/>
      <c r="AI73" s="327"/>
      <c r="AJ73" s="327"/>
      <c r="AK73" s="327"/>
      <c r="AL73" s="327"/>
      <c r="AM73" s="327"/>
      <c r="AN73" s="327"/>
      <c r="AO73" s="328"/>
      <c r="AP73" s="271"/>
      <c r="AQ73" s="276"/>
      <c r="AR73" s="276"/>
      <c r="AS73" s="272"/>
      <c r="AT73" s="202"/>
      <c r="AU73" s="207"/>
      <c r="AV73" s="203"/>
      <c r="AW73" s="190"/>
      <c r="AX73" s="191"/>
      <c r="AY73" s="595"/>
      <c r="AZ73" s="596"/>
      <c r="BA73" s="202"/>
      <c r="BB73" s="203"/>
      <c r="BC73" s="271"/>
      <c r="BD73" s="272"/>
      <c r="BE73" s="202"/>
      <c r="BF73" s="203"/>
      <c r="BG73" s="202"/>
      <c r="BH73" s="207"/>
      <c r="BI73" s="203"/>
      <c r="BJ73" s="257"/>
      <c r="BK73" s="258"/>
      <c r="BL73" s="259"/>
      <c r="BM73" s="1"/>
      <c r="BN73" s="2"/>
    </row>
    <row r="74" spans="2:66" ht="19.5" customHeight="1" thickBot="1">
      <c r="B74" s="215"/>
      <c r="C74" s="216"/>
      <c r="D74" s="216"/>
      <c r="E74" s="216"/>
      <c r="F74" s="216"/>
      <c r="G74" s="216"/>
      <c r="H74" s="216"/>
      <c r="I74" s="216"/>
      <c r="J74" s="216"/>
      <c r="K74" s="216"/>
      <c r="L74" s="217"/>
      <c r="M74" s="198"/>
      <c r="N74" s="221"/>
      <c r="O74" s="221"/>
      <c r="P74" s="199"/>
      <c r="Q74" s="198"/>
      <c r="R74" s="221"/>
      <c r="S74" s="221"/>
      <c r="T74" s="199"/>
      <c r="U74" s="198"/>
      <c r="V74" s="221"/>
      <c r="W74" s="221"/>
      <c r="X74" s="199"/>
      <c r="Y74" s="198"/>
      <c r="Z74" s="221"/>
      <c r="AA74" s="221"/>
      <c r="AB74" s="199"/>
      <c r="AC74" s="192"/>
      <c r="AD74" s="243"/>
      <c r="AE74" s="243"/>
      <c r="AF74" s="193"/>
      <c r="AG74" s="329"/>
      <c r="AH74" s="330"/>
      <c r="AI74" s="330"/>
      <c r="AJ74" s="330"/>
      <c r="AK74" s="330"/>
      <c r="AL74" s="330"/>
      <c r="AM74" s="330"/>
      <c r="AN74" s="330"/>
      <c r="AO74" s="331"/>
      <c r="AP74" s="273"/>
      <c r="AQ74" s="277"/>
      <c r="AR74" s="277"/>
      <c r="AS74" s="274"/>
      <c r="AT74" s="204"/>
      <c r="AU74" s="208"/>
      <c r="AV74" s="205"/>
      <c r="AW74" s="192"/>
      <c r="AX74" s="193"/>
      <c r="AY74" s="597"/>
      <c r="AZ74" s="598"/>
      <c r="BA74" s="204"/>
      <c r="BB74" s="205"/>
      <c r="BC74" s="273"/>
      <c r="BD74" s="274"/>
      <c r="BE74" s="204"/>
      <c r="BF74" s="205"/>
      <c r="BG74" s="204"/>
      <c r="BH74" s="208"/>
      <c r="BI74" s="205"/>
      <c r="BJ74" s="260"/>
      <c r="BK74" s="261"/>
      <c r="BL74" s="262"/>
      <c r="BM74" s="1"/>
      <c r="BN74" s="2"/>
    </row>
    <row r="75" spans="2:66" ht="15" customHeight="1" thickTop="1">
      <c r="B75" s="341" t="s">
        <v>252</v>
      </c>
      <c r="C75" s="342"/>
      <c r="D75" s="342"/>
      <c r="E75" s="342"/>
      <c r="F75" s="342"/>
      <c r="G75" s="342"/>
      <c r="H75" s="342"/>
      <c r="I75" s="342"/>
      <c r="J75" s="342"/>
      <c r="K75" s="342"/>
      <c r="L75" s="343"/>
      <c r="M75" s="350">
        <v>1.17</v>
      </c>
      <c r="N75" s="351"/>
      <c r="O75" s="351"/>
      <c r="P75" s="352"/>
      <c r="Q75" s="350">
        <v>1.17</v>
      </c>
      <c r="R75" s="219"/>
      <c r="S75" s="219"/>
      <c r="T75" s="195"/>
      <c r="U75" s="350">
        <v>1.17</v>
      </c>
      <c r="V75" s="219"/>
      <c r="W75" s="219"/>
      <c r="X75" s="195"/>
      <c r="Y75" s="350">
        <v>1.18</v>
      </c>
      <c r="Z75" s="219"/>
      <c r="AA75" s="219"/>
      <c r="AB75" s="195"/>
      <c r="AC75" s="296" t="s">
        <v>400</v>
      </c>
      <c r="AD75" s="297"/>
      <c r="AE75" s="297"/>
      <c r="AF75" s="298"/>
      <c r="AG75" s="323" t="s">
        <v>51</v>
      </c>
      <c r="AH75" s="324"/>
      <c r="AI75" s="324"/>
      <c r="AJ75" s="324"/>
      <c r="AK75" s="324"/>
      <c r="AL75" s="324"/>
      <c r="AM75" s="324"/>
      <c r="AN75" s="324"/>
      <c r="AO75" s="325"/>
      <c r="AP75" s="269" t="s">
        <v>52</v>
      </c>
      <c r="AQ75" s="275"/>
      <c r="AR75" s="275"/>
      <c r="AS75" s="270"/>
      <c r="AT75" s="200">
        <f>'14.02'!AT75+AY75</f>
        <v>61</v>
      </c>
      <c r="AU75" s="206"/>
      <c r="AV75" s="201"/>
      <c r="AW75" s="188">
        <f>'14.02'!BG75</f>
        <v>61</v>
      </c>
      <c r="AX75" s="189"/>
      <c r="AY75" s="188"/>
      <c r="AZ75" s="189"/>
      <c r="BA75" s="200"/>
      <c r="BB75" s="201"/>
      <c r="BC75" s="269">
        <f>'14.02'!BC75+BA75</f>
        <v>0</v>
      </c>
      <c r="BD75" s="270"/>
      <c r="BE75" s="200">
        <f>'14.02'!BE75+BA75</f>
        <v>0</v>
      </c>
      <c r="BF75" s="201"/>
      <c r="BG75" s="200">
        <f>AT75-BE75</f>
        <v>61</v>
      </c>
      <c r="BH75" s="206"/>
      <c r="BI75" s="201"/>
      <c r="BJ75" s="254">
        <f>((LEFT(AP75,FIND(" ",AP75)-1)*BC75)/$S$279)</f>
        <v>0</v>
      </c>
      <c r="BK75" s="255"/>
      <c r="BL75" s="256"/>
      <c r="BM75" s="1"/>
      <c r="BN75" s="2"/>
    </row>
    <row r="76" spans="2:66" ht="15" customHeight="1">
      <c r="B76" s="344"/>
      <c r="C76" s="345"/>
      <c r="D76" s="345"/>
      <c r="E76" s="345"/>
      <c r="F76" s="345"/>
      <c r="G76" s="345"/>
      <c r="H76" s="345"/>
      <c r="I76" s="345"/>
      <c r="J76" s="345"/>
      <c r="K76" s="345"/>
      <c r="L76" s="346"/>
      <c r="M76" s="353"/>
      <c r="N76" s="354"/>
      <c r="O76" s="354"/>
      <c r="P76" s="355"/>
      <c r="Q76" s="196"/>
      <c r="R76" s="220"/>
      <c r="S76" s="220"/>
      <c r="T76" s="197"/>
      <c r="U76" s="196"/>
      <c r="V76" s="220"/>
      <c r="W76" s="220"/>
      <c r="X76" s="197"/>
      <c r="Y76" s="196"/>
      <c r="Z76" s="220"/>
      <c r="AA76" s="220"/>
      <c r="AB76" s="197"/>
      <c r="AC76" s="299"/>
      <c r="AD76" s="300"/>
      <c r="AE76" s="300"/>
      <c r="AF76" s="301"/>
      <c r="AG76" s="326"/>
      <c r="AH76" s="327"/>
      <c r="AI76" s="327"/>
      <c r="AJ76" s="327"/>
      <c r="AK76" s="327"/>
      <c r="AL76" s="327"/>
      <c r="AM76" s="327"/>
      <c r="AN76" s="327"/>
      <c r="AO76" s="328"/>
      <c r="AP76" s="271"/>
      <c r="AQ76" s="276"/>
      <c r="AR76" s="276"/>
      <c r="AS76" s="272"/>
      <c r="AT76" s="202"/>
      <c r="AU76" s="207"/>
      <c r="AV76" s="203"/>
      <c r="AW76" s="190"/>
      <c r="AX76" s="191"/>
      <c r="AY76" s="190"/>
      <c r="AZ76" s="191"/>
      <c r="BA76" s="202"/>
      <c r="BB76" s="203"/>
      <c r="BC76" s="271"/>
      <c r="BD76" s="272"/>
      <c r="BE76" s="202"/>
      <c r="BF76" s="203"/>
      <c r="BG76" s="202"/>
      <c r="BH76" s="207"/>
      <c r="BI76" s="203"/>
      <c r="BJ76" s="257"/>
      <c r="BK76" s="258"/>
      <c r="BL76" s="259"/>
      <c r="BM76" s="1"/>
      <c r="BN76" s="2"/>
    </row>
    <row r="77" spans="2:66" ht="15" customHeight="1" thickBot="1">
      <c r="B77" s="347"/>
      <c r="C77" s="348"/>
      <c r="D77" s="348"/>
      <c r="E77" s="348"/>
      <c r="F77" s="348"/>
      <c r="G77" s="348"/>
      <c r="H77" s="348"/>
      <c r="I77" s="348"/>
      <c r="J77" s="348"/>
      <c r="K77" s="348"/>
      <c r="L77" s="349"/>
      <c r="M77" s="356"/>
      <c r="N77" s="357"/>
      <c r="O77" s="357"/>
      <c r="P77" s="358"/>
      <c r="Q77" s="198"/>
      <c r="R77" s="221"/>
      <c r="S77" s="221"/>
      <c r="T77" s="199"/>
      <c r="U77" s="198"/>
      <c r="V77" s="221"/>
      <c r="W77" s="221"/>
      <c r="X77" s="199"/>
      <c r="Y77" s="198"/>
      <c r="Z77" s="221"/>
      <c r="AA77" s="221"/>
      <c r="AB77" s="199"/>
      <c r="AC77" s="302"/>
      <c r="AD77" s="303"/>
      <c r="AE77" s="303"/>
      <c r="AF77" s="304"/>
      <c r="AG77" s="329"/>
      <c r="AH77" s="330"/>
      <c r="AI77" s="330"/>
      <c r="AJ77" s="330"/>
      <c r="AK77" s="330"/>
      <c r="AL77" s="330"/>
      <c r="AM77" s="330"/>
      <c r="AN77" s="330"/>
      <c r="AO77" s="331"/>
      <c r="AP77" s="273"/>
      <c r="AQ77" s="277"/>
      <c r="AR77" s="277"/>
      <c r="AS77" s="274"/>
      <c r="AT77" s="204"/>
      <c r="AU77" s="208"/>
      <c r="AV77" s="205"/>
      <c r="AW77" s="192"/>
      <c r="AX77" s="193"/>
      <c r="AY77" s="192"/>
      <c r="AZ77" s="193"/>
      <c r="BA77" s="204"/>
      <c r="BB77" s="205"/>
      <c r="BC77" s="273"/>
      <c r="BD77" s="274"/>
      <c r="BE77" s="204"/>
      <c r="BF77" s="205"/>
      <c r="BG77" s="204"/>
      <c r="BH77" s="208"/>
      <c r="BI77" s="205"/>
      <c r="BJ77" s="260"/>
      <c r="BK77" s="261"/>
      <c r="BL77" s="262"/>
      <c r="BM77" s="1"/>
      <c r="BN77" s="2"/>
    </row>
    <row r="78" spans="2:66" ht="15" customHeight="1" thickTop="1">
      <c r="B78" s="209" t="s">
        <v>251</v>
      </c>
      <c r="C78" s="210"/>
      <c r="D78" s="210"/>
      <c r="E78" s="210"/>
      <c r="F78" s="210"/>
      <c r="G78" s="210"/>
      <c r="H78" s="210"/>
      <c r="I78" s="210"/>
      <c r="J78" s="210"/>
      <c r="K78" s="210"/>
      <c r="L78" s="211"/>
      <c r="M78" s="194">
        <v>108</v>
      </c>
      <c r="N78" s="219"/>
      <c r="O78" s="219"/>
      <c r="P78" s="195"/>
      <c r="Q78" s="194">
        <v>108</v>
      </c>
      <c r="R78" s="219"/>
      <c r="S78" s="219"/>
      <c r="T78" s="195"/>
      <c r="U78" s="194">
        <v>108</v>
      </c>
      <c r="V78" s="219"/>
      <c r="W78" s="219"/>
      <c r="X78" s="195"/>
      <c r="Y78" s="194">
        <v>104</v>
      </c>
      <c r="Z78" s="219"/>
      <c r="AA78" s="219"/>
      <c r="AB78" s="195"/>
      <c r="AC78" s="49" t="s">
        <v>401</v>
      </c>
      <c r="AD78" s="50"/>
      <c r="AE78" s="50"/>
      <c r="AF78" s="51"/>
      <c r="AG78" s="323" t="s">
        <v>250</v>
      </c>
      <c r="AH78" s="324"/>
      <c r="AI78" s="324"/>
      <c r="AJ78" s="324"/>
      <c r="AK78" s="324"/>
      <c r="AL78" s="324"/>
      <c r="AM78" s="324"/>
      <c r="AN78" s="324"/>
      <c r="AO78" s="325"/>
      <c r="AP78" s="269" t="s">
        <v>143</v>
      </c>
      <c r="AQ78" s="275"/>
      <c r="AR78" s="275"/>
      <c r="AS78" s="270"/>
      <c r="AT78" s="200">
        <f>'14.02'!AT78+AY78</f>
        <v>13</v>
      </c>
      <c r="AU78" s="206"/>
      <c r="AV78" s="201"/>
      <c r="AW78" s="188">
        <f>'14.02'!BG78</f>
        <v>0</v>
      </c>
      <c r="AX78" s="189"/>
      <c r="AY78" s="188"/>
      <c r="AZ78" s="189"/>
      <c r="BA78" s="200"/>
      <c r="BB78" s="201"/>
      <c r="BC78" s="269">
        <f>'14.02'!BC78+BA78</f>
        <v>13</v>
      </c>
      <c r="BD78" s="270"/>
      <c r="BE78" s="200">
        <f>'14.02'!BE78+BA78</f>
        <v>13</v>
      </c>
      <c r="BF78" s="201"/>
      <c r="BG78" s="200">
        <f>AT78-BE78</f>
        <v>0</v>
      </c>
      <c r="BH78" s="206"/>
      <c r="BI78" s="201"/>
      <c r="BJ78" s="254">
        <f>((LEFT(AP78,FIND(" ",AP78)-1)*BC78)/$S$279)</f>
        <v>22.533333333333335</v>
      </c>
      <c r="BK78" s="255"/>
      <c r="BL78" s="256"/>
      <c r="BM78" s="1"/>
      <c r="BN78" s="2"/>
    </row>
    <row r="79" spans="2:66" ht="15" customHeight="1">
      <c r="B79" s="212"/>
      <c r="C79" s="213"/>
      <c r="D79" s="213"/>
      <c r="E79" s="213"/>
      <c r="F79" s="213"/>
      <c r="G79" s="213"/>
      <c r="H79" s="213"/>
      <c r="I79" s="213"/>
      <c r="J79" s="213"/>
      <c r="K79" s="213"/>
      <c r="L79" s="214"/>
      <c r="M79" s="196"/>
      <c r="N79" s="220"/>
      <c r="O79" s="220"/>
      <c r="P79" s="197"/>
      <c r="Q79" s="196"/>
      <c r="R79" s="220"/>
      <c r="S79" s="220"/>
      <c r="T79" s="197"/>
      <c r="U79" s="196"/>
      <c r="V79" s="220"/>
      <c r="W79" s="220"/>
      <c r="X79" s="197"/>
      <c r="Y79" s="196"/>
      <c r="Z79" s="220"/>
      <c r="AA79" s="220"/>
      <c r="AB79" s="197"/>
      <c r="AC79" s="52"/>
      <c r="AD79" s="53"/>
      <c r="AE79" s="53"/>
      <c r="AF79" s="54"/>
      <c r="AG79" s="326"/>
      <c r="AH79" s="327"/>
      <c r="AI79" s="327"/>
      <c r="AJ79" s="327"/>
      <c r="AK79" s="327"/>
      <c r="AL79" s="327"/>
      <c r="AM79" s="327"/>
      <c r="AN79" s="327"/>
      <c r="AO79" s="328"/>
      <c r="AP79" s="271"/>
      <c r="AQ79" s="276"/>
      <c r="AR79" s="276"/>
      <c r="AS79" s="272"/>
      <c r="AT79" s="202"/>
      <c r="AU79" s="207"/>
      <c r="AV79" s="203"/>
      <c r="AW79" s="190"/>
      <c r="AX79" s="191"/>
      <c r="AY79" s="190"/>
      <c r="AZ79" s="191"/>
      <c r="BA79" s="202"/>
      <c r="BB79" s="203"/>
      <c r="BC79" s="271"/>
      <c r="BD79" s="272"/>
      <c r="BE79" s="202"/>
      <c r="BF79" s="203"/>
      <c r="BG79" s="202"/>
      <c r="BH79" s="207"/>
      <c r="BI79" s="203"/>
      <c r="BJ79" s="257"/>
      <c r="BK79" s="258"/>
      <c r="BL79" s="259"/>
      <c r="BM79" s="1"/>
      <c r="BN79" s="2"/>
    </row>
    <row r="80" spans="2:66" ht="15" customHeight="1" thickBot="1">
      <c r="B80" s="215"/>
      <c r="C80" s="216"/>
      <c r="D80" s="216"/>
      <c r="E80" s="216"/>
      <c r="F80" s="216"/>
      <c r="G80" s="216"/>
      <c r="H80" s="216"/>
      <c r="I80" s="216"/>
      <c r="J80" s="216"/>
      <c r="K80" s="216"/>
      <c r="L80" s="217"/>
      <c r="M80" s="198"/>
      <c r="N80" s="221"/>
      <c r="O80" s="221"/>
      <c r="P80" s="199"/>
      <c r="Q80" s="198"/>
      <c r="R80" s="221"/>
      <c r="S80" s="221"/>
      <c r="T80" s="199"/>
      <c r="U80" s="198"/>
      <c r="V80" s="221"/>
      <c r="W80" s="221"/>
      <c r="X80" s="199"/>
      <c r="Y80" s="198"/>
      <c r="Z80" s="221"/>
      <c r="AA80" s="221"/>
      <c r="AB80" s="199"/>
      <c r="AC80" s="55"/>
      <c r="AD80" s="56"/>
      <c r="AE80" s="56"/>
      <c r="AF80" s="57"/>
      <c r="AG80" s="329"/>
      <c r="AH80" s="330"/>
      <c r="AI80" s="330"/>
      <c r="AJ80" s="330"/>
      <c r="AK80" s="330"/>
      <c r="AL80" s="330"/>
      <c r="AM80" s="330"/>
      <c r="AN80" s="330"/>
      <c r="AO80" s="331"/>
      <c r="AP80" s="273"/>
      <c r="AQ80" s="277"/>
      <c r="AR80" s="277"/>
      <c r="AS80" s="274"/>
      <c r="AT80" s="204"/>
      <c r="AU80" s="208"/>
      <c r="AV80" s="205"/>
      <c r="AW80" s="192"/>
      <c r="AX80" s="193"/>
      <c r="AY80" s="192"/>
      <c r="AZ80" s="193"/>
      <c r="BA80" s="204"/>
      <c r="BB80" s="205"/>
      <c r="BC80" s="273"/>
      <c r="BD80" s="274"/>
      <c r="BE80" s="204"/>
      <c r="BF80" s="205"/>
      <c r="BG80" s="204"/>
      <c r="BH80" s="208"/>
      <c r="BI80" s="205"/>
      <c r="BJ80" s="260"/>
      <c r="BK80" s="261"/>
      <c r="BL80" s="262"/>
      <c r="BM80" s="1"/>
      <c r="BN80" s="2"/>
    </row>
    <row r="81" spans="2:66" ht="15" customHeight="1" thickTop="1">
      <c r="B81" s="209" t="s">
        <v>54</v>
      </c>
      <c r="C81" s="210"/>
      <c r="D81" s="210"/>
      <c r="E81" s="210"/>
      <c r="F81" s="210"/>
      <c r="G81" s="210"/>
      <c r="H81" s="210"/>
      <c r="I81" s="210"/>
      <c r="J81" s="210"/>
      <c r="K81" s="210"/>
      <c r="L81" s="211"/>
      <c r="M81" s="194">
        <v>65</v>
      </c>
      <c r="N81" s="219"/>
      <c r="O81" s="219"/>
      <c r="P81" s="195"/>
      <c r="Q81" s="194">
        <v>65</v>
      </c>
      <c r="R81" s="219"/>
      <c r="S81" s="219"/>
      <c r="T81" s="195"/>
      <c r="U81" s="194">
        <v>65</v>
      </c>
      <c r="V81" s="219"/>
      <c r="W81" s="219"/>
      <c r="X81" s="195"/>
      <c r="Y81" s="194">
        <v>67</v>
      </c>
      <c r="Z81" s="219"/>
      <c r="AA81" s="219"/>
      <c r="AB81" s="195"/>
      <c r="AC81" s="188" t="s">
        <v>129</v>
      </c>
      <c r="AD81" s="241"/>
      <c r="AE81" s="241"/>
      <c r="AF81" s="189"/>
      <c r="AG81" s="323" t="s">
        <v>124</v>
      </c>
      <c r="AH81" s="324"/>
      <c r="AI81" s="324"/>
      <c r="AJ81" s="324"/>
      <c r="AK81" s="324"/>
      <c r="AL81" s="324"/>
      <c r="AM81" s="324"/>
      <c r="AN81" s="324"/>
      <c r="AO81" s="325"/>
      <c r="AP81" s="269" t="s">
        <v>128</v>
      </c>
      <c r="AQ81" s="275"/>
      <c r="AR81" s="275"/>
      <c r="AS81" s="270"/>
      <c r="AT81" s="200">
        <f>'14.02'!AT81+AY81</f>
        <v>12</v>
      </c>
      <c r="AU81" s="206"/>
      <c r="AV81" s="201"/>
      <c r="AW81" s="188">
        <f>'14.02'!BG81</f>
        <v>4</v>
      </c>
      <c r="AX81" s="189"/>
      <c r="AY81" s="188"/>
      <c r="AZ81" s="189"/>
      <c r="BA81" s="200"/>
      <c r="BB81" s="201"/>
      <c r="BC81" s="269">
        <f>'14.02'!BC81+BA81</f>
        <v>8</v>
      </c>
      <c r="BD81" s="270"/>
      <c r="BE81" s="200">
        <f>'14.02'!BE81+BA81</f>
        <v>8</v>
      </c>
      <c r="BF81" s="201"/>
      <c r="BG81" s="200">
        <f>AT81-BE81</f>
        <v>4</v>
      </c>
      <c r="BH81" s="206"/>
      <c r="BI81" s="201"/>
      <c r="BJ81" s="254">
        <f>((LEFT(AP81,FIND(" ",AP81)-1)*BC81)/$S$279)</f>
        <v>66.666666666666671</v>
      </c>
      <c r="BK81" s="255"/>
      <c r="BL81" s="256"/>
      <c r="BM81" s="1"/>
      <c r="BN81" s="2"/>
    </row>
    <row r="82" spans="2:66" ht="4.5" customHeight="1">
      <c r="B82" s="212"/>
      <c r="C82" s="213"/>
      <c r="D82" s="213"/>
      <c r="E82" s="213"/>
      <c r="F82" s="213"/>
      <c r="G82" s="213"/>
      <c r="H82" s="213"/>
      <c r="I82" s="213"/>
      <c r="J82" s="213"/>
      <c r="K82" s="213"/>
      <c r="L82" s="214"/>
      <c r="M82" s="196"/>
      <c r="N82" s="220"/>
      <c r="O82" s="220"/>
      <c r="P82" s="197"/>
      <c r="Q82" s="196"/>
      <c r="R82" s="220"/>
      <c r="S82" s="220"/>
      <c r="T82" s="197"/>
      <c r="U82" s="196"/>
      <c r="V82" s="220"/>
      <c r="W82" s="220"/>
      <c r="X82" s="197"/>
      <c r="Y82" s="196"/>
      <c r="Z82" s="220"/>
      <c r="AA82" s="220"/>
      <c r="AB82" s="197"/>
      <c r="AC82" s="190"/>
      <c r="AD82" s="242"/>
      <c r="AE82" s="242"/>
      <c r="AF82" s="191"/>
      <c r="AG82" s="326"/>
      <c r="AH82" s="327"/>
      <c r="AI82" s="327"/>
      <c r="AJ82" s="327"/>
      <c r="AK82" s="327"/>
      <c r="AL82" s="327"/>
      <c r="AM82" s="327"/>
      <c r="AN82" s="327"/>
      <c r="AO82" s="328"/>
      <c r="AP82" s="271"/>
      <c r="AQ82" s="276"/>
      <c r="AR82" s="276"/>
      <c r="AS82" s="272"/>
      <c r="AT82" s="202"/>
      <c r="AU82" s="207"/>
      <c r="AV82" s="203"/>
      <c r="AW82" s="190"/>
      <c r="AX82" s="191"/>
      <c r="AY82" s="190"/>
      <c r="AZ82" s="191"/>
      <c r="BA82" s="202"/>
      <c r="BB82" s="203"/>
      <c r="BC82" s="271"/>
      <c r="BD82" s="272"/>
      <c r="BE82" s="202"/>
      <c r="BF82" s="203"/>
      <c r="BG82" s="202"/>
      <c r="BH82" s="207"/>
      <c r="BI82" s="203"/>
      <c r="BJ82" s="257"/>
      <c r="BK82" s="258"/>
      <c r="BL82" s="259"/>
      <c r="BM82" s="1"/>
      <c r="BN82" s="2"/>
    </row>
    <row r="83" spans="2:66" ht="24.75" customHeight="1" thickBot="1">
      <c r="B83" s="215"/>
      <c r="C83" s="216"/>
      <c r="D83" s="216"/>
      <c r="E83" s="216"/>
      <c r="F83" s="216"/>
      <c r="G83" s="216"/>
      <c r="H83" s="216"/>
      <c r="I83" s="216"/>
      <c r="J83" s="216"/>
      <c r="K83" s="216"/>
      <c r="L83" s="217"/>
      <c r="M83" s="198"/>
      <c r="N83" s="221"/>
      <c r="O83" s="221"/>
      <c r="P83" s="199"/>
      <c r="Q83" s="198"/>
      <c r="R83" s="221"/>
      <c r="S83" s="221"/>
      <c r="T83" s="199"/>
      <c r="U83" s="198"/>
      <c r="V83" s="221"/>
      <c r="W83" s="221"/>
      <c r="X83" s="199"/>
      <c r="Y83" s="198"/>
      <c r="Z83" s="221"/>
      <c r="AA83" s="221"/>
      <c r="AB83" s="199"/>
      <c r="AC83" s="192"/>
      <c r="AD83" s="243"/>
      <c r="AE83" s="243"/>
      <c r="AF83" s="193"/>
      <c r="AG83" s="329"/>
      <c r="AH83" s="330"/>
      <c r="AI83" s="330"/>
      <c r="AJ83" s="330"/>
      <c r="AK83" s="330"/>
      <c r="AL83" s="330"/>
      <c r="AM83" s="330"/>
      <c r="AN83" s="330"/>
      <c r="AO83" s="331"/>
      <c r="AP83" s="273"/>
      <c r="AQ83" s="277"/>
      <c r="AR83" s="277"/>
      <c r="AS83" s="274"/>
      <c r="AT83" s="204"/>
      <c r="AU83" s="208"/>
      <c r="AV83" s="205"/>
      <c r="AW83" s="192"/>
      <c r="AX83" s="193"/>
      <c r="AY83" s="192"/>
      <c r="AZ83" s="193"/>
      <c r="BA83" s="204"/>
      <c r="BB83" s="205"/>
      <c r="BC83" s="273"/>
      <c r="BD83" s="274"/>
      <c r="BE83" s="204"/>
      <c r="BF83" s="205"/>
      <c r="BG83" s="204"/>
      <c r="BH83" s="208"/>
      <c r="BI83" s="205"/>
      <c r="BJ83" s="260"/>
      <c r="BK83" s="261"/>
      <c r="BL83" s="262"/>
      <c r="BM83" s="1"/>
      <c r="BN83" s="2"/>
    </row>
    <row r="84" spans="2:66" ht="15" customHeight="1" thickTop="1">
      <c r="B84" s="209" t="s">
        <v>55</v>
      </c>
      <c r="C84" s="210"/>
      <c r="D84" s="210"/>
      <c r="E84" s="210"/>
      <c r="F84" s="210"/>
      <c r="G84" s="210"/>
      <c r="H84" s="210"/>
      <c r="I84" s="210"/>
      <c r="J84" s="210"/>
      <c r="K84" s="210"/>
      <c r="L84" s="211"/>
      <c r="M84" s="194">
        <v>44</v>
      </c>
      <c r="N84" s="219"/>
      <c r="O84" s="219"/>
      <c r="P84" s="195"/>
      <c r="Q84" s="194">
        <v>44</v>
      </c>
      <c r="R84" s="219"/>
      <c r="S84" s="219"/>
      <c r="T84" s="195"/>
      <c r="U84" s="194">
        <v>44</v>
      </c>
      <c r="V84" s="219"/>
      <c r="W84" s="219"/>
      <c r="X84" s="195"/>
      <c r="Y84" s="194">
        <v>45</v>
      </c>
      <c r="Z84" s="219"/>
      <c r="AA84" s="219"/>
      <c r="AB84" s="195"/>
      <c r="AC84" s="188" t="s">
        <v>129</v>
      </c>
      <c r="AD84" s="241"/>
      <c r="AE84" s="241"/>
      <c r="AF84" s="189"/>
      <c r="AG84" s="323" t="s">
        <v>139</v>
      </c>
      <c r="AH84" s="324"/>
      <c r="AI84" s="324"/>
      <c r="AJ84" s="324"/>
      <c r="AK84" s="324"/>
      <c r="AL84" s="324"/>
      <c r="AM84" s="324"/>
      <c r="AN84" s="324"/>
      <c r="AO84" s="325"/>
      <c r="AP84" s="269" t="s">
        <v>52</v>
      </c>
      <c r="AQ84" s="275"/>
      <c r="AR84" s="275"/>
      <c r="AS84" s="270"/>
      <c r="AT84" s="200">
        <f>'14.02'!AT84+AY84</f>
        <v>19</v>
      </c>
      <c r="AU84" s="206"/>
      <c r="AV84" s="201"/>
      <c r="AW84" s="188">
        <f>'14.02'!BG84</f>
        <v>11</v>
      </c>
      <c r="AX84" s="189"/>
      <c r="AY84" s="188"/>
      <c r="AZ84" s="189"/>
      <c r="BA84" s="200">
        <v>1</v>
      </c>
      <c r="BB84" s="201"/>
      <c r="BC84" s="269">
        <f>'14.02'!BC84+BA84</f>
        <v>7</v>
      </c>
      <c r="BD84" s="270"/>
      <c r="BE84" s="200">
        <f>'14.02'!BE84+BA84</f>
        <v>9</v>
      </c>
      <c r="BF84" s="201"/>
      <c r="BG84" s="200">
        <f>AT84-BE84</f>
        <v>10</v>
      </c>
      <c r="BH84" s="206"/>
      <c r="BI84" s="201"/>
      <c r="BJ84" s="254">
        <f>((LEFT(AP84,FIND(" ",AP84)-1)*BC84)/$S$279)</f>
        <v>1.4583333333333333</v>
      </c>
      <c r="BK84" s="255"/>
      <c r="BL84" s="256"/>
      <c r="BM84" s="1"/>
      <c r="BN84" s="2"/>
    </row>
    <row r="85" spans="2:66" ht="15" customHeight="1">
      <c r="B85" s="212"/>
      <c r="C85" s="213"/>
      <c r="D85" s="213"/>
      <c r="E85" s="213"/>
      <c r="F85" s="213"/>
      <c r="G85" s="213"/>
      <c r="H85" s="213"/>
      <c r="I85" s="213"/>
      <c r="J85" s="213"/>
      <c r="K85" s="213"/>
      <c r="L85" s="214"/>
      <c r="M85" s="196"/>
      <c r="N85" s="220"/>
      <c r="O85" s="220"/>
      <c r="P85" s="197"/>
      <c r="Q85" s="196"/>
      <c r="R85" s="220"/>
      <c r="S85" s="220"/>
      <c r="T85" s="197"/>
      <c r="U85" s="196"/>
      <c r="V85" s="220"/>
      <c r="W85" s="220"/>
      <c r="X85" s="197"/>
      <c r="Y85" s="196"/>
      <c r="Z85" s="220"/>
      <c r="AA85" s="220"/>
      <c r="AB85" s="197"/>
      <c r="AC85" s="190"/>
      <c r="AD85" s="242"/>
      <c r="AE85" s="242"/>
      <c r="AF85" s="191"/>
      <c r="AG85" s="326"/>
      <c r="AH85" s="327"/>
      <c r="AI85" s="327"/>
      <c r="AJ85" s="327"/>
      <c r="AK85" s="327"/>
      <c r="AL85" s="327"/>
      <c r="AM85" s="327"/>
      <c r="AN85" s="327"/>
      <c r="AO85" s="328"/>
      <c r="AP85" s="271"/>
      <c r="AQ85" s="276"/>
      <c r="AR85" s="276"/>
      <c r="AS85" s="272"/>
      <c r="AT85" s="202"/>
      <c r="AU85" s="207"/>
      <c r="AV85" s="203"/>
      <c r="AW85" s="190"/>
      <c r="AX85" s="191"/>
      <c r="AY85" s="190"/>
      <c r="AZ85" s="191"/>
      <c r="BA85" s="202"/>
      <c r="BB85" s="203"/>
      <c r="BC85" s="271"/>
      <c r="BD85" s="272"/>
      <c r="BE85" s="202"/>
      <c r="BF85" s="203"/>
      <c r="BG85" s="202"/>
      <c r="BH85" s="207"/>
      <c r="BI85" s="203"/>
      <c r="BJ85" s="257"/>
      <c r="BK85" s="258"/>
      <c r="BL85" s="259"/>
      <c r="BM85" s="1"/>
      <c r="BN85" s="2"/>
    </row>
    <row r="86" spans="2:66" ht="15" customHeight="1" thickBot="1">
      <c r="B86" s="215"/>
      <c r="C86" s="216"/>
      <c r="D86" s="216"/>
      <c r="E86" s="216"/>
      <c r="F86" s="216"/>
      <c r="G86" s="216"/>
      <c r="H86" s="216"/>
      <c r="I86" s="216"/>
      <c r="J86" s="216"/>
      <c r="K86" s="216"/>
      <c r="L86" s="217"/>
      <c r="M86" s="198"/>
      <c r="N86" s="221"/>
      <c r="O86" s="221"/>
      <c r="P86" s="199"/>
      <c r="Q86" s="198"/>
      <c r="R86" s="221"/>
      <c r="S86" s="221"/>
      <c r="T86" s="199"/>
      <c r="U86" s="198"/>
      <c r="V86" s="221"/>
      <c r="W86" s="221"/>
      <c r="X86" s="199"/>
      <c r="Y86" s="198"/>
      <c r="Z86" s="221"/>
      <c r="AA86" s="221"/>
      <c r="AB86" s="199"/>
      <c r="AC86" s="192"/>
      <c r="AD86" s="243"/>
      <c r="AE86" s="243"/>
      <c r="AF86" s="193"/>
      <c r="AG86" s="329"/>
      <c r="AH86" s="330"/>
      <c r="AI86" s="330"/>
      <c r="AJ86" s="330"/>
      <c r="AK86" s="330"/>
      <c r="AL86" s="330"/>
      <c r="AM86" s="330"/>
      <c r="AN86" s="330"/>
      <c r="AO86" s="331"/>
      <c r="AP86" s="273"/>
      <c r="AQ86" s="277"/>
      <c r="AR86" s="277"/>
      <c r="AS86" s="274"/>
      <c r="AT86" s="204"/>
      <c r="AU86" s="208"/>
      <c r="AV86" s="205"/>
      <c r="AW86" s="192"/>
      <c r="AX86" s="193"/>
      <c r="AY86" s="192"/>
      <c r="AZ86" s="193"/>
      <c r="BA86" s="204"/>
      <c r="BB86" s="205"/>
      <c r="BC86" s="273"/>
      <c r="BD86" s="274"/>
      <c r="BE86" s="204"/>
      <c r="BF86" s="205"/>
      <c r="BG86" s="204"/>
      <c r="BH86" s="208"/>
      <c r="BI86" s="205"/>
      <c r="BJ86" s="260"/>
      <c r="BK86" s="261"/>
      <c r="BL86" s="262"/>
      <c r="BM86" s="1"/>
      <c r="BN86" s="2"/>
    </row>
    <row r="87" spans="2:66" ht="15" customHeight="1" thickTop="1">
      <c r="B87" s="209" t="s">
        <v>56</v>
      </c>
      <c r="C87" s="210"/>
      <c r="D87" s="210"/>
      <c r="E87" s="210"/>
      <c r="F87" s="210"/>
      <c r="G87" s="210"/>
      <c r="H87" s="210"/>
      <c r="I87" s="210"/>
      <c r="J87" s="210"/>
      <c r="K87" s="210"/>
      <c r="L87" s="211"/>
      <c r="M87" s="194">
        <v>36</v>
      </c>
      <c r="N87" s="219"/>
      <c r="O87" s="219"/>
      <c r="P87" s="195"/>
      <c r="Q87" s="194">
        <v>36</v>
      </c>
      <c r="R87" s="219"/>
      <c r="S87" s="219"/>
      <c r="T87" s="195"/>
      <c r="U87" s="194">
        <v>36</v>
      </c>
      <c r="V87" s="219"/>
      <c r="W87" s="219"/>
      <c r="X87" s="195"/>
      <c r="Y87" s="194">
        <v>37</v>
      </c>
      <c r="Z87" s="219"/>
      <c r="AA87" s="219"/>
      <c r="AB87" s="195"/>
      <c r="AC87" s="332" t="s">
        <v>129</v>
      </c>
      <c r="AD87" s="333"/>
      <c r="AE87" s="333"/>
      <c r="AF87" s="334"/>
      <c r="AG87" s="323" t="s">
        <v>249</v>
      </c>
      <c r="AH87" s="324"/>
      <c r="AI87" s="324"/>
      <c r="AJ87" s="324"/>
      <c r="AK87" s="324"/>
      <c r="AL87" s="324"/>
      <c r="AM87" s="324"/>
      <c r="AN87" s="324"/>
      <c r="AO87" s="325"/>
      <c r="AP87" s="269" t="s">
        <v>52</v>
      </c>
      <c r="AQ87" s="275"/>
      <c r="AR87" s="275"/>
      <c r="AS87" s="270"/>
      <c r="AT87" s="200">
        <f>'14.02'!AT87+AY87</f>
        <v>82</v>
      </c>
      <c r="AU87" s="206"/>
      <c r="AV87" s="201"/>
      <c r="AW87" s="188">
        <f>'14.02'!BG87</f>
        <v>82</v>
      </c>
      <c r="AX87" s="189"/>
      <c r="AY87" s="188"/>
      <c r="AZ87" s="189"/>
      <c r="BA87" s="200"/>
      <c r="BB87" s="201"/>
      <c r="BC87" s="269">
        <f>'14.02'!BC87+BA87</f>
        <v>0</v>
      </c>
      <c r="BD87" s="270"/>
      <c r="BE87" s="200">
        <f>'14.02'!BE87+BA87</f>
        <v>0</v>
      </c>
      <c r="BF87" s="201"/>
      <c r="BG87" s="200">
        <f>AT87-BE87</f>
        <v>82</v>
      </c>
      <c r="BH87" s="206"/>
      <c r="BI87" s="201"/>
      <c r="BJ87" s="254">
        <f>((LEFT(AP87,FIND(" ",AP87)-1)*BC87)/$S$279)</f>
        <v>0</v>
      </c>
      <c r="BK87" s="255"/>
      <c r="BL87" s="256"/>
      <c r="BM87" s="1"/>
      <c r="BN87" s="2"/>
    </row>
    <row r="88" spans="2:66" ht="15" customHeight="1">
      <c r="B88" s="212"/>
      <c r="C88" s="213"/>
      <c r="D88" s="213"/>
      <c r="E88" s="213"/>
      <c r="F88" s="213"/>
      <c r="G88" s="213"/>
      <c r="H88" s="213"/>
      <c r="I88" s="213"/>
      <c r="J88" s="213"/>
      <c r="K88" s="213"/>
      <c r="L88" s="214"/>
      <c r="M88" s="196"/>
      <c r="N88" s="220"/>
      <c r="O88" s="220"/>
      <c r="P88" s="197"/>
      <c r="Q88" s="196"/>
      <c r="R88" s="220"/>
      <c r="S88" s="220"/>
      <c r="T88" s="197"/>
      <c r="U88" s="196"/>
      <c r="V88" s="220"/>
      <c r="W88" s="220"/>
      <c r="X88" s="197"/>
      <c r="Y88" s="196"/>
      <c r="Z88" s="220"/>
      <c r="AA88" s="220"/>
      <c r="AB88" s="197"/>
      <c r="AC88" s="335"/>
      <c r="AD88" s="336"/>
      <c r="AE88" s="336"/>
      <c r="AF88" s="337"/>
      <c r="AG88" s="326"/>
      <c r="AH88" s="327"/>
      <c r="AI88" s="327"/>
      <c r="AJ88" s="327"/>
      <c r="AK88" s="327"/>
      <c r="AL88" s="327"/>
      <c r="AM88" s="327"/>
      <c r="AN88" s="327"/>
      <c r="AO88" s="328"/>
      <c r="AP88" s="271"/>
      <c r="AQ88" s="276"/>
      <c r="AR88" s="276"/>
      <c r="AS88" s="272"/>
      <c r="AT88" s="202"/>
      <c r="AU88" s="207"/>
      <c r="AV88" s="203"/>
      <c r="AW88" s="190"/>
      <c r="AX88" s="191"/>
      <c r="AY88" s="190"/>
      <c r="AZ88" s="191"/>
      <c r="BA88" s="202"/>
      <c r="BB88" s="203"/>
      <c r="BC88" s="271"/>
      <c r="BD88" s="272"/>
      <c r="BE88" s="202"/>
      <c r="BF88" s="203"/>
      <c r="BG88" s="202"/>
      <c r="BH88" s="207"/>
      <c r="BI88" s="203"/>
      <c r="BJ88" s="257"/>
      <c r="BK88" s="258"/>
      <c r="BL88" s="259"/>
      <c r="BM88" s="1"/>
      <c r="BN88" s="2"/>
    </row>
    <row r="89" spans="2:66" ht="15" customHeight="1" thickBot="1">
      <c r="B89" s="215"/>
      <c r="C89" s="216"/>
      <c r="D89" s="216"/>
      <c r="E89" s="216"/>
      <c r="F89" s="216"/>
      <c r="G89" s="216"/>
      <c r="H89" s="216"/>
      <c r="I89" s="216"/>
      <c r="J89" s="216"/>
      <c r="K89" s="216"/>
      <c r="L89" s="217"/>
      <c r="M89" s="198"/>
      <c r="N89" s="221"/>
      <c r="O89" s="221"/>
      <c r="P89" s="199"/>
      <c r="Q89" s="198"/>
      <c r="R89" s="221"/>
      <c r="S89" s="221"/>
      <c r="T89" s="199"/>
      <c r="U89" s="198"/>
      <c r="V89" s="221"/>
      <c r="W89" s="221"/>
      <c r="X89" s="199"/>
      <c r="Y89" s="198"/>
      <c r="Z89" s="221"/>
      <c r="AA89" s="221"/>
      <c r="AB89" s="199"/>
      <c r="AC89" s="338"/>
      <c r="AD89" s="339"/>
      <c r="AE89" s="339"/>
      <c r="AF89" s="340"/>
      <c r="AG89" s="329"/>
      <c r="AH89" s="330"/>
      <c r="AI89" s="330"/>
      <c r="AJ89" s="330"/>
      <c r="AK89" s="330"/>
      <c r="AL89" s="330"/>
      <c r="AM89" s="330"/>
      <c r="AN89" s="330"/>
      <c r="AO89" s="331"/>
      <c r="AP89" s="273"/>
      <c r="AQ89" s="277"/>
      <c r="AR89" s="277"/>
      <c r="AS89" s="274"/>
      <c r="AT89" s="204"/>
      <c r="AU89" s="208"/>
      <c r="AV89" s="205"/>
      <c r="AW89" s="192"/>
      <c r="AX89" s="193"/>
      <c r="AY89" s="192"/>
      <c r="AZ89" s="193"/>
      <c r="BA89" s="204"/>
      <c r="BB89" s="205"/>
      <c r="BC89" s="273"/>
      <c r="BD89" s="274"/>
      <c r="BE89" s="204"/>
      <c r="BF89" s="205"/>
      <c r="BG89" s="204"/>
      <c r="BH89" s="208"/>
      <c r="BI89" s="205"/>
      <c r="BJ89" s="260"/>
      <c r="BK89" s="261"/>
      <c r="BL89" s="262"/>
      <c r="BM89" s="1"/>
      <c r="BN89" s="2"/>
    </row>
    <row r="90" spans="2:66" ht="15" customHeight="1" thickTop="1">
      <c r="B90" s="209" t="s">
        <v>57</v>
      </c>
      <c r="C90" s="210"/>
      <c r="D90" s="210"/>
      <c r="E90" s="210"/>
      <c r="F90" s="210"/>
      <c r="G90" s="210"/>
      <c r="H90" s="210"/>
      <c r="I90" s="210"/>
      <c r="J90" s="210"/>
      <c r="K90" s="210"/>
      <c r="L90" s="211"/>
      <c r="M90" s="194">
        <v>28</v>
      </c>
      <c r="N90" s="219"/>
      <c r="O90" s="219"/>
      <c r="P90" s="195"/>
      <c r="Q90" s="194">
        <v>28</v>
      </c>
      <c r="R90" s="219"/>
      <c r="S90" s="219"/>
      <c r="T90" s="195"/>
      <c r="U90" s="194">
        <v>28</v>
      </c>
      <c r="V90" s="219"/>
      <c r="W90" s="219"/>
      <c r="X90" s="195"/>
      <c r="Y90" s="194">
        <v>29</v>
      </c>
      <c r="Z90" s="219"/>
      <c r="AA90" s="219"/>
      <c r="AB90" s="195"/>
      <c r="AC90" s="188" t="s">
        <v>129</v>
      </c>
      <c r="AD90" s="241"/>
      <c r="AE90" s="241"/>
      <c r="AF90" s="189"/>
      <c r="AG90" s="323" t="s">
        <v>248</v>
      </c>
      <c r="AH90" s="324"/>
      <c r="AI90" s="324"/>
      <c r="AJ90" s="324"/>
      <c r="AK90" s="324"/>
      <c r="AL90" s="324"/>
      <c r="AM90" s="324"/>
      <c r="AN90" s="324"/>
      <c r="AO90" s="325"/>
      <c r="AP90" s="188" t="s">
        <v>52</v>
      </c>
      <c r="AQ90" s="241"/>
      <c r="AR90" s="241"/>
      <c r="AS90" s="189"/>
      <c r="AT90" s="200">
        <f>'14.02'!AT90+AY90</f>
        <v>34</v>
      </c>
      <c r="AU90" s="206"/>
      <c r="AV90" s="201"/>
      <c r="AW90" s="188">
        <f>'14.02'!BG90</f>
        <v>15</v>
      </c>
      <c r="AX90" s="189"/>
      <c r="AY90" s="188"/>
      <c r="AZ90" s="189"/>
      <c r="BA90" s="200">
        <v>2</v>
      </c>
      <c r="BB90" s="201"/>
      <c r="BC90" s="269">
        <f>'14.02'!BC90+BA90</f>
        <v>21</v>
      </c>
      <c r="BD90" s="270"/>
      <c r="BE90" s="200">
        <f>'14.02'!BE90+BA90</f>
        <v>21</v>
      </c>
      <c r="BF90" s="201"/>
      <c r="BG90" s="200">
        <f>AT90-BE90</f>
        <v>13</v>
      </c>
      <c r="BH90" s="206"/>
      <c r="BI90" s="201"/>
      <c r="BJ90" s="254">
        <f>((LEFT(AP90,FIND(" ",AP90)-1)*BC90)/$S$279)</f>
        <v>4.375</v>
      </c>
      <c r="BK90" s="255"/>
      <c r="BL90" s="256"/>
      <c r="BM90" s="1"/>
      <c r="BN90" s="2"/>
    </row>
    <row r="91" spans="2:66" ht="15" customHeight="1">
      <c r="B91" s="212"/>
      <c r="C91" s="213"/>
      <c r="D91" s="213"/>
      <c r="E91" s="213"/>
      <c r="F91" s="213"/>
      <c r="G91" s="213"/>
      <c r="H91" s="213"/>
      <c r="I91" s="213"/>
      <c r="J91" s="213"/>
      <c r="K91" s="213"/>
      <c r="L91" s="214"/>
      <c r="M91" s="196"/>
      <c r="N91" s="220"/>
      <c r="O91" s="220"/>
      <c r="P91" s="197"/>
      <c r="Q91" s="196"/>
      <c r="R91" s="220"/>
      <c r="S91" s="220"/>
      <c r="T91" s="197"/>
      <c r="U91" s="196"/>
      <c r="V91" s="220"/>
      <c r="W91" s="220"/>
      <c r="X91" s="197"/>
      <c r="Y91" s="196"/>
      <c r="Z91" s="220"/>
      <c r="AA91" s="220"/>
      <c r="AB91" s="197"/>
      <c r="AC91" s="190"/>
      <c r="AD91" s="242"/>
      <c r="AE91" s="242"/>
      <c r="AF91" s="191"/>
      <c r="AG91" s="326"/>
      <c r="AH91" s="327"/>
      <c r="AI91" s="327"/>
      <c r="AJ91" s="327"/>
      <c r="AK91" s="327"/>
      <c r="AL91" s="327"/>
      <c r="AM91" s="327"/>
      <c r="AN91" s="327"/>
      <c r="AO91" s="328"/>
      <c r="AP91" s="190"/>
      <c r="AQ91" s="242"/>
      <c r="AR91" s="242"/>
      <c r="AS91" s="191"/>
      <c r="AT91" s="202"/>
      <c r="AU91" s="207"/>
      <c r="AV91" s="203"/>
      <c r="AW91" s="190"/>
      <c r="AX91" s="191"/>
      <c r="AY91" s="190"/>
      <c r="AZ91" s="191"/>
      <c r="BA91" s="202"/>
      <c r="BB91" s="203"/>
      <c r="BC91" s="271"/>
      <c r="BD91" s="272"/>
      <c r="BE91" s="202"/>
      <c r="BF91" s="203"/>
      <c r="BG91" s="202"/>
      <c r="BH91" s="207"/>
      <c r="BI91" s="203"/>
      <c r="BJ91" s="257"/>
      <c r="BK91" s="258"/>
      <c r="BL91" s="259"/>
      <c r="BM91" s="1"/>
      <c r="BN91" s="2"/>
    </row>
    <row r="92" spans="2:66" ht="15" customHeight="1" thickBot="1">
      <c r="B92" s="215"/>
      <c r="C92" s="216"/>
      <c r="D92" s="216"/>
      <c r="E92" s="216"/>
      <c r="F92" s="216"/>
      <c r="G92" s="216"/>
      <c r="H92" s="216"/>
      <c r="I92" s="216"/>
      <c r="J92" s="216"/>
      <c r="K92" s="216"/>
      <c r="L92" s="217"/>
      <c r="M92" s="198"/>
      <c r="N92" s="221"/>
      <c r="O92" s="221"/>
      <c r="P92" s="199"/>
      <c r="Q92" s="198"/>
      <c r="R92" s="221"/>
      <c r="S92" s="221"/>
      <c r="T92" s="199"/>
      <c r="U92" s="198"/>
      <c r="V92" s="221"/>
      <c r="W92" s="221"/>
      <c r="X92" s="199"/>
      <c r="Y92" s="198"/>
      <c r="Z92" s="221"/>
      <c r="AA92" s="221"/>
      <c r="AB92" s="199"/>
      <c r="AC92" s="192"/>
      <c r="AD92" s="243"/>
      <c r="AE92" s="243"/>
      <c r="AF92" s="193"/>
      <c r="AG92" s="329"/>
      <c r="AH92" s="330"/>
      <c r="AI92" s="330"/>
      <c r="AJ92" s="330"/>
      <c r="AK92" s="330"/>
      <c r="AL92" s="330"/>
      <c r="AM92" s="330"/>
      <c r="AN92" s="330"/>
      <c r="AO92" s="331"/>
      <c r="AP92" s="192"/>
      <c r="AQ92" s="243"/>
      <c r="AR92" s="243"/>
      <c r="AS92" s="193"/>
      <c r="AT92" s="204"/>
      <c r="AU92" s="208"/>
      <c r="AV92" s="205"/>
      <c r="AW92" s="192"/>
      <c r="AX92" s="193"/>
      <c r="AY92" s="192"/>
      <c r="AZ92" s="193"/>
      <c r="BA92" s="204"/>
      <c r="BB92" s="205"/>
      <c r="BC92" s="273"/>
      <c r="BD92" s="274"/>
      <c r="BE92" s="204"/>
      <c r="BF92" s="205"/>
      <c r="BG92" s="204"/>
      <c r="BH92" s="208"/>
      <c r="BI92" s="205"/>
      <c r="BJ92" s="260"/>
      <c r="BK92" s="261"/>
      <c r="BL92" s="262"/>
      <c r="BM92" s="1"/>
      <c r="BN92" s="2"/>
    </row>
    <row r="93" spans="2:66" ht="15" customHeight="1" thickTop="1">
      <c r="B93" s="209" t="s">
        <v>58</v>
      </c>
      <c r="C93" s="210"/>
      <c r="D93" s="210"/>
      <c r="E93" s="210"/>
      <c r="F93" s="210"/>
      <c r="G93" s="210"/>
      <c r="H93" s="210"/>
      <c r="I93" s="210"/>
      <c r="J93" s="210"/>
      <c r="K93" s="210"/>
      <c r="L93" s="211"/>
      <c r="M93" s="194">
        <v>16</v>
      </c>
      <c r="N93" s="219"/>
      <c r="O93" s="219"/>
      <c r="P93" s="195"/>
      <c r="Q93" s="194">
        <v>16</v>
      </c>
      <c r="R93" s="219"/>
      <c r="S93" s="219"/>
      <c r="T93" s="195"/>
      <c r="U93" s="194">
        <v>16</v>
      </c>
      <c r="V93" s="219"/>
      <c r="W93" s="219"/>
      <c r="X93" s="195"/>
      <c r="Y93" s="194">
        <v>16</v>
      </c>
      <c r="Z93" s="219"/>
      <c r="AA93" s="219"/>
      <c r="AB93" s="195"/>
      <c r="AC93" s="188" t="s">
        <v>129</v>
      </c>
      <c r="AD93" s="241"/>
      <c r="AE93" s="241"/>
      <c r="AF93" s="189"/>
      <c r="AG93" s="323" t="s">
        <v>247</v>
      </c>
      <c r="AH93" s="324"/>
      <c r="AI93" s="324"/>
      <c r="AJ93" s="324"/>
      <c r="AK93" s="324"/>
      <c r="AL93" s="324"/>
      <c r="AM93" s="324"/>
      <c r="AN93" s="324"/>
      <c r="AO93" s="325"/>
      <c r="AP93" s="269" t="s">
        <v>52</v>
      </c>
      <c r="AQ93" s="275"/>
      <c r="AR93" s="275"/>
      <c r="AS93" s="270"/>
      <c r="AT93" s="200">
        <f>'14.02'!AT93+AY93</f>
        <v>17</v>
      </c>
      <c r="AU93" s="206"/>
      <c r="AV93" s="201"/>
      <c r="AW93" s="188">
        <f>'14.02'!BG93</f>
        <v>17</v>
      </c>
      <c r="AX93" s="189"/>
      <c r="AY93" s="593"/>
      <c r="AZ93" s="594"/>
      <c r="BA93" s="200"/>
      <c r="BB93" s="201"/>
      <c r="BC93" s="269">
        <f>'14.02'!BC93+BA93</f>
        <v>0</v>
      </c>
      <c r="BD93" s="270"/>
      <c r="BE93" s="200">
        <f>'14.02'!BE93+BA93</f>
        <v>0</v>
      </c>
      <c r="BF93" s="201"/>
      <c r="BG93" s="200">
        <f>AT93-BE93</f>
        <v>17</v>
      </c>
      <c r="BH93" s="206"/>
      <c r="BI93" s="201"/>
      <c r="BJ93" s="254">
        <f>((LEFT(AP93,FIND(" ",AP93)-1)*BC93)/$S$279)</f>
        <v>0</v>
      </c>
      <c r="BK93" s="255"/>
      <c r="BL93" s="256"/>
      <c r="BM93" s="1"/>
      <c r="BN93" s="2"/>
    </row>
    <row r="94" spans="2:66" ht="15" customHeight="1">
      <c r="B94" s="212"/>
      <c r="C94" s="213"/>
      <c r="D94" s="213"/>
      <c r="E94" s="213"/>
      <c r="F94" s="213"/>
      <c r="G94" s="213"/>
      <c r="H94" s="213"/>
      <c r="I94" s="213"/>
      <c r="J94" s="213"/>
      <c r="K94" s="213"/>
      <c r="L94" s="214"/>
      <c r="M94" s="196"/>
      <c r="N94" s="220"/>
      <c r="O94" s="220"/>
      <c r="P94" s="197"/>
      <c r="Q94" s="196"/>
      <c r="R94" s="220"/>
      <c r="S94" s="220"/>
      <c r="T94" s="197"/>
      <c r="U94" s="196"/>
      <c r="V94" s="220"/>
      <c r="W94" s="220"/>
      <c r="X94" s="197"/>
      <c r="Y94" s="196"/>
      <c r="Z94" s="220"/>
      <c r="AA94" s="220"/>
      <c r="AB94" s="197"/>
      <c r="AC94" s="190"/>
      <c r="AD94" s="242"/>
      <c r="AE94" s="242"/>
      <c r="AF94" s="191"/>
      <c r="AG94" s="326"/>
      <c r="AH94" s="327"/>
      <c r="AI94" s="327"/>
      <c r="AJ94" s="327"/>
      <c r="AK94" s="327"/>
      <c r="AL94" s="327"/>
      <c r="AM94" s="327"/>
      <c r="AN94" s="327"/>
      <c r="AO94" s="328"/>
      <c r="AP94" s="271"/>
      <c r="AQ94" s="276"/>
      <c r="AR94" s="276"/>
      <c r="AS94" s="272"/>
      <c r="AT94" s="202"/>
      <c r="AU94" s="207"/>
      <c r="AV94" s="203"/>
      <c r="AW94" s="190"/>
      <c r="AX94" s="191"/>
      <c r="AY94" s="595"/>
      <c r="AZ94" s="596"/>
      <c r="BA94" s="202"/>
      <c r="BB94" s="203"/>
      <c r="BC94" s="271"/>
      <c r="BD94" s="272"/>
      <c r="BE94" s="202"/>
      <c r="BF94" s="203"/>
      <c r="BG94" s="202"/>
      <c r="BH94" s="207"/>
      <c r="BI94" s="203"/>
      <c r="BJ94" s="257"/>
      <c r="BK94" s="258"/>
      <c r="BL94" s="259"/>
      <c r="BM94" s="1"/>
      <c r="BN94" s="2"/>
    </row>
    <row r="95" spans="2:66" ht="15" customHeight="1" thickBot="1">
      <c r="B95" s="215"/>
      <c r="C95" s="216"/>
      <c r="D95" s="216"/>
      <c r="E95" s="216"/>
      <c r="F95" s="216"/>
      <c r="G95" s="216"/>
      <c r="H95" s="216"/>
      <c r="I95" s="216"/>
      <c r="J95" s="216"/>
      <c r="K95" s="216"/>
      <c r="L95" s="217"/>
      <c r="M95" s="198"/>
      <c r="N95" s="221"/>
      <c r="O95" s="221"/>
      <c r="P95" s="199"/>
      <c r="Q95" s="198"/>
      <c r="R95" s="221"/>
      <c r="S95" s="221"/>
      <c r="T95" s="199"/>
      <c r="U95" s="198"/>
      <c r="V95" s="221"/>
      <c r="W95" s="221"/>
      <c r="X95" s="199"/>
      <c r="Y95" s="198"/>
      <c r="Z95" s="221"/>
      <c r="AA95" s="221"/>
      <c r="AB95" s="199"/>
      <c r="AC95" s="192"/>
      <c r="AD95" s="243"/>
      <c r="AE95" s="243"/>
      <c r="AF95" s="193"/>
      <c r="AG95" s="329"/>
      <c r="AH95" s="330"/>
      <c r="AI95" s="330"/>
      <c r="AJ95" s="330"/>
      <c r="AK95" s="330"/>
      <c r="AL95" s="330"/>
      <c r="AM95" s="330"/>
      <c r="AN95" s="330"/>
      <c r="AO95" s="331"/>
      <c r="AP95" s="273"/>
      <c r="AQ95" s="277"/>
      <c r="AR95" s="277"/>
      <c r="AS95" s="274"/>
      <c r="AT95" s="204"/>
      <c r="AU95" s="208"/>
      <c r="AV95" s="205"/>
      <c r="AW95" s="192"/>
      <c r="AX95" s="193"/>
      <c r="AY95" s="597"/>
      <c r="AZ95" s="598"/>
      <c r="BA95" s="204"/>
      <c r="BB95" s="205"/>
      <c r="BC95" s="273"/>
      <c r="BD95" s="274"/>
      <c r="BE95" s="204"/>
      <c r="BF95" s="205"/>
      <c r="BG95" s="204"/>
      <c r="BH95" s="208"/>
      <c r="BI95" s="205"/>
      <c r="BJ95" s="260"/>
      <c r="BK95" s="261"/>
      <c r="BL95" s="262"/>
      <c r="BM95" s="1"/>
      <c r="BN95" s="2"/>
    </row>
    <row r="96" spans="2:66" ht="15" customHeight="1" thickTop="1">
      <c r="B96" s="209" t="s">
        <v>59</v>
      </c>
      <c r="C96" s="210"/>
      <c r="D96" s="210"/>
      <c r="E96" s="210"/>
      <c r="F96" s="210"/>
      <c r="G96" s="210"/>
      <c r="H96" s="210"/>
      <c r="I96" s="210"/>
      <c r="J96" s="210"/>
      <c r="K96" s="210"/>
      <c r="L96" s="211"/>
      <c r="M96" s="194">
        <v>14</v>
      </c>
      <c r="N96" s="219"/>
      <c r="O96" s="219"/>
      <c r="P96" s="195"/>
      <c r="Q96" s="194">
        <v>14</v>
      </c>
      <c r="R96" s="219"/>
      <c r="S96" s="219"/>
      <c r="T96" s="195"/>
      <c r="U96" s="194">
        <v>14</v>
      </c>
      <c r="V96" s="219"/>
      <c r="W96" s="219"/>
      <c r="X96" s="195"/>
      <c r="Y96" s="194">
        <v>14</v>
      </c>
      <c r="Z96" s="219"/>
      <c r="AA96" s="219"/>
      <c r="AB96" s="195"/>
      <c r="AC96" s="188" t="s">
        <v>129</v>
      </c>
      <c r="AD96" s="241"/>
      <c r="AE96" s="241"/>
      <c r="AF96" s="189"/>
      <c r="AG96" s="323" t="s">
        <v>246</v>
      </c>
      <c r="AH96" s="324"/>
      <c r="AI96" s="324"/>
      <c r="AJ96" s="324"/>
      <c r="AK96" s="324"/>
      <c r="AL96" s="324"/>
      <c r="AM96" s="324"/>
      <c r="AN96" s="324"/>
      <c r="AO96" s="325"/>
      <c r="AP96" s="269" t="s">
        <v>142</v>
      </c>
      <c r="AQ96" s="275"/>
      <c r="AR96" s="275"/>
      <c r="AS96" s="270"/>
      <c r="AT96" s="200">
        <f>'14.02'!AT96+AY96</f>
        <v>65</v>
      </c>
      <c r="AU96" s="206"/>
      <c r="AV96" s="201"/>
      <c r="AW96" s="188">
        <f>'14.02'!BG96</f>
        <v>65</v>
      </c>
      <c r="AX96" s="189"/>
      <c r="AY96" s="188"/>
      <c r="AZ96" s="189"/>
      <c r="BA96" s="200"/>
      <c r="BB96" s="201"/>
      <c r="BC96" s="269">
        <f>'14.02'!BC96+BA96</f>
        <v>0</v>
      </c>
      <c r="BD96" s="270"/>
      <c r="BE96" s="200">
        <f>'14.02'!BE96+BA96</f>
        <v>0</v>
      </c>
      <c r="BF96" s="201"/>
      <c r="BG96" s="200">
        <f>AT96-BE96</f>
        <v>65</v>
      </c>
      <c r="BH96" s="206"/>
      <c r="BI96" s="201"/>
      <c r="BJ96" s="254">
        <f>((LEFT(AP96,FIND(" ",AP96)-1)*BC96)/$S$279)</f>
        <v>0</v>
      </c>
      <c r="BK96" s="255"/>
      <c r="BL96" s="256"/>
      <c r="BM96" s="1"/>
      <c r="BN96" s="2"/>
    </row>
    <row r="97" spans="2:66" ht="15" customHeight="1">
      <c r="B97" s="212"/>
      <c r="C97" s="213"/>
      <c r="D97" s="213"/>
      <c r="E97" s="213"/>
      <c r="F97" s="213"/>
      <c r="G97" s="213"/>
      <c r="H97" s="213"/>
      <c r="I97" s="213"/>
      <c r="J97" s="213"/>
      <c r="K97" s="213"/>
      <c r="L97" s="214"/>
      <c r="M97" s="196"/>
      <c r="N97" s="220"/>
      <c r="O97" s="220"/>
      <c r="P97" s="197"/>
      <c r="Q97" s="196"/>
      <c r="R97" s="220"/>
      <c r="S97" s="220"/>
      <c r="T97" s="197"/>
      <c r="U97" s="196"/>
      <c r="V97" s="220"/>
      <c r="W97" s="220"/>
      <c r="X97" s="197"/>
      <c r="Y97" s="196"/>
      <c r="Z97" s="220"/>
      <c r="AA97" s="220"/>
      <c r="AB97" s="197"/>
      <c r="AC97" s="190"/>
      <c r="AD97" s="242"/>
      <c r="AE97" s="242"/>
      <c r="AF97" s="191"/>
      <c r="AG97" s="326"/>
      <c r="AH97" s="327"/>
      <c r="AI97" s="327"/>
      <c r="AJ97" s="327"/>
      <c r="AK97" s="327"/>
      <c r="AL97" s="327"/>
      <c r="AM97" s="327"/>
      <c r="AN97" s="327"/>
      <c r="AO97" s="328"/>
      <c r="AP97" s="271"/>
      <c r="AQ97" s="276"/>
      <c r="AR97" s="276"/>
      <c r="AS97" s="272"/>
      <c r="AT97" s="202"/>
      <c r="AU97" s="207"/>
      <c r="AV97" s="203"/>
      <c r="AW97" s="190"/>
      <c r="AX97" s="191"/>
      <c r="AY97" s="190"/>
      <c r="AZ97" s="191"/>
      <c r="BA97" s="202"/>
      <c r="BB97" s="203"/>
      <c r="BC97" s="271"/>
      <c r="BD97" s="272"/>
      <c r="BE97" s="202"/>
      <c r="BF97" s="203"/>
      <c r="BG97" s="202"/>
      <c r="BH97" s="207"/>
      <c r="BI97" s="203"/>
      <c r="BJ97" s="257"/>
      <c r="BK97" s="258"/>
      <c r="BL97" s="259"/>
      <c r="BM97" s="1"/>
      <c r="BN97" s="2"/>
    </row>
    <row r="98" spans="2:66" ht="15" customHeight="1" thickBot="1">
      <c r="B98" s="215"/>
      <c r="C98" s="216"/>
      <c r="D98" s="216"/>
      <c r="E98" s="216"/>
      <c r="F98" s="216"/>
      <c r="G98" s="216"/>
      <c r="H98" s="216"/>
      <c r="I98" s="216"/>
      <c r="J98" s="216"/>
      <c r="K98" s="216"/>
      <c r="L98" s="217"/>
      <c r="M98" s="198"/>
      <c r="N98" s="221"/>
      <c r="O98" s="221"/>
      <c r="P98" s="199"/>
      <c r="Q98" s="198"/>
      <c r="R98" s="221"/>
      <c r="S98" s="221"/>
      <c r="T98" s="199"/>
      <c r="U98" s="198"/>
      <c r="V98" s="221"/>
      <c r="W98" s="221"/>
      <c r="X98" s="199"/>
      <c r="Y98" s="198"/>
      <c r="Z98" s="221"/>
      <c r="AA98" s="221"/>
      <c r="AB98" s="199"/>
      <c r="AC98" s="192"/>
      <c r="AD98" s="243"/>
      <c r="AE98" s="243"/>
      <c r="AF98" s="193"/>
      <c r="AG98" s="329"/>
      <c r="AH98" s="330"/>
      <c r="AI98" s="330"/>
      <c r="AJ98" s="330"/>
      <c r="AK98" s="330"/>
      <c r="AL98" s="330"/>
      <c r="AM98" s="330"/>
      <c r="AN98" s="330"/>
      <c r="AO98" s="331"/>
      <c r="AP98" s="273"/>
      <c r="AQ98" s="277"/>
      <c r="AR98" s="277"/>
      <c r="AS98" s="274"/>
      <c r="AT98" s="204"/>
      <c r="AU98" s="208"/>
      <c r="AV98" s="205"/>
      <c r="AW98" s="192"/>
      <c r="AX98" s="193"/>
      <c r="AY98" s="192"/>
      <c r="AZ98" s="193"/>
      <c r="BA98" s="204"/>
      <c r="BB98" s="205"/>
      <c r="BC98" s="273"/>
      <c r="BD98" s="274"/>
      <c r="BE98" s="204"/>
      <c r="BF98" s="205"/>
      <c r="BG98" s="204"/>
      <c r="BH98" s="208"/>
      <c r="BI98" s="205"/>
      <c r="BJ98" s="260"/>
      <c r="BK98" s="261"/>
      <c r="BL98" s="262"/>
      <c r="BM98" s="1"/>
      <c r="BN98" s="2"/>
    </row>
    <row r="99" spans="2:66" ht="15" customHeight="1" thickTop="1">
      <c r="B99" s="209" t="s">
        <v>245</v>
      </c>
      <c r="C99" s="210"/>
      <c r="D99" s="210"/>
      <c r="E99" s="210"/>
      <c r="F99" s="210"/>
      <c r="G99" s="210"/>
      <c r="H99" s="210"/>
      <c r="I99" s="210"/>
      <c r="J99" s="210"/>
      <c r="K99" s="210"/>
      <c r="L99" s="211"/>
      <c r="M99" s="194">
        <v>21</v>
      </c>
      <c r="N99" s="219"/>
      <c r="O99" s="219"/>
      <c r="P99" s="195"/>
      <c r="Q99" s="194">
        <v>21</v>
      </c>
      <c r="R99" s="219"/>
      <c r="S99" s="219"/>
      <c r="T99" s="195"/>
      <c r="U99" s="194">
        <v>21</v>
      </c>
      <c r="V99" s="219"/>
      <c r="W99" s="219"/>
      <c r="X99" s="195"/>
      <c r="Y99" s="194">
        <v>22</v>
      </c>
      <c r="Z99" s="219"/>
      <c r="AA99" s="219"/>
      <c r="AB99" s="195"/>
      <c r="AC99" s="296" t="s">
        <v>171</v>
      </c>
      <c r="AD99" s="297"/>
      <c r="AE99" s="297"/>
      <c r="AF99" s="298"/>
      <c r="AG99" s="323" t="s">
        <v>60</v>
      </c>
      <c r="AH99" s="324"/>
      <c r="AI99" s="324"/>
      <c r="AJ99" s="324"/>
      <c r="AK99" s="324"/>
      <c r="AL99" s="324"/>
      <c r="AM99" s="324"/>
      <c r="AN99" s="324"/>
      <c r="AO99" s="325"/>
      <c r="AP99" s="269" t="s">
        <v>128</v>
      </c>
      <c r="AQ99" s="275"/>
      <c r="AR99" s="275"/>
      <c r="AS99" s="270"/>
      <c r="AT99" s="200">
        <f>'14.02'!AT99+AY99</f>
        <v>2</v>
      </c>
      <c r="AU99" s="206"/>
      <c r="AV99" s="201"/>
      <c r="AW99" s="188">
        <f>'14.02'!BG99</f>
        <v>2</v>
      </c>
      <c r="AX99" s="189"/>
      <c r="AY99" s="188"/>
      <c r="AZ99" s="189"/>
      <c r="BA99" s="200"/>
      <c r="BB99" s="201"/>
      <c r="BC99" s="269">
        <f>'14.02'!BC99+BA99</f>
        <v>0</v>
      </c>
      <c r="BD99" s="270"/>
      <c r="BE99" s="200">
        <f>'14.02'!BE99+BA99</f>
        <v>0</v>
      </c>
      <c r="BF99" s="201"/>
      <c r="BG99" s="200">
        <f>AT99-BE99</f>
        <v>2</v>
      </c>
      <c r="BH99" s="206"/>
      <c r="BI99" s="201"/>
      <c r="BJ99" s="254">
        <f>((LEFT(AP99,FIND(" ",AP99)-1)*BC99)/$S$279)</f>
        <v>0</v>
      </c>
      <c r="BK99" s="255"/>
      <c r="BL99" s="256"/>
      <c r="BM99" s="1"/>
      <c r="BN99" s="2"/>
    </row>
    <row r="100" spans="2:66" ht="15" customHeight="1">
      <c r="B100" s="212"/>
      <c r="C100" s="213"/>
      <c r="D100" s="213"/>
      <c r="E100" s="213"/>
      <c r="F100" s="213"/>
      <c r="G100" s="213"/>
      <c r="H100" s="213"/>
      <c r="I100" s="213"/>
      <c r="J100" s="213"/>
      <c r="K100" s="213"/>
      <c r="L100" s="214"/>
      <c r="M100" s="196"/>
      <c r="N100" s="220"/>
      <c r="O100" s="220"/>
      <c r="P100" s="197"/>
      <c r="Q100" s="196"/>
      <c r="R100" s="220"/>
      <c r="S100" s="220"/>
      <c r="T100" s="197"/>
      <c r="U100" s="196"/>
      <c r="V100" s="220"/>
      <c r="W100" s="220"/>
      <c r="X100" s="197"/>
      <c r="Y100" s="196"/>
      <c r="Z100" s="220"/>
      <c r="AA100" s="220"/>
      <c r="AB100" s="197"/>
      <c r="AC100" s="299"/>
      <c r="AD100" s="300"/>
      <c r="AE100" s="300"/>
      <c r="AF100" s="301"/>
      <c r="AG100" s="326"/>
      <c r="AH100" s="327"/>
      <c r="AI100" s="327"/>
      <c r="AJ100" s="327"/>
      <c r="AK100" s="327"/>
      <c r="AL100" s="327"/>
      <c r="AM100" s="327"/>
      <c r="AN100" s="327"/>
      <c r="AO100" s="328"/>
      <c r="AP100" s="271"/>
      <c r="AQ100" s="276"/>
      <c r="AR100" s="276"/>
      <c r="AS100" s="272"/>
      <c r="AT100" s="202"/>
      <c r="AU100" s="207"/>
      <c r="AV100" s="203"/>
      <c r="AW100" s="190"/>
      <c r="AX100" s="191"/>
      <c r="AY100" s="190"/>
      <c r="AZ100" s="191"/>
      <c r="BA100" s="202"/>
      <c r="BB100" s="203"/>
      <c r="BC100" s="271"/>
      <c r="BD100" s="272"/>
      <c r="BE100" s="202"/>
      <c r="BF100" s="203"/>
      <c r="BG100" s="202"/>
      <c r="BH100" s="207"/>
      <c r="BI100" s="203"/>
      <c r="BJ100" s="257"/>
      <c r="BK100" s="258"/>
      <c r="BL100" s="259"/>
      <c r="BM100" s="1"/>
      <c r="BN100" s="2"/>
    </row>
    <row r="101" spans="2:66" ht="15" customHeight="1" thickBot="1">
      <c r="B101" s="215"/>
      <c r="C101" s="216"/>
      <c r="D101" s="216"/>
      <c r="E101" s="216"/>
      <c r="F101" s="216"/>
      <c r="G101" s="216"/>
      <c r="H101" s="216"/>
      <c r="I101" s="216"/>
      <c r="J101" s="216"/>
      <c r="K101" s="216"/>
      <c r="L101" s="217"/>
      <c r="M101" s="198"/>
      <c r="N101" s="221"/>
      <c r="O101" s="221"/>
      <c r="P101" s="199"/>
      <c r="Q101" s="198"/>
      <c r="R101" s="221"/>
      <c r="S101" s="221"/>
      <c r="T101" s="199"/>
      <c r="U101" s="198"/>
      <c r="V101" s="221"/>
      <c r="W101" s="221"/>
      <c r="X101" s="199"/>
      <c r="Y101" s="198"/>
      <c r="Z101" s="221"/>
      <c r="AA101" s="221"/>
      <c r="AB101" s="199"/>
      <c r="AC101" s="302"/>
      <c r="AD101" s="303"/>
      <c r="AE101" s="303"/>
      <c r="AF101" s="304"/>
      <c r="AG101" s="329"/>
      <c r="AH101" s="330"/>
      <c r="AI101" s="330"/>
      <c r="AJ101" s="330"/>
      <c r="AK101" s="330"/>
      <c r="AL101" s="330"/>
      <c r="AM101" s="330"/>
      <c r="AN101" s="330"/>
      <c r="AO101" s="331"/>
      <c r="AP101" s="273"/>
      <c r="AQ101" s="277"/>
      <c r="AR101" s="277"/>
      <c r="AS101" s="274"/>
      <c r="AT101" s="204"/>
      <c r="AU101" s="208"/>
      <c r="AV101" s="205"/>
      <c r="AW101" s="192"/>
      <c r="AX101" s="193"/>
      <c r="AY101" s="192"/>
      <c r="AZ101" s="193"/>
      <c r="BA101" s="204"/>
      <c r="BB101" s="205"/>
      <c r="BC101" s="273"/>
      <c r="BD101" s="274"/>
      <c r="BE101" s="204"/>
      <c r="BF101" s="205"/>
      <c r="BG101" s="204"/>
      <c r="BH101" s="208"/>
      <c r="BI101" s="205"/>
      <c r="BJ101" s="260"/>
      <c r="BK101" s="261"/>
      <c r="BL101" s="262"/>
      <c r="BM101" s="1"/>
      <c r="BN101" s="2"/>
    </row>
    <row r="102" spans="2:66" ht="15" customHeight="1" thickTop="1">
      <c r="B102" s="209" t="s">
        <v>244</v>
      </c>
      <c r="C102" s="210"/>
      <c r="D102" s="210"/>
      <c r="E102" s="210"/>
      <c r="F102" s="210"/>
      <c r="G102" s="210"/>
      <c r="H102" s="210"/>
      <c r="I102" s="210"/>
      <c r="J102" s="210"/>
      <c r="K102" s="210"/>
      <c r="L102" s="211"/>
      <c r="M102" s="194">
        <v>23</v>
      </c>
      <c r="N102" s="219"/>
      <c r="O102" s="219"/>
      <c r="P102" s="195"/>
      <c r="Q102" s="194">
        <v>23</v>
      </c>
      <c r="R102" s="219"/>
      <c r="S102" s="219"/>
      <c r="T102" s="195"/>
      <c r="U102" s="194">
        <v>23</v>
      </c>
      <c r="V102" s="219"/>
      <c r="W102" s="219"/>
      <c r="X102" s="195"/>
      <c r="Y102" s="194">
        <v>23</v>
      </c>
      <c r="Z102" s="219"/>
      <c r="AA102" s="219"/>
      <c r="AB102" s="195"/>
      <c r="AC102" s="296" t="s">
        <v>171</v>
      </c>
      <c r="AD102" s="297"/>
      <c r="AE102" s="297"/>
      <c r="AF102" s="298"/>
      <c r="AG102" s="323" t="s">
        <v>243</v>
      </c>
      <c r="AH102" s="324"/>
      <c r="AI102" s="324"/>
      <c r="AJ102" s="324"/>
      <c r="AK102" s="324"/>
      <c r="AL102" s="324"/>
      <c r="AM102" s="324"/>
      <c r="AN102" s="324"/>
      <c r="AO102" s="325"/>
      <c r="AP102" s="269" t="s">
        <v>52</v>
      </c>
      <c r="AQ102" s="275"/>
      <c r="AR102" s="275"/>
      <c r="AS102" s="270"/>
      <c r="AT102" s="200">
        <f>'14.02'!AT102+AY102</f>
        <v>24</v>
      </c>
      <c r="AU102" s="206"/>
      <c r="AV102" s="201"/>
      <c r="AW102" s="188">
        <f>'14.02'!BG102</f>
        <v>9</v>
      </c>
      <c r="AX102" s="189"/>
      <c r="AY102" s="188"/>
      <c r="AZ102" s="189"/>
      <c r="BA102" s="200"/>
      <c r="BB102" s="201"/>
      <c r="BC102" s="269">
        <f>'14.02'!BC102+BA102</f>
        <v>10</v>
      </c>
      <c r="BD102" s="270"/>
      <c r="BE102" s="200">
        <f>'14.02'!BE102+BA102</f>
        <v>15</v>
      </c>
      <c r="BF102" s="201"/>
      <c r="BG102" s="200">
        <f>AT102-BE102</f>
        <v>9</v>
      </c>
      <c r="BH102" s="206"/>
      <c r="BI102" s="201"/>
      <c r="BJ102" s="254">
        <f>((LEFT(AP102,FIND(" ",AP102)-1)*BC102)/$S$279)</f>
        <v>2.0833333333333335</v>
      </c>
      <c r="BK102" s="255"/>
      <c r="BL102" s="256"/>
      <c r="BM102" s="1"/>
      <c r="BN102" s="2"/>
    </row>
    <row r="103" spans="2:66" ht="15" customHeight="1">
      <c r="B103" s="212"/>
      <c r="C103" s="213"/>
      <c r="D103" s="213"/>
      <c r="E103" s="213"/>
      <c r="F103" s="213"/>
      <c r="G103" s="213"/>
      <c r="H103" s="213"/>
      <c r="I103" s="213"/>
      <c r="J103" s="213"/>
      <c r="K103" s="213"/>
      <c r="L103" s="214"/>
      <c r="M103" s="196"/>
      <c r="N103" s="220"/>
      <c r="O103" s="220"/>
      <c r="P103" s="197"/>
      <c r="Q103" s="196"/>
      <c r="R103" s="220"/>
      <c r="S103" s="220"/>
      <c r="T103" s="197"/>
      <c r="U103" s="196"/>
      <c r="V103" s="220"/>
      <c r="W103" s="220"/>
      <c r="X103" s="197"/>
      <c r="Y103" s="196"/>
      <c r="Z103" s="220"/>
      <c r="AA103" s="220"/>
      <c r="AB103" s="197"/>
      <c r="AC103" s="299"/>
      <c r="AD103" s="300"/>
      <c r="AE103" s="300"/>
      <c r="AF103" s="301"/>
      <c r="AG103" s="326"/>
      <c r="AH103" s="327"/>
      <c r="AI103" s="327"/>
      <c r="AJ103" s="327"/>
      <c r="AK103" s="327"/>
      <c r="AL103" s="327"/>
      <c r="AM103" s="327"/>
      <c r="AN103" s="327"/>
      <c r="AO103" s="328"/>
      <c r="AP103" s="271"/>
      <c r="AQ103" s="276"/>
      <c r="AR103" s="276"/>
      <c r="AS103" s="272"/>
      <c r="AT103" s="202"/>
      <c r="AU103" s="207"/>
      <c r="AV103" s="203"/>
      <c r="AW103" s="190"/>
      <c r="AX103" s="191"/>
      <c r="AY103" s="190"/>
      <c r="AZ103" s="191"/>
      <c r="BA103" s="202"/>
      <c r="BB103" s="203"/>
      <c r="BC103" s="271"/>
      <c r="BD103" s="272"/>
      <c r="BE103" s="202"/>
      <c r="BF103" s="203"/>
      <c r="BG103" s="202"/>
      <c r="BH103" s="207"/>
      <c r="BI103" s="203"/>
      <c r="BJ103" s="257"/>
      <c r="BK103" s="258"/>
      <c r="BL103" s="259"/>
      <c r="BM103" s="1"/>
      <c r="BN103" s="2"/>
    </row>
    <row r="104" spans="2:66" ht="15" customHeight="1" thickBot="1">
      <c r="B104" s="215"/>
      <c r="C104" s="216"/>
      <c r="D104" s="216"/>
      <c r="E104" s="216"/>
      <c r="F104" s="216"/>
      <c r="G104" s="216"/>
      <c r="H104" s="216"/>
      <c r="I104" s="216"/>
      <c r="J104" s="216"/>
      <c r="K104" s="216"/>
      <c r="L104" s="217"/>
      <c r="M104" s="198"/>
      <c r="N104" s="221"/>
      <c r="O104" s="221"/>
      <c r="P104" s="199"/>
      <c r="Q104" s="198"/>
      <c r="R104" s="221"/>
      <c r="S104" s="221"/>
      <c r="T104" s="199"/>
      <c r="U104" s="198"/>
      <c r="V104" s="221"/>
      <c r="W104" s="221"/>
      <c r="X104" s="199"/>
      <c r="Y104" s="198"/>
      <c r="Z104" s="221"/>
      <c r="AA104" s="221"/>
      <c r="AB104" s="199"/>
      <c r="AC104" s="302"/>
      <c r="AD104" s="303"/>
      <c r="AE104" s="303"/>
      <c r="AF104" s="304"/>
      <c r="AG104" s="329"/>
      <c r="AH104" s="330"/>
      <c r="AI104" s="330"/>
      <c r="AJ104" s="330"/>
      <c r="AK104" s="330"/>
      <c r="AL104" s="330"/>
      <c r="AM104" s="330"/>
      <c r="AN104" s="330"/>
      <c r="AO104" s="331"/>
      <c r="AP104" s="273"/>
      <c r="AQ104" s="277"/>
      <c r="AR104" s="277"/>
      <c r="AS104" s="274"/>
      <c r="AT104" s="204"/>
      <c r="AU104" s="208"/>
      <c r="AV104" s="205"/>
      <c r="AW104" s="192"/>
      <c r="AX104" s="193"/>
      <c r="AY104" s="192"/>
      <c r="AZ104" s="193"/>
      <c r="BA104" s="204"/>
      <c r="BB104" s="205"/>
      <c r="BC104" s="273"/>
      <c r="BD104" s="274"/>
      <c r="BE104" s="204"/>
      <c r="BF104" s="205"/>
      <c r="BG104" s="204"/>
      <c r="BH104" s="208"/>
      <c r="BI104" s="205"/>
      <c r="BJ104" s="260"/>
      <c r="BK104" s="261"/>
      <c r="BL104" s="262"/>
      <c r="BM104" s="1"/>
      <c r="BN104" s="2"/>
    </row>
    <row r="105" spans="2:66" ht="15" customHeight="1" thickTop="1">
      <c r="B105" s="209" t="s">
        <v>242</v>
      </c>
      <c r="C105" s="210"/>
      <c r="D105" s="210"/>
      <c r="E105" s="210"/>
      <c r="F105" s="210"/>
      <c r="G105" s="210"/>
      <c r="H105" s="210"/>
      <c r="I105" s="210"/>
      <c r="J105" s="210"/>
      <c r="K105" s="210"/>
      <c r="L105" s="211"/>
      <c r="M105" s="194" t="s">
        <v>387</v>
      </c>
      <c r="N105" s="219"/>
      <c r="O105" s="219"/>
      <c r="P105" s="195"/>
      <c r="Q105" s="194" t="s">
        <v>387</v>
      </c>
      <c r="R105" s="219"/>
      <c r="S105" s="219"/>
      <c r="T105" s="195"/>
      <c r="U105" s="194" t="s">
        <v>387</v>
      </c>
      <c r="V105" s="219"/>
      <c r="W105" s="219"/>
      <c r="X105" s="195"/>
      <c r="Y105" s="194" t="s">
        <v>362</v>
      </c>
      <c r="Z105" s="219"/>
      <c r="AA105" s="219"/>
      <c r="AB105" s="195"/>
      <c r="AC105" s="296" t="s">
        <v>341</v>
      </c>
      <c r="AD105" s="297"/>
      <c r="AE105" s="297"/>
      <c r="AF105" s="298"/>
      <c r="AG105" s="222" t="s">
        <v>241</v>
      </c>
      <c r="AH105" s="223"/>
      <c r="AI105" s="223"/>
      <c r="AJ105" s="223"/>
      <c r="AK105" s="223"/>
      <c r="AL105" s="223"/>
      <c r="AM105" s="223"/>
      <c r="AN105" s="223"/>
      <c r="AO105" s="224"/>
      <c r="AP105" s="269" t="s">
        <v>61</v>
      </c>
      <c r="AQ105" s="275"/>
      <c r="AR105" s="275"/>
      <c r="AS105" s="270"/>
      <c r="AT105" s="200">
        <f>'14.02'!AT105+AY105</f>
        <v>1</v>
      </c>
      <c r="AU105" s="206"/>
      <c r="AV105" s="201"/>
      <c r="AW105" s="188">
        <f>'14.02'!BG105</f>
        <v>1</v>
      </c>
      <c r="AX105" s="189"/>
      <c r="AY105" s="188"/>
      <c r="AZ105" s="189"/>
      <c r="BA105" s="200"/>
      <c r="BB105" s="201"/>
      <c r="BC105" s="269">
        <f>'14.02'!BC105+BA105</f>
        <v>0</v>
      </c>
      <c r="BD105" s="270"/>
      <c r="BE105" s="200">
        <f>'14.02'!BE105+BA105</f>
        <v>0</v>
      </c>
      <c r="BF105" s="201"/>
      <c r="BG105" s="200">
        <f>AT105-BE105</f>
        <v>1</v>
      </c>
      <c r="BH105" s="206"/>
      <c r="BI105" s="201"/>
      <c r="BJ105" s="254">
        <f>((LEFT(AP105,FIND(" ",AP105)-1)*BC105)/$S$279)</f>
        <v>0</v>
      </c>
      <c r="BK105" s="255"/>
      <c r="BL105" s="256"/>
      <c r="BM105" s="1"/>
      <c r="BN105" s="2"/>
    </row>
    <row r="106" spans="2:66" ht="15" customHeight="1">
      <c r="B106" s="212"/>
      <c r="C106" s="213"/>
      <c r="D106" s="213"/>
      <c r="E106" s="213"/>
      <c r="F106" s="213"/>
      <c r="G106" s="213"/>
      <c r="H106" s="213"/>
      <c r="I106" s="213"/>
      <c r="J106" s="213"/>
      <c r="K106" s="213"/>
      <c r="L106" s="214"/>
      <c r="M106" s="196"/>
      <c r="N106" s="220"/>
      <c r="O106" s="220"/>
      <c r="P106" s="197"/>
      <c r="Q106" s="196"/>
      <c r="R106" s="220"/>
      <c r="S106" s="220"/>
      <c r="T106" s="197"/>
      <c r="U106" s="196"/>
      <c r="V106" s="220"/>
      <c r="W106" s="220"/>
      <c r="X106" s="197"/>
      <c r="Y106" s="196"/>
      <c r="Z106" s="220"/>
      <c r="AA106" s="220"/>
      <c r="AB106" s="197"/>
      <c r="AC106" s="299"/>
      <c r="AD106" s="300"/>
      <c r="AE106" s="300"/>
      <c r="AF106" s="301"/>
      <c r="AG106" s="225"/>
      <c r="AH106" s="226"/>
      <c r="AI106" s="226"/>
      <c r="AJ106" s="226"/>
      <c r="AK106" s="226"/>
      <c r="AL106" s="226"/>
      <c r="AM106" s="226"/>
      <c r="AN106" s="226"/>
      <c r="AO106" s="227"/>
      <c r="AP106" s="271"/>
      <c r="AQ106" s="276"/>
      <c r="AR106" s="276"/>
      <c r="AS106" s="272"/>
      <c r="AT106" s="202"/>
      <c r="AU106" s="207"/>
      <c r="AV106" s="203"/>
      <c r="AW106" s="190"/>
      <c r="AX106" s="191"/>
      <c r="AY106" s="190"/>
      <c r="AZ106" s="191"/>
      <c r="BA106" s="202"/>
      <c r="BB106" s="203"/>
      <c r="BC106" s="271"/>
      <c r="BD106" s="272"/>
      <c r="BE106" s="202"/>
      <c r="BF106" s="203"/>
      <c r="BG106" s="202"/>
      <c r="BH106" s="207"/>
      <c r="BI106" s="203"/>
      <c r="BJ106" s="257"/>
      <c r="BK106" s="258"/>
      <c r="BL106" s="259"/>
      <c r="BM106" s="1"/>
      <c r="BN106" s="2"/>
    </row>
    <row r="107" spans="2:66" ht="15" customHeight="1" thickBot="1">
      <c r="B107" s="215"/>
      <c r="C107" s="216"/>
      <c r="D107" s="216"/>
      <c r="E107" s="216"/>
      <c r="F107" s="216"/>
      <c r="G107" s="216"/>
      <c r="H107" s="216"/>
      <c r="I107" s="216"/>
      <c r="J107" s="216"/>
      <c r="K107" s="216"/>
      <c r="L107" s="217"/>
      <c r="M107" s="198"/>
      <c r="N107" s="221"/>
      <c r="O107" s="221"/>
      <c r="P107" s="199"/>
      <c r="Q107" s="198"/>
      <c r="R107" s="221"/>
      <c r="S107" s="221"/>
      <c r="T107" s="199"/>
      <c r="U107" s="198"/>
      <c r="V107" s="221"/>
      <c r="W107" s="221"/>
      <c r="X107" s="199"/>
      <c r="Y107" s="198"/>
      <c r="Z107" s="221"/>
      <c r="AA107" s="221"/>
      <c r="AB107" s="199"/>
      <c r="AC107" s="302"/>
      <c r="AD107" s="303"/>
      <c r="AE107" s="303"/>
      <c r="AF107" s="304"/>
      <c r="AG107" s="228"/>
      <c r="AH107" s="229"/>
      <c r="AI107" s="229"/>
      <c r="AJ107" s="229"/>
      <c r="AK107" s="229"/>
      <c r="AL107" s="229"/>
      <c r="AM107" s="229"/>
      <c r="AN107" s="229"/>
      <c r="AO107" s="230"/>
      <c r="AP107" s="273"/>
      <c r="AQ107" s="277"/>
      <c r="AR107" s="277"/>
      <c r="AS107" s="274"/>
      <c r="AT107" s="204"/>
      <c r="AU107" s="208"/>
      <c r="AV107" s="205"/>
      <c r="AW107" s="192"/>
      <c r="AX107" s="193"/>
      <c r="AY107" s="192"/>
      <c r="AZ107" s="193"/>
      <c r="BA107" s="204"/>
      <c r="BB107" s="205"/>
      <c r="BC107" s="273"/>
      <c r="BD107" s="274"/>
      <c r="BE107" s="204"/>
      <c r="BF107" s="205"/>
      <c r="BG107" s="204"/>
      <c r="BH107" s="208"/>
      <c r="BI107" s="205"/>
      <c r="BJ107" s="260"/>
      <c r="BK107" s="261"/>
      <c r="BL107" s="262"/>
      <c r="BM107" s="1"/>
      <c r="BN107" s="2"/>
    </row>
    <row r="108" spans="2:66" ht="15" customHeight="1" thickTop="1">
      <c r="B108" s="209" t="s">
        <v>240</v>
      </c>
      <c r="C108" s="210"/>
      <c r="D108" s="210"/>
      <c r="E108" s="210"/>
      <c r="F108" s="210"/>
      <c r="G108" s="210"/>
      <c r="H108" s="210"/>
      <c r="I108" s="210"/>
      <c r="J108" s="210"/>
      <c r="K108" s="210"/>
      <c r="L108" s="211"/>
      <c r="M108" s="194">
        <v>7.8</v>
      </c>
      <c r="N108" s="219"/>
      <c r="O108" s="219"/>
      <c r="P108" s="195"/>
      <c r="Q108" s="194">
        <v>7.8</v>
      </c>
      <c r="R108" s="219"/>
      <c r="S108" s="219"/>
      <c r="T108" s="195"/>
      <c r="U108" s="194">
        <v>7.8</v>
      </c>
      <c r="V108" s="219"/>
      <c r="W108" s="219"/>
      <c r="X108" s="195"/>
      <c r="Y108" s="194">
        <v>7.6</v>
      </c>
      <c r="Z108" s="219"/>
      <c r="AA108" s="219"/>
      <c r="AB108" s="195"/>
      <c r="AC108" s="305" t="s">
        <v>402</v>
      </c>
      <c r="AD108" s="306"/>
      <c r="AE108" s="306"/>
      <c r="AF108" s="307"/>
      <c r="AG108" s="323" t="s">
        <v>239</v>
      </c>
      <c r="AH108" s="324"/>
      <c r="AI108" s="324"/>
      <c r="AJ108" s="324"/>
      <c r="AK108" s="324"/>
      <c r="AL108" s="324"/>
      <c r="AM108" s="324"/>
      <c r="AN108" s="324"/>
      <c r="AO108" s="325"/>
      <c r="AP108" s="269" t="s">
        <v>143</v>
      </c>
      <c r="AQ108" s="275"/>
      <c r="AR108" s="275"/>
      <c r="AS108" s="270"/>
      <c r="AT108" s="200">
        <f>'14.02'!AT108+AY108</f>
        <v>3</v>
      </c>
      <c r="AU108" s="206"/>
      <c r="AV108" s="201"/>
      <c r="AW108" s="188">
        <f>'14.02'!BG108</f>
        <v>0</v>
      </c>
      <c r="AX108" s="189"/>
      <c r="AY108" s="188"/>
      <c r="AZ108" s="189"/>
      <c r="BA108" s="200"/>
      <c r="BB108" s="201"/>
      <c r="BC108" s="269">
        <f>'14.02'!BC108+BA108</f>
        <v>3</v>
      </c>
      <c r="BD108" s="270"/>
      <c r="BE108" s="200">
        <f>'14.02'!BE108+BA108</f>
        <v>3</v>
      </c>
      <c r="BF108" s="201"/>
      <c r="BG108" s="200">
        <f>AT108-BE108</f>
        <v>0</v>
      </c>
      <c r="BH108" s="206"/>
      <c r="BI108" s="201"/>
      <c r="BJ108" s="254">
        <f>((LEFT(AP108,FIND(" ",AP108)-1)*BC108)/$S$279)</f>
        <v>5.2</v>
      </c>
      <c r="BK108" s="255"/>
      <c r="BL108" s="256"/>
      <c r="BM108" s="1"/>
      <c r="BN108" s="2"/>
    </row>
    <row r="109" spans="2:66" ht="15" customHeight="1">
      <c r="B109" s="212"/>
      <c r="C109" s="213"/>
      <c r="D109" s="213"/>
      <c r="E109" s="213"/>
      <c r="F109" s="213"/>
      <c r="G109" s="213"/>
      <c r="H109" s="213"/>
      <c r="I109" s="213"/>
      <c r="J109" s="213"/>
      <c r="K109" s="213"/>
      <c r="L109" s="214"/>
      <c r="M109" s="196"/>
      <c r="N109" s="220"/>
      <c r="O109" s="220"/>
      <c r="P109" s="197"/>
      <c r="Q109" s="196"/>
      <c r="R109" s="220"/>
      <c r="S109" s="220"/>
      <c r="T109" s="197"/>
      <c r="U109" s="196"/>
      <c r="V109" s="220"/>
      <c r="W109" s="220"/>
      <c r="X109" s="197"/>
      <c r="Y109" s="196"/>
      <c r="Z109" s="220"/>
      <c r="AA109" s="220"/>
      <c r="AB109" s="197"/>
      <c r="AC109" s="308"/>
      <c r="AD109" s="309"/>
      <c r="AE109" s="309"/>
      <c r="AF109" s="310"/>
      <c r="AG109" s="326"/>
      <c r="AH109" s="327"/>
      <c r="AI109" s="327"/>
      <c r="AJ109" s="327"/>
      <c r="AK109" s="327"/>
      <c r="AL109" s="327"/>
      <c r="AM109" s="327"/>
      <c r="AN109" s="327"/>
      <c r="AO109" s="328"/>
      <c r="AP109" s="271"/>
      <c r="AQ109" s="276"/>
      <c r="AR109" s="276"/>
      <c r="AS109" s="272"/>
      <c r="AT109" s="202"/>
      <c r="AU109" s="207"/>
      <c r="AV109" s="203"/>
      <c r="AW109" s="190"/>
      <c r="AX109" s="191"/>
      <c r="AY109" s="190"/>
      <c r="AZ109" s="191"/>
      <c r="BA109" s="202"/>
      <c r="BB109" s="203"/>
      <c r="BC109" s="271"/>
      <c r="BD109" s="272"/>
      <c r="BE109" s="202"/>
      <c r="BF109" s="203"/>
      <c r="BG109" s="202"/>
      <c r="BH109" s="207"/>
      <c r="BI109" s="203"/>
      <c r="BJ109" s="257"/>
      <c r="BK109" s="258"/>
      <c r="BL109" s="259"/>
      <c r="BM109" s="1"/>
      <c r="BN109" s="2"/>
    </row>
    <row r="110" spans="2:66" ht="15" customHeight="1" thickBot="1">
      <c r="B110" s="215"/>
      <c r="C110" s="216"/>
      <c r="D110" s="216"/>
      <c r="E110" s="216"/>
      <c r="F110" s="216"/>
      <c r="G110" s="216"/>
      <c r="H110" s="216"/>
      <c r="I110" s="216"/>
      <c r="J110" s="216"/>
      <c r="K110" s="216"/>
      <c r="L110" s="217"/>
      <c r="M110" s="198"/>
      <c r="N110" s="221"/>
      <c r="O110" s="221"/>
      <c r="P110" s="199"/>
      <c r="Q110" s="198"/>
      <c r="R110" s="221"/>
      <c r="S110" s="221"/>
      <c r="T110" s="199"/>
      <c r="U110" s="198"/>
      <c r="V110" s="221"/>
      <c r="W110" s="221"/>
      <c r="X110" s="199"/>
      <c r="Y110" s="198"/>
      <c r="Z110" s="221"/>
      <c r="AA110" s="221"/>
      <c r="AB110" s="199"/>
      <c r="AC110" s="311"/>
      <c r="AD110" s="312"/>
      <c r="AE110" s="312"/>
      <c r="AF110" s="313"/>
      <c r="AG110" s="329"/>
      <c r="AH110" s="330"/>
      <c r="AI110" s="330"/>
      <c r="AJ110" s="330"/>
      <c r="AK110" s="330"/>
      <c r="AL110" s="330"/>
      <c r="AM110" s="330"/>
      <c r="AN110" s="330"/>
      <c r="AO110" s="331"/>
      <c r="AP110" s="273"/>
      <c r="AQ110" s="277"/>
      <c r="AR110" s="277"/>
      <c r="AS110" s="274"/>
      <c r="AT110" s="204"/>
      <c r="AU110" s="208"/>
      <c r="AV110" s="205"/>
      <c r="AW110" s="192"/>
      <c r="AX110" s="193"/>
      <c r="AY110" s="192"/>
      <c r="AZ110" s="193"/>
      <c r="BA110" s="204"/>
      <c r="BB110" s="205"/>
      <c r="BC110" s="273"/>
      <c r="BD110" s="274"/>
      <c r="BE110" s="204"/>
      <c r="BF110" s="205"/>
      <c r="BG110" s="204"/>
      <c r="BH110" s="208"/>
      <c r="BI110" s="205"/>
      <c r="BJ110" s="260"/>
      <c r="BK110" s="261"/>
      <c r="BL110" s="262"/>
      <c r="BM110" s="1"/>
      <c r="BN110" s="2"/>
    </row>
    <row r="111" spans="2:66" ht="15" customHeight="1" thickTop="1">
      <c r="B111" s="209" t="s">
        <v>238</v>
      </c>
      <c r="C111" s="210"/>
      <c r="D111" s="210"/>
      <c r="E111" s="210"/>
      <c r="F111" s="210"/>
      <c r="G111" s="210"/>
      <c r="H111" s="210"/>
      <c r="I111" s="210"/>
      <c r="J111" s="210"/>
      <c r="K111" s="210"/>
      <c r="L111" s="211"/>
      <c r="M111" s="194">
        <v>0.7</v>
      </c>
      <c r="N111" s="219"/>
      <c r="O111" s="219"/>
      <c r="P111" s="195"/>
      <c r="Q111" s="194">
        <v>0.7</v>
      </c>
      <c r="R111" s="219"/>
      <c r="S111" s="219"/>
      <c r="T111" s="195"/>
      <c r="U111" s="194">
        <v>0.7</v>
      </c>
      <c r="V111" s="219"/>
      <c r="W111" s="219"/>
      <c r="X111" s="195"/>
      <c r="Y111" s="194">
        <v>0.7</v>
      </c>
      <c r="Z111" s="219"/>
      <c r="AA111" s="219"/>
      <c r="AB111" s="195"/>
      <c r="AC111" s="305" t="s">
        <v>343</v>
      </c>
      <c r="AD111" s="306"/>
      <c r="AE111" s="306"/>
      <c r="AF111" s="307"/>
      <c r="AG111" s="323" t="s">
        <v>208</v>
      </c>
      <c r="AH111" s="324"/>
      <c r="AI111" s="324"/>
      <c r="AJ111" s="324"/>
      <c r="AK111" s="324"/>
      <c r="AL111" s="324"/>
      <c r="AM111" s="324"/>
      <c r="AN111" s="324"/>
      <c r="AO111" s="325"/>
      <c r="AP111" s="269" t="s">
        <v>237</v>
      </c>
      <c r="AQ111" s="275"/>
      <c r="AR111" s="275"/>
      <c r="AS111" s="270"/>
      <c r="AT111" s="200">
        <f>'14.02'!AT111+AY111</f>
        <v>4</v>
      </c>
      <c r="AU111" s="206"/>
      <c r="AV111" s="201"/>
      <c r="AW111" s="188">
        <f>'14.02'!BG111</f>
        <v>4</v>
      </c>
      <c r="AX111" s="189"/>
      <c r="AY111" s="188"/>
      <c r="AZ111" s="189"/>
      <c r="BA111" s="200"/>
      <c r="BB111" s="201"/>
      <c r="BC111" s="269">
        <f>'14.02'!BC111+BA111</f>
        <v>0</v>
      </c>
      <c r="BD111" s="270"/>
      <c r="BE111" s="200">
        <f>'14.02'!BE111+BA111</f>
        <v>0</v>
      </c>
      <c r="BF111" s="201"/>
      <c r="BG111" s="200">
        <f>AT111-BE111</f>
        <v>4</v>
      </c>
      <c r="BH111" s="206"/>
      <c r="BI111" s="201"/>
      <c r="BJ111" s="254">
        <f>((LEFT(AP111,FIND(" ",AP111)-1)*BC111)/$S$279)</f>
        <v>0</v>
      </c>
      <c r="BK111" s="255"/>
      <c r="BL111" s="256"/>
      <c r="BM111" s="1"/>
      <c r="BN111" s="2"/>
    </row>
    <row r="112" spans="2:66" ht="15" customHeight="1">
      <c r="B112" s="212"/>
      <c r="C112" s="213"/>
      <c r="D112" s="213"/>
      <c r="E112" s="213"/>
      <c r="F112" s="213"/>
      <c r="G112" s="213"/>
      <c r="H112" s="213"/>
      <c r="I112" s="213"/>
      <c r="J112" s="213"/>
      <c r="K112" s="213"/>
      <c r="L112" s="214"/>
      <c r="M112" s="196"/>
      <c r="N112" s="220"/>
      <c r="O112" s="220"/>
      <c r="P112" s="197"/>
      <c r="Q112" s="196"/>
      <c r="R112" s="220"/>
      <c r="S112" s="220"/>
      <c r="T112" s="197"/>
      <c r="U112" s="196"/>
      <c r="V112" s="220"/>
      <c r="W112" s="220"/>
      <c r="X112" s="197"/>
      <c r="Y112" s="196"/>
      <c r="Z112" s="220"/>
      <c r="AA112" s="220"/>
      <c r="AB112" s="197"/>
      <c r="AC112" s="308"/>
      <c r="AD112" s="309"/>
      <c r="AE112" s="309"/>
      <c r="AF112" s="310"/>
      <c r="AG112" s="326"/>
      <c r="AH112" s="327"/>
      <c r="AI112" s="327"/>
      <c r="AJ112" s="327"/>
      <c r="AK112" s="327"/>
      <c r="AL112" s="327"/>
      <c r="AM112" s="327"/>
      <c r="AN112" s="327"/>
      <c r="AO112" s="328"/>
      <c r="AP112" s="271"/>
      <c r="AQ112" s="276"/>
      <c r="AR112" s="276"/>
      <c r="AS112" s="272"/>
      <c r="AT112" s="202"/>
      <c r="AU112" s="207"/>
      <c r="AV112" s="203"/>
      <c r="AW112" s="190"/>
      <c r="AX112" s="191"/>
      <c r="AY112" s="190"/>
      <c r="AZ112" s="191"/>
      <c r="BA112" s="202"/>
      <c r="BB112" s="203"/>
      <c r="BC112" s="271"/>
      <c r="BD112" s="272"/>
      <c r="BE112" s="202"/>
      <c r="BF112" s="203"/>
      <c r="BG112" s="202"/>
      <c r="BH112" s="207"/>
      <c r="BI112" s="203"/>
      <c r="BJ112" s="257"/>
      <c r="BK112" s="258"/>
      <c r="BL112" s="259"/>
      <c r="BM112" s="1"/>
      <c r="BN112" s="2"/>
    </row>
    <row r="113" spans="2:66" ht="15" customHeight="1" thickBot="1">
      <c r="B113" s="215"/>
      <c r="C113" s="216"/>
      <c r="D113" s="216"/>
      <c r="E113" s="216"/>
      <c r="F113" s="216"/>
      <c r="G113" s="216"/>
      <c r="H113" s="216"/>
      <c r="I113" s="216"/>
      <c r="J113" s="216"/>
      <c r="K113" s="216"/>
      <c r="L113" s="217"/>
      <c r="M113" s="198"/>
      <c r="N113" s="221"/>
      <c r="O113" s="221"/>
      <c r="P113" s="199"/>
      <c r="Q113" s="198"/>
      <c r="R113" s="221"/>
      <c r="S113" s="221"/>
      <c r="T113" s="199"/>
      <c r="U113" s="198"/>
      <c r="V113" s="221"/>
      <c r="W113" s="221"/>
      <c r="X113" s="199"/>
      <c r="Y113" s="198"/>
      <c r="Z113" s="221"/>
      <c r="AA113" s="221"/>
      <c r="AB113" s="199"/>
      <c r="AC113" s="311"/>
      <c r="AD113" s="312"/>
      <c r="AE113" s="312"/>
      <c r="AF113" s="313"/>
      <c r="AG113" s="329"/>
      <c r="AH113" s="330"/>
      <c r="AI113" s="330"/>
      <c r="AJ113" s="330"/>
      <c r="AK113" s="330"/>
      <c r="AL113" s="330"/>
      <c r="AM113" s="330"/>
      <c r="AN113" s="330"/>
      <c r="AO113" s="331"/>
      <c r="AP113" s="273"/>
      <c r="AQ113" s="277"/>
      <c r="AR113" s="277"/>
      <c r="AS113" s="274"/>
      <c r="AT113" s="204"/>
      <c r="AU113" s="208"/>
      <c r="AV113" s="205"/>
      <c r="AW113" s="192"/>
      <c r="AX113" s="193"/>
      <c r="AY113" s="192"/>
      <c r="AZ113" s="193"/>
      <c r="BA113" s="204"/>
      <c r="BB113" s="205"/>
      <c r="BC113" s="273"/>
      <c r="BD113" s="274"/>
      <c r="BE113" s="204"/>
      <c r="BF113" s="205"/>
      <c r="BG113" s="204"/>
      <c r="BH113" s="208"/>
      <c r="BI113" s="205"/>
      <c r="BJ113" s="260"/>
      <c r="BK113" s="261"/>
      <c r="BL113" s="262"/>
      <c r="BM113" s="1"/>
      <c r="BN113" s="2"/>
    </row>
    <row r="114" spans="2:66" ht="15" customHeight="1" thickTop="1" thickBot="1">
      <c r="B114" s="209" t="s">
        <v>236</v>
      </c>
      <c r="C114" s="210"/>
      <c r="D114" s="210"/>
      <c r="E114" s="210"/>
      <c r="F114" s="210"/>
      <c r="G114" s="210"/>
      <c r="H114" s="210"/>
      <c r="I114" s="210"/>
      <c r="J114" s="210"/>
      <c r="K114" s="210"/>
      <c r="L114" s="211"/>
      <c r="M114" s="194">
        <v>12</v>
      </c>
      <c r="N114" s="219"/>
      <c r="O114" s="219"/>
      <c r="P114" s="195"/>
      <c r="Q114" s="194">
        <v>12</v>
      </c>
      <c r="R114" s="219"/>
      <c r="S114" s="219"/>
      <c r="T114" s="195"/>
      <c r="U114" s="194">
        <v>12</v>
      </c>
      <c r="V114" s="219"/>
      <c r="W114" s="219"/>
      <c r="X114" s="195"/>
      <c r="Y114" s="194">
        <v>12</v>
      </c>
      <c r="Z114" s="219"/>
      <c r="AA114" s="219"/>
      <c r="AB114" s="195"/>
      <c r="AC114" s="305" t="s">
        <v>129</v>
      </c>
      <c r="AD114" s="306"/>
      <c r="AE114" s="306"/>
      <c r="AF114" s="307"/>
      <c r="AG114" s="323" t="s">
        <v>235</v>
      </c>
      <c r="AH114" s="324"/>
      <c r="AI114" s="324"/>
      <c r="AJ114" s="324"/>
      <c r="AK114" s="324"/>
      <c r="AL114" s="324"/>
      <c r="AM114" s="324"/>
      <c r="AN114" s="324"/>
      <c r="AO114" s="325"/>
      <c r="AP114" s="186" t="s">
        <v>165</v>
      </c>
      <c r="AQ114" s="186"/>
      <c r="AR114" s="186"/>
      <c r="AS114" s="186"/>
      <c r="AT114" s="200">
        <f>'14.02'!AT114+AY114</f>
        <v>40</v>
      </c>
      <c r="AU114" s="206"/>
      <c r="AV114" s="201"/>
      <c r="AW114" s="188">
        <f>'14.02'!BG114</f>
        <v>40</v>
      </c>
      <c r="AX114" s="189"/>
      <c r="AY114" s="188"/>
      <c r="AZ114" s="189"/>
      <c r="BA114" s="200"/>
      <c r="BB114" s="201"/>
      <c r="BC114" s="269">
        <f>'14.02'!BC114+BA114</f>
        <v>0</v>
      </c>
      <c r="BD114" s="270"/>
      <c r="BE114" s="200">
        <f>'14.02'!BE114+BA114</f>
        <v>0</v>
      </c>
      <c r="BF114" s="201"/>
      <c r="BG114" s="200">
        <f>AT114-BE114</f>
        <v>40</v>
      </c>
      <c r="BH114" s="206"/>
      <c r="BI114" s="201"/>
      <c r="BJ114" s="254">
        <f>((LEFT(AP114,FIND(" ",AP114)-1)*BC114)/$S$279)</f>
        <v>0</v>
      </c>
      <c r="BK114" s="255"/>
      <c r="BL114" s="256"/>
      <c r="BM114" s="1"/>
      <c r="BN114" s="2"/>
    </row>
    <row r="115" spans="2:66" ht="15" customHeight="1" thickTop="1" thickBot="1">
      <c r="B115" s="212"/>
      <c r="C115" s="213"/>
      <c r="D115" s="213"/>
      <c r="E115" s="213"/>
      <c r="F115" s="213"/>
      <c r="G115" s="213"/>
      <c r="H115" s="213"/>
      <c r="I115" s="213"/>
      <c r="J115" s="213"/>
      <c r="K115" s="213"/>
      <c r="L115" s="214"/>
      <c r="M115" s="196"/>
      <c r="N115" s="220"/>
      <c r="O115" s="220"/>
      <c r="P115" s="197"/>
      <c r="Q115" s="196"/>
      <c r="R115" s="220"/>
      <c r="S115" s="220"/>
      <c r="T115" s="197"/>
      <c r="U115" s="196"/>
      <c r="V115" s="220"/>
      <c r="W115" s="220"/>
      <c r="X115" s="197"/>
      <c r="Y115" s="196"/>
      <c r="Z115" s="220"/>
      <c r="AA115" s="220"/>
      <c r="AB115" s="197"/>
      <c r="AC115" s="308"/>
      <c r="AD115" s="309"/>
      <c r="AE115" s="309"/>
      <c r="AF115" s="310"/>
      <c r="AG115" s="326"/>
      <c r="AH115" s="327"/>
      <c r="AI115" s="327"/>
      <c r="AJ115" s="327"/>
      <c r="AK115" s="327"/>
      <c r="AL115" s="327"/>
      <c r="AM115" s="327"/>
      <c r="AN115" s="327"/>
      <c r="AO115" s="328"/>
      <c r="AP115" s="186"/>
      <c r="AQ115" s="186"/>
      <c r="AR115" s="186"/>
      <c r="AS115" s="186"/>
      <c r="AT115" s="202"/>
      <c r="AU115" s="207"/>
      <c r="AV115" s="203"/>
      <c r="AW115" s="190"/>
      <c r="AX115" s="191"/>
      <c r="AY115" s="190"/>
      <c r="AZ115" s="191"/>
      <c r="BA115" s="202"/>
      <c r="BB115" s="203"/>
      <c r="BC115" s="271"/>
      <c r="BD115" s="272"/>
      <c r="BE115" s="202"/>
      <c r="BF115" s="203"/>
      <c r="BG115" s="202"/>
      <c r="BH115" s="207"/>
      <c r="BI115" s="203"/>
      <c r="BJ115" s="257"/>
      <c r="BK115" s="258"/>
      <c r="BL115" s="259"/>
      <c r="BM115" s="1"/>
      <c r="BN115" s="2"/>
    </row>
    <row r="116" spans="2:66" ht="15" customHeight="1" thickTop="1" thickBot="1">
      <c r="B116" s="215"/>
      <c r="C116" s="216"/>
      <c r="D116" s="216"/>
      <c r="E116" s="216"/>
      <c r="F116" s="216"/>
      <c r="G116" s="216"/>
      <c r="H116" s="216"/>
      <c r="I116" s="216"/>
      <c r="J116" s="216"/>
      <c r="K116" s="216"/>
      <c r="L116" s="217"/>
      <c r="M116" s="198"/>
      <c r="N116" s="221"/>
      <c r="O116" s="221"/>
      <c r="P116" s="199"/>
      <c r="Q116" s="198"/>
      <c r="R116" s="221"/>
      <c r="S116" s="221"/>
      <c r="T116" s="199"/>
      <c r="U116" s="198"/>
      <c r="V116" s="221"/>
      <c r="W116" s="221"/>
      <c r="X116" s="199"/>
      <c r="Y116" s="198"/>
      <c r="Z116" s="221"/>
      <c r="AA116" s="221"/>
      <c r="AB116" s="199"/>
      <c r="AC116" s="311"/>
      <c r="AD116" s="312"/>
      <c r="AE116" s="312"/>
      <c r="AF116" s="313"/>
      <c r="AG116" s="329"/>
      <c r="AH116" s="330"/>
      <c r="AI116" s="330"/>
      <c r="AJ116" s="330"/>
      <c r="AK116" s="330"/>
      <c r="AL116" s="330"/>
      <c r="AM116" s="330"/>
      <c r="AN116" s="330"/>
      <c r="AO116" s="331"/>
      <c r="AP116" s="186"/>
      <c r="AQ116" s="186"/>
      <c r="AR116" s="186"/>
      <c r="AS116" s="186"/>
      <c r="AT116" s="204"/>
      <c r="AU116" s="208"/>
      <c r="AV116" s="205"/>
      <c r="AW116" s="192"/>
      <c r="AX116" s="193"/>
      <c r="AY116" s="192"/>
      <c r="AZ116" s="193"/>
      <c r="BA116" s="204"/>
      <c r="BB116" s="205"/>
      <c r="BC116" s="273"/>
      <c r="BD116" s="274"/>
      <c r="BE116" s="204"/>
      <c r="BF116" s="205"/>
      <c r="BG116" s="204"/>
      <c r="BH116" s="208"/>
      <c r="BI116" s="205"/>
      <c r="BJ116" s="260"/>
      <c r="BK116" s="261"/>
      <c r="BL116" s="262"/>
      <c r="BM116" s="1"/>
      <c r="BN116" s="2"/>
    </row>
    <row r="117" spans="2:66" ht="15" customHeight="1" thickTop="1">
      <c r="B117" s="209" t="s">
        <v>234</v>
      </c>
      <c r="C117" s="210"/>
      <c r="D117" s="210"/>
      <c r="E117" s="210"/>
      <c r="F117" s="210"/>
      <c r="G117" s="210"/>
      <c r="H117" s="210"/>
      <c r="I117" s="210"/>
      <c r="J117" s="210"/>
      <c r="K117" s="210"/>
      <c r="L117" s="211"/>
      <c r="M117" s="194">
        <v>2</v>
      </c>
      <c r="N117" s="219"/>
      <c r="O117" s="219"/>
      <c r="P117" s="195"/>
      <c r="Q117" s="194">
        <v>2</v>
      </c>
      <c r="R117" s="219"/>
      <c r="S117" s="219"/>
      <c r="T117" s="195"/>
      <c r="U117" s="194">
        <v>2</v>
      </c>
      <c r="V117" s="219"/>
      <c r="W117" s="219"/>
      <c r="X117" s="195"/>
      <c r="Y117" s="194">
        <v>2</v>
      </c>
      <c r="Z117" s="219"/>
      <c r="AA117" s="219"/>
      <c r="AB117" s="195"/>
      <c r="AC117" s="305" t="s">
        <v>346</v>
      </c>
      <c r="AD117" s="306"/>
      <c r="AE117" s="306"/>
      <c r="AF117" s="307"/>
      <c r="AG117" s="323" t="s">
        <v>233</v>
      </c>
      <c r="AH117" s="324"/>
      <c r="AI117" s="324"/>
      <c r="AJ117" s="324"/>
      <c r="AK117" s="324"/>
      <c r="AL117" s="324"/>
      <c r="AM117" s="324"/>
      <c r="AN117" s="324"/>
      <c r="AO117" s="325"/>
      <c r="AP117" s="269" t="s">
        <v>52</v>
      </c>
      <c r="AQ117" s="275"/>
      <c r="AR117" s="275"/>
      <c r="AS117" s="270"/>
      <c r="AT117" s="200">
        <f>'14.02'!AT117+AY117</f>
        <v>40</v>
      </c>
      <c r="AU117" s="206"/>
      <c r="AV117" s="201"/>
      <c r="AW117" s="188">
        <f>'14.02'!BG117</f>
        <v>40</v>
      </c>
      <c r="AX117" s="189"/>
      <c r="AY117" s="188"/>
      <c r="AZ117" s="189"/>
      <c r="BA117" s="200"/>
      <c r="BB117" s="201"/>
      <c r="BC117" s="269">
        <f>'14.02'!BC117+BA117</f>
        <v>0</v>
      </c>
      <c r="BD117" s="270"/>
      <c r="BE117" s="200">
        <f>'14.02'!BE117+BA117</f>
        <v>0</v>
      </c>
      <c r="BF117" s="201"/>
      <c r="BG117" s="200">
        <f>AT117-BE117</f>
        <v>40</v>
      </c>
      <c r="BH117" s="206"/>
      <c r="BI117" s="201"/>
      <c r="BJ117" s="254">
        <f>((LEFT(AP117,FIND(" ",AP117)-1)*BC117)/$S$279)</f>
        <v>0</v>
      </c>
      <c r="BK117" s="255"/>
      <c r="BL117" s="256"/>
      <c r="BM117" s="1"/>
      <c r="BN117" s="2"/>
    </row>
    <row r="118" spans="2:66" ht="15" customHeight="1">
      <c r="B118" s="212"/>
      <c r="C118" s="213"/>
      <c r="D118" s="213"/>
      <c r="E118" s="213"/>
      <c r="F118" s="213"/>
      <c r="G118" s="213"/>
      <c r="H118" s="213"/>
      <c r="I118" s="213"/>
      <c r="J118" s="213"/>
      <c r="K118" s="213"/>
      <c r="L118" s="214"/>
      <c r="M118" s="196"/>
      <c r="N118" s="220"/>
      <c r="O118" s="220"/>
      <c r="P118" s="197"/>
      <c r="Q118" s="196"/>
      <c r="R118" s="220"/>
      <c r="S118" s="220"/>
      <c r="T118" s="197"/>
      <c r="U118" s="196"/>
      <c r="V118" s="220"/>
      <c r="W118" s="220"/>
      <c r="X118" s="197"/>
      <c r="Y118" s="196"/>
      <c r="Z118" s="220"/>
      <c r="AA118" s="220"/>
      <c r="AB118" s="197"/>
      <c r="AC118" s="308"/>
      <c r="AD118" s="309"/>
      <c r="AE118" s="309"/>
      <c r="AF118" s="310"/>
      <c r="AG118" s="326"/>
      <c r="AH118" s="327"/>
      <c r="AI118" s="327"/>
      <c r="AJ118" s="327"/>
      <c r="AK118" s="327"/>
      <c r="AL118" s="327"/>
      <c r="AM118" s="327"/>
      <c r="AN118" s="327"/>
      <c r="AO118" s="328"/>
      <c r="AP118" s="271"/>
      <c r="AQ118" s="276"/>
      <c r="AR118" s="276"/>
      <c r="AS118" s="272"/>
      <c r="AT118" s="202"/>
      <c r="AU118" s="207"/>
      <c r="AV118" s="203"/>
      <c r="AW118" s="190"/>
      <c r="AX118" s="191"/>
      <c r="AY118" s="190"/>
      <c r="AZ118" s="191"/>
      <c r="BA118" s="202"/>
      <c r="BB118" s="203"/>
      <c r="BC118" s="271"/>
      <c r="BD118" s="272"/>
      <c r="BE118" s="202"/>
      <c r="BF118" s="203"/>
      <c r="BG118" s="202"/>
      <c r="BH118" s="207"/>
      <c r="BI118" s="203"/>
      <c r="BJ118" s="257"/>
      <c r="BK118" s="258"/>
      <c r="BL118" s="259"/>
      <c r="BM118" s="1"/>
      <c r="BN118" s="2"/>
    </row>
    <row r="119" spans="2:66" ht="15" customHeight="1" thickBot="1">
      <c r="B119" s="215"/>
      <c r="C119" s="216"/>
      <c r="D119" s="216"/>
      <c r="E119" s="216"/>
      <c r="F119" s="216"/>
      <c r="G119" s="216"/>
      <c r="H119" s="216"/>
      <c r="I119" s="216"/>
      <c r="J119" s="216"/>
      <c r="K119" s="216"/>
      <c r="L119" s="217"/>
      <c r="M119" s="198"/>
      <c r="N119" s="221"/>
      <c r="O119" s="221"/>
      <c r="P119" s="199"/>
      <c r="Q119" s="198"/>
      <c r="R119" s="221"/>
      <c r="S119" s="221"/>
      <c r="T119" s="199"/>
      <c r="U119" s="198"/>
      <c r="V119" s="221"/>
      <c r="W119" s="221"/>
      <c r="X119" s="199"/>
      <c r="Y119" s="198"/>
      <c r="Z119" s="221"/>
      <c r="AA119" s="221"/>
      <c r="AB119" s="199"/>
      <c r="AC119" s="311"/>
      <c r="AD119" s="312"/>
      <c r="AE119" s="312"/>
      <c r="AF119" s="313"/>
      <c r="AG119" s="329"/>
      <c r="AH119" s="330"/>
      <c r="AI119" s="330"/>
      <c r="AJ119" s="330"/>
      <c r="AK119" s="330"/>
      <c r="AL119" s="330"/>
      <c r="AM119" s="330"/>
      <c r="AN119" s="330"/>
      <c r="AO119" s="331"/>
      <c r="AP119" s="273"/>
      <c r="AQ119" s="277"/>
      <c r="AR119" s="277"/>
      <c r="AS119" s="274"/>
      <c r="AT119" s="204"/>
      <c r="AU119" s="208"/>
      <c r="AV119" s="205"/>
      <c r="AW119" s="192"/>
      <c r="AX119" s="193"/>
      <c r="AY119" s="192"/>
      <c r="AZ119" s="193"/>
      <c r="BA119" s="204"/>
      <c r="BB119" s="205"/>
      <c r="BC119" s="273"/>
      <c r="BD119" s="274"/>
      <c r="BE119" s="204"/>
      <c r="BF119" s="205"/>
      <c r="BG119" s="204"/>
      <c r="BH119" s="208"/>
      <c r="BI119" s="205"/>
      <c r="BJ119" s="260"/>
      <c r="BK119" s="261"/>
      <c r="BL119" s="262"/>
      <c r="BM119" s="1"/>
      <c r="BN119" s="2"/>
    </row>
    <row r="120" spans="2:66" ht="15" customHeight="1" thickTop="1">
      <c r="B120" s="209" t="s">
        <v>232</v>
      </c>
      <c r="C120" s="210"/>
      <c r="D120" s="210"/>
      <c r="E120" s="210"/>
      <c r="F120" s="210"/>
      <c r="G120" s="210"/>
      <c r="H120" s="210"/>
      <c r="I120" s="210"/>
      <c r="J120" s="210"/>
      <c r="K120" s="210"/>
      <c r="L120" s="211"/>
      <c r="M120" s="194">
        <v>86</v>
      </c>
      <c r="N120" s="219"/>
      <c r="O120" s="219"/>
      <c r="P120" s="195"/>
      <c r="Q120" s="194">
        <v>86</v>
      </c>
      <c r="R120" s="219"/>
      <c r="S120" s="219"/>
      <c r="T120" s="195"/>
      <c r="U120" s="194">
        <v>86</v>
      </c>
      <c r="V120" s="219"/>
      <c r="W120" s="219"/>
      <c r="X120" s="195"/>
      <c r="Y120" s="194">
        <v>86</v>
      </c>
      <c r="Z120" s="219"/>
      <c r="AA120" s="219"/>
      <c r="AB120" s="195"/>
      <c r="AC120" s="188" t="s">
        <v>129</v>
      </c>
      <c r="AD120" s="241"/>
      <c r="AE120" s="241"/>
      <c r="AF120" s="189"/>
      <c r="AG120" s="222" t="s">
        <v>231</v>
      </c>
      <c r="AH120" s="223"/>
      <c r="AI120" s="223"/>
      <c r="AJ120" s="223"/>
      <c r="AK120" s="223"/>
      <c r="AL120" s="223"/>
      <c r="AM120" s="223"/>
      <c r="AN120" s="223"/>
      <c r="AO120" s="224"/>
      <c r="AP120" s="269" t="s">
        <v>142</v>
      </c>
      <c r="AQ120" s="275"/>
      <c r="AR120" s="275"/>
      <c r="AS120" s="270"/>
      <c r="AT120" s="200">
        <f>'14.02'!AT120+AY120</f>
        <v>0</v>
      </c>
      <c r="AU120" s="206"/>
      <c r="AV120" s="201"/>
      <c r="AW120" s="188">
        <f>'14.02'!BG120</f>
        <v>0</v>
      </c>
      <c r="AX120" s="189"/>
      <c r="AY120" s="188"/>
      <c r="AZ120" s="189"/>
      <c r="BA120" s="200"/>
      <c r="BB120" s="201"/>
      <c r="BC120" s="269">
        <f>'14.02'!BC120+BA120</f>
        <v>0</v>
      </c>
      <c r="BD120" s="270"/>
      <c r="BE120" s="200">
        <f>'14.02'!BE120+BA120</f>
        <v>0</v>
      </c>
      <c r="BF120" s="201"/>
      <c r="BG120" s="200">
        <f>AT120-BE120</f>
        <v>0</v>
      </c>
      <c r="BH120" s="206"/>
      <c r="BI120" s="201"/>
      <c r="BJ120" s="254">
        <f>((LEFT(AP120,FIND(" ",AP120)-1)*BC120)/$S$279)</f>
        <v>0</v>
      </c>
      <c r="BK120" s="255"/>
      <c r="BL120" s="256"/>
      <c r="BM120" s="1"/>
      <c r="BN120" s="2"/>
    </row>
    <row r="121" spans="2:66" ht="15" customHeight="1">
      <c r="B121" s="212"/>
      <c r="C121" s="213"/>
      <c r="D121" s="213"/>
      <c r="E121" s="213"/>
      <c r="F121" s="213"/>
      <c r="G121" s="213"/>
      <c r="H121" s="213"/>
      <c r="I121" s="213"/>
      <c r="J121" s="213"/>
      <c r="K121" s="213"/>
      <c r="L121" s="214"/>
      <c r="M121" s="196"/>
      <c r="N121" s="220"/>
      <c r="O121" s="220"/>
      <c r="P121" s="197"/>
      <c r="Q121" s="196"/>
      <c r="R121" s="220"/>
      <c r="S121" s="220"/>
      <c r="T121" s="197"/>
      <c r="U121" s="196"/>
      <c r="V121" s="220"/>
      <c r="W121" s="220"/>
      <c r="X121" s="197"/>
      <c r="Y121" s="196"/>
      <c r="Z121" s="220"/>
      <c r="AA121" s="220"/>
      <c r="AB121" s="197"/>
      <c r="AC121" s="190"/>
      <c r="AD121" s="242"/>
      <c r="AE121" s="242"/>
      <c r="AF121" s="191"/>
      <c r="AG121" s="225"/>
      <c r="AH121" s="226"/>
      <c r="AI121" s="226"/>
      <c r="AJ121" s="226"/>
      <c r="AK121" s="226"/>
      <c r="AL121" s="226"/>
      <c r="AM121" s="226"/>
      <c r="AN121" s="226"/>
      <c r="AO121" s="227"/>
      <c r="AP121" s="271"/>
      <c r="AQ121" s="276"/>
      <c r="AR121" s="276"/>
      <c r="AS121" s="272"/>
      <c r="AT121" s="202"/>
      <c r="AU121" s="207"/>
      <c r="AV121" s="203"/>
      <c r="AW121" s="190"/>
      <c r="AX121" s="191"/>
      <c r="AY121" s="190"/>
      <c r="AZ121" s="191"/>
      <c r="BA121" s="202"/>
      <c r="BB121" s="203"/>
      <c r="BC121" s="271"/>
      <c r="BD121" s="272"/>
      <c r="BE121" s="202"/>
      <c r="BF121" s="203"/>
      <c r="BG121" s="202"/>
      <c r="BH121" s="207"/>
      <c r="BI121" s="203"/>
      <c r="BJ121" s="257"/>
      <c r="BK121" s="258"/>
      <c r="BL121" s="259"/>
      <c r="BM121" s="1"/>
      <c r="BN121" s="2"/>
    </row>
    <row r="122" spans="2:66" ht="15" customHeight="1" thickBot="1">
      <c r="B122" s="215"/>
      <c r="C122" s="216"/>
      <c r="D122" s="216"/>
      <c r="E122" s="216"/>
      <c r="F122" s="216"/>
      <c r="G122" s="216"/>
      <c r="H122" s="216"/>
      <c r="I122" s="216"/>
      <c r="J122" s="216"/>
      <c r="K122" s="216"/>
      <c r="L122" s="217"/>
      <c r="M122" s="198"/>
      <c r="N122" s="221"/>
      <c r="O122" s="221"/>
      <c r="P122" s="199"/>
      <c r="Q122" s="198"/>
      <c r="R122" s="221"/>
      <c r="S122" s="221"/>
      <c r="T122" s="199"/>
      <c r="U122" s="198"/>
      <c r="V122" s="221"/>
      <c r="W122" s="221"/>
      <c r="X122" s="199"/>
      <c r="Y122" s="198"/>
      <c r="Z122" s="221"/>
      <c r="AA122" s="221"/>
      <c r="AB122" s="199"/>
      <c r="AC122" s="192"/>
      <c r="AD122" s="243"/>
      <c r="AE122" s="243"/>
      <c r="AF122" s="193"/>
      <c r="AG122" s="228"/>
      <c r="AH122" s="229"/>
      <c r="AI122" s="229"/>
      <c r="AJ122" s="229"/>
      <c r="AK122" s="229"/>
      <c r="AL122" s="229"/>
      <c r="AM122" s="229"/>
      <c r="AN122" s="229"/>
      <c r="AO122" s="230"/>
      <c r="AP122" s="273"/>
      <c r="AQ122" s="277"/>
      <c r="AR122" s="277"/>
      <c r="AS122" s="274"/>
      <c r="AT122" s="204"/>
      <c r="AU122" s="208"/>
      <c r="AV122" s="205"/>
      <c r="AW122" s="192"/>
      <c r="AX122" s="193"/>
      <c r="AY122" s="192"/>
      <c r="AZ122" s="193"/>
      <c r="BA122" s="204"/>
      <c r="BB122" s="205"/>
      <c r="BC122" s="273"/>
      <c r="BD122" s="274"/>
      <c r="BE122" s="204"/>
      <c r="BF122" s="205"/>
      <c r="BG122" s="204"/>
      <c r="BH122" s="208"/>
      <c r="BI122" s="205"/>
      <c r="BJ122" s="260"/>
      <c r="BK122" s="261"/>
      <c r="BL122" s="262"/>
      <c r="BM122" s="1"/>
      <c r="BN122" s="2"/>
    </row>
    <row r="123" spans="2:66" ht="15" customHeight="1" thickTop="1">
      <c r="B123" s="314" t="s">
        <v>230</v>
      </c>
      <c r="C123" s="315"/>
      <c r="D123" s="315"/>
      <c r="E123" s="315"/>
      <c r="F123" s="315"/>
      <c r="G123" s="315"/>
      <c r="H123" s="315"/>
      <c r="I123" s="315"/>
      <c r="J123" s="315"/>
      <c r="K123" s="315"/>
      <c r="L123" s="316"/>
      <c r="M123" s="194">
        <v>64.099999999999994</v>
      </c>
      <c r="N123" s="219"/>
      <c r="O123" s="219"/>
      <c r="P123" s="195"/>
      <c r="Q123" s="194">
        <v>64.099999999999994</v>
      </c>
      <c r="R123" s="219"/>
      <c r="S123" s="219"/>
      <c r="T123" s="195"/>
      <c r="U123" s="194">
        <v>64.099999999999994</v>
      </c>
      <c r="V123" s="219"/>
      <c r="W123" s="219"/>
      <c r="X123" s="195"/>
      <c r="Y123" s="194">
        <v>64.099999999999994</v>
      </c>
      <c r="Z123" s="219"/>
      <c r="AA123" s="219"/>
      <c r="AB123" s="195"/>
      <c r="AC123" s="305" t="s">
        <v>344</v>
      </c>
      <c r="AD123" s="306"/>
      <c r="AE123" s="306"/>
      <c r="AF123" s="307"/>
      <c r="AG123" s="323" t="s">
        <v>130</v>
      </c>
      <c r="AH123" s="324"/>
      <c r="AI123" s="324"/>
      <c r="AJ123" s="324"/>
      <c r="AK123" s="324"/>
      <c r="AL123" s="324"/>
      <c r="AM123" s="324"/>
      <c r="AN123" s="324"/>
      <c r="AO123" s="325"/>
      <c r="AP123" s="269" t="s">
        <v>128</v>
      </c>
      <c r="AQ123" s="275"/>
      <c r="AR123" s="275"/>
      <c r="AS123" s="270"/>
      <c r="AT123" s="200">
        <f>'14.02'!AT123+AY123</f>
        <v>0</v>
      </c>
      <c r="AU123" s="206"/>
      <c r="AV123" s="201"/>
      <c r="AW123" s="188">
        <f>'14.02'!BG123</f>
        <v>0</v>
      </c>
      <c r="AX123" s="189"/>
      <c r="AY123" s="188"/>
      <c r="AZ123" s="189"/>
      <c r="BA123" s="200"/>
      <c r="BB123" s="201"/>
      <c r="BC123" s="269">
        <f>'14.02'!BC123+BA123</f>
        <v>0</v>
      </c>
      <c r="BD123" s="270"/>
      <c r="BE123" s="200">
        <f>'14.02'!BE123+BA123</f>
        <v>0</v>
      </c>
      <c r="BF123" s="201"/>
      <c r="BG123" s="200">
        <f>AT123-BE123</f>
        <v>0</v>
      </c>
      <c r="BH123" s="206"/>
      <c r="BI123" s="201"/>
      <c r="BJ123" s="254">
        <f>((LEFT(AP123,FIND(" ",AP123)-1)*BC123)/$S$279)</f>
        <v>0</v>
      </c>
      <c r="BK123" s="255"/>
      <c r="BL123" s="256"/>
      <c r="BM123" s="1"/>
      <c r="BN123" s="2"/>
    </row>
    <row r="124" spans="2:66" ht="15" customHeight="1">
      <c r="B124" s="317"/>
      <c r="C124" s="318"/>
      <c r="D124" s="318"/>
      <c r="E124" s="318"/>
      <c r="F124" s="318"/>
      <c r="G124" s="318"/>
      <c r="H124" s="318"/>
      <c r="I124" s="318"/>
      <c r="J124" s="318"/>
      <c r="K124" s="318"/>
      <c r="L124" s="319"/>
      <c r="M124" s="196"/>
      <c r="N124" s="220"/>
      <c r="O124" s="220"/>
      <c r="P124" s="197"/>
      <c r="Q124" s="196"/>
      <c r="R124" s="220"/>
      <c r="S124" s="220"/>
      <c r="T124" s="197"/>
      <c r="U124" s="196"/>
      <c r="V124" s="220"/>
      <c r="W124" s="220"/>
      <c r="X124" s="197"/>
      <c r="Y124" s="196"/>
      <c r="Z124" s="220"/>
      <c r="AA124" s="220"/>
      <c r="AB124" s="197"/>
      <c r="AC124" s="308"/>
      <c r="AD124" s="309"/>
      <c r="AE124" s="309"/>
      <c r="AF124" s="310"/>
      <c r="AG124" s="326"/>
      <c r="AH124" s="327"/>
      <c r="AI124" s="327"/>
      <c r="AJ124" s="327"/>
      <c r="AK124" s="327"/>
      <c r="AL124" s="327"/>
      <c r="AM124" s="327"/>
      <c r="AN124" s="327"/>
      <c r="AO124" s="328"/>
      <c r="AP124" s="271"/>
      <c r="AQ124" s="276"/>
      <c r="AR124" s="276"/>
      <c r="AS124" s="272"/>
      <c r="AT124" s="202"/>
      <c r="AU124" s="207"/>
      <c r="AV124" s="203"/>
      <c r="AW124" s="190"/>
      <c r="AX124" s="191"/>
      <c r="AY124" s="190"/>
      <c r="AZ124" s="191"/>
      <c r="BA124" s="202"/>
      <c r="BB124" s="203"/>
      <c r="BC124" s="271"/>
      <c r="BD124" s="272"/>
      <c r="BE124" s="202"/>
      <c r="BF124" s="203"/>
      <c r="BG124" s="202"/>
      <c r="BH124" s="207"/>
      <c r="BI124" s="203"/>
      <c r="BJ124" s="257"/>
      <c r="BK124" s="258"/>
      <c r="BL124" s="259"/>
      <c r="BM124" s="1"/>
      <c r="BN124" s="2"/>
    </row>
    <row r="125" spans="2:66" ht="15" customHeight="1" thickBot="1">
      <c r="B125" s="320"/>
      <c r="C125" s="321"/>
      <c r="D125" s="321"/>
      <c r="E125" s="321"/>
      <c r="F125" s="321"/>
      <c r="G125" s="321"/>
      <c r="H125" s="321"/>
      <c r="I125" s="321"/>
      <c r="J125" s="321"/>
      <c r="K125" s="321"/>
      <c r="L125" s="322"/>
      <c r="M125" s="198"/>
      <c r="N125" s="221"/>
      <c r="O125" s="221"/>
      <c r="P125" s="199"/>
      <c r="Q125" s="198"/>
      <c r="R125" s="221"/>
      <c r="S125" s="221"/>
      <c r="T125" s="199"/>
      <c r="U125" s="198"/>
      <c r="V125" s="221"/>
      <c r="W125" s="221"/>
      <c r="X125" s="199"/>
      <c r="Y125" s="198"/>
      <c r="Z125" s="221"/>
      <c r="AA125" s="221"/>
      <c r="AB125" s="199"/>
      <c r="AC125" s="311"/>
      <c r="AD125" s="312"/>
      <c r="AE125" s="312"/>
      <c r="AF125" s="313"/>
      <c r="AG125" s="329"/>
      <c r="AH125" s="330"/>
      <c r="AI125" s="330"/>
      <c r="AJ125" s="330"/>
      <c r="AK125" s="330"/>
      <c r="AL125" s="330"/>
      <c r="AM125" s="330"/>
      <c r="AN125" s="330"/>
      <c r="AO125" s="331"/>
      <c r="AP125" s="273"/>
      <c r="AQ125" s="277"/>
      <c r="AR125" s="277"/>
      <c r="AS125" s="274"/>
      <c r="AT125" s="204"/>
      <c r="AU125" s="208"/>
      <c r="AV125" s="205"/>
      <c r="AW125" s="192"/>
      <c r="AX125" s="193"/>
      <c r="AY125" s="192"/>
      <c r="AZ125" s="193"/>
      <c r="BA125" s="204"/>
      <c r="BB125" s="205"/>
      <c r="BC125" s="273"/>
      <c r="BD125" s="274"/>
      <c r="BE125" s="204"/>
      <c r="BF125" s="205"/>
      <c r="BG125" s="204"/>
      <c r="BH125" s="208"/>
      <c r="BI125" s="205"/>
      <c r="BJ125" s="260"/>
      <c r="BK125" s="261"/>
      <c r="BL125" s="262"/>
      <c r="BM125" s="1"/>
      <c r="BN125" s="2"/>
    </row>
    <row r="126" spans="2:66" ht="15" customHeight="1" thickTop="1">
      <c r="B126" s="314" t="s">
        <v>62</v>
      </c>
      <c r="C126" s="315"/>
      <c r="D126" s="315"/>
      <c r="E126" s="315"/>
      <c r="F126" s="315"/>
      <c r="G126" s="315"/>
      <c r="H126" s="315"/>
      <c r="I126" s="315"/>
      <c r="J126" s="315"/>
      <c r="K126" s="315"/>
      <c r="L126" s="316"/>
      <c r="M126" s="194">
        <v>8</v>
      </c>
      <c r="N126" s="219"/>
      <c r="O126" s="219"/>
      <c r="P126" s="195"/>
      <c r="Q126" s="194">
        <v>8</v>
      </c>
      <c r="R126" s="219"/>
      <c r="S126" s="219"/>
      <c r="T126" s="195"/>
      <c r="U126" s="194">
        <v>8</v>
      </c>
      <c r="V126" s="219"/>
      <c r="W126" s="219"/>
      <c r="X126" s="195"/>
      <c r="Y126" s="194">
        <v>8.5</v>
      </c>
      <c r="Z126" s="219"/>
      <c r="AA126" s="219"/>
      <c r="AB126" s="195"/>
      <c r="AC126" s="305" t="s">
        <v>312</v>
      </c>
      <c r="AD126" s="306"/>
      <c r="AE126" s="306"/>
      <c r="AF126" s="307"/>
      <c r="AG126" s="323" t="s">
        <v>229</v>
      </c>
      <c r="AH126" s="324"/>
      <c r="AI126" s="324"/>
      <c r="AJ126" s="324"/>
      <c r="AK126" s="324"/>
      <c r="AL126" s="324"/>
      <c r="AM126" s="324"/>
      <c r="AN126" s="324"/>
      <c r="AO126" s="325"/>
      <c r="AP126" s="269" t="s">
        <v>52</v>
      </c>
      <c r="AQ126" s="275"/>
      <c r="AR126" s="275"/>
      <c r="AS126" s="270"/>
      <c r="AT126" s="200">
        <f>'14.02'!AT126+AY126</f>
        <v>78</v>
      </c>
      <c r="AU126" s="206"/>
      <c r="AV126" s="201"/>
      <c r="AW126" s="188">
        <f>'14.02'!BG126</f>
        <v>38</v>
      </c>
      <c r="AX126" s="189"/>
      <c r="AY126" s="188">
        <v>40</v>
      </c>
      <c r="AZ126" s="189"/>
      <c r="BA126" s="200"/>
      <c r="BB126" s="201"/>
      <c r="BC126" s="269">
        <f>'14.02'!BC126+BA126</f>
        <v>0</v>
      </c>
      <c r="BD126" s="270"/>
      <c r="BE126" s="200">
        <f>'14.02'!BE126+BA126</f>
        <v>0</v>
      </c>
      <c r="BF126" s="201"/>
      <c r="BG126" s="200">
        <f>AT126-BE126</f>
        <v>78</v>
      </c>
      <c r="BH126" s="206"/>
      <c r="BI126" s="201"/>
      <c r="BJ126" s="254">
        <f>((LEFT(AP126,FIND(" ",AP126)-1)*BC126)/$S$279)</f>
        <v>0</v>
      </c>
      <c r="BK126" s="255"/>
      <c r="BL126" s="256"/>
      <c r="BM126" s="1"/>
      <c r="BN126" s="2"/>
    </row>
    <row r="127" spans="2:66" ht="15" customHeight="1">
      <c r="B127" s="317"/>
      <c r="C127" s="318"/>
      <c r="D127" s="318"/>
      <c r="E127" s="318"/>
      <c r="F127" s="318"/>
      <c r="G127" s="318"/>
      <c r="H127" s="318"/>
      <c r="I127" s="318"/>
      <c r="J127" s="318"/>
      <c r="K127" s="318"/>
      <c r="L127" s="319"/>
      <c r="M127" s="196"/>
      <c r="N127" s="220"/>
      <c r="O127" s="220"/>
      <c r="P127" s="197"/>
      <c r="Q127" s="196"/>
      <c r="R127" s="220"/>
      <c r="S127" s="220"/>
      <c r="T127" s="197"/>
      <c r="U127" s="196"/>
      <c r="V127" s="220"/>
      <c r="W127" s="220"/>
      <c r="X127" s="197"/>
      <c r="Y127" s="196"/>
      <c r="Z127" s="220"/>
      <c r="AA127" s="220"/>
      <c r="AB127" s="197"/>
      <c r="AC127" s="308"/>
      <c r="AD127" s="309"/>
      <c r="AE127" s="309"/>
      <c r="AF127" s="310"/>
      <c r="AG127" s="326"/>
      <c r="AH127" s="327"/>
      <c r="AI127" s="327"/>
      <c r="AJ127" s="327"/>
      <c r="AK127" s="327"/>
      <c r="AL127" s="327"/>
      <c r="AM127" s="327"/>
      <c r="AN127" s="327"/>
      <c r="AO127" s="328"/>
      <c r="AP127" s="271"/>
      <c r="AQ127" s="276"/>
      <c r="AR127" s="276"/>
      <c r="AS127" s="272"/>
      <c r="AT127" s="202"/>
      <c r="AU127" s="207"/>
      <c r="AV127" s="203"/>
      <c r="AW127" s="190"/>
      <c r="AX127" s="191"/>
      <c r="AY127" s="190"/>
      <c r="AZ127" s="191"/>
      <c r="BA127" s="202"/>
      <c r="BB127" s="203"/>
      <c r="BC127" s="271"/>
      <c r="BD127" s="272"/>
      <c r="BE127" s="202"/>
      <c r="BF127" s="203"/>
      <c r="BG127" s="202"/>
      <c r="BH127" s="207"/>
      <c r="BI127" s="203"/>
      <c r="BJ127" s="257"/>
      <c r="BK127" s="258"/>
      <c r="BL127" s="259"/>
      <c r="BM127" s="1"/>
      <c r="BN127" s="2"/>
    </row>
    <row r="128" spans="2:66" ht="15" customHeight="1" thickBot="1">
      <c r="B128" s="320"/>
      <c r="C128" s="321"/>
      <c r="D128" s="321"/>
      <c r="E128" s="321"/>
      <c r="F128" s="321"/>
      <c r="G128" s="321"/>
      <c r="H128" s="321"/>
      <c r="I128" s="321"/>
      <c r="J128" s="321"/>
      <c r="K128" s="321"/>
      <c r="L128" s="322"/>
      <c r="M128" s="198"/>
      <c r="N128" s="221"/>
      <c r="O128" s="221"/>
      <c r="P128" s="199"/>
      <c r="Q128" s="198"/>
      <c r="R128" s="221"/>
      <c r="S128" s="221"/>
      <c r="T128" s="199"/>
      <c r="U128" s="198"/>
      <c r="V128" s="221"/>
      <c r="W128" s="221"/>
      <c r="X128" s="199"/>
      <c r="Y128" s="198"/>
      <c r="Z128" s="221"/>
      <c r="AA128" s="221"/>
      <c r="AB128" s="199"/>
      <c r="AC128" s="311"/>
      <c r="AD128" s="312"/>
      <c r="AE128" s="312"/>
      <c r="AF128" s="313"/>
      <c r="AG128" s="329"/>
      <c r="AH128" s="330"/>
      <c r="AI128" s="330"/>
      <c r="AJ128" s="330"/>
      <c r="AK128" s="330"/>
      <c r="AL128" s="330"/>
      <c r="AM128" s="330"/>
      <c r="AN128" s="330"/>
      <c r="AO128" s="331"/>
      <c r="AP128" s="273"/>
      <c r="AQ128" s="277"/>
      <c r="AR128" s="277"/>
      <c r="AS128" s="274"/>
      <c r="AT128" s="204"/>
      <c r="AU128" s="208"/>
      <c r="AV128" s="205"/>
      <c r="AW128" s="192"/>
      <c r="AX128" s="193"/>
      <c r="AY128" s="192"/>
      <c r="AZ128" s="193"/>
      <c r="BA128" s="204"/>
      <c r="BB128" s="205"/>
      <c r="BC128" s="273"/>
      <c r="BD128" s="274"/>
      <c r="BE128" s="204"/>
      <c r="BF128" s="205"/>
      <c r="BG128" s="204"/>
      <c r="BH128" s="208"/>
      <c r="BI128" s="205"/>
      <c r="BJ128" s="260"/>
      <c r="BK128" s="261"/>
      <c r="BL128" s="262"/>
      <c r="BM128" s="1"/>
      <c r="BN128" s="2"/>
    </row>
    <row r="129" spans="2:66" ht="15" customHeight="1" thickTop="1">
      <c r="B129" s="209" t="s">
        <v>228</v>
      </c>
      <c r="C129" s="210"/>
      <c r="D129" s="210"/>
      <c r="E129" s="210"/>
      <c r="F129" s="210"/>
      <c r="G129" s="210"/>
      <c r="H129" s="210"/>
      <c r="I129" s="210"/>
      <c r="J129" s="210"/>
      <c r="K129" s="210"/>
      <c r="L129" s="211"/>
      <c r="M129" s="194" t="s">
        <v>129</v>
      </c>
      <c r="N129" s="219"/>
      <c r="O129" s="219"/>
      <c r="P129" s="195"/>
      <c r="Q129" s="194" t="s">
        <v>129</v>
      </c>
      <c r="R129" s="219"/>
      <c r="S129" s="219"/>
      <c r="T129" s="195"/>
      <c r="U129" s="194" t="s">
        <v>129</v>
      </c>
      <c r="V129" s="219"/>
      <c r="W129" s="219"/>
      <c r="X129" s="195"/>
      <c r="Y129" s="194">
        <v>0.05</v>
      </c>
      <c r="Z129" s="219"/>
      <c r="AA129" s="219"/>
      <c r="AB129" s="195"/>
      <c r="AC129" s="278" t="s">
        <v>129</v>
      </c>
      <c r="AD129" s="279"/>
      <c r="AE129" s="279"/>
      <c r="AF129" s="280"/>
      <c r="AG129" s="323" t="s">
        <v>227</v>
      </c>
      <c r="AH129" s="324"/>
      <c r="AI129" s="324"/>
      <c r="AJ129" s="324"/>
      <c r="AK129" s="324"/>
      <c r="AL129" s="324"/>
      <c r="AM129" s="324"/>
      <c r="AN129" s="324"/>
      <c r="AO129" s="325"/>
      <c r="AP129" s="269" t="s">
        <v>52</v>
      </c>
      <c r="AQ129" s="275"/>
      <c r="AR129" s="275"/>
      <c r="AS129" s="270"/>
      <c r="AT129" s="200">
        <f>'14.02'!AT129+AY129</f>
        <v>11</v>
      </c>
      <c r="AU129" s="206"/>
      <c r="AV129" s="201"/>
      <c r="AW129" s="188">
        <f>'14.02'!BG129</f>
        <v>11</v>
      </c>
      <c r="AX129" s="189"/>
      <c r="AY129" s="188"/>
      <c r="AZ129" s="189"/>
      <c r="BA129" s="200"/>
      <c r="BB129" s="201"/>
      <c r="BC129" s="269">
        <f>'14.02'!BC129+BA129</f>
        <v>0</v>
      </c>
      <c r="BD129" s="270"/>
      <c r="BE129" s="200">
        <f>'14.02'!BE129+BA129</f>
        <v>0</v>
      </c>
      <c r="BF129" s="201"/>
      <c r="BG129" s="200">
        <f>AT129-BE129</f>
        <v>11</v>
      </c>
      <c r="BH129" s="206"/>
      <c r="BI129" s="201"/>
      <c r="BJ129" s="254">
        <f>((LEFT(AP129,FIND(" ",AP129)-1)*BC129)/$S$279)</f>
        <v>0</v>
      </c>
      <c r="BK129" s="255"/>
      <c r="BL129" s="256"/>
      <c r="BM129" s="1"/>
      <c r="BN129" s="2"/>
    </row>
    <row r="130" spans="2:66" ht="15" customHeight="1">
      <c r="B130" s="212"/>
      <c r="C130" s="213"/>
      <c r="D130" s="213"/>
      <c r="E130" s="213"/>
      <c r="F130" s="213"/>
      <c r="G130" s="213"/>
      <c r="H130" s="213"/>
      <c r="I130" s="213"/>
      <c r="J130" s="213"/>
      <c r="K130" s="213"/>
      <c r="L130" s="214"/>
      <c r="M130" s="196"/>
      <c r="N130" s="220"/>
      <c r="O130" s="220"/>
      <c r="P130" s="197"/>
      <c r="Q130" s="196"/>
      <c r="R130" s="220"/>
      <c r="S130" s="220"/>
      <c r="T130" s="197"/>
      <c r="U130" s="196"/>
      <c r="V130" s="220"/>
      <c r="W130" s="220"/>
      <c r="X130" s="197"/>
      <c r="Y130" s="196"/>
      <c r="Z130" s="220"/>
      <c r="AA130" s="220"/>
      <c r="AB130" s="197"/>
      <c r="AC130" s="281"/>
      <c r="AD130" s="282"/>
      <c r="AE130" s="282"/>
      <c r="AF130" s="283"/>
      <c r="AG130" s="326"/>
      <c r="AH130" s="327"/>
      <c r="AI130" s="327"/>
      <c r="AJ130" s="327"/>
      <c r="AK130" s="327"/>
      <c r="AL130" s="327"/>
      <c r="AM130" s="327"/>
      <c r="AN130" s="327"/>
      <c r="AO130" s="328"/>
      <c r="AP130" s="271"/>
      <c r="AQ130" s="276"/>
      <c r="AR130" s="276"/>
      <c r="AS130" s="272"/>
      <c r="AT130" s="202"/>
      <c r="AU130" s="207"/>
      <c r="AV130" s="203"/>
      <c r="AW130" s="190"/>
      <c r="AX130" s="191"/>
      <c r="AY130" s="190"/>
      <c r="AZ130" s="191"/>
      <c r="BA130" s="202"/>
      <c r="BB130" s="203"/>
      <c r="BC130" s="271"/>
      <c r="BD130" s="272"/>
      <c r="BE130" s="202"/>
      <c r="BF130" s="203"/>
      <c r="BG130" s="202"/>
      <c r="BH130" s="207"/>
      <c r="BI130" s="203"/>
      <c r="BJ130" s="257"/>
      <c r="BK130" s="258"/>
      <c r="BL130" s="259"/>
      <c r="BM130" s="1"/>
      <c r="BN130" s="2"/>
    </row>
    <row r="131" spans="2:66" ht="15" customHeight="1" thickBot="1">
      <c r="B131" s="215"/>
      <c r="C131" s="216"/>
      <c r="D131" s="216"/>
      <c r="E131" s="216"/>
      <c r="F131" s="216"/>
      <c r="G131" s="216"/>
      <c r="H131" s="216"/>
      <c r="I131" s="216"/>
      <c r="J131" s="216"/>
      <c r="K131" s="216"/>
      <c r="L131" s="217"/>
      <c r="M131" s="198"/>
      <c r="N131" s="221"/>
      <c r="O131" s="221"/>
      <c r="P131" s="199"/>
      <c r="Q131" s="198"/>
      <c r="R131" s="221"/>
      <c r="S131" s="221"/>
      <c r="T131" s="199"/>
      <c r="U131" s="198"/>
      <c r="V131" s="221"/>
      <c r="W131" s="221"/>
      <c r="X131" s="199"/>
      <c r="Y131" s="198"/>
      <c r="Z131" s="221"/>
      <c r="AA131" s="221"/>
      <c r="AB131" s="199"/>
      <c r="AC131" s="284"/>
      <c r="AD131" s="285"/>
      <c r="AE131" s="285"/>
      <c r="AF131" s="286"/>
      <c r="AG131" s="329"/>
      <c r="AH131" s="330"/>
      <c r="AI131" s="330"/>
      <c r="AJ131" s="330"/>
      <c r="AK131" s="330"/>
      <c r="AL131" s="330"/>
      <c r="AM131" s="330"/>
      <c r="AN131" s="330"/>
      <c r="AO131" s="331"/>
      <c r="AP131" s="273"/>
      <c r="AQ131" s="277"/>
      <c r="AR131" s="277"/>
      <c r="AS131" s="274"/>
      <c r="AT131" s="204"/>
      <c r="AU131" s="208"/>
      <c r="AV131" s="205"/>
      <c r="AW131" s="192"/>
      <c r="AX131" s="193"/>
      <c r="AY131" s="192"/>
      <c r="AZ131" s="193"/>
      <c r="BA131" s="204"/>
      <c r="BB131" s="205"/>
      <c r="BC131" s="273"/>
      <c r="BD131" s="274"/>
      <c r="BE131" s="204"/>
      <c r="BF131" s="205"/>
      <c r="BG131" s="204"/>
      <c r="BH131" s="208"/>
      <c r="BI131" s="205"/>
      <c r="BJ131" s="260"/>
      <c r="BK131" s="261"/>
      <c r="BL131" s="262"/>
      <c r="BM131" s="1"/>
      <c r="BN131" s="2"/>
    </row>
    <row r="132" spans="2:66" ht="15" customHeight="1" thickTop="1">
      <c r="B132" s="209" t="s">
        <v>226</v>
      </c>
      <c r="C132" s="210"/>
      <c r="D132" s="210"/>
      <c r="E132" s="210"/>
      <c r="F132" s="210"/>
      <c r="G132" s="210"/>
      <c r="H132" s="210"/>
      <c r="I132" s="210"/>
      <c r="J132" s="210"/>
      <c r="K132" s="210"/>
      <c r="L132" s="211"/>
      <c r="M132" s="194" t="s">
        <v>390</v>
      </c>
      <c r="N132" s="219"/>
      <c r="O132" s="219"/>
      <c r="P132" s="195"/>
      <c r="Q132" s="194" t="s">
        <v>390</v>
      </c>
      <c r="R132" s="219"/>
      <c r="S132" s="219"/>
      <c r="T132" s="195"/>
      <c r="U132" s="194" t="s">
        <v>390</v>
      </c>
      <c r="V132" s="219"/>
      <c r="W132" s="219"/>
      <c r="X132" s="195"/>
      <c r="Y132" s="194" t="s">
        <v>415</v>
      </c>
      <c r="Z132" s="219"/>
      <c r="AA132" s="219"/>
      <c r="AB132" s="195"/>
      <c r="AC132" s="188" t="s">
        <v>129</v>
      </c>
      <c r="AD132" s="241"/>
      <c r="AE132" s="241"/>
      <c r="AF132" s="189"/>
      <c r="AG132" s="222" t="s">
        <v>225</v>
      </c>
      <c r="AH132" s="223"/>
      <c r="AI132" s="223"/>
      <c r="AJ132" s="223"/>
      <c r="AK132" s="223"/>
      <c r="AL132" s="223"/>
      <c r="AM132" s="223"/>
      <c r="AN132" s="223"/>
      <c r="AO132" s="224"/>
      <c r="AP132" s="269" t="s">
        <v>141</v>
      </c>
      <c r="AQ132" s="275"/>
      <c r="AR132" s="275"/>
      <c r="AS132" s="270"/>
      <c r="AT132" s="200">
        <f>'14.02'!AT132+AY132</f>
        <v>2</v>
      </c>
      <c r="AU132" s="206"/>
      <c r="AV132" s="201"/>
      <c r="AW132" s="188">
        <f>'14.02'!BG132</f>
        <v>2</v>
      </c>
      <c r="AX132" s="189"/>
      <c r="AY132" s="188"/>
      <c r="AZ132" s="189"/>
      <c r="BA132" s="200"/>
      <c r="BB132" s="201"/>
      <c r="BC132" s="269">
        <f>'14.02'!BC132+BA132</f>
        <v>0</v>
      </c>
      <c r="BD132" s="270"/>
      <c r="BE132" s="200">
        <f>'14.02'!BE132+BA132</f>
        <v>0</v>
      </c>
      <c r="BF132" s="201"/>
      <c r="BG132" s="200">
        <f>AT132-BE132</f>
        <v>2</v>
      </c>
      <c r="BH132" s="206"/>
      <c r="BI132" s="201"/>
      <c r="BJ132" s="254">
        <f>((LEFT(AP132,FIND(" ",AP132)-1)*BC132)/$S$279)</f>
        <v>0</v>
      </c>
      <c r="BK132" s="255"/>
      <c r="BL132" s="256"/>
      <c r="BM132" s="1"/>
      <c r="BN132" s="2"/>
    </row>
    <row r="133" spans="2:66" ht="15" customHeight="1">
      <c r="B133" s="212"/>
      <c r="C133" s="213"/>
      <c r="D133" s="213"/>
      <c r="E133" s="213"/>
      <c r="F133" s="213"/>
      <c r="G133" s="213"/>
      <c r="H133" s="213"/>
      <c r="I133" s="213"/>
      <c r="J133" s="213"/>
      <c r="K133" s="213"/>
      <c r="L133" s="214"/>
      <c r="M133" s="196"/>
      <c r="N133" s="220"/>
      <c r="O133" s="220"/>
      <c r="P133" s="197"/>
      <c r="Q133" s="196"/>
      <c r="R133" s="220"/>
      <c r="S133" s="220"/>
      <c r="T133" s="197"/>
      <c r="U133" s="196"/>
      <c r="V133" s="220"/>
      <c r="W133" s="220"/>
      <c r="X133" s="197"/>
      <c r="Y133" s="196"/>
      <c r="Z133" s="220"/>
      <c r="AA133" s="220"/>
      <c r="AB133" s="197"/>
      <c r="AC133" s="190"/>
      <c r="AD133" s="242"/>
      <c r="AE133" s="242"/>
      <c r="AF133" s="191"/>
      <c r="AG133" s="225"/>
      <c r="AH133" s="226"/>
      <c r="AI133" s="226"/>
      <c r="AJ133" s="226"/>
      <c r="AK133" s="226"/>
      <c r="AL133" s="226"/>
      <c r="AM133" s="226"/>
      <c r="AN133" s="226"/>
      <c r="AO133" s="227"/>
      <c r="AP133" s="271"/>
      <c r="AQ133" s="276"/>
      <c r="AR133" s="276"/>
      <c r="AS133" s="272"/>
      <c r="AT133" s="202"/>
      <c r="AU133" s="207"/>
      <c r="AV133" s="203"/>
      <c r="AW133" s="190"/>
      <c r="AX133" s="191"/>
      <c r="AY133" s="190"/>
      <c r="AZ133" s="191"/>
      <c r="BA133" s="202"/>
      <c r="BB133" s="203"/>
      <c r="BC133" s="271"/>
      <c r="BD133" s="272"/>
      <c r="BE133" s="202"/>
      <c r="BF133" s="203"/>
      <c r="BG133" s="202"/>
      <c r="BH133" s="207"/>
      <c r="BI133" s="203"/>
      <c r="BJ133" s="257"/>
      <c r="BK133" s="258"/>
      <c r="BL133" s="259"/>
      <c r="BM133" s="1"/>
      <c r="BN133" s="2"/>
    </row>
    <row r="134" spans="2:66" ht="15" customHeight="1" thickBot="1">
      <c r="B134" s="215"/>
      <c r="C134" s="216"/>
      <c r="D134" s="216"/>
      <c r="E134" s="216"/>
      <c r="F134" s="216"/>
      <c r="G134" s="216"/>
      <c r="H134" s="216"/>
      <c r="I134" s="216"/>
      <c r="J134" s="216"/>
      <c r="K134" s="216"/>
      <c r="L134" s="217"/>
      <c r="M134" s="198"/>
      <c r="N134" s="221"/>
      <c r="O134" s="221"/>
      <c r="P134" s="199"/>
      <c r="Q134" s="198"/>
      <c r="R134" s="221"/>
      <c r="S134" s="221"/>
      <c r="T134" s="199"/>
      <c r="U134" s="198"/>
      <c r="V134" s="221"/>
      <c r="W134" s="221"/>
      <c r="X134" s="199"/>
      <c r="Y134" s="198"/>
      <c r="Z134" s="221"/>
      <c r="AA134" s="221"/>
      <c r="AB134" s="199"/>
      <c r="AC134" s="192"/>
      <c r="AD134" s="243"/>
      <c r="AE134" s="243"/>
      <c r="AF134" s="193"/>
      <c r="AG134" s="228"/>
      <c r="AH134" s="229"/>
      <c r="AI134" s="229"/>
      <c r="AJ134" s="229"/>
      <c r="AK134" s="229"/>
      <c r="AL134" s="229"/>
      <c r="AM134" s="229"/>
      <c r="AN134" s="229"/>
      <c r="AO134" s="230"/>
      <c r="AP134" s="273"/>
      <c r="AQ134" s="277"/>
      <c r="AR134" s="277"/>
      <c r="AS134" s="274"/>
      <c r="AT134" s="204"/>
      <c r="AU134" s="208"/>
      <c r="AV134" s="205"/>
      <c r="AW134" s="192"/>
      <c r="AX134" s="193"/>
      <c r="AY134" s="192"/>
      <c r="AZ134" s="193"/>
      <c r="BA134" s="204"/>
      <c r="BB134" s="205"/>
      <c r="BC134" s="273"/>
      <c r="BD134" s="274"/>
      <c r="BE134" s="204"/>
      <c r="BF134" s="205"/>
      <c r="BG134" s="204"/>
      <c r="BH134" s="208"/>
      <c r="BI134" s="205"/>
      <c r="BJ134" s="260"/>
      <c r="BK134" s="261"/>
      <c r="BL134" s="262"/>
      <c r="BM134" s="1"/>
      <c r="BN134" s="2"/>
    </row>
    <row r="135" spans="2:66" ht="15" customHeight="1" thickTop="1">
      <c r="B135" s="314" t="s">
        <v>224</v>
      </c>
      <c r="C135" s="315"/>
      <c r="D135" s="315"/>
      <c r="E135" s="315"/>
      <c r="F135" s="315"/>
      <c r="G135" s="315"/>
      <c r="H135" s="315"/>
      <c r="I135" s="315"/>
      <c r="J135" s="315"/>
      <c r="K135" s="315"/>
      <c r="L135" s="316"/>
      <c r="M135" s="194">
        <v>400</v>
      </c>
      <c r="N135" s="219"/>
      <c r="O135" s="219"/>
      <c r="P135" s="195"/>
      <c r="Q135" s="194">
        <v>400</v>
      </c>
      <c r="R135" s="219"/>
      <c r="S135" s="219"/>
      <c r="T135" s="195"/>
      <c r="U135" s="194">
        <v>400</v>
      </c>
      <c r="V135" s="219"/>
      <c r="W135" s="219"/>
      <c r="X135" s="195"/>
      <c r="Y135" s="194">
        <v>400</v>
      </c>
      <c r="Z135" s="219"/>
      <c r="AA135" s="219"/>
      <c r="AB135" s="195"/>
      <c r="AC135" s="188" t="s">
        <v>129</v>
      </c>
      <c r="AD135" s="241"/>
      <c r="AE135" s="241"/>
      <c r="AF135" s="189"/>
      <c r="AG135" s="323" t="s">
        <v>140</v>
      </c>
      <c r="AH135" s="324"/>
      <c r="AI135" s="324"/>
      <c r="AJ135" s="324"/>
      <c r="AK135" s="324"/>
      <c r="AL135" s="324"/>
      <c r="AM135" s="324"/>
      <c r="AN135" s="324"/>
      <c r="AO135" s="325"/>
      <c r="AP135" s="269" t="s">
        <v>159</v>
      </c>
      <c r="AQ135" s="275"/>
      <c r="AR135" s="275"/>
      <c r="AS135" s="270"/>
      <c r="AT135" s="200">
        <f>'14.02'!AT135+AY135</f>
        <v>12</v>
      </c>
      <c r="AU135" s="206"/>
      <c r="AV135" s="201"/>
      <c r="AW135" s="188">
        <f>'14.02'!BG135</f>
        <v>12</v>
      </c>
      <c r="AX135" s="189"/>
      <c r="AY135" s="188"/>
      <c r="AZ135" s="189"/>
      <c r="BA135" s="200"/>
      <c r="BB135" s="201"/>
      <c r="BC135" s="269">
        <f>'14.02'!BC135+BA135</f>
        <v>0</v>
      </c>
      <c r="BD135" s="270"/>
      <c r="BE135" s="200">
        <f>'14.02'!BE135+BA135</f>
        <v>0</v>
      </c>
      <c r="BF135" s="201"/>
      <c r="BG135" s="200">
        <f>AT135-BE135</f>
        <v>12</v>
      </c>
      <c r="BH135" s="206"/>
      <c r="BI135" s="201"/>
      <c r="BJ135" s="254">
        <f>((LEFT(AP135,FIND(" ",AP135)-1)*BC135)/$S$279)</f>
        <v>0</v>
      </c>
      <c r="BK135" s="255"/>
      <c r="BL135" s="256"/>
      <c r="BM135" s="1"/>
      <c r="BN135" s="2"/>
    </row>
    <row r="136" spans="2:66" ht="15" customHeight="1">
      <c r="B136" s="317"/>
      <c r="C136" s="318"/>
      <c r="D136" s="318"/>
      <c r="E136" s="318"/>
      <c r="F136" s="318"/>
      <c r="G136" s="318"/>
      <c r="H136" s="318"/>
      <c r="I136" s="318"/>
      <c r="J136" s="318"/>
      <c r="K136" s="318"/>
      <c r="L136" s="319"/>
      <c r="M136" s="196"/>
      <c r="N136" s="220"/>
      <c r="O136" s="220"/>
      <c r="P136" s="197"/>
      <c r="Q136" s="196"/>
      <c r="R136" s="220"/>
      <c r="S136" s="220"/>
      <c r="T136" s="197"/>
      <c r="U136" s="196"/>
      <c r="V136" s="220"/>
      <c r="W136" s="220"/>
      <c r="X136" s="197"/>
      <c r="Y136" s="196"/>
      <c r="Z136" s="220"/>
      <c r="AA136" s="220"/>
      <c r="AB136" s="197"/>
      <c r="AC136" s="190"/>
      <c r="AD136" s="242"/>
      <c r="AE136" s="242"/>
      <c r="AF136" s="191"/>
      <c r="AG136" s="326"/>
      <c r="AH136" s="327"/>
      <c r="AI136" s="327"/>
      <c r="AJ136" s="327"/>
      <c r="AK136" s="327"/>
      <c r="AL136" s="327"/>
      <c r="AM136" s="327"/>
      <c r="AN136" s="327"/>
      <c r="AO136" s="328"/>
      <c r="AP136" s="271"/>
      <c r="AQ136" s="276"/>
      <c r="AR136" s="276"/>
      <c r="AS136" s="272"/>
      <c r="AT136" s="202"/>
      <c r="AU136" s="207"/>
      <c r="AV136" s="203"/>
      <c r="AW136" s="190"/>
      <c r="AX136" s="191"/>
      <c r="AY136" s="190"/>
      <c r="AZ136" s="191"/>
      <c r="BA136" s="202"/>
      <c r="BB136" s="203"/>
      <c r="BC136" s="271"/>
      <c r="BD136" s="272"/>
      <c r="BE136" s="202"/>
      <c r="BF136" s="203"/>
      <c r="BG136" s="202"/>
      <c r="BH136" s="207"/>
      <c r="BI136" s="203"/>
      <c r="BJ136" s="257"/>
      <c r="BK136" s="258"/>
      <c r="BL136" s="259"/>
      <c r="BM136" s="1"/>
      <c r="BN136" s="2"/>
    </row>
    <row r="137" spans="2:66" ht="15" customHeight="1" thickBot="1">
      <c r="B137" s="320"/>
      <c r="C137" s="321"/>
      <c r="D137" s="321"/>
      <c r="E137" s="321"/>
      <c r="F137" s="321"/>
      <c r="G137" s="321"/>
      <c r="H137" s="321"/>
      <c r="I137" s="321"/>
      <c r="J137" s="321"/>
      <c r="K137" s="321"/>
      <c r="L137" s="322"/>
      <c r="M137" s="198"/>
      <c r="N137" s="221"/>
      <c r="O137" s="221"/>
      <c r="P137" s="199"/>
      <c r="Q137" s="198"/>
      <c r="R137" s="221"/>
      <c r="S137" s="221"/>
      <c r="T137" s="199"/>
      <c r="U137" s="198"/>
      <c r="V137" s="221"/>
      <c r="W137" s="221"/>
      <c r="X137" s="199"/>
      <c r="Y137" s="198"/>
      <c r="Z137" s="221"/>
      <c r="AA137" s="221"/>
      <c r="AB137" s="199"/>
      <c r="AC137" s="192"/>
      <c r="AD137" s="243"/>
      <c r="AE137" s="243"/>
      <c r="AF137" s="193"/>
      <c r="AG137" s="329"/>
      <c r="AH137" s="330"/>
      <c r="AI137" s="330"/>
      <c r="AJ137" s="330"/>
      <c r="AK137" s="330"/>
      <c r="AL137" s="330"/>
      <c r="AM137" s="330"/>
      <c r="AN137" s="330"/>
      <c r="AO137" s="331"/>
      <c r="AP137" s="273"/>
      <c r="AQ137" s="277"/>
      <c r="AR137" s="277"/>
      <c r="AS137" s="274"/>
      <c r="AT137" s="204"/>
      <c r="AU137" s="208"/>
      <c r="AV137" s="205"/>
      <c r="AW137" s="192"/>
      <c r="AX137" s="193"/>
      <c r="AY137" s="192"/>
      <c r="AZ137" s="193"/>
      <c r="BA137" s="204"/>
      <c r="BB137" s="205"/>
      <c r="BC137" s="273"/>
      <c r="BD137" s="274"/>
      <c r="BE137" s="204"/>
      <c r="BF137" s="205"/>
      <c r="BG137" s="204"/>
      <c r="BH137" s="208"/>
      <c r="BI137" s="205"/>
      <c r="BJ137" s="260"/>
      <c r="BK137" s="261"/>
      <c r="BL137" s="262"/>
      <c r="BM137" s="1"/>
      <c r="BN137" s="2"/>
    </row>
    <row r="138" spans="2:66" ht="15" customHeight="1" thickTop="1">
      <c r="B138" s="209" t="s">
        <v>223</v>
      </c>
      <c r="C138" s="210"/>
      <c r="D138" s="210"/>
      <c r="E138" s="210"/>
      <c r="F138" s="210"/>
      <c r="G138" s="210"/>
      <c r="H138" s="210"/>
      <c r="I138" s="210"/>
      <c r="J138" s="210"/>
      <c r="K138" s="210"/>
      <c r="L138" s="211"/>
      <c r="M138" s="194">
        <v>80</v>
      </c>
      <c r="N138" s="219"/>
      <c r="O138" s="219"/>
      <c r="P138" s="195"/>
      <c r="Q138" s="194">
        <v>80</v>
      </c>
      <c r="R138" s="219"/>
      <c r="S138" s="219"/>
      <c r="T138" s="195"/>
      <c r="U138" s="194">
        <v>80</v>
      </c>
      <c r="V138" s="219"/>
      <c r="W138" s="219"/>
      <c r="X138" s="195"/>
      <c r="Y138" s="194">
        <v>80</v>
      </c>
      <c r="Z138" s="219"/>
      <c r="AA138" s="219"/>
      <c r="AB138" s="195"/>
      <c r="AC138" s="296" t="s">
        <v>311</v>
      </c>
      <c r="AD138" s="297"/>
      <c r="AE138" s="297"/>
      <c r="AF138" s="298"/>
      <c r="AG138" s="222" t="s">
        <v>134</v>
      </c>
      <c r="AH138" s="223"/>
      <c r="AI138" s="223"/>
      <c r="AJ138" s="223"/>
      <c r="AK138" s="223"/>
      <c r="AL138" s="223"/>
      <c r="AM138" s="223"/>
      <c r="AN138" s="223"/>
      <c r="AO138" s="224"/>
      <c r="AP138" s="269" t="s">
        <v>52</v>
      </c>
      <c r="AQ138" s="275"/>
      <c r="AR138" s="275"/>
      <c r="AS138" s="270"/>
      <c r="AT138" s="200">
        <f>'14.02'!AT138+AY138</f>
        <v>11</v>
      </c>
      <c r="AU138" s="206"/>
      <c r="AV138" s="201"/>
      <c r="AW138" s="188">
        <f>'14.02'!BG138</f>
        <v>11</v>
      </c>
      <c r="AX138" s="189"/>
      <c r="AY138" s="188"/>
      <c r="AZ138" s="189"/>
      <c r="BA138" s="546"/>
      <c r="BB138" s="547"/>
      <c r="BC138" s="269">
        <f>'14.02'!BC138+BA138</f>
        <v>0</v>
      </c>
      <c r="BD138" s="270"/>
      <c r="BE138" s="200">
        <f>'14.02'!BE138+BA138</f>
        <v>0</v>
      </c>
      <c r="BF138" s="201"/>
      <c r="BG138" s="200">
        <f>AT138-BE138</f>
        <v>11</v>
      </c>
      <c r="BH138" s="206"/>
      <c r="BI138" s="201"/>
      <c r="BJ138" s="254">
        <f>((LEFT(AP138,FIND(" ",AP138)-1)*BC138)/$S$279)</f>
        <v>0</v>
      </c>
      <c r="BK138" s="255"/>
      <c r="BL138" s="256"/>
      <c r="BM138" s="1"/>
      <c r="BN138" s="2"/>
    </row>
    <row r="139" spans="2:66" ht="15" customHeight="1">
      <c r="B139" s="212"/>
      <c r="C139" s="213"/>
      <c r="D139" s="213"/>
      <c r="E139" s="213"/>
      <c r="F139" s="213"/>
      <c r="G139" s="213"/>
      <c r="H139" s="213"/>
      <c r="I139" s="213"/>
      <c r="J139" s="213"/>
      <c r="K139" s="213"/>
      <c r="L139" s="214"/>
      <c r="M139" s="196"/>
      <c r="N139" s="220"/>
      <c r="O139" s="220"/>
      <c r="P139" s="197"/>
      <c r="Q139" s="196"/>
      <c r="R139" s="220"/>
      <c r="S139" s="220"/>
      <c r="T139" s="197"/>
      <c r="U139" s="196"/>
      <c r="V139" s="220"/>
      <c r="W139" s="220"/>
      <c r="X139" s="197"/>
      <c r="Y139" s="196"/>
      <c r="Z139" s="220"/>
      <c r="AA139" s="220"/>
      <c r="AB139" s="197"/>
      <c r="AC139" s="299"/>
      <c r="AD139" s="300"/>
      <c r="AE139" s="300"/>
      <c r="AF139" s="301"/>
      <c r="AG139" s="225"/>
      <c r="AH139" s="226"/>
      <c r="AI139" s="226"/>
      <c r="AJ139" s="226"/>
      <c r="AK139" s="226"/>
      <c r="AL139" s="226"/>
      <c r="AM139" s="226"/>
      <c r="AN139" s="226"/>
      <c r="AO139" s="227"/>
      <c r="AP139" s="271"/>
      <c r="AQ139" s="276"/>
      <c r="AR139" s="276"/>
      <c r="AS139" s="272"/>
      <c r="AT139" s="202"/>
      <c r="AU139" s="207"/>
      <c r="AV139" s="203"/>
      <c r="AW139" s="190"/>
      <c r="AX139" s="191"/>
      <c r="AY139" s="190"/>
      <c r="AZ139" s="191"/>
      <c r="BA139" s="548"/>
      <c r="BB139" s="549"/>
      <c r="BC139" s="271"/>
      <c r="BD139" s="272"/>
      <c r="BE139" s="202"/>
      <c r="BF139" s="203"/>
      <c r="BG139" s="202"/>
      <c r="BH139" s="207"/>
      <c r="BI139" s="203"/>
      <c r="BJ139" s="257"/>
      <c r="BK139" s="258"/>
      <c r="BL139" s="259"/>
      <c r="BM139" s="1"/>
      <c r="BN139" s="2"/>
    </row>
    <row r="140" spans="2:66" ht="15" customHeight="1" thickBot="1">
      <c r="B140" s="215"/>
      <c r="C140" s="216"/>
      <c r="D140" s="216"/>
      <c r="E140" s="216"/>
      <c r="F140" s="216"/>
      <c r="G140" s="216"/>
      <c r="H140" s="216"/>
      <c r="I140" s="216"/>
      <c r="J140" s="216"/>
      <c r="K140" s="216"/>
      <c r="L140" s="217"/>
      <c r="M140" s="198"/>
      <c r="N140" s="221"/>
      <c r="O140" s="221"/>
      <c r="P140" s="199"/>
      <c r="Q140" s="198"/>
      <c r="R140" s="221"/>
      <c r="S140" s="221"/>
      <c r="T140" s="199"/>
      <c r="U140" s="198"/>
      <c r="V140" s="221"/>
      <c r="W140" s="221"/>
      <c r="X140" s="199"/>
      <c r="Y140" s="198"/>
      <c r="Z140" s="221"/>
      <c r="AA140" s="221"/>
      <c r="AB140" s="199"/>
      <c r="AC140" s="302"/>
      <c r="AD140" s="303"/>
      <c r="AE140" s="303"/>
      <c r="AF140" s="304"/>
      <c r="AG140" s="228"/>
      <c r="AH140" s="229"/>
      <c r="AI140" s="229"/>
      <c r="AJ140" s="229"/>
      <c r="AK140" s="229"/>
      <c r="AL140" s="229"/>
      <c r="AM140" s="229"/>
      <c r="AN140" s="229"/>
      <c r="AO140" s="230"/>
      <c r="AP140" s="273"/>
      <c r="AQ140" s="277"/>
      <c r="AR140" s="277"/>
      <c r="AS140" s="274"/>
      <c r="AT140" s="204"/>
      <c r="AU140" s="208"/>
      <c r="AV140" s="205"/>
      <c r="AW140" s="192"/>
      <c r="AX140" s="193"/>
      <c r="AY140" s="192"/>
      <c r="AZ140" s="193"/>
      <c r="BA140" s="550"/>
      <c r="BB140" s="551"/>
      <c r="BC140" s="273"/>
      <c r="BD140" s="274"/>
      <c r="BE140" s="204"/>
      <c r="BF140" s="205"/>
      <c r="BG140" s="204"/>
      <c r="BH140" s="208"/>
      <c r="BI140" s="205"/>
      <c r="BJ140" s="260"/>
      <c r="BK140" s="261"/>
      <c r="BL140" s="262"/>
      <c r="BM140" s="1"/>
      <c r="BN140" s="2"/>
    </row>
    <row r="141" spans="2:66" ht="15" customHeight="1" thickTop="1">
      <c r="B141" s="209" t="s">
        <v>222</v>
      </c>
      <c r="C141" s="210"/>
      <c r="D141" s="210"/>
      <c r="E141" s="210"/>
      <c r="F141" s="210"/>
      <c r="G141" s="210"/>
      <c r="H141" s="210"/>
      <c r="I141" s="210"/>
      <c r="J141" s="210"/>
      <c r="K141" s="210"/>
      <c r="L141" s="211"/>
      <c r="M141" s="194">
        <v>50</v>
      </c>
      <c r="N141" s="219"/>
      <c r="O141" s="219"/>
      <c r="P141" s="195"/>
      <c r="Q141" s="194">
        <v>50</v>
      </c>
      <c r="R141" s="219"/>
      <c r="S141" s="219"/>
      <c r="T141" s="195"/>
      <c r="U141" s="194">
        <v>50</v>
      </c>
      <c r="V141" s="219"/>
      <c r="W141" s="219"/>
      <c r="X141" s="195"/>
      <c r="Y141" s="194">
        <v>50</v>
      </c>
      <c r="Z141" s="219"/>
      <c r="AA141" s="219"/>
      <c r="AB141" s="195"/>
      <c r="AC141" s="305" t="s">
        <v>344</v>
      </c>
      <c r="AD141" s="306"/>
      <c r="AE141" s="306"/>
      <c r="AF141" s="307"/>
      <c r="AG141" s="323" t="s">
        <v>221</v>
      </c>
      <c r="AH141" s="324"/>
      <c r="AI141" s="324"/>
      <c r="AJ141" s="324"/>
      <c r="AK141" s="324"/>
      <c r="AL141" s="324"/>
      <c r="AM141" s="324"/>
      <c r="AN141" s="324"/>
      <c r="AO141" s="325"/>
      <c r="AP141" s="269" t="s">
        <v>52</v>
      </c>
      <c r="AQ141" s="275"/>
      <c r="AR141" s="275"/>
      <c r="AS141" s="270"/>
      <c r="AT141" s="200">
        <f>'14.02'!AT141+AY141</f>
        <v>20</v>
      </c>
      <c r="AU141" s="206"/>
      <c r="AV141" s="201"/>
      <c r="AW141" s="188">
        <f>'14.02'!BG141</f>
        <v>20</v>
      </c>
      <c r="AX141" s="189"/>
      <c r="AY141" s="188"/>
      <c r="AZ141" s="189"/>
      <c r="BA141" s="200"/>
      <c r="BB141" s="201"/>
      <c r="BC141" s="269">
        <f>'14.02'!BC141+BA141</f>
        <v>0</v>
      </c>
      <c r="BD141" s="270"/>
      <c r="BE141" s="200">
        <f>'14.02'!BE141+BA141</f>
        <v>0</v>
      </c>
      <c r="BF141" s="201"/>
      <c r="BG141" s="200">
        <f>AT141-BE141</f>
        <v>20</v>
      </c>
      <c r="BH141" s="206"/>
      <c r="BI141" s="201"/>
      <c r="BJ141" s="254">
        <f>((LEFT(AP141,FIND(" ",AP141)-1)*BC141)/$S$279)</f>
        <v>0</v>
      </c>
      <c r="BK141" s="255"/>
      <c r="BL141" s="256"/>
      <c r="BM141" s="1"/>
      <c r="BN141" s="2"/>
    </row>
    <row r="142" spans="2:66" ht="15" customHeight="1">
      <c r="B142" s="212"/>
      <c r="C142" s="213"/>
      <c r="D142" s="213"/>
      <c r="E142" s="213"/>
      <c r="F142" s="213"/>
      <c r="G142" s="213"/>
      <c r="H142" s="213"/>
      <c r="I142" s="213"/>
      <c r="J142" s="213"/>
      <c r="K142" s="213"/>
      <c r="L142" s="214"/>
      <c r="M142" s="196"/>
      <c r="N142" s="220"/>
      <c r="O142" s="220"/>
      <c r="P142" s="197"/>
      <c r="Q142" s="196"/>
      <c r="R142" s="220"/>
      <c r="S142" s="220"/>
      <c r="T142" s="197"/>
      <c r="U142" s="196"/>
      <c r="V142" s="220"/>
      <c r="W142" s="220"/>
      <c r="X142" s="197"/>
      <c r="Y142" s="196"/>
      <c r="Z142" s="220"/>
      <c r="AA142" s="220"/>
      <c r="AB142" s="197"/>
      <c r="AC142" s="308"/>
      <c r="AD142" s="309"/>
      <c r="AE142" s="309"/>
      <c r="AF142" s="310"/>
      <c r="AG142" s="326"/>
      <c r="AH142" s="327"/>
      <c r="AI142" s="327"/>
      <c r="AJ142" s="327"/>
      <c r="AK142" s="327"/>
      <c r="AL142" s="327"/>
      <c r="AM142" s="327"/>
      <c r="AN142" s="327"/>
      <c r="AO142" s="328"/>
      <c r="AP142" s="271"/>
      <c r="AQ142" s="276"/>
      <c r="AR142" s="276"/>
      <c r="AS142" s="272"/>
      <c r="AT142" s="202"/>
      <c r="AU142" s="207"/>
      <c r="AV142" s="203"/>
      <c r="AW142" s="190"/>
      <c r="AX142" s="191"/>
      <c r="AY142" s="190"/>
      <c r="AZ142" s="191"/>
      <c r="BA142" s="202"/>
      <c r="BB142" s="203"/>
      <c r="BC142" s="271"/>
      <c r="BD142" s="272"/>
      <c r="BE142" s="202"/>
      <c r="BF142" s="203"/>
      <c r="BG142" s="202"/>
      <c r="BH142" s="207"/>
      <c r="BI142" s="203"/>
      <c r="BJ142" s="257"/>
      <c r="BK142" s="258"/>
      <c r="BL142" s="259"/>
      <c r="BM142" s="1"/>
      <c r="BN142" s="2"/>
    </row>
    <row r="143" spans="2:66" ht="15" customHeight="1" thickBot="1">
      <c r="B143" s="215"/>
      <c r="C143" s="216"/>
      <c r="D143" s="216"/>
      <c r="E143" s="216"/>
      <c r="F143" s="216"/>
      <c r="G143" s="216"/>
      <c r="H143" s="216"/>
      <c r="I143" s="216"/>
      <c r="J143" s="216"/>
      <c r="K143" s="216"/>
      <c r="L143" s="217"/>
      <c r="M143" s="198"/>
      <c r="N143" s="221"/>
      <c r="O143" s="221"/>
      <c r="P143" s="199"/>
      <c r="Q143" s="198"/>
      <c r="R143" s="221"/>
      <c r="S143" s="221"/>
      <c r="T143" s="199"/>
      <c r="U143" s="198"/>
      <c r="V143" s="221"/>
      <c r="W143" s="221"/>
      <c r="X143" s="199"/>
      <c r="Y143" s="198"/>
      <c r="Z143" s="221"/>
      <c r="AA143" s="221"/>
      <c r="AB143" s="199"/>
      <c r="AC143" s="311"/>
      <c r="AD143" s="312"/>
      <c r="AE143" s="312"/>
      <c r="AF143" s="313"/>
      <c r="AG143" s="329"/>
      <c r="AH143" s="330"/>
      <c r="AI143" s="330"/>
      <c r="AJ143" s="330"/>
      <c r="AK143" s="330"/>
      <c r="AL143" s="330"/>
      <c r="AM143" s="330"/>
      <c r="AN143" s="330"/>
      <c r="AO143" s="331"/>
      <c r="AP143" s="273"/>
      <c r="AQ143" s="277"/>
      <c r="AR143" s="277"/>
      <c r="AS143" s="274"/>
      <c r="AT143" s="204"/>
      <c r="AU143" s="208"/>
      <c r="AV143" s="205"/>
      <c r="AW143" s="192"/>
      <c r="AX143" s="193"/>
      <c r="AY143" s="192"/>
      <c r="AZ143" s="193"/>
      <c r="BA143" s="204"/>
      <c r="BB143" s="205"/>
      <c r="BC143" s="273"/>
      <c r="BD143" s="274"/>
      <c r="BE143" s="204"/>
      <c r="BF143" s="205"/>
      <c r="BG143" s="204"/>
      <c r="BH143" s="208"/>
      <c r="BI143" s="205"/>
      <c r="BJ143" s="260"/>
      <c r="BK143" s="261"/>
      <c r="BL143" s="262"/>
      <c r="BM143" s="1"/>
      <c r="BN143" s="2"/>
    </row>
    <row r="144" spans="2:66" ht="15" customHeight="1" thickTop="1">
      <c r="B144" s="314" t="s">
        <v>220</v>
      </c>
      <c r="C144" s="315"/>
      <c r="D144" s="315"/>
      <c r="E144" s="315"/>
      <c r="F144" s="315"/>
      <c r="G144" s="315"/>
      <c r="H144" s="315"/>
      <c r="I144" s="315"/>
      <c r="J144" s="315"/>
      <c r="K144" s="315"/>
      <c r="L144" s="316"/>
      <c r="M144" s="194">
        <v>0.8</v>
      </c>
      <c r="N144" s="219"/>
      <c r="O144" s="219"/>
      <c r="P144" s="195"/>
      <c r="Q144" s="194">
        <v>0.8</v>
      </c>
      <c r="R144" s="219"/>
      <c r="S144" s="219"/>
      <c r="T144" s="195"/>
      <c r="U144" s="194">
        <v>0.8</v>
      </c>
      <c r="V144" s="219"/>
      <c r="W144" s="219"/>
      <c r="X144" s="195"/>
      <c r="Y144" s="194">
        <v>0.8</v>
      </c>
      <c r="Z144" s="219"/>
      <c r="AA144" s="219"/>
      <c r="AB144" s="195"/>
      <c r="AC144" s="305" t="s">
        <v>345</v>
      </c>
      <c r="AD144" s="306"/>
      <c r="AE144" s="306"/>
      <c r="AF144" s="307"/>
      <c r="AG144" s="222" t="s">
        <v>135</v>
      </c>
      <c r="AH144" s="223"/>
      <c r="AI144" s="223"/>
      <c r="AJ144" s="223"/>
      <c r="AK144" s="223"/>
      <c r="AL144" s="223"/>
      <c r="AM144" s="223"/>
      <c r="AN144" s="223"/>
      <c r="AO144" s="224"/>
      <c r="AP144" s="269" t="s">
        <v>61</v>
      </c>
      <c r="AQ144" s="275"/>
      <c r="AR144" s="275"/>
      <c r="AS144" s="270"/>
      <c r="AT144" s="200">
        <f>'14.02'!AT144+AY144</f>
        <v>6</v>
      </c>
      <c r="AU144" s="206"/>
      <c r="AV144" s="201"/>
      <c r="AW144" s="188">
        <f>'14.02'!BG144</f>
        <v>6</v>
      </c>
      <c r="AX144" s="189"/>
      <c r="AY144" s="188"/>
      <c r="AZ144" s="189"/>
      <c r="BA144" s="200"/>
      <c r="BB144" s="201"/>
      <c r="BC144" s="269">
        <f>'14.02'!BC144+BA144</f>
        <v>0</v>
      </c>
      <c r="BD144" s="270"/>
      <c r="BE144" s="200">
        <f>'14.02'!BE144+BA144</f>
        <v>0</v>
      </c>
      <c r="BF144" s="201"/>
      <c r="BG144" s="200">
        <f>AT144-BE144</f>
        <v>6</v>
      </c>
      <c r="BH144" s="206"/>
      <c r="BI144" s="201"/>
      <c r="BJ144" s="254">
        <f>((LEFT(AP144,FIND(" ",AP144)-1)*BC144)/$S$279)</f>
        <v>0</v>
      </c>
      <c r="BK144" s="255"/>
      <c r="BL144" s="256"/>
      <c r="BM144" s="1"/>
      <c r="BN144" s="2"/>
    </row>
    <row r="145" spans="2:66" ht="15" customHeight="1">
      <c r="B145" s="317"/>
      <c r="C145" s="318"/>
      <c r="D145" s="318"/>
      <c r="E145" s="318"/>
      <c r="F145" s="318"/>
      <c r="G145" s="318"/>
      <c r="H145" s="318"/>
      <c r="I145" s="318"/>
      <c r="J145" s="318"/>
      <c r="K145" s="318"/>
      <c r="L145" s="319"/>
      <c r="M145" s="196"/>
      <c r="N145" s="220"/>
      <c r="O145" s="220"/>
      <c r="P145" s="197"/>
      <c r="Q145" s="196"/>
      <c r="R145" s="220"/>
      <c r="S145" s="220"/>
      <c r="T145" s="197"/>
      <c r="U145" s="196"/>
      <c r="V145" s="220"/>
      <c r="W145" s="220"/>
      <c r="X145" s="197"/>
      <c r="Y145" s="196"/>
      <c r="Z145" s="220"/>
      <c r="AA145" s="220"/>
      <c r="AB145" s="197"/>
      <c r="AC145" s="308"/>
      <c r="AD145" s="309"/>
      <c r="AE145" s="309"/>
      <c r="AF145" s="310"/>
      <c r="AG145" s="225"/>
      <c r="AH145" s="226"/>
      <c r="AI145" s="226"/>
      <c r="AJ145" s="226"/>
      <c r="AK145" s="226"/>
      <c r="AL145" s="226"/>
      <c r="AM145" s="226"/>
      <c r="AN145" s="226"/>
      <c r="AO145" s="227"/>
      <c r="AP145" s="271"/>
      <c r="AQ145" s="276"/>
      <c r="AR145" s="276"/>
      <c r="AS145" s="272"/>
      <c r="AT145" s="202"/>
      <c r="AU145" s="207"/>
      <c r="AV145" s="203"/>
      <c r="AW145" s="190"/>
      <c r="AX145" s="191"/>
      <c r="AY145" s="190"/>
      <c r="AZ145" s="191"/>
      <c r="BA145" s="202"/>
      <c r="BB145" s="203"/>
      <c r="BC145" s="271"/>
      <c r="BD145" s="272"/>
      <c r="BE145" s="202"/>
      <c r="BF145" s="203"/>
      <c r="BG145" s="202"/>
      <c r="BH145" s="207"/>
      <c r="BI145" s="203"/>
      <c r="BJ145" s="257"/>
      <c r="BK145" s="258"/>
      <c r="BL145" s="259"/>
      <c r="BM145" s="1"/>
      <c r="BN145" s="2"/>
    </row>
    <row r="146" spans="2:66" ht="15" customHeight="1" thickBot="1">
      <c r="B146" s="320"/>
      <c r="C146" s="321"/>
      <c r="D146" s="321"/>
      <c r="E146" s="321"/>
      <c r="F146" s="321"/>
      <c r="G146" s="321"/>
      <c r="H146" s="321"/>
      <c r="I146" s="321"/>
      <c r="J146" s="321"/>
      <c r="K146" s="321"/>
      <c r="L146" s="322"/>
      <c r="M146" s="198"/>
      <c r="N146" s="221"/>
      <c r="O146" s="221"/>
      <c r="P146" s="199"/>
      <c r="Q146" s="198"/>
      <c r="R146" s="221"/>
      <c r="S146" s="221"/>
      <c r="T146" s="199"/>
      <c r="U146" s="198"/>
      <c r="V146" s="221"/>
      <c r="W146" s="221"/>
      <c r="X146" s="199"/>
      <c r="Y146" s="198"/>
      <c r="Z146" s="221"/>
      <c r="AA146" s="221"/>
      <c r="AB146" s="199"/>
      <c r="AC146" s="311"/>
      <c r="AD146" s="312"/>
      <c r="AE146" s="312"/>
      <c r="AF146" s="313"/>
      <c r="AG146" s="228"/>
      <c r="AH146" s="229"/>
      <c r="AI146" s="229"/>
      <c r="AJ146" s="229"/>
      <c r="AK146" s="229"/>
      <c r="AL146" s="229"/>
      <c r="AM146" s="229"/>
      <c r="AN146" s="229"/>
      <c r="AO146" s="230"/>
      <c r="AP146" s="273"/>
      <c r="AQ146" s="277"/>
      <c r="AR146" s="277"/>
      <c r="AS146" s="274"/>
      <c r="AT146" s="204"/>
      <c r="AU146" s="208"/>
      <c r="AV146" s="205"/>
      <c r="AW146" s="192"/>
      <c r="AX146" s="193"/>
      <c r="AY146" s="192"/>
      <c r="AZ146" s="193"/>
      <c r="BA146" s="204"/>
      <c r="BB146" s="205"/>
      <c r="BC146" s="273"/>
      <c r="BD146" s="274"/>
      <c r="BE146" s="204"/>
      <c r="BF146" s="205"/>
      <c r="BG146" s="204"/>
      <c r="BH146" s="208"/>
      <c r="BI146" s="205"/>
      <c r="BJ146" s="260"/>
      <c r="BK146" s="261"/>
      <c r="BL146" s="262"/>
      <c r="BM146" s="1"/>
      <c r="BN146" s="2"/>
    </row>
    <row r="147" spans="2:66" ht="15" customHeight="1" thickTop="1">
      <c r="B147" s="209" t="s">
        <v>219</v>
      </c>
      <c r="C147" s="210"/>
      <c r="D147" s="210"/>
      <c r="E147" s="210"/>
      <c r="F147" s="210"/>
      <c r="G147" s="210"/>
      <c r="H147" s="210"/>
      <c r="I147" s="210"/>
      <c r="J147" s="210"/>
      <c r="K147" s="210"/>
      <c r="L147" s="211"/>
      <c r="M147" s="194" t="s">
        <v>129</v>
      </c>
      <c r="N147" s="219"/>
      <c r="O147" s="219"/>
      <c r="P147" s="195"/>
      <c r="Q147" s="194" t="s">
        <v>129</v>
      </c>
      <c r="R147" s="219"/>
      <c r="S147" s="219"/>
      <c r="T147" s="195"/>
      <c r="U147" s="194" t="s">
        <v>129</v>
      </c>
      <c r="V147" s="219"/>
      <c r="W147" s="219"/>
      <c r="X147" s="195"/>
      <c r="Y147" s="194" t="s">
        <v>129</v>
      </c>
      <c r="Z147" s="219"/>
      <c r="AA147" s="219"/>
      <c r="AB147" s="195"/>
      <c r="AC147" s="305" t="s">
        <v>129</v>
      </c>
      <c r="AD147" s="306"/>
      <c r="AE147" s="306"/>
      <c r="AF147" s="307"/>
      <c r="AG147" s="222" t="s">
        <v>218</v>
      </c>
      <c r="AH147" s="223"/>
      <c r="AI147" s="223"/>
      <c r="AJ147" s="223"/>
      <c r="AK147" s="223"/>
      <c r="AL147" s="223"/>
      <c r="AM147" s="223"/>
      <c r="AN147" s="223"/>
      <c r="AO147" s="224"/>
      <c r="AP147" s="269" t="s">
        <v>217</v>
      </c>
      <c r="AQ147" s="275"/>
      <c r="AR147" s="275"/>
      <c r="AS147" s="270"/>
      <c r="AT147" s="200">
        <f>'14.02'!AT147+AY147</f>
        <v>2</v>
      </c>
      <c r="AU147" s="206"/>
      <c r="AV147" s="201"/>
      <c r="AW147" s="188">
        <f>'14.02'!BG147</f>
        <v>2</v>
      </c>
      <c r="AX147" s="189"/>
      <c r="AY147" s="188"/>
      <c r="AZ147" s="189"/>
      <c r="BA147" s="200"/>
      <c r="BB147" s="201"/>
      <c r="BC147" s="269">
        <f>'14.02'!BC147+BA147</f>
        <v>0</v>
      </c>
      <c r="BD147" s="270"/>
      <c r="BE147" s="200">
        <f>'14.02'!BE147+BA147</f>
        <v>0</v>
      </c>
      <c r="BF147" s="201"/>
      <c r="BG147" s="200">
        <f>AT147-BE147</f>
        <v>2</v>
      </c>
      <c r="BH147" s="206"/>
      <c r="BI147" s="201"/>
      <c r="BJ147" s="254">
        <f>((LEFT(AP147,FIND(" ",AP147)-1)*BC147)/$S$279)</f>
        <v>0</v>
      </c>
      <c r="BK147" s="255"/>
      <c r="BL147" s="256"/>
      <c r="BM147" s="1"/>
      <c r="BN147" s="2"/>
    </row>
    <row r="148" spans="2:66" ht="15" customHeight="1">
      <c r="B148" s="212"/>
      <c r="C148" s="213"/>
      <c r="D148" s="213"/>
      <c r="E148" s="213"/>
      <c r="F148" s="213"/>
      <c r="G148" s="213"/>
      <c r="H148" s="213"/>
      <c r="I148" s="213"/>
      <c r="J148" s="213"/>
      <c r="K148" s="213"/>
      <c r="L148" s="214"/>
      <c r="M148" s="196"/>
      <c r="N148" s="220"/>
      <c r="O148" s="220"/>
      <c r="P148" s="197"/>
      <c r="Q148" s="196"/>
      <c r="R148" s="220"/>
      <c r="S148" s="220"/>
      <c r="T148" s="197"/>
      <c r="U148" s="196"/>
      <c r="V148" s="220"/>
      <c r="W148" s="220"/>
      <c r="X148" s="197"/>
      <c r="Y148" s="196"/>
      <c r="Z148" s="220"/>
      <c r="AA148" s="220"/>
      <c r="AB148" s="197"/>
      <c r="AC148" s="308"/>
      <c r="AD148" s="309"/>
      <c r="AE148" s="309"/>
      <c r="AF148" s="310"/>
      <c r="AG148" s="225"/>
      <c r="AH148" s="226"/>
      <c r="AI148" s="226"/>
      <c r="AJ148" s="226"/>
      <c r="AK148" s="226"/>
      <c r="AL148" s="226"/>
      <c r="AM148" s="226"/>
      <c r="AN148" s="226"/>
      <c r="AO148" s="227"/>
      <c r="AP148" s="271"/>
      <c r="AQ148" s="276"/>
      <c r="AR148" s="276"/>
      <c r="AS148" s="272"/>
      <c r="AT148" s="202"/>
      <c r="AU148" s="207"/>
      <c r="AV148" s="203"/>
      <c r="AW148" s="190"/>
      <c r="AX148" s="191"/>
      <c r="AY148" s="190"/>
      <c r="AZ148" s="191"/>
      <c r="BA148" s="202"/>
      <c r="BB148" s="203"/>
      <c r="BC148" s="271"/>
      <c r="BD148" s="272"/>
      <c r="BE148" s="202"/>
      <c r="BF148" s="203"/>
      <c r="BG148" s="202"/>
      <c r="BH148" s="207"/>
      <c r="BI148" s="203"/>
      <c r="BJ148" s="257"/>
      <c r="BK148" s="258"/>
      <c r="BL148" s="259"/>
      <c r="BM148" s="1"/>
      <c r="BN148" s="2"/>
    </row>
    <row r="149" spans="2:66" ht="15" customHeight="1" thickBot="1">
      <c r="B149" s="215"/>
      <c r="C149" s="216"/>
      <c r="D149" s="216"/>
      <c r="E149" s="216"/>
      <c r="F149" s="216"/>
      <c r="G149" s="216"/>
      <c r="H149" s="216"/>
      <c r="I149" s="216"/>
      <c r="J149" s="216"/>
      <c r="K149" s="216"/>
      <c r="L149" s="217"/>
      <c r="M149" s="198"/>
      <c r="N149" s="221"/>
      <c r="O149" s="221"/>
      <c r="P149" s="199"/>
      <c r="Q149" s="198"/>
      <c r="R149" s="221"/>
      <c r="S149" s="221"/>
      <c r="T149" s="199"/>
      <c r="U149" s="198"/>
      <c r="V149" s="221"/>
      <c r="W149" s="221"/>
      <c r="X149" s="199"/>
      <c r="Y149" s="198"/>
      <c r="Z149" s="221"/>
      <c r="AA149" s="221"/>
      <c r="AB149" s="199"/>
      <c r="AC149" s="311"/>
      <c r="AD149" s="312"/>
      <c r="AE149" s="312"/>
      <c r="AF149" s="313"/>
      <c r="AG149" s="228"/>
      <c r="AH149" s="229"/>
      <c r="AI149" s="229"/>
      <c r="AJ149" s="229"/>
      <c r="AK149" s="229"/>
      <c r="AL149" s="229"/>
      <c r="AM149" s="229"/>
      <c r="AN149" s="229"/>
      <c r="AO149" s="230"/>
      <c r="AP149" s="273"/>
      <c r="AQ149" s="277"/>
      <c r="AR149" s="277"/>
      <c r="AS149" s="274"/>
      <c r="AT149" s="204"/>
      <c r="AU149" s="208"/>
      <c r="AV149" s="205"/>
      <c r="AW149" s="192"/>
      <c r="AX149" s="193"/>
      <c r="AY149" s="192"/>
      <c r="AZ149" s="193"/>
      <c r="BA149" s="204"/>
      <c r="BB149" s="205"/>
      <c r="BC149" s="273"/>
      <c r="BD149" s="274"/>
      <c r="BE149" s="204"/>
      <c r="BF149" s="205"/>
      <c r="BG149" s="204"/>
      <c r="BH149" s="208"/>
      <c r="BI149" s="205"/>
      <c r="BJ149" s="260"/>
      <c r="BK149" s="261"/>
      <c r="BL149" s="262"/>
      <c r="BM149" s="1"/>
      <c r="BN149" s="2"/>
    </row>
    <row r="150" spans="2:66" ht="15" customHeight="1" thickTop="1">
      <c r="B150" s="209" t="s">
        <v>298</v>
      </c>
      <c r="C150" s="210"/>
      <c r="D150" s="210"/>
      <c r="E150" s="210"/>
      <c r="F150" s="210"/>
      <c r="G150" s="210"/>
      <c r="H150" s="210"/>
      <c r="I150" s="210"/>
      <c r="J150" s="210"/>
      <c r="K150" s="210"/>
      <c r="L150" s="211"/>
      <c r="M150" s="599" t="s">
        <v>129</v>
      </c>
      <c r="N150" s="600"/>
      <c r="O150" s="600"/>
      <c r="P150" s="601"/>
      <c r="Q150" s="599" t="s">
        <v>129</v>
      </c>
      <c r="R150" s="600"/>
      <c r="S150" s="600"/>
      <c r="T150" s="601"/>
      <c r="U150" s="599" t="s">
        <v>129</v>
      </c>
      <c r="V150" s="600"/>
      <c r="W150" s="600"/>
      <c r="X150" s="601"/>
      <c r="Y150" s="599" t="s">
        <v>129</v>
      </c>
      <c r="Z150" s="600"/>
      <c r="AA150" s="600"/>
      <c r="AB150" s="601"/>
      <c r="AC150" s="296" t="s">
        <v>129</v>
      </c>
      <c r="AD150" s="297"/>
      <c r="AE150" s="297"/>
      <c r="AF150" s="298"/>
      <c r="AG150" s="222" t="s">
        <v>216</v>
      </c>
      <c r="AH150" s="223"/>
      <c r="AI150" s="223"/>
      <c r="AJ150" s="223"/>
      <c r="AK150" s="223"/>
      <c r="AL150" s="223"/>
      <c r="AM150" s="223"/>
      <c r="AN150" s="223"/>
      <c r="AO150" s="224"/>
      <c r="AP150" s="269" t="s">
        <v>159</v>
      </c>
      <c r="AQ150" s="275"/>
      <c r="AR150" s="275"/>
      <c r="AS150" s="270"/>
      <c r="AT150" s="200">
        <f>'14.02'!AT150+AY150</f>
        <v>7</v>
      </c>
      <c r="AU150" s="206"/>
      <c r="AV150" s="201"/>
      <c r="AW150" s="188">
        <f>'14.02'!BG150</f>
        <v>7</v>
      </c>
      <c r="AX150" s="189"/>
      <c r="AY150" s="188"/>
      <c r="AZ150" s="189"/>
      <c r="BA150" s="200"/>
      <c r="BB150" s="201"/>
      <c r="BC150" s="269">
        <f>'14.02'!BC150+BA150</f>
        <v>0</v>
      </c>
      <c r="BD150" s="270"/>
      <c r="BE150" s="200">
        <f>'14.02'!BE150+BA150</f>
        <v>0</v>
      </c>
      <c r="BF150" s="201"/>
      <c r="BG150" s="200">
        <f>AT150-BE150</f>
        <v>7</v>
      </c>
      <c r="BH150" s="206"/>
      <c r="BI150" s="201"/>
      <c r="BJ150" s="254">
        <f>((LEFT(AP150,FIND(" ",AP150)-1)*BC150)/$S$279)</f>
        <v>0</v>
      </c>
      <c r="BK150" s="255"/>
      <c r="BL150" s="256"/>
      <c r="BM150" s="1"/>
      <c r="BN150" s="2"/>
    </row>
    <row r="151" spans="2:66" ht="15" customHeight="1">
      <c r="B151" s="212"/>
      <c r="C151" s="213"/>
      <c r="D151" s="213"/>
      <c r="E151" s="213"/>
      <c r="F151" s="213"/>
      <c r="G151" s="213"/>
      <c r="H151" s="213"/>
      <c r="I151" s="213"/>
      <c r="J151" s="213"/>
      <c r="K151" s="213"/>
      <c r="L151" s="214"/>
      <c r="M151" s="602"/>
      <c r="N151" s="603"/>
      <c r="O151" s="603"/>
      <c r="P151" s="604"/>
      <c r="Q151" s="602"/>
      <c r="R151" s="603"/>
      <c r="S151" s="603"/>
      <c r="T151" s="604"/>
      <c r="U151" s="602"/>
      <c r="V151" s="603"/>
      <c r="W151" s="603"/>
      <c r="X151" s="604"/>
      <c r="Y151" s="602"/>
      <c r="Z151" s="603"/>
      <c r="AA151" s="603"/>
      <c r="AB151" s="604"/>
      <c r="AC151" s="299"/>
      <c r="AD151" s="300"/>
      <c r="AE151" s="300"/>
      <c r="AF151" s="301"/>
      <c r="AG151" s="225"/>
      <c r="AH151" s="226"/>
      <c r="AI151" s="226"/>
      <c r="AJ151" s="226"/>
      <c r="AK151" s="226"/>
      <c r="AL151" s="226"/>
      <c r="AM151" s="226"/>
      <c r="AN151" s="226"/>
      <c r="AO151" s="227"/>
      <c r="AP151" s="271"/>
      <c r="AQ151" s="276"/>
      <c r="AR151" s="276"/>
      <c r="AS151" s="272"/>
      <c r="AT151" s="202"/>
      <c r="AU151" s="207"/>
      <c r="AV151" s="203"/>
      <c r="AW151" s="190"/>
      <c r="AX151" s="191"/>
      <c r="AY151" s="190"/>
      <c r="AZ151" s="191"/>
      <c r="BA151" s="202"/>
      <c r="BB151" s="203"/>
      <c r="BC151" s="271"/>
      <c r="BD151" s="272"/>
      <c r="BE151" s="202"/>
      <c r="BF151" s="203"/>
      <c r="BG151" s="202"/>
      <c r="BH151" s="207"/>
      <c r="BI151" s="203"/>
      <c r="BJ151" s="257"/>
      <c r="BK151" s="258"/>
      <c r="BL151" s="259"/>
      <c r="BM151" s="1"/>
      <c r="BN151" s="2"/>
    </row>
    <row r="152" spans="2:66" ht="15" customHeight="1" thickBot="1">
      <c r="B152" s="215"/>
      <c r="C152" s="216"/>
      <c r="D152" s="216"/>
      <c r="E152" s="216"/>
      <c r="F152" s="216"/>
      <c r="G152" s="216"/>
      <c r="H152" s="216"/>
      <c r="I152" s="216"/>
      <c r="J152" s="216"/>
      <c r="K152" s="216"/>
      <c r="L152" s="217"/>
      <c r="M152" s="605"/>
      <c r="N152" s="606"/>
      <c r="O152" s="606"/>
      <c r="P152" s="607"/>
      <c r="Q152" s="605"/>
      <c r="R152" s="606"/>
      <c r="S152" s="606"/>
      <c r="T152" s="607"/>
      <c r="U152" s="605"/>
      <c r="V152" s="606"/>
      <c r="W152" s="606"/>
      <c r="X152" s="607"/>
      <c r="Y152" s="605"/>
      <c r="Z152" s="606"/>
      <c r="AA152" s="606"/>
      <c r="AB152" s="607"/>
      <c r="AC152" s="302"/>
      <c r="AD152" s="303"/>
      <c r="AE152" s="303"/>
      <c r="AF152" s="304"/>
      <c r="AG152" s="228"/>
      <c r="AH152" s="229"/>
      <c r="AI152" s="229"/>
      <c r="AJ152" s="229"/>
      <c r="AK152" s="229"/>
      <c r="AL152" s="229"/>
      <c r="AM152" s="229"/>
      <c r="AN152" s="229"/>
      <c r="AO152" s="230"/>
      <c r="AP152" s="273"/>
      <c r="AQ152" s="277"/>
      <c r="AR152" s="277"/>
      <c r="AS152" s="274"/>
      <c r="AT152" s="204"/>
      <c r="AU152" s="208"/>
      <c r="AV152" s="205"/>
      <c r="AW152" s="192"/>
      <c r="AX152" s="193"/>
      <c r="AY152" s="192"/>
      <c r="AZ152" s="193"/>
      <c r="BA152" s="204"/>
      <c r="BB152" s="205"/>
      <c r="BC152" s="273"/>
      <c r="BD152" s="274"/>
      <c r="BE152" s="204"/>
      <c r="BF152" s="205"/>
      <c r="BG152" s="204"/>
      <c r="BH152" s="208"/>
      <c r="BI152" s="205"/>
      <c r="BJ152" s="260"/>
      <c r="BK152" s="261"/>
      <c r="BL152" s="262"/>
      <c r="BM152" s="1"/>
      <c r="BN152" s="2"/>
    </row>
    <row r="153" spans="2:66" ht="15" customHeight="1" thickTop="1">
      <c r="B153" s="209"/>
      <c r="C153" s="210"/>
      <c r="D153" s="210"/>
      <c r="E153" s="210"/>
      <c r="F153" s="210"/>
      <c r="G153" s="210"/>
      <c r="H153" s="210"/>
      <c r="I153" s="210"/>
      <c r="J153" s="210"/>
      <c r="K153" s="210"/>
      <c r="L153" s="211"/>
      <c r="M153" s="188"/>
      <c r="N153" s="241"/>
      <c r="O153" s="241"/>
      <c r="P153" s="189"/>
      <c r="Q153" s="188"/>
      <c r="R153" s="241"/>
      <c r="S153" s="241"/>
      <c r="T153" s="189"/>
      <c r="U153" s="188"/>
      <c r="V153" s="241"/>
      <c r="W153" s="241"/>
      <c r="X153" s="189"/>
      <c r="Y153" s="188"/>
      <c r="Z153" s="241"/>
      <c r="AA153" s="241"/>
      <c r="AB153" s="189"/>
      <c r="AC153" s="278"/>
      <c r="AD153" s="279"/>
      <c r="AE153" s="279"/>
      <c r="AF153" s="280"/>
      <c r="AG153" s="222"/>
      <c r="AH153" s="223"/>
      <c r="AI153" s="223"/>
      <c r="AJ153" s="223"/>
      <c r="AK153" s="223"/>
      <c r="AL153" s="223"/>
      <c r="AM153" s="223"/>
      <c r="AN153" s="223"/>
      <c r="AO153" s="224"/>
      <c r="AP153" s="269"/>
      <c r="AQ153" s="275"/>
      <c r="AR153" s="275"/>
      <c r="AS153" s="270"/>
      <c r="AT153" s="200">
        <f>'14.02'!AT153+AY153</f>
        <v>0</v>
      </c>
      <c r="AU153" s="206"/>
      <c r="AV153" s="201"/>
      <c r="AW153" s="188">
        <f>'14.02'!BG153</f>
        <v>0</v>
      </c>
      <c r="AX153" s="189"/>
      <c r="AY153" s="188"/>
      <c r="AZ153" s="189"/>
      <c r="BA153" s="200"/>
      <c r="BB153" s="201"/>
      <c r="BC153" s="269">
        <f>'14.02'!BC153+BA153</f>
        <v>0</v>
      </c>
      <c r="BD153" s="270"/>
      <c r="BE153" s="200">
        <f>'14.02'!BE153+BA153</f>
        <v>0</v>
      </c>
      <c r="BF153" s="201"/>
      <c r="BG153" s="200">
        <f>AT153-BE153</f>
        <v>0</v>
      </c>
      <c r="BH153" s="206"/>
      <c r="BI153" s="201"/>
      <c r="BJ153" s="254"/>
      <c r="BK153" s="255"/>
      <c r="BL153" s="256"/>
      <c r="BM153" s="1"/>
      <c r="BN153" s="2"/>
    </row>
    <row r="154" spans="2:66" ht="15" customHeight="1">
      <c r="B154" s="212"/>
      <c r="C154" s="213"/>
      <c r="D154" s="213"/>
      <c r="E154" s="213"/>
      <c r="F154" s="213"/>
      <c r="G154" s="213"/>
      <c r="H154" s="213"/>
      <c r="I154" s="213"/>
      <c r="J154" s="213"/>
      <c r="K154" s="213"/>
      <c r="L154" s="214"/>
      <c r="M154" s="190"/>
      <c r="N154" s="242"/>
      <c r="O154" s="242"/>
      <c r="P154" s="191"/>
      <c r="Q154" s="190"/>
      <c r="R154" s="242"/>
      <c r="S154" s="242"/>
      <c r="T154" s="191"/>
      <c r="U154" s="190"/>
      <c r="V154" s="242"/>
      <c r="W154" s="242"/>
      <c r="X154" s="191"/>
      <c r="Y154" s="190"/>
      <c r="Z154" s="242"/>
      <c r="AA154" s="242"/>
      <c r="AB154" s="191"/>
      <c r="AC154" s="281"/>
      <c r="AD154" s="282"/>
      <c r="AE154" s="282"/>
      <c r="AF154" s="283"/>
      <c r="AG154" s="225"/>
      <c r="AH154" s="226"/>
      <c r="AI154" s="226"/>
      <c r="AJ154" s="226"/>
      <c r="AK154" s="226"/>
      <c r="AL154" s="226"/>
      <c r="AM154" s="226"/>
      <c r="AN154" s="226"/>
      <c r="AO154" s="227"/>
      <c r="AP154" s="271"/>
      <c r="AQ154" s="276"/>
      <c r="AR154" s="276"/>
      <c r="AS154" s="272"/>
      <c r="AT154" s="202"/>
      <c r="AU154" s="207"/>
      <c r="AV154" s="203"/>
      <c r="AW154" s="190"/>
      <c r="AX154" s="191"/>
      <c r="AY154" s="190"/>
      <c r="AZ154" s="191"/>
      <c r="BA154" s="202"/>
      <c r="BB154" s="203"/>
      <c r="BC154" s="271"/>
      <c r="BD154" s="272"/>
      <c r="BE154" s="202"/>
      <c r="BF154" s="203"/>
      <c r="BG154" s="202"/>
      <c r="BH154" s="207"/>
      <c r="BI154" s="203"/>
      <c r="BJ154" s="257"/>
      <c r="BK154" s="258"/>
      <c r="BL154" s="259"/>
      <c r="BM154" s="1"/>
      <c r="BN154" s="2"/>
    </row>
    <row r="155" spans="2:66" ht="15" customHeight="1" thickBot="1">
      <c r="B155" s="215"/>
      <c r="C155" s="216"/>
      <c r="D155" s="216"/>
      <c r="E155" s="216"/>
      <c r="F155" s="216"/>
      <c r="G155" s="216"/>
      <c r="H155" s="216"/>
      <c r="I155" s="216"/>
      <c r="J155" s="216"/>
      <c r="K155" s="216"/>
      <c r="L155" s="217"/>
      <c r="M155" s="192"/>
      <c r="N155" s="243"/>
      <c r="O155" s="243"/>
      <c r="P155" s="193"/>
      <c r="Q155" s="192"/>
      <c r="R155" s="243"/>
      <c r="S155" s="243"/>
      <c r="T155" s="193"/>
      <c r="U155" s="192"/>
      <c r="V155" s="243"/>
      <c r="W155" s="243"/>
      <c r="X155" s="193"/>
      <c r="Y155" s="192"/>
      <c r="Z155" s="243"/>
      <c r="AA155" s="243"/>
      <c r="AB155" s="193"/>
      <c r="AC155" s="284"/>
      <c r="AD155" s="285"/>
      <c r="AE155" s="285"/>
      <c r="AF155" s="286"/>
      <c r="AG155" s="228"/>
      <c r="AH155" s="229"/>
      <c r="AI155" s="229"/>
      <c r="AJ155" s="229"/>
      <c r="AK155" s="229"/>
      <c r="AL155" s="229"/>
      <c r="AM155" s="229"/>
      <c r="AN155" s="229"/>
      <c r="AO155" s="230"/>
      <c r="AP155" s="273"/>
      <c r="AQ155" s="277"/>
      <c r="AR155" s="277"/>
      <c r="AS155" s="274"/>
      <c r="AT155" s="204"/>
      <c r="AU155" s="208"/>
      <c r="AV155" s="205"/>
      <c r="AW155" s="192"/>
      <c r="AX155" s="193"/>
      <c r="AY155" s="192"/>
      <c r="AZ155" s="193"/>
      <c r="BA155" s="204"/>
      <c r="BB155" s="205"/>
      <c r="BC155" s="273"/>
      <c r="BD155" s="274"/>
      <c r="BE155" s="204"/>
      <c r="BF155" s="205"/>
      <c r="BG155" s="204"/>
      <c r="BH155" s="208"/>
      <c r="BI155" s="205"/>
      <c r="BJ155" s="260"/>
      <c r="BK155" s="261"/>
      <c r="BL155" s="262"/>
      <c r="BM155" s="1"/>
      <c r="BN155" s="2"/>
    </row>
    <row r="156" spans="2:66" ht="15" customHeight="1" thickTop="1">
      <c r="B156" s="209"/>
      <c r="C156" s="210"/>
      <c r="D156" s="210"/>
      <c r="E156" s="210"/>
      <c r="F156" s="210"/>
      <c r="G156" s="210"/>
      <c r="H156" s="210"/>
      <c r="I156" s="210"/>
      <c r="J156" s="210"/>
      <c r="K156" s="210"/>
      <c r="L156" s="211"/>
      <c r="M156" s="194"/>
      <c r="N156" s="219"/>
      <c r="O156" s="219"/>
      <c r="P156" s="195"/>
      <c r="Q156" s="194"/>
      <c r="R156" s="219"/>
      <c r="S156" s="219"/>
      <c r="T156" s="195"/>
      <c r="U156" s="194"/>
      <c r="V156" s="219"/>
      <c r="W156" s="219"/>
      <c r="X156" s="195"/>
      <c r="Y156" s="194"/>
      <c r="Z156" s="219"/>
      <c r="AA156" s="219"/>
      <c r="AB156" s="195"/>
      <c r="AC156" s="188"/>
      <c r="AD156" s="241"/>
      <c r="AE156" s="241"/>
      <c r="AF156" s="189"/>
      <c r="AG156" s="222" t="s">
        <v>215</v>
      </c>
      <c r="AH156" s="223"/>
      <c r="AI156" s="223"/>
      <c r="AJ156" s="223"/>
      <c r="AK156" s="223"/>
      <c r="AL156" s="223"/>
      <c r="AM156" s="223"/>
      <c r="AN156" s="223"/>
      <c r="AO156" s="224"/>
      <c r="AP156" s="269" t="s">
        <v>61</v>
      </c>
      <c r="AQ156" s="275"/>
      <c r="AR156" s="275"/>
      <c r="AS156" s="270"/>
      <c r="AT156" s="200">
        <f>'14.02'!AT156+AY156</f>
        <v>37</v>
      </c>
      <c r="AU156" s="206"/>
      <c r="AV156" s="201"/>
      <c r="AW156" s="188">
        <f>'14.02'!BG156</f>
        <v>37</v>
      </c>
      <c r="AX156" s="189"/>
      <c r="AY156" s="188"/>
      <c r="AZ156" s="189"/>
      <c r="BA156" s="200"/>
      <c r="BB156" s="201"/>
      <c r="BC156" s="269">
        <f>'14.02'!BC156+BA156</f>
        <v>0</v>
      </c>
      <c r="BD156" s="270"/>
      <c r="BE156" s="200">
        <f>'14.02'!BE156+BA156</f>
        <v>0</v>
      </c>
      <c r="BF156" s="201"/>
      <c r="BG156" s="200">
        <f>AT156-BE156</f>
        <v>37</v>
      </c>
      <c r="BH156" s="206"/>
      <c r="BI156" s="201"/>
      <c r="BJ156" s="254">
        <f>((LEFT(AP156,FIND(" ",AP156)-1)*BC156)/$S$279)</f>
        <v>0</v>
      </c>
      <c r="BK156" s="255"/>
      <c r="BL156" s="256"/>
      <c r="BM156" s="1"/>
      <c r="BN156" s="2"/>
    </row>
    <row r="157" spans="2:66" ht="15" customHeight="1">
      <c r="B157" s="212"/>
      <c r="C157" s="213"/>
      <c r="D157" s="213"/>
      <c r="E157" s="213"/>
      <c r="F157" s="213"/>
      <c r="G157" s="213"/>
      <c r="H157" s="213"/>
      <c r="I157" s="213"/>
      <c r="J157" s="213"/>
      <c r="K157" s="213"/>
      <c r="L157" s="214"/>
      <c r="M157" s="196"/>
      <c r="N157" s="220"/>
      <c r="O157" s="220"/>
      <c r="P157" s="197"/>
      <c r="Q157" s="196"/>
      <c r="R157" s="220"/>
      <c r="S157" s="220"/>
      <c r="T157" s="197"/>
      <c r="U157" s="196"/>
      <c r="V157" s="220"/>
      <c r="W157" s="220"/>
      <c r="X157" s="197"/>
      <c r="Y157" s="196"/>
      <c r="Z157" s="220"/>
      <c r="AA157" s="220"/>
      <c r="AB157" s="197"/>
      <c r="AC157" s="190"/>
      <c r="AD157" s="242"/>
      <c r="AE157" s="242"/>
      <c r="AF157" s="191"/>
      <c r="AG157" s="225"/>
      <c r="AH157" s="226"/>
      <c r="AI157" s="226"/>
      <c r="AJ157" s="226"/>
      <c r="AK157" s="226"/>
      <c r="AL157" s="226"/>
      <c r="AM157" s="226"/>
      <c r="AN157" s="226"/>
      <c r="AO157" s="227"/>
      <c r="AP157" s="271"/>
      <c r="AQ157" s="276"/>
      <c r="AR157" s="276"/>
      <c r="AS157" s="272"/>
      <c r="AT157" s="202"/>
      <c r="AU157" s="207"/>
      <c r="AV157" s="203"/>
      <c r="AW157" s="190"/>
      <c r="AX157" s="191"/>
      <c r="AY157" s="190"/>
      <c r="AZ157" s="191"/>
      <c r="BA157" s="202"/>
      <c r="BB157" s="203"/>
      <c r="BC157" s="271"/>
      <c r="BD157" s="272"/>
      <c r="BE157" s="202"/>
      <c r="BF157" s="203"/>
      <c r="BG157" s="202"/>
      <c r="BH157" s="207"/>
      <c r="BI157" s="203"/>
      <c r="BJ157" s="257"/>
      <c r="BK157" s="258"/>
      <c r="BL157" s="259"/>
      <c r="BM157" s="1"/>
      <c r="BN157" s="2"/>
    </row>
    <row r="158" spans="2:66" ht="15" customHeight="1" thickBot="1">
      <c r="B158" s="215"/>
      <c r="C158" s="216"/>
      <c r="D158" s="216"/>
      <c r="E158" s="216"/>
      <c r="F158" s="216"/>
      <c r="G158" s="216"/>
      <c r="H158" s="216"/>
      <c r="I158" s="216"/>
      <c r="J158" s="216"/>
      <c r="K158" s="216"/>
      <c r="L158" s="217"/>
      <c r="M158" s="198"/>
      <c r="N158" s="221"/>
      <c r="O158" s="221"/>
      <c r="P158" s="199"/>
      <c r="Q158" s="198"/>
      <c r="R158" s="221"/>
      <c r="S158" s="221"/>
      <c r="T158" s="199"/>
      <c r="U158" s="198"/>
      <c r="V158" s="221"/>
      <c r="W158" s="221"/>
      <c r="X158" s="199"/>
      <c r="Y158" s="198"/>
      <c r="Z158" s="221"/>
      <c r="AA158" s="221"/>
      <c r="AB158" s="199"/>
      <c r="AC158" s="192"/>
      <c r="AD158" s="243"/>
      <c r="AE158" s="243"/>
      <c r="AF158" s="193"/>
      <c r="AG158" s="228"/>
      <c r="AH158" s="229"/>
      <c r="AI158" s="229"/>
      <c r="AJ158" s="229"/>
      <c r="AK158" s="229"/>
      <c r="AL158" s="229"/>
      <c r="AM158" s="229"/>
      <c r="AN158" s="229"/>
      <c r="AO158" s="230"/>
      <c r="AP158" s="273"/>
      <c r="AQ158" s="277"/>
      <c r="AR158" s="277"/>
      <c r="AS158" s="274"/>
      <c r="AT158" s="204"/>
      <c r="AU158" s="208"/>
      <c r="AV158" s="205"/>
      <c r="AW158" s="192"/>
      <c r="AX158" s="193"/>
      <c r="AY158" s="192"/>
      <c r="AZ158" s="193"/>
      <c r="BA158" s="204"/>
      <c r="BB158" s="205"/>
      <c r="BC158" s="273"/>
      <c r="BD158" s="274"/>
      <c r="BE158" s="204"/>
      <c r="BF158" s="205"/>
      <c r="BG158" s="204"/>
      <c r="BH158" s="208"/>
      <c r="BI158" s="205"/>
      <c r="BJ158" s="260"/>
      <c r="BK158" s="261"/>
      <c r="BL158" s="262"/>
      <c r="BM158" s="1"/>
      <c r="BN158" s="2"/>
    </row>
    <row r="159" spans="2:66" ht="15" customHeight="1" thickTop="1" thickBot="1">
      <c r="B159" s="209"/>
      <c r="C159" s="210"/>
      <c r="D159" s="210"/>
      <c r="E159" s="210"/>
      <c r="F159" s="210"/>
      <c r="G159" s="210"/>
      <c r="H159" s="210"/>
      <c r="I159" s="210"/>
      <c r="J159" s="210"/>
      <c r="K159" s="210"/>
      <c r="L159" s="211"/>
      <c r="M159" s="218"/>
      <c r="N159" s="218"/>
      <c r="O159" s="218"/>
      <c r="P159" s="218"/>
      <c r="Q159" s="218"/>
      <c r="R159" s="218"/>
      <c r="S159" s="218"/>
      <c r="T159" s="218"/>
      <c r="U159" s="218"/>
      <c r="V159" s="218"/>
      <c r="W159" s="218"/>
      <c r="X159" s="218"/>
      <c r="Y159" s="218"/>
      <c r="Z159" s="218"/>
      <c r="AA159" s="218"/>
      <c r="AB159" s="218"/>
      <c r="AC159" s="182"/>
      <c r="AD159" s="182"/>
      <c r="AE159" s="182"/>
      <c r="AF159" s="182"/>
      <c r="AG159" s="222" t="s">
        <v>301</v>
      </c>
      <c r="AH159" s="223"/>
      <c r="AI159" s="223"/>
      <c r="AJ159" s="223"/>
      <c r="AK159" s="223"/>
      <c r="AL159" s="223"/>
      <c r="AM159" s="223"/>
      <c r="AN159" s="223"/>
      <c r="AO159" s="224"/>
      <c r="AP159" s="269" t="s">
        <v>52</v>
      </c>
      <c r="AQ159" s="275"/>
      <c r="AR159" s="275"/>
      <c r="AS159" s="270"/>
      <c r="AT159" s="200">
        <f>'14.02'!AT159+AY159</f>
        <v>10</v>
      </c>
      <c r="AU159" s="206"/>
      <c r="AV159" s="201"/>
      <c r="AW159" s="188">
        <f>'14.02'!BG159</f>
        <v>10</v>
      </c>
      <c r="AX159" s="189"/>
      <c r="AY159" s="188"/>
      <c r="AZ159" s="189"/>
      <c r="BA159" s="200"/>
      <c r="BB159" s="201"/>
      <c r="BC159" s="269">
        <f>'14.02'!BC159+BA159</f>
        <v>0</v>
      </c>
      <c r="BD159" s="270"/>
      <c r="BE159" s="200">
        <f>'14.02'!BE159+BA159</f>
        <v>0</v>
      </c>
      <c r="BF159" s="201"/>
      <c r="BG159" s="200">
        <f>AT159-BE159</f>
        <v>10</v>
      </c>
      <c r="BH159" s="206"/>
      <c r="BI159" s="201"/>
      <c r="BJ159" s="254">
        <f>((LEFT(AP159,FIND(" ",AP159)-1)*BC159)/$S$279)</f>
        <v>0</v>
      </c>
      <c r="BK159" s="255"/>
      <c r="BL159" s="256"/>
      <c r="BM159" s="1"/>
      <c r="BN159" s="2"/>
    </row>
    <row r="160" spans="2:66" ht="15" customHeight="1" thickTop="1" thickBot="1">
      <c r="B160" s="212"/>
      <c r="C160" s="213"/>
      <c r="D160" s="213"/>
      <c r="E160" s="213"/>
      <c r="F160" s="213"/>
      <c r="G160" s="213"/>
      <c r="H160" s="213"/>
      <c r="I160" s="213"/>
      <c r="J160" s="213"/>
      <c r="K160" s="213"/>
      <c r="L160" s="214"/>
      <c r="M160" s="218"/>
      <c r="N160" s="218"/>
      <c r="O160" s="218"/>
      <c r="P160" s="218"/>
      <c r="Q160" s="218"/>
      <c r="R160" s="218"/>
      <c r="S160" s="218"/>
      <c r="T160" s="218"/>
      <c r="U160" s="218"/>
      <c r="V160" s="218"/>
      <c r="W160" s="218"/>
      <c r="X160" s="218"/>
      <c r="Y160" s="218"/>
      <c r="Z160" s="218"/>
      <c r="AA160" s="218"/>
      <c r="AB160" s="218"/>
      <c r="AC160" s="182"/>
      <c r="AD160" s="182"/>
      <c r="AE160" s="182"/>
      <c r="AF160" s="182"/>
      <c r="AG160" s="225"/>
      <c r="AH160" s="226"/>
      <c r="AI160" s="226"/>
      <c r="AJ160" s="226"/>
      <c r="AK160" s="226"/>
      <c r="AL160" s="226"/>
      <c r="AM160" s="226"/>
      <c r="AN160" s="226"/>
      <c r="AO160" s="227"/>
      <c r="AP160" s="271"/>
      <c r="AQ160" s="276"/>
      <c r="AR160" s="276"/>
      <c r="AS160" s="272"/>
      <c r="AT160" s="202"/>
      <c r="AU160" s="207"/>
      <c r="AV160" s="203"/>
      <c r="AW160" s="190"/>
      <c r="AX160" s="191"/>
      <c r="AY160" s="190"/>
      <c r="AZ160" s="191"/>
      <c r="BA160" s="202"/>
      <c r="BB160" s="203"/>
      <c r="BC160" s="271"/>
      <c r="BD160" s="272"/>
      <c r="BE160" s="202"/>
      <c r="BF160" s="203"/>
      <c r="BG160" s="202"/>
      <c r="BH160" s="207"/>
      <c r="BI160" s="203"/>
      <c r="BJ160" s="257"/>
      <c r="BK160" s="258"/>
      <c r="BL160" s="259"/>
      <c r="BM160" s="1"/>
      <c r="BN160" s="2"/>
    </row>
    <row r="161" spans="2:67" ht="15" customHeight="1" thickTop="1" thickBot="1">
      <c r="B161" s="215"/>
      <c r="C161" s="216"/>
      <c r="D161" s="216"/>
      <c r="E161" s="216"/>
      <c r="F161" s="216"/>
      <c r="G161" s="216"/>
      <c r="H161" s="216"/>
      <c r="I161" s="216"/>
      <c r="J161" s="216"/>
      <c r="K161" s="216"/>
      <c r="L161" s="217"/>
      <c r="M161" s="218"/>
      <c r="N161" s="218"/>
      <c r="O161" s="218"/>
      <c r="P161" s="218"/>
      <c r="Q161" s="218"/>
      <c r="R161" s="218"/>
      <c r="S161" s="218"/>
      <c r="T161" s="218"/>
      <c r="U161" s="218"/>
      <c r="V161" s="218"/>
      <c r="W161" s="218"/>
      <c r="X161" s="218"/>
      <c r="Y161" s="218"/>
      <c r="Z161" s="218"/>
      <c r="AA161" s="218"/>
      <c r="AB161" s="218"/>
      <c r="AC161" s="182"/>
      <c r="AD161" s="182"/>
      <c r="AE161" s="182"/>
      <c r="AF161" s="182"/>
      <c r="AG161" s="228"/>
      <c r="AH161" s="229"/>
      <c r="AI161" s="229"/>
      <c r="AJ161" s="229"/>
      <c r="AK161" s="229"/>
      <c r="AL161" s="229"/>
      <c r="AM161" s="229"/>
      <c r="AN161" s="229"/>
      <c r="AO161" s="230"/>
      <c r="AP161" s="273"/>
      <c r="AQ161" s="277"/>
      <c r="AR161" s="277"/>
      <c r="AS161" s="274"/>
      <c r="AT161" s="204"/>
      <c r="AU161" s="208"/>
      <c r="AV161" s="205"/>
      <c r="AW161" s="192"/>
      <c r="AX161" s="193"/>
      <c r="AY161" s="192"/>
      <c r="AZ161" s="193"/>
      <c r="BA161" s="204"/>
      <c r="BB161" s="205"/>
      <c r="BC161" s="273"/>
      <c r="BD161" s="274"/>
      <c r="BE161" s="204"/>
      <c r="BF161" s="205"/>
      <c r="BG161" s="204"/>
      <c r="BH161" s="208"/>
      <c r="BI161" s="205"/>
      <c r="BJ161" s="260"/>
      <c r="BK161" s="261"/>
      <c r="BL161" s="262"/>
      <c r="BM161" s="1"/>
      <c r="BN161" s="2"/>
    </row>
    <row r="162" spans="2:67" ht="15" customHeight="1" thickTop="1" thickBot="1">
      <c r="B162" s="209"/>
      <c r="C162" s="210"/>
      <c r="D162" s="210"/>
      <c r="E162" s="210"/>
      <c r="F162" s="210"/>
      <c r="G162" s="210"/>
      <c r="H162" s="210"/>
      <c r="I162" s="210"/>
      <c r="J162" s="210"/>
      <c r="K162" s="210"/>
      <c r="L162" s="211"/>
      <c r="M162" s="218"/>
      <c r="N162" s="218"/>
      <c r="O162" s="218"/>
      <c r="P162" s="218"/>
      <c r="Q162" s="218"/>
      <c r="R162" s="218"/>
      <c r="S162" s="218"/>
      <c r="T162" s="218"/>
      <c r="U162" s="218"/>
      <c r="V162" s="218"/>
      <c r="W162" s="218"/>
      <c r="X162" s="218"/>
      <c r="Y162" s="218"/>
      <c r="Z162" s="218"/>
      <c r="AA162" s="218"/>
      <c r="AB162" s="218"/>
      <c r="AC162" s="182"/>
      <c r="AD162" s="182"/>
      <c r="AE162" s="182"/>
      <c r="AF162" s="182"/>
      <c r="AG162" s="222" t="s">
        <v>164</v>
      </c>
      <c r="AH162" s="223"/>
      <c r="AI162" s="223"/>
      <c r="AJ162" s="223"/>
      <c r="AK162" s="223"/>
      <c r="AL162" s="223"/>
      <c r="AM162" s="223"/>
      <c r="AN162" s="223"/>
      <c r="AO162" s="224"/>
      <c r="AP162" s="269" t="s">
        <v>52</v>
      </c>
      <c r="AQ162" s="275"/>
      <c r="AR162" s="275"/>
      <c r="AS162" s="270"/>
      <c r="AT162" s="200">
        <f>'14.02'!AT162+AY162</f>
        <v>0</v>
      </c>
      <c r="AU162" s="206"/>
      <c r="AV162" s="201"/>
      <c r="AW162" s="188">
        <f>'14.02'!BG162</f>
        <v>0</v>
      </c>
      <c r="AX162" s="189"/>
      <c r="AY162" s="188"/>
      <c r="AZ162" s="189"/>
      <c r="BA162" s="200"/>
      <c r="BB162" s="201"/>
      <c r="BC162" s="269">
        <f>'14.02'!BC162+BA162</f>
        <v>0</v>
      </c>
      <c r="BD162" s="270"/>
      <c r="BE162" s="200">
        <f>'14.02'!BE162+BA162</f>
        <v>0</v>
      </c>
      <c r="BF162" s="201"/>
      <c r="BG162" s="200">
        <f>AT162-BE162</f>
        <v>0</v>
      </c>
      <c r="BH162" s="206"/>
      <c r="BI162" s="201"/>
      <c r="BJ162" s="254">
        <f>((LEFT(AP162,FIND(" ",AP162)-1)*BC162)/$S$279)</f>
        <v>0</v>
      </c>
      <c r="BK162" s="255"/>
      <c r="BL162" s="256"/>
      <c r="BM162" s="1"/>
      <c r="BN162" s="2"/>
    </row>
    <row r="163" spans="2:67" ht="15" customHeight="1" thickTop="1" thickBot="1">
      <c r="B163" s="212"/>
      <c r="C163" s="213"/>
      <c r="D163" s="213"/>
      <c r="E163" s="213"/>
      <c r="F163" s="213"/>
      <c r="G163" s="213"/>
      <c r="H163" s="213"/>
      <c r="I163" s="213"/>
      <c r="J163" s="213"/>
      <c r="K163" s="213"/>
      <c r="L163" s="214"/>
      <c r="M163" s="218"/>
      <c r="N163" s="218"/>
      <c r="O163" s="218"/>
      <c r="P163" s="218"/>
      <c r="Q163" s="218"/>
      <c r="R163" s="218"/>
      <c r="S163" s="218"/>
      <c r="T163" s="218"/>
      <c r="U163" s="218"/>
      <c r="V163" s="218"/>
      <c r="W163" s="218"/>
      <c r="X163" s="218"/>
      <c r="Y163" s="218"/>
      <c r="Z163" s="218"/>
      <c r="AA163" s="218"/>
      <c r="AB163" s="218"/>
      <c r="AC163" s="182"/>
      <c r="AD163" s="182"/>
      <c r="AE163" s="182"/>
      <c r="AF163" s="182"/>
      <c r="AG163" s="225"/>
      <c r="AH163" s="226"/>
      <c r="AI163" s="226"/>
      <c r="AJ163" s="226"/>
      <c r="AK163" s="226"/>
      <c r="AL163" s="226"/>
      <c r="AM163" s="226"/>
      <c r="AN163" s="226"/>
      <c r="AO163" s="227"/>
      <c r="AP163" s="271"/>
      <c r="AQ163" s="276"/>
      <c r="AR163" s="276"/>
      <c r="AS163" s="272"/>
      <c r="AT163" s="202"/>
      <c r="AU163" s="207"/>
      <c r="AV163" s="203"/>
      <c r="AW163" s="190"/>
      <c r="AX163" s="191"/>
      <c r="AY163" s="190"/>
      <c r="AZ163" s="191"/>
      <c r="BA163" s="202"/>
      <c r="BB163" s="203"/>
      <c r="BC163" s="271"/>
      <c r="BD163" s="272"/>
      <c r="BE163" s="202"/>
      <c r="BF163" s="203"/>
      <c r="BG163" s="202"/>
      <c r="BH163" s="207"/>
      <c r="BI163" s="203"/>
      <c r="BJ163" s="257"/>
      <c r="BK163" s="258"/>
      <c r="BL163" s="259"/>
      <c r="BM163" s="1"/>
      <c r="BN163" s="2"/>
    </row>
    <row r="164" spans="2:67" ht="15" customHeight="1" thickTop="1" thickBot="1">
      <c r="B164" s="215"/>
      <c r="C164" s="216"/>
      <c r="D164" s="216"/>
      <c r="E164" s="216"/>
      <c r="F164" s="216"/>
      <c r="G164" s="216"/>
      <c r="H164" s="216"/>
      <c r="I164" s="216"/>
      <c r="J164" s="216"/>
      <c r="K164" s="216"/>
      <c r="L164" s="217"/>
      <c r="M164" s="218"/>
      <c r="N164" s="218"/>
      <c r="O164" s="218"/>
      <c r="P164" s="218"/>
      <c r="Q164" s="218"/>
      <c r="R164" s="218"/>
      <c r="S164" s="218"/>
      <c r="T164" s="218"/>
      <c r="U164" s="218"/>
      <c r="V164" s="218"/>
      <c r="W164" s="218"/>
      <c r="X164" s="218"/>
      <c r="Y164" s="218"/>
      <c r="Z164" s="218"/>
      <c r="AA164" s="218"/>
      <c r="AB164" s="218"/>
      <c r="AC164" s="182"/>
      <c r="AD164" s="182"/>
      <c r="AE164" s="182"/>
      <c r="AF164" s="182"/>
      <c r="AG164" s="228"/>
      <c r="AH164" s="229"/>
      <c r="AI164" s="229"/>
      <c r="AJ164" s="229"/>
      <c r="AK164" s="229"/>
      <c r="AL164" s="229"/>
      <c r="AM164" s="229"/>
      <c r="AN164" s="229"/>
      <c r="AO164" s="230"/>
      <c r="AP164" s="273"/>
      <c r="AQ164" s="277"/>
      <c r="AR164" s="277"/>
      <c r="AS164" s="274"/>
      <c r="AT164" s="204"/>
      <c r="AU164" s="208"/>
      <c r="AV164" s="205"/>
      <c r="AW164" s="192"/>
      <c r="AX164" s="193"/>
      <c r="AY164" s="192"/>
      <c r="AZ164" s="193"/>
      <c r="BA164" s="204"/>
      <c r="BB164" s="205"/>
      <c r="BC164" s="273"/>
      <c r="BD164" s="274"/>
      <c r="BE164" s="204"/>
      <c r="BF164" s="205"/>
      <c r="BG164" s="204"/>
      <c r="BH164" s="208"/>
      <c r="BI164" s="205"/>
      <c r="BJ164" s="260"/>
      <c r="BK164" s="261"/>
      <c r="BL164" s="262"/>
      <c r="BM164" s="1"/>
      <c r="BN164" s="2"/>
    </row>
    <row r="165" spans="2:67" ht="15" customHeight="1" thickTop="1" thickBot="1">
      <c r="B165" s="209"/>
      <c r="C165" s="210"/>
      <c r="D165" s="210"/>
      <c r="E165" s="210"/>
      <c r="F165" s="210"/>
      <c r="G165" s="210"/>
      <c r="H165" s="210"/>
      <c r="I165" s="210"/>
      <c r="J165" s="210"/>
      <c r="K165" s="210"/>
      <c r="L165" s="211"/>
      <c r="M165" s="218"/>
      <c r="N165" s="218"/>
      <c r="O165" s="218"/>
      <c r="P165" s="218"/>
      <c r="Q165" s="218"/>
      <c r="R165" s="218"/>
      <c r="S165" s="218"/>
      <c r="T165" s="218"/>
      <c r="U165" s="218"/>
      <c r="V165" s="218"/>
      <c r="W165" s="218"/>
      <c r="X165" s="218"/>
      <c r="Y165" s="218"/>
      <c r="Z165" s="218"/>
      <c r="AA165" s="218"/>
      <c r="AB165" s="218"/>
      <c r="AC165" s="182"/>
      <c r="AD165" s="182"/>
      <c r="AE165" s="182"/>
      <c r="AF165" s="182"/>
      <c r="AG165" s="265" t="s">
        <v>63</v>
      </c>
      <c r="AH165" s="265"/>
      <c r="AI165" s="265"/>
      <c r="AJ165" s="265"/>
      <c r="AK165" s="265"/>
      <c r="AL165" s="265"/>
      <c r="AM165" s="265"/>
      <c r="AN165" s="265"/>
      <c r="AO165" s="265"/>
      <c r="AP165" s="265"/>
      <c r="AQ165" s="265"/>
      <c r="AR165" s="265"/>
      <c r="AS165" s="265"/>
      <c r="AT165" s="265"/>
      <c r="AU165" s="265"/>
      <c r="AV165" s="265"/>
      <c r="AW165" s="265"/>
      <c r="AX165" s="265"/>
      <c r="AY165" s="265"/>
      <c r="AZ165" s="265"/>
      <c r="BA165" s="265"/>
      <c r="BB165" s="265"/>
      <c r="BC165" s="265"/>
      <c r="BD165" s="265"/>
      <c r="BE165" s="265"/>
      <c r="BF165" s="265"/>
      <c r="BG165" s="265"/>
      <c r="BH165" s="265"/>
      <c r="BI165" s="266"/>
      <c r="BJ165" s="254">
        <f>SUM(BG66:BI164)</f>
        <v>565</v>
      </c>
      <c r="BK165" s="255"/>
      <c r="BL165" s="256"/>
      <c r="BM165" s="263" t="s">
        <v>263</v>
      </c>
      <c r="BN165" s="264"/>
      <c r="BO165" s="264"/>
    </row>
    <row r="166" spans="2:67" ht="15" customHeight="1" thickTop="1" thickBot="1">
      <c r="B166" s="212"/>
      <c r="C166" s="213"/>
      <c r="D166" s="213"/>
      <c r="E166" s="213"/>
      <c r="F166" s="213"/>
      <c r="G166" s="213"/>
      <c r="H166" s="213"/>
      <c r="I166" s="213"/>
      <c r="J166" s="213"/>
      <c r="K166" s="213"/>
      <c r="L166" s="214"/>
      <c r="M166" s="218"/>
      <c r="N166" s="218"/>
      <c r="O166" s="218"/>
      <c r="P166" s="218"/>
      <c r="Q166" s="218"/>
      <c r="R166" s="218"/>
      <c r="S166" s="218"/>
      <c r="T166" s="218"/>
      <c r="U166" s="218"/>
      <c r="V166" s="218"/>
      <c r="W166" s="218"/>
      <c r="X166" s="218"/>
      <c r="Y166" s="218"/>
      <c r="Z166" s="218"/>
      <c r="AA166" s="218"/>
      <c r="AB166" s="218"/>
      <c r="AC166" s="182"/>
      <c r="AD166" s="182"/>
      <c r="AE166" s="182"/>
      <c r="AF166" s="182"/>
      <c r="AG166" s="267"/>
      <c r="AH166" s="267"/>
      <c r="AI166" s="267"/>
      <c r="AJ166" s="267"/>
      <c r="AK166" s="267"/>
      <c r="AL166" s="267"/>
      <c r="AM166" s="267"/>
      <c r="AN166" s="267"/>
      <c r="AO166" s="267"/>
      <c r="AP166" s="267"/>
      <c r="AQ166" s="267"/>
      <c r="AR166" s="267"/>
      <c r="AS166" s="267"/>
      <c r="AT166" s="267"/>
      <c r="AU166" s="267"/>
      <c r="AV166" s="267"/>
      <c r="AW166" s="267"/>
      <c r="AX166" s="267"/>
      <c r="AY166" s="267"/>
      <c r="AZ166" s="267"/>
      <c r="BA166" s="267"/>
      <c r="BB166" s="267"/>
      <c r="BC166" s="267"/>
      <c r="BD166" s="267"/>
      <c r="BE166" s="267"/>
      <c r="BF166" s="267"/>
      <c r="BG166" s="267"/>
      <c r="BH166" s="267"/>
      <c r="BI166" s="268"/>
      <c r="BJ166" s="257"/>
      <c r="BK166" s="258"/>
      <c r="BL166" s="259"/>
      <c r="BM166" s="263"/>
      <c r="BN166" s="264"/>
      <c r="BO166" s="264"/>
    </row>
    <row r="167" spans="2:67" ht="15" customHeight="1" thickTop="1" thickBot="1">
      <c r="B167" s="215"/>
      <c r="C167" s="216"/>
      <c r="D167" s="216"/>
      <c r="E167" s="216"/>
      <c r="F167" s="216"/>
      <c r="G167" s="216"/>
      <c r="H167" s="216"/>
      <c r="I167" s="216"/>
      <c r="J167" s="216"/>
      <c r="K167" s="216"/>
      <c r="L167" s="217"/>
      <c r="M167" s="218"/>
      <c r="N167" s="218"/>
      <c r="O167" s="218"/>
      <c r="P167" s="218"/>
      <c r="Q167" s="218"/>
      <c r="R167" s="218"/>
      <c r="S167" s="218"/>
      <c r="T167" s="218"/>
      <c r="U167" s="218"/>
      <c r="V167" s="218"/>
      <c r="W167" s="218"/>
      <c r="X167" s="218"/>
      <c r="Y167" s="218"/>
      <c r="Z167" s="218"/>
      <c r="AA167" s="218"/>
      <c r="AB167" s="218"/>
      <c r="AC167" s="182"/>
      <c r="AD167" s="182"/>
      <c r="AE167" s="182"/>
      <c r="AF167" s="182"/>
      <c r="AG167" s="267"/>
      <c r="AH167" s="267"/>
      <c r="AI167" s="267"/>
      <c r="AJ167" s="267"/>
      <c r="AK167" s="267"/>
      <c r="AL167" s="267"/>
      <c r="AM167" s="267"/>
      <c r="AN167" s="267"/>
      <c r="AO167" s="267"/>
      <c r="AP167" s="267"/>
      <c r="AQ167" s="267"/>
      <c r="AR167" s="267"/>
      <c r="AS167" s="267"/>
      <c r="AT167" s="267"/>
      <c r="AU167" s="267"/>
      <c r="AV167" s="267"/>
      <c r="AW167" s="267"/>
      <c r="AX167" s="267"/>
      <c r="AY167" s="267"/>
      <c r="AZ167" s="267"/>
      <c r="BA167" s="267"/>
      <c r="BB167" s="267"/>
      <c r="BC167" s="267"/>
      <c r="BD167" s="267"/>
      <c r="BE167" s="267"/>
      <c r="BF167" s="267"/>
      <c r="BG167" s="267"/>
      <c r="BH167" s="267"/>
      <c r="BI167" s="268"/>
      <c r="BJ167" s="260"/>
      <c r="BK167" s="261"/>
      <c r="BL167" s="262"/>
      <c r="BM167" s="263"/>
      <c r="BN167" s="264"/>
      <c r="BO167" s="264"/>
    </row>
    <row r="168" spans="2:67" ht="15" customHeight="1" thickTop="1" thickBot="1">
      <c r="B168" s="209"/>
      <c r="C168" s="210"/>
      <c r="D168" s="210"/>
      <c r="E168" s="210"/>
      <c r="F168" s="210"/>
      <c r="G168" s="210"/>
      <c r="H168" s="210"/>
      <c r="I168" s="210"/>
      <c r="J168" s="210"/>
      <c r="K168" s="210"/>
      <c r="L168" s="211"/>
      <c r="M168" s="218"/>
      <c r="N168" s="218"/>
      <c r="O168" s="218"/>
      <c r="P168" s="218"/>
      <c r="Q168" s="218"/>
      <c r="R168" s="218"/>
      <c r="S168" s="218"/>
      <c r="T168" s="218"/>
      <c r="U168" s="218"/>
      <c r="V168" s="218"/>
      <c r="W168" s="218"/>
      <c r="X168" s="218"/>
      <c r="Y168" s="218"/>
      <c r="Z168" s="218"/>
      <c r="AA168" s="218"/>
      <c r="AB168" s="218"/>
      <c r="AC168" s="182"/>
      <c r="AD168" s="182"/>
      <c r="AE168" s="182"/>
      <c r="AF168" s="182"/>
      <c r="AG168" s="246" t="s">
        <v>40</v>
      </c>
      <c r="AH168" s="246"/>
      <c r="AI168" s="246"/>
      <c r="AJ168" s="246"/>
      <c r="AK168" s="246"/>
      <c r="AL168" s="246"/>
      <c r="AM168" s="246"/>
      <c r="AN168" s="246"/>
      <c r="AO168" s="246"/>
      <c r="AP168" s="246" t="s">
        <v>41</v>
      </c>
      <c r="AQ168" s="246"/>
      <c r="AR168" s="246"/>
      <c r="AS168" s="246"/>
      <c r="AT168" s="247" t="s">
        <v>42</v>
      </c>
      <c r="AU168" s="247"/>
      <c r="AV168" s="247"/>
      <c r="AW168" s="246" t="s">
        <v>43</v>
      </c>
      <c r="AX168" s="246"/>
      <c r="AY168" s="246"/>
      <c r="AZ168" s="246"/>
      <c r="BA168" s="246"/>
      <c r="BB168" s="246"/>
      <c r="BC168" s="248" t="s">
        <v>44</v>
      </c>
      <c r="BD168" s="249"/>
      <c r="BE168" s="248" t="s">
        <v>45</v>
      </c>
      <c r="BF168" s="249"/>
      <c r="BG168" s="246" t="s">
        <v>46</v>
      </c>
      <c r="BH168" s="246"/>
      <c r="BI168" s="246"/>
      <c r="BJ168" s="254">
        <f>SUM(BG174:BI209)</f>
        <v>11</v>
      </c>
      <c r="BK168" s="255"/>
      <c r="BL168" s="256"/>
      <c r="BM168" s="263" t="s">
        <v>264</v>
      </c>
      <c r="BN168" s="264"/>
      <c r="BO168" s="264"/>
    </row>
    <row r="169" spans="2:67" ht="15" customHeight="1" thickTop="1" thickBot="1">
      <c r="B169" s="212"/>
      <c r="C169" s="213"/>
      <c r="D169" s="213"/>
      <c r="E169" s="213"/>
      <c r="F169" s="213"/>
      <c r="G169" s="213"/>
      <c r="H169" s="213"/>
      <c r="I169" s="213"/>
      <c r="J169" s="213"/>
      <c r="K169" s="213"/>
      <c r="L169" s="214"/>
      <c r="M169" s="218"/>
      <c r="N169" s="218"/>
      <c r="O169" s="218"/>
      <c r="P169" s="218"/>
      <c r="Q169" s="218"/>
      <c r="R169" s="218"/>
      <c r="S169" s="218"/>
      <c r="T169" s="218"/>
      <c r="U169" s="218"/>
      <c r="V169" s="218"/>
      <c r="W169" s="218"/>
      <c r="X169" s="218"/>
      <c r="Y169" s="218"/>
      <c r="Z169" s="218"/>
      <c r="AA169" s="218"/>
      <c r="AB169" s="218"/>
      <c r="AC169" s="182"/>
      <c r="AD169" s="182"/>
      <c r="AE169" s="182"/>
      <c r="AF169" s="182"/>
      <c r="AG169" s="246"/>
      <c r="AH169" s="246"/>
      <c r="AI169" s="246"/>
      <c r="AJ169" s="246"/>
      <c r="AK169" s="246"/>
      <c r="AL169" s="246"/>
      <c r="AM169" s="246"/>
      <c r="AN169" s="246"/>
      <c r="AO169" s="246"/>
      <c r="AP169" s="246"/>
      <c r="AQ169" s="246"/>
      <c r="AR169" s="246"/>
      <c r="AS169" s="246"/>
      <c r="AT169" s="247"/>
      <c r="AU169" s="247"/>
      <c r="AV169" s="247"/>
      <c r="AW169" s="246"/>
      <c r="AX169" s="246"/>
      <c r="AY169" s="246"/>
      <c r="AZ169" s="246"/>
      <c r="BA169" s="246"/>
      <c r="BB169" s="246"/>
      <c r="BC169" s="250"/>
      <c r="BD169" s="251"/>
      <c r="BE169" s="250"/>
      <c r="BF169" s="251"/>
      <c r="BG169" s="246"/>
      <c r="BH169" s="246"/>
      <c r="BI169" s="246"/>
      <c r="BJ169" s="257"/>
      <c r="BK169" s="258"/>
      <c r="BL169" s="259"/>
      <c r="BM169" s="263"/>
      <c r="BN169" s="264"/>
      <c r="BO169" s="264"/>
    </row>
    <row r="170" spans="2:67" ht="15" customHeight="1" thickTop="1" thickBot="1">
      <c r="B170" s="215"/>
      <c r="C170" s="216"/>
      <c r="D170" s="216"/>
      <c r="E170" s="216"/>
      <c r="F170" s="216"/>
      <c r="G170" s="216"/>
      <c r="H170" s="216"/>
      <c r="I170" s="216"/>
      <c r="J170" s="216"/>
      <c r="K170" s="216"/>
      <c r="L170" s="217"/>
      <c r="M170" s="218"/>
      <c r="N170" s="218"/>
      <c r="O170" s="218"/>
      <c r="P170" s="218"/>
      <c r="Q170" s="218"/>
      <c r="R170" s="218"/>
      <c r="S170" s="218"/>
      <c r="T170" s="218"/>
      <c r="U170" s="218"/>
      <c r="V170" s="218"/>
      <c r="W170" s="218"/>
      <c r="X170" s="218"/>
      <c r="Y170" s="218"/>
      <c r="Z170" s="218"/>
      <c r="AA170" s="218"/>
      <c r="AB170" s="218"/>
      <c r="AC170" s="182"/>
      <c r="AD170" s="182"/>
      <c r="AE170" s="182"/>
      <c r="AF170" s="182"/>
      <c r="AG170" s="246"/>
      <c r="AH170" s="246"/>
      <c r="AI170" s="246"/>
      <c r="AJ170" s="246"/>
      <c r="AK170" s="246"/>
      <c r="AL170" s="246"/>
      <c r="AM170" s="246"/>
      <c r="AN170" s="246"/>
      <c r="AO170" s="246"/>
      <c r="AP170" s="246"/>
      <c r="AQ170" s="246"/>
      <c r="AR170" s="246"/>
      <c r="AS170" s="246"/>
      <c r="AT170" s="247"/>
      <c r="AU170" s="247"/>
      <c r="AV170" s="247"/>
      <c r="AW170" s="246"/>
      <c r="AX170" s="246"/>
      <c r="AY170" s="246"/>
      <c r="AZ170" s="246"/>
      <c r="BA170" s="246"/>
      <c r="BB170" s="246"/>
      <c r="BC170" s="250"/>
      <c r="BD170" s="251"/>
      <c r="BE170" s="250"/>
      <c r="BF170" s="251"/>
      <c r="BG170" s="246"/>
      <c r="BH170" s="246"/>
      <c r="BI170" s="246"/>
      <c r="BJ170" s="260"/>
      <c r="BK170" s="261"/>
      <c r="BL170" s="262"/>
      <c r="BM170" s="263"/>
      <c r="BN170" s="264"/>
      <c r="BO170" s="264"/>
    </row>
    <row r="171" spans="2:67" ht="15" customHeight="1" thickTop="1" thickBot="1">
      <c r="B171" s="209"/>
      <c r="C171" s="210"/>
      <c r="D171" s="210"/>
      <c r="E171" s="210"/>
      <c r="F171" s="210"/>
      <c r="G171" s="210"/>
      <c r="H171" s="210"/>
      <c r="I171" s="210"/>
      <c r="J171" s="210"/>
      <c r="K171" s="210"/>
      <c r="L171" s="211"/>
      <c r="M171" s="218"/>
      <c r="N171" s="218"/>
      <c r="O171" s="218"/>
      <c r="P171" s="218"/>
      <c r="Q171" s="218"/>
      <c r="R171" s="218"/>
      <c r="S171" s="218"/>
      <c r="T171" s="218"/>
      <c r="U171" s="218"/>
      <c r="V171" s="218"/>
      <c r="W171" s="218"/>
      <c r="X171" s="218"/>
      <c r="Y171" s="218"/>
      <c r="Z171" s="218"/>
      <c r="AA171" s="218"/>
      <c r="AB171" s="218"/>
      <c r="AC171" s="182"/>
      <c r="AD171" s="182"/>
      <c r="AE171" s="182"/>
      <c r="AF171" s="182"/>
      <c r="AG171" s="246"/>
      <c r="AH171" s="246"/>
      <c r="AI171" s="246"/>
      <c r="AJ171" s="246"/>
      <c r="AK171" s="246"/>
      <c r="AL171" s="246"/>
      <c r="AM171" s="246"/>
      <c r="AN171" s="246"/>
      <c r="AO171" s="246"/>
      <c r="AP171" s="246"/>
      <c r="AQ171" s="246"/>
      <c r="AR171" s="246"/>
      <c r="AS171" s="246"/>
      <c r="AT171" s="247"/>
      <c r="AU171" s="247"/>
      <c r="AV171" s="247"/>
      <c r="AW171" s="246" t="s">
        <v>48</v>
      </c>
      <c r="AX171" s="246"/>
      <c r="AY171" s="246" t="s">
        <v>49</v>
      </c>
      <c r="AZ171" s="246"/>
      <c r="BA171" s="246" t="s">
        <v>50</v>
      </c>
      <c r="BB171" s="246"/>
      <c r="BC171" s="250"/>
      <c r="BD171" s="251"/>
      <c r="BE171" s="250"/>
      <c r="BF171" s="251"/>
      <c r="BG171" s="246"/>
      <c r="BH171" s="246"/>
      <c r="BI171" s="246"/>
      <c r="BJ171" s="254">
        <f>BJ165+BJ168+BJ177</f>
        <v>577.1</v>
      </c>
      <c r="BK171" s="255"/>
      <c r="BL171" s="256"/>
      <c r="BM171" s="263" t="s">
        <v>265</v>
      </c>
      <c r="BN171" s="264"/>
      <c r="BO171" s="264"/>
    </row>
    <row r="172" spans="2:67" ht="15" customHeight="1" thickTop="1" thickBot="1">
      <c r="B172" s="212"/>
      <c r="C172" s="213"/>
      <c r="D172" s="213"/>
      <c r="E172" s="213"/>
      <c r="F172" s="213"/>
      <c r="G172" s="213"/>
      <c r="H172" s="213"/>
      <c r="I172" s="213"/>
      <c r="J172" s="213"/>
      <c r="K172" s="213"/>
      <c r="L172" s="214"/>
      <c r="M172" s="218"/>
      <c r="N172" s="218"/>
      <c r="O172" s="218"/>
      <c r="P172" s="218"/>
      <c r="Q172" s="218"/>
      <c r="R172" s="218"/>
      <c r="S172" s="218"/>
      <c r="T172" s="218"/>
      <c r="U172" s="218"/>
      <c r="V172" s="218"/>
      <c r="W172" s="218"/>
      <c r="X172" s="218"/>
      <c r="Y172" s="218"/>
      <c r="Z172" s="218"/>
      <c r="AA172" s="218"/>
      <c r="AB172" s="218"/>
      <c r="AC172" s="182"/>
      <c r="AD172" s="182"/>
      <c r="AE172" s="182"/>
      <c r="AF172" s="182"/>
      <c r="AG172" s="246"/>
      <c r="AH172" s="246"/>
      <c r="AI172" s="246"/>
      <c r="AJ172" s="246"/>
      <c r="AK172" s="246"/>
      <c r="AL172" s="246"/>
      <c r="AM172" s="246"/>
      <c r="AN172" s="246"/>
      <c r="AO172" s="246"/>
      <c r="AP172" s="246"/>
      <c r="AQ172" s="246"/>
      <c r="AR172" s="246"/>
      <c r="AS172" s="246"/>
      <c r="AT172" s="247"/>
      <c r="AU172" s="247"/>
      <c r="AV172" s="247"/>
      <c r="AW172" s="246"/>
      <c r="AX172" s="246"/>
      <c r="AY172" s="246"/>
      <c r="AZ172" s="246"/>
      <c r="BA172" s="246"/>
      <c r="BB172" s="246"/>
      <c r="BC172" s="250"/>
      <c r="BD172" s="251"/>
      <c r="BE172" s="250"/>
      <c r="BF172" s="251"/>
      <c r="BG172" s="246"/>
      <c r="BH172" s="246"/>
      <c r="BI172" s="246"/>
      <c r="BJ172" s="257"/>
      <c r="BK172" s="258"/>
      <c r="BL172" s="259"/>
      <c r="BM172" s="263"/>
      <c r="BN172" s="264"/>
      <c r="BO172" s="264"/>
    </row>
    <row r="173" spans="2:67" ht="15" customHeight="1" thickTop="1" thickBot="1">
      <c r="B173" s="215"/>
      <c r="C173" s="216"/>
      <c r="D173" s="216"/>
      <c r="E173" s="216"/>
      <c r="F173" s="216"/>
      <c r="G173" s="216"/>
      <c r="H173" s="216"/>
      <c r="I173" s="216"/>
      <c r="J173" s="216"/>
      <c r="K173" s="216"/>
      <c r="L173" s="217"/>
      <c r="M173" s="218"/>
      <c r="N173" s="218"/>
      <c r="O173" s="218"/>
      <c r="P173" s="218"/>
      <c r="Q173" s="218"/>
      <c r="R173" s="218"/>
      <c r="S173" s="218"/>
      <c r="T173" s="218"/>
      <c r="U173" s="218"/>
      <c r="V173" s="218"/>
      <c r="W173" s="218"/>
      <c r="X173" s="218"/>
      <c r="Y173" s="218"/>
      <c r="Z173" s="218"/>
      <c r="AA173" s="218"/>
      <c r="AB173" s="218"/>
      <c r="AC173" s="182"/>
      <c r="AD173" s="182"/>
      <c r="AE173" s="182"/>
      <c r="AF173" s="182"/>
      <c r="AG173" s="246"/>
      <c r="AH173" s="246"/>
      <c r="AI173" s="246"/>
      <c r="AJ173" s="246"/>
      <c r="AK173" s="246"/>
      <c r="AL173" s="246"/>
      <c r="AM173" s="246"/>
      <c r="AN173" s="246"/>
      <c r="AO173" s="246"/>
      <c r="AP173" s="246"/>
      <c r="AQ173" s="246"/>
      <c r="AR173" s="246"/>
      <c r="AS173" s="246"/>
      <c r="AT173" s="247"/>
      <c r="AU173" s="247"/>
      <c r="AV173" s="247"/>
      <c r="AW173" s="246"/>
      <c r="AX173" s="246"/>
      <c r="AY173" s="246"/>
      <c r="AZ173" s="246"/>
      <c r="BA173" s="246"/>
      <c r="BB173" s="246"/>
      <c r="BC173" s="252"/>
      <c r="BD173" s="253"/>
      <c r="BE173" s="252"/>
      <c r="BF173" s="253"/>
      <c r="BG173" s="246"/>
      <c r="BH173" s="246"/>
      <c r="BI173" s="246"/>
      <c r="BJ173" s="260"/>
      <c r="BK173" s="261"/>
      <c r="BL173" s="262"/>
      <c r="BM173" s="263"/>
      <c r="BN173" s="264"/>
      <c r="BO173" s="264"/>
    </row>
    <row r="174" spans="2:67" ht="15.75" customHeight="1" thickTop="1" thickBot="1">
      <c r="B174" s="209"/>
      <c r="C174" s="210"/>
      <c r="D174" s="210"/>
      <c r="E174" s="210"/>
      <c r="F174" s="210"/>
      <c r="G174" s="210"/>
      <c r="H174" s="210"/>
      <c r="I174" s="210"/>
      <c r="J174" s="210"/>
      <c r="K174" s="210"/>
      <c r="L174" s="211"/>
      <c r="M174" s="218"/>
      <c r="N174" s="218"/>
      <c r="O174" s="218"/>
      <c r="P174" s="218"/>
      <c r="Q174" s="218"/>
      <c r="R174" s="218"/>
      <c r="S174" s="218"/>
      <c r="T174" s="218"/>
      <c r="U174" s="218"/>
      <c r="V174" s="218"/>
      <c r="W174" s="218"/>
      <c r="X174" s="218"/>
      <c r="Y174" s="218"/>
      <c r="Z174" s="218"/>
      <c r="AA174" s="218"/>
      <c r="AB174" s="218"/>
      <c r="AC174" s="182"/>
      <c r="AD174" s="182"/>
      <c r="AE174" s="182"/>
      <c r="AF174" s="182"/>
      <c r="AG174" s="222" t="s">
        <v>144</v>
      </c>
      <c r="AH174" s="223"/>
      <c r="AI174" s="223"/>
      <c r="AJ174" s="223"/>
      <c r="AK174" s="223"/>
      <c r="AL174" s="223"/>
      <c r="AM174" s="223"/>
      <c r="AN174" s="223"/>
      <c r="AO174" s="224"/>
      <c r="AP174" s="231" t="s">
        <v>184</v>
      </c>
      <c r="AQ174" s="231"/>
      <c r="AR174" s="231"/>
      <c r="AS174" s="231"/>
      <c r="AT174" s="200">
        <f>AY174+'14.02'!AT174:AV176</f>
        <v>2</v>
      </c>
      <c r="AU174" s="206"/>
      <c r="AV174" s="201"/>
      <c r="AW174" s="188">
        <f>'14.02'!BG174</f>
        <v>1</v>
      </c>
      <c r="AX174" s="189"/>
      <c r="AY174" s="194"/>
      <c r="AZ174" s="195"/>
      <c r="BA174" s="188"/>
      <c r="BB174" s="189"/>
      <c r="BC174" s="200">
        <f>BA174+'14.02'!BC174</f>
        <v>0</v>
      </c>
      <c r="BD174" s="201"/>
      <c r="BE174" s="200">
        <f>BA174+'14.02'!BE174</f>
        <v>1</v>
      </c>
      <c r="BF174" s="201"/>
      <c r="BG174" s="200">
        <f>AW174+AY174-BA174</f>
        <v>1</v>
      </c>
      <c r="BH174" s="206"/>
      <c r="BI174" s="201"/>
      <c r="BJ174" s="254">
        <f>IF(AG45&gt;0,(AG36/1000)^2*AG45*0.7854*1.3,0)</f>
        <v>0</v>
      </c>
      <c r="BK174" s="255"/>
      <c r="BL174" s="256"/>
      <c r="BM174" s="263" t="s">
        <v>279</v>
      </c>
      <c r="BN174" s="264"/>
      <c r="BO174" s="264"/>
    </row>
    <row r="175" spans="2:67" ht="15" customHeight="1" thickTop="1" thickBot="1">
      <c r="B175" s="212"/>
      <c r="C175" s="213"/>
      <c r="D175" s="213"/>
      <c r="E175" s="213"/>
      <c r="F175" s="213"/>
      <c r="G175" s="213"/>
      <c r="H175" s="213"/>
      <c r="I175" s="213"/>
      <c r="J175" s="213"/>
      <c r="K175" s="213"/>
      <c r="L175" s="214"/>
      <c r="M175" s="218"/>
      <c r="N175" s="218"/>
      <c r="O175" s="218"/>
      <c r="P175" s="218"/>
      <c r="Q175" s="218"/>
      <c r="R175" s="218"/>
      <c r="S175" s="218"/>
      <c r="T175" s="218"/>
      <c r="U175" s="218"/>
      <c r="V175" s="218"/>
      <c r="W175" s="218"/>
      <c r="X175" s="218"/>
      <c r="Y175" s="218"/>
      <c r="Z175" s="218"/>
      <c r="AA175" s="218"/>
      <c r="AB175" s="218"/>
      <c r="AC175" s="182"/>
      <c r="AD175" s="182"/>
      <c r="AE175" s="182"/>
      <c r="AF175" s="182"/>
      <c r="AG175" s="225"/>
      <c r="AH175" s="226"/>
      <c r="AI175" s="226"/>
      <c r="AJ175" s="226"/>
      <c r="AK175" s="226"/>
      <c r="AL175" s="226"/>
      <c r="AM175" s="226"/>
      <c r="AN175" s="226"/>
      <c r="AO175" s="227"/>
      <c r="AP175" s="231"/>
      <c r="AQ175" s="231"/>
      <c r="AR175" s="231"/>
      <c r="AS175" s="231"/>
      <c r="AT175" s="202"/>
      <c r="AU175" s="207"/>
      <c r="AV175" s="203"/>
      <c r="AW175" s="190"/>
      <c r="AX175" s="191"/>
      <c r="AY175" s="196"/>
      <c r="AZ175" s="197"/>
      <c r="BA175" s="190"/>
      <c r="BB175" s="191"/>
      <c r="BC175" s="202"/>
      <c r="BD175" s="203"/>
      <c r="BE175" s="202"/>
      <c r="BF175" s="203"/>
      <c r="BG175" s="202"/>
      <c r="BH175" s="207"/>
      <c r="BI175" s="203"/>
      <c r="BJ175" s="257"/>
      <c r="BK175" s="258"/>
      <c r="BL175" s="259"/>
      <c r="BM175" s="263"/>
      <c r="BN175" s="264"/>
      <c r="BO175" s="264"/>
    </row>
    <row r="176" spans="2:67" ht="15" customHeight="1" thickTop="1" thickBot="1">
      <c r="B176" s="215"/>
      <c r="C176" s="216"/>
      <c r="D176" s="216"/>
      <c r="E176" s="216"/>
      <c r="F176" s="216"/>
      <c r="G176" s="216"/>
      <c r="H176" s="216"/>
      <c r="I176" s="216"/>
      <c r="J176" s="216"/>
      <c r="K176" s="216"/>
      <c r="L176" s="217"/>
      <c r="M176" s="218"/>
      <c r="N176" s="218"/>
      <c r="O176" s="218"/>
      <c r="P176" s="218"/>
      <c r="Q176" s="218"/>
      <c r="R176" s="218"/>
      <c r="S176" s="218"/>
      <c r="T176" s="218"/>
      <c r="U176" s="218"/>
      <c r="V176" s="218"/>
      <c r="W176" s="218"/>
      <c r="X176" s="218"/>
      <c r="Y176" s="218"/>
      <c r="Z176" s="218"/>
      <c r="AA176" s="218"/>
      <c r="AB176" s="218"/>
      <c r="AC176" s="182"/>
      <c r="AD176" s="182"/>
      <c r="AE176" s="182"/>
      <c r="AF176" s="182"/>
      <c r="AG176" s="228"/>
      <c r="AH176" s="229"/>
      <c r="AI176" s="229"/>
      <c r="AJ176" s="229"/>
      <c r="AK176" s="229"/>
      <c r="AL176" s="229"/>
      <c r="AM176" s="229"/>
      <c r="AN176" s="229"/>
      <c r="AO176" s="230"/>
      <c r="AP176" s="231"/>
      <c r="AQ176" s="231"/>
      <c r="AR176" s="231"/>
      <c r="AS176" s="231"/>
      <c r="AT176" s="204"/>
      <c r="AU176" s="208"/>
      <c r="AV176" s="205"/>
      <c r="AW176" s="192"/>
      <c r="AX176" s="193"/>
      <c r="AY176" s="198"/>
      <c r="AZ176" s="199"/>
      <c r="BA176" s="192"/>
      <c r="BB176" s="193"/>
      <c r="BC176" s="204"/>
      <c r="BD176" s="205"/>
      <c r="BE176" s="204"/>
      <c r="BF176" s="205"/>
      <c r="BG176" s="204"/>
      <c r="BH176" s="208"/>
      <c r="BI176" s="205"/>
      <c r="BJ176" s="260"/>
      <c r="BK176" s="261"/>
      <c r="BL176" s="262"/>
      <c r="BM176" s="263"/>
      <c r="BN176" s="264"/>
      <c r="BO176" s="264"/>
    </row>
    <row r="177" spans="2:67" ht="15" customHeight="1" thickTop="1" thickBot="1">
      <c r="B177" s="209"/>
      <c r="C177" s="210"/>
      <c r="D177" s="210"/>
      <c r="E177" s="210"/>
      <c r="F177" s="210"/>
      <c r="G177" s="210"/>
      <c r="H177" s="210"/>
      <c r="I177" s="210"/>
      <c r="J177" s="210"/>
      <c r="K177" s="210"/>
      <c r="L177" s="211"/>
      <c r="M177" s="182"/>
      <c r="N177" s="182"/>
      <c r="O177" s="182"/>
      <c r="P177" s="182"/>
      <c r="Q177" s="218"/>
      <c r="R177" s="218"/>
      <c r="S177" s="218"/>
      <c r="T177" s="218"/>
      <c r="U177" s="218"/>
      <c r="V177" s="218"/>
      <c r="W177" s="218"/>
      <c r="X177" s="218"/>
      <c r="Y177" s="218"/>
      <c r="Z177" s="218"/>
      <c r="AA177" s="218"/>
      <c r="AB177" s="218"/>
      <c r="AC177" s="218"/>
      <c r="AD177" s="218"/>
      <c r="AE177" s="218"/>
      <c r="AF177" s="218"/>
      <c r="AG177" s="222" t="s">
        <v>145</v>
      </c>
      <c r="AH177" s="223"/>
      <c r="AI177" s="223"/>
      <c r="AJ177" s="223"/>
      <c r="AK177" s="223"/>
      <c r="AL177" s="223"/>
      <c r="AM177" s="223"/>
      <c r="AN177" s="223"/>
      <c r="AO177" s="224"/>
      <c r="AP177" s="231" t="s">
        <v>184</v>
      </c>
      <c r="AQ177" s="231"/>
      <c r="AR177" s="231"/>
      <c r="AS177" s="231"/>
      <c r="AT177" s="200">
        <f>AY177+'14.02'!AT177:AV179</f>
        <v>0</v>
      </c>
      <c r="AU177" s="206"/>
      <c r="AV177" s="201"/>
      <c r="AW177" s="188">
        <f>'14.02'!BG177</f>
        <v>0</v>
      </c>
      <c r="AX177" s="189"/>
      <c r="AY177" s="194"/>
      <c r="AZ177" s="195"/>
      <c r="BA177" s="188"/>
      <c r="BB177" s="189"/>
      <c r="BC177" s="200">
        <f>BA177+'14.02'!BC177</f>
        <v>0</v>
      </c>
      <c r="BD177" s="201"/>
      <c r="BE177" s="200">
        <f>BA177+'14.02'!BE177</f>
        <v>0</v>
      </c>
      <c r="BF177" s="201"/>
      <c r="BG177" s="200">
        <f>AW177+AY177-BA177</f>
        <v>0</v>
      </c>
      <c r="BH177" s="206"/>
      <c r="BI177" s="201"/>
      <c r="BJ177" s="254">
        <v>1.1000000000000001</v>
      </c>
      <c r="BK177" s="255"/>
      <c r="BL177" s="256"/>
      <c r="BM177" s="263" t="s">
        <v>371</v>
      </c>
      <c r="BN177" s="264"/>
      <c r="BO177" s="264"/>
    </row>
    <row r="178" spans="2:67" ht="15.75" customHeight="1" thickTop="1" thickBot="1">
      <c r="B178" s="212"/>
      <c r="C178" s="213"/>
      <c r="D178" s="213"/>
      <c r="E178" s="213"/>
      <c r="F178" s="213"/>
      <c r="G178" s="213"/>
      <c r="H178" s="213"/>
      <c r="I178" s="213"/>
      <c r="J178" s="213"/>
      <c r="K178" s="213"/>
      <c r="L178" s="214"/>
      <c r="M178" s="182"/>
      <c r="N178" s="182"/>
      <c r="O178" s="182"/>
      <c r="P178" s="182"/>
      <c r="Q178" s="218"/>
      <c r="R178" s="218"/>
      <c r="S178" s="218"/>
      <c r="T178" s="218"/>
      <c r="U178" s="218"/>
      <c r="V178" s="218"/>
      <c r="W178" s="218"/>
      <c r="X178" s="218"/>
      <c r="Y178" s="218"/>
      <c r="Z178" s="218"/>
      <c r="AA178" s="218"/>
      <c r="AB178" s="218"/>
      <c r="AC178" s="218"/>
      <c r="AD178" s="218"/>
      <c r="AE178" s="218"/>
      <c r="AF178" s="218"/>
      <c r="AG178" s="225"/>
      <c r="AH178" s="226"/>
      <c r="AI178" s="226"/>
      <c r="AJ178" s="226"/>
      <c r="AK178" s="226"/>
      <c r="AL178" s="226"/>
      <c r="AM178" s="226"/>
      <c r="AN178" s="226"/>
      <c r="AO178" s="227"/>
      <c r="AP178" s="231"/>
      <c r="AQ178" s="231"/>
      <c r="AR178" s="231"/>
      <c r="AS178" s="231"/>
      <c r="AT178" s="202"/>
      <c r="AU178" s="207"/>
      <c r="AV178" s="203"/>
      <c r="AW178" s="190"/>
      <c r="AX178" s="191"/>
      <c r="AY178" s="196"/>
      <c r="AZ178" s="197"/>
      <c r="BA178" s="190"/>
      <c r="BB178" s="191"/>
      <c r="BC178" s="202"/>
      <c r="BD178" s="203"/>
      <c r="BE178" s="202"/>
      <c r="BF178" s="203"/>
      <c r="BG178" s="202"/>
      <c r="BH178" s="207"/>
      <c r="BI178" s="203"/>
      <c r="BJ178" s="257"/>
      <c r="BK178" s="258"/>
      <c r="BL178" s="259"/>
      <c r="BM178" s="263"/>
      <c r="BN178" s="264"/>
      <c r="BO178" s="264"/>
    </row>
    <row r="179" spans="2:67" ht="15.75" customHeight="1" thickTop="1" thickBot="1">
      <c r="B179" s="215"/>
      <c r="C179" s="216"/>
      <c r="D179" s="216"/>
      <c r="E179" s="216"/>
      <c r="F179" s="216"/>
      <c r="G179" s="216"/>
      <c r="H179" s="216"/>
      <c r="I179" s="216"/>
      <c r="J179" s="216"/>
      <c r="K179" s="216"/>
      <c r="L179" s="217"/>
      <c r="M179" s="182"/>
      <c r="N179" s="182"/>
      <c r="O179" s="182"/>
      <c r="P179" s="182"/>
      <c r="Q179" s="218"/>
      <c r="R179" s="218"/>
      <c r="S179" s="218"/>
      <c r="T179" s="218"/>
      <c r="U179" s="218"/>
      <c r="V179" s="218"/>
      <c r="W179" s="218"/>
      <c r="X179" s="218"/>
      <c r="Y179" s="218"/>
      <c r="Z179" s="218"/>
      <c r="AA179" s="218"/>
      <c r="AB179" s="218"/>
      <c r="AC179" s="218"/>
      <c r="AD179" s="218"/>
      <c r="AE179" s="218"/>
      <c r="AF179" s="218"/>
      <c r="AG179" s="228"/>
      <c r="AH179" s="229"/>
      <c r="AI179" s="229"/>
      <c r="AJ179" s="229"/>
      <c r="AK179" s="229"/>
      <c r="AL179" s="229"/>
      <c r="AM179" s="229"/>
      <c r="AN179" s="229"/>
      <c r="AO179" s="230"/>
      <c r="AP179" s="231"/>
      <c r="AQ179" s="231"/>
      <c r="AR179" s="231"/>
      <c r="AS179" s="231"/>
      <c r="AT179" s="204"/>
      <c r="AU179" s="208"/>
      <c r="AV179" s="205"/>
      <c r="AW179" s="192"/>
      <c r="AX179" s="193"/>
      <c r="AY179" s="198"/>
      <c r="AZ179" s="199"/>
      <c r="BA179" s="192"/>
      <c r="BB179" s="193"/>
      <c r="BC179" s="204"/>
      <c r="BD179" s="205"/>
      <c r="BE179" s="204"/>
      <c r="BF179" s="205"/>
      <c r="BG179" s="204"/>
      <c r="BH179" s="208"/>
      <c r="BI179" s="205"/>
      <c r="BJ179" s="260"/>
      <c r="BK179" s="261"/>
      <c r="BL179" s="262"/>
      <c r="BM179" s="263"/>
      <c r="BN179" s="264"/>
      <c r="BO179" s="264"/>
    </row>
    <row r="180" spans="2:67" ht="15.75" customHeight="1" thickTop="1" thickBot="1">
      <c r="B180" s="209"/>
      <c r="C180" s="210"/>
      <c r="D180" s="210"/>
      <c r="E180" s="210"/>
      <c r="F180" s="210"/>
      <c r="G180" s="210"/>
      <c r="H180" s="210"/>
      <c r="I180" s="210"/>
      <c r="J180" s="210"/>
      <c r="K180" s="210"/>
      <c r="L180" s="211"/>
      <c r="M180" s="244"/>
      <c r="N180" s="244"/>
      <c r="O180" s="244"/>
      <c r="P180" s="244"/>
      <c r="Q180" s="245"/>
      <c r="R180" s="245"/>
      <c r="S180" s="245"/>
      <c r="T180" s="245"/>
      <c r="U180" s="245"/>
      <c r="V180" s="245"/>
      <c r="W180" s="245"/>
      <c r="X180" s="245"/>
      <c r="Y180" s="245"/>
      <c r="Z180" s="245"/>
      <c r="AA180" s="245"/>
      <c r="AB180" s="245"/>
      <c r="AC180" s="218"/>
      <c r="AD180" s="218"/>
      <c r="AE180" s="218"/>
      <c r="AF180" s="218"/>
      <c r="AG180" s="222" t="s">
        <v>147</v>
      </c>
      <c r="AH180" s="223"/>
      <c r="AI180" s="223"/>
      <c r="AJ180" s="223"/>
      <c r="AK180" s="223"/>
      <c r="AL180" s="223"/>
      <c r="AM180" s="223"/>
      <c r="AN180" s="223"/>
      <c r="AO180" s="224"/>
      <c r="AP180" s="231" t="s">
        <v>184</v>
      </c>
      <c r="AQ180" s="231"/>
      <c r="AR180" s="231"/>
      <c r="AS180" s="231"/>
      <c r="AT180" s="200">
        <f>AY180+'14.02'!AT180:AV182</f>
        <v>2</v>
      </c>
      <c r="AU180" s="206"/>
      <c r="AV180" s="201"/>
      <c r="AW180" s="188">
        <f>'14.02'!BG180</f>
        <v>0</v>
      </c>
      <c r="AX180" s="189"/>
      <c r="AY180" s="194"/>
      <c r="AZ180" s="195"/>
      <c r="BA180" s="188"/>
      <c r="BB180" s="189"/>
      <c r="BC180" s="200">
        <f>BA180+'14.02'!BC180</f>
        <v>0</v>
      </c>
      <c r="BD180" s="201"/>
      <c r="BE180" s="200">
        <f>BA180+'14.02'!BE180</f>
        <v>2</v>
      </c>
      <c r="BF180" s="201"/>
      <c r="BG180" s="200">
        <f>AW180+AY180-BA180</f>
        <v>0</v>
      </c>
      <c r="BH180" s="206"/>
      <c r="BI180" s="201"/>
    </row>
    <row r="181" spans="2:67" ht="15.75" customHeight="1" thickTop="1" thickBot="1">
      <c r="B181" s="212"/>
      <c r="C181" s="213"/>
      <c r="D181" s="213"/>
      <c r="E181" s="213"/>
      <c r="F181" s="213"/>
      <c r="G181" s="213"/>
      <c r="H181" s="213"/>
      <c r="I181" s="213"/>
      <c r="J181" s="213"/>
      <c r="K181" s="213"/>
      <c r="L181" s="214"/>
      <c r="M181" s="244"/>
      <c r="N181" s="244"/>
      <c r="O181" s="244"/>
      <c r="P181" s="244"/>
      <c r="Q181" s="245"/>
      <c r="R181" s="245"/>
      <c r="S181" s="245"/>
      <c r="T181" s="245"/>
      <c r="U181" s="245"/>
      <c r="V181" s="245"/>
      <c r="W181" s="245"/>
      <c r="X181" s="245"/>
      <c r="Y181" s="245"/>
      <c r="Z181" s="245"/>
      <c r="AA181" s="245"/>
      <c r="AB181" s="245"/>
      <c r="AC181" s="218"/>
      <c r="AD181" s="218"/>
      <c r="AE181" s="218"/>
      <c r="AF181" s="218"/>
      <c r="AG181" s="225"/>
      <c r="AH181" s="226"/>
      <c r="AI181" s="226"/>
      <c r="AJ181" s="226"/>
      <c r="AK181" s="226"/>
      <c r="AL181" s="226"/>
      <c r="AM181" s="226"/>
      <c r="AN181" s="226"/>
      <c r="AO181" s="227"/>
      <c r="AP181" s="231"/>
      <c r="AQ181" s="231"/>
      <c r="AR181" s="231"/>
      <c r="AS181" s="231"/>
      <c r="AT181" s="202"/>
      <c r="AU181" s="207"/>
      <c r="AV181" s="203"/>
      <c r="AW181" s="190"/>
      <c r="AX181" s="191"/>
      <c r="AY181" s="196"/>
      <c r="AZ181" s="197"/>
      <c r="BA181" s="190"/>
      <c r="BB181" s="191"/>
      <c r="BC181" s="202"/>
      <c r="BD181" s="203"/>
      <c r="BE181" s="202"/>
      <c r="BF181" s="203"/>
      <c r="BG181" s="202"/>
      <c r="BH181" s="207"/>
      <c r="BI181" s="203"/>
    </row>
    <row r="182" spans="2:67" ht="15.75" customHeight="1" thickTop="1" thickBot="1">
      <c r="B182" s="215"/>
      <c r="C182" s="216"/>
      <c r="D182" s="216"/>
      <c r="E182" s="216"/>
      <c r="F182" s="216"/>
      <c r="G182" s="216"/>
      <c r="H182" s="216"/>
      <c r="I182" s="216"/>
      <c r="J182" s="216"/>
      <c r="K182" s="216"/>
      <c r="L182" s="217"/>
      <c r="M182" s="244"/>
      <c r="N182" s="244"/>
      <c r="O182" s="244"/>
      <c r="P182" s="244"/>
      <c r="Q182" s="245"/>
      <c r="R182" s="245"/>
      <c r="S182" s="245"/>
      <c r="T182" s="245"/>
      <c r="U182" s="245"/>
      <c r="V182" s="245"/>
      <c r="W182" s="245"/>
      <c r="X182" s="245"/>
      <c r="Y182" s="245"/>
      <c r="Z182" s="245"/>
      <c r="AA182" s="245"/>
      <c r="AB182" s="245"/>
      <c r="AC182" s="218"/>
      <c r="AD182" s="218"/>
      <c r="AE182" s="218"/>
      <c r="AF182" s="218"/>
      <c r="AG182" s="228"/>
      <c r="AH182" s="229"/>
      <c r="AI182" s="229"/>
      <c r="AJ182" s="229"/>
      <c r="AK182" s="229"/>
      <c r="AL182" s="229"/>
      <c r="AM182" s="229"/>
      <c r="AN182" s="229"/>
      <c r="AO182" s="230"/>
      <c r="AP182" s="231"/>
      <c r="AQ182" s="231"/>
      <c r="AR182" s="231"/>
      <c r="AS182" s="231"/>
      <c r="AT182" s="204"/>
      <c r="AU182" s="208"/>
      <c r="AV182" s="205"/>
      <c r="AW182" s="192"/>
      <c r="AX182" s="193"/>
      <c r="AY182" s="198"/>
      <c r="AZ182" s="199"/>
      <c r="BA182" s="192"/>
      <c r="BB182" s="193"/>
      <c r="BC182" s="204"/>
      <c r="BD182" s="205"/>
      <c r="BE182" s="204"/>
      <c r="BF182" s="205"/>
      <c r="BG182" s="204"/>
      <c r="BH182" s="208"/>
      <c r="BI182" s="205"/>
    </row>
    <row r="183" spans="2:67" ht="15.75" customHeight="1" thickTop="1" thickBot="1">
      <c r="B183" s="209"/>
      <c r="C183" s="210"/>
      <c r="D183" s="210"/>
      <c r="E183" s="210"/>
      <c r="F183" s="210"/>
      <c r="G183" s="210"/>
      <c r="H183" s="210"/>
      <c r="I183" s="210"/>
      <c r="J183" s="210"/>
      <c r="K183" s="210"/>
      <c r="L183" s="211"/>
      <c r="M183" s="188"/>
      <c r="N183" s="241"/>
      <c r="O183" s="241"/>
      <c r="P183" s="189"/>
      <c r="Q183" s="188"/>
      <c r="R183" s="241"/>
      <c r="S183" s="241"/>
      <c r="T183" s="189"/>
      <c r="U183" s="188"/>
      <c r="V183" s="241"/>
      <c r="W183" s="241"/>
      <c r="X183" s="189"/>
      <c r="Y183" s="188"/>
      <c r="Z183" s="241"/>
      <c r="AA183" s="241"/>
      <c r="AB183" s="189"/>
      <c r="AC183" s="194"/>
      <c r="AD183" s="219"/>
      <c r="AE183" s="219"/>
      <c r="AF183" s="195"/>
      <c r="AG183" s="222" t="s">
        <v>148</v>
      </c>
      <c r="AH183" s="223"/>
      <c r="AI183" s="223"/>
      <c r="AJ183" s="223"/>
      <c r="AK183" s="223"/>
      <c r="AL183" s="223"/>
      <c r="AM183" s="223"/>
      <c r="AN183" s="223"/>
      <c r="AO183" s="224"/>
      <c r="AP183" s="231" t="s">
        <v>184</v>
      </c>
      <c r="AQ183" s="231"/>
      <c r="AR183" s="231"/>
      <c r="AS183" s="231"/>
      <c r="AT183" s="200">
        <f>AY183+'14.02'!AT183:AV185</f>
        <v>4</v>
      </c>
      <c r="AU183" s="206"/>
      <c r="AV183" s="201"/>
      <c r="AW183" s="188">
        <f>'14.02'!BG183</f>
        <v>1</v>
      </c>
      <c r="AX183" s="189"/>
      <c r="AY183" s="194"/>
      <c r="AZ183" s="195"/>
      <c r="BA183" s="188"/>
      <c r="BB183" s="189"/>
      <c r="BC183" s="200">
        <f>BA183+'14.02'!BC183</f>
        <v>3</v>
      </c>
      <c r="BD183" s="201"/>
      <c r="BE183" s="200">
        <f>BA183+'14.02'!BE183</f>
        <v>3</v>
      </c>
      <c r="BF183" s="201"/>
      <c r="BG183" s="200">
        <f>AW183+AY183-BA183</f>
        <v>1</v>
      </c>
      <c r="BH183" s="206"/>
      <c r="BI183" s="201"/>
    </row>
    <row r="184" spans="2:67" ht="15.75" customHeight="1" thickTop="1" thickBot="1">
      <c r="B184" s="212"/>
      <c r="C184" s="213"/>
      <c r="D184" s="213"/>
      <c r="E184" s="213"/>
      <c r="F184" s="213"/>
      <c r="G184" s="213"/>
      <c r="H184" s="213"/>
      <c r="I184" s="213"/>
      <c r="J184" s="213"/>
      <c r="K184" s="213"/>
      <c r="L184" s="214"/>
      <c r="M184" s="190"/>
      <c r="N184" s="242"/>
      <c r="O184" s="242"/>
      <c r="P184" s="191"/>
      <c r="Q184" s="190"/>
      <c r="R184" s="242"/>
      <c r="S184" s="242"/>
      <c r="T184" s="191"/>
      <c r="U184" s="190"/>
      <c r="V184" s="242"/>
      <c r="W184" s="242"/>
      <c r="X184" s="191"/>
      <c r="Y184" s="190"/>
      <c r="Z184" s="242"/>
      <c r="AA184" s="242"/>
      <c r="AB184" s="191"/>
      <c r="AC184" s="196"/>
      <c r="AD184" s="220"/>
      <c r="AE184" s="220"/>
      <c r="AF184" s="197"/>
      <c r="AG184" s="225"/>
      <c r="AH184" s="226"/>
      <c r="AI184" s="226"/>
      <c r="AJ184" s="226"/>
      <c r="AK184" s="226"/>
      <c r="AL184" s="226"/>
      <c r="AM184" s="226"/>
      <c r="AN184" s="226"/>
      <c r="AO184" s="227"/>
      <c r="AP184" s="231"/>
      <c r="AQ184" s="231"/>
      <c r="AR184" s="231"/>
      <c r="AS184" s="231"/>
      <c r="AT184" s="202"/>
      <c r="AU184" s="207"/>
      <c r="AV184" s="203"/>
      <c r="AW184" s="190"/>
      <c r="AX184" s="191"/>
      <c r="AY184" s="196"/>
      <c r="AZ184" s="197"/>
      <c r="BA184" s="190"/>
      <c r="BB184" s="191"/>
      <c r="BC184" s="202"/>
      <c r="BD184" s="203"/>
      <c r="BE184" s="202"/>
      <c r="BF184" s="203"/>
      <c r="BG184" s="202"/>
      <c r="BH184" s="207"/>
      <c r="BI184" s="203"/>
    </row>
    <row r="185" spans="2:67" ht="15.75" customHeight="1" thickTop="1" thickBot="1">
      <c r="B185" s="215"/>
      <c r="C185" s="216"/>
      <c r="D185" s="216"/>
      <c r="E185" s="216"/>
      <c r="F185" s="216"/>
      <c r="G185" s="216"/>
      <c r="H185" s="216"/>
      <c r="I185" s="216"/>
      <c r="J185" s="216"/>
      <c r="K185" s="216"/>
      <c r="L185" s="217"/>
      <c r="M185" s="192"/>
      <c r="N185" s="243"/>
      <c r="O185" s="243"/>
      <c r="P185" s="193"/>
      <c r="Q185" s="192"/>
      <c r="R185" s="243"/>
      <c r="S185" s="243"/>
      <c r="T185" s="193"/>
      <c r="U185" s="192"/>
      <c r="V185" s="243"/>
      <c r="W185" s="243"/>
      <c r="X185" s="193"/>
      <c r="Y185" s="192"/>
      <c r="Z185" s="243"/>
      <c r="AA185" s="243"/>
      <c r="AB185" s="193"/>
      <c r="AC185" s="198"/>
      <c r="AD185" s="221"/>
      <c r="AE185" s="221"/>
      <c r="AF185" s="199"/>
      <c r="AG185" s="228"/>
      <c r="AH185" s="229"/>
      <c r="AI185" s="229"/>
      <c r="AJ185" s="229"/>
      <c r="AK185" s="229"/>
      <c r="AL185" s="229"/>
      <c r="AM185" s="229"/>
      <c r="AN185" s="229"/>
      <c r="AO185" s="230"/>
      <c r="AP185" s="231"/>
      <c r="AQ185" s="231"/>
      <c r="AR185" s="231"/>
      <c r="AS185" s="231"/>
      <c r="AT185" s="204"/>
      <c r="AU185" s="208"/>
      <c r="AV185" s="205"/>
      <c r="AW185" s="192"/>
      <c r="AX185" s="193"/>
      <c r="AY185" s="198"/>
      <c r="AZ185" s="199"/>
      <c r="BA185" s="192"/>
      <c r="BB185" s="193"/>
      <c r="BC185" s="204"/>
      <c r="BD185" s="205"/>
      <c r="BE185" s="204"/>
      <c r="BF185" s="205"/>
      <c r="BG185" s="204"/>
      <c r="BH185" s="208"/>
      <c r="BI185" s="205"/>
    </row>
    <row r="186" spans="2:67" ht="15.75" customHeight="1" thickTop="1" thickBot="1">
      <c r="B186" s="209"/>
      <c r="C186" s="210"/>
      <c r="D186" s="210"/>
      <c r="E186" s="210"/>
      <c r="F186" s="210"/>
      <c r="G186" s="210"/>
      <c r="H186" s="210"/>
      <c r="I186" s="210"/>
      <c r="J186" s="210"/>
      <c r="K186" s="210"/>
      <c r="L186" s="211"/>
      <c r="M186" s="188"/>
      <c r="N186" s="241"/>
      <c r="O186" s="241"/>
      <c r="P186" s="189"/>
      <c r="Q186" s="188"/>
      <c r="R186" s="241"/>
      <c r="S186" s="241"/>
      <c r="T186" s="189"/>
      <c r="U186" s="188"/>
      <c r="V186" s="241"/>
      <c r="W186" s="241"/>
      <c r="X186" s="189"/>
      <c r="Y186" s="188"/>
      <c r="Z186" s="241"/>
      <c r="AA186" s="241"/>
      <c r="AB186" s="189"/>
      <c r="AC186" s="194"/>
      <c r="AD186" s="219"/>
      <c r="AE186" s="219"/>
      <c r="AF186" s="195"/>
      <c r="AG186" s="222" t="s">
        <v>149</v>
      </c>
      <c r="AH186" s="223"/>
      <c r="AI186" s="223"/>
      <c r="AJ186" s="223"/>
      <c r="AK186" s="223"/>
      <c r="AL186" s="223"/>
      <c r="AM186" s="223"/>
      <c r="AN186" s="223"/>
      <c r="AO186" s="224"/>
      <c r="AP186" s="231" t="s">
        <v>184</v>
      </c>
      <c r="AQ186" s="231"/>
      <c r="AR186" s="231"/>
      <c r="AS186" s="231"/>
      <c r="AT186" s="200">
        <f>AY186+'14.02'!AT186:AV188</f>
        <v>2</v>
      </c>
      <c r="AU186" s="206"/>
      <c r="AV186" s="201"/>
      <c r="AW186" s="188">
        <f>'14.02'!BG186</f>
        <v>2</v>
      </c>
      <c r="AX186" s="189"/>
      <c r="AY186" s="194"/>
      <c r="AZ186" s="195"/>
      <c r="BA186" s="188"/>
      <c r="BB186" s="189"/>
      <c r="BC186" s="200">
        <f>BA186+'14.02'!BC186</f>
        <v>0</v>
      </c>
      <c r="BD186" s="201"/>
      <c r="BE186" s="200">
        <f>BA186+'14.02'!BE186</f>
        <v>0</v>
      </c>
      <c r="BF186" s="201"/>
      <c r="BG186" s="200">
        <f>AW186+AY186-BA186</f>
        <v>2</v>
      </c>
      <c r="BH186" s="206"/>
      <c r="BI186" s="201"/>
    </row>
    <row r="187" spans="2:67" ht="15.75" customHeight="1" thickTop="1" thickBot="1">
      <c r="B187" s="212"/>
      <c r="C187" s="213"/>
      <c r="D187" s="213"/>
      <c r="E187" s="213"/>
      <c r="F187" s="213"/>
      <c r="G187" s="213"/>
      <c r="H187" s="213"/>
      <c r="I187" s="213"/>
      <c r="J187" s="213"/>
      <c r="K187" s="213"/>
      <c r="L187" s="214"/>
      <c r="M187" s="190"/>
      <c r="N187" s="242"/>
      <c r="O187" s="242"/>
      <c r="P187" s="191"/>
      <c r="Q187" s="190"/>
      <c r="R187" s="242"/>
      <c r="S187" s="242"/>
      <c r="T187" s="191"/>
      <c r="U187" s="190"/>
      <c r="V187" s="242"/>
      <c r="W187" s="242"/>
      <c r="X187" s="191"/>
      <c r="Y187" s="190"/>
      <c r="Z187" s="242"/>
      <c r="AA187" s="242"/>
      <c r="AB187" s="191"/>
      <c r="AC187" s="196"/>
      <c r="AD187" s="220"/>
      <c r="AE187" s="220"/>
      <c r="AF187" s="197"/>
      <c r="AG187" s="225"/>
      <c r="AH187" s="226"/>
      <c r="AI187" s="226"/>
      <c r="AJ187" s="226"/>
      <c r="AK187" s="226"/>
      <c r="AL187" s="226"/>
      <c r="AM187" s="226"/>
      <c r="AN187" s="226"/>
      <c r="AO187" s="227"/>
      <c r="AP187" s="231"/>
      <c r="AQ187" s="231"/>
      <c r="AR187" s="231"/>
      <c r="AS187" s="231"/>
      <c r="AT187" s="202"/>
      <c r="AU187" s="207"/>
      <c r="AV187" s="203"/>
      <c r="AW187" s="190"/>
      <c r="AX187" s="191"/>
      <c r="AY187" s="196"/>
      <c r="AZ187" s="197"/>
      <c r="BA187" s="190"/>
      <c r="BB187" s="191"/>
      <c r="BC187" s="202"/>
      <c r="BD187" s="203"/>
      <c r="BE187" s="202"/>
      <c r="BF187" s="203"/>
      <c r="BG187" s="202"/>
      <c r="BH187" s="207"/>
      <c r="BI187" s="203"/>
    </row>
    <row r="188" spans="2:67" ht="15.75" customHeight="1" thickTop="1" thickBot="1">
      <c r="B188" s="215"/>
      <c r="C188" s="216"/>
      <c r="D188" s="216"/>
      <c r="E188" s="216"/>
      <c r="F188" s="216"/>
      <c r="G188" s="216"/>
      <c r="H188" s="216"/>
      <c r="I188" s="216"/>
      <c r="J188" s="216"/>
      <c r="K188" s="216"/>
      <c r="L188" s="217"/>
      <c r="M188" s="192"/>
      <c r="N188" s="243"/>
      <c r="O188" s="243"/>
      <c r="P188" s="193"/>
      <c r="Q188" s="192"/>
      <c r="R188" s="243"/>
      <c r="S188" s="243"/>
      <c r="T188" s="193"/>
      <c r="U188" s="192"/>
      <c r="V188" s="243"/>
      <c r="W188" s="243"/>
      <c r="X188" s="193"/>
      <c r="Y188" s="192"/>
      <c r="Z188" s="243"/>
      <c r="AA188" s="243"/>
      <c r="AB188" s="193"/>
      <c r="AC188" s="198"/>
      <c r="AD188" s="221"/>
      <c r="AE188" s="221"/>
      <c r="AF188" s="199"/>
      <c r="AG188" s="228"/>
      <c r="AH188" s="229"/>
      <c r="AI188" s="229"/>
      <c r="AJ188" s="229"/>
      <c r="AK188" s="229"/>
      <c r="AL188" s="229"/>
      <c r="AM188" s="229"/>
      <c r="AN188" s="229"/>
      <c r="AO188" s="230"/>
      <c r="AP188" s="231"/>
      <c r="AQ188" s="231"/>
      <c r="AR188" s="231"/>
      <c r="AS188" s="231"/>
      <c r="AT188" s="204"/>
      <c r="AU188" s="208"/>
      <c r="AV188" s="205"/>
      <c r="AW188" s="192"/>
      <c r="AX188" s="193"/>
      <c r="AY188" s="198"/>
      <c r="AZ188" s="199"/>
      <c r="BA188" s="192"/>
      <c r="BB188" s="193"/>
      <c r="BC188" s="204"/>
      <c r="BD188" s="205"/>
      <c r="BE188" s="204"/>
      <c r="BF188" s="205"/>
      <c r="BG188" s="204"/>
      <c r="BH188" s="208"/>
      <c r="BI188" s="205"/>
    </row>
    <row r="189" spans="2:67" ht="15.75" customHeight="1" thickTop="1" thickBot="1">
      <c r="B189" s="209"/>
      <c r="C189" s="210"/>
      <c r="D189" s="210"/>
      <c r="E189" s="210"/>
      <c r="F189" s="210"/>
      <c r="G189" s="210"/>
      <c r="H189" s="210"/>
      <c r="I189" s="210"/>
      <c r="J189" s="210"/>
      <c r="K189" s="210"/>
      <c r="L189" s="211"/>
      <c r="M189" s="188"/>
      <c r="N189" s="241"/>
      <c r="O189" s="241"/>
      <c r="P189" s="189"/>
      <c r="Q189" s="188"/>
      <c r="R189" s="241"/>
      <c r="S189" s="241"/>
      <c r="T189" s="189"/>
      <c r="U189" s="188"/>
      <c r="V189" s="241"/>
      <c r="W189" s="241"/>
      <c r="X189" s="189"/>
      <c r="Y189" s="188"/>
      <c r="Z189" s="241"/>
      <c r="AA189" s="241"/>
      <c r="AB189" s="189"/>
      <c r="AC189" s="194"/>
      <c r="AD189" s="219"/>
      <c r="AE189" s="219"/>
      <c r="AF189" s="195"/>
      <c r="AG189" s="222" t="s">
        <v>150</v>
      </c>
      <c r="AH189" s="223"/>
      <c r="AI189" s="223"/>
      <c r="AJ189" s="223"/>
      <c r="AK189" s="223"/>
      <c r="AL189" s="223"/>
      <c r="AM189" s="223"/>
      <c r="AN189" s="223"/>
      <c r="AO189" s="224"/>
      <c r="AP189" s="231" t="s">
        <v>184</v>
      </c>
      <c r="AQ189" s="231"/>
      <c r="AR189" s="231"/>
      <c r="AS189" s="231"/>
      <c r="AT189" s="200">
        <f>AY189+'14.02'!AT189:AV191</f>
        <v>0</v>
      </c>
      <c r="AU189" s="206"/>
      <c r="AV189" s="201"/>
      <c r="AW189" s="188">
        <f>'14.02'!BG189</f>
        <v>0</v>
      </c>
      <c r="AX189" s="189"/>
      <c r="AY189" s="194"/>
      <c r="AZ189" s="195"/>
      <c r="BA189" s="188"/>
      <c r="BB189" s="189"/>
      <c r="BC189" s="200">
        <f>BA189+'14.02'!BC189</f>
        <v>0</v>
      </c>
      <c r="BD189" s="201"/>
      <c r="BE189" s="200">
        <f>BA189+'14.02'!BE189</f>
        <v>0</v>
      </c>
      <c r="BF189" s="201"/>
      <c r="BG189" s="200">
        <f>AW189+AY189-BA189</f>
        <v>0</v>
      </c>
      <c r="BH189" s="206"/>
      <c r="BI189" s="201"/>
    </row>
    <row r="190" spans="2:67" ht="15.75" customHeight="1" thickTop="1" thickBot="1">
      <c r="B190" s="212"/>
      <c r="C190" s="213"/>
      <c r="D190" s="213"/>
      <c r="E190" s="213"/>
      <c r="F190" s="213"/>
      <c r="G190" s="213"/>
      <c r="H190" s="213"/>
      <c r="I190" s="213"/>
      <c r="J190" s="213"/>
      <c r="K190" s="213"/>
      <c r="L190" s="214"/>
      <c r="M190" s="190"/>
      <c r="N190" s="242"/>
      <c r="O190" s="242"/>
      <c r="P190" s="191"/>
      <c r="Q190" s="190"/>
      <c r="R190" s="242"/>
      <c r="S190" s="242"/>
      <c r="T190" s="191"/>
      <c r="U190" s="190"/>
      <c r="V190" s="242"/>
      <c r="W190" s="242"/>
      <c r="X190" s="191"/>
      <c r="Y190" s="190"/>
      <c r="Z190" s="242"/>
      <c r="AA190" s="242"/>
      <c r="AB190" s="191"/>
      <c r="AC190" s="196"/>
      <c r="AD190" s="220"/>
      <c r="AE190" s="220"/>
      <c r="AF190" s="197"/>
      <c r="AG190" s="225"/>
      <c r="AH190" s="226"/>
      <c r="AI190" s="226"/>
      <c r="AJ190" s="226"/>
      <c r="AK190" s="226"/>
      <c r="AL190" s="226"/>
      <c r="AM190" s="226"/>
      <c r="AN190" s="226"/>
      <c r="AO190" s="227"/>
      <c r="AP190" s="231"/>
      <c r="AQ190" s="231"/>
      <c r="AR190" s="231"/>
      <c r="AS190" s="231"/>
      <c r="AT190" s="202"/>
      <c r="AU190" s="207"/>
      <c r="AV190" s="203"/>
      <c r="AW190" s="190"/>
      <c r="AX190" s="191"/>
      <c r="AY190" s="196"/>
      <c r="AZ190" s="197"/>
      <c r="BA190" s="190"/>
      <c r="BB190" s="191"/>
      <c r="BC190" s="202"/>
      <c r="BD190" s="203"/>
      <c r="BE190" s="202"/>
      <c r="BF190" s="203"/>
      <c r="BG190" s="202"/>
      <c r="BH190" s="207"/>
      <c r="BI190" s="203"/>
    </row>
    <row r="191" spans="2:67" ht="15.75" customHeight="1" thickTop="1" thickBot="1">
      <c r="B191" s="215"/>
      <c r="C191" s="216"/>
      <c r="D191" s="216"/>
      <c r="E191" s="216"/>
      <c r="F191" s="216"/>
      <c r="G191" s="216"/>
      <c r="H191" s="216"/>
      <c r="I191" s="216"/>
      <c r="J191" s="216"/>
      <c r="K191" s="216"/>
      <c r="L191" s="217"/>
      <c r="M191" s="192"/>
      <c r="N191" s="243"/>
      <c r="O191" s="243"/>
      <c r="P191" s="193"/>
      <c r="Q191" s="192"/>
      <c r="R191" s="243"/>
      <c r="S191" s="243"/>
      <c r="T191" s="193"/>
      <c r="U191" s="192"/>
      <c r="V191" s="243"/>
      <c r="W191" s="243"/>
      <c r="X191" s="193"/>
      <c r="Y191" s="192"/>
      <c r="Z191" s="243"/>
      <c r="AA191" s="243"/>
      <c r="AB191" s="193"/>
      <c r="AC191" s="198"/>
      <c r="AD191" s="221"/>
      <c r="AE191" s="221"/>
      <c r="AF191" s="199"/>
      <c r="AG191" s="228"/>
      <c r="AH191" s="229"/>
      <c r="AI191" s="229"/>
      <c r="AJ191" s="229"/>
      <c r="AK191" s="229"/>
      <c r="AL191" s="229"/>
      <c r="AM191" s="229"/>
      <c r="AN191" s="229"/>
      <c r="AO191" s="230"/>
      <c r="AP191" s="231"/>
      <c r="AQ191" s="231"/>
      <c r="AR191" s="231"/>
      <c r="AS191" s="231"/>
      <c r="AT191" s="204"/>
      <c r="AU191" s="208"/>
      <c r="AV191" s="205"/>
      <c r="AW191" s="192"/>
      <c r="AX191" s="193"/>
      <c r="AY191" s="198"/>
      <c r="AZ191" s="199"/>
      <c r="BA191" s="192"/>
      <c r="BB191" s="193"/>
      <c r="BC191" s="204"/>
      <c r="BD191" s="205"/>
      <c r="BE191" s="204"/>
      <c r="BF191" s="205"/>
      <c r="BG191" s="204"/>
      <c r="BH191" s="208"/>
      <c r="BI191" s="205"/>
    </row>
    <row r="192" spans="2:67" ht="15.75" customHeight="1" thickTop="1" thickBot="1">
      <c r="B192" s="209"/>
      <c r="C192" s="210"/>
      <c r="D192" s="210"/>
      <c r="E192" s="210"/>
      <c r="F192" s="210"/>
      <c r="G192" s="210"/>
      <c r="H192" s="210"/>
      <c r="I192" s="210"/>
      <c r="J192" s="210"/>
      <c r="K192" s="210"/>
      <c r="L192" s="211"/>
      <c r="M192" s="188"/>
      <c r="N192" s="241"/>
      <c r="O192" s="241"/>
      <c r="P192" s="189"/>
      <c r="Q192" s="182"/>
      <c r="R192" s="182"/>
      <c r="S192" s="182"/>
      <c r="T192" s="182"/>
      <c r="U192" s="182"/>
      <c r="V192" s="182"/>
      <c r="W192" s="182"/>
      <c r="X192" s="182"/>
      <c r="Y192" s="182"/>
      <c r="Z192" s="182"/>
      <c r="AA192" s="182"/>
      <c r="AB192" s="182"/>
      <c r="AC192" s="218"/>
      <c r="AD192" s="218"/>
      <c r="AE192" s="218"/>
      <c r="AF192" s="218"/>
      <c r="AG192" s="222" t="s">
        <v>151</v>
      </c>
      <c r="AH192" s="223"/>
      <c r="AI192" s="223"/>
      <c r="AJ192" s="223"/>
      <c r="AK192" s="223"/>
      <c r="AL192" s="223"/>
      <c r="AM192" s="223"/>
      <c r="AN192" s="223"/>
      <c r="AO192" s="224"/>
      <c r="AP192" s="231" t="s">
        <v>184</v>
      </c>
      <c r="AQ192" s="231"/>
      <c r="AR192" s="231"/>
      <c r="AS192" s="231"/>
      <c r="AT192" s="200">
        <f>AY192+'14.02'!AT192:AV194</f>
        <v>0</v>
      </c>
      <c r="AU192" s="206"/>
      <c r="AV192" s="201"/>
      <c r="AW192" s="188">
        <f>'14.02'!BG192</f>
        <v>0</v>
      </c>
      <c r="AX192" s="189"/>
      <c r="AY192" s="194"/>
      <c r="AZ192" s="195"/>
      <c r="BA192" s="188"/>
      <c r="BB192" s="189"/>
      <c r="BC192" s="200">
        <f>BA192+'14.02'!BC192*0</f>
        <v>0</v>
      </c>
      <c r="BD192" s="201"/>
      <c r="BE192" s="200">
        <f>BA192+'14.02'!BE192</f>
        <v>0</v>
      </c>
      <c r="BF192" s="201"/>
      <c r="BG192" s="200">
        <f>AW192+AY192-BA192</f>
        <v>0</v>
      </c>
      <c r="BH192" s="206"/>
      <c r="BI192" s="201"/>
    </row>
    <row r="193" spans="2:61" ht="15.75" customHeight="1" thickTop="1" thickBot="1">
      <c r="B193" s="212"/>
      <c r="C193" s="213"/>
      <c r="D193" s="213"/>
      <c r="E193" s="213"/>
      <c r="F193" s="213"/>
      <c r="G193" s="213"/>
      <c r="H193" s="213"/>
      <c r="I193" s="213"/>
      <c r="J193" s="213"/>
      <c r="K193" s="213"/>
      <c r="L193" s="214"/>
      <c r="M193" s="190"/>
      <c r="N193" s="242"/>
      <c r="O193" s="242"/>
      <c r="P193" s="191"/>
      <c r="Q193" s="182"/>
      <c r="R193" s="182"/>
      <c r="S193" s="182"/>
      <c r="T193" s="182"/>
      <c r="U193" s="182"/>
      <c r="V193" s="182"/>
      <c r="W193" s="182"/>
      <c r="X193" s="182"/>
      <c r="Y193" s="182"/>
      <c r="Z193" s="182"/>
      <c r="AA193" s="182"/>
      <c r="AB193" s="182"/>
      <c r="AC193" s="218"/>
      <c r="AD193" s="218"/>
      <c r="AE193" s="218"/>
      <c r="AF193" s="218"/>
      <c r="AG193" s="225"/>
      <c r="AH193" s="226"/>
      <c r="AI193" s="226"/>
      <c r="AJ193" s="226"/>
      <c r="AK193" s="226"/>
      <c r="AL193" s="226"/>
      <c r="AM193" s="226"/>
      <c r="AN193" s="226"/>
      <c r="AO193" s="227"/>
      <c r="AP193" s="231"/>
      <c r="AQ193" s="231"/>
      <c r="AR193" s="231"/>
      <c r="AS193" s="231"/>
      <c r="AT193" s="202"/>
      <c r="AU193" s="207"/>
      <c r="AV193" s="203"/>
      <c r="AW193" s="190"/>
      <c r="AX193" s="191"/>
      <c r="AY193" s="196"/>
      <c r="AZ193" s="197"/>
      <c r="BA193" s="190"/>
      <c r="BB193" s="191"/>
      <c r="BC193" s="202"/>
      <c r="BD193" s="203"/>
      <c r="BE193" s="202"/>
      <c r="BF193" s="203"/>
      <c r="BG193" s="202"/>
      <c r="BH193" s="207"/>
      <c r="BI193" s="203"/>
    </row>
    <row r="194" spans="2:61" ht="15.75" customHeight="1" thickTop="1" thickBot="1">
      <c r="B194" s="215"/>
      <c r="C194" s="216"/>
      <c r="D194" s="216"/>
      <c r="E194" s="216"/>
      <c r="F194" s="216"/>
      <c r="G194" s="216"/>
      <c r="H194" s="216"/>
      <c r="I194" s="216"/>
      <c r="J194" s="216"/>
      <c r="K194" s="216"/>
      <c r="L194" s="217"/>
      <c r="M194" s="192"/>
      <c r="N194" s="243"/>
      <c r="O194" s="243"/>
      <c r="P194" s="193"/>
      <c r="Q194" s="182"/>
      <c r="R194" s="182"/>
      <c r="S194" s="182"/>
      <c r="T194" s="182"/>
      <c r="U194" s="182"/>
      <c r="V194" s="182"/>
      <c r="W194" s="182"/>
      <c r="X194" s="182"/>
      <c r="Y194" s="182"/>
      <c r="Z194" s="182"/>
      <c r="AA194" s="182"/>
      <c r="AB194" s="182"/>
      <c r="AC194" s="218"/>
      <c r="AD194" s="218"/>
      <c r="AE194" s="218"/>
      <c r="AF194" s="218"/>
      <c r="AG194" s="228"/>
      <c r="AH194" s="229"/>
      <c r="AI194" s="229"/>
      <c r="AJ194" s="229"/>
      <c r="AK194" s="229"/>
      <c r="AL194" s="229"/>
      <c r="AM194" s="229"/>
      <c r="AN194" s="229"/>
      <c r="AO194" s="230"/>
      <c r="AP194" s="231"/>
      <c r="AQ194" s="231"/>
      <c r="AR194" s="231"/>
      <c r="AS194" s="231"/>
      <c r="AT194" s="204"/>
      <c r="AU194" s="208"/>
      <c r="AV194" s="205"/>
      <c r="AW194" s="192"/>
      <c r="AX194" s="193"/>
      <c r="AY194" s="198"/>
      <c r="AZ194" s="199"/>
      <c r="BA194" s="192"/>
      <c r="BB194" s="193"/>
      <c r="BC194" s="204"/>
      <c r="BD194" s="205"/>
      <c r="BE194" s="204"/>
      <c r="BF194" s="205"/>
      <c r="BG194" s="204"/>
      <c r="BH194" s="208"/>
      <c r="BI194" s="205"/>
    </row>
    <row r="195" spans="2:61" ht="15.75" customHeight="1" thickTop="1" thickBot="1">
      <c r="B195" s="209"/>
      <c r="C195" s="210"/>
      <c r="D195" s="210"/>
      <c r="E195" s="210"/>
      <c r="F195" s="210"/>
      <c r="G195" s="210"/>
      <c r="H195" s="210"/>
      <c r="I195" s="210"/>
      <c r="J195" s="210"/>
      <c r="K195" s="210"/>
      <c r="L195" s="211"/>
      <c r="M195" s="194"/>
      <c r="N195" s="219"/>
      <c r="O195" s="219"/>
      <c r="P195" s="195"/>
      <c r="Q195" s="218"/>
      <c r="R195" s="218"/>
      <c r="S195" s="218"/>
      <c r="T195" s="218"/>
      <c r="U195" s="218"/>
      <c r="V195" s="218"/>
      <c r="W195" s="218"/>
      <c r="X195" s="218"/>
      <c r="Y195" s="218"/>
      <c r="Z195" s="218"/>
      <c r="AA195" s="218"/>
      <c r="AB195" s="218"/>
      <c r="AC195" s="218"/>
      <c r="AD195" s="218"/>
      <c r="AE195" s="218"/>
      <c r="AF195" s="218"/>
      <c r="AG195" s="222" t="s">
        <v>152</v>
      </c>
      <c r="AH195" s="223"/>
      <c r="AI195" s="223"/>
      <c r="AJ195" s="223"/>
      <c r="AK195" s="223"/>
      <c r="AL195" s="223"/>
      <c r="AM195" s="223"/>
      <c r="AN195" s="223"/>
      <c r="AO195" s="224"/>
      <c r="AP195" s="231" t="s">
        <v>184</v>
      </c>
      <c r="AQ195" s="231"/>
      <c r="AR195" s="231"/>
      <c r="AS195" s="231"/>
      <c r="AT195" s="200">
        <f>AY195+'14.02'!AT195:AV197</f>
        <v>3</v>
      </c>
      <c r="AU195" s="206"/>
      <c r="AV195" s="201"/>
      <c r="AW195" s="188">
        <f>'14.02'!BG195</f>
        <v>3</v>
      </c>
      <c r="AX195" s="189"/>
      <c r="AY195" s="194"/>
      <c r="AZ195" s="195"/>
      <c r="BA195" s="188"/>
      <c r="BB195" s="189"/>
      <c r="BC195" s="200">
        <f>BA195+'14.02'!BC195*0</f>
        <v>0</v>
      </c>
      <c r="BD195" s="201"/>
      <c r="BE195" s="200">
        <f>BA195+'14.02'!BE195</f>
        <v>0</v>
      </c>
      <c r="BF195" s="201"/>
      <c r="BG195" s="200">
        <f>AW195+AY195-BA195</f>
        <v>3</v>
      </c>
      <c r="BH195" s="206"/>
      <c r="BI195" s="201"/>
    </row>
    <row r="196" spans="2:61" ht="15.75" customHeight="1" thickTop="1" thickBot="1">
      <c r="B196" s="212"/>
      <c r="C196" s="213"/>
      <c r="D196" s="213"/>
      <c r="E196" s="213"/>
      <c r="F196" s="213"/>
      <c r="G196" s="213"/>
      <c r="H196" s="213"/>
      <c r="I196" s="213"/>
      <c r="J196" s="213"/>
      <c r="K196" s="213"/>
      <c r="L196" s="214"/>
      <c r="M196" s="196"/>
      <c r="N196" s="220"/>
      <c r="O196" s="220"/>
      <c r="P196" s="197"/>
      <c r="Q196" s="218"/>
      <c r="R196" s="218"/>
      <c r="S196" s="218"/>
      <c r="T196" s="218"/>
      <c r="U196" s="218"/>
      <c r="V196" s="218"/>
      <c r="W196" s="218"/>
      <c r="X196" s="218"/>
      <c r="Y196" s="218"/>
      <c r="Z196" s="218"/>
      <c r="AA196" s="218"/>
      <c r="AB196" s="218"/>
      <c r="AC196" s="218"/>
      <c r="AD196" s="218"/>
      <c r="AE196" s="218"/>
      <c r="AF196" s="218"/>
      <c r="AG196" s="225"/>
      <c r="AH196" s="226"/>
      <c r="AI196" s="226"/>
      <c r="AJ196" s="226"/>
      <c r="AK196" s="226"/>
      <c r="AL196" s="226"/>
      <c r="AM196" s="226"/>
      <c r="AN196" s="226"/>
      <c r="AO196" s="227"/>
      <c r="AP196" s="231"/>
      <c r="AQ196" s="231"/>
      <c r="AR196" s="231"/>
      <c r="AS196" s="231"/>
      <c r="AT196" s="202"/>
      <c r="AU196" s="207"/>
      <c r="AV196" s="203"/>
      <c r="AW196" s="190"/>
      <c r="AX196" s="191"/>
      <c r="AY196" s="196"/>
      <c r="AZ196" s="197"/>
      <c r="BA196" s="190"/>
      <c r="BB196" s="191"/>
      <c r="BC196" s="202"/>
      <c r="BD196" s="203"/>
      <c r="BE196" s="202"/>
      <c r="BF196" s="203"/>
      <c r="BG196" s="202"/>
      <c r="BH196" s="207"/>
      <c r="BI196" s="203"/>
    </row>
    <row r="197" spans="2:61" ht="15.75" customHeight="1" thickTop="1" thickBot="1">
      <c r="B197" s="215"/>
      <c r="C197" s="216"/>
      <c r="D197" s="216"/>
      <c r="E197" s="216"/>
      <c r="F197" s="216"/>
      <c r="G197" s="216"/>
      <c r="H197" s="216"/>
      <c r="I197" s="216"/>
      <c r="J197" s="216"/>
      <c r="K197" s="216"/>
      <c r="L197" s="217"/>
      <c r="M197" s="198"/>
      <c r="N197" s="221"/>
      <c r="O197" s="221"/>
      <c r="P197" s="199"/>
      <c r="Q197" s="218"/>
      <c r="R197" s="218"/>
      <c r="S197" s="218"/>
      <c r="T197" s="218"/>
      <c r="U197" s="218"/>
      <c r="V197" s="218"/>
      <c r="W197" s="218"/>
      <c r="X197" s="218"/>
      <c r="Y197" s="218"/>
      <c r="Z197" s="218"/>
      <c r="AA197" s="218"/>
      <c r="AB197" s="218"/>
      <c r="AC197" s="218"/>
      <c r="AD197" s="218"/>
      <c r="AE197" s="218"/>
      <c r="AF197" s="218"/>
      <c r="AG197" s="228"/>
      <c r="AH197" s="229"/>
      <c r="AI197" s="229"/>
      <c r="AJ197" s="229"/>
      <c r="AK197" s="229"/>
      <c r="AL197" s="229"/>
      <c r="AM197" s="229"/>
      <c r="AN197" s="229"/>
      <c r="AO197" s="230"/>
      <c r="AP197" s="231"/>
      <c r="AQ197" s="231"/>
      <c r="AR197" s="231"/>
      <c r="AS197" s="231"/>
      <c r="AT197" s="204"/>
      <c r="AU197" s="208"/>
      <c r="AV197" s="205"/>
      <c r="AW197" s="192"/>
      <c r="AX197" s="193"/>
      <c r="AY197" s="198"/>
      <c r="AZ197" s="199"/>
      <c r="BA197" s="192"/>
      <c r="BB197" s="193"/>
      <c r="BC197" s="204"/>
      <c r="BD197" s="205"/>
      <c r="BE197" s="204"/>
      <c r="BF197" s="205"/>
      <c r="BG197" s="204"/>
      <c r="BH197" s="208"/>
      <c r="BI197" s="205"/>
    </row>
    <row r="198" spans="2:61" ht="15.75" customHeight="1" thickTop="1" thickBot="1">
      <c r="B198" s="209"/>
      <c r="C198" s="210"/>
      <c r="D198" s="210"/>
      <c r="E198" s="210"/>
      <c r="F198" s="210"/>
      <c r="G198" s="210"/>
      <c r="H198" s="210"/>
      <c r="I198" s="210"/>
      <c r="J198" s="210"/>
      <c r="K198" s="210"/>
      <c r="L198" s="211"/>
      <c r="M198" s="218"/>
      <c r="N198" s="218"/>
      <c r="O198" s="218"/>
      <c r="P198" s="218"/>
      <c r="Q198" s="218"/>
      <c r="R198" s="218"/>
      <c r="S198" s="218"/>
      <c r="T198" s="218"/>
      <c r="U198" s="232"/>
      <c r="V198" s="233"/>
      <c r="W198" s="233"/>
      <c r="X198" s="234"/>
      <c r="Y198" s="232"/>
      <c r="Z198" s="233"/>
      <c r="AA198" s="233"/>
      <c r="AB198" s="234"/>
      <c r="AC198" s="218"/>
      <c r="AD198" s="218"/>
      <c r="AE198" s="218"/>
      <c r="AF198" s="218"/>
      <c r="AG198" s="222" t="s">
        <v>153</v>
      </c>
      <c r="AH198" s="223"/>
      <c r="AI198" s="223"/>
      <c r="AJ198" s="223"/>
      <c r="AK198" s="223"/>
      <c r="AL198" s="223"/>
      <c r="AM198" s="223"/>
      <c r="AN198" s="223"/>
      <c r="AO198" s="224"/>
      <c r="AP198" s="231" t="s">
        <v>184</v>
      </c>
      <c r="AQ198" s="231"/>
      <c r="AR198" s="231"/>
      <c r="AS198" s="231"/>
      <c r="AT198" s="200">
        <f>AY198+'14.02'!AT198:AV200</f>
        <v>4</v>
      </c>
      <c r="AU198" s="206"/>
      <c r="AV198" s="201"/>
      <c r="AW198" s="188">
        <f>'14.02'!BG198</f>
        <v>4</v>
      </c>
      <c r="AX198" s="189"/>
      <c r="AY198" s="194"/>
      <c r="AZ198" s="195"/>
      <c r="BA198" s="188"/>
      <c r="BB198" s="189"/>
      <c r="BC198" s="200">
        <f>BA198+'14.02'!BC198</f>
        <v>0</v>
      </c>
      <c r="BD198" s="201"/>
      <c r="BE198" s="200">
        <f>BA198+'14.02'!BE198</f>
        <v>0</v>
      </c>
      <c r="BF198" s="201"/>
      <c r="BG198" s="200">
        <f>AW198+AY198-BA198</f>
        <v>4</v>
      </c>
      <c r="BH198" s="206"/>
      <c r="BI198" s="201"/>
    </row>
    <row r="199" spans="2:61" ht="15.75" customHeight="1" thickTop="1" thickBot="1">
      <c r="B199" s="212"/>
      <c r="C199" s="213"/>
      <c r="D199" s="213"/>
      <c r="E199" s="213"/>
      <c r="F199" s="213"/>
      <c r="G199" s="213"/>
      <c r="H199" s="213"/>
      <c r="I199" s="213"/>
      <c r="J199" s="213"/>
      <c r="K199" s="213"/>
      <c r="L199" s="214"/>
      <c r="M199" s="218"/>
      <c r="N199" s="218"/>
      <c r="O199" s="218"/>
      <c r="P199" s="218"/>
      <c r="Q199" s="218"/>
      <c r="R199" s="218"/>
      <c r="S199" s="218"/>
      <c r="T199" s="218"/>
      <c r="U199" s="235"/>
      <c r="V199" s="236"/>
      <c r="W199" s="236"/>
      <c r="X199" s="237"/>
      <c r="Y199" s="235"/>
      <c r="Z199" s="236"/>
      <c r="AA199" s="236"/>
      <c r="AB199" s="237"/>
      <c r="AC199" s="218"/>
      <c r="AD199" s="218"/>
      <c r="AE199" s="218"/>
      <c r="AF199" s="218"/>
      <c r="AG199" s="225"/>
      <c r="AH199" s="226"/>
      <c r="AI199" s="226"/>
      <c r="AJ199" s="226"/>
      <c r="AK199" s="226"/>
      <c r="AL199" s="226"/>
      <c r="AM199" s="226"/>
      <c r="AN199" s="226"/>
      <c r="AO199" s="227"/>
      <c r="AP199" s="231"/>
      <c r="AQ199" s="231"/>
      <c r="AR199" s="231"/>
      <c r="AS199" s="231"/>
      <c r="AT199" s="202"/>
      <c r="AU199" s="207"/>
      <c r="AV199" s="203"/>
      <c r="AW199" s="190"/>
      <c r="AX199" s="191"/>
      <c r="AY199" s="196"/>
      <c r="AZ199" s="197"/>
      <c r="BA199" s="190"/>
      <c r="BB199" s="191"/>
      <c r="BC199" s="202"/>
      <c r="BD199" s="203"/>
      <c r="BE199" s="202"/>
      <c r="BF199" s="203"/>
      <c r="BG199" s="202"/>
      <c r="BH199" s="207"/>
      <c r="BI199" s="203"/>
    </row>
    <row r="200" spans="2:61" ht="15.75" customHeight="1" thickTop="1" thickBot="1">
      <c r="B200" s="215"/>
      <c r="C200" s="216"/>
      <c r="D200" s="216"/>
      <c r="E200" s="216"/>
      <c r="F200" s="216"/>
      <c r="G200" s="216"/>
      <c r="H200" s="216"/>
      <c r="I200" s="216"/>
      <c r="J200" s="216"/>
      <c r="K200" s="216"/>
      <c r="L200" s="217"/>
      <c r="M200" s="218"/>
      <c r="N200" s="218"/>
      <c r="O200" s="218"/>
      <c r="P200" s="218"/>
      <c r="Q200" s="218"/>
      <c r="R200" s="218"/>
      <c r="S200" s="218"/>
      <c r="T200" s="218"/>
      <c r="U200" s="238"/>
      <c r="V200" s="239"/>
      <c r="W200" s="239"/>
      <c r="X200" s="240"/>
      <c r="Y200" s="238"/>
      <c r="Z200" s="239"/>
      <c r="AA200" s="239"/>
      <c r="AB200" s="240"/>
      <c r="AC200" s="218"/>
      <c r="AD200" s="218"/>
      <c r="AE200" s="218"/>
      <c r="AF200" s="218"/>
      <c r="AG200" s="228"/>
      <c r="AH200" s="229"/>
      <c r="AI200" s="229"/>
      <c r="AJ200" s="229"/>
      <c r="AK200" s="229"/>
      <c r="AL200" s="229"/>
      <c r="AM200" s="229"/>
      <c r="AN200" s="229"/>
      <c r="AO200" s="230"/>
      <c r="AP200" s="231"/>
      <c r="AQ200" s="231"/>
      <c r="AR200" s="231"/>
      <c r="AS200" s="231"/>
      <c r="AT200" s="204"/>
      <c r="AU200" s="208"/>
      <c r="AV200" s="205"/>
      <c r="AW200" s="192"/>
      <c r="AX200" s="193"/>
      <c r="AY200" s="198"/>
      <c r="AZ200" s="199"/>
      <c r="BA200" s="192"/>
      <c r="BB200" s="193"/>
      <c r="BC200" s="204"/>
      <c r="BD200" s="205"/>
      <c r="BE200" s="204"/>
      <c r="BF200" s="205"/>
      <c r="BG200" s="204"/>
      <c r="BH200" s="208"/>
      <c r="BI200" s="205"/>
    </row>
    <row r="201" spans="2:61" ht="15.75" customHeight="1" thickTop="1" thickBot="1">
      <c r="B201" s="209"/>
      <c r="C201" s="210"/>
      <c r="D201" s="210"/>
      <c r="E201" s="210"/>
      <c r="F201" s="210"/>
      <c r="G201" s="210"/>
      <c r="H201" s="210"/>
      <c r="I201" s="210"/>
      <c r="J201" s="210"/>
      <c r="K201" s="210"/>
      <c r="L201" s="211"/>
      <c r="M201" s="182"/>
      <c r="N201" s="182"/>
      <c r="O201" s="182"/>
      <c r="P201" s="182"/>
      <c r="Q201" s="218"/>
      <c r="R201" s="218"/>
      <c r="S201" s="218"/>
      <c r="T201" s="218"/>
      <c r="U201" s="194"/>
      <c r="V201" s="219"/>
      <c r="W201" s="219"/>
      <c r="X201" s="195"/>
      <c r="Y201" s="182"/>
      <c r="Z201" s="182"/>
      <c r="AA201" s="182"/>
      <c r="AB201" s="182"/>
      <c r="AC201" s="218"/>
      <c r="AD201" s="218"/>
      <c r="AE201" s="218"/>
      <c r="AF201" s="218"/>
      <c r="AG201" s="222" t="s">
        <v>154</v>
      </c>
      <c r="AH201" s="223"/>
      <c r="AI201" s="223"/>
      <c r="AJ201" s="223"/>
      <c r="AK201" s="223"/>
      <c r="AL201" s="223"/>
      <c r="AM201" s="223"/>
      <c r="AN201" s="223"/>
      <c r="AO201" s="224"/>
      <c r="AP201" s="231" t="s">
        <v>184</v>
      </c>
      <c r="AQ201" s="231"/>
      <c r="AR201" s="231"/>
      <c r="AS201" s="231"/>
      <c r="AT201" s="200">
        <f>AY201+'14.02'!AT201:AV203</f>
        <v>0</v>
      </c>
      <c r="AU201" s="206"/>
      <c r="AV201" s="201"/>
      <c r="AW201" s="188">
        <f>'14.02'!BG201</f>
        <v>0</v>
      </c>
      <c r="AX201" s="189"/>
      <c r="AY201" s="194"/>
      <c r="AZ201" s="195"/>
      <c r="BA201" s="188"/>
      <c r="BB201" s="189"/>
      <c r="BC201" s="200">
        <f>BA201+'14.02'!BC201</f>
        <v>0</v>
      </c>
      <c r="BD201" s="201"/>
      <c r="BE201" s="200">
        <f>BA201+'14.02'!BE201</f>
        <v>0</v>
      </c>
      <c r="BF201" s="201"/>
      <c r="BG201" s="200">
        <f>AW201+AY201-BA201</f>
        <v>0</v>
      </c>
      <c r="BH201" s="206"/>
      <c r="BI201" s="201"/>
    </row>
    <row r="202" spans="2:61" ht="15.75" customHeight="1" thickTop="1" thickBot="1">
      <c r="B202" s="212"/>
      <c r="C202" s="213"/>
      <c r="D202" s="213"/>
      <c r="E202" s="213"/>
      <c r="F202" s="213"/>
      <c r="G202" s="213"/>
      <c r="H202" s="213"/>
      <c r="I202" s="213"/>
      <c r="J202" s="213"/>
      <c r="K202" s="213"/>
      <c r="L202" s="214"/>
      <c r="M202" s="182"/>
      <c r="N202" s="182"/>
      <c r="O202" s="182"/>
      <c r="P202" s="182"/>
      <c r="Q202" s="218"/>
      <c r="R202" s="218"/>
      <c r="S202" s="218"/>
      <c r="T202" s="218"/>
      <c r="U202" s="196"/>
      <c r="V202" s="220"/>
      <c r="W202" s="220"/>
      <c r="X202" s="197"/>
      <c r="Y202" s="182"/>
      <c r="Z202" s="182"/>
      <c r="AA202" s="182"/>
      <c r="AB202" s="182"/>
      <c r="AC202" s="218"/>
      <c r="AD202" s="218"/>
      <c r="AE202" s="218"/>
      <c r="AF202" s="218"/>
      <c r="AG202" s="225"/>
      <c r="AH202" s="226"/>
      <c r="AI202" s="226"/>
      <c r="AJ202" s="226"/>
      <c r="AK202" s="226"/>
      <c r="AL202" s="226"/>
      <c r="AM202" s="226"/>
      <c r="AN202" s="226"/>
      <c r="AO202" s="227"/>
      <c r="AP202" s="231"/>
      <c r="AQ202" s="231"/>
      <c r="AR202" s="231"/>
      <c r="AS202" s="231"/>
      <c r="AT202" s="202"/>
      <c r="AU202" s="207"/>
      <c r="AV202" s="203"/>
      <c r="AW202" s="190"/>
      <c r="AX202" s="191"/>
      <c r="AY202" s="196"/>
      <c r="AZ202" s="197"/>
      <c r="BA202" s="190"/>
      <c r="BB202" s="191"/>
      <c r="BC202" s="202"/>
      <c r="BD202" s="203"/>
      <c r="BE202" s="202"/>
      <c r="BF202" s="203"/>
      <c r="BG202" s="202"/>
      <c r="BH202" s="207"/>
      <c r="BI202" s="203"/>
    </row>
    <row r="203" spans="2:61" ht="15.75" customHeight="1" thickTop="1" thickBot="1">
      <c r="B203" s="215"/>
      <c r="C203" s="216"/>
      <c r="D203" s="216"/>
      <c r="E203" s="216"/>
      <c r="F203" s="216"/>
      <c r="G203" s="216"/>
      <c r="H203" s="216"/>
      <c r="I203" s="216"/>
      <c r="J203" s="216"/>
      <c r="K203" s="216"/>
      <c r="L203" s="217"/>
      <c r="M203" s="182"/>
      <c r="N203" s="182"/>
      <c r="O203" s="182"/>
      <c r="P203" s="182"/>
      <c r="Q203" s="218"/>
      <c r="R203" s="218"/>
      <c r="S203" s="218"/>
      <c r="T203" s="218"/>
      <c r="U203" s="198"/>
      <c r="V203" s="221"/>
      <c r="W203" s="221"/>
      <c r="X203" s="199"/>
      <c r="Y203" s="182"/>
      <c r="Z203" s="182"/>
      <c r="AA203" s="182"/>
      <c r="AB203" s="182"/>
      <c r="AC203" s="218"/>
      <c r="AD203" s="218"/>
      <c r="AE203" s="218"/>
      <c r="AF203" s="218"/>
      <c r="AG203" s="228"/>
      <c r="AH203" s="229"/>
      <c r="AI203" s="229"/>
      <c r="AJ203" s="229"/>
      <c r="AK203" s="229"/>
      <c r="AL203" s="229"/>
      <c r="AM203" s="229"/>
      <c r="AN203" s="229"/>
      <c r="AO203" s="230"/>
      <c r="AP203" s="231"/>
      <c r="AQ203" s="231"/>
      <c r="AR203" s="231"/>
      <c r="AS203" s="231"/>
      <c r="AT203" s="204"/>
      <c r="AU203" s="208"/>
      <c r="AV203" s="205"/>
      <c r="AW203" s="192"/>
      <c r="AX203" s="193"/>
      <c r="AY203" s="198"/>
      <c r="AZ203" s="199"/>
      <c r="BA203" s="192"/>
      <c r="BB203" s="193"/>
      <c r="BC203" s="204"/>
      <c r="BD203" s="205"/>
      <c r="BE203" s="204"/>
      <c r="BF203" s="205"/>
      <c r="BG203" s="204"/>
      <c r="BH203" s="208"/>
      <c r="BI203" s="205"/>
    </row>
    <row r="204" spans="2:61" ht="15.75" customHeight="1" thickTop="1" thickBot="1">
      <c r="B204" s="209"/>
      <c r="C204" s="210"/>
      <c r="D204" s="210"/>
      <c r="E204" s="210"/>
      <c r="F204" s="210"/>
      <c r="G204" s="210"/>
      <c r="H204" s="210"/>
      <c r="I204" s="210"/>
      <c r="J204" s="210"/>
      <c r="K204" s="210"/>
      <c r="L204" s="211"/>
      <c r="M204" s="218"/>
      <c r="N204" s="218"/>
      <c r="O204" s="218"/>
      <c r="P204" s="218"/>
      <c r="Q204" s="218"/>
      <c r="R204" s="218"/>
      <c r="S204" s="218"/>
      <c r="T204" s="218"/>
      <c r="U204" s="194"/>
      <c r="V204" s="219"/>
      <c r="W204" s="219"/>
      <c r="X204" s="195"/>
      <c r="Y204" s="218"/>
      <c r="Z204" s="218"/>
      <c r="AA204" s="218"/>
      <c r="AB204" s="218"/>
      <c r="AC204" s="218"/>
      <c r="AD204" s="218"/>
      <c r="AE204" s="218"/>
      <c r="AF204" s="218"/>
      <c r="AG204" s="222" t="s">
        <v>146</v>
      </c>
      <c r="AH204" s="223"/>
      <c r="AI204" s="223"/>
      <c r="AJ204" s="223"/>
      <c r="AK204" s="223"/>
      <c r="AL204" s="223"/>
      <c r="AM204" s="223"/>
      <c r="AN204" s="223"/>
      <c r="AO204" s="224"/>
      <c r="AP204" s="231" t="s">
        <v>184</v>
      </c>
      <c r="AQ204" s="231"/>
      <c r="AR204" s="231"/>
      <c r="AS204" s="231"/>
      <c r="AT204" s="200">
        <f>AY204+'14.02'!AT204:AV206</f>
        <v>0</v>
      </c>
      <c r="AU204" s="206"/>
      <c r="AV204" s="201"/>
      <c r="AW204" s="188">
        <f>'14.02'!BG204</f>
        <v>0</v>
      </c>
      <c r="AX204" s="189"/>
      <c r="AY204" s="194"/>
      <c r="AZ204" s="195"/>
      <c r="BA204" s="188"/>
      <c r="BB204" s="189"/>
      <c r="BC204" s="200">
        <f>BA204+'14.02'!BC204</f>
        <v>0</v>
      </c>
      <c r="BD204" s="201"/>
      <c r="BE204" s="200">
        <f>BA204+'14.02'!BE204</f>
        <v>0</v>
      </c>
      <c r="BF204" s="201"/>
      <c r="BG204" s="200">
        <f>AW204+AY204-BA204</f>
        <v>0</v>
      </c>
      <c r="BH204" s="206"/>
      <c r="BI204" s="201"/>
    </row>
    <row r="205" spans="2:61" ht="15.75" customHeight="1" thickTop="1" thickBot="1">
      <c r="B205" s="212"/>
      <c r="C205" s="213"/>
      <c r="D205" s="213"/>
      <c r="E205" s="213"/>
      <c r="F205" s="213"/>
      <c r="G205" s="213"/>
      <c r="H205" s="213"/>
      <c r="I205" s="213"/>
      <c r="J205" s="213"/>
      <c r="K205" s="213"/>
      <c r="L205" s="214"/>
      <c r="M205" s="218"/>
      <c r="N205" s="218"/>
      <c r="O205" s="218"/>
      <c r="P205" s="218"/>
      <c r="Q205" s="218"/>
      <c r="R205" s="218"/>
      <c r="S205" s="218"/>
      <c r="T205" s="218"/>
      <c r="U205" s="196"/>
      <c r="V205" s="220"/>
      <c r="W205" s="220"/>
      <c r="X205" s="197"/>
      <c r="Y205" s="218"/>
      <c r="Z205" s="218"/>
      <c r="AA205" s="218"/>
      <c r="AB205" s="218"/>
      <c r="AC205" s="218"/>
      <c r="AD205" s="218"/>
      <c r="AE205" s="218"/>
      <c r="AF205" s="218"/>
      <c r="AG205" s="225"/>
      <c r="AH205" s="226"/>
      <c r="AI205" s="226"/>
      <c r="AJ205" s="226"/>
      <c r="AK205" s="226"/>
      <c r="AL205" s="226"/>
      <c r="AM205" s="226"/>
      <c r="AN205" s="226"/>
      <c r="AO205" s="227"/>
      <c r="AP205" s="231"/>
      <c r="AQ205" s="231"/>
      <c r="AR205" s="231"/>
      <c r="AS205" s="231"/>
      <c r="AT205" s="202"/>
      <c r="AU205" s="207"/>
      <c r="AV205" s="203"/>
      <c r="AW205" s="190"/>
      <c r="AX205" s="191"/>
      <c r="AY205" s="196"/>
      <c r="AZ205" s="197"/>
      <c r="BA205" s="190"/>
      <c r="BB205" s="191"/>
      <c r="BC205" s="202"/>
      <c r="BD205" s="203"/>
      <c r="BE205" s="202"/>
      <c r="BF205" s="203"/>
      <c r="BG205" s="202"/>
      <c r="BH205" s="207"/>
      <c r="BI205" s="203"/>
    </row>
    <row r="206" spans="2:61" ht="15.75" customHeight="1" thickTop="1" thickBot="1">
      <c r="B206" s="215"/>
      <c r="C206" s="216"/>
      <c r="D206" s="216"/>
      <c r="E206" s="216"/>
      <c r="F206" s="216"/>
      <c r="G206" s="216"/>
      <c r="H206" s="216"/>
      <c r="I206" s="216"/>
      <c r="J206" s="216"/>
      <c r="K206" s="216"/>
      <c r="L206" s="217"/>
      <c r="M206" s="218"/>
      <c r="N206" s="218"/>
      <c r="O206" s="218"/>
      <c r="P206" s="218"/>
      <c r="Q206" s="218"/>
      <c r="R206" s="218"/>
      <c r="S206" s="218"/>
      <c r="T206" s="218"/>
      <c r="U206" s="198"/>
      <c r="V206" s="221"/>
      <c r="W206" s="221"/>
      <c r="X206" s="199"/>
      <c r="Y206" s="218"/>
      <c r="Z206" s="218"/>
      <c r="AA206" s="218"/>
      <c r="AB206" s="218"/>
      <c r="AC206" s="218"/>
      <c r="AD206" s="218"/>
      <c r="AE206" s="218"/>
      <c r="AF206" s="218"/>
      <c r="AG206" s="228"/>
      <c r="AH206" s="229"/>
      <c r="AI206" s="229"/>
      <c r="AJ206" s="229"/>
      <c r="AK206" s="229"/>
      <c r="AL206" s="229"/>
      <c r="AM206" s="229"/>
      <c r="AN206" s="229"/>
      <c r="AO206" s="230"/>
      <c r="AP206" s="231"/>
      <c r="AQ206" s="231"/>
      <c r="AR206" s="231"/>
      <c r="AS206" s="231"/>
      <c r="AT206" s="204"/>
      <c r="AU206" s="208"/>
      <c r="AV206" s="205"/>
      <c r="AW206" s="192"/>
      <c r="AX206" s="193"/>
      <c r="AY206" s="198"/>
      <c r="AZ206" s="199"/>
      <c r="BA206" s="192"/>
      <c r="BB206" s="193"/>
      <c r="BC206" s="204"/>
      <c r="BD206" s="205"/>
      <c r="BE206" s="204"/>
      <c r="BF206" s="205"/>
      <c r="BG206" s="204"/>
      <c r="BH206" s="208"/>
      <c r="BI206" s="205"/>
    </row>
    <row r="207" spans="2:61" ht="15.75" customHeight="1" thickTop="1" thickBot="1">
      <c r="B207" s="209"/>
      <c r="C207" s="210"/>
      <c r="D207" s="210"/>
      <c r="E207" s="210"/>
      <c r="F207" s="210"/>
      <c r="G207" s="210"/>
      <c r="H207" s="210"/>
      <c r="I207" s="210"/>
      <c r="J207" s="210"/>
      <c r="K207" s="210"/>
      <c r="L207" s="211"/>
      <c r="M207" s="218"/>
      <c r="N207" s="218"/>
      <c r="O207" s="218"/>
      <c r="P207" s="218"/>
      <c r="Q207" s="218"/>
      <c r="R207" s="218"/>
      <c r="S207" s="218"/>
      <c r="T207" s="218"/>
      <c r="U207" s="194"/>
      <c r="V207" s="219"/>
      <c r="W207" s="219"/>
      <c r="X207" s="195"/>
      <c r="Y207" s="218"/>
      <c r="Z207" s="218"/>
      <c r="AA207" s="218"/>
      <c r="AB207" s="218"/>
      <c r="AC207" s="218"/>
      <c r="AD207" s="218"/>
      <c r="AE207" s="218"/>
      <c r="AF207" s="218"/>
      <c r="AG207" s="222" t="s">
        <v>155</v>
      </c>
      <c r="AH207" s="223"/>
      <c r="AI207" s="223"/>
      <c r="AJ207" s="223"/>
      <c r="AK207" s="223"/>
      <c r="AL207" s="223"/>
      <c r="AM207" s="223"/>
      <c r="AN207" s="223"/>
      <c r="AO207" s="224"/>
      <c r="AP207" s="231"/>
      <c r="AQ207" s="231"/>
      <c r="AR207" s="231"/>
      <c r="AS207" s="231"/>
      <c r="AT207" s="200">
        <f>AY207+'14.02'!AT207:AV209</f>
        <v>0</v>
      </c>
      <c r="AU207" s="206"/>
      <c r="AV207" s="201"/>
      <c r="AW207" s="188">
        <f>'14.02'!BG207</f>
        <v>0</v>
      </c>
      <c r="AX207" s="189"/>
      <c r="AY207" s="194"/>
      <c r="AZ207" s="195"/>
      <c r="BA207" s="188"/>
      <c r="BB207" s="189"/>
      <c r="BC207" s="200">
        <f>BA207+'14.02'!BC207</f>
        <v>0</v>
      </c>
      <c r="BD207" s="201"/>
      <c r="BE207" s="200">
        <f>BA207+'14.02'!BE207</f>
        <v>0</v>
      </c>
      <c r="BF207" s="201"/>
      <c r="BG207" s="200">
        <f>AW207+AY207-BA207</f>
        <v>0</v>
      </c>
      <c r="BH207" s="206"/>
      <c r="BI207" s="201"/>
    </row>
    <row r="208" spans="2:61" ht="15.75" customHeight="1" thickTop="1" thickBot="1">
      <c r="B208" s="212"/>
      <c r="C208" s="213"/>
      <c r="D208" s="213"/>
      <c r="E208" s="213"/>
      <c r="F208" s="213"/>
      <c r="G208" s="213"/>
      <c r="H208" s="213"/>
      <c r="I208" s="213"/>
      <c r="J208" s="213"/>
      <c r="K208" s="213"/>
      <c r="L208" s="214"/>
      <c r="M208" s="218"/>
      <c r="N208" s="218"/>
      <c r="O208" s="218"/>
      <c r="P208" s="218"/>
      <c r="Q208" s="218"/>
      <c r="R208" s="218"/>
      <c r="S208" s="218"/>
      <c r="T208" s="218"/>
      <c r="U208" s="196"/>
      <c r="V208" s="220"/>
      <c r="W208" s="220"/>
      <c r="X208" s="197"/>
      <c r="Y208" s="218"/>
      <c r="Z208" s="218"/>
      <c r="AA208" s="218"/>
      <c r="AB208" s="218"/>
      <c r="AC208" s="218"/>
      <c r="AD208" s="218"/>
      <c r="AE208" s="218"/>
      <c r="AF208" s="218"/>
      <c r="AG208" s="225"/>
      <c r="AH208" s="226"/>
      <c r="AI208" s="226"/>
      <c r="AJ208" s="226"/>
      <c r="AK208" s="226"/>
      <c r="AL208" s="226"/>
      <c r="AM208" s="226"/>
      <c r="AN208" s="226"/>
      <c r="AO208" s="227"/>
      <c r="AP208" s="231"/>
      <c r="AQ208" s="231"/>
      <c r="AR208" s="231"/>
      <c r="AS208" s="231"/>
      <c r="AT208" s="202"/>
      <c r="AU208" s="207"/>
      <c r="AV208" s="203"/>
      <c r="AW208" s="190"/>
      <c r="AX208" s="191"/>
      <c r="AY208" s="196"/>
      <c r="AZ208" s="197"/>
      <c r="BA208" s="190"/>
      <c r="BB208" s="191"/>
      <c r="BC208" s="202"/>
      <c r="BD208" s="203"/>
      <c r="BE208" s="202"/>
      <c r="BF208" s="203"/>
      <c r="BG208" s="202"/>
      <c r="BH208" s="207"/>
      <c r="BI208" s="203"/>
    </row>
    <row r="209" spans="2:61" ht="15.75" customHeight="1" thickTop="1" thickBot="1">
      <c r="B209" s="215"/>
      <c r="C209" s="216"/>
      <c r="D209" s="216"/>
      <c r="E209" s="216"/>
      <c r="F209" s="216"/>
      <c r="G209" s="216"/>
      <c r="H209" s="216"/>
      <c r="I209" s="216"/>
      <c r="J209" s="216"/>
      <c r="K209" s="216"/>
      <c r="L209" s="217"/>
      <c r="M209" s="218"/>
      <c r="N209" s="218"/>
      <c r="O209" s="218"/>
      <c r="P209" s="218"/>
      <c r="Q209" s="218"/>
      <c r="R209" s="218"/>
      <c r="S209" s="218"/>
      <c r="T209" s="218"/>
      <c r="U209" s="198"/>
      <c r="V209" s="221"/>
      <c r="W209" s="221"/>
      <c r="X209" s="199"/>
      <c r="Y209" s="218"/>
      <c r="Z209" s="218"/>
      <c r="AA209" s="218"/>
      <c r="AB209" s="218"/>
      <c r="AC209" s="218"/>
      <c r="AD209" s="218"/>
      <c r="AE209" s="218"/>
      <c r="AF209" s="218"/>
      <c r="AG209" s="228"/>
      <c r="AH209" s="229"/>
      <c r="AI209" s="229"/>
      <c r="AJ209" s="229"/>
      <c r="AK209" s="229"/>
      <c r="AL209" s="229"/>
      <c r="AM209" s="229"/>
      <c r="AN209" s="229"/>
      <c r="AO209" s="230"/>
      <c r="AP209" s="231"/>
      <c r="AQ209" s="231"/>
      <c r="AR209" s="231"/>
      <c r="AS209" s="231"/>
      <c r="AT209" s="204"/>
      <c r="AU209" s="208"/>
      <c r="AV209" s="205"/>
      <c r="AW209" s="192"/>
      <c r="AX209" s="193"/>
      <c r="AY209" s="198"/>
      <c r="AZ209" s="199"/>
      <c r="BA209" s="192"/>
      <c r="BB209" s="193"/>
      <c r="BC209" s="204"/>
      <c r="BD209" s="205"/>
      <c r="BE209" s="204"/>
      <c r="BF209" s="205"/>
      <c r="BG209" s="204"/>
      <c r="BH209" s="208"/>
      <c r="BI209" s="205"/>
    </row>
    <row r="210" spans="2:61" ht="16.5" customHeight="1" thickTop="1" thickBot="1">
      <c r="B210" s="183" t="s">
        <v>64</v>
      </c>
      <c r="C210" s="183"/>
      <c r="D210" s="183"/>
      <c r="E210" s="183"/>
      <c r="F210" s="183"/>
      <c r="G210" s="183"/>
      <c r="H210" s="183"/>
      <c r="I210" s="183"/>
      <c r="J210" s="183"/>
      <c r="K210" s="183"/>
      <c r="L210" s="183"/>
      <c r="M210" s="183"/>
      <c r="N210" s="183"/>
      <c r="O210" s="183"/>
      <c r="P210" s="183"/>
      <c r="Q210" s="183"/>
      <c r="R210" s="183"/>
      <c r="S210" s="183"/>
      <c r="T210" s="183"/>
      <c r="U210" s="183"/>
      <c r="V210" s="183"/>
      <c r="W210" s="183"/>
      <c r="X210" s="183"/>
      <c r="Y210" s="183"/>
      <c r="Z210" s="183"/>
      <c r="AA210" s="183"/>
      <c r="AB210" s="183"/>
      <c r="AC210" s="183"/>
      <c r="AD210" s="183"/>
      <c r="AE210" s="183"/>
      <c r="AF210" s="183"/>
      <c r="AG210" s="183"/>
      <c r="AH210" s="183"/>
      <c r="AI210" s="183"/>
      <c r="AJ210" s="183"/>
      <c r="AK210" s="183"/>
      <c r="AL210" s="183"/>
      <c r="AM210" s="183"/>
      <c r="AN210" s="183"/>
      <c r="AO210" s="183"/>
      <c r="AP210" s="183"/>
      <c r="AQ210" s="183"/>
      <c r="AR210" s="183"/>
      <c r="AS210" s="183"/>
      <c r="AT210" s="183"/>
      <c r="AU210" s="183"/>
      <c r="AV210" s="183"/>
      <c r="AW210" s="183"/>
      <c r="AX210" s="183"/>
      <c r="AY210" s="183"/>
      <c r="AZ210" s="183"/>
      <c r="BA210" s="183"/>
      <c r="BB210" s="183"/>
      <c r="BC210" s="183"/>
      <c r="BD210" s="183"/>
      <c r="BE210" s="183"/>
      <c r="BF210" s="183"/>
      <c r="BG210" s="183"/>
      <c r="BH210" s="183"/>
      <c r="BI210" s="183"/>
    </row>
    <row r="211" spans="2:61" ht="16.5" customHeight="1" thickTop="1" thickBot="1">
      <c r="B211" s="183"/>
      <c r="C211" s="183"/>
      <c r="D211" s="183"/>
      <c r="E211" s="183"/>
      <c r="F211" s="183"/>
      <c r="G211" s="183"/>
      <c r="H211" s="183"/>
      <c r="I211" s="183"/>
      <c r="J211" s="183"/>
      <c r="K211" s="183"/>
      <c r="L211" s="183"/>
      <c r="M211" s="183"/>
      <c r="N211" s="183"/>
      <c r="O211" s="183"/>
      <c r="P211" s="183"/>
      <c r="Q211" s="183"/>
      <c r="R211" s="183"/>
      <c r="S211" s="183"/>
      <c r="T211" s="183"/>
      <c r="U211" s="183"/>
      <c r="V211" s="183"/>
      <c r="W211" s="183"/>
      <c r="X211" s="183"/>
      <c r="Y211" s="183"/>
      <c r="Z211" s="183"/>
      <c r="AA211" s="183"/>
      <c r="AB211" s="183"/>
      <c r="AC211" s="183"/>
      <c r="AD211" s="183"/>
      <c r="AE211" s="183"/>
      <c r="AF211" s="183"/>
      <c r="AG211" s="183"/>
      <c r="AH211" s="183"/>
      <c r="AI211" s="183"/>
      <c r="AJ211" s="183"/>
      <c r="AK211" s="183"/>
      <c r="AL211" s="183"/>
      <c r="AM211" s="183"/>
      <c r="AN211" s="183"/>
      <c r="AO211" s="183"/>
      <c r="AP211" s="183"/>
      <c r="AQ211" s="183"/>
      <c r="AR211" s="183"/>
      <c r="AS211" s="183"/>
      <c r="AT211" s="183"/>
      <c r="AU211" s="183"/>
      <c r="AV211" s="183"/>
      <c r="AW211" s="183"/>
      <c r="AX211" s="183"/>
      <c r="AY211" s="183"/>
      <c r="AZ211" s="183"/>
      <c r="BA211" s="183"/>
      <c r="BB211" s="183"/>
      <c r="BC211" s="183"/>
      <c r="BD211" s="183"/>
      <c r="BE211" s="183"/>
      <c r="BF211" s="183"/>
      <c r="BG211" s="183"/>
      <c r="BH211" s="183"/>
      <c r="BI211" s="183"/>
    </row>
    <row r="212" spans="2:61" ht="16.5" customHeight="1" thickTop="1" thickBot="1">
      <c r="B212" s="183"/>
      <c r="C212" s="183"/>
      <c r="D212" s="183"/>
      <c r="E212" s="183"/>
      <c r="F212" s="183"/>
      <c r="G212" s="183"/>
      <c r="H212" s="183"/>
      <c r="I212" s="183"/>
      <c r="J212" s="183"/>
      <c r="K212" s="183"/>
      <c r="L212" s="183"/>
      <c r="M212" s="183"/>
      <c r="N212" s="183"/>
      <c r="O212" s="183"/>
      <c r="P212" s="183"/>
      <c r="Q212" s="183"/>
      <c r="R212" s="183"/>
      <c r="S212" s="183"/>
      <c r="T212" s="183"/>
      <c r="U212" s="183"/>
      <c r="V212" s="183"/>
      <c r="W212" s="183"/>
      <c r="X212" s="183"/>
      <c r="Y212" s="183"/>
      <c r="Z212" s="183"/>
      <c r="AA212" s="183"/>
      <c r="AB212" s="183"/>
      <c r="AC212" s="183"/>
      <c r="AD212" s="183"/>
      <c r="AE212" s="183"/>
      <c r="AF212" s="183"/>
      <c r="AG212" s="183"/>
      <c r="AH212" s="183"/>
      <c r="AI212" s="183"/>
      <c r="AJ212" s="183"/>
      <c r="AK212" s="183"/>
      <c r="AL212" s="183"/>
      <c r="AM212" s="183"/>
      <c r="AN212" s="183"/>
      <c r="AO212" s="183"/>
      <c r="AP212" s="183"/>
      <c r="AQ212" s="183"/>
      <c r="AR212" s="183"/>
      <c r="AS212" s="183"/>
      <c r="AT212" s="183"/>
      <c r="AU212" s="183"/>
      <c r="AV212" s="183"/>
      <c r="AW212" s="183"/>
      <c r="AX212" s="183"/>
      <c r="AY212" s="183"/>
      <c r="AZ212" s="183"/>
      <c r="BA212" s="183"/>
      <c r="BB212" s="183"/>
      <c r="BC212" s="183"/>
      <c r="BD212" s="183"/>
      <c r="BE212" s="183"/>
      <c r="BF212" s="183"/>
      <c r="BG212" s="183"/>
      <c r="BH212" s="183"/>
      <c r="BI212" s="183"/>
    </row>
    <row r="213" spans="2:61" ht="16.5" customHeight="1" thickTop="1" thickBot="1">
      <c r="B213" s="183"/>
      <c r="C213" s="183"/>
      <c r="D213" s="183"/>
      <c r="E213" s="183"/>
      <c r="F213" s="183"/>
      <c r="G213" s="183"/>
      <c r="H213" s="183"/>
      <c r="I213" s="183"/>
      <c r="J213" s="183"/>
      <c r="K213" s="183"/>
      <c r="L213" s="183"/>
      <c r="M213" s="183"/>
      <c r="N213" s="183"/>
      <c r="O213" s="183"/>
      <c r="P213" s="183"/>
      <c r="Q213" s="183"/>
      <c r="R213" s="183"/>
      <c r="S213" s="183"/>
      <c r="T213" s="183"/>
      <c r="U213" s="183"/>
      <c r="V213" s="183"/>
      <c r="W213" s="183"/>
      <c r="X213" s="183"/>
      <c r="Y213" s="183"/>
      <c r="Z213" s="183"/>
      <c r="AA213" s="183"/>
      <c r="AB213" s="183"/>
      <c r="AC213" s="183"/>
      <c r="AD213" s="183"/>
      <c r="AE213" s="183"/>
      <c r="AF213" s="183"/>
      <c r="AG213" s="183"/>
      <c r="AH213" s="183"/>
      <c r="AI213" s="183"/>
      <c r="AJ213" s="183"/>
      <c r="AK213" s="183"/>
      <c r="AL213" s="183"/>
      <c r="AM213" s="183"/>
      <c r="AN213" s="183"/>
      <c r="AO213" s="183"/>
      <c r="AP213" s="183"/>
      <c r="AQ213" s="183"/>
      <c r="AR213" s="183"/>
      <c r="AS213" s="183"/>
      <c r="AT213" s="183"/>
      <c r="AU213" s="183"/>
      <c r="AV213" s="183"/>
      <c r="AW213" s="183"/>
      <c r="AX213" s="183"/>
      <c r="AY213" s="183"/>
      <c r="AZ213" s="183"/>
      <c r="BA213" s="183"/>
      <c r="BB213" s="183"/>
      <c r="BC213" s="183"/>
      <c r="BD213" s="183"/>
      <c r="BE213" s="183"/>
      <c r="BF213" s="183"/>
      <c r="BG213" s="183"/>
      <c r="BH213" s="183"/>
      <c r="BI213" s="183"/>
    </row>
    <row r="214" spans="2:61" ht="16.5" customHeight="1" thickTop="1" thickBot="1">
      <c r="B214" s="146"/>
      <c r="C214" s="146"/>
      <c r="D214" s="146"/>
      <c r="E214" s="146"/>
      <c r="F214" s="146"/>
      <c r="G214" s="146"/>
      <c r="H214" s="146"/>
      <c r="I214" s="146"/>
      <c r="J214" s="146"/>
      <c r="K214" s="146"/>
      <c r="L214" s="146"/>
      <c r="M214" s="146"/>
      <c r="N214" s="146"/>
      <c r="O214" s="146"/>
      <c r="P214" s="146"/>
      <c r="Q214" s="146"/>
      <c r="R214" s="146"/>
      <c r="S214" s="146"/>
      <c r="T214" s="146"/>
      <c r="U214" s="146"/>
      <c r="V214" s="146"/>
      <c r="W214" s="146"/>
      <c r="X214" s="146"/>
      <c r="Y214" s="146"/>
      <c r="Z214" s="146"/>
      <c r="AA214" s="146"/>
      <c r="AB214" s="146"/>
      <c r="AC214" s="146"/>
      <c r="AD214" s="146"/>
      <c r="AE214" s="146"/>
      <c r="AF214" s="146"/>
      <c r="AG214" s="146"/>
      <c r="AH214" s="146"/>
      <c r="AI214" s="146"/>
      <c r="AJ214" s="146"/>
      <c r="AK214" s="146"/>
      <c r="AL214" s="146"/>
      <c r="AM214" s="146"/>
      <c r="AN214" s="146"/>
      <c r="AO214" s="146"/>
      <c r="AP214" s="146"/>
      <c r="AQ214" s="146"/>
      <c r="AR214" s="146"/>
      <c r="AS214" s="146"/>
      <c r="AT214" s="146"/>
      <c r="AU214" s="146"/>
      <c r="AV214" s="146"/>
      <c r="AW214" s="146"/>
      <c r="AX214" s="146"/>
      <c r="AY214" s="146"/>
      <c r="AZ214" s="146"/>
      <c r="BA214" s="146"/>
      <c r="BB214" s="146"/>
      <c r="BC214" s="146"/>
      <c r="BD214" s="146"/>
      <c r="BE214" s="146"/>
      <c r="BF214" s="146"/>
      <c r="BG214" s="146"/>
      <c r="BH214" s="146"/>
      <c r="BI214" s="146"/>
    </row>
    <row r="215" spans="2:61" ht="16.5" customHeight="1" thickTop="1" thickBot="1">
      <c r="B215" s="146"/>
      <c r="C215" s="146"/>
      <c r="D215" s="146"/>
      <c r="E215" s="146"/>
      <c r="F215" s="146"/>
      <c r="G215" s="146"/>
      <c r="H215" s="146"/>
      <c r="I215" s="146"/>
      <c r="J215" s="146"/>
      <c r="K215" s="146"/>
      <c r="L215" s="146"/>
      <c r="M215" s="146"/>
      <c r="N215" s="146"/>
      <c r="O215" s="146"/>
      <c r="P215" s="146"/>
      <c r="Q215" s="146"/>
      <c r="R215" s="146"/>
      <c r="S215" s="146"/>
      <c r="T215" s="146"/>
      <c r="U215" s="146"/>
      <c r="V215" s="146"/>
      <c r="W215" s="146"/>
      <c r="X215" s="146"/>
      <c r="Y215" s="146"/>
      <c r="Z215" s="146"/>
      <c r="AA215" s="146"/>
      <c r="AB215" s="146"/>
      <c r="AC215" s="146"/>
      <c r="AD215" s="146"/>
      <c r="AE215" s="146"/>
      <c r="AF215" s="146"/>
      <c r="AG215" s="146"/>
      <c r="AH215" s="146"/>
      <c r="AI215" s="146"/>
      <c r="AJ215" s="146"/>
      <c r="AK215" s="146"/>
      <c r="AL215" s="146"/>
      <c r="AM215" s="146"/>
      <c r="AN215" s="146"/>
      <c r="AO215" s="146"/>
      <c r="AP215" s="146"/>
      <c r="AQ215" s="146"/>
      <c r="AR215" s="146"/>
      <c r="AS215" s="146"/>
      <c r="AT215" s="146"/>
      <c r="AU215" s="146"/>
      <c r="AV215" s="146"/>
      <c r="AW215" s="146"/>
      <c r="AX215" s="146"/>
      <c r="AY215" s="146"/>
      <c r="AZ215" s="146"/>
      <c r="BA215" s="146"/>
      <c r="BB215" s="146"/>
      <c r="BC215" s="146"/>
      <c r="BD215" s="146"/>
      <c r="BE215" s="146"/>
      <c r="BF215" s="146"/>
      <c r="BG215" s="146"/>
      <c r="BH215" s="146"/>
      <c r="BI215" s="146"/>
    </row>
    <row r="216" spans="2:61" ht="15" customHeight="1" thickTop="1" thickBot="1">
      <c r="B216" s="186" t="s">
        <v>65</v>
      </c>
      <c r="C216" s="186"/>
      <c r="D216" s="186"/>
      <c r="E216" s="186"/>
      <c r="F216" s="186"/>
      <c r="G216" s="186"/>
      <c r="H216" s="186" t="s">
        <v>66</v>
      </c>
      <c r="I216" s="186"/>
      <c r="J216" s="186"/>
      <c r="K216" s="186"/>
      <c r="L216" s="186"/>
      <c r="M216" s="186"/>
      <c r="N216" s="186" t="s">
        <v>67</v>
      </c>
      <c r="O216" s="186"/>
      <c r="P216" s="186"/>
      <c r="Q216" s="186"/>
      <c r="R216" s="186"/>
      <c r="S216" s="186"/>
      <c r="T216" s="186" t="s">
        <v>68</v>
      </c>
      <c r="U216" s="186"/>
      <c r="V216" s="186"/>
      <c r="W216" s="186"/>
      <c r="X216" s="186"/>
      <c r="Y216" s="186"/>
      <c r="Z216" s="186"/>
      <c r="AA216" s="186"/>
      <c r="AB216" s="186"/>
      <c r="AC216" s="186"/>
      <c r="AD216" s="186"/>
      <c r="AE216" s="186"/>
      <c r="AF216" s="186"/>
      <c r="AG216" s="186" t="s">
        <v>69</v>
      </c>
      <c r="AH216" s="186"/>
      <c r="AI216" s="186"/>
      <c r="AJ216" s="186"/>
      <c r="AK216" s="186"/>
      <c r="AL216" s="186"/>
      <c r="AM216" s="186"/>
      <c r="AN216" s="186"/>
      <c r="AO216" s="186"/>
      <c r="AP216" s="186" t="s">
        <v>70</v>
      </c>
      <c r="AQ216" s="186"/>
      <c r="AR216" s="186"/>
      <c r="AS216" s="186"/>
      <c r="AT216" s="186"/>
      <c r="AU216" s="186"/>
      <c r="AV216" s="186"/>
      <c r="AW216" s="186"/>
      <c r="AX216" s="186"/>
      <c r="AY216" s="186"/>
      <c r="AZ216" s="187" t="s">
        <v>71</v>
      </c>
      <c r="BA216" s="187"/>
      <c r="BB216" s="187"/>
      <c r="BC216" s="187"/>
      <c r="BD216" s="187"/>
      <c r="BE216" s="187"/>
      <c r="BF216" s="187"/>
      <c r="BG216" s="187"/>
      <c r="BH216" s="187"/>
      <c r="BI216" s="187"/>
    </row>
    <row r="217" spans="2:61" ht="15" customHeight="1" thickTop="1" thickBot="1">
      <c r="B217" s="186"/>
      <c r="C217" s="186"/>
      <c r="D217" s="186"/>
      <c r="E217" s="186"/>
      <c r="F217" s="186"/>
      <c r="G217" s="186"/>
      <c r="H217" s="186"/>
      <c r="I217" s="186"/>
      <c r="J217" s="186"/>
      <c r="K217" s="186"/>
      <c r="L217" s="186"/>
      <c r="M217" s="186"/>
      <c r="N217" s="186"/>
      <c r="O217" s="186"/>
      <c r="P217" s="186"/>
      <c r="Q217" s="186"/>
      <c r="R217" s="186"/>
      <c r="S217" s="186"/>
      <c r="T217" s="186"/>
      <c r="U217" s="186"/>
      <c r="V217" s="186"/>
      <c r="W217" s="186"/>
      <c r="X217" s="186"/>
      <c r="Y217" s="186"/>
      <c r="Z217" s="186"/>
      <c r="AA217" s="186"/>
      <c r="AB217" s="186"/>
      <c r="AC217" s="186"/>
      <c r="AD217" s="186"/>
      <c r="AE217" s="186"/>
      <c r="AF217" s="186"/>
      <c r="AG217" s="186"/>
      <c r="AH217" s="186"/>
      <c r="AI217" s="186"/>
      <c r="AJ217" s="186"/>
      <c r="AK217" s="186"/>
      <c r="AL217" s="186"/>
      <c r="AM217" s="186"/>
      <c r="AN217" s="186"/>
      <c r="AO217" s="186"/>
      <c r="AP217" s="186"/>
      <c r="AQ217" s="186"/>
      <c r="AR217" s="186"/>
      <c r="AS217" s="186"/>
      <c r="AT217" s="186"/>
      <c r="AU217" s="186"/>
      <c r="AV217" s="186"/>
      <c r="AW217" s="186"/>
      <c r="AX217" s="186"/>
      <c r="AY217" s="186"/>
      <c r="AZ217" s="187"/>
      <c r="BA217" s="187"/>
      <c r="BB217" s="187"/>
      <c r="BC217" s="187"/>
      <c r="BD217" s="187"/>
      <c r="BE217" s="187"/>
      <c r="BF217" s="187"/>
      <c r="BG217" s="187"/>
      <c r="BH217" s="187"/>
      <c r="BI217" s="187"/>
    </row>
    <row r="218" spans="2:61" ht="15" customHeight="1" thickTop="1" thickBot="1">
      <c r="B218" s="186"/>
      <c r="C218" s="186"/>
      <c r="D218" s="186"/>
      <c r="E218" s="186"/>
      <c r="F218" s="186"/>
      <c r="G218" s="186"/>
      <c r="H218" s="186"/>
      <c r="I218" s="186"/>
      <c r="J218" s="186"/>
      <c r="K218" s="186"/>
      <c r="L218" s="186"/>
      <c r="M218" s="186"/>
      <c r="N218" s="186"/>
      <c r="O218" s="186"/>
      <c r="P218" s="186"/>
      <c r="Q218" s="186"/>
      <c r="R218" s="186"/>
      <c r="S218" s="186"/>
      <c r="T218" s="186"/>
      <c r="U218" s="186"/>
      <c r="V218" s="186"/>
      <c r="W218" s="186"/>
      <c r="X218" s="186"/>
      <c r="Y218" s="186"/>
      <c r="Z218" s="186"/>
      <c r="AA218" s="186"/>
      <c r="AB218" s="186"/>
      <c r="AC218" s="186"/>
      <c r="AD218" s="186"/>
      <c r="AE218" s="186"/>
      <c r="AF218" s="186"/>
      <c r="AG218" s="186"/>
      <c r="AH218" s="186"/>
      <c r="AI218" s="186"/>
      <c r="AJ218" s="186"/>
      <c r="AK218" s="186"/>
      <c r="AL218" s="186"/>
      <c r="AM218" s="186"/>
      <c r="AN218" s="186"/>
      <c r="AO218" s="186"/>
      <c r="AP218" s="186"/>
      <c r="AQ218" s="186"/>
      <c r="AR218" s="186"/>
      <c r="AS218" s="186"/>
      <c r="AT218" s="186"/>
      <c r="AU218" s="186"/>
      <c r="AV218" s="186"/>
      <c r="AW218" s="186"/>
      <c r="AX218" s="186"/>
      <c r="AY218" s="186"/>
      <c r="AZ218" s="187"/>
      <c r="BA218" s="187"/>
      <c r="BB218" s="187"/>
      <c r="BC218" s="187"/>
      <c r="BD218" s="187"/>
      <c r="BE218" s="187"/>
      <c r="BF218" s="187"/>
      <c r="BG218" s="187"/>
      <c r="BH218" s="187"/>
      <c r="BI218" s="187"/>
    </row>
    <row r="219" spans="2:61" ht="16.5" customHeight="1" thickTop="1" thickBot="1">
      <c r="B219" s="182">
        <v>2</v>
      </c>
      <c r="C219" s="182"/>
      <c r="D219" s="182"/>
      <c r="E219" s="182"/>
      <c r="F219" s="182"/>
      <c r="G219" s="182"/>
      <c r="H219" s="185">
        <v>17.899999999999999</v>
      </c>
      <c r="I219" s="185"/>
      <c r="J219" s="185"/>
      <c r="K219" s="185"/>
      <c r="L219" s="185"/>
      <c r="M219" s="185"/>
      <c r="N219" s="182">
        <v>27</v>
      </c>
      <c r="O219" s="182"/>
      <c r="P219" s="182"/>
      <c r="Q219" s="182"/>
      <c r="R219" s="182"/>
      <c r="S219" s="182"/>
      <c r="T219" s="182">
        <v>63.5</v>
      </c>
      <c r="U219" s="182"/>
      <c r="V219" s="182"/>
      <c r="W219" s="182"/>
      <c r="X219" s="182"/>
      <c r="Y219" s="182"/>
      <c r="Z219" s="182"/>
      <c r="AA219" s="182"/>
      <c r="AB219" s="182"/>
      <c r="AC219" s="182"/>
      <c r="AD219" s="182"/>
      <c r="AE219" s="182"/>
      <c r="AF219" s="182"/>
      <c r="AG219" s="182">
        <v>130</v>
      </c>
      <c r="AH219" s="182"/>
      <c r="AI219" s="182"/>
      <c r="AJ219" s="182"/>
      <c r="AK219" s="182"/>
      <c r="AL219" s="182"/>
      <c r="AM219" s="182"/>
      <c r="AN219" s="182"/>
      <c r="AO219" s="182"/>
      <c r="AP219" s="186" t="s">
        <v>407</v>
      </c>
      <c r="AQ219" s="186"/>
      <c r="AR219" s="186"/>
      <c r="AS219" s="186"/>
      <c r="AT219" s="186"/>
      <c r="AU219" s="186"/>
      <c r="AV219" s="186"/>
      <c r="AW219" s="186"/>
      <c r="AX219" s="186"/>
      <c r="AY219" s="186"/>
      <c r="AZ219" s="182" t="s">
        <v>129</v>
      </c>
      <c r="BA219" s="182"/>
      <c r="BB219" s="182"/>
      <c r="BC219" s="182"/>
      <c r="BD219" s="182"/>
      <c r="BE219" s="182"/>
      <c r="BF219" s="182"/>
      <c r="BG219" s="182"/>
      <c r="BH219" s="182"/>
      <c r="BI219" s="182"/>
    </row>
    <row r="220" spans="2:61" ht="16.5" customHeight="1" thickTop="1" thickBot="1">
      <c r="B220" s="182"/>
      <c r="C220" s="182"/>
      <c r="D220" s="182"/>
      <c r="E220" s="182"/>
      <c r="F220" s="182"/>
      <c r="G220" s="182"/>
      <c r="H220" s="185"/>
      <c r="I220" s="185"/>
      <c r="J220" s="185"/>
      <c r="K220" s="185"/>
      <c r="L220" s="185"/>
      <c r="M220" s="185"/>
      <c r="N220" s="182"/>
      <c r="O220" s="182"/>
      <c r="P220" s="182"/>
      <c r="Q220" s="182"/>
      <c r="R220" s="182"/>
      <c r="S220" s="182"/>
      <c r="T220" s="182"/>
      <c r="U220" s="182"/>
      <c r="V220" s="182"/>
      <c r="W220" s="182"/>
      <c r="X220" s="182"/>
      <c r="Y220" s="182"/>
      <c r="Z220" s="182"/>
      <c r="AA220" s="182"/>
      <c r="AB220" s="182"/>
      <c r="AC220" s="182"/>
      <c r="AD220" s="182"/>
      <c r="AE220" s="182"/>
      <c r="AF220" s="182"/>
      <c r="AG220" s="182"/>
      <c r="AH220" s="182"/>
      <c r="AI220" s="182"/>
      <c r="AJ220" s="182"/>
      <c r="AK220" s="182"/>
      <c r="AL220" s="182"/>
      <c r="AM220" s="182"/>
      <c r="AN220" s="182"/>
      <c r="AO220" s="182"/>
      <c r="AP220" s="186"/>
      <c r="AQ220" s="186"/>
      <c r="AR220" s="186"/>
      <c r="AS220" s="186"/>
      <c r="AT220" s="186"/>
      <c r="AU220" s="186"/>
      <c r="AV220" s="186"/>
      <c r="AW220" s="186"/>
      <c r="AX220" s="186"/>
      <c r="AY220" s="186"/>
      <c r="AZ220" s="182"/>
      <c r="BA220" s="182"/>
      <c r="BB220" s="182"/>
      <c r="BC220" s="182"/>
      <c r="BD220" s="182"/>
      <c r="BE220" s="182"/>
      <c r="BF220" s="182"/>
      <c r="BG220" s="182"/>
      <c r="BH220" s="182"/>
      <c r="BI220" s="182"/>
    </row>
    <row r="221" spans="2:61" ht="16.5" customHeight="1" thickTop="1" thickBot="1">
      <c r="B221" s="182"/>
      <c r="C221" s="182"/>
      <c r="D221" s="182"/>
      <c r="E221" s="182"/>
      <c r="F221" s="182"/>
      <c r="G221" s="182"/>
      <c r="H221" s="185"/>
      <c r="I221" s="185"/>
      <c r="J221" s="185"/>
      <c r="K221" s="185"/>
      <c r="L221" s="185"/>
      <c r="M221" s="185"/>
      <c r="N221" s="182"/>
      <c r="O221" s="182"/>
      <c r="P221" s="182"/>
      <c r="Q221" s="182"/>
      <c r="R221" s="182"/>
      <c r="S221" s="182"/>
      <c r="T221" s="182"/>
      <c r="U221" s="182"/>
      <c r="V221" s="182"/>
      <c r="W221" s="182"/>
      <c r="X221" s="182"/>
      <c r="Y221" s="182"/>
      <c r="Z221" s="182"/>
      <c r="AA221" s="182"/>
      <c r="AB221" s="182"/>
      <c r="AC221" s="182"/>
      <c r="AD221" s="182"/>
      <c r="AE221" s="182"/>
      <c r="AF221" s="182"/>
      <c r="AG221" s="182"/>
      <c r="AH221" s="182"/>
      <c r="AI221" s="182"/>
      <c r="AJ221" s="182"/>
      <c r="AK221" s="182"/>
      <c r="AL221" s="182"/>
      <c r="AM221" s="182"/>
      <c r="AN221" s="182"/>
      <c r="AO221" s="182"/>
      <c r="AP221" s="186"/>
      <c r="AQ221" s="186"/>
      <c r="AR221" s="186"/>
      <c r="AS221" s="186"/>
      <c r="AT221" s="186"/>
      <c r="AU221" s="186"/>
      <c r="AV221" s="186"/>
      <c r="AW221" s="186"/>
      <c r="AX221" s="186"/>
      <c r="AY221" s="186"/>
      <c r="AZ221" s="182"/>
      <c r="BA221" s="182"/>
      <c r="BB221" s="182"/>
      <c r="BC221" s="182"/>
      <c r="BD221" s="182"/>
      <c r="BE221" s="182"/>
      <c r="BF221" s="182"/>
      <c r="BG221" s="182"/>
      <c r="BH221" s="182"/>
      <c r="BI221" s="182"/>
    </row>
    <row r="222" spans="2:61" ht="15.75" customHeight="1" thickTop="1" thickBot="1">
      <c r="B222" s="183" t="s">
        <v>72</v>
      </c>
      <c r="C222" s="183"/>
      <c r="D222" s="183"/>
      <c r="E222" s="183"/>
      <c r="F222" s="183"/>
      <c r="G222" s="183"/>
      <c r="H222" s="183"/>
      <c r="I222" s="183"/>
      <c r="J222" s="183"/>
      <c r="K222" s="183"/>
      <c r="L222" s="183"/>
      <c r="M222" s="183"/>
      <c r="N222" s="183"/>
      <c r="O222" s="183"/>
      <c r="P222" s="183"/>
      <c r="Q222" s="183"/>
      <c r="R222" s="183"/>
      <c r="S222" s="183"/>
      <c r="T222" s="183"/>
      <c r="U222" s="183"/>
      <c r="V222" s="183"/>
      <c r="W222" s="183"/>
      <c r="X222" s="183"/>
      <c r="Y222" s="183"/>
      <c r="Z222" s="183"/>
      <c r="AA222" s="183"/>
      <c r="AB222" s="183"/>
      <c r="AC222" s="183"/>
      <c r="AD222" s="183"/>
      <c r="AE222" s="183"/>
      <c r="AF222" s="183"/>
      <c r="AG222" s="183"/>
      <c r="AH222" s="183"/>
      <c r="AI222" s="183"/>
      <c r="AJ222" s="183"/>
      <c r="AK222" s="183"/>
      <c r="AL222" s="183"/>
      <c r="AM222" s="183"/>
      <c r="AN222" s="183"/>
      <c r="AO222" s="183"/>
      <c r="AP222" s="183"/>
      <c r="AQ222" s="183"/>
      <c r="AR222" s="183"/>
      <c r="AS222" s="183"/>
      <c r="AT222" s="183"/>
      <c r="AU222" s="183"/>
      <c r="AV222" s="183"/>
      <c r="AW222" s="183"/>
      <c r="AX222" s="183"/>
      <c r="AY222" s="183"/>
      <c r="AZ222" s="183"/>
      <c r="BA222" s="183"/>
      <c r="BB222" s="183"/>
      <c r="BC222" s="183"/>
      <c r="BD222" s="183"/>
      <c r="BE222" s="183"/>
      <c r="BF222" s="183"/>
      <c r="BG222" s="183"/>
      <c r="BH222" s="183"/>
      <c r="BI222" s="183"/>
    </row>
    <row r="223" spans="2:61" ht="15" customHeight="1" thickTop="1" thickBot="1">
      <c r="B223" s="183"/>
      <c r="C223" s="183"/>
      <c r="D223" s="183"/>
      <c r="E223" s="183"/>
      <c r="F223" s="183"/>
      <c r="G223" s="183"/>
      <c r="H223" s="183"/>
      <c r="I223" s="183"/>
      <c r="J223" s="183"/>
      <c r="K223" s="183"/>
      <c r="L223" s="183"/>
      <c r="M223" s="183"/>
      <c r="N223" s="183"/>
      <c r="O223" s="183"/>
      <c r="P223" s="183"/>
      <c r="Q223" s="183"/>
      <c r="R223" s="183"/>
      <c r="S223" s="183"/>
      <c r="T223" s="183"/>
      <c r="U223" s="183"/>
      <c r="V223" s="183"/>
      <c r="W223" s="183"/>
      <c r="X223" s="183"/>
      <c r="Y223" s="183"/>
      <c r="Z223" s="183"/>
      <c r="AA223" s="183"/>
      <c r="AB223" s="183"/>
      <c r="AC223" s="183"/>
      <c r="AD223" s="183"/>
      <c r="AE223" s="183"/>
      <c r="AF223" s="183"/>
      <c r="AG223" s="183"/>
      <c r="AH223" s="183"/>
      <c r="AI223" s="183"/>
      <c r="AJ223" s="183"/>
      <c r="AK223" s="183"/>
      <c r="AL223" s="183"/>
      <c r="AM223" s="183"/>
      <c r="AN223" s="183"/>
      <c r="AO223" s="183"/>
      <c r="AP223" s="183"/>
      <c r="AQ223" s="183"/>
      <c r="AR223" s="183"/>
      <c r="AS223" s="183"/>
      <c r="AT223" s="183"/>
      <c r="AU223" s="183"/>
      <c r="AV223" s="183"/>
      <c r="AW223" s="183"/>
      <c r="AX223" s="183"/>
      <c r="AY223" s="183"/>
      <c r="AZ223" s="183"/>
      <c r="BA223" s="183"/>
      <c r="BB223" s="183"/>
      <c r="BC223" s="183"/>
      <c r="BD223" s="183"/>
      <c r="BE223" s="183"/>
      <c r="BF223" s="183"/>
      <c r="BG223" s="183"/>
      <c r="BH223" s="183"/>
      <c r="BI223" s="183"/>
    </row>
    <row r="224" spans="2:61" ht="15" customHeight="1" thickTop="1" thickBot="1">
      <c r="B224" s="183"/>
      <c r="C224" s="183"/>
      <c r="D224" s="183"/>
      <c r="E224" s="183"/>
      <c r="F224" s="183"/>
      <c r="G224" s="183"/>
      <c r="H224" s="183"/>
      <c r="I224" s="183"/>
      <c r="J224" s="183"/>
      <c r="K224" s="183"/>
      <c r="L224" s="183"/>
      <c r="M224" s="183"/>
      <c r="N224" s="183"/>
      <c r="O224" s="183"/>
      <c r="P224" s="183"/>
      <c r="Q224" s="183"/>
      <c r="R224" s="183"/>
      <c r="S224" s="183"/>
      <c r="T224" s="183"/>
      <c r="U224" s="183"/>
      <c r="V224" s="183"/>
      <c r="W224" s="183"/>
      <c r="X224" s="183"/>
      <c r="Y224" s="183"/>
      <c r="Z224" s="183"/>
      <c r="AA224" s="183"/>
      <c r="AB224" s="183"/>
      <c r="AC224" s="183"/>
      <c r="AD224" s="183"/>
      <c r="AE224" s="183"/>
      <c r="AF224" s="183"/>
      <c r="AG224" s="183"/>
      <c r="AH224" s="183"/>
      <c r="AI224" s="183"/>
      <c r="AJ224" s="183"/>
      <c r="AK224" s="183"/>
      <c r="AL224" s="183"/>
      <c r="AM224" s="183"/>
      <c r="AN224" s="183"/>
      <c r="AO224" s="183"/>
      <c r="AP224" s="183"/>
      <c r="AQ224" s="183"/>
      <c r="AR224" s="183"/>
      <c r="AS224" s="183"/>
      <c r="AT224" s="183"/>
      <c r="AU224" s="183"/>
      <c r="AV224" s="183"/>
      <c r="AW224" s="183"/>
      <c r="AX224" s="183"/>
      <c r="AY224" s="183"/>
      <c r="AZ224" s="183"/>
      <c r="BA224" s="183"/>
      <c r="BB224" s="183"/>
      <c r="BC224" s="183"/>
      <c r="BD224" s="183"/>
      <c r="BE224" s="183"/>
      <c r="BF224" s="183"/>
      <c r="BG224" s="183"/>
      <c r="BH224" s="183"/>
      <c r="BI224" s="183"/>
    </row>
    <row r="225" spans="1:63" ht="15.75" customHeight="1" thickTop="1" thickBot="1">
      <c r="B225" s="183"/>
      <c r="C225" s="183"/>
      <c r="D225" s="183"/>
      <c r="E225" s="183"/>
      <c r="F225" s="183"/>
      <c r="G225" s="183"/>
      <c r="H225" s="183"/>
      <c r="I225" s="183"/>
      <c r="J225" s="183"/>
      <c r="K225" s="183"/>
      <c r="L225" s="183"/>
      <c r="M225" s="183"/>
      <c r="N225" s="183"/>
      <c r="O225" s="183"/>
      <c r="P225" s="183"/>
      <c r="Q225" s="183"/>
      <c r="R225" s="183"/>
      <c r="S225" s="183"/>
      <c r="T225" s="183"/>
      <c r="U225" s="183"/>
      <c r="V225" s="183"/>
      <c r="W225" s="183"/>
      <c r="X225" s="183"/>
      <c r="Y225" s="183"/>
      <c r="Z225" s="183"/>
      <c r="AA225" s="183"/>
      <c r="AB225" s="183"/>
      <c r="AC225" s="183"/>
      <c r="AD225" s="183"/>
      <c r="AE225" s="183"/>
      <c r="AF225" s="183"/>
      <c r="AG225" s="183"/>
      <c r="AH225" s="183"/>
      <c r="AI225" s="183"/>
      <c r="AJ225" s="183"/>
      <c r="AK225" s="183"/>
      <c r="AL225" s="183"/>
      <c r="AM225" s="183"/>
      <c r="AN225" s="183"/>
      <c r="AO225" s="183"/>
      <c r="AP225" s="183"/>
      <c r="AQ225" s="183"/>
      <c r="AR225" s="183"/>
      <c r="AS225" s="183"/>
      <c r="AT225" s="183"/>
      <c r="AU225" s="183"/>
      <c r="AV225" s="183"/>
      <c r="AW225" s="183"/>
      <c r="AX225" s="183"/>
      <c r="AY225" s="183"/>
      <c r="AZ225" s="183"/>
      <c r="BA225" s="183"/>
      <c r="BB225" s="183"/>
      <c r="BC225" s="183"/>
      <c r="BD225" s="183"/>
      <c r="BE225" s="183"/>
      <c r="BF225" s="183"/>
      <c r="BG225" s="183"/>
      <c r="BH225" s="183"/>
      <c r="BI225" s="183"/>
    </row>
    <row r="226" spans="1:63" ht="15.75" customHeight="1" thickTop="1" thickBot="1">
      <c r="B226" s="146"/>
      <c r="C226" s="146"/>
      <c r="D226" s="146"/>
      <c r="E226" s="146"/>
      <c r="F226" s="146"/>
      <c r="G226" s="146"/>
      <c r="H226" s="146"/>
      <c r="I226" s="146"/>
      <c r="J226" s="146"/>
      <c r="K226" s="146"/>
      <c r="L226" s="146"/>
      <c r="M226" s="146"/>
      <c r="N226" s="146"/>
      <c r="O226" s="146"/>
      <c r="P226" s="146"/>
      <c r="Q226" s="146"/>
      <c r="R226" s="146"/>
      <c r="S226" s="146"/>
      <c r="T226" s="146"/>
      <c r="U226" s="146"/>
      <c r="V226" s="146"/>
      <c r="W226" s="146"/>
      <c r="X226" s="146"/>
      <c r="Y226" s="146"/>
      <c r="Z226" s="146"/>
      <c r="AA226" s="146"/>
      <c r="AB226" s="146"/>
      <c r="AC226" s="146"/>
      <c r="AD226" s="146"/>
      <c r="AE226" s="146"/>
      <c r="AF226" s="146"/>
      <c r="AG226" s="146"/>
      <c r="AH226" s="146"/>
      <c r="AI226" s="146"/>
      <c r="AJ226" s="146"/>
      <c r="AK226" s="146"/>
      <c r="AL226" s="146"/>
      <c r="AM226" s="146"/>
      <c r="AN226" s="146"/>
      <c r="AO226" s="146"/>
      <c r="AP226" s="146"/>
      <c r="AQ226" s="146"/>
      <c r="AR226" s="146"/>
      <c r="AS226" s="146"/>
      <c r="AT226" s="146"/>
      <c r="AU226" s="146"/>
      <c r="AV226" s="146"/>
      <c r="AW226" s="146"/>
      <c r="AX226" s="146"/>
      <c r="AY226" s="146"/>
      <c r="AZ226" s="146"/>
      <c r="BA226" s="146"/>
      <c r="BB226" s="146"/>
      <c r="BC226" s="146"/>
      <c r="BD226" s="146"/>
      <c r="BE226" s="146"/>
      <c r="BF226" s="146"/>
      <c r="BG226" s="146"/>
      <c r="BH226" s="146"/>
      <c r="BI226" s="146"/>
    </row>
    <row r="227" spans="1:63" ht="15" customHeight="1" thickTop="1" thickBot="1">
      <c r="B227" s="146"/>
      <c r="C227" s="146"/>
      <c r="D227" s="146"/>
      <c r="E227" s="146"/>
      <c r="F227" s="146"/>
      <c r="G227" s="146"/>
      <c r="H227" s="146"/>
      <c r="I227" s="146"/>
      <c r="J227" s="146"/>
      <c r="K227" s="146"/>
      <c r="L227" s="146"/>
      <c r="M227" s="146"/>
      <c r="N227" s="146"/>
      <c r="O227" s="146"/>
      <c r="P227" s="146"/>
      <c r="Q227" s="146"/>
      <c r="R227" s="146"/>
      <c r="S227" s="146"/>
      <c r="T227" s="146"/>
      <c r="U227" s="146"/>
      <c r="V227" s="146"/>
      <c r="W227" s="146"/>
      <c r="X227" s="146"/>
      <c r="Y227" s="146"/>
      <c r="Z227" s="146"/>
      <c r="AA227" s="146"/>
      <c r="AB227" s="146"/>
      <c r="AC227" s="146"/>
      <c r="AD227" s="146"/>
      <c r="AE227" s="146"/>
      <c r="AF227" s="146"/>
      <c r="AG227" s="146"/>
      <c r="AH227" s="146"/>
      <c r="AI227" s="146"/>
      <c r="AJ227" s="146"/>
      <c r="AK227" s="146"/>
      <c r="AL227" s="146"/>
      <c r="AM227" s="146"/>
      <c r="AN227" s="146"/>
      <c r="AO227" s="146"/>
      <c r="AP227" s="146"/>
      <c r="AQ227" s="146"/>
      <c r="AR227" s="146"/>
      <c r="AS227" s="146"/>
      <c r="AT227" s="146"/>
      <c r="AU227" s="146"/>
      <c r="AV227" s="146"/>
      <c r="AW227" s="146"/>
      <c r="AX227" s="146"/>
      <c r="AY227" s="146"/>
      <c r="AZ227" s="146"/>
      <c r="BA227" s="146"/>
      <c r="BB227" s="146"/>
      <c r="BC227" s="146"/>
      <c r="BD227" s="146"/>
      <c r="BE227" s="146"/>
      <c r="BF227" s="146"/>
      <c r="BG227" s="146"/>
      <c r="BH227" s="146"/>
      <c r="BI227" s="146"/>
    </row>
    <row r="228" spans="1:63" ht="15" customHeight="1" thickTop="1" thickBot="1">
      <c r="B228" s="124" t="s">
        <v>73</v>
      </c>
      <c r="C228" s="124"/>
      <c r="D228" s="124"/>
      <c r="E228" s="124"/>
      <c r="F228" s="124"/>
      <c r="G228" s="124"/>
      <c r="H228" s="184" t="s">
        <v>74</v>
      </c>
      <c r="I228" s="184"/>
      <c r="J228" s="184"/>
      <c r="K228" s="184"/>
      <c r="L228" s="184"/>
      <c r="M228" s="184"/>
      <c r="N228" s="124" t="s">
        <v>75</v>
      </c>
      <c r="O228" s="124"/>
      <c r="P228" s="124"/>
      <c r="Q228" s="124"/>
      <c r="R228" s="124"/>
      <c r="S228" s="124"/>
      <c r="T228" s="124" t="s">
        <v>76</v>
      </c>
      <c r="U228" s="124"/>
      <c r="V228" s="124"/>
      <c r="W228" s="124"/>
      <c r="X228" s="124"/>
      <c r="Y228" s="124"/>
      <c r="Z228" s="124"/>
      <c r="AA228" s="124"/>
      <c r="AB228" s="124"/>
      <c r="AC228" s="124"/>
      <c r="AD228" s="124" t="s">
        <v>77</v>
      </c>
      <c r="AE228" s="124"/>
      <c r="AF228" s="124"/>
      <c r="AG228" s="124"/>
      <c r="AH228" s="124"/>
      <c r="AI228" s="124"/>
      <c r="AJ228" s="124" t="s">
        <v>160</v>
      </c>
      <c r="AK228" s="124"/>
      <c r="AL228" s="124"/>
      <c r="AM228" s="124"/>
      <c r="AN228" s="124"/>
      <c r="AO228" s="124"/>
      <c r="AP228" s="124" t="s">
        <v>78</v>
      </c>
      <c r="AQ228" s="124"/>
      <c r="AR228" s="124"/>
      <c r="AS228" s="124"/>
      <c r="AT228" s="124"/>
      <c r="AU228" s="124"/>
      <c r="AV228" s="124" t="s">
        <v>79</v>
      </c>
      <c r="AW228" s="124"/>
      <c r="AX228" s="124"/>
      <c r="AY228" s="124"/>
      <c r="AZ228" s="124"/>
      <c r="BA228" s="124"/>
      <c r="BB228" s="125" t="s">
        <v>80</v>
      </c>
      <c r="BC228" s="125"/>
      <c r="BD228" s="125"/>
      <c r="BE228" s="125"/>
      <c r="BF228" s="125"/>
      <c r="BG228" s="125"/>
      <c r="BH228" s="125"/>
      <c r="BI228" s="125"/>
    </row>
    <row r="229" spans="1:63" ht="15" customHeight="1" thickTop="1" thickBot="1">
      <c r="B229" s="124"/>
      <c r="C229" s="124"/>
      <c r="D229" s="124"/>
      <c r="E229" s="124"/>
      <c r="F229" s="124"/>
      <c r="G229" s="124"/>
      <c r="H229" s="184"/>
      <c r="I229" s="184"/>
      <c r="J229" s="184"/>
      <c r="K229" s="184"/>
      <c r="L229" s="184"/>
      <c r="M229" s="184"/>
      <c r="N229" s="124"/>
      <c r="O229" s="124"/>
      <c r="P229" s="124"/>
      <c r="Q229" s="124"/>
      <c r="R229" s="124"/>
      <c r="S229" s="124"/>
      <c r="T229" s="124"/>
      <c r="U229" s="124"/>
      <c r="V229" s="124"/>
      <c r="W229" s="124"/>
      <c r="X229" s="124"/>
      <c r="Y229" s="124"/>
      <c r="Z229" s="124"/>
      <c r="AA229" s="124"/>
      <c r="AB229" s="124"/>
      <c r="AC229" s="124"/>
      <c r="AD229" s="124"/>
      <c r="AE229" s="124"/>
      <c r="AF229" s="124"/>
      <c r="AG229" s="124"/>
      <c r="AH229" s="124"/>
      <c r="AI229" s="124"/>
      <c r="AJ229" s="124"/>
      <c r="AK229" s="124"/>
      <c r="AL229" s="124"/>
      <c r="AM229" s="124"/>
      <c r="AN229" s="124"/>
      <c r="AO229" s="124"/>
      <c r="AP229" s="124"/>
      <c r="AQ229" s="124"/>
      <c r="AR229" s="124"/>
      <c r="AS229" s="124"/>
      <c r="AT229" s="124"/>
      <c r="AU229" s="124"/>
      <c r="AV229" s="124"/>
      <c r="AW229" s="124"/>
      <c r="AX229" s="124"/>
      <c r="AY229" s="124"/>
      <c r="AZ229" s="124"/>
      <c r="BA229" s="124"/>
      <c r="BB229" s="125"/>
      <c r="BC229" s="125"/>
      <c r="BD229" s="125"/>
      <c r="BE229" s="125"/>
      <c r="BF229" s="125"/>
      <c r="BG229" s="125"/>
      <c r="BH229" s="125"/>
      <c r="BI229" s="125"/>
    </row>
    <row r="230" spans="1:63" ht="15" customHeight="1" thickTop="1" thickBot="1">
      <c r="B230" s="124"/>
      <c r="C230" s="124"/>
      <c r="D230" s="124"/>
      <c r="E230" s="124"/>
      <c r="F230" s="124"/>
      <c r="G230" s="124"/>
      <c r="H230" s="184"/>
      <c r="I230" s="184"/>
      <c r="J230" s="184"/>
      <c r="K230" s="184"/>
      <c r="L230" s="184"/>
      <c r="M230" s="184"/>
      <c r="N230" s="124"/>
      <c r="O230" s="124"/>
      <c r="P230" s="124"/>
      <c r="Q230" s="124"/>
      <c r="R230" s="124"/>
      <c r="S230" s="124"/>
      <c r="T230" s="124"/>
      <c r="U230" s="124"/>
      <c r="V230" s="124"/>
      <c r="W230" s="124"/>
      <c r="X230" s="124"/>
      <c r="Y230" s="124"/>
      <c r="Z230" s="124"/>
      <c r="AA230" s="124"/>
      <c r="AB230" s="124"/>
      <c r="AC230" s="124"/>
      <c r="AD230" s="124"/>
      <c r="AE230" s="124"/>
      <c r="AF230" s="124"/>
      <c r="AG230" s="124"/>
      <c r="AH230" s="124"/>
      <c r="AI230" s="124"/>
      <c r="AJ230" s="124"/>
      <c r="AK230" s="124"/>
      <c r="AL230" s="124"/>
      <c r="AM230" s="124"/>
      <c r="AN230" s="124"/>
      <c r="AO230" s="124"/>
      <c r="AP230" s="124"/>
      <c r="AQ230" s="124"/>
      <c r="AR230" s="124"/>
      <c r="AS230" s="124"/>
      <c r="AT230" s="124"/>
      <c r="AU230" s="124"/>
      <c r="AV230" s="124"/>
      <c r="AW230" s="124"/>
      <c r="AX230" s="124"/>
      <c r="AY230" s="124"/>
      <c r="AZ230" s="124"/>
      <c r="BA230" s="124"/>
      <c r="BB230" s="125"/>
      <c r="BC230" s="125"/>
      <c r="BD230" s="125"/>
      <c r="BE230" s="125"/>
      <c r="BF230" s="125"/>
      <c r="BG230" s="125"/>
      <c r="BH230" s="125"/>
      <c r="BI230" s="125"/>
    </row>
    <row r="231" spans="1:63" ht="15" customHeight="1" thickTop="1" thickBot="1">
      <c r="B231" s="174" t="s">
        <v>129</v>
      </c>
      <c r="C231" s="174"/>
      <c r="D231" s="174"/>
      <c r="E231" s="174"/>
      <c r="F231" s="174"/>
      <c r="G231" s="174"/>
      <c r="H231" s="170">
        <v>120</v>
      </c>
      <c r="I231" s="170"/>
      <c r="J231" s="170"/>
      <c r="K231" s="170"/>
      <c r="L231" s="170"/>
      <c r="M231" s="170"/>
      <c r="N231" s="174" t="s">
        <v>352</v>
      </c>
      <c r="O231" s="174"/>
      <c r="P231" s="174"/>
      <c r="Q231" s="174"/>
      <c r="R231" s="174"/>
      <c r="S231" s="174"/>
      <c r="T231" s="181" t="s">
        <v>413</v>
      </c>
      <c r="U231" s="181"/>
      <c r="V231" s="181"/>
      <c r="W231" s="181"/>
      <c r="X231" s="181"/>
      <c r="Y231" s="181"/>
      <c r="Z231" s="181"/>
      <c r="AA231" s="181"/>
      <c r="AB231" s="181"/>
      <c r="AC231" s="181"/>
      <c r="AD231" s="170">
        <v>160</v>
      </c>
      <c r="AE231" s="170"/>
      <c r="AF231" s="170"/>
      <c r="AG231" s="170"/>
      <c r="AH231" s="170"/>
      <c r="AI231" s="170"/>
      <c r="AJ231" s="181" t="s">
        <v>414</v>
      </c>
      <c r="AK231" s="181"/>
      <c r="AL231" s="181"/>
      <c r="AM231" s="181"/>
      <c r="AN231" s="181"/>
      <c r="AO231" s="181"/>
      <c r="AP231" s="170" t="s">
        <v>129</v>
      </c>
      <c r="AQ231" s="170"/>
      <c r="AR231" s="170"/>
      <c r="AS231" s="170"/>
      <c r="AT231" s="170"/>
      <c r="AU231" s="170"/>
      <c r="AV231" s="170" t="s">
        <v>129</v>
      </c>
      <c r="AW231" s="170"/>
      <c r="AX231" s="170"/>
      <c r="AY231" s="170"/>
      <c r="AZ231" s="170"/>
      <c r="BA231" s="170"/>
      <c r="BB231" s="170" t="s">
        <v>129</v>
      </c>
      <c r="BC231" s="170"/>
      <c r="BD231" s="170"/>
      <c r="BE231" s="170"/>
      <c r="BF231" s="170"/>
      <c r="BG231" s="170"/>
      <c r="BH231" s="170"/>
      <c r="BI231" s="170"/>
    </row>
    <row r="232" spans="1:63" ht="15" customHeight="1" thickTop="1" thickBot="1">
      <c r="B232" s="174"/>
      <c r="C232" s="174"/>
      <c r="D232" s="174"/>
      <c r="E232" s="174"/>
      <c r="F232" s="174"/>
      <c r="G232" s="174"/>
      <c r="H232" s="170"/>
      <c r="I232" s="170"/>
      <c r="J232" s="170"/>
      <c r="K232" s="170"/>
      <c r="L232" s="170"/>
      <c r="M232" s="170"/>
      <c r="N232" s="174"/>
      <c r="O232" s="174"/>
      <c r="P232" s="174"/>
      <c r="Q232" s="174"/>
      <c r="R232" s="174"/>
      <c r="S232" s="174"/>
      <c r="T232" s="181"/>
      <c r="U232" s="181"/>
      <c r="V232" s="181"/>
      <c r="W232" s="181"/>
      <c r="X232" s="181"/>
      <c r="Y232" s="181"/>
      <c r="Z232" s="181"/>
      <c r="AA232" s="181"/>
      <c r="AB232" s="181"/>
      <c r="AC232" s="181"/>
      <c r="AD232" s="170"/>
      <c r="AE232" s="170"/>
      <c r="AF232" s="170"/>
      <c r="AG232" s="170"/>
      <c r="AH232" s="170"/>
      <c r="AI232" s="170"/>
      <c r="AJ232" s="181"/>
      <c r="AK232" s="181"/>
      <c r="AL232" s="181"/>
      <c r="AM232" s="181"/>
      <c r="AN232" s="181"/>
      <c r="AO232" s="181"/>
      <c r="AP232" s="170"/>
      <c r="AQ232" s="170"/>
      <c r="AR232" s="170"/>
      <c r="AS232" s="170"/>
      <c r="AT232" s="170"/>
      <c r="AU232" s="170"/>
      <c r="AV232" s="170"/>
      <c r="AW232" s="170"/>
      <c r="AX232" s="170"/>
      <c r="AY232" s="170"/>
      <c r="AZ232" s="170"/>
      <c r="BA232" s="170"/>
      <c r="BB232" s="170"/>
      <c r="BC232" s="170"/>
      <c r="BD232" s="170"/>
      <c r="BE232" s="170"/>
      <c r="BF232" s="170"/>
      <c r="BG232" s="170"/>
      <c r="BH232" s="170"/>
      <c r="BI232" s="170"/>
    </row>
    <row r="233" spans="1:63" ht="15.75" customHeight="1" thickTop="1" thickBot="1">
      <c r="B233" s="174"/>
      <c r="C233" s="174"/>
      <c r="D233" s="174"/>
      <c r="E233" s="174"/>
      <c r="F233" s="174"/>
      <c r="G233" s="174"/>
      <c r="H233" s="170"/>
      <c r="I233" s="170"/>
      <c r="J233" s="170"/>
      <c r="K233" s="170"/>
      <c r="L233" s="170"/>
      <c r="M233" s="170"/>
      <c r="N233" s="174"/>
      <c r="O233" s="174"/>
      <c r="P233" s="174"/>
      <c r="Q233" s="174"/>
      <c r="R233" s="174"/>
      <c r="S233" s="174"/>
      <c r="T233" s="181"/>
      <c r="U233" s="181"/>
      <c r="V233" s="181"/>
      <c r="W233" s="181"/>
      <c r="X233" s="181"/>
      <c r="Y233" s="181"/>
      <c r="Z233" s="181"/>
      <c r="AA233" s="181"/>
      <c r="AB233" s="181"/>
      <c r="AC233" s="181"/>
      <c r="AD233" s="170"/>
      <c r="AE233" s="170"/>
      <c r="AF233" s="170"/>
      <c r="AG233" s="170"/>
      <c r="AH233" s="170"/>
      <c r="AI233" s="170"/>
      <c r="AJ233" s="181"/>
      <c r="AK233" s="181"/>
      <c r="AL233" s="181"/>
      <c r="AM233" s="181"/>
      <c r="AN233" s="181"/>
      <c r="AO233" s="181"/>
      <c r="AP233" s="170"/>
      <c r="AQ233" s="170"/>
      <c r="AR233" s="170"/>
      <c r="AS233" s="170"/>
      <c r="AT233" s="170"/>
      <c r="AU233" s="170"/>
      <c r="AV233" s="170"/>
      <c r="AW233" s="170"/>
      <c r="AX233" s="170"/>
      <c r="AY233" s="170"/>
      <c r="AZ233" s="170"/>
      <c r="BA233" s="170"/>
      <c r="BB233" s="170"/>
      <c r="BC233" s="170"/>
      <c r="BD233" s="170"/>
      <c r="BE233" s="170"/>
      <c r="BF233" s="170"/>
      <c r="BG233" s="170"/>
      <c r="BH233" s="170"/>
      <c r="BI233" s="170"/>
      <c r="BJ233" s="3"/>
      <c r="BK233" s="3"/>
    </row>
    <row r="234" spans="1:63" ht="15.75" customHeight="1" thickTop="1" thickBot="1">
      <c r="A234" s="3"/>
      <c r="B234" s="179"/>
      <c r="C234" s="179"/>
      <c r="D234" s="179"/>
      <c r="E234" s="179"/>
      <c r="F234" s="179"/>
      <c r="G234" s="179"/>
      <c r="H234" s="179"/>
      <c r="I234" s="179"/>
      <c r="J234" s="179"/>
      <c r="K234" s="179"/>
      <c r="L234" s="179"/>
      <c r="M234" s="179"/>
      <c r="N234" s="179"/>
      <c r="O234" s="179"/>
      <c r="P234" s="179"/>
      <c r="Q234" s="179"/>
      <c r="R234" s="179"/>
      <c r="S234" s="179"/>
      <c r="T234" s="179"/>
      <c r="U234" s="179"/>
      <c r="V234" s="179"/>
      <c r="W234" s="179"/>
      <c r="X234" s="179"/>
      <c r="Y234" s="179"/>
      <c r="Z234" s="179"/>
      <c r="AA234" s="179"/>
      <c r="AB234" s="179"/>
      <c r="AC234" s="179"/>
      <c r="AD234" s="179"/>
      <c r="AE234" s="179"/>
      <c r="AF234" s="179"/>
      <c r="AG234" s="179"/>
      <c r="AH234" s="179"/>
      <c r="AI234" s="179"/>
      <c r="AJ234" s="179"/>
      <c r="AK234" s="179"/>
      <c r="AL234" s="179"/>
      <c r="AM234" s="179"/>
      <c r="AN234" s="179"/>
      <c r="AO234" s="179"/>
      <c r="AP234" s="179"/>
      <c r="AQ234" s="179"/>
      <c r="AR234" s="179"/>
      <c r="AS234" s="179"/>
      <c r="AT234" s="179"/>
      <c r="AU234" s="179"/>
      <c r="AV234" s="179"/>
      <c r="AW234" s="179"/>
      <c r="AX234" s="179"/>
      <c r="AY234" s="179"/>
      <c r="AZ234" s="179"/>
      <c r="BA234" s="179"/>
      <c r="BB234" s="179"/>
      <c r="BC234" s="179"/>
      <c r="BD234" s="179"/>
      <c r="BE234" s="179"/>
      <c r="BF234" s="179"/>
      <c r="BG234" s="179"/>
      <c r="BH234" s="179"/>
      <c r="BI234" s="179"/>
      <c r="BJ234" s="3"/>
      <c r="BK234" s="3"/>
    </row>
    <row r="235" spans="1:63" ht="15" customHeight="1" thickTop="1" thickBot="1">
      <c r="A235" s="3"/>
      <c r="B235" s="179"/>
      <c r="C235" s="179"/>
      <c r="D235" s="179"/>
      <c r="E235" s="179"/>
      <c r="F235" s="179"/>
      <c r="G235" s="179"/>
      <c r="H235" s="179"/>
      <c r="I235" s="179"/>
      <c r="J235" s="179"/>
      <c r="K235" s="179"/>
      <c r="L235" s="179"/>
      <c r="M235" s="179"/>
      <c r="N235" s="179"/>
      <c r="O235" s="179"/>
      <c r="P235" s="179"/>
      <c r="Q235" s="179"/>
      <c r="R235" s="179"/>
      <c r="S235" s="179"/>
      <c r="T235" s="179"/>
      <c r="U235" s="179"/>
      <c r="V235" s="179"/>
      <c r="W235" s="179"/>
      <c r="X235" s="179"/>
      <c r="Y235" s="179"/>
      <c r="Z235" s="179"/>
      <c r="AA235" s="179"/>
      <c r="AB235" s="179"/>
      <c r="AC235" s="179"/>
      <c r="AD235" s="179"/>
      <c r="AE235" s="179"/>
      <c r="AF235" s="179"/>
      <c r="AG235" s="179"/>
      <c r="AH235" s="179"/>
      <c r="AI235" s="179"/>
      <c r="AJ235" s="179"/>
      <c r="AK235" s="179"/>
      <c r="AL235" s="179"/>
      <c r="AM235" s="179"/>
      <c r="AN235" s="179"/>
      <c r="AO235" s="179"/>
      <c r="AP235" s="179"/>
      <c r="AQ235" s="179"/>
      <c r="AR235" s="179"/>
      <c r="AS235" s="179"/>
      <c r="AT235" s="179"/>
      <c r="AU235" s="179"/>
      <c r="AV235" s="179"/>
      <c r="AW235" s="179"/>
      <c r="AX235" s="179"/>
      <c r="AY235" s="179"/>
      <c r="AZ235" s="179"/>
      <c r="BA235" s="179"/>
      <c r="BB235" s="179"/>
      <c r="BC235" s="179"/>
      <c r="BD235" s="179"/>
      <c r="BE235" s="179"/>
      <c r="BF235" s="179"/>
      <c r="BG235" s="179"/>
      <c r="BH235" s="179"/>
      <c r="BI235" s="179"/>
      <c r="BJ235" s="3"/>
      <c r="BK235" s="3"/>
    </row>
    <row r="236" spans="1:63" ht="15" customHeight="1" thickTop="1" thickBot="1">
      <c r="A236" s="3"/>
      <c r="B236" s="157" t="s">
        <v>81</v>
      </c>
      <c r="C236" s="158"/>
      <c r="D236" s="158"/>
      <c r="E236" s="158"/>
      <c r="F236" s="158"/>
      <c r="G236" s="158"/>
      <c r="H236" s="158"/>
      <c r="I236" s="158"/>
      <c r="J236" s="158"/>
      <c r="K236" s="158"/>
      <c r="L236" s="158"/>
      <c r="M236" s="158"/>
      <c r="N236" s="158"/>
      <c r="O236" s="158"/>
      <c r="P236" s="158"/>
      <c r="Q236" s="158"/>
      <c r="R236" s="158"/>
      <c r="S236" s="158"/>
      <c r="T236" s="158"/>
      <c r="U236" s="158"/>
      <c r="V236" s="159"/>
      <c r="W236" s="180" t="s">
        <v>82</v>
      </c>
      <c r="X236" s="180"/>
      <c r="Y236" s="180"/>
      <c r="Z236" s="180"/>
      <c r="AA236" s="180"/>
      <c r="AB236" s="180"/>
      <c r="AC236" s="180"/>
      <c r="AD236" s="180"/>
      <c r="AE236" s="180"/>
      <c r="AF236" s="180"/>
      <c r="AG236" s="180"/>
      <c r="AH236" s="180"/>
      <c r="AI236" s="180"/>
      <c r="AJ236" s="180"/>
      <c r="AK236" s="180"/>
      <c r="AL236" s="180"/>
      <c r="AM236" s="180"/>
      <c r="AN236" s="180"/>
      <c r="AO236" s="180"/>
      <c r="AP236" s="180"/>
      <c r="AQ236" s="180"/>
      <c r="AR236" s="180" t="s">
        <v>83</v>
      </c>
      <c r="AS236" s="180"/>
      <c r="AT236" s="180"/>
      <c r="AU236" s="180"/>
      <c r="AV236" s="180"/>
      <c r="AW236" s="180"/>
      <c r="AX236" s="180"/>
      <c r="AY236" s="180"/>
      <c r="AZ236" s="180"/>
      <c r="BA236" s="180"/>
      <c r="BB236" s="180"/>
      <c r="BC236" s="180"/>
      <c r="BD236" s="180"/>
      <c r="BE236" s="180"/>
      <c r="BF236" s="180"/>
      <c r="BG236" s="180"/>
      <c r="BH236" s="180"/>
      <c r="BI236" s="180"/>
      <c r="BJ236" s="3"/>
      <c r="BK236" s="3"/>
    </row>
    <row r="237" spans="1:63" ht="15.75" customHeight="1" thickTop="1" thickBot="1">
      <c r="A237" s="3"/>
      <c r="B237" s="163"/>
      <c r="C237" s="164"/>
      <c r="D237" s="164"/>
      <c r="E237" s="164"/>
      <c r="F237" s="164"/>
      <c r="G237" s="164"/>
      <c r="H237" s="164"/>
      <c r="I237" s="164"/>
      <c r="J237" s="164"/>
      <c r="K237" s="164"/>
      <c r="L237" s="164"/>
      <c r="M237" s="164"/>
      <c r="N237" s="164"/>
      <c r="O237" s="164"/>
      <c r="P237" s="164"/>
      <c r="Q237" s="164"/>
      <c r="R237" s="164"/>
      <c r="S237" s="164"/>
      <c r="T237" s="164"/>
      <c r="U237" s="164"/>
      <c r="V237" s="165"/>
      <c r="W237" s="180"/>
      <c r="X237" s="180"/>
      <c r="Y237" s="180"/>
      <c r="Z237" s="180"/>
      <c r="AA237" s="180"/>
      <c r="AB237" s="180"/>
      <c r="AC237" s="180"/>
      <c r="AD237" s="180"/>
      <c r="AE237" s="180"/>
      <c r="AF237" s="180"/>
      <c r="AG237" s="180"/>
      <c r="AH237" s="180"/>
      <c r="AI237" s="180"/>
      <c r="AJ237" s="180"/>
      <c r="AK237" s="180"/>
      <c r="AL237" s="180"/>
      <c r="AM237" s="180"/>
      <c r="AN237" s="180"/>
      <c r="AO237" s="180"/>
      <c r="AP237" s="180"/>
      <c r="AQ237" s="180"/>
      <c r="AR237" s="180"/>
      <c r="AS237" s="180"/>
      <c r="AT237" s="180"/>
      <c r="AU237" s="180"/>
      <c r="AV237" s="180"/>
      <c r="AW237" s="180"/>
      <c r="AX237" s="180"/>
      <c r="AY237" s="180"/>
      <c r="AZ237" s="180"/>
      <c r="BA237" s="180"/>
      <c r="BB237" s="180"/>
      <c r="BC237" s="180"/>
      <c r="BD237" s="180"/>
      <c r="BE237" s="180"/>
      <c r="BF237" s="180"/>
      <c r="BG237" s="180"/>
      <c r="BH237" s="180"/>
      <c r="BI237" s="180"/>
      <c r="BJ237" s="3"/>
      <c r="BK237" s="3"/>
    </row>
    <row r="238" spans="1:63" ht="16.5" customHeight="1" thickTop="1" thickBot="1">
      <c r="A238" s="3"/>
      <c r="B238" s="146"/>
      <c r="C238" s="146"/>
      <c r="D238" s="146"/>
      <c r="E238" s="146"/>
      <c r="F238" s="146"/>
      <c r="G238" s="146"/>
      <c r="H238" s="146"/>
      <c r="I238" s="146"/>
      <c r="J238" s="146"/>
      <c r="K238" s="146"/>
      <c r="L238" s="146"/>
      <c r="M238" s="146"/>
      <c r="N238" s="146"/>
      <c r="O238" s="146"/>
      <c r="P238" s="146"/>
      <c r="Q238" s="146"/>
      <c r="R238" s="146"/>
      <c r="S238" s="146"/>
      <c r="T238" s="146"/>
      <c r="U238" s="146"/>
      <c r="V238" s="146"/>
      <c r="W238" s="146"/>
      <c r="X238" s="146"/>
      <c r="Y238" s="146"/>
      <c r="Z238" s="146"/>
      <c r="AA238" s="146"/>
      <c r="AB238" s="146"/>
      <c r="AC238" s="146"/>
      <c r="AD238" s="146"/>
      <c r="AE238" s="146"/>
      <c r="AF238" s="146"/>
      <c r="AG238" s="146"/>
      <c r="AH238" s="146"/>
      <c r="AI238" s="146"/>
      <c r="AJ238" s="146"/>
      <c r="AK238" s="146"/>
      <c r="AL238" s="146"/>
      <c r="AM238" s="146"/>
      <c r="AN238" s="146"/>
      <c r="AO238" s="146"/>
      <c r="AP238" s="146"/>
      <c r="AQ238" s="146"/>
      <c r="AR238" s="146"/>
      <c r="AS238" s="146"/>
      <c r="AT238" s="146"/>
      <c r="AU238" s="146"/>
      <c r="AV238" s="146"/>
      <c r="AW238" s="146"/>
      <c r="AX238" s="146"/>
      <c r="AY238" s="146"/>
      <c r="AZ238" s="146"/>
      <c r="BA238" s="146"/>
      <c r="BB238" s="146"/>
      <c r="BC238" s="146"/>
      <c r="BD238" s="146"/>
      <c r="BE238" s="146"/>
      <c r="BF238" s="146"/>
      <c r="BG238" s="146"/>
      <c r="BH238" s="146"/>
      <c r="BI238" s="146"/>
      <c r="BJ238" s="3"/>
      <c r="BK238" s="3"/>
    </row>
    <row r="239" spans="1:63" ht="16.5" customHeight="1" thickTop="1" thickBot="1">
      <c r="A239" s="3"/>
      <c r="B239" s="146"/>
      <c r="C239" s="146"/>
      <c r="D239" s="146"/>
      <c r="E239" s="146"/>
      <c r="F239" s="146"/>
      <c r="G239" s="146"/>
      <c r="H239" s="146"/>
      <c r="I239" s="146"/>
      <c r="J239" s="146"/>
      <c r="K239" s="146"/>
      <c r="L239" s="146"/>
      <c r="M239" s="146"/>
      <c r="N239" s="146"/>
      <c r="O239" s="146"/>
      <c r="P239" s="146"/>
      <c r="Q239" s="146"/>
      <c r="R239" s="146"/>
      <c r="S239" s="146"/>
      <c r="T239" s="146"/>
      <c r="U239" s="146"/>
      <c r="V239" s="146"/>
      <c r="W239" s="146"/>
      <c r="X239" s="146"/>
      <c r="Y239" s="146"/>
      <c r="Z239" s="146"/>
      <c r="AA239" s="146"/>
      <c r="AB239" s="146"/>
      <c r="AC239" s="146"/>
      <c r="AD239" s="146"/>
      <c r="AE239" s="146"/>
      <c r="AF239" s="146"/>
      <c r="AG239" s="146"/>
      <c r="AH239" s="146"/>
      <c r="AI239" s="146"/>
      <c r="AJ239" s="146"/>
      <c r="AK239" s="146"/>
      <c r="AL239" s="146"/>
      <c r="AM239" s="146"/>
      <c r="AN239" s="146"/>
      <c r="AO239" s="146"/>
      <c r="AP239" s="146"/>
      <c r="AQ239" s="146"/>
      <c r="AR239" s="146"/>
      <c r="AS239" s="146"/>
      <c r="AT239" s="146"/>
      <c r="AU239" s="146"/>
      <c r="AV239" s="146"/>
      <c r="AW239" s="146"/>
      <c r="AX239" s="146"/>
      <c r="AY239" s="146"/>
      <c r="AZ239" s="146"/>
      <c r="BA239" s="146"/>
      <c r="BB239" s="146"/>
      <c r="BC239" s="146"/>
      <c r="BD239" s="146"/>
      <c r="BE239" s="146"/>
      <c r="BF239" s="146"/>
      <c r="BG239" s="146"/>
      <c r="BH239" s="146"/>
      <c r="BI239" s="146"/>
      <c r="BJ239" s="3"/>
      <c r="BK239" s="3"/>
    </row>
    <row r="240" spans="1:63" ht="51.75" customHeight="1" thickTop="1" thickBot="1">
      <c r="A240" s="3"/>
      <c r="B240" s="155" t="s">
        <v>84</v>
      </c>
      <c r="C240" s="155"/>
      <c r="D240" s="155"/>
      <c r="E240" s="155"/>
      <c r="F240" s="155"/>
      <c r="G240" s="155"/>
      <c r="H240" s="155" t="s">
        <v>85</v>
      </c>
      <c r="I240" s="155"/>
      <c r="J240" s="155"/>
      <c r="K240" s="155" t="s">
        <v>86</v>
      </c>
      <c r="L240" s="155"/>
      <c r="M240" s="155"/>
      <c r="N240" s="155" t="s">
        <v>86</v>
      </c>
      <c r="O240" s="155"/>
      <c r="P240" s="155"/>
      <c r="Q240" s="155" t="s">
        <v>86</v>
      </c>
      <c r="R240" s="155"/>
      <c r="S240" s="155"/>
      <c r="T240" s="155" t="s">
        <v>86</v>
      </c>
      <c r="U240" s="155"/>
      <c r="V240" s="155"/>
      <c r="W240" s="155" t="s">
        <v>84</v>
      </c>
      <c r="X240" s="155"/>
      <c r="Y240" s="155"/>
      <c r="Z240" s="155"/>
      <c r="AA240" s="155"/>
      <c r="AB240" s="155" t="s">
        <v>85</v>
      </c>
      <c r="AC240" s="155"/>
      <c r="AD240" s="155"/>
      <c r="AE240" s="156" t="s">
        <v>87</v>
      </c>
      <c r="AF240" s="156"/>
      <c r="AG240" s="156"/>
      <c r="AH240" s="156"/>
      <c r="AI240" s="156" t="s">
        <v>88</v>
      </c>
      <c r="AJ240" s="156"/>
      <c r="AK240" s="156"/>
      <c r="AL240" s="156" t="s">
        <v>185</v>
      </c>
      <c r="AM240" s="156"/>
      <c r="AN240" s="156"/>
      <c r="AO240" s="156" t="s">
        <v>186</v>
      </c>
      <c r="AP240" s="156"/>
      <c r="AQ240" s="156"/>
      <c r="AR240" s="156" t="s">
        <v>84</v>
      </c>
      <c r="AS240" s="156"/>
      <c r="AT240" s="156"/>
      <c r="AU240" s="156"/>
      <c r="AV240" s="156"/>
      <c r="AW240" s="156" t="s">
        <v>85</v>
      </c>
      <c r="AX240" s="156"/>
      <c r="AY240" s="156"/>
      <c r="AZ240" s="156" t="s">
        <v>89</v>
      </c>
      <c r="BA240" s="156"/>
      <c r="BB240" s="156"/>
      <c r="BC240" s="175" t="s">
        <v>185</v>
      </c>
      <c r="BD240" s="176"/>
      <c r="BE240" s="176"/>
      <c r="BF240" s="177"/>
      <c r="BG240" s="156" t="s">
        <v>186</v>
      </c>
      <c r="BH240" s="156"/>
      <c r="BI240" s="156"/>
      <c r="BJ240" s="3"/>
      <c r="BK240" s="3"/>
    </row>
    <row r="241" spans="1:63" ht="15" customHeight="1" thickTop="1" thickBot="1">
      <c r="A241" s="3"/>
      <c r="B241" s="87" t="s">
        <v>126</v>
      </c>
      <c r="C241" s="88"/>
      <c r="D241" s="88"/>
      <c r="E241" s="88"/>
      <c r="F241" s="88"/>
      <c r="G241" s="89"/>
      <c r="H241" s="178">
        <f>B260+E260+Q260+Z260+W260</f>
        <v>0.75</v>
      </c>
      <c r="I241" s="178"/>
      <c r="J241" s="178"/>
      <c r="K241" s="87">
        <v>100</v>
      </c>
      <c r="L241" s="88"/>
      <c r="M241" s="89"/>
      <c r="N241" s="87">
        <v>80</v>
      </c>
      <c r="O241" s="88"/>
      <c r="P241" s="89"/>
      <c r="Q241" s="87">
        <v>80</v>
      </c>
      <c r="R241" s="88"/>
      <c r="S241" s="89"/>
      <c r="T241" s="87" t="s">
        <v>129</v>
      </c>
      <c r="U241" s="88"/>
      <c r="V241" s="89"/>
      <c r="W241" s="124" t="s">
        <v>90</v>
      </c>
      <c r="X241" s="124"/>
      <c r="Y241" s="124"/>
      <c r="Z241" s="124"/>
      <c r="AA241" s="124"/>
      <c r="AB241" s="173">
        <f>H241</f>
        <v>0.75</v>
      </c>
      <c r="AC241" s="173"/>
      <c r="AD241" s="173"/>
      <c r="AE241" s="174" t="s">
        <v>214</v>
      </c>
      <c r="AF241" s="174"/>
      <c r="AG241" s="174"/>
      <c r="AH241" s="174"/>
      <c r="AI241" s="170">
        <v>2.2999999999999998</v>
      </c>
      <c r="AJ241" s="170"/>
      <c r="AK241" s="170"/>
      <c r="AL241" s="145" t="str">
        <f>CONCATENATE(MAX(M75:AB77),"/",MAX(M75:AB77)-0.01)</f>
        <v>1.18/1.17</v>
      </c>
      <c r="AM241" s="170"/>
      <c r="AN241" s="170"/>
      <c r="AO241" s="170" t="s">
        <v>418</v>
      </c>
      <c r="AP241" s="170"/>
      <c r="AQ241" s="170"/>
      <c r="AR241" s="124" t="s">
        <v>136</v>
      </c>
      <c r="AS241" s="124"/>
      <c r="AT241" s="124"/>
      <c r="AU241" s="124"/>
      <c r="AV241" s="124"/>
      <c r="AW241" s="169" t="s">
        <v>129</v>
      </c>
      <c r="AX241" s="124"/>
      <c r="AY241" s="124"/>
      <c r="AZ241" s="172" t="s">
        <v>129</v>
      </c>
      <c r="BA241" s="172"/>
      <c r="BB241" s="172"/>
      <c r="BC241" s="171" t="s">
        <v>129</v>
      </c>
      <c r="BD241" s="171"/>
      <c r="BE241" s="171"/>
      <c r="BF241" s="171"/>
      <c r="BG241" s="172" t="s">
        <v>129</v>
      </c>
      <c r="BH241" s="172"/>
      <c r="BI241" s="172"/>
      <c r="BJ241" s="3"/>
      <c r="BK241" s="3"/>
    </row>
    <row r="242" spans="1:63" ht="15" customHeight="1" thickTop="1" thickBot="1">
      <c r="A242" s="3"/>
      <c r="B242" s="90"/>
      <c r="C242" s="91"/>
      <c r="D242" s="91"/>
      <c r="E242" s="91"/>
      <c r="F242" s="91"/>
      <c r="G242" s="92"/>
      <c r="H242" s="178"/>
      <c r="I242" s="178"/>
      <c r="J242" s="178"/>
      <c r="K242" s="90"/>
      <c r="L242" s="91"/>
      <c r="M242" s="92"/>
      <c r="N242" s="90"/>
      <c r="O242" s="91"/>
      <c r="P242" s="92"/>
      <c r="Q242" s="90"/>
      <c r="R242" s="91"/>
      <c r="S242" s="92"/>
      <c r="T242" s="90"/>
      <c r="U242" s="91"/>
      <c r="V242" s="92"/>
      <c r="W242" s="124"/>
      <c r="X242" s="124"/>
      <c r="Y242" s="124"/>
      <c r="Z242" s="124"/>
      <c r="AA242" s="124"/>
      <c r="AB242" s="173"/>
      <c r="AC242" s="173"/>
      <c r="AD242" s="173"/>
      <c r="AE242" s="174"/>
      <c r="AF242" s="174"/>
      <c r="AG242" s="174"/>
      <c r="AH242" s="174"/>
      <c r="AI242" s="170"/>
      <c r="AJ242" s="170"/>
      <c r="AK242" s="170"/>
      <c r="AL242" s="170"/>
      <c r="AM242" s="170"/>
      <c r="AN242" s="170"/>
      <c r="AO242" s="170"/>
      <c r="AP242" s="170"/>
      <c r="AQ242" s="170"/>
      <c r="AR242" s="124"/>
      <c r="AS242" s="124"/>
      <c r="AT242" s="124"/>
      <c r="AU242" s="124"/>
      <c r="AV242" s="124"/>
      <c r="AW242" s="124"/>
      <c r="AX242" s="124"/>
      <c r="AY242" s="124"/>
      <c r="AZ242" s="172"/>
      <c r="BA242" s="172"/>
      <c r="BB242" s="172"/>
      <c r="BC242" s="171"/>
      <c r="BD242" s="171"/>
      <c r="BE242" s="171"/>
      <c r="BF242" s="171"/>
      <c r="BG242" s="172"/>
      <c r="BH242" s="172"/>
      <c r="BI242" s="172"/>
      <c r="BJ242" s="3"/>
      <c r="BK242" s="3"/>
    </row>
    <row r="243" spans="1:63" ht="15" customHeight="1" thickTop="1" thickBot="1">
      <c r="A243" s="3"/>
      <c r="B243" s="90"/>
      <c r="C243" s="91"/>
      <c r="D243" s="91"/>
      <c r="E243" s="91"/>
      <c r="F243" s="91"/>
      <c r="G243" s="92"/>
      <c r="H243" s="178"/>
      <c r="I243" s="178"/>
      <c r="J243" s="178"/>
      <c r="K243" s="90"/>
      <c r="L243" s="91"/>
      <c r="M243" s="92"/>
      <c r="N243" s="90"/>
      <c r="O243" s="91"/>
      <c r="P243" s="92"/>
      <c r="Q243" s="90"/>
      <c r="R243" s="91"/>
      <c r="S243" s="92"/>
      <c r="T243" s="90"/>
      <c r="U243" s="91"/>
      <c r="V243" s="92"/>
      <c r="W243" s="124"/>
      <c r="X243" s="124"/>
      <c r="Y243" s="124"/>
      <c r="Z243" s="124"/>
      <c r="AA243" s="124"/>
      <c r="AB243" s="173"/>
      <c r="AC243" s="173"/>
      <c r="AD243" s="173"/>
      <c r="AE243" s="174"/>
      <c r="AF243" s="174"/>
      <c r="AG243" s="174"/>
      <c r="AH243" s="174"/>
      <c r="AI243" s="170"/>
      <c r="AJ243" s="170"/>
      <c r="AK243" s="170"/>
      <c r="AL243" s="170"/>
      <c r="AM243" s="170"/>
      <c r="AN243" s="170"/>
      <c r="AO243" s="170"/>
      <c r="AP243" s="170"/>
      <c r="AQ243" s="170"/>
      <c r="AR243" s="124"/>
      <c r="AS243" s="124"/>
      <c r="AT243" s="124"/>
      <c r="AU243" s="124"/>
      <c r="AV243" s="124"/>
      <c r="AW243" s="124"/>
      <c r="AX243" s="124"/>
      <c r="AY243" s="124"/>
      <c r="AZ243" s="172"/>
      <c r="BA243" s="172"/>
      <c r="BB243" s="172"/>
      <c r="BC243" s="171"/>
      <c r="BD243" s="171"/>
      <c r="BE243" s="171"/>
      <c r="BF243" s="171"/>
      <c r="BG243" s="172"/>
      <c r="BH243" s="172"/>
      <c r="BI243" s="172"/>
      <c r="BJ243" s="3"/>
      <c r="BK243" s="3"/>
    </row>
    <row r="244" spans="1:63" ht="15" customHeight="1" thickTop="1" thickBot="1">
      <c r="A244" s="3"/>
      <c r="B244" s="93"/>
      <c r="C244" s="94"/>
      <c r="D244" s="94"/>
      <c r="E244" s="94"/>
      <c r="F244" s="94"/>
      <c r="G244" s="95"/>
      <c r="H244" s="178"/>
      <c r="I244" s="178"/>
      <c r="J244" s="178"/>
      <c r="K244" s="93"/>
      <c r="L244" s="94"/>
      <c r="M244" s="95"/>
      <c r="N244" s="93"/>
      <c r="O244" s="94"/>
      <c r="P244" s="95"/>
      <c r="Q244" s="93"/>
      <c r="R244" s="94"/>
      <c r="S244" s="95"/>
      <c r="T244" s="93"/>
      <c r="U244" s="94"/>
      <c r="V244" s="95"/>
      <c r="W244" s="124"/>
      <c r="X244" s="124"/>
      <c r="Y244" s="124"/>
      <c r="Z244" s="124"/>
      <c r="AA244" s="124"/>
      <c r="AB244" s="173"/>
      <c r="AC244" s="173"/>
      <c r="AD244" s="173"/>
      <c r="AE244" s="174"/>
      <c r="AF244" s="174"/>
      <c r="AG244" s="174"/>
      <c r="AH244" s="174"/>
      <c r="AI244" s="170"/>
      <c r="AJ244" s="170"/>
      <c r="AK244" s="170"/>
      <c r="AL244" s="170"/>
      <c r="AM244" s="170"/>
      <c r="AN244" s="170"/>
      <c r="AO244" s="170"/>
      <c r="AP244" s="170"/>
      <c r="AQ244" s="170"/>
      <c r="AR244" s="124"/>
      <c r="AS244" s="124"/>
      <c r="AT244" s="124"/>
      <c r="AU244" s="124"/>
      <c r="AV244" s="124"/>
      <c r="AW244" s="124"/>
      <c r="AX244" s="124"/>
      <c r="AY244" s="124"/>
      <c r="AZ244" s="172"/>
      <c r="BA244" s="172"/>
      <c r="BB244" s="172"/>
      <c r="BC244" s="171"/>
      <c r="BD244" s="171"/>
      <c r="BE244" s="171"/>
      <c r="BF244" s="171"/>
      <c r="BG244" s="172"/>
      <c r="BH244" s="172"/>
      <c r="BI244" s="172"/>
      <c r="BJ244" s="3"/>
      <c r="BK244" s="3"/>
    </row>
    <row r="245" spans="1:63" ht="15" customHeight="1" thickTop="1" thickBot="1">
      <c r="A245" s="3"/>
      <c r="B245" s="87" t="s">
        <v>126</v>
      </c>
      <c r="C245" s="88"/>
      <c r="D245" s="88"/>
      <c r="E245" s="88"/>
      <c r="F245" s="88"/>
      <c r="G245" s="89"/>
      <c r="H245" s="178">
        <f>H241</f>
        <v>0.75</v>
      </c>
      <c r="I245" s="178"/>
      <c r="J245" s="178"/>
      <c r="K245" s="87">
        <v>100</v>
      </c>
      <c r="L245" s="88"/>
      <c r="M245" s="89"/>
      <c r="N245" s="87">
        <v>80</v>
      </c>
      <c r="O245" s="88"/>
      <c r="P245" s="89"/>
      <c r="Q245" s="87">
        <v>80</v>
      </c>
      <c r="R245" s="88"/>
      <c r="S245" s="89"/>
      <c r="T245" s="87" t="s">
        <v>129</v>
      </c>
      <c r="U245" s="88"/>
      <c r="V245" s="89"/>
      <c r="W245" s="124" t="s">
        <v>91</v>
      </c>
      <c r="X245" s="124"/>
      <c r="Y245" s="124"/>
      <c r="Z245" s="124"/>
      <c r="AA245" s="124"/>
      <c r="AB245" s="173">
        <f>H241</f>
        <v>0.75</v>
      </c>
      <c r="AC245" s="173"/>
      <c r="AD245" s="173"/>
      <c r="AE245" s="174" t="s">
        <v>213</v>
      </c>
      <c r="AF245" s="174"/>
      <c r="AG245" s="174"/>
      <c r="AH245" s="174"/>
      <c r="AI245" s="170">
        <v>2.8</v>
      </c>
      <c r="AJ245" s="170"/>
      <c r="AK245" s="170"/>
      <c r="AL245" s="145" t="str">
        <f>AL241</f>
        <v>1.18/1.17</v>
      </c>
      <c r="AM245" s="170"/>
      <c r="AN245" s="170"/>
      <c r="AO245" s="170" t="s">
        <v>417</v>
      </c>
      <c r="AP245" s="170"/>
      <c r="AQ245" s="170"/>
      <c r="AR245" s="124" t="s">
        <v>136</v>
      </c>
      <c r="AS245" s="124"/>
      <c r="AT245" s="124"/>
      <c r="AU245" s="124"/>
      <c r="AV245" s="124"/>
      <c r="AW245" s="169" t="s">
        <v>129</v>
      </c>
      <c r="AX245" s="124"/>
      <c r="AY245" s="124"/>
      <c r="AZ245" s="170" t="s">
        <v>129</v>
      </c>
      <c r="BA245" s="170"/>
      <c r="BB245" s="170"/>
      <c r="BC245" s="171" t="s">
        <v>129</v>
      </c>
      <c r="BD245" s="171"/>
      <c r="BE245" s="171"/>
      <c r="BF245" s="171"/>
      <c r="BG245" s="172" t="s">
        <v>129</v>
      </c>
      <c r="BH245" s="172"/>
      <c r="BI245" s="172"/>
      <c r="BJ245" s="3"/>
      <c r="BK245" s="3"/>
    </row>
    <row r="246" spans="1:63" ht="15" customHeight="1" thickTop="1" thickBot="1">
      <c r="A246" s="3"/>
      <c r="B246" s="90"/>
      <c r="C246" s="91"/>
      <c r="D246" s="91"/>
      <c r="E246" s="91"/>
      <c r="F246" s="91"/>
      <c r="G246" s="92"/>
      <c r="H246" s="178"/>
      <c r="I246" s="178"/>
      <c r="J246" s="178"/>
      <c r="K246" s="90"/>
      <c r="L246" s="91"/>
      <c r="M246" s="92"/>
      <c r="N246" s="90"/>
      <c r="O246" s="91"/>
      <c r="P246" s="92"/>
      <c r="Q246" s="90"/>
      <c r="R246" s="91"/>
      <c r="S246" s="92"/>
      <c r="T246" s="90"/>
      <c r="U246" s="91"/>
      <c r="V246" s="92"/>
      <c r="W246" s="124"/>
      <c r="X246" s="124"/>
      <c r="Y246" s="124"/>
      <c r="Z246" s="124"/>
      <c r="AA246" s="124"/>
      <c r="AB246" s="173"/>
      <c r="AC246" s="173"/>
      <c r="AD246" s="173"/>
      <c r="AE246" s="174"/>
      <c r="AF246" s="174"/>
      <c r="AG246" s="174"/>
      <c r="AH246" s="174"/>
      <c r="AI246" s="170"/>
      <c r="AJ246" s="170"/>
      <c r="AK246" s="170"/>
      <c r="AL246" s="170"/>
      <c r="AM246" s="170"/>
      <c r="AN246" s="170"/>
      <c r="AO246" s="170"/>
      <c r="AP246" s="170"/>
      <c r="AQ246" s="170"/>
      <c r="AR246" s="124"/>
      <c r="AS246" s="124"/>
      <c r="AT246" s="124"/>
      <c r="AU246" s="124"/>
      <c r="AV246" s="124"/>
      <c r="AW246" s="124"/>
      <c r="AX246" s="124"/>
      <c r="AY246" s="124"/>
      <c r="AZ246" s="170"/>
      <c r="BA246" s="170"/>
      <c r="BB246" s="170"/>
      <c r="BC246" s="171"/>
      <c r="BD246" s="171"/>
      <c r="BE246" s="171"/>
      <c r="BF246" s="171"/>
      <c r="BG246" s="172"/>
      <c r="BH246" s="172"/>
      <c r="BI246" s="172"/>
      <c r="BJ246" s="3"/>
      <c r="BK246" s="3"/>
    </row>
    <row r="247" spans="1:63" ht="15" customHeight="1" thickTop="1" thickBot="1">
      <c r="A247" s="3"/>
      <c r="B247" s="90"/>
      <c r="C247" s="91"/>
      <c r="D247" s="91"/>
      <c r="E247" s="91"/>
      <c r="F247" s="91"/>
      <c r="G247" s="92"/>
      <c r="H247" s="178"/>
      <c r="I247" s="178"/>
      <c r="J247" s="178"/>
      <c r="K247" s="90"/>
      <c r="L247" s="91"/>
      <c r="M247" s="92"/>
      <c r="N247" s="90"/>
      <c r="O247" s="91"/>
      <c r="P247" s="92"/>
      <c r="Q247" s="90"/>
      <c r="R247" s="91"/>
      <c r="S247" s="92"/>
      <c r="T247" s="90"/>
      <c r="U247" s="91"/>
      <c r="V247" s="92"/>
      <c r="W247" s="124"/>
      <c r="X247" s="124"/>
      <c r="Y247" s="124"/>
      <c r="Z247" s="124"/>
      <c r="AA247" s="124"/>
      <c r="AB247" s="173"/>
      <c r="AC247" s="173"/>
      <c r="AD247" s="173"/>
      <c r="AE247" s="174"/>
      <c r="AF247" s="174"/>
      <c r="AG247" s="174"/>
      <c r="AH247" s="174"/>
      <c r="AI247" s="170"/>
      <c r="AJ247" s="170"/>
      <c r="AK247" s="170"/>
      <c r="AL247" s="170"/>
      <c r="AM247" s="170"/>
      <c r="AN247" s="170"/>
      <c r="AO247" s="170"/>
      <c r="AP247" s="170"/>
      <c r="AQ247" s="170"/>
      <c r="AR247" s="124"/>
      <c r="AS247" s="124"/>
      <c r="AT247" s="124"/>
      <c r="AU247" s="124"/>
      <c r="AV247" s="124"/>
      <c r="AW247" s="124"/>
      <c r="AX247" s="124"/>
      <c r="AY247" s="124"/>
      <c r="AZ247" s="170"/>
      <c r="BA247" s="170"/>
      <c r="BB247" s="170"/>
      <c r="BC247" s="171"/>
      <c r="BD247" s="171"/>
      <c r="BE247" s="171"/>
      <c r="BF247" s="171"/>
      <c r="BG247" s="172"/>
      <c r="BH247" s="172"/>
      <c r="BI247" s="172"/>
      <c r="BJ247" s="3"/>
      <c r="BK247" s="3"/>
    </row>
    <row r="248" spans="1:63" ht="15" customHeight="1" thickTop="1" thickBot="1">
      <c r="A248" s="3"/>
      <c r="B248" s="93"/>
      <c r="C248" s="94"/>
      <c r="D248" s="94"/>
      <c r="E248" s="94"/>
      <c r="F248" s="94"/>
      <c r="G248" s="95"/>
      <c r="H248" s="178"/>
      <c r="I248" s="178"/>
      <c r="J248" s="178"/>
      <c r="K248" s="93"/>
      <c r="L248" s="94"/>
      <c r="M248" s="95"/>
      <c r="N248" s="93"/>
      <c r="O248" s="94"/>
      <c r="P248" s="95"/>
      <c r="Q248" s="93"/>
      <c r="R248" s="94"/>
      <c r="S248" s="95"/>
      <c r="T248" s="93"/>
      <c r="U248" s="94"/>
      <c r="V248" s="95"/>
      <c r="W248" s="124"/>
      <c r="X248" s="124"/>
      <c r="Y248" s="124"/>
      <c r="Z248" s="124"/>
      <c r="AA248" s="124"/>
      <c r="AB248" s="173"/>
      <c r="AC248" s="173"/>
      <c r="AD248" s="173"/>
      <c r="AE248" s="174"/>
      <c r="AF248" s="174"/>
      <c r="AG248" s="174"/>
      <c r="AH248" s="174"/>
      <c r="AI248" s="170"/>
      <c r="AJ248" s="170"/>
      <c r="AK248" s="170"/>
      <c r="AL248" s="170"/>
      <c r="AM248" s="170"/>
      <c r="AN248" s="170"/>
      <c r="AO248" s="170"/>
      <c r="AP248" s="170"/>
      <c r="AQ248" s="170"/>
      <c r="AR248" s="124"/>
      <c r="AS248" s="124"/>
      <c r="AT248" s="124"/>
      <c r="AU248" s="124"/>
      <c r="AV248" s="124"/>
      <c r="AW248" s="124"/>
      <c r="AX248" s="124"/>
      <c r="AY248" s="124"/>
      <c r="AZ248" s="170"/>
      <c r="BA248" s="170"/>
      <c r="BB248" s="170"/>
      <c r="BC248" s="171"/>
      <c r="BD248" s="171"/>
      <c r="BE248" s="171"/>
      <c r="BF248" s="171"/>
      <c r="BG248" s="172"/>
      <c r="BH248" s="172"/>
      <c r="BI248" s="172"/>
      <c r="BJ248" s="3"/>
      <c r="BK248" s="3"/>
    </row>
    <row r="249" spans="1:63" ht="15" customHeight="1" thickTop="1" thickBot="1">
      <c r="A249" s="3"/>
      <c r="B249" s="87" t="s">
        <v>126</v>
      </c>
      <c r="C249" s="88"/>
      <c r="D249" s="88"/>
      <c r="E249" s="88"/>
      <c r="F249" s="88"/>
      <c r="G249" s="89"/>
      <c r="H249" s="178">
        <f>H241</f>
        <v>0.75</v>
      </c>
      <c r="I249" s="178"/>
      <c r="J249" s="178"/>
      <c r="K249" s="87">
        <v>100</v>
      </c>
      <c r="L249" s="88"/>
      <c r="M249" s="89"/>
      <c r="N249" s="87">
        <v>80</v>
      </c>
      <c r="O249" s="88"/>
      <c r="P249" s="89"/>
      <c r="Q249" s="87">
        <v>80</v>
      </c>
      <c r="R249" s="88"/>
      <c r="S249" s="89"/>
      <c r="T249" s="87" t="s">
        <v>129</v>
      </c>
      <c r="U249" s="88"/>
      <c r="V249" s="89"/>
      <c r="W249" s="87" t="s">
        <v>372</v>
      </c>
      <c r="X249" s="88"/>
      <c r="Y249" s="88"/>
      <c r="Z249" s="88"/>
      <c r="AA249" s="89"/>
      <c r="AB249" s="145"/>
      <c r="AC249" s="145"/>
      <c r="AD249" s="145"/>
      <c r="AE249" s="124"/>
      <c r="AF249" s="124"/>
      <c r="AG249" s="124"/>
      <c r="AH249" s="124"/>
      <c r="AI249" s="124"/>
      <c r="AJ249" s="124"/>
      <c r="AK249" s="124"/>
      <c r="AL249" s="124"/>
      <c r="AM249" s="124"/>
      <c r="AN249" s="124"/>
      <c r="AO249" s="124"/>
      <c r="AP249" s="124"/>
      <c r="AQ249" s="124"/>
      <c r="AR249" s="76"/>
      <c r="AS249" s="76"/>
      <c r="AT249" s="76"/>
      <c r="AU249" s="76"/>
      <c r="AV249" s="76"/>
      <c r="AW249" s="76"/>
      <c r="AX249" s="76"/>
      <c r="AY249" s="76"/>
      <c r="AZ249" s="76"/>
      <c r="BA249" s="76"/>
      <c r="BB249" s="76"/>
      <c r="BC249" s="114"/>
      <c r="BD249" s="78"/>
      <c r="BE249" s="78"/>
      <c r="BF249" s="79"/>
      <c r="BG249" s="76"/>
      <c r="BH249" s="76"/>
      <c r="BI249" s="76"/>
      <c r="BJ249" s="3"/>
      <c r="BK249" s="3"/>
    </row>
    <row r="250" spans="1:63" ht="15" customHeight="1" thickTop="1" thickBot="1">
      <c r="A250" s="3"/>
      <c r="B250" s="90"/>
      <c r="C250" s="91"/>
      <c r="D250" s="91"/>
      <c r="E250" s="91"/>
      <c r="F250" s="91"/>
      <c r="G250" s="92"/>
      <c r="H250" s="178"/>
      <c r="I250" s="178"/>
      <c r="J250" s="178"/>
      <c r="K250" s="90"/>
      <c r="L250" s="91"/>
      <c r="M250" s="92"/>
      <c r="N250" s="90"/>
      <c r="O250" s="91"/>
      <c r="P250" s="92"/>
      <c r="Q250" s="90"/>
      <c r="R250" s="91"/>
      <c r="S250" s="92"/>
      <c r="T250" s="90"/>
      <c r="U250" s="91"/>
      <c r="V250" s="92"/>
      <c r="W250" s="90"/>
      <c r="X250" s="91"/>
      <c r="Y250" s="91"/>
      <c r="Z250" s="91"/>
      <c r="AA250" s="92"/>
      <c r="AB250" s="145"/>
      <c r="AC250" s="145"/>
      <c r="AD250" s="145"/>
      <c r="AE250" s="124"/>
      <c r="AF250" s="124"/>
      <c r="AG250" s="124"/>
      <c r="AH250" s="124"/>
      <c r="AI250" s="124"/>
      <c r="AJ250" s="124"/>
      <c r="AK250" s="124"/>
      <c r="AL250" s="124"/>
      <c r="AM250" s="124"/>
      <c r="AN250" s="124"/>
      <c r="AO250" s="124"/>
      <c r="AP250" s="124"/>
      <c r="AQ250" s="124"/>
      <c r="AR250" s="76"/>
      <c r="AS250" s="76"/>
      <c r="AT250" s="76"/>
      <c r="AU250" s="76"/>
      <c r="AV250" s="76"/>
      <c r="AW250" s="76"/>
      <c r="AX250" s="76"/>
      <c r="AY250" s="76"/>
      <c r="AZ250" s="76"/>
      <c r="BA250" s="76"/>
      <c r="BB250" s="76"/>
      <c r="BC250" s="80"/>
      <c r="BD250" s="81"/>
      <c r="BE250" s="81"/>
      <c r="BF250" s="82"/>
      <c r="BG250" s="76"/>
      <c r="BH250" s="76"/>
      <c r="BI250" s="76"/>
      <c r="BJ250" s="3"/>
      <c r="BK250" s="3"/>
    </row>
    <row r="251" spans="1:63" ht="15" customHeight="1" thickTop="1" thickBot="1">
      <c r="A251" s="3"/>
      <c r="B251" s="90"/>
      <c r="C251" s="91"/>
      <c r="D251" s="91"/>
      <c r="E251" s="91"/>
      <c r="F251" s="91"/>
      <c r="G251" s="92"/>
      <c r="H251" s="178"/>
      <c r="I251" s="178"/>
      <c r="J251" s="178"/>
      <c r="K251" s="90"/>
      <c r="L251" s="91"/>
      <c r="M251" s="92"/>
      <c r="N251" s="90"/>
      <c r="O251" s="91"/>
      <c r="P251" s="92"/>
      <c r="Q251" s="90"/>
      <c r="R251" s="91"/>
      <c r="S251" s="92"/>
      <c r="T251" s="90"/>
      <c r="U251" s="91"/>
      <c r="V251" s="92"/>
      <c r="W251" s="90"/>
      <c r="X251" s="91"/>
      <c r="Y251" s="91"/>
      <c r="Z251" s="91"/>
      <c r="AA251" s="92"/>
      <c r="AB251" s="145"/>
      <c r="AC251" s="145"/>
      <c r="AD251" s="145"/>
      <c r="AE251" s="124"/>
      <c r="AF251" s="124"/>
      <c r="AG251" s="124"/>
      <c r="AH251" s="124"/>
      <c r="AI251" s="124"/>
      <c r="AJ251" s="124"/>
      <c r="AK251" s="124"/>
      <c r="AL251" s="124"/>
      <c r="AM251" s="124"/>
      <c r="AN251" s="124"/>
      <c r="AO251" s="124"/>
      <c r="AP251" s="124"/>
      <c r="AQ251" s="124"/>
      <c r="AR251" s="76"/>
      <c r="AS251" s="76"/>
      <c r="AT251" s="76"/>
      <c r="AU251" s="76"/>
      <c r="AV251" s="76"/>
      <c r="AW251" s="76"/>
      <c r="AX251" s="76"/>
      <c r="AY251" s="76"/>
      <c r="AZ251" s="76"/>
      <c r="BA251" s="76"/>
      <c r="BB251" s="76"/>
      <c r="BC251" s="80"/>
      <c r="BD251" s="81"/>
      <c r="BE251" s="81"/>
      <c r="BF251" s="82"/>
      <c r="BG251" s="76"/>
      <c r="BH251" s="76"/>
      <c r="BI251" s="76"/>
      <c r="BJ251" s="3"/>
      <c r="BK251" s="3"/>
    </row>
    <row r="252" spans="1:63" ht="15" customHeight="1" thickTop="1" thickBot="1">
      <c r="A252" s="3"/>
      <c r="B252" s="93"/>
      <c r="C252" s="94"/>
      <c r="D252" s="94"/>
      <c r="E252" s="94"/>
      <c r="F252" s="94"/>
      <c r="G252" s="95"/>
      <c r="H252" s="178"/>
      <c r="I252" s="178"/>
      <c r="J252" s="178"/>
      <c r="K252" s="93"/>
      <c r="L252" s="94"/>
      <c r="M252" s="95"/>
      <c r="N252" s="93"/>
      <c r="O252" s="94"/>
      <c r="P252" s="95"/>
      <c r="Q252" s="93"/>
      <c r="R252" s="94"/>
      <c r="S252" s="95"/>
      <c r="T252" s="93"/>
      <c r="U252" s="94"/>
      <c r="V252" s="95"/>
      <c r="W252" s="93"/>
      <c r="X252" s="94"/>
      <c r="Y252" s="94"/>
      <c r="Z252" s="94"/>
      <c r="AA252" s="95"/>
      <c r="AB252" s="145"/>
      <c r="AC252" s="145"/>
      <c r="AD252" s="145"/>
      <c r="AE252" s="124"/>
      <c r="AF252" s="124"/>
      <c r="AG252" s="124"/>
      <c r="AH252" s="124"/>
      <c r="AI252" s="124"/>
      <c r="AJ252" s="124"/>
      <c r="AK252" s="124"/>
      <c r="AL252" s="124"/>
      <c r="AM252" s="124"/>
      <c r="AN252" s="124"/>
      <c r="AO252" s="124"/>
      <c r="AP252" s="124"/>
      <c r="AQ252" s="124"/>
      <c r="AR252" s="76"/>
      <c r="AS252" s="76"/>
      <c r="AT252" s="76"/>
      <c r="AU252" s="76"/>
      <c r="AV252" s="76"/>
      <c r="AW252" s="76"/>
      <c r="AX252" s="76"/>
      <c r="AY252" s="76"/>
      <c r="AZ252" s="76"/>
      <c r="BA252" s="76"/>
      <c r="BB252" s="76"/>
      <c r="BC252" s="83"/>
      <c r="BD252" s="84"/>
      <c r="BE252" s="84"/>
      <c r="BF252" s="85"/>
      <c r="BG252" s="76"/>
      <c r="BH252" s="76"/>
      <c r="BI252" s="76"/>
      <c r="BJ252" s="3"/>
      <c r="BK252" s="3"/>
    </row>
    <row r="253" spans="1:63" ht="15" customHeight="1" thickTop="1">
      <c r="A253" s="3"/>
      <c r="B253" s="157"/>
      <c r="C253" s="158"/>
      <c r="D253" s="158"/>
      <c r="E253" s="158"/>
      <c r="F253" s="158"/>
      <c r="G253" s="158"/>
      <c r="H253" s="158"/>
      <c r="I253" s="158"/>
      <c r="J253" s="158"/>
      <c r="K253" s="158"/>
      <c r="L253" s="158"/>
      <c r="M253" s="158"/>
      <c r="N253" s="158"/>
      <c r="O253" s="158"/>
      <c r="P253" s="158"/>
      <c r="Q253" s="158"/>
      <c r="R253" s="158"/>
      <c r="S253" s="158"/>
      <c r="T253" s="158"/>
      <c r="U253" s="158"/>
      <c r="V253" s="158"/>
      <c r="W253" s="158"/>
      <c r="X253" s="158"/>
      <c r="Y253" s="158"/>
      <c r="Z253" s="158"/>
      <c r="AA253" s="158"/>
      <c r="AB253" s="158"/>
      <c r="AC253" s="158"/>
      <c r="AD253" s="158"/>
      <c r="AE253" s="158"/>
      <c r="AF253" s="158"/>
      <c r="AG253" s="158"/>
      <c r="AH253" s="158"/>
      <c r="AI253" s="158"/>
      <c r="AJ253" s="158"/>
      <c r="AK253" s="158"/>
      <c r="AL253" s="158"/>
      <c r="AM253" s="158"/>
      <c r="AN253" s="158"/>
      <c r="AO253" s="158"/>
      <c r="AP253" s="158"/>
      <c r="AQ253" s="158"/>
      <c r="AR253" s="158"/>
      <c r="AS253" s="158"/>
      <c r="AT253" s="158"/>
      <c r="AU253" s="158"/>
      <c r="AV253" s="158"/>
      <c r="AW253" s="158"/>
      <c r="AX253" s="158"/>
      <c r="AY253" s="158"/>
      <c r="AZ253" s="158"/>
      <c r="BA253" s="158"/>
      <c r="BB253" s="158"/>
      <c r="BC253" s="158"/>
      <c r="BD253" s="158"/>
      <c r="BE253" s="158"/>
      <c r="BF253" s="158"/>
      <c r="BG253" s="158"/>
      <c r="BH253" s="158"/>
      <c r="BI253" s="159"/>
      <c r="BJ253" s="3"/>
      <c r="BK253" s="3"/>
    </row>
    <row r="254" spans="1:63" ht="15" customHeight="1">
      <c r="A254" s="3"/>
      <c r="B254" s="160"/>
      <c r="C254" s="161"/>
      <c r="D254" s="161"/>
      <c r="E254" s="161"/>
      <c r="F254" s="161"/>
      <c r="G254" s="161"/>
      <c r="H254" s="161"/>
      <c r="I254" s="161"/>
      <c r="J254" s="161"/>
      <c r="K254" s="161"/>
      <c r="L254" s="161"/>
      <c r="M254" s="161"/>
      <c r="N254" s="161"/>
      <c r="O254" s="161"/>
      <c r="P254" s="161"/>
      <c r="Q254" s="161"/>
      <c r="R254" s="161"/>
      <c r="S254" s="161"/>
      <c r="T254" s="161"/>
      <c r="U254" s="161"/>
      <c r="V254" s="161"/>
      <c r="W254" s="161"/>
      <c r="X254" s="161"/>
      <c r="Y254" s="161"/>
      <c r="Z254" s="161"/>
      <c r="AA254" s="161"/>
      <c r="AB254" s="161"/>
      <c r="AC254" s="161"/>
      <c r="AD254" s="161"/>
      <c r="AE254" s="161"/>
      <c r="AF254" s="161"/>
      <c r="AG254" s="161"/>
      <c r="AH254" s="161"/>
      <c r="AI254" s="161"/>
      <c r="AJ254" s="161"/>
      <c r="AK254" s="161"/>
      <c r="AL254" s="161"/>
      <c r="AM254" s="161"/>
      <c r="AN254" s="161"/>
      <c r="AO254" s="161"/>
      <c r="AP254" s="161"/>
      <c r="AQ254" s="161"/>
      <c r="AR254" s="161"/>
      <c r="AS254" s="161"/>
      <c r="AT254" s="161"/>
      <c r="AU254" s="161"/>
      <c r="AV254" s="161"/>
      <c r="AW254" s="161"/>
      <c r="AX254" s="161"/>
      <c r="AY254" s="161"/>
      <c r="AZ254" s="161"/>
      <c r="BA254" s="161"/>
      <c r="BB254" s="161"/>
      <c r="BC254" s="161"/>
      <c r="BD254" s="161"/>
      <c r="BE254" s="161"/>
      <c r="BF254" s="161"/>
      <c r="BG254" s="161"/>
      <c r="BH254" s="161"/>
      <c r="BI254" s="162"/>
      <c r="BJ254" s="3"/>
      <c r="BK254" s="3"/>
    </row>
    <row r="255" spans="1:63" ht="15" customHeight="1">
      <c r="A255" s="3"/>
      <c r="B255" s="160"/>
      <c r="C255" s="161"/>
      <c r="D255" s="161"/>
      <c r="E255" s="161"/>
      <c r="F255" s="161"/>
      <c r="G255" s="161"/>
      <c r="H255" s="161"/>
      <c r="I255" s="161"/>
      <c r="J255" s="161"/>
      <c r="K255" s="161"/>
      <c r="L255" s="161"/>
      <c r="M255" s="161"/>
      <c r="N255" s="161"/>
      <c r="O255" s="161"/>
      <c r="P255" s="161"/>
      <c r="Q255" s="161"/>
      <c r="R255" s="161"/>
      <c r="S255" s="161"/>
      <c r="T255" s="161"/>
      <c r="U255" s="161"/>
      <c r="V255" s="161"/>
      <c r="W255" s="161"/>
      <c r="X255" s="161"/>
      <c r="Y255" s="161"/>
      <c r="Z255" s="161"/>
      <c r="AA255" s="161"/>
      <c r="AB255" s="161"/>
      <c r="AC255" s="161"/>
      <c r="AD255" s="161"/>
      <c r="AE255" s="161"/>
      <c r="AF255" s="161"/>
      <c r="AG255" s="161"/>
      <c r="AH255" s="161"/>
      <c r="AI255" s="161"/>
      <c r="AJ255" s="161"/>
      <c r="AK255" s="161"/>
      <c r="AL255" s="161"/>
      <c r="AM255" s="161"/>
      <c r="AN255" s="161"/>
      <c r="AO255" s="161"/>
      <c r="AP255" s="161"/>
      <c r="AQ255" s="161"/>
      <c r="AR255" s="161"/>
      <c r="AS255" s="161"/>
      <c r="AT255" s="161"/>
      <c r="AU255" s="161"/>
      <c r="AV255" s="161"/>
      <c r="AW255" s="161"/>
      <c r="AX255" s="161"/>
      <c r="AY255" s="161"/>
      <c r="AZ255" s="161"/>
      <c r="BA255" s="161"/>
      <c r="BB255" s="161"/>
      <c r="BC255" s="161"/>
      <c r="BD255" s="161"/>
      <c r="BE255" s="161"/>
      <c r="BF255" s="161"/>
      <c r="BG255" s="161"/>
      <c r="BH255" s="161"/>
      <c r="BI255" s="162"/>
      <c r="BJ255" s="3"/>
      <c r="BK255" s="3"/>
    </row>
    <row r="256" spans="1:63" ht="15.75" customHeight="1" thickBot="1">
      <c r="A256" s="3"/>
      <c r="B256" s="163"/>
      <c r="C256" s="164"/>
      <c r="D256" s="164"/>
      <c r="E256" s="164"/>
      <c r="F256" s="164"/>
      <c r="G256" s="164"/>
      <c r="H256" s="164"/>
      <c r="I256" s="164"/>
      <c r="J256" s="164"/>
      <c r="K256" s="164"/>
      <c r="L256" s="164"/>
      <c r="M256" s="164"/>
      <c r="N256" s="164"/>
      <c r="O256" s="164"/>
      <c r="P256" s="164"/>
      <c r="Q256" s="164"/>
      <c r="R256" s="164"/>
      <c r="S256" s="164"/>
      <c r="T256" s="164"/>
      <c r="U256" s="164"/>
      <c r="V256" s="164"/>
      <c r="W256" s="164"/>
      <c r="X256" s="164"/>
      <c r="Y256" s="164"/>
      <c r="Z256" s="164"/>
      <c r="AA256" s="164"/>
      <c r="AB256" s="164"/>
      <c r="AC256" s="164"/>
      <c r="AD256" s="164"/>
      <c r="AE256" s="164"/>
      <c r="AF256" s="164"/>
      <c r="AG256" s="164"/>
      <c r="AH256" s="164"/>
      <c r="AI256" s="164"/>
      <c r="AJ256" s="164"/>
      <c r="AK256" s="164"/>
      <c r="AL256" s="164"/>
      <c r="AM256" s="164"/>
      <c r="AN256" s="164"/>
      <c r="AO256" s="164"/>
      <c r="AP256" s="164"/>
      <c r="AQ256" s="164"/>
      <c r="AR256" s="164"/>
      <c r="AS256" s="164"/>
      <c r="AT256" s="164"/>
      <c r="AU256" s="164"/>
      <c r="AV256" s="164"/>
      <c r="AW256" s="164"/>
      <c r="AX256" s="164"/>
      <c r="AY256" s="164"/>
      <c r="AZ256" s="164"/>
      <c r="BA256" s="164"/>
      <c r="BB256" s="164"/>
      <c r="BC256" s="164"/>
      <c r="BD256" s="164"/>
      <c r="BE256" s="164"/>
      <c r="BF256" s="164"/>
      <c r="BG256" s="164"/>
      <c r="BH256" s="164"/>
      <c r="BI256" s="165"/>
      <c r="BJ256" s="3"/>
      <c r="BK256" s="3"/>
    </row>
    <row r="257" spans="1:65" ht="16.5" customHeight="1" thickTop="1" thickBot="1">
      <c r="A257" s="3"/>
      <c r="B257" s="146"/>
      <c r="C257" s="146"/>
      <c r="D257" s="146"/>
      <c r="E257" s="146"/>
      <c r="F257" s="146"/>
      <c r="G257" s="146"/>
      <c r="H257" s="146"/>
      <c r="I257" s="146"/>
      <c r="J257" s="146"/>
      <c r="K257" s="146"/>
      <c r="L257" s="146"/>
      <c r="M257" s="146"/>
      <c r="N257" s="146"/>
      <c r="O257" s="146"/>
      <c r="P257" s="146"/>
      <c r="Q257" s="146"/>
      <c r="R257" s="146"/>
      <c r="S257" s="146"/>
      <c r="T257" s="146"/>
      <c r="U257" s="146"/>
      <c r="V257" s="146"/>
      <c r="W257" s="146"/>
      <c r="X257" s="146"/>
      <c r="Y257" s="146"/>
      <c r="Z257" s="146"/>
      <c r="AA257" s="146"/>
      <c r="AB257" s="146"/>
      <c r="AC257" s="146"/>
      <c r="AD257" s="146"/>
      <c r="AE257" s="146"/>
      <c r="AF257" s="146"/>
      <c r="AG257" s="146"/>
      <c r="AH257" s="146"/>
      <c r="AI257" s="146"/>
      <c r="AJ257" s="146"/>
      <c r="AK257" s="146"/>
      <c r="AL257" s="146"/>
      <c r="AM257" s="146"/>
      <c r="AN257" s="146"/>
      <c r="AO257" s="146"/>
      <c r="AP257" s="146"/>
      <c r="AQ257" s="146"/>
      <c r="AR257" s="146"/>
      <c r="AS257" s="146"/>
      <c r="AT257" s="146"/>
      <c r="AU257" s="146"/>
      <c r="AV257" s="146"/>
      <c r="AW257" s="146"/>
      <c r="AX257" s="146"/>
      <c r="AY257" s="146"/>
      <c r="AZ257" s="146"/>
      <c r="BA257" s="146"/>
      <c r="BB257" s="146"/>
      <c r="BC257" s="146"/>
      <c r="BD257" s="146"/>
      <c r="BE257" s="146"/>
      <c r="BF257" s="146"/>
      <c r="BG257" s="146"/>
      <c r="BH257" s="146"/>
      <c r="BI257" s="146"/>
      <c r="BJ257" s="3"/>
      <c r="BK257" s="3"/>
    </row>
    <row r="258" spans="1:65" ht="16.5" customHeight="1" thickTop="1" thickBot="1">
      <c r="A258" s="3"/>
      <c r="B258" s="146"/>
      <c r="C258" s="146"/>
      <c r="D258" s="146"/>
      <c r="E258" s="146"/>
      <c r="F258" s="146"/>
      <c r="G258" s="146"/>
      <c r="H258" s="146"/>
      <c r="I258" s="146"/>
      <c r="J258" s="146"/>
      <c r="K258" s="146"/>
      <c r="L258" s="146"/>
      <c r="M258" s="146"/>
      <c r="N258" s="146"/>
      <c r="O258" s="146"/>
      <c r="P258" s="146"/>
      <c r="Q258" s="146"/>
      <c r="R258" s="146"/>
      <c r="S258" s="146"/>
      <c r="T258" s="146"/>
      <c r="U258" s="146"/>
      <c r="V258" s="146"/>
      <c r="W258" s="146"/>
      <c r="X258" s="146"/>
      <c r="Y258" s="146"/>
      <c r="Z258" s="146"/>
      <c r="AA258" s="146"/>
      <c r="AB258" s="146"/>
      <c r="AC258" s="146"/>
      <c r="AD258" s="146"/>
      <c r="AE258" s="146"/>
      <c r="AF258" s="146"/>
      <c r="AG258" s="146"/>
      <c r="AH258" s="146"/>
      <c r="AI258" s="146"/>
      <c r="AJ258" s="146"/>
      <c r="AK258" s="146"/>
      <c r="AL258" s="146"/>
      <c r="AM258" s="146"/>
      <c r="AN258" s="146"/>
      <c r="AO258" s="146"/>
      <c r="AP258" s="146"/>
      <c r="AQ258" s="146"/>
      <c r="AR258" s="146"/>
      <c r="AS258" s="146"/>
      <c r="AT258" s="146"/>
      <c r="AU258" s="146"/>
      <c r="AV258" s="146"/>
      <c r="AW258" s="146"/>
      <c r="AX258" s="146"/>
      <c r="AY258" s="146"/>
      <c r="AZ258" s="146"/>
      <c r="BA258" s="146"/>
      <c r="BB258" s="146"/>
      <c r="BC258" s="146"/>
      <c r="BD258" s="146"/>
      <c r="BE258" s="146"/>
      <c r="BF258" s="146"/>
      <c r="BG258" s="146"/>
      <c r="BH258" s="146"/>
      <c r="BI258" s="146"/>
      <c r="BJ258" s="3"/>
      <c r="BK258" s="3"/>
    </row>
    <row r="259" spans="1:65" ht="51.75" customHeight="1" thickTop="1" thickBot="1">
      <c r="A259" s="3"/>
      <c r="B259" s="166" t="s">
        <v>188</v>
      </c>
      <c r="C259" s="167"/>
      <c r="D259" s="168"/>
      <c r="E259" s="166" t="s">
        <v>189</v>
      </c>
      <c r="F259" s="167"/>
      <c r="G259" s="168"/>
      <c r="H259" s="155" t="s">
        <v>194</v>
      </c>
      <c r="I259" s="155"/>
      <c r="J259" s="155"/>
      <c r="K259" s="166" t="s">
        <v>190</v>
      </c>
      <c r="L259" s="167"/>
      <c r="M259" s="168"/>
      <c r="N259" s="166" t="s">
        <v>294</v>
      </c>
      <c r="O259" s="167"/>
      <c r="P259" s="168"/>
      <c r="Q259" s="155" t="s">
        <v>92</v>
      </c>
      <c r="R259" s="155"/>
      <c r="S259" s="155"/>
      <c r="T259" s="155" t="s">
        <v>93</v>
      </c>
      <c r="U259" s="155"/>
      <c r="V259" s="155"/>
      <c r="W259" s="155" t="s">
        <v>161</v>
      </c>
      <c r="X259" s="155"/>
      <c r="Y259" s="155"/>
      <c r="Z259" s="155" t="s">
        <v>192</v>
      </c>
      <c r="AA259" s="155"/>
      <c r="AB259" s="155"/>
      <c r="AC259" s="155" t="s">
        <v>64</v>
      </c>
      <c r="AD259" s="155"/>
      <c r="AE259" s="155"/>
      <c r="AF259" s="155" t="s">
        <v>157</v>
      </c>
      <c r="AG259" s="155"/>
      <c r="AH259" s="155"/>
      <c r="AI259" s="155" t="s">
        <v>193</v>
      </c>
      <c r="AJ259" s="155"/>
      <c r="AK259" s="155"/>
      <c r="AL259" s="155" t="s">
        <v>156</v>
      </c>
      <c r="AM259" s="155"/>
      <c r="AN259" s="155"/>
      <c r="AO259" s="155" t="s">
        <v>167</v>
      </c>
      <c r="AP259" s="155"/>
      <c r="AQ259" s="155"/>
      <c r="AR259" s="155" t="s">
        <v>94</v>
      </c>
      <c r="AS259" s="155"/>
      <c r="AT259" s="155"/>
      <c r="AU259" s="155" t="s">
        <v>195</v>
      </c>
      <c r="AV259" s="155"/>
      <c r="AW259" s="155"/>
      <c r="AX259" s="155" t="s">
        <v>125</v>
      </c>
      <c r="AY259" s="155"/>
      <c r="AZ259" s="155"/>
      <c r="BA259" s="155" t="s">
        <v>161</v>
      </c>
      <c r="BB259" s="155"/>
      <c r="BC259" s="155"/>
      <c r="BD259" s="155" t="s">
        <v>196</v>
      </c>
      <c r="BE259" s="155"/>
      <c r="BF259" s="155"/>
      <c r="BG259" s="156" t="s">
        <v>197</v>
      </c>
      <c r="BH259" s="156"/>
      <c r="BI259" s="156"/>
      <c r="BJ259" s="3"/>
      <c r="BK259" s="3"/>
    </row>
    <row r="260" spans="1:65" ht="15" customHeight="1" thickTop="1" thickBot="1">
      <c r="A260" s="4"/>
      <c r="B260" s="145"/>
      <c r="C260" s="145"/>
      <c r="D260" s="145"/>
      <c r="E260" s="145"/>
      <c r="F260" s="145"/>
      <c r="G260" s="145"/>
      <c r="H260" s="145"/>
      <c r="I260" s="145"/>
      <c r="J260" s="145"/>
      <c r="K260" s="145">
        <v>10.25</v>
      </c>
      <c r="L260" s="145"/>
      <c r="M260" s="145"/>
      <c r="N260" s="145"/>
      <c r="O260" s="145"/>
      <c r="P260" s="145"/>
      <c r="Q260" s="145">
        <v>0.75</v>
      </c>
      <c r="R260" s="145"/>
      <c r="S260" s="145"/>
      <c r="T260" s="145"/>
      <c r="U260" s="145"/>
      <c r="V260" s="145"/>
      <c r="W260" s="145"/>
      <c r="X260" s="145"/>
      <c r="Y260" s="145"/>
      <c r="Z260" s="145"/>
      <c r="AA260" s="145"/>
      <c r="AB260" s="145"/>
      <c r="AC260" s="145">
        <v>2</v>
      </c>
      <c r="AD260" s="145"/>
      <c r="AE260" s="145"/>
      <c r="AF260" s="145"/>
      <c r="AG260" s="145"/>
      <c r="AH260" s="145"/>
      <c r="AI260" s="145"/>
      <c r="AJ260" s="145"/>
      <c r="AK260" s="145"/>
      <c r="AL260" s="145"/>
      <c r="AM260" s="145"/>
      <c r="AN260" s="145"/>
      <c r="AO260" s="145"/>
      <c r="AP260" s="145"/>
      <c r="AQ260" s="145"/>
      <c r="AR260" s="145">
        <v>3</v>
      </c>
      <c r="AS260" s="145"/>
      <c r="AT260" s="145"/>
      <c r="AU260" s="145"/>
      <c r="AV260" s="145"/>
      <c r="AW260" s="145"/>
      <c r="AX260" s="145"/>
      <c r="AY260" s="145"/>
      <c r="AZ260" s="145"/>
      <c r="BA260" s="86"/>
      <c r="BB260" s="147"/>
      <c r="BC260" s="148"/>
      <c r="BD260" s="145">
        <v>8</v>
      </c>
      <c r="BE260" s="145"/>
      <c r="BF260" s="145"/>
      <c r="BG260" s="145">
        <f>SUM(B260:BF263)</f>
        <v>24</v>
      </c>
      <c r="BH260" s="145"/>
      <c r="BI260" s="145"/>
      <c r="BJ260" s="3"/>
      <c r="BK260" s="3"/>
    </row>
    <row r="261" spans="1:65" ht="15" customHeight="1" thickTop="1" thickBot="1">
      <c r="A261" s="4"/>
      <c r="B261" s="145"/>
      <c r="C261" s="145"/>
      <c r="D261" s="145"/>
      <c r="E261" s="145"/>
      <c r="F261" s="145"/>
      <c r="G261" s="145"/>
      <c r="H261" s="145"/>
      <c r="I261" s="145"/>
      <c r="J261" s="145"/>
      <c r="K261" s="145"/>
      <c r="L261" s="145"/>
      <c r="M261" s="145"/>
      <c r="N261" s="145"/>
      <c r="O261" s="145"/>
      <c r="P261" s="145"/>
      <c r="Q261" s="145"/>
      <c r="R261" s="145"/>
      <c r="S261" s="145"/>
      <c r="T261" s="145"/>
      <c r="U261" s="145"/>
      <c r="V261" s="145"/>
      <c r="W261" s="145"/>
      <c r="X261" s="145"/>
      <c r="Y261" s="145"/>
      <c r="Z261" s="145"/>
      <c r="AA261" s="145"/>
      <c r="AB261" s="145"/>
      <c r="AC261" s="145"/>
      <c r="AD261" s="145"/>
      <c r="AE261" s="145"/>
      <c r="AF261" s="145"/>
      <c r="AG261" s="145"/>
      <c r="AH261" s="145"/>
      <c r="AI261" s="145"/>
      <c r="AJ261" s="145"/>
      <c r="AK261" s="145"/>
      <c r="AL261" s="145"/>
      <c r="AM261" s="145"/>
      <c r="AN261" s="145"/>
      <c r="AO261" s="145"/>
      <c r="AP261" s="145"/>
      <c r="AQ261" s="145"/>
      <c r="AR261" s="145"/>
      <c r="AS261" s="145"/>
      <c r="AT261" s="145"/>
      <c r="AU261" s="145"/>
      <c r="AV261" s="145"/>
      <c r="AW261" s="145"/>
      <c r="AX261" s="145"/>
      <c r="AY261" s="145"/>
      <c r="AZ261" s="145"/>
      <c r="BA261" s="149"/>
      <c r="BB261" s="150"/>
      <c r="BC261" s="151"/>
      <c r="BD261" s="145"/>
      <c r="BE261" s="145"/>
      <c r="BF261" s="145"/>
      <c r="BG261" s="145"/>
      <c r="BH261" s="145"/>
      <c r="BI261" s="145"/>
      <c r="BJ261" s="3"/>
      <c r="BK261" s="3"/>
    </row>
    <row r="262" spans="1:65" ht="15" customHeight="1" thickTop="1" thickBot="1">
      <c r="A262" s="4"/>
      <c r="B262" s="145"/>
      <c r="C262" s="145"/>
      <c r="D262" s="145"/>
      <c r="E262" s="145"/>
      <c r="F262" s="145"/>
      <c r="G262" s="145"/>
      <c r="H262" s="145"/>
      <c r="I262" s="145"/>
      <c r="J262" s="145"/>
      <c r="K262" s="145"/>
      <c r="L262" s="145"/>
      <c r="M262" s="145"/>
      <c r="N262" s="145"/>
      <c r="O262" s="145"/>
      <c r="P262" s="145"/>
      <c r="Q262" s="145"/>
      <c r="R262" s="145"/>
      <c r="S262" s="145"/>
      <c r="T262" s="145"/>
      <c r="U262" s="145"/>
      <c r="V262" s="145"/>
      <c r="W262" s="145"/>
      <c r="X262" s="145"/>
      <c r="Y262" s="145"/>
      <c r="Z262" s="145"/>
      <c r="AA262" s="145"/>
      <c r="AB262" s="145"/>
      <c r="AC262" s="145"/>
      <c r="AD262" s="145"/>
      <c r="AE262" s="145"/>
      <c r="AF262" s="145"/>
      <c r="AG262" s="145"/>
      <c r="AH262" s="145"/>
      <c r="AI262" s="145"/>
      <c r="AJ262" s="145"/>
      <c r="AK262" s="145"/>
      <c r="AL262" s="145"/>
      <c r="AM262" s="145"/>
      <c r="AN262" s="145"/>
      <c r="AO262" s="145"/>
      <c r="AP262" s="145"/>
      <c r="AQ262" s="145"/>
      <c r="AR262" s="145"/>
      <c r="AS262" s="145"/>
      <c r="AT262" s="145"/>
      <c r="AU262" s="145"/>
      <c r="AV262" s="145"/>
      <c r="AW262" s="145"/>
      <c r="AX262" s="145"/>
      <c r="AY262" s="145"/>
      <c r="AZ262" s="145"/>
      <c r="BA262" s="149"/>
      <c r="BB262" s="150"/>
      <c r="BC262" s="151"/>
      <c r="BD262" s="145"/>
      <c r="BE262" s="145"/>
      <c r="BF262" s="145"/>
      <c r="BG262" s="145"/>
      <c r="BH262" s="145"/>
      <c r="BI262" s="145"/>
      <c r="BJ262" s="3"/>
      <c r="BK262" s="3"/>
    </row>
    <row r="263" spans="1:65" ht="15" customHeight="1" thickTop="1" thickBot="1">
      <c r="A263" s="4"/>
      <c r="B263" s="145"/>
      <c r="C263" s="145"/>
      <c r="D263" s="145"/>
      <c r="E263" s="145"/>
      <c r="F263" s="145"/>
      <c r="G263" s="145"/>
      <c r="H263" s="145"/>
      <c r="I263" s="145"/>
      <c r="J263" s="145"/>
      <c r="K263" s="145"/>
      <c r="L263" s="145"/>
      <c r="M263" s="145"/>
      <c r="N263" s="145"/>
      <c r="O263" s="145"/>
      <c r="P263" s="145"/>
      <c r="Q263" s="145"/>
      <c r="R263" s="145"/>
      <c r="S263" s="145"/>
      <c r="T263" s="145"/>
      <c r="U263" s="145"/>
      <c r="V263" s="145"/>
      <c r="W263" s="145"/>
      <c r="X263" s="145"/>
      <c r="Y263" s="145"/>
      <c r="Z263" s="145"/>
      <c r="AA263" s="145"/>
      <c r="AB263" s="145"/>
      <c r="AC263" s="145"/>
      <c r="AD263" s="145"/>
      <c r="AE263" s="145"/>
      <c r="AF263" s="145"/>
      <c r="AG263" s="145"/>
      <c r="AH263" s="145"/>
      <c r="AI263" s="145"/>
      <c r="AJ263" s="145"/>
      <c r="AK263" s="145"/>
      <c r="AL263" s="145"/>
      <c r="AM263" s="145"/>
      <c r="AN263" s="145"/>
      <c r="AO263" s="145"/>
      <c r="AP263" s="145"/>
      <c r="AQ263" s="145"/>
      <c r="AR263" s="145"/>
      <c r="AS263" s="145"/>
      <c r="AT263" s="145"/>
      <c r="AU263" s="145"/>
      <c r="AV263" s="145"/>
      <c r="AW263" s="145"/>
      <c r="AX263" s="145"/>
      <c r="AY263" s="145"/>
      <c r="AZ263" s="145"/>
      <c r="BA263" s="152"/>
      <c r="BB263" s="153"/>
      <c r="BC263" s="154"/>
      <c r="BD263" s="145"/>
      <c r="BE263" s="145"/>
      <c r="BF263" s="145"/>
      <c r="BG263" s="145"/>
      <c r="BH263" s="145"/>
      <c r="BI263" s="145"/>
      <c r="BJ263" s="3"/>
      <c r="BK263" s="3"/>
      <c r="BM263" t="s">
        <v>198</v>
      </c>
    </row>
    <row r="264" spans="1:65" ht="15.75" customHeight="1" thickTop="1" thickBot="1">
      <c r="B264" s="25"/>
      <c r="C264" s="26"/>
      <c r="D264" s="26"/>
      <c r="E264" s="26"/>
      <c r="F264" s="26"/>
      <c r="G264" s="26"/>
      <c r="H264" s="26"/>
      <c r="I264" s="26"/>
      <c r="J264" s="26"/>
      <c r="K264" s="26"/>
      <c r="L264" s="26"/>
      <c r="M264" s="26"/>
      <c r="N264" s="26"/>
      <c r="O264" s="26"/>
      <c r="P264" s="26"/>
      <c r="Q264" s="26"/>
      <c r="R264" s="26"/>
      <c r="S264" s="26"/>
      <c r="T264" s="26"/>
      <c r="U264" s="26"/>
      <c r="V264" s="26"/>
      <c r="W264" s="26"/>
      <c r="X264" s="26"/>
      <c r="Y264" s="26"/>
      <c r="Z264" s="26"/>
      <c r="AA264" s="26"/>
      <c r="AB264" s="31"/>
      <c r="AC264" s="18" t="s">
        <v>95</v>
      </c>
      <c r="AD264" s="18"/>
      <c r="AE264" s="18"/>
      <c r="AF264" s="18"/>
      <c r="AG264" s="18"/>
      <c r="AH264" s="18"/>
      <c r="AI264" s="18"/>
      <c r="AJ264" s="18"/>
      <c r="AK264" s="18"/>
      <c r="AL264" s="18"/>
      <c r="AM264" s="18"/>
      <c r="AN264" s="18"/>
      <c r="AO264" s="18"/>
      <c r="AP264" s="18"/>
      <c r="AQ264" s="18"/>
      <c r="AR264" s="18"/>
      <c r="AS264" s="18"/>
      <c r="AT264" s="18" t="s">
        <v>96</v>
      </c>
      <c r="AU264" s="18"/>
      <c r="AV264" s="18"/>
      <c r="AW264" s="18"/>
      <c r="AX264" s="18"/>
      <c r="AY264" s="18"/>
      <c r="AZ264" s="18"/>
      <c r="BA264" s="18"/>
      <c r="BB264" s="18"/>
      <c r="BC264" s="18"/>
      <c r="BD264" s="18"/>
      <c r="BE264" s="18"/>
      <c r="BF264" s="18"/>
      <c r="BG264" s="18"/>
      <c r="BH264" s="18"/>
      <c r="BI264" s="18"/>
    </row>
    <row r="265" spans="1:65" ht="15" customHeight="1" thickTop="1" thickBot="1">
      <c r="B265" s="27"/>
      <c r="C265" s="28"/>
      <c r="D265" s="28"/>
      <c r="E265" s="28"/>
      <c r="F265" s="28"/>
      <c r="G265" s="28"/>
      <c r="H265" s="28"/>
      <c r="I265" s="28"/>
      <c r="J265" s="28"/>
      <c r="K265" s="28"/>
      <c r="L265" s="28"/>
      <c r="M265" s="28"/>
      <c r="N265" s="28"/>
      <c r="O265" s="28"/>
      <c r="P265" s="28"/>
      <c r="Q265" s="28"/>
      <c r="R265" s="28"/>
      <c r="S265" s="28"/>
      <c r="T265" s="28"/>
      <c r="U265" s="28"/>
      <c r="V265" s="28"/>
      <c r="W265" s="28"/>
      <c r="X265" s="28"/>
      <c r="Y265" s="28"/>
      <c r="Z265" s="28"/>
      <c r="AA265" s="28"/>
      <c r="AB265" s="32"/>
      <c r="AC265" s="36"/>
      <c r="AD265" s="36"/>
      <c r="AE265" s="36"/>
      <c r="AF265" s="36"/>
      <c r="AG265" s="36"/>
      <c r="AH265" s="36"/>
      <c r="AI265" s="36"/>
      <c r="AJ265" s="36"/>
      <c r="AK265" s="36"/>
      <c r="AL265" s="36"/>
      <c r="AM265" s="36"/>
      <c r="AN265" s="36"/>
      <c r="AO265" s="36"/>
      <c r="AP265" s="36"/>
      <c r="AQ265" s="36"/>
      <c r="AR265" s="36"/>
      <c r="AS265" s="36"/>
      <c r="AT265" s="36"/>
      <c r="AU265" s="36"/>
      <c r="AV265" s="36"/>
      <c r="AW265" s="36"/>
      <c r="AX265" s="36"/>
      <c r="AY265" s="36"/>
      <c r="AZ265" s="36"/>
      <c r="BA265" s="36"/>
      <c r="BB265" s="36"/>
      <c r="BC265" s="36"/>
      <c r="BD265" s="36"/>
      <c r="BE265" s="36"/>
      <c r="BF265" s="36"/>
      <c r="BG265" s="36"/>
      <c r="BH265" s="36"/>
      <c r="BI265" s="36"/>
    </row>
    <row r="266" spans="1:65" ht="15" customHeight="1" thickTop="1" thickBot="1">
      <c r="B266" s="27"/>
      <c r="C266" s="28"/>
      <c r="D266" s="28"/>
      <c r="E266" s="28"/>
      <c r="F266" s="28"/>
      <c r="G266" s="28"/>
      <c r="H266" s="28"/>
      <c r="I266" s="28"/>
      <c r="J266" s="28"/>
      <c r="K266" s="28"/>
      <c r="L266" s="28"/>
      <c r="M266" s="28"/>
      <c r="N266" s="28"/>
      <c r="O266" s="28"/>
      <c r="P266" s="28"/>
      <c r="Q266" s="28"/>
      <c r="R266" s="28"/>
      <c r="S266" s="28"/>
      <c r="T266" s="28"/>
      <c r="U266" s="28"/>
      <c r="V266" s="28"/>
      <c r="W266" s="28"/>
      <c r="X266" s="28"/>
      <c r="Y266" s="28"/>
      <c r="Z266" s="28"/>
      <c r="AA266" s="28"/>
      <c r="AB266" s="32"/>
      <c r="AC266" s="36"/>
      <c r="AD266" s="36"/>
      <c r="AE266" s="36"/>
      <c r="AF266" s="36"/>
      <c r="AG266" s="36"/>
      <c r="AH266" s="36"/>
      <c r="AI266" s="36"/>
      <c r="AJ266" s="36"/>
      <c r="AK266" s="36"/>
      <c r="AL266" s="36"/>
      <c r="AM266" s="36"/>
      <c r="AN266" s="36"/>
      <c r="AO266" s="36"/>
      <c r="AP266" s="36"/>
      <c r="AQ266" s="36"/>
      <c r="AR266" s="36"/>
      <c r="AS266" s="36"/>
      <c r="AT266" s="36"/>
      <c r="AU266" s="36"/>
      <c r="AV266" s="36"/>
      <c r="AW266" s="36"/>
      <c r="AX266" s="36"/>
      <c r="AY266" s="36"/>
      <c r="AZ266" s="36"/>
      <c r="BA266" s="36"/>
      <c r="BB266" s="36"/>
      <c r="BC266" s="36"/>
      <c r="BD266" s="36"/>
      <c r="BE266" s="36"/>
      <c r="BF266" s="36"/>
      <c r="BG266" s="36"/>
      <c r="BH266" s="36"/>
      <c r="BI266" s="36"/>
    </row>
    <row r="267" spans="1:65" ht="15.75" customHeight="1" thickTop="1" thickBot="1">
      <c r="B267" s="29"/>
      <c r="C267" s="30"/>
      <c r="D267" s="30"/>
      <c r="E267" s="30"/>
      <c r="F267" s="30"/>
      <c r="G267" s="30"/>
      <c r="H267" s="30"/>
      <c r="I267" s="30"/>
      <c r="J267" s="30"/>
      <c r="K267" s="30"/>
      <c r="L267" s="30"/>
      <c r="M267" s="30"/>
      <c r="N267" s="30"/>
      <c r="O267" s="30"/>
      <c r="P267" s="30"/>
      <c r="Q267" s="30"/>
      <c r="R267" s="30"/>
      <c r="S267" s="30"/>
      <c r="T267" s="30"/>
      <c r="U267" s="30"/>
      <c r="V267" s="30"/>
      <c r="W267" s="30"/>
      <c r="X267" s="30"/>
      <c r="Y267" s="30"/>
      <c r="Z267" s="30"/>
      <c r="AA267" s="30"/>
      <c r="AB267" s="33"/>
      <c r="AC267" s="36"/>
      <c r="AD267" s="36"/>
      <c r="AE267" s="36"/>
      <c r="AF267" s="36"/>
      <c r="AG267" s="36"/>
      <c r="AH267" s="36"/>
      <c r="AI267" s="36"/>
      <c r="AJ267" s="36"/>
      <c r="AK267" s="36"/>
      <c r="AL267" s="36"/>
      <c r="AM267" s="36"/>
      <c r="AN267" s="36"/>
      <c r="AO267" s="36"/>
      <c r="AP267" s="36"/>
      <c r="AQ267" s="36"/>
      <c r="AR267" s="36"/>
      <c r="AS267" s="36"/>
      <c r="AT267" s="36"/>
      <c r="AU267" s="36"/>
      <c r="AV267" s="36"/>
      <c r="AW267" s="36"/>
      <c r="AX267" s="36"/>
      <c r="AY267" s="36"/>
      <c r="AZ267" s="36"/>
      <c r="BA267" s="36"/>
      <c r="BB267" s="36"/>
      <c r="BC267" s="36"/>
      <c r="BD267" s="36"/>
      <c r="BE267" s="36"/>
      <c r="BF267" s="36"/>
      <c r="BG267" s="36"/>
      <c r="BH267" s="36"/>
      <c r="BI267" s="36"/>
    </row>
    <row r="268" spans="1:65" ht="16.5" customHeight="1" thickTop="1" thickBot="1">
      <c r="B268" s="146"/>
      <c r="C268" s="146"/>
      <c r="D268" s="146"/>
      <c r="E268" s="146"/>
      <c r="F268" s="146"/>
      <c r="G268" s="146"/>
      <c r="H268" s="146"/>
      <c r="I268" s="146"/>
      <c r="J268" s="146"/>
      <c r="K268" s="146"/>
      <c r="L268" s="146"/>
      <c r="M268" s="146"/>
      <c r="N268" s="146"/>
      <c r="O268" s="146"/>
      <c r="P268" s="146"/>
      <c r="Q268" s="146"/>
      <c r="R268" s="146"/>
      <c r="S268" s="146"/>
      <c r="T268" s="146"/>
      <c r="U268" s="146"/>
      <c r="V268" s="146"/>
      <c r="W268" s="146"/>
      <c r="X268" s="146"/>
      <c r="Y268" s="146"/>
      <c r="Z268" s="146"/>
      <c r="AA268" s="146"/>
      <c r="AB268" s="146"/>
      <c r="AC268" s="146"/>
      <c r="AD268" s="146"/>
      <c r="AE268" s="146"/>
      <c r="AF268" s="146"/>
      <c r="AG268" s="146"/>
      <c r="AH268" s="146"/>
      <c r="AI268" s="146"/>
      <c r="AJ268" s="146"/>
      <c r="AK268" s="146"/>
      <c r="AL268" s="146"/>
      <c r="AM268" s="146"/>
      <c r="AN268" s="146"/>
      <c r="AO268" s="146"/>
      <c r="AP268" s="146"/>
      <c r="AQ268" s="146"/>
      <c r="AR268" s="146"/>
      <c r="AS268" s="146"/>
      <c r="AT268" s="146"/>
      <c r="AU268" s="146"/>
      <c r="AV268" s="146"/>
      <c r="AW268" s="146"/>
      <c r="AX268" s="146"/>
      <c r="AY268" s="146"/>
      <c r="AZ268" s="146"/>
      <c r="BA268" s="146"/>
      <c r="BB268" s="146"/>
      <c r="BC268" s="146"/>
      <c r="BD268" s="146"/>
      <c r="BE268" s="146"/>
      <c r="BF268" s="146"/>
      <c r="BG268" s="146"/>
      <c r="BH268" s="146"/>
      <c r="BI268" s="146"/>
    </row>
    <row r="269" spans="1:65" ht="16.5" customHeight="1" thickTop="1" thickBot="1">
      <c r="B269" s="146"/>
      <c r="C269" s="146"/>
      <c r="D269" s="146"/>
      <c r="E269" s="146"/>
      <c r="F269" s="146"/>
      <c r="G269" s="146"/>
      <c r="H269" s="146"/>
      <c r="I269" s="146"/>
      <c r="J269" s="146"/>
      <c r="K269" s="146"/>
      <c r="L269" s="146"/>
      <c r="M269" s="146"/>
      <c r="N269" s="146"/>
      <c r="O269" s="146"/>
      <c r="P269" s="146"/>
      <c r="Q269" s="146"/>
      <c r="R269" s="146"/>
      <c r="S269" s="146"/>
      <c r="T269" s="146"/>
      <c r="U269" s="146"/>
      <c r="V269" s="146"/>
      <c r="W269" s="146"/>
      <c r="X269" s="146"/>
      <c r="Y269" s="146"/>
      <c r="Z269" s="146"/>
      <c r="AA269" s="146"/>
      <c r="AB269" s="146"/>
      <c r="AC269" s="146"/>
      <c r="AD269" s="146"/>
      <c r="AE269" s="146"/>
      <c r="AF269" s="146"/>
      <c r="AG269" s="146"/>
      <c r="AH269" s="146"/>
      <c r="AI269" s="146"/>
      <c r="AJ269" s="146"/>
      <c r="AK269" s="146"/>
      <c r="AL269" s="146"/>
      <c r="AM269" s="146"/>
      <c r="AN269" s="146"/>
      <c r="AO269" s="146"/>
      <c r="AP269" s="146"/>
      <c r="AQ269" s="146"/>
      <c r="AR269" s="146"/>
      <c r="AS269" s="146"/>
      <c r="AT269" s="146"/>
      <c r="AU269" s="146"/>
      <c r="AV269" s="146"/>
      <c r="AW269" s="146"/>
      <c r="AX269" s="146"/>
      <c r="AY269" s="146"/>
      <c r="AZ269" s="146"/>
      <c r="BA269" s="146"/>
      <c r="BB269" s="146"/>
      <c r="BC269" s="146"/>
      <c r="BD269" s="146"/>
      <c r="BE269" s="146"/>
      <c r="BF269" s="146"/>
      <c r="BG269" s="146"/>
      <c r="BH269" s="146"/>
      <c r="BI269" s="146"/>
    </row>
    <row r="270" spans="1:65" ht="15" customHeight="1" thickTop="1" thickBot="1">
      <c r="B270" s="125" t="s">
        <v>97</v>
      </c>
      <c r="C270" s="125"/>
      <c r="D270" s="125"/>
      <c r="E270" s="125" t="s">
        <v>98</v>
      </c>
      <c r="F270" s="125"/>
      <c r="G270" s="125"/>
      <c r="H270" s="125" t="s">
        <v>99</v>
      </c>
      <c r="I270" s="125"/>
      <c r="J270" s="125"/>
      <c r="K270" s="125" t="s">
        <v>100</v>
      </c>
      <c r="L270" s="125"/>
      <c r="M270" s="125"/>
      <c r="N270" s="125"/>
      <c r="O270" s="125"/>
      <c r="P270" s="125"/>
      <c r="Q270" s="125" t="s">
        <v>101</v>
      </c>
      <c r="R270" s="125"/>
      <c r="S270" s="125"/>
      <c r="T270" s="125"/>
      <c r="U270" s="125"/>
      <c r="V270" s="125"/>
      <c r="W270" s="125"/>
      <c r="X270" s="125"/>
      <c r="Y270" s="125"/>
      <c r="Z270" s="136" t="s">
        <v>102</v>
      </c>
      <c r="AA270" s="137"/>
      <c r="AB270" s="138"/>
      <c r="AC270" s="127" t="s">
        <v>103</v>
      </c>
      <c r="AD270" s="128"/>
      <c r="AE270" s="128"/>
      <c r="AF270" s="128"/>
      <c r="AG270" s="129"/>
      <c r="AH270" s="125" t="s">
        <v>104</v>
      </c>
      <c r="AI270" s="125"/>
      <c r="AJ270" s="125"/>
      <c r="AK270" s="125" t="s">
        <v>169</v>
      </c>
      <c r="AL270" s="125"/>
      <c r="AM270" s="125"/>
      <c r="AN270" s="125" t="s">
        <v>105</v>
      </c>
      <c r="AO270" s="125"/>
      <c r="AP270" s="125"/>
      <c r="AQ270" s="125" t="s">
        <v>106</v>
      </c>
      <c r="AR270" s="125"/>
      <c r="AS270" s="125"/>
      <c r="AT270" s="126" t="s">
        <v>107</v>
      </c>
      <c r="AU270" s="126"/>
      <c r="AV270" s="126"/>
      <c r="AW270" s="125" t="s">
        <v>108</v>
      </c>
      <c r="AX270" s="125"/>
      <c r="AY270" s="125"/>
      <c r="AZ270" s="125" t="s">
        <v>199</v>
      </c>
      <c r="BA270" s="125"/>
      <c r="BB270" s="125"/>
      <c r="BC270" s="125"/>
      <c r="BD270" s="125"/>
      <c r="BE270" s="125"/>
      <c r="BF270" s="126" t="s">
        <v>200</v>
      </c>
      <c r="BG270" s="126"/>
      <c r="BH270" s="126"/>
      <c r="BI270" s="126"/>
    </row>
    <row r="271" spans="1:65" ht="15" customHeight="1" thickTop="1" thickBot="1">
      <c r="B271" s="125"/>
      <c r="C271" s="125"/>
      <c r="D271" s="125"/>
      <c r="E271" s="125"/>
      <c r="F271" s="125"/>
      <c r="G271" s="125"/>
      <c r="H271" s="125"/>
      <c r="I271" s="125"/>
      <c r="J271" s="125"/>
      <c r="K271" s="125"/>
      <c r="L271" s="125"/>
      <c r="M271" s="125"/>
      <c r="N271" s="125"/>
      <c r="O271" s="125"/>
      <c r="P271" s="125"/>
      <c r="Q271" s="125"/>
      <c r="R271" s="125"/>
      <c r="S271" s="125"/>
      <c r="T271" s="125"/>
      <c r="U271" s="125"/>
      <c r="V271" s="125"/>
      <c r="W271" s="125"/>
      <c r="X271" s="125"/>
      <c r="Y271" s="125"/>
      <c r="Z271" s="139"/>
      <c r="AA271" s="140"/>
      <c r="AB271" s="141"/>
      <c r="AC271" s="130"/>
      <c r="AD271" s="131"/>
      <c r="AE271" s="131"/>
      <c r="AF271" s="131"/>
      <c r="AG271" s="132"/>
      <c r="AH271" s="125"/>
      <c r="AI271" s="125"/>
      <c r="AJ271" s="125"/>
      <c r="AK271" s="125"/>
      <c r="AL271" s="125"/>
      <c r="AM271" s="125"/>
      <c r="AN271" s="125"/>
      <c r="AO271" s="125"/>
      <c r="AP271" s="125"/>
      <c r="AQ271" s="125"/>
      <c r="AR271" s="125"/>
      <c r="AS271" s="125"/>
      <c r="AT271" s="126"/>
      <c r="AU271" s="126"/>
      <c r="AV271" s="126"/>
      <c r="AW271" s="125"/>
      <c r="AX271" s="125"/>
      <c r="AY271" s="125"/>
      <c r="AZ271" s="125"/>
      <c r="BA271" s="125"/>
      <c r="BB271" s="125"/>
      <c r="BC271" s="125"/>
      <c r="BD271" s="125"/>
      <c r="BE271" s="125"/>
      <c r="BF271" s="126"/>
      <c r="BG271" s="126"/>
      <c r="BH271" s="126"/>
      <c r="BI271" s="126"/>
    </row>
    <row r="272" spans="1:65" ht="15" customHeight="1" thickTop="1" thickBot="1">
      <c r="B272" s="125"/>
      <c r="C272" s="125"/>
      <c r="D272" s="125"/>
      <c r="E272" s="125"/>
      <c r="F272" s="125"/>
      <c r="G272" s="125"/>
      <c r="H272" s="125"/>
      <c r="I272" s="125"/>
      <c r="J272" s="125"/>
      <c r="K272" s="125"/>
      <c r="L272" s="125"/>
      <c r="M272" s="125"/>
      <c r="N272" s="125"/>
      <c r="O272" s="125"/>
      <c r="P272" s="125"/>
      <c r="Q272" s="125"/>
      <c r="R272" s="125"/>
      <c r="S272" s="125"/>
      <c r="T272" s="125"/>
      <c r="U272" s="125"/>
      <c r="V272" s="125"/>
      <c r="W272" s="125"/>
      <c r="X272" s="125"/>
      <c r="Y272" s="125"/>
      <c r="Z272" s="139"/>
      <c r="AA272" s="140"/>
      <c r="AB272" s="141"/>
      <c r="AC272" s="130"/>
      <c r="AD272" s="131"/>
      <c r="AE272" s="131"/>
      <c r="AF272" s="131"/>
      <c r="AG272" s="132"/>
      <c r="AH272" s="125"/>
      <c r="AI272" s="125"/>
      <c r="AJ272" s="125"/>
      <c r="AK272" s="125"/>
      <c r="AL272" s="125"/>
      <c r="AM272" s="125"/>
      <c r="AN272" s="125"/>
      <c r="AO272" s="125"/>
      <c r="AP272" s="125"/>
      <c r="AQ272" s="125"/>
      <c r="AR272" s="125"/>
      <c r="AS272" s="125"/>
      <c r="AT272" s="126"/>
      <c r="AU272" s="126"/>
      <c r="AV272" s="126"/>
      <c r="AW272" s="125"/>
      <c r="AX272" s="125"/>
      <c r="AY272" s="125"/>
      <c r="AZ272" s="125"/>
      <c r="BA272" s="125"/>
      <c r="BB272" s="125"/>
      <c r="BC272" s="125"/>
      <c r="BD272" s="125"/>
      <c r="BE272" s="125"/>
      <c r="BF272" s="126"/>
      <c r="BG272" s="126"/>
      <c r="BH272" s="126"/>
      <c r="BI272" s="126"/>
    </row>
    <row r="273" spans="2:61" ht="15" customHeight="1" thickTop="1" thickBot="1">
      <c r="B273" s="125"/>
      <c r="C273" s="125"/>
      <c r="D273" s="125"/>
      <c r="E273" s="125"/>
      <c r="F273" s="125"/>
      <c r="G273" s="125"/>
      <c r="H273" s="125"/>
      <c r="I273" s="125"/>
      <c r="J273" s="125"/>
      <c r="K273" s="125"/>
      <c r="L273" s="125"/>
      <c r="M273" s="125"/>
      <c r="N273" s="125"/>
      <c r="O273" s="125"/>
      <c r="P273" s="125"/>
      <c r="Q273" s="125" t="s">
        <v>109</v>
      </c>
      <c r="R273" s="125"/>
      <c r="S273" s="125" t="s">
        <v>110</v>
      </c>
      <c r="T273" s="125"/>
      <c r="U273" s="125"/>
      <c r="V273" s="125"/>
      <c r="W273" s="125" t="s">
        <v>111</v>
      </c>
      <c r="X273" s="125"/>
      <c r="Y273" s="125"/>
      <c r="Z273" s="139"/>
      <c r="AA273" s="140"/>
      <c r="AB273" s="141"/>
      <c r="AC273" s="130"/>
      <c r="AD273" s="131"/>
      <c r="AE273" s="131"/>
      <c r="AF273" s="131"/>
      <c r="AG273" s="132"/>
      <c r="AH273" s="125"/>
      <c r="AI273" s="125"/>
      <c r="AJ273" s="125"/>
      <c r="AK273" s="125"/>
      <c r="AL273" s="125"/>
      <c r="AM273" s="125"/>
      <c r="AN273" s="125"/>
      <c r="AO273" s="125"/>
      <c r="AP273" s="125"/>
      <c r="AQ273" s="125"/>
      <c r="AR273" s="125"/>
      <c r="AS273" s="125"/>
      <c r="AT273" s="126"/>
      <c r="AU273" s="126"/>
      <c r="AV273" s="126"/>
      <c r="AW273" s="125"/>
      <c r="AX273" s="125"/>
      <c r="AY273" s="125"/>
      <c r="AZ273" s="125"/>
      <c r="BA273" s="125"/>
      <c r="BB273" s="125"/>
      <c r="BC273" s="125"/>
      <c r="BD273" s="125"/>
      <c r="BE273" s="125"/>
      <c r="BF273" s="126"/>
      <c r="BG273" s="126"/>
      <c r="BH273" s="126"/>
      <c r="BI273" s="126"/>
    </row>
    <row r="274" spans="2:61" ht="15" customHeight="1" thickTop="1" thickBot="1">
      <c r="B274" s="125"/>
      <c r="C274" s="125"/>
      <c r="D274" s="125"/>
      <c r="E274" s="125"/>
      <c r="F274" s="125"/>
      <c r="G274" s="125"/>
      <c r="H274" s="125"/>
      <c r="I274" s="125"/>
      <c r="J274" s="125"/>
      <c r="K274" s="125"/>
      <c r="L274" s="125"/>
      <c r="M274" s="125"/>
      <c r="N274" s="125"/>
      <c r="O274" s="125"/>
      <c r="P274" s="125"/>
      <c r="Q274" s="125"/>
      <c r="R274" s="125"/>
      <c r="S274" s="125"/>
      <c r="T274" s="125"/>
      <c r="U274" s="125"/>
      <c r="V274" s="125"/>
      <c r="W274" s="125"/>
      <c r="X274" s="125"/>
      <c r="Y274" s="125"/>
      <c r="Z274" s="142"/>
      <c r="AA274" s="143"/>
      <c r="AB274" s="144"/>
      <c r="AC274" s="133"/>
      <c r="AD274" s="134"/>
      <c r="AE274" s="134"/>
      <c r="AF274" s="134"/>
      <c r="AG274" s="135"/>
      <c r="AH274" s="125"/>
      <c r="AI274" s="125"/>
      <c r="AJ274" s="125"/>
      <c r="AK274" s="125"/>
      <c r="AL274" s="125"/>
      <c r="AM274" s="125"/>
      <c r="AN274" s="125"/>
      <c r="AO274" s="125"/>
      <c r="AP274" s="125"/>
      <c r="AQ274" s="125"/>
      <c r="AR274" s="125"/>
      <c r="AS274" s="125"/>
      <c r="AT274" s="126"/>
      <c r="AU274" s="126"/>
      <c r="AV274" s="126"/>
      <c r="AW274" s="125"/>
      <c r="AX274" s="125"/>
      <c r="AY274" s="125"/>
      <c r="AZ274" s="125"/>
      <c r="BA274" s="125"/>
      <c r="BB274" s="125"/>
      <c r="BC274" s="125"/>
      <c r="BD274" s="125"/>
      <c r="BE274" s="125"/>
      <c r="BF274" s="126"/>
      <c r="BG274" s="126"/>
      <c r="BH274" s="126"/>
      <c r="BI274" s="126"/>
    </row>
    <row r="275" spans="2:61" ht="15" customHeight="1" thickTop="1" thickBot="1">
      <c r="B275" s="87" t="s">
        <v>112</v>
      </c>
      <c r="C275" s="88"/>
      <c r="D275" s="89"/>
      <c r="E275" s="87" t="s">
        <v>112</v>
      </c>
      <c r="F275" s="88"/>
      <c r="G275" s="89"/>
      <c r="H275" s="87" t="s">
        <v>112</v>
      </c>
      <c r="I275" s="88"/>
      <c r="J275" s="89"/>
      <c r="K275" s="87" t="s">
        <v>113</v>
      </c>
      <c r="L275" s="88"/>
      <c r="M275" s="89"/>
      <c r="N275" s="87" t="s">
        <v>114</v>
      </c>
      <c r="O275" s="88"/>
      <c r="P275" s="89"/>
      <c r="Q275" s="87" t="s">
        <v>112</v>
      </c>
      <c r="R275" s="89"/>
      <c r="S275" s="87" t="s">
        <v>201</v>
      </c>
      <c r="T275" s="88"/>
      <c r="U275" s="88"/>
      <c r="V275" s="89"/>
      <c r="W275" s="87" t="s">
        <v>112</v>
      </c>
      <c r="X275" s="88"/>
      <c r="Y275" s="89"/>
      <c r="Z275" s="87" t="s">
        <v>112</v>
      </c>
      <c r="AA275" s="88"/>
      <c r="AB275" s="89"/>
      <c r="AC275" s="87" t="s">
        <v>43</v>
      </c>
      <c r="AD275" s="88"/>
      <c r="AE275" s="88"/>
      <c r="AF275" s="88"/>
      <c r="AG275" s="89"/>
      <c r="AH275" s="49"/>
      <c r="AI275" s="50"/>
      <c r="AJ275" s="51"/>
      <c r="AK275" s="49"/>
      <c r="AL275" s="50"/>
      <c r="AM275" s="51"/>
      <c r="AN275" s="114"/>
      <c r="AO275" s="78"/>
      <c r="AP275" s="79"/>
      <c r="AQ275" s="115">
        <f>AK275+AN275+AH275</f>
        <v>0</v>
      </c>
      <c r="AR275" s="116"/>
      <c r="AS275" s="117"/>
      <c r="AT275" s="124">
        <v>1.19</v>
      </c>
      <c r="AU275" s="124"/>
      <c r="AV275" s="124"/>
      <c r="AW275" s="124">
        <v>1.18</v>
      </c>
      <c r="AX275" s="124"/>
      <c r="AY275" s="124"/>
      <c r="AZ275" s="124">
        <v>48.6</v>
      </c>
      <c r="BA275" s="124"/>
      <c r="BB275" s="124"/>
      <c r="BC275" s="124"/>
      <c r="BD275" s="124"/>
      <c r="BE275" s="124"/>
      <c r="BF275" s="124">
        <v>23.1</v>
      </c>
      <c r="BG275" s="124"/>
      <c r="BH275" s="124"/>
      <c r="BI275" s="124"/>
    </row>
    <row r="276" spans="2:61" ht="15" customHeight="1" thickTop="1" thickBot="1">
      <c r="B276" s="90"/>
      <c r="C276" s="91"/>
      <c r="D276" s="92"/>
      <c r="E276" s="90"/>
      <c r="F276" s="91"/>
      <c r="G276" s="92"/>
      <c r="H276" s="90"/>
      <c r="I276" s="91"/>
      <c r="J276" s="92"/>
      <c r="K276" s="90"/>
      <c r="L276" s="91"/>
      <c r="M276" s="92"/>
      <c r="N276" s="90"/>
      <c r="O276" s="91"/>
      <c r="P276" s="92"/>
      <c r="Q276" s="90"/>
      <c r="R276" s="92"/>
      <c r="S276" s="90"/>
      <c r="T276" s="91"/>
      <c r="U276" s="91"/>
      <c r="V276" s="92"/>
      <c r="W276" s="90"/>
      <c r="X276" s="91"/>
      <c r="Y276" s="92"/>
      <c r="Z276" s="90"/>
      <c r="AA276" s="91"/>
      <c r="AB276" s="92"/>
      <c r="AC276" s="90"/>
      <c r="AD276" s="91"/>
      <c r="AE276" s="91"/>
      <c r="AF276" s="91"/>
      <c r="AG276" s="92"/>
      <c r="AH276" s="52"/>
      <c r="AI276" s="53"/>
      <c r="AJ276" s="54"/>
      <c r="AK276" s="52"/>
      <c r="AL276" s="53"/>
      <c r="AM276" s="54"/>
      <c r="AN276" s="80"/>
      <c r="AO276" s="81"/>
      <c r="AP276" s="82"/>
      <c r="AQ276" s="118"/>
      <c r="AR276" s="119"/>
      <c r="AS276" s="120"/>
      <c r="AT276" s="124"/>
      <c r="AU276" s="124"/>
      <c r="AV276" s="124"/>
      <c r="AW276" s="124"/>
      <c r="AX276" s="124"/>
      <c r="AY276" s="124"/>
      <c r="AZ276" s="124"/>
      <c r="BA276" s="124"/>
      <c r="BB276" s="124"/>
      <c r="BC276" s="124"/>
      <c r="BD276" s="124"/>
      <c r="BE276" s="124"/>
      <c r="BF276" s="124"/>
      <c r="BG276" s="124"/>
      <c r="BH276" s="124"/>
      <c r="BI276" s="124"/>
    </row>
    <row r="277" spans="2:61" ht="15" customHeight="1" thickTop="1" thickBot="1">
      <c r="B277" s="90"/>
      <c r="C277" s="91"/>
      <c r="D277" s="92"/>
      <c r="E277" s="90"/>
      <c r="F277" s="91"/>
      <c r="G277" s="92"/>
      <c r="H277" s="90"/>
      <c r="I277" s="91"/>
      <c r="J277" s="92"/>
      <c r="K277" s="90"/>
      <c r="L277" s="91"/>
      <c r="M277" s="92"/>
      <c r="N277" s="90"/>
      <c r="O277" s="91"/>
      <c r="P277" s="92"/>
      <c r="Q277" s="90"/>
      <c r="R277" s="92"/>
      <c r="S277" s="90"/>
      <c r="T277" s="91"/>
      <c r="U277" s="91"/>
      <c r="V277" s="92"/>
      <c r="W277" s="90"/>
      <c r="X277" s="91"/>
      <c r="Y277" s="92"/>
      <c r="Z277" s="90"/>
      <c r="AA277" s="91"/>
      <c r="AB277" s="92"/>
      <c r="AC277" s="90"/>
      <c r="AD277" s="91"/>
      <c r="AE277" s="91"/>
      <c r="AF277" s="91"/>
      <c r="AG277" s="92"/>
      <c r="AH277" s="52"/>
      <c r="AI277" s="53"/>
      <c r="AJ277" s="54"/>
      <c r="AK277" s="52"/>
      <c r="AL277" s="53"/>
      <c r="AM277" s="54"/>
      <c r="AN277" s="80"/>
      <c r="AO277" s="81"/>
      <c r="AP277" s="82"/>
      <c r="AQ277" s="118"/>
      <c r="AR277" s="119"/>
      <c r="AS277" s="120"/>
      <c r="AT277" s="124"/>
      <c r="AU277" s="124"/>
      <c r="AV277" s="124"/>
      <c r="AW277" s="124"/>
      <c r="AX277" s="124"/>
      <c r="AY277" s="124"/>
      <c r="AZ277" s="124"/>
      <c r="BA277" s="124"/>
      <c r="BB277" s="124"/>
      <c r="BC277" s="124"/>
      <c r="BD277" s="124"/>
      <c r="BE277" s="124"/>
      <c r="BF277" s="124"/>
      <c r="BG277" s="124"/>
      <c r="BH277" s="124"/>
      <c r="BI277" s="124"/>
    </row>
    <row r="278" spans="2:61" ht="15" customHeight="1" thickTop="1" thickBot="1">
      <c r="B278" s="93"/>
      <c r="C278" s="94"/>
      <c r="D278" s="95"/>
      <c r="E278" s="93"/>
      <c r="F278" s="94"/>
      <c r="G278" s="95"/>
      <c r="H278" s="93"/>
      <c r="I278" s="94"/>
      <c r="J278" s="95"/>
      <c r="K278" s="93"/>
      <c r="L278" s="94"/>
      <c r="M278" s="95"/>
      <c r="N278" s="93"/>
      <c r="O278" s="94"/>
      <c r="P278" s="95"/>
      <c r="Q278" s="93"/>
      <c r="R278" s="95"/>
      <c r="S278" s="93"/>
      <c r="T278" s="94"/>
      <c r="U278" s="94"/>
      <c r="V278" s="95"/>
      <c r="W278" s="93"/>
      <c r="X278" s="94"/>
      <c r="Y278" s="95"/>
      <c r="Z278" s="93"/>
      <c r="AA278" s="94"/>
      <c r="AB278" s="95"/>
      <c r="AC278" s="93"/>
      <c r="AD278" s="94"/>
      <c r="AE278" s="94"/>
      <c r="AF278" s="94"/>
      <c r="AG278" s="95"/>
      <c r="AH278" s="55"/>
      <c r="AI278" s="56"/>
      <c r="AJ278" s="57"/>
      <c r="AK278" s="55"/>
      <c r="AL278" s="56"/>
      <c r="AM278" s="57"/>
      <c r="AN278" s="83"/>
      <c r="AO278" s="84"/>
      <c r="AP278" s="85"/>
      <c r="AQ278" s="121"/>
      <c r="AR278" s="122"/>
      <c r="AS278" s="123"/>
      <c r="AT278" s="124"/>
      <c r="AU278" s="124"/>
      <c r="AV278" s="124"/>
      <c r="AW278" s="124"/>
      <c r="AX278" s="124"/>
      <c r="AY278" s="124"/>
      <c r="AZ278" s="124"/>
      <c r="BA278" s="124"/>
      <c r="BB278" s="124"/>
      <c r="BC278" s="124"/>
      <c r="BD278" s="124"/>
      <c r="BE278" s="124"/>
      <c r="BF278" s="124"/>
      <c r="BG278" s="124"/>
      <c r="BH278" s="124"/>
      <c r="BI278" s="124"/>
    </row>
    <row r="279" spans="2:61" ht="15" customHeight="1" thickTop="1" thickBot="1">
      <c r="B279" s="627">
        <v>34</v>
      </c>
      <c r="C279" s="628"/>
      <c r="D279" s="629"/>
      <c r="E279" s="627">
        <v>90</v>
      </c>
      <c r="F279" s="628"/>
      <c r="G279" s="629"/>
      <c r="H279" s="627">
        <v>0</v>
      </c>
      <c r="I279" s="628"/>
      <c r="J279" s="629"/>
      <c r="K279" s="49">
        <v>2</v>
      </c>
      <c r="L279" s="50"/>
      <c r="M279" s="51"/>
      <c r="N279" s="49">
        <v>11</v>
      </c>
      <c r="O279" s="50"/>
      <c r="P279" s="51"/>
      <c r="Q279" s="87"/>
      <c r="R279" s="89"/>
      <c r="S279" s="77">
        <f>Q279+'14.02'!S279</f>
        <v>120</v>
      </c>
      <c r="T279" s="78"/>
      <c r="U279" s="78"/>
      <c r="V279" s="79"/>
      <c r="W279" s="86">
        <f>Q279+'14.02'!W279</f>
        <v>120</v>
      </c>
      <c r="X279" s="50"/>
      <c r="Y279" s="51"/>
      <c r="Z279" s="49">
        <f>B279+H279</f>
        <v>34</v>
      </c>
      <c r="AA279" s="50"/>
      <c r="AB279" s="51"/>
      <c r="AC279" s="87" t="s">
        <v>202</v>
      </c>
      <c r="AD279" s="88"/>
      <c r="AE279" s="88"/>
      <c r="AF279" s="88"/>
      <c r="AG279" s="89"/>
      <c r="AH279" s="96">
        <f>AH275+'14.02'!AH279</f>
        <v>181.85</v>
      </c>
      <c r="AI279" s="97"/>
      <c r="AJ279" s="98"/>
      <c r="AK279" s="96">
        <f>AK275+'14.02'!AK279</f>
        <v>10.5</v>
      </c>
      <c r="AL279" s="97"/>
      <c r="AM279" s="98"/>
      <c r="AN279" s="58">
        <f>'14.02'!AN279+AN275</f>
        <v>0</v>
      </c>
      <c r="AO279" s="59"/>
      <c r="AP279" s="60"/>
      <c r="AQ279" s="67">
        <f>AH279+AK279+AN279</f>
        <v>192.35</v>
      </c>
      <c r="AR279" s="68"/>
      <c r="AS279" s="69"/>
      <c r="AT279" s="76"/>
      <c r="AU279" s="76"/>
      <c r="AV279" s="76"/>
      <c r="AW279" s="76"/>
      <c r="AX279" s="76"/>
      <c r="AY279" s="76"/>
      <c r="AZ279" s="76"/>
      <c r="BA279" s="76"/>
      <c r="BB279" s="76"/>
      <c r="BC279" s="76"/>
      <c r="BD279" s="76"/>
      <c r="BE279" s="76"/>
      <c r="BF279" s="76"/>
      <c r="BG279" s="76"/>
      <c r="BH279" s="76"/>
      <c r="BI279" s="76"/>
    </row>
    <row r="280" spans="2:61" ht="15" customHeight="1" thickTop="1" thickBot="1">
      <c r="B280" s="630"/>
      <c r="C280" s="631"/>
      <c r="D280" s="632"/>
      <c r="E280" s="630"/>
      <c r="F280" s="631"/>
      <c r="G280" s="632"/>
      <c r="H280" s="630"/>
      <c r="I280" s="631"/>
      <c r="J280" s="632"/>
      <c r="K280" s="52"/>
      <c r="L280" s="53"/>
      <c r="M280" s="54"/>
      <c r="N280" s="52"/>
      <c r="O280" s="53"/>
      <c r="P280" s="54"/>
      <c r="Q280" s="90"/>
      <c r="R280" s="92"/>
      <c r="S280" s="80"/>
      <c r="T280" s="81"/>
      <c r="U280" s="81"/>
      <c r="V280" s="82"/>
      <c r="W280" s="52"/>
      <c r="X280" s="53"/>
      <c r="Y280" s="54"/>
      <c r="Z280" s="52"/>
      <c r="AA280" s="53"/>
      <c r="AB280" s="54"/>
      <c r="AC280" s="90"/>
      <c r="AD280" s="91"/>
      <c r="AE280" s="91"/>
      <c r="AF280" s="91"/>
      <c r="AG280" s="92"/>
      <c r="AH280" s="99"/>
      <c r="AI280" s="100"/>
      <c r="AJ280" s="101"/>
      <c r="AK280" s="99"/>
      <c r="AL280" s="100"/>
      <c r="AM280" s="101"/>
      <c r="AN280" s="61"/>
      <c r="AO280" s="62"/>
      <c r="AP280" s="63"/>
      <c r="AQ280" s="70"/>
      <c r="AR280" s="71"/>
      <c r="AS280" s="72"/>
      <c r="AT280" s="76"/>
      <c r="AU280" s="76"/>
      <c r="AV280" s="76"/>
      <c r="AW280" s="76"/>
      <c r="AX280" s="76"/>
      <c r="AY280" s="76"/>
      <c r="AZ280" s="76"/>
      <c r="BA280" s="76"/>
      <c r="BB280" s="76"/>
      <c r="BC280" s="76"/>
      <c r="BD280" s="76"/>
      <c r="BE280" s="76"/>
      <c r="BF280" s="76"/>
      <c r="BG280" s="76"/>
      <c r="BH280" s="76"/>
      <c r="BI280" s="76"/>
    </row>
    <row r="281" spans="2:61" ht="15" customHeight="1" thickTop="1" thickBot="1">
      <c r="B281" s="630"/>
      <c r="C281" s="631"/>
      <c r="D281" s="632"/>
      <c r="E281" s="630"/>
      <c r="F281" s="631"/>
      <c r="G281" s="632"/>
      <c r="H281" s="630"/>
      <c r="I281" s="631"/>
      <c r="J281" s="632"/>
      <c r="K281" s="52"/>
      <c r="L281" s="53"/>
      <c r="M281" s="54"/>
      <c r="N281" s="52"/>
      <c r="O281" s="53"/>
      <c r="P281" s="54"/>
      <c r="Q281" s="90"/>
      <c r="R281" s="92"/>
      <c r="S281" s="80"/>
      <c r="T281" s="81"/>
      <c r="U281" s="81"/>
      <c r="V281" s="82"/>
      <c r="W281" s="52"/>
      <c r="X281" s="53"/>
      <c r="Y281" s="54"/>
      <c r="Z281" s="52"/>
      <c r="AA281" s="53"/>
      <c r="AB281" s="54"/>
      <c r="AC281" s="90"/>
      <c r="AD281" s="91"/>
      <c r="AE281" s="91"/>
      <c r="AF281" s="91"/>
      <c r="AG281" s="92"/>
      <c r="AH281" s="99"/>
      <c r="AI281" s="100"/>
      <c r="AJ281" s="101"/>
      <c r="AK281" s="99"/>
      <c r="AL281" s="100"/>
      <c r="AM281" s="101"/>
      <c r="AN281" s="61"/>
      <c r="AO281" s="62"/>
      <c r="AP281" s="63"/>
      <c r="AQ281" s="70"/>
      <c r="AR281" s="71"/>
      <c r="AS281" s="72"/>
      <c r="AT281" s="76"/>
      <c r="AU281" s="76"/>
      <c r="AV281" s="76"/>
      <c r="AW281" s="76"/>
      <c r="AX281" s="76"/>
      <c r="AY281" s="76"/>
      <c r="AZ281" s="76"/>
      <c r="BA281" s="76"/>
      <c r="BB281" s="76"/>
      <c r="BC281" s="76"/>
      <c r="BD281" s="76"/>
      <c r="BE281" s="76"/>
      <c r="BF281" s="76"/>
      <c r="BG281" s="76"/>
      <c r="BH281" s="76"/>
      <c r="BI281" s="76"/>
    </row>
    <row r="282" spans="2:61" ht="15" customHeight="1" thickTop="1" thickBot="1">
      <c r="B282" s="633"/>
      <c r="C282" s="634"/>
      <c r="D282" s="635"/>
      <c r="E282" s="633"/>
      <c r="F282" s="634"/>
      <c r="G282" s="635"/>
      <c r="H282" s="633"/>
      <c r="I282" s="634"/>
      <c r="J282" s="635"/>
      <c r="K282" s="55"/>
      <c r="L282" s="56"/>
      <c r="M282" s="57"/>
      <c r="N282" s="55"/>
      <c r="O282" s="56"/>
      <c r="P282" s="57"/>
      <c r="Q282" s="93"/>
      <c r="R282" s="95"/>
      <c r="S282" s="83"/>
      <c r="T282" s="84"/>
      <c r="U282" s="84"/>
      <c r="V282" s="85"/>
      <c r="W282" s="55"/>
      <c r="X282" s="56"/>
      <c r="Y282" s="57"/>
      <c r="Z282" s="55"/>
      <c r="AA282" s="56"/>
      <c r="AB282" s="57"/>
      <c r="AC282" s="93"/>
      <c r="AD282" s="94"/>
      <c r="AE282" s="94"/>
      <c r="AF282" s="94"/>
      <c r="AG282" s="95"/>
      <c r="AH282" s="102"/>
      <c r="AI282" s="103"/>
      <c r="AJ282" s="104"/>
      <c r="AK282" s="102"/>
      <c r="AL282" s="103"/>
      <c r="AM282" s="104"/>
      <c r="AN282" s="64"/>
      <c r="AO282" s="65"/>
      <c r="AP282" s="66"/>
      <c r="AQ282" s="73"/>
      <c r="AR282" s="74"/>
      <c r="AS282" s="75"/>
      <c r="AT282" s="76"/>
      <c r="AU282" s="76"/>
      <c r="AV282" s="76"/>
      <c r="AW282" s="76"/>
      <c r="AX282" s="76"/>
      <c r="AY282" s="76"/>
      <c r="AZ282" s="76"/>
      <c r="BA282" s="76"/>
      <c r="BB282" s="76"/>
      <c r="BC282" s="76"/>
      <c r="BD282" s="76"/>
      <c r="BE282" s="76"/>
      <c r="BF282" s="76"/>
      <c r="BG282" s="76"/>
      <c r="BH282" s="76"/>
      <c r="BI282" s="76"/>
    </row>
    <row r="283" spans="2:61" ht="15.75" customHeight="1" thickTop="1">
      <c r="B283" s="34"/>
      <c r="C283" s="34"/>
      <c r="D283" s="34"/>
      <c r="E283" s="34"/>
      <c r="F283" s="34"/>
      <c r="G283" s="34"/>
      <c r="H283" s="34"/>
      <c r="I283" s="34"/>
      <c r="J283" s="34"/>
      <c r="K283" s="34"/>
      <c r="L283" s="34"/>
      <c r="M283" s="34"/>
      <c r="N283" s="34"/>
      <c r="O283" s="34"/>
      <c r="P283" s="34"/>
      <c r="Q283" s="34"/>
      <c r="R283" s="34"/>
      <c r="S283" s="34"/>
      <c r="T283" s="34"/>
      <c r="U283" s="34"/>
      <c r="V283" s="34"/>
      <c r="W283" s="34"/>
      <c r="X283" s="34"/>
      <c r="Y283" s="34"/>
      <c r="Z283" s="34"/>
      <c r="AA283" s="34"/>
      <c r="AB283" s="34"/>
      <c r="AC283" s="34"/>
      <c r="AD283" s="34"/>
      <c r="AE283" s="34"/>
      <c r="AF283" s="34"/>
      <c r="AG283" s="34"/>
      <c r="AH283" s="34"/>
      <c r="AI283" s="34"/>
      <c r="AJ283" s="34"/>
      <c r="AK283" s="34"/>
      <c r="AL283" s="34"/>
      <c r="AM283" s="34"/>
      <c r="AN283" s="34"/>
      <c r="AO283" s="34"/>
      <c r="AP283" s="34"/>
      <c r="AQ283" s="34"/>
      <c r="AR283" s="34"/>
      <c r="AS283" s="34"/>
      <c r="AT283" s="34"/>
      <c r="AU283" s="34"/>
      <c r="AV283" s="34"/>
      <c r="AW283" s="34"/>
      <c r="AX283" s="34"/>
      <c r="AY283" s="34"/>
      <c r="AZ283" s="34"/>
      <c r="BA283" s="34"/>
      <c r="BB283" s="34"/>
      <c r="BC283" s="34"/>
      <c r="BD283" s="34"/>
      <c r="BE283" s="34"/>
      <c r="BF283" s="34"/>
      <c r="BG283" s="34"/>
      <c r="BH283" s="34"/>
      <c r="BI283" s="34"/>
    </row>
    <row r="284" spans="2:61" ht="15.75" customHeight="1" thickBot="1">
      <c r="B284" s="35"/>
      <c r="C284" s="35"/>
      <c r="D284" s="35"/>
      <c r="E284" s="35"/>
      <c r="F284" s="35"/>
      <c r="G284" s="35"/>
      <c r="H284" s="35"/>
      <c r="I284" s="35"/>
      <c r="J284" s="35"/>
      <c r="K284" s="35"/>
      <c r="L284" s="35"/>
      <c r="M284" s="35"/>
      <c r="N284" s="35"/>
      <c r="O284" s="35"/>
      <c r="P284" s="35"/>
      <c r="Q284" s="35"/>
      <c r="R284" s="35"/>
      <c r="S284" s="35"/>
      <c r="T284" s="35"/>
      <c r="U284" s="35"/>
      <c r="V284" s="35"/>
      <c r="W284" s="35"/>
      <c r="X284" s="35"/>
      <c r="Y284" s="35"/>
      <c r="Z284" s="35"/>
      <c r="AA284" s="35"/>
      <c r="AB284" s="35"/>
      <c r="AC284" s="35"/>
      <c r="AD284" s="35"/>
      <c r="AE284" s="35"/>
      <c r="AF284" s="35"/>
      <c r="AG284" s="35"/>
      <c r="AH284" s="35"/>
      <c r="AI284" s="35"/>
      <c r="AJ284" s="35"/>
      <c r="AK284" s="35"/>
      <c r="AL284" s="35"/>
      <c r="AM284" s="35"/>
      <c r="AN284" s="35"/>
      <c r="AO284" s="35"/>
      <c r="AP284" s="35"/>
      <c r="AQ284" s="35"/>
      <c r="AR284" s="35"/>
      <c r="AS284" s="35"/>
      <c r="AT284" s="35"/>
      <c r="AU284" s="35"/>
      <c r="AV284" s="35"/>
      <c r="AW284" s="35"/>
      <c r="AX284" s="35"/>
      <c r="AY284" s="35"/>
      <c r="AZ284" s="35"/>
      <c r="BA284" s="35"/>
      <c r="BB284" s="35"/>
      <c r="BC284" s="35"/>
      <c r="BD284" s="35"/>
      <c r="BE284" s="35"/>
      <c r="BF284" s="35"/>
      <c r="BG284" s="35"/>
      <c r="BH284" s="35"/>
      <c r="BI284" s="35"/>
    </row>
    <row r="285" spans="2:61" ht="15.75" customHeight="1" thickTop="1" thickBot="1">
      <c r="B285" s="36" t="s">
        <v>115</v>
      </c>
      <c r="C285" s="36"/>
      <c r="D285" s="36"/>
      <c r="E285" s="36"/>
      <c r="F285" s="36"/>
      <c r="G285" s="37" t="s">
        <v>116</v>
      </c>
      <c r="H285" s="38"/>
      <c r="I285" s="38"/>
      <c r="J285" s="38"/>
      <c r="K285" s="38"/>
      <c r="L285" s="38"/>
      <c r="M285" s="38"/>
      <c r="N285" s="38"/>
      <c r="O285" s="38"/>
      <c r="P285" s="38"/>
      <c r="Q285" s="38"/>
      <c r="R285" s="38"/>
      <c r="S285" s="38"/>
      <c r="T285" s="38"/>
      <c r="U285" s="38"/>
      <c r="V285" s="38"/>
      <c r="W285" s="38"/>
      <c r="X285" s="38"/>
      <c r="Y285" s="38"/>
      <c r="Z285" s="38"/>
      <c r="AA285" s="38"/>
      <c r="AB285" s="38"/>
      <c r="AC285" s="38"/>
      <c r="AD285" s="38"/>
      <c r="AE285" s="38"/>
      <c r="AF285" s="38"/>
      <c r="AG285" s="38"/>
      <c r="AH285" s="38"/>
      <c r="AI285" s="38"/>
      <c r="AJ285" s="38"/>
      <c r="AK285" s="38"/>
      <c r="AL285" s="38"/>
      <c r="AM285" s="38"/>
      <c r="AN285" s="38"/>
      <c r="AO285" s="38"/>
      <c r="AP285" s="38"/>
      <c r="AQ285" s="38"/>
      <c r="AR285" s="38"/>
      <c r="AS285" s="38"/>
      <c r="AT285" s="38"/>
      <c r="AU285" s="38"/>
      <c r="AV285" s="38"/>
      <c r="AW285" s="38"/>
      <c r="AX285" s="38"/>
      <c r="AY285" s="38"/>
      <c r="AZ285" s="38"/>
      <c r="BA285" s="38"/>
      <c r="BB285" s="38"/>
      <c r="BC285" s="38"/>
      <c r="BD285" s="38"/>
      <c r="BE285" s="38"/>
      <c r="BF285" s="38"/>
      <c r="BG285" s="38"/>
      <c r="BH285" s="38"/>
      <c r="BI285" s="39"/>
    </row>
    <row r="286" spans="2:61" ht="15" customHeight="1" thickTop="1" thickBot="1">
      <c r="B286" s="36"/>
      <c r="C286" s="36"/>
      <c r="D286" s="36"/>
      <c r="E286" s="36"/>
      <c r="F286" s="36"/>
      <c r="G286" s="40"/>
      <c r="H286" s="41"/>
      <c r="I286" s="41"/>
      <c r="J286" s="41"/>
      <c r="K286" s="41"/>
      <c r="L286" s="41"/>
      <c r="M286" s="41"/>
      <c r="N286" s="41"/>
      <c r="O286" s="41"/>
      <c r="P286" s="41"/>
      <c r="Q286" s="41"/>
      <c r="R286" s="41"/>
      <c r="S286" s="41"/>
      <c r="T286" s="41"/>
      <c r="U286" s="41"/>
      <c r="V286" s="41"/>
      <c r="W286" s="41"/>
      <c r="X286" s="41"/>
      <c r="Y286" s="41"/>
      <c r="Z286" s="41"/>
      <c r="AA286" s="41"/>
      <c r="AB286" s="41"/>
      <c r="AC286" s="41"/>
      <c r="AD286" s="41"/>
      <c r="AE286" s="41"/>
      <c r="AF286" s="41"/>
      <c r="AG286" s="41"/>
      <c r="AH286" s="41"/>
      <c r="AI286" s="41"/>
      <c r="AJ286" s="41"/>
      <c r="AK286" s="41"/>
      <c r="AL286" s="41"/>
      <c r="AM286" s="41"/>
      <c r="AN286" s="41"/>
      <c r="AO286" s="41"/>
      <c r="AP286" s="41"/>
      <c r="AQ286" s="41"/>
      <c r="AR286" s="41"/>
      <c r="AS286" s="41"/>
      <c r="AT286" s="41"/>
      <c r="AU286" s="41"/>
      <c r="AV286" s="41"/>
      <c r="AW286" s="41"/>
      <c r="AX286" s="41"/>
      <c r="AY286" s="41"/>
      <c r="AZ286" s="41"/>
      <c r="BA286" s="41"/>
      <c r="BB286" s="41"/>
      <c r="BC286" s="41"/>
      <c r="BD286" s="41"/>
      <c r="BE286" s="41"/>
      <c r="BF286" s="41"/>
      <c r="BG286" s="41"/>
      <c r="BH286" s="41"/>
      <c r="BI286" s="42"/>
    </row>
    <row r="287" spans="2:61" ht="15" customHeight="1" thickTop="1" thickBot="1">
      <c r="B287" s="36"/>
      <c r="C287" s="36"/>
      <c r="D287" s="36"/>
      <c r="E287" s="36"/>
      <c r="F287" s="36"/>
      <c r="G287" s="40"/>
      <c r="H287" s="41"/>
      <c r="I287" s="41"/>
      <c r="J287" s="41"/>
      <c r="K287" s="41"/>
      <c r="L287" s="41"/>
      <c r="M287" s="41"/>
      <c r="N287" s="41"/>
      <c r="O287" s="41"/>
      <c r="P287" s="41"/>
      <c r="Q287" s="41"/>
      <c r="R287" s="41"/>
      <c r="S287" s="41"/>
      <c r="T287" s="41"/>
      <c r="U287" s="41"/>
      <c r="V287" s="41"/>
      <c r="W287" s="41"/>
      <c r="X287" s="41"/>
      <c r="Y287" s="41"/>
      <c r="Z287" s="41"/>
      <c r="AA287" s="41"/>
      <c r="AB287" s="41"/>
      <c r="AC287" s="41"/>
      <c r="AD287" s="41"/>
      <c r="AE287" s="41"/>
      <c r="AF287" s="41"/>
      <c r="AG287" s="41"/>
      <c r="AH287" s="41"/>
      <c r="AI287" s="41"/>
      <c r="AJ287" s="41"/>
      <c r="AK287" s="41"/>
      <c r="AL287" s="41"/>
      <c r="AM287" s="41"/>
      <c r="AN287" s="41"/>
      <c r="AO287" s="41"/>
      <c r="AP287" s="41"/>
      <c r="AQ287" s="41"/>
      <c r="AR287" s="41"/>
      <c r="AS287" s="41"/>
      <c r="AT287" s="41"/>
      <c r="AU287" s="41"/>
      <c r="AV287" s="41"/>
      <c r="AW287" s="41"/>
      <c r="AX287" s="41"/>
      <c r="AY287" s="41"/>
      <c r="AZ287" s="41"/>
      <c r="BA287" s="41"/>
      <c r="BB287" s="41"/>
      <c r="BC287" s="41"/>
      <c r="BD287" s="41"/>
      <c r="BE287" s="41"/>
      <c r="BF287" s="41"/>
      <c r="BG287" s="41"/>
      <c r="BH287" s="41"/>
      <c r="BI287" s="42"/>
    </row>
    <row r="288" spans="2:61" ht="15.75" customHeight="1" thickTop="1" thickBot="1">
      <c r="B288" s="36"/>
      <c r="C288" s="36"/>
      <c r="D288" s="36"/>
      <c r="E288" s="36"/>
      <c r="F288" s="36"/>
      <c r="G288" s="43"/>
      <c r="H288" s="44"/>
      <c r="I288" s="44"/>
      <c r="J288" s="44"/>
      <c r="K288" s="44"/>
      <c r="L288" s="44"/>
      <c r="M288" s="44"/>
      <c r="N288" s="44"/>
      <c r="O288" s="44"/>
      <c r="P288" s="44"/>
      <c r="Q288" s="44"/>
      <c r="R288" s="44"/>
      <c r="S288" s="44"/>
      <c r="T288" s="44"/>
      <c r="U288" s="44"/>
      <c r="V288" s="44"/>
      <c r="W288" s="44"/>
      <c r="X288" s="44"/>
      <c r="Y288" s="44"/>
      <c r="Z288" s="44"/>
      <c r="AA288" s="44"/>
      <c r="AB288" s="44"/>
      <c r="AC288" s="44"/>
      <c r="AD288" s="44"/>
      <c r="AE288" s="44"/>
      <c r="AF288" s="44"/>
      <c r="AG288" s="44"/>
      <c r="AH288" s="44"/>
      <c r="AI288" s="44"/>
      <c r="AJ288" s="44"/>
      <c r="AK288" s="44"/>
      <c r="AL288" s="44"/>
      <c r="AM288" s="44"/>
      <c r="AN288" s="44"/>
      <c r="AO288" s="44"/>
      <c r="AP288" s="44"/>
      <c r="AQ288" s="44"/>
      <c r="AR288" s="44"/>
      <c r="AS288" s="44"/>
      <c r="AT288" s="44"/>
      <c r="AU288" s="44"/>
      <c r="AV288" s="44"/>
      <c r="AW288" s="44"/>
      <c r="AX288" s="44"/>
      <c r="AY288" s="44"/>
      <c r="AZ288" s="44"/>
      <c r="BA288" s="44"/>
      <c r="BB288" s="44"/>
      <c r="BC288" s="44"/>
      <c r="BD288" s="44"/>
      <c r="BE288" s="44"/>
      <c r="BF288" s="44"/>
      <c r="BG288" s="44"/>
      <c r="BH288" s="44"/>
      <c r="BI288" s="45"/>
    </row>
    <row r="289" spans="2:61" ht="84.75" customHeight="1" thickTop="1" thickBot="1">
      <c r="B289" s="36" t="s">
        <v>117</v>
      </c>
      <c r="C289" s="36"/>
      <c r="D289" s="36"/>
      <c r="E289" s="36"/>
      <c r="F289" s="36"/>
      <c r="G289" s="46" t="s">
        <v>411</v>
      </c>
      <c r="H289" s="46"/>
      <c r="I289" s="46"/>
      <c r="J289" s="46"/>
      <c r="K289" s="46"/>
      <c r="L289" s="46"/>
      <c r="M289" s="46"/>
      <c r="N289" s="46"/>
      <c r="O289" s="46"/>
      <c r="P289" s="46"/>
      <c r="Q289" s="46"/>
      <c r="R289" s="46"/>
      <c r="S289" s="46"/>
      <c r="T289" s="46"/>
      <c r="U289" s="46"/>
      <c r="V289" s="46"/>
      <c r="W289" s="46"/>
      <c r="X289" s="46"/>
      <c r="Y289" s="46"/>
      <c r="Z289" s="46"/>
      <c r="AA289" s="46"/>
      <c r="AB289" s="46"/>
      <c r="AC289" s="46"/>
      <c r="AD289" s="46"/>
      <c r="AE289" s="46"/>
      <c r="AF289" s="46"/>
      <c r="AG289" s="46"/>
      <c r="AH289" s="58" t="s">
        <v>412</v>
      </c>
      <c r="AI289" s="59"/>
      <c r="AJ289" s="59"/>
      <c r="AK289" s="59"/>
      <c r="AL289" s="59"/>
      <c r="AM289" s="59"/>
      <c r="AN289" s="59"/>
      <c r="AO289" s="59"/>
      <c r="AP289" s="59"/>
      <c r="AQ289" s="59"/>
      <c r="AR289" s="59"/>
      <c r="AS289" s="59"/>
      <c r="AT289" s="59"/>
      <c r="AU289" s="59"/>
      <c r="AV289" s="59"/>
      <c r="AW289" s="59"/>
      <c r="AX289" s="59"/>
      <c r="AY289" s="59"/>
      <c r="AZ289" s="59"/>
      <c r="BA289" s="59"/>
      <c r="BB289" s="59"/>
      <c r="BC289" s="59"/>
      <c r="BD289" s="59"/>
      <c r="BE289" s="59"/>
      <c r="BF289" s="59"/>
      <c r="BG289" s="59"/>
      <c r="BH289" s="59"/>
      <c r="BI289" s="60"/>
    </row>
    <row r="290" spans="2:61" ht="45" customHeight="1" thickTop="1" thickBot="1">
      <c r="B290" s="36"/>
      <c r="C290" s="36"/>
      <c r="D290" s="36"/>
      <c r="E290" s="36"/>
      <c r="F290" s="36"/>
      <c r="G290" s="47"/>
      <c r="H290" s="47"/>
      <c r="I290" s="47"/>
      <c r="J290" s="47"/>
      <c r="K290" s="47"/>
      <c r="L290" s="47"/>
      <c r="M290" s="47"/>
      <c r="N290" s="47"/>
      <c r="O290" s="47"/>
      <c r="P290" s="47"/>
      <c r="Q290" s="47"/>
      <c r="R290" s="47"/>
      <c r="S290" s="47"/>
      <c r="T290" s="47"/>
      <c r="U290" s="47"/>
      <c r="V290" s="47"/>
      <c r="W290" s="47"/>
      <c r="X290" s="47"/>
      <c r="Y290" s="47"/>
      <c r="Z290" s="47"/>
      <c r="AA290" s="47"/>
      <c r="AB290" s="47"/>
      <c r="AC290" s="47"/>
      <c r="AD290" s="47"/>
      <c r="AE290" s="47"/>
      <c r="AF290" s="47"/>
      <c r="AG290" s="47"/>
      <c r="AH290" s="61"/>
      <c r="AI290" s="62"/>
      <c r="AJ290" s="62"/>
      <c r="AK290" s="62"/>
      <c r="AL290" s="62"/>
      <c r="AM290" s="62"/>
      <c r="AN290" s="62"/>
      <c r="AO290" s="62"/>
      <c r="AP290" s="62"/>
      <c r="AQ290" s="62"/>
      <c r="AR290" s="62"/>
      <c r="AS290" s="62"/>
      <c r="AT290" s="62"/>
      <c r="AU290" s="62"/>
      <c r="AV290" s="62"/>
      <c r="AW290" s="62"/>
      <c r="AX290" s="62"/>
      <c r="AY290" s="62"/>
      <c r="AZ290" s="62"/>
      <c r="BA290" s="62"/>
      <c r="BB290" s="62"/>
      <c r="BC290" s="62"/>
      <c r="BD290" s="62"/>
      <c r="BE290" s="62"/>
      <c r="BF290" s="62"/>
      <c r="BG290" s="62"/>
      <c r="BH290" s="62"/>
      <c r="BI290" s="63"/>
    </row>
    <row r="291" spans="2:61" ht="45" customHeight="1" thickTop="1" thickBot="1">
      <c r="B291" s="36"/>
      <c r="C291" s="36"/>
      <c r="D291" s="36"/>
      <c r="E291" s="36"/>
      <c r="F291" s="36"/>
      <c r="G291" s="47"/>
      <c r="H291" s="47"/>
      <c r="I291" s="47"/>
      <c r="J291" s="47"/>
      <c r="K291" s="47"/>
      <c r="L291" s="47"/>
      <c r="M291" s="47"/>
      <c r="N291" s="47"/>
      <c r="O291" s="47"/>
      <c r="P291" s="47"/>
      <c r="Q291" s="47"/>
      <c r="R291" s="47"/>
      <c r="S291" s="47"/>
      <c r="T291" s="47"/>
      <c r="U291" s="47"/>
      <c r="V291" s="47"/>
      <c r="W291" s="47"/>
      <c r="X291" s="47"/>
      <c r="Y291" s="47"/>
      <c r="Z291" s="47"/>
      <c r="AA291" s="47"/>
      <c r="AB291" s="47"/>
      <c r="AC291" s="47"/>
      <c r="AD291" s="47"/>
      <c r="AE291" s="47"/>
      <c r="AF291" s="47"/>
      <c r="AG291" s="47"/>
      <c r="AH291" s="61"/>
      <c r="AI291" s="62"/>
      <c r="AJ291" s="62"/>
      <c r="AK291" s="62"/>
      <c r="AL291" s="62"/>
      <c r="AM291" s="62"/>
      <c r="AN291" s="62"/>
      <c r="AO291" s="62"/>
      <c r="AP291" s="62"/>
      <c r="AQ291" s="62"/>
      <c r="AR291" s="62"/>
      <c r="AS291" s="62"/>
      <c r="AT291" s="62"/>
      <c r="AU291" s="62"/>
      <c r="AV291" s="62"/>
      <c r="AW291" s="62"/>
      <c r="AX291" s="62"/>
      <c r="AY291" s="62"/>
      <c r="AZ291" s="62"/>
      <c r="BA291" s="62"/>
      <c r="BB291" s="62"/>
      <c r="BC291" s="62"/>
      <c r="BD291" s="62"/>
      <c r="BE291" s="62"/>
      <c r="BF291" s="62"/>
      <c r="BG291" s="62"/>
      <c r="BH291" s="62"/>
      <c r="BI291" s="63"/>
    </row>
    <row r="292" spans="2:61" ht="45" customHeight="1" thickTop="1" thickBot="1">
      <c r="B292" s="36"/>
      <c r="C292" s="36"/>
      <c r="D292" s="36"/>
      <c r="E292" s="36"/>
      <c r="F292" s="36"/>
      <c r="G292" s="48"/>
      <c r="H292" s="48"/>
      <c r="I292" s="48"/>
      <c r="J292" s="48"/>
      <c r="K292" s="48"/>
      <c r="L292" s="48"/>
      <c r="M292" s="48"/>
      <c r="N292" s="48"/>
      <c r="O292" s="48"/>
      <c r="P292" s="48"/>
      <c r="Q292" s="48"/>
      <c r="R292" s="48"/>
      <c r="S292" s="48"/>
      <c r="T292" s="48"/>
      <c r="U292" s="48"/>
      <c r="V292" s="48"/>
      <c r="W292" s="48"/>
      <c r="X292" s="48"/>
      <c r="Y292" s="48"/>
      <c r="Z292" s="48"/>
      <c r="AA292" s="48"/>
      <c r="AB292" s="48"/>
      <c r="AC292" s="48"/>
      <c r="AD292" s="48"/>
      <c r="AE292" s="48"/>
      <c r="AF292" s="48"/>
      <c r="AG292" s="48"/>
      <c r="AH292" s="64"/>
      <c r="AI292" s="65"/>
      <c r="AJ292" s="65"/>
      <c r="AK292" s="65"/>
      <c r="AL292" s="65"/>
      <c r="AM292" s="65"/>
      <c r="AN292" s="65"/>
      <c r="AO292" s="65"/>
      <c r="AP292" s="65"/>
      <c r="AQ292" s="65"/>
      <c r="AR292" s="65"/>
      <c r="AS292" s="65"/>
      <c r="AT292" s="65"/>
      <c r="AU292" s="65"/>
      <c r="AV292" s="65"/>
      <c r="AW292" s="65"/>
      <c r="AX292" s="65"/>
      <c r="AY292" s="65"/>
      <c r="AZ292" s="65"/>
      <c r="BA292" s="65"/>
      <c r="BB292" s="65"/>
      <c r="BC292" s="65"/>
      <c r="BD292" s="65"/>
      <c r="BE292" s="65"/>
      <c r="BF292" s="65"/>
      <c r="BG292" s="65"/>
      <c r="BH292" s="65"/>
      <c r="BI292" s="66"/>
    </row>
    <row r="293" spans="2:61" ht="15" customHeight="1" thickTop="1">
      <c r="B293" s="14"/>
      <c r="C293" s="14"/>
      <c r="D293" s="14"/>
      <c r="E293" s="14"/>
      <c r="F293" s="14"/>
      <c r="G293" s="14"/>
      <c r="H293" s="14"/>
      <c r="I293" s="14"/>
      <c r="J293" s="14"/>
      <c r="K293" s="14"/>
      <c r="L293" s="14"/>
      <c r="M293" s="14"/>
      <c r="N293" s="14"/>
      <c r="O293" s="14"/>
      <c r="P293" s="14"/>
      <c r="Q293" s="14"/>
      <c r="R293" s="14"/>
      <c r="S293" s="14"/>
      <c r="T293" s="14"/>
      <c r="U293" s="14"/>
      <c r="V293" s="14"/>
      <c r="W293" s="14"/>
      <c r="X293" s="14"/>
      <c r="Y293" s="14"/>
      <c r="Z293" s="14"/>
      <c r="AA293" s="14"/>
      <c r="AB293" s="14"/>
      <c r="AC293" s="14"/>
      <c r="AD293" s="14"/>
      <c r="AE293" s="14"/>
      <c r="AF293" s="14"/>
      <c r="AG293" s="14"/>
      <c r="AH293" s="14"/>
      <c r="AI293" s="14"/>
      <c r="AJ293" s="14"/>
      <c r="AK293" s="14"/>
      <c r="AL293" s="14"/>
      <c r="AM293" s="14"/>
      <c r="AN293" s="14"/>
      <c r="AO293" s="14"/>
      <c r="AP293" s="14"/>
      <c r="AQ293" s="14"/>
      <c r="AR293" s="14"/>
      <c r="AS293" s="14"/>
      <c r="AT293" s="14"/>
      <c r="AU293" s="14"/>
      <c r="AV293" s="14"/>
      <c r="AW293" s="14"/>
      <c r="AX293" s="14"/>
      <c r="AY293" s="14"/>
      <c r="AZ293" s="14"/>
      <c r="BA293" s="14"/>
      <c r="BB293" s="14"/>
      <c r="BC293" s="14"/>
      <c r="BD293" s="14"/>
      <c r="BE293" s="14"/>
      <c r="BF293" s="14"/>
      <c r="BG293" s="14"/>
      <c r="BH293" s="14"/>
      <c r="BI293" s="14"/>
    </row>
    <row r="294" spans="2:61" ht="15" customHeight="1" thickBot="1">
      <c r="B294" s="15"/>
      <c r="C294" s="15"/>
      <c r="D294" s="15"/>
      <c r="E294" s="15"/>
      <c r="F294" s="15"/>
      <c r="G294" s="15"/>
      <c r="H294" s="15"/>
      <c r="I294" s="15"/>
      <c r="J294" s="15"/>
      <c r="K294" s="15"/>
      <c r="L294" s="15"/>
      <c r="M294" s="15"/>
      <c r="N294" s="15"/>
      <c r="O294" s="15"/>
      <c r="P294" s="15"/>
      <c r="Q294" s="15"/>
      <c r="R294" s="15"/>
      <c r="S294" s="15"/>
      <c r="T294" s="15"/>
      <c r="U294" s="15"/>
      <c r="V294" s="15"/>
      <c r="W294" s="15"/>
      <c r="X294" s="15"/>
      <c r="Y294" s="15"/>
      <c r="Z294" s="15"/>
      <c r="AA294" s="15"/>
      <c r="AB294" s="15"/>
      <c r="AC294" s="15"/>
      <c r="AD294" s="15"/>
      <c r="AE294" s="15"/>
      <c r="AF294" s="15"/>
      <c r="AG294" s="15"/>
      <c r="AH294" s="15"/>
      <c r="AI294" s="15"/>
      <c r="AJ294" s="15"/>
      <c r="AK294" s="15"/>
      <c r="AL294" s="15"/>
      <c r="AM294" s="15"/>
      <c r="AN294" s="15"/>
      <c r="AO294" s="15"/>
      <c r="AP294" s="15"/>
      <c r="AQ294" s="15"/>
      <c r="AR294" s="15"/>
      <c r="AS294" s="15"/>
      <c r="AT294" s="15"/>
      <c r="AU294" s="15"/>
      <c r="AV294" s="15"/>
      <c r="AW294" s="15"/>
      <c r="AX294" s="15"/>
      <c r="AY294" s="15"/>
      <c r="AZ294" s="15"/>
      <c r="BA294" s="15"/>
      <c r="BB294" s="15"/>
      <c r="BC294" s="15"/>
      <c r="BD294" s="15"/>
      <c r="BE294" s="15"/>
      <c r="BF294" s="15"/>
      <c r="BG294" s="15"/>
      <c r="BH294" s="15"/>
      <c r="BI294" s="15"/>
    </row>
    <row r="295" spans="2:61" ht="15" customHeight="1" thickTop="1">
      <c r="B295" s="25" t="s">
        <v>118</v>
      </c>
      <c r="C295" s="26"/>
      <c r="D295" s="26"/>
      <c r="E295" s="26"/>
      <c r="F295" s="31"/>
      <c r="G295" s="25" t="s">
        <v>119</v>
      </c>
      <c r="H295" s="26"/>
      <c r="I295" s="26"/>
      <c r="J295" s="26"/>
      <c r="K295" s="31"/>
      <c r="L295" s="5"/>
      <c r="M295" s="6"/>
      <c r="N295" s="6"/>
      <c r="O295" s="6"/>
      <c r="P295" s="6"/>
      <c r="Q295" s="7"/>
      <c r="R295" s="25" t="s">
        <v>120</v>
      </c>
      <c r="S295" s="26"/>
      <c r="T295" s="26"/>
      <c r="U295" s="26"/>
      <c r="V295" s="31"/>
      <c r="W295" s="25" t="s">
        <v>119</v>
      </c>
      <c r="X295" s="26"/>
      <c r="Y295" s="26"/>
      <c r="Z295" s="26"/>
      <c r="AA295" s="31"/>
      <c r="AB295" s="5"/>
      <c r="AC295" s="6"/>
      <c r="AD295" s="6"/>
      <c r="AE295" s="6"/>
      <c r="AF295" s="6"/>
      <c r="AG295" s="7"/>
      <c r="AH295" s="25" t="s">
        <v>121</v>
      </c>
      <c r="AI295" s="26"/>
      <c r="AJ295" s="26"/>
      <c r="AK295" s="26"/>
      <c r="AL295" s="31"/>
      <c r="AM295" s="25" t="s">
        <v>119</v>
      </c>
      <c r="AN295" s="26"/>
      <c r="AO295" s="26"/>
      <c r="AP295" s="26"/>
      <c r="AQ295" s="31"/>
      <c r="AR295" s="5"/>
      <c r="AS295" s="6"/>
      <c r="AT295" s="6"/>
      <c r="AU295" s="6"/>
      <c r="AV295" s="6"/>
      <c r="AW295" s="7"/>
      <c r="AX295" s="25" t="s">
        <v>122</v>
      </c>
      <c r="AY295" s="26"/>
      <c r="AZ295" s="26"/>
      <c r="BA295" s="25" t="s">
        <v>119</v>
      </c>
      <c r="BB295" s="26"/>
      <c r="BC295" s="31"/>
      <c r="BD295" s="5"/>
      <c r="BE295" s="6"/>
      <c r="BF295" s="6"/>
      <c r="BG295" s="6"/>
      <c r="BH295" s="6"/>
      <c r="BI295" s="7"/>
    </row>
    <row r="296" spans="2:61" ht="15" customHeight="1">
      <c r="B296" s="27"/>
      <c r="C296" s="28"/>
      <c r="D296" s="28"/>
      <c r="E296" s="28"/>
      <c r="F296" s="32"/>
      <c r="G296" s="27"/>
      <c r="H296" s="28"/>
      <c r="I296" s="28"/>
      <c r="J296" s="28"/>
      <c r="K296" s="32"/>
      <c r="L296" s="8"/>
      <c r="M296" s="9"/>
      <c r="N296" s="9"/>
      <c r="O296" s="9"/>
      <c r="P296" s="9"/>
      <c r="Q296" s="10"/>
      <c r="R296" s="27"/>
      <c r="S296" s="28"/>
      <c r="T296" s="28"/>
      <c r="U296" s="28"/>
      <c r="V296" s="32"/>
      <c r="W296" s="27"/>
      <c r="X296" s="28"/>
      <c r="Y296" s="28"/>
      <c r="Z296" s="28"/>
      <c r="AA296" s="32"/>
      <c r="AB296" s="8"/>
      <c r="AC296" s="9"/>
      <c r="AD296" s="9"/>
      <c r="AE296" s="9"/>
      <c r="AF296" s="9"/>
      <c r="AG296" s="10"/>
      <c r="AH296" s="27"/>
      <c r="AI296" s="28"/>
      <c r="AJ296" s="28"/>
      <c r="AK296" s="28"/>
      <c r="AL296" s="32"/>
      <c r="AM296" s="27"/>
      <c r="AN296" s="28"/>
      <c r="AO296" s="28"/>
      <c r="AP296" s="28"/>
      <c r="AQ296" s="32"/>
      <c r="AR296" s="8"/>
      <c r="AS296" s="9"/>
      <c r="AT296" s="9"/>
      <c r="AU296" s="9"/>
      <c r="AV296" s="9"/>
      <c r="AW296" s="10"/>
      <c r="AX296" s="27"/>
      <c r="AY296" s="28"/>
      <c r="AZ296" s="28"/>
      <c r="BA296" s="27"/>
      <c r="BB296" s="28"/>
      <c r="BC296" s="32"/>
      <c r="BD296" s="8"/>
      <c r="BE296" s="9"/>
      <c r="BF296" s="9"/>
      <c r="BG296" s="9"/>
      <c r="BH296" s="9"/>
      <c r="BI296" s="10"/>
    </row>
    <row r="297" spans="2:61" ht="15" customHeight="1" thickBot="1">
      <c r="B297" s="27"/>
      <c r="C297" s="28"/>
      <c r="D297" s="28"/>
      <c r="E297" s="28"/>
      <c r="F297" s="32"/>
      <c r="G297" s="29"/>
      <c r="H297" s="30"/>
      <c r="I297" s="30"/>
      <c r="J297" s="30"/>
      <c r="K297" s="33"/>
      <c r="L297" s="11"/>
      <c r="M297" s="12"/>
      <c r="N297" s="12"/>
      <c r="O297" s="12"/>
      <c r="P297" s="12"/>
      <c r="Q297" s="13"/>
      <c r="R297" s="27"/>
      <c r="S297" s="28"/>
      <c r="T297" s="28"/>
      <c r="U297" s="28"/>
      <c r="V297" s="32"/>
      <c r="W297" s="29"/>
      <c r="X297" s="30"/>
      <c r="Y297" s="30"/>
      <c r="Z297" s="30"/>
      <c r="AA297" s="33"/>
      <c r="AB297" s="11"/>
      <c r="AC297" s="12"/>
      <c r="AD297" s="12"/>
      <c r="AE297" s="12"/>
      <c r="AF297" s="12"/>
      <c r="AG297" s="13"/>
      <c r="AH297" s="27"/>
      <c r="AI297" s="28"/>
      <c r="AJ297" s="28"/>
      <c r="AK297" s="28"/>
      <c r="AL297" s="32"/>
      <c r="AM297" s="29"/>
      <c r="AN297" s="30"/>
      <c r="AO297" s="30"/>
      <c r="AP297" s="30"/>
      <c r="AQ297" s="33"/>
      <c r="AR297" s="11"/>
      <c r="AS297" s="12"/>
      <c r="AT297" s="12"/>
      <c r="AU297" s="12"/>
      <c r="AV297" s="12"/>
      <c r="AW297" s="13"/>
      <c r="AX297" s="27"/>
      <c r="AY297" s="28"/>
      <c r="AZ297" s="28"/>
      <c r="BA297" s="29"/>
      <c r="BB297" s="30"/>
      <c r="BC297" s="33"/>
      <c r="BD297" s="11"/>
      <c r="BE297" s="12"/>
      <c r="BF297" s="12"/>
      <c r="BG297" s="12"/>
      <c r="BH297" s="12"/>
      <c r="BI297" s="13"/>
    </row>
    <row r="298" spans="2:61" ht="15" customHeight="1" thickTop="1">
      <c r="B298" s="27"/>
      <c r="C298" s="28"/>
      <c r="D298" s="28"/>
      <c r="E298" s="28"/>
      <c r="F298" s="32"/>
      <c r="G298" s="25" t="s">
        <v>17</v>
      </c>
      <c r="H298" s="26"/>
      <c r="I298" s="26"/>
      <c r="J298" s="26"/>
      <c r="K298" s="31"/>
      <c r="L298" s="5"/>
      <c r="M298" s="6"/>
      <c r="N298" s="6"/>
      <c r="O298" s="6"/>
      <c r="P298" s="6"/>
      <c r="Q298" s="7"/>
      <c r="R298" s="27"/>
      <c r="S298" s="28"/>
      <c r="T298" s="28"/>
      <c r="U298" s="28"/>
      <c r="V298" s="32"/>
      <c r="W298" s="25" t="s">
        <v>17</v>
      </c>
      <c r="X298" s="26"/>
      <c r="Y298" s="26"/>
      <c r="Z298" s="26"/>
      <c r="AA298" s="31"/>
      <c r="AB298" s="5"/>
      <c r="AC298" s="6"/>
      <c r="AD298" s="6"/>
      <c r="AE298" s="6"/>
      <c r="AF298" s="6"/>
      <c r="AG298" s="7"/>
      <c r="AH298" s="27"/>
      <c r="AI298" s="28"/>
      <c r="AJ298" s="28"/>
      <c r="AK298" s="28"/>
      <c r="AL298" s="32"/>
      <c r="AM298" s="25" t="s">
        <v>17</v>
      </c>
      <c r="AN298" s="26"/>
      <c r="AO298" s="26"/>
      <c r="AP298" s="26"/>
      <c r="AQ298" s="31"/>
      <c r="AR298" s="5"/>
      <c r="AS298" s="6"/>
      <c r="AT298" s="6"/>
      <c r="AU298" s="6"/>
      <c r="AV298" s="6"/>
      <c r="AW298" s="7"/>
      <c r="AX298" s="27"/>
      <c r="AY298" s="28"/>
      <c r="AZ298" s="28"/>
      <c r="BA298" s="25" t="s">
        <v>17</v>
      </c>
      <c r="BB298" s="26"/>
      <c r="BC298" s="31"/>
      <c r="BD298" s="5"/>
      <c r="BE298" s="6"/>
      <c r="BF298" s="6"/>
      <c r="BG298" s="6"/>
      <c r="BH298" s="6"/>
      <c r="BI298" s="7"/>
    </row>
    <row r="299" spans="2:61" ht="15" customHeight="1">
      <c r="B299" s="27"/>
      <c r="C299" s="28"/>
      <c r="D299" s="28"/>
      <c r="E299" s="28"/>
      <c r="F299" s="32"/>
      <c r="G299" s="27"/>
      <c r="H299" s="28"/>
      <c r="I299" s="28"/>
      <c r="J299" s="28"/>
      <c r="K299" s="32"/>
      <c r="L299" s="8"/>
      <c r="M299" s="9"/>
      <c r="N299" s="9"/>
      <c r="O299" s="9"/>
      <c r="P299" s="9"/>
      <c r="Q299" s="10"/>
      <c r="R299" s="27"/>
      <c r="S299" s="28"/>
      <c r="T299" s="28"/>
      <c r="U299" s="28"/>
      <c r="V299" s="32"/>
      <c r="W299" s="27"/>
      <c r="X299" s="28"/>
      <c r="Y299" s="28"/>
      <c r="Z299" s="28"/>
      <c r="AA299" s="32"/>
      <c r="AB299" s="8"/>
      <c r="AC299" s="9"/>
      <c r="AD299" s="9"/>
      <c r="AE299" s="9"/>
      <c r="AF299" s="9"/>
      <c r="AG299" s="10"/>
      <c r="AH299" s="27"/>
      <c r="AI299" s="28"/>
      <c r="AJ299" s="28"/>
      <c r="AK299" s="28"/>
      <c r="AL299" s="32"/>
      <c r="AM299" s="27"/>
      <c r="AN299" s="28"/>
      <c r="AO299" s="28"/>
      <c r="AP299" s="28"/>
      <c r="AQ299" s="32"/>
      <c r="AR299" s="8"/>
      <c r="AS299" s="9"/>
      <c r="AT299" s="9"/>
      <c r="AU299" s="9"/>
      <c r="AV299" s="9"/>
      <c r="AW299" s="10"/>
      <c r="AX299" s="27"/>
      <c r="AY299" s="28"/>
      <c r="AZ299" s="28"/>
      <c r="BA299" s="27"/>
      <c r="BB299" s="28"/>
      <c r="BC299" s="32"/>
      <c r="BD299" s="8"/>
      <c r="BE299" s="9"/>
      <c r="BF299" s="9"/>
      <c r="BG299" s="9"/>
      <c r="BH299" s="9"/>
      <c r="BI299" s="10"/>
    </row>
    <row r="300" spans="2:61" ht="15" customHeight="1" thickBot="1">
      <c r="B300" s="29"/>
      <c r="C300" s="30"/>
      <c r="D300" s="30"/>
      <c r="E300" s="30"/>
      <c r="F300" s="33"/>
      <c r="G300" s="29"/>
      <c r="H300" s="30"/>
      <c r="I300" s="30"/>
      <c r="J300" s="30"/>
      <c r="K300" s="33"/>
      <c r="L300" s="11"/>
      <c r="M300" s="12"/>
      <c r="N300" s="12"/>
      <c r="O300" s="12"/>
      <c r="P300" s="12"/>
      <c r="Q300" s="13"/>
      <c r="R300" s="29"/>
      <c r="S300" s="30"/>
      <c r="T300" s="30"/>
      <c r="U300" s="30"/>
      <c r="V300" s="33"/>
      <c r="W300" s="29"/>
      <c r="X300" s="30"/>
      <c r="Y300" s="30"/>
      <c r="Z300" s="30"/>
      <c r="AA300" s="33"/>
      <c r="AB300" s="11"/>
      <c r="AC300" s="12"/>
      <c r="AD300" s="12"/>
      <c r="AE300" s="12"/>
      <c r="AF300" s="12"/>
      <c r="AG300" s="13"/>
      <c r="AH300" s="29"/>
      <c r="AI300" s="30"/>
      <c r="AJ300" s="30"/>
      <c r="AK300" s="30"/>
      <c r="AL300" s="33"/>
      <c r="AM300" s="29"/>
      <c r="AN300" s="30"/>
      <c r="AO300" s="30"/>
      <c r="AP300" s="30"/>
      <c r="AQ300" s="33"/>
      <c r="AR300" s="11"/>
      <c r="AS300" s="12"/>
      <c r="AT300" s="12"/>
      <c r="AU300" s="12"/>
      <c r="AV300" s="12"/>
      <c r="AW300" s="13"/>
      <c r="AX300" s="29"/>
      <c r="AY300" s="30"/>
      <c r="AZ300" s="30"/>
      <c r="BA300" s="29"/>
      <c r="BB300" s="30"/>
      <c r="BC300" s="33"/>
      <c r="BD300" s="11"/>
      <c r="BE300" s="12"/>
      <c r="BF300" s="12"/>
      <c r="BG300" s="12"/>
      <c r="BH300" s="12"/>
      <c r="BI300" s="13"/>
    </row>
    <row r="301" spans="2:61" ht="15" customHeight="1" thickTop="1">
      <c r="B301" s="14"/>
      <c r="C301" s="14"/>
      <c r="D301" s="14"/>
      <c r="E301" s="14"/>
      <c r="F301" s="14"/>
      <c r="G301" s="14"/>
      <c r="H301" s="14"/>
      <c r="I301" s="14"/>
      <c r="J301" s="14"/>
      <c r="K301" s="14"/>
      <c r="L301" s="14"/>
      <c r="M301" s="14"/>
      <c r="N301" s="14"/>
      <c r="O301" s="14"/>
      <c r="P301" s="14"/>
      <c r="Q301" s="14"/>
      <c r="R301" s="14"/>
      <c r="S301" s="14"/>
      <c r="T301" s="14"/>
      <c r="U301" s="14"/>
      <c r="V301" s="14"/>
      <c r="W301" s="14"/>
      <c r="X301" s="14"/>
      <c r="Y301" s="14"/>
      <c r="Z301" s="14"/>
      <c r="AA301" s="14"/>
      <c r="AB301" s="14"/>
      <c r="AC301" s="14"/>
      <c r="AD301" s="14"/>
      <c r="AE301" s="14"/>
      <c r="AF301" s="14"/>
      <c r="AG301" s="14"/>
      <c r="AH301" s="14"/>
      <c r="AI301" s="14"/>
      <c r="AJ301" s="14"/>
      <c r="AK301" s="14"/>
      <c r="AL301" s="14"/>
      <c r="AM301" s="14"/>
      <c r="AN301" s="14"/>
      <c r="AO301" s="14"/>
      <c r="AP301" s="14"/>
      <c r="AQ301" s="14"/>
      <c r="AR301" s="14"/>
      <c r="AS301" s="14"/>
      <c r="AT301" s="14"/>
      <c r="AU301" s="14"/>
      <c r="AV301" s="14"/>
      <c r="AW301" s="14"/>
      <c r="AX301" s="14"/>
      <c r="AY301" s="14"/>
      <c r="AZ301" s="14"/>
      <c r="BA301" s="14"/>
      <c r="BB301" s="14"/>
      <c r="BC301" s="14"/>
      <c r="BD301" s="14"/>
      <c r="BE301" s="14"/>
      <c r="BF301" s="14"/>
      <c r="BG301" s="14"/>
      <c r="BH301" s="14"/>
      <c r="BI301" s="14"/>
    </row>
    <row r="302" spans="2:61" ht="15" customHeight="1" thickBot="1">
      <c r="B302" s="15"/>
      <c r="C302" s="15"/>
      <c r="D302" s="15"/>
      <c r="E302" s="15"/>
      <c r="F302" s="15"/>
      <c r="G302" s="15"/>
      <c r="H302" s="15"/>
      <c r="I302" s="15"/>
      <c r="J302" s="15"/>
      <c r="K302" s="15"/>
      <c r="L302" s="15"/>
      <c r="M302" s="15"/>
      <c r="N302" s="15"/>
      <c r="O302" s="15"/>
      <c r="P302" s="15"/>
      <c r="Q302" s="15"/>
      <c r="R302" s="15"/>
      <c r="S302" s="15"/>
      <c r="T302" s="15"/>
      <c r="U302" s="15"/>
      <c r="V302" s="15"/>
      <c r="W302" s="15"/>
      <c r="X302" s="15"/>
      <c r="Y302" s="15"/>
      <c r="Z302" s="15"/>
      <c r="AA302" s="15"/>
      <c r="AB302" s="15"/>
      <c r="AC302" s="15"/>
      <c r="AD302" s="15"/>
      <c r="AE302" s="15"/>
      <c r="AF302" s="15"/>
      <c r="AG302" s="15"/>
      <c r="AH302" s="15"/>
      <c r="AI302" s="15"/>
      <c r="AJ302" s="15"/>
      <c r="AK302" s="15"/>
      <c r="AL302" s="15"/>
      <c r="AM302" s="15"/>
      <c r="AN302" s="15"/>
      <c r="AO302" s="15"/>
      <c r="AP302" s="15"/>
      <c r="AQ302" s="15"/>
      <c r="AR302" s="15"/>
      <c r="AS302" s="15"/>
      <c r="AT302" s="15"/>
      <c r="AU302" s="15"/>
      <c r="AV302" s="15"/>
      <c r="AW302" s="15"/>
      <c r="AX302" s="15"/>
      <c r="AY302" s="15"/>
      <c r="AZ302" s="15"/>
      <c r="BA302" s="15"/>
      <c r="BB302" s="15"/>
      <c r="BC302" s="15"/>
      <c r="BD302" s="15"/>
      <c r="BE302" s="15"/>
      <c r="BF302" s="15"/>
      <c r="BG302" s="15"/>
      <c r="BH302" s="15"/>
      <c r="BI302" s="15"/>
    </row>
    <row r="303" spans="2:61" ht="15" customHeight="1" thickTop="1">
      <c r="B303" s="16" t="s">
        <v>19</v>
      </c>
      <c r="C303" s="16"/>
      <c r="D303" s="16"/>
      <c r="E303" s="16"/>
      <c r="F303" s="16"/>
      <c r="G303" s="16"/>
      <c r="H303" s="16"/>
      <c r="I303" s="16"/>
      <c r="J303" s="16"/>
      <c r="K303" s="19" t="str">
        <f>K33</f>
        <v>Илюхин А.В. / Лесковский А.В. / Набиуллин Р.И.</v>
      </c>
      <c r="L303" s="19"/>
      <c r="M303" s="19"/>
      <c r="N303" s="19"/>
      <c r="O303" s="19"/>
      <c r="P303" s="19"/>
      <c r="Q303" s="19"/>
      <c r="R303" s="19"/>
      <c r="S303" s="19"/>
      <c r="T303" s="22" t="s">
        <v>123</v>
      </c>
      <c r="U303" s="22"/>
      <c r="V303" s="22"/>
      <c r="W303" s="22"/>
      <c r="X303" s="22"/>
      <c r="Y303" s="22"/>
      <c r="Z303" s="22"/>
      <c r="AA303" s="22"/>
      <c r="AB303" s="22"/>
      <c r="AC303" s="22"/>
      <c r="AD303" s="22"/>
      <c r="AE303" s="22"/>
      <c r="AF303" s="22"/>
      <c r="AG303" s="16" t="s">
        <v>203</v>
      </c>
      <c r="AH303" s="16"/>
      <c r="AI303" s="16"/>
      <c r="AJ303" s="16"/>
      <c r="AK303" s="16"/>
      <c r="AL303" s="16"/>
      <c r="AM303" s="16"/>
      <c r="AN303" s="16"/>
      <c r="AO303" s="16"/>
      <c r="AP303" s="19" t="str">
        <f>K39</f>
        <v>Шамсиев Р.Р.</v>
      </c>
      <c r="AQ303" s="19"/>
      <c r="AR303" s="19"/>
      <c r="AS303" s="19"/>
      <c r="AT303" s="19"/>
      <c r="AU303" s="19"/>
      <c r="AV303" s="19"/>
      <c r="AW303" s="19"/>
      <c r="AX303" s="19"/>
      <c r="AY303" s="22" t="s">
        <v>123</v>
      </c>
      <c r="AZ303" s="22"/>
      <c r="BA303" s="22"/>
      <c r="BB303" s="22"/>
      <c r="BC303" s="22"/>
      <c r="BD303" s="22"/>
      <c r="BE303" s="22"/>
      <c r="BF303" s="22"/>
      <c r="BG303" s="22"/>
      <c r="BH303" s="22"/>
      <c r="BI303" s="22"/>
    </row>
    <row r="304" spans="2:61" ht="15" customHeight="1">
      <c r="B304" s="17"/>
      <c r="C304" s="17"/>
      <c r="D304" s="17"/>
      <c r="E304" s="17"/>
      <c r="F304" s="17"/>
      <c r="G304" s="17"/>
      <c r="H304" s="17"/>
      <c r="I304" s="17"/>
      <c r="J304" s="17"/>
      <c r="K304" s="20"/>
      <c r="L304" s="20"/>
      <c r="M304" s="20"/>
      <c r="N304" s="20"/>
      <c r="O304" s="20"/>
      <c r="P304" s="20"/>
      <c r="Q304" s="20"/>
      <c r="R304" s="20"/>
      <c r="S304" s="20"/>
      <c r="T304" s="23"/>
      <c r="U304" s="23"/>
      <c r="V304" s="23"/>
      <c r="W304" s="23"/>
      <c r="X304" s="23"/>
      <c r="Y304" s="23"/>
      <c r="Z304" s="23"/>
      <c r="AA304" s="23"/>
      <c r="AB304" s="23"/>
      <c r="AC304" s="23"/>
      <c r="AD304" s="23"/>
      <c r="AE304" s="23"/>
      <c r="AF304" s="23"/>
      <c r="AG304" s="17"/>
      <c r="AH304" s="17"/>
      <c r="AI304" s="17"/>
      <c r="AJ304" s="17"/>
      <c r="AK304" s="17"/>
      <c r="AL304" s="17"/>
      <c r="AM304" s="17"/>
      <c r="AN304" s="17"/>
      <c r="AO304" s="17"/>
      <c r="AP304" s="20"/>
      <c r="AQ304" s="20"/>
      <c r="AR304" s="20"/>
      <c r="AS304" s="20"/>
      <c r="AT304" s="20"/>
      <c r="AU304" s="20"/>
      <c r="AV304" s="20"/>
      <c r="AW304" s="20"/>
      <c r="AX304" s="20"/>
      <c r="AY304" s="23"/>
      <c r="AZ304" s="23"/>
      <c r="BA304" s="23"/>
      <c r="BB304" s="23"/>
      <c r="BC304" s="23"/>
      <c r="BD304" s="23"/>
      <c r="BE304" s="23"/>
      <c r="BF304" s="23"/>
      <c r="BG304" s="23"/>
      <c r="BH304" s="23"/>
      <c r="BI304" s="23"/>
    </row>
    <row r="305" spans="2:61" ht="15" customHeight="1">
      <c r="B305" s="17"/>
      <c r="C305" s="17"/>
      <c r="D305" s="17"/>
      <c r="E305" s="17"/>
      <c r="F305" s="17"/>
      <c r="G305" s="17"/>
      <c r="H305" s="17"/>
      <c r="I305" s="17"/>
      <c r="J305" s="17"/>
      <c r="K305" s="20"/>
      <c r="L305" s="20"/>
      <c r="M305" s="20"/>
      <c r="N305" s="20"/>
      <c r="O305" s="20"/>
      <c r="P305" s="20"/>
      <c r="Q305" s="20"/>
      <c r="R305" s="20"/>
      <c r="S305" s="20"/>
      <c r="T305" s="23"/>
      <c r="U305" s="23"/>
      <c r="V305" s="23"/>
      <c r="W305" s="23"/>
      <c r="X305" s="23"/>
      <c r="Y305" s="23"/>
      <c r="Z305" s="23"/>
      <c r="AA305" s="23"/>
      <c r="AB305" s="23"/>
      <c r="AC305" s="23"/>
      <c r="AD305" s="23"/>
      <c r="AE305" s="23"/>
      <c r="AF305" s="23"/>
      <c r="AG305" s="17"/>
      <c r="AH305" s="17"/>
      <c r="AI305" s="17"/>
      <c r="AJ305" s="17"/>
      <c r="AK305" s="17"/>
      <c r="AL305" s="17"/>
      <c r="AM305" s="17"/>
      <c r="AN305" s="17"/>
      <c r="AO305" s="17"/>
      <c r="AP305" s="20"/>
      <c r="AQ305" s="20"/>
      <c r="AR305" s="20"/>
      <c r="AS305" s="20"/>
      <c r="AT305" s="20"/>
      <c r="AU305" s="20"/>
      <c r="AV305" s="20"/>
      <c r="AW305" s="20"/>
      <c r="AX305" s="20"/>
      <c r="AY305" s="23"/>
      <c r="AZ305" s="23"/>
      <c r="BA305" s="23"/>
      <c r="BB305" s="23"/>
      <c r="BC305" s="23"/>
      <c r="BD305" s="23"/>
      <c r="BE305" s="23"/>
      <c r="BF305" s="23"/>
      <c r="BG305" s="23"/>
      <c r="BH305" s="23"/>
      <c r="BI305" s="23"/>
    </row>
    <row r="306" spans="2:61" ht="15" customHeight="1">
      <c r="B306" s="17"/>
      <c r="C306" s="17"/>
      <c r="D306" s="17"/>
      <c r="E306" s="17"/>
      <c r="F306" s="17"/>
      <c r="G306" s="17"/>
      <c r="H306" s="17"/>
      <c r="I306" s="17"/>
      <c r="J306" s="17"/>
      <c r="K306" s="20"/>
      <c r="L306" s="20"/>
      <c r="M306" s="20"/>
      <c r="N306" s="20"/>
      <c r="O306" s="20"/>
      <c r="P306" s="20"/>
      <c r="Q306" s="20"/>
      <c r="R306" s="20"/>
      <c r="S306" s="20"/>
      <c r="T306" s="23"/>
      <c r="U306" s="23"/>
      <c r="V306" s="23"/>
      <c r="W306" s="23"/>
      <c r="X306" s="23"/>
      <c r="Y306" s="23"/>
      <c r="Z306" s="23"/>
      <c r="AA306" s="23"/>
      <c r="AB306" s="23"/>
      <c r="AC306" s="23"/>
      <c r="AD306" s="23"/>
      <c r="AE306" s="23"/>
      <c r="AF306" s="23"/>
      <c r="AG306" s="17"/>
      <c r="AH306" s="17"/>
      <c r="AI306" s="17"/>
      <c r="AJ306" s="17"/>
      <c r="AK306" s="17"/>
      <c r="AL306" s="17"/>
      <c r="AM306" s="17"/>
      <c r="AN306" s="17"/>
      <c r="AO306" s="17"/>
      <c r="AP306" s="20"/>
      <c r="AQ306" s="20"/>
      <c r="AR306" s="20"/>
      <c r="AS306" s="20"/>
      <c r="AT306" s="20"/>
      <c r="AU306" s="20"/>
      <c r="AV306" s="20"/>
      <c r="AW306" s="20"/>
      <c r="AX306" s="20"/>
      <c r="AY306" s="23"/>
      <c r="AZ306" s="23"/>
      <c r="BA306" s="23"/>
      <c r="BB306" s="23"/>
      <c r="BC306" s="23"/>
      <c r="BD306" s="23"/>
      <c r="BE306" s="23"/>
      <c r="BF306" s="23"/>
      <c r="BG306" s="23"/>
      <c r="BH306" s="23"/>
      <c r="BI306" s="23"/>
    </row>
    <row r="307" spans="2:61" ht="56.25" customHeight="1" thickBot="1">
      <c r="B307" s="18"/>
      <c r="C307" s="18"/>
      <c r="D307" s="18"/>
      <c r="E307" s="18"/>
      <c r="F307" s="18"/>
      <c r="G307" s="18"/>
      <c r="H307" s="18"/>
      <c r="I307" s="18"/>
      <c r="J307" s="18"/>
      <c r="K307" s="21"/>
      <c r="L307" s="21"/>
      <c r="M307" s="21"/>
      <c r="N307" s="21"/>
      <c r="O307" s="21"/>
      <c r="P307" s="21"/>
      <c r="Q307" s="21"/>
      <c r="R307" s="21"/>
      <c r="S307" s="21"/>
      <c r="T307" s="24"/>
      <c r="U307" s="24"/>
      <c r="V307" s="24"/>
      <c r="W307" s="24"/>
      <c r="X307" s="24"/>
      <c r="Y307" s="24"/>
      <c r="Z307" s="24"/>
      <c r="AA307" s="24"/>
      <c r="AB307" s="24"/>
      <c r="AC307" s="24"/>
      <c r="AD307" s="24"/>
      <c r="AE307" s="24"/>
      <c r="AF307" s="24"/>
      <c r="AG307" s="18"/>
      <c r="AH307" s="18"/>
      <c r="AI307" s="18"/>
      <c r="AJ307" s="18"/>
      <c r="AK307" s="18"/>
      <c r="AL307" s="18"/>
      <c r="AM307" s="18"/>
      <c r="AN307" s="18"/>
      <c r="AO307" s="18"/>
      <c r="AP307" s="21"/>
      <c r="AQ307" s="21"/>
      <c r="AR307" s="21"/>
      <c r="AS307" s="21"/>
      <c r="AT307" s="21"/>
      <c r="AU307" s="21"/>
      <c r="AV307" s="21"/>
      <c r="AW307" s="21"/>
      <c r="AX307" s="21"/>
      <c r="AY307" s="24"/>
      <c r="AZ307" s="24"/>
      <c r="BA307" s="24"/>
      <c r="BB307" s="24"/>
      <c r="BC307" s="24"/>
      <c r="BD307" s="24"/>
      <c r="BE307" s="24"/>
      <c r="BF307" s="24"/>
      <c r="BG307" s="24"/>
      <c r="BH307" s="24"/>
      <c r="BI307" s="24"/>
    </row>
    <row r="308" spans="2:61" ht="15.75" thickTop="1"/>
  </sheetData>
  <mergeCells count="1128">
    <mergeCell ref="B301:BI302"/>
    <mergeCell ref="B303:J307"/>
    <mergeCell ref="K303:S307"/>
    <mergeCell ref="T303:AF307"/>
    <mergeCell ref="AG303:AO307"/>
    <mergeCell ref="AP303:AX307"/>
    <mergeCell ref="AY303:BI307"/>
    <mergeCell ref="AX295:AZ300"/>
    <mergeCell ref="BA295:BC297"/>
    <mergeCell ref="BD295:BI297"/>
    <mergeCell ref="G298:K300"/>
    <mergeCell ref="L298:Q300"/>
    <mergeCell ref="W298:AA300"/>
    <mergeCell ref="AB298:AG300"/>
    <mergeCell ref="AM298:AQ300"/>
    <mergeCell ref="AR298:AW300"/>
    <mergeCell ref="BA298:BC300"/>
    <mergeCell ref="B293:BI294"/>
    <mergeCell ref="B295:F300"/>
    <mergeCell ref="G295:K297"/>
    <mergeCell ref="L295:Q297"/>
    <mergeCell ref="R295:V300"/>
    <mergeCell ref="W295:AA297"/>
    <mergeCell ref="AB295:AG297"/>
    <mergeCell ref="AH295:AL300"/>
    <mergeCell ref="AM295:AQ297"/>
    <mergeCell ref="AR295:AW297"/>
    <mergeCell ref="BF279:BI282"/>
    <mergeCell ref="B283:BI284"/>
    <mergeCell ref="B285:F288"/>
    <mergeCell ref="G285:BI288"/>
    <mergeCell ref="B289:F292"/>
    <mergeCell ref="G289:AG292"/>
    <mergeCell ref="AH289:BI292"/>
    <mergeCell ref="AK279:AM282"/>
    <mergeCell ref="AN279:AP282"/>
    <mergeCell ref="AQ279:AS282"/>
    <mergeCell ref="AT279:AV282"/>
    <mergeCell ref="AW279:AY282"/>
    <mergeCell ref="AZ279:BE282"/>
    <mergeCell ref="Q279:R282"/>
    <mergeCell ref="S279:V282"/>
    <mergeCell ref="W279:Y282"/>
    <mergeCell ref="Z279:AB282"/>
    <mergeCell ref="AC279:AG282"/>
    <mergeCell ref="AH279:AJ282"/>
    <mergeCell ref="BD298:BI300"/>
    <mergeCell ref="AQ275:AS278"/>
    <mergeCell ref="AT275:AV278"/>
    <mergeCell ref="AW275:AY278"/>
    <mergeCell ref="AZ275:BE278"/>
    <mergeCell ref="BF275:BI278"/>
    <mergeCell ref="B279:D282"/>
    <mergeCell ref="E279:G282"/>
    <mergeCell ref="H279:J282"/>
    <mergeCell ref="K279:M282"/>
    <mergeCell ref="N279:P282"/>
    <mergeCell ref="W275:Y278"/>
    <mergeCell ref="Z275:AB278"/>
    <mergeCell ref="AC275:AG278"/>
    <mergeCell ref="AH275:AJ278"/>
    <mergeCell ref="AK275:AM278"/>
    <mergeCell ref="AN275:AP278"/>
    <mergeCell ref="Q273:R274"/>
    <mergeCell ref="S273:V274"/>
    <mergeCell ref="W273:Y274"/>
    <mergeCell ref="B275:D278"/>
    <mergeCell ref="E275:G278"/>
    <mergeCell ref="H275:J278"/>
    <mergeCell ref="K275:M278"/>
    <mergeCell ref="N275:P278"/>
    <mergeCell ref="Q275:R278"/>
    <mergeCell ref="S275:V278"/>
    <mergeCell ref="AN270:AP274"/>
    <mergeCell ref="AQ270:AS274"/>
    <mergeCell ref="AT270:AV274"/>
    <mergeCell ref="AW270:AY274"/>
    <mergeCell ref="AZ270:BE274"/>
    <mergeCell ref="BF270:BI274"/>
    <mergeCell ref="B268:BI269"/>
    <mergeCell ref="B270:D274"/>
    <mergeCell ref="E270:G274"/>
    <mergeCell ref="H270:J274"/>
    <mergeCell ref="K270:P274"/>
    <mergeCell ref="Q270:Y272"/>
    <mergeCell ref="Z270:AB274"/>
    <mergeCell ref="AC270:AG274"/>
    <mergeCell ref="AH270:AJ274"/>
    <mergeCell ref="AK270:AM274"/>
    <mergeCell ref="BA260:BC263"/>
    <mergeCell ref="BD260:BF263"/>
    <mergeCell ref="BG260:BI263"/>
    <mergeCell ref="B264:AB267"/>
    <mergeCell ref="AC264:AS267"/>
    <mergeCell ref="AT264:BI267"/>
    <mergeCell ref="AI260:AK263"/>
    <mergeCell ref="AL260:AN263"/>
    <mergeCell ref="AO260:AQ263"/>
    <mergeCell ref="AR260:AT263"/>
    <mergeCell ref="AU260:AW263"/>
    <mergeCell ref="AX260:AZ263"/>
    <mergeCell ref="Q260:S263"/>
    <mergeCell ref="T260:V263"/>
    <mergeCell ref="W260:Y263"/>
    <mergeCell ref="Z260:AB263"/>
    <mergeCell ref="AC260:AE263"/>
    <mergeCell ref="AF260:AH263"/>
    <mergeCell ref="B260:D263"/>
    <mergeCell ref="E260:G263"/>
    <mergeCell ref="H260:J263"/>
    <mergeCell ref="K260:M263"/>
    <mergeCell ref="N260:P263"/>
    <mergeCell ref="AC259:AE259"/>
    <mergeCell ref="AF259:AH259"/>
    <mergeCell ref="AI259:AK259"/>
    <mergeCell ref="AL259:AN259"/>
    <mergeCell ref="AO259:AQ259"/>
    <mergeCell ref="AR259:AT259"/>
    <mergeCell ref="B257:BI258"/>
    <mergeCell ref="B259:D259"/>
    <mergeCell ref="E259:G259"/>
    <mergeCell ref="H259:J259"/>
    <mergeCell ref="K259:M259"/>
    <mergeCell ref="N259:P259"/>
    <mergeCell ref="Q259:S259"/>
    <mergeCell ref="T259:V259"/>
    <mergeCell ref="W259:Y259"/>
    <mergeCell ref="Z259:AB259"/>
    <mergeCell ref="B253:BI256"/>
    <mergeCell ref="W249:AA252"/>
    <mergeCell ref="AB249:AD252"/>
    <mergeCell ref="AE249:AH252"/>
    <mergeCell ref="AI249:AK252"/>
    <mergeCell ref="AL249:AN252"/>
    <mergeCell ref="AO249:AQ252"/>
    <mergeCell ref="B249:G252"/>
    <mergeCell ref="H249:J252"/>
    <mergeCell ref="K249:M252"/>
    <mergeCell ref="N249:P252"/>
    <mergeCell ref="Q249:S252"/>
    <mergeCell ref="T249:V252"/>
    <mergeCell ref="AU259:AW259"/>
    <mergeCell ref="AX259:AZ259"/>
    <mergeCell ref="BA259:BC259"/>
    <mergeCell ref="BD259:BF259"/>
    <mergeCell ref="BG259:BI259"/>
    <mergeCell ref="AR245:AV248"/>
    <mergeCell ref="AW245:AY248"/>
    <mergeCell ref="AZ245:BB248"/>
    <mergeCell ref="BC245:BF248"/>
    <mergeCell ref="BG245:BI248"/>
    <mergeCell ref="T245:V248"/>
    <mergeCell ref="W245:AA248"/>
    <mergeCell ref="AB245:AD248"/>
    <mergeCell ref="AE245:AH248"/>
    <mergeCell ref="AI245:AK248"/>
    <mergeCell ref="AL245:AN248"/>
    <mergeCell ref="AR241:AV244"/>
    <mergeCell ref="AW241:AY244"/>
    <mergeCell ref="AZ241:BB244"/>
    <mergeCell ref="BC241:BF244"/>
    <mergeCell ref="BG241:BI244"/>
    <mergeCell ref="AR249:AV252"/>
    <mergeCell ref="AW249:AY252"/>
    <mergeCell ref="AZ249:BB252"/>
    <mergeCell ref="BC249:BF252"/>
    <mergeCell ref="BG249:BI252"/>
    <mergeCell ref="B245:G248"/>
    <mergeCell ref="H245:J248"/>
    <mergeCell ref="K245:M248"/>
    <mergeCell ref="N245:P248"/>
    <mergeCell ref="Q245:S248"/>
    <mergeCell ref="W241:AA244"/>
    <mergeCell ref="AB241:AD244"/>
    <mergeCell ref="AE241:AH244"/>
    <mergeCell ref="AI241:AK244"/>
    <mergeCell ref="AL241:AN244"/>
    <mergeCell ref="AO241:AQ244"/>
    <mergeCell ref="B241:G244"/>
    <mergeCell ref="H241:J244"/>
    <mergeCell ref="K241:M244"/>
    <mergeCell ref="N241:P244"/>
    <mergeCell ref="Q241:S244"/>
    <mergeCell ref="T241:V244"/>
    <mergeCell ref="AO245:AQ248"/>
    <mergeCell ref="AO240:AQ240"/>
    <mergeCell ref="AR240:AV240"/>
    <mergeCell ref="AW240:AY240"/>
    <mergeCell ref="AZ240:BB240"/>
    <mergeCell ref="BC240:BF240"/>
    <mergeCell ref="BG240:BI240"/>
    <mergeCell ref="T240:V240"/>
    <mergeCell ref="W240:AA240"/>
    <mergeCell ref="AB240:AD240"/>
    <mergeCell ref="AE240:AH240"/>
    <mergeCell ref="AI240:AK240"/>
    <mergeCell ref="AL240:AN240"/>
    <mergeCell ref="B234:BI235"/>
    <mergeCell ref="B236:V237"/>
    <mergeCell ref="W236:AQ237"/>
    <mergeCell ref="AR236:BI237"/>
    <mergeCell ref="B238:BI239"/>
    <mergeCell ref="B240:G240"/>
    <mergeCell ref="H240:J240"/>
    <mergeCell ref="K240:M240"/>
    <mergeCell ref="N240:P240"/>
    <mergeCell ref="Q240:S240"/>
    <mergeCell ref="BB228:BI230"/>
    <mergeCell ref="B231:G233"/>
    <mergeCell ref="H231:M233"/>
    <mergeCell ref="N231:S233"/>
    <mergeCell ref="T231:AC233"/>
    <mergeCell ref="AD231:AI233"/>
    <mergeCell ref="AJ231:AO233"/>
    <mergeCell ref="AP231:AU233"/>
    <mergeCell ref="AV231:BA233"/>
    <mergeCell ref="BB231:BI233"/>
    <mergeCell ref="B222:BI225"/>
    <mergeCell ref="B226:BI227"/>
    <mergeCell ref="B228:G230"/>
    <mergeCell ref="H228:M230"/>
    <mergeCell ref="N228:S230"/>
    <mergeCell ref="T228:AC230"/>
    <mergeCell ref="AD228:AI230"/>
    <mergeCell ref="AJ228:AO230"/>
    <mergeCell ref="AP228:AU230"/>
    <mergeCell ref="AV228:BA230"/>
    <mergeCell ref="AZ216:BI218"/>
    <mergeCell ref="B219:G221"/>
    <mergeCell ref="H219:M221"/>
    <mergeCell ref="N219:S221"/>
    <mergeCell ref="T219:AF221"/>
    <mergeCell ref="AG219:AO221"/>
    <mergeCell ref="AP219:AY221"/>
    <mergeCell ref="AZ219:BI221"/>
    <mergeCell ref="BE207:BF209"/>
    <mergeCell ref="BG207:BI209"/>
    <mergeCell ref="B210:BI213"/>
    <mergeCell ref="B214:BI215"/>
    <mergeCell ref="B216:G218"/>
    <mergeCell ref="H216:M218"/>
    <mergeCell ref="N216:S218"/>
    <mergeCell ref="T216:AF218"/>
    <mergeCell ref="AG216:AO218"/>
    <mergeCell ref="AP216:AY218"/>
    <mergeCell ref="AP207:AS209"/>
    <mergeCell ref="AT207:AV209"/>
    <mergeCell ref="AW207:AX209"/>
    <mergeCell ref="AY207:AZ209"/>
    <mergeCell ref="BA207:BB209"/>
    <mergeCell ref="BC207:BD209"/>
    <mergeCell ref="BC204:BD206"/>
    <mergeCell ref="BE204:BF206"/>
    <mergeCell ref="BG204:BI206"/>
    <mergeCell ref="B207:L209"/>
    <mergeCell ref="M207:P209"/>
    <mergeCell ref="Q207:T209"/>
    <mergeCell ref="U207:X209"/>
    <mergeCell ref="Y207:AB209"/>
    <mergeCell ref="AC207:AF209"/>
    <mergeCell ref="AG207:AO209"/>
    <mergeCell ref="AG204:AO206"/>
    <mergeCell ref="AP204:AS206"/>
    <mergeCell ref="AT204:AV206"/>
    <mergeCell ref="AW204:AX206"/>
    <mergeCell ref="AY204:AZ206"/>
    <mergeCell ref="BA204:BB206"/>
    <mergeCell ref="B204:L206"/>
    <mergeCell ref="M204:P206"/>
    <mergeCell ref="Q204:T206"/>
    <mergeCell ref="U204:X206"/>
    <mergeCell ref="Y204:AB206"/>
    <mergeCell ref="AC204:AF206"/>
    <mergeCell ref="AW201:AX203"/>
    <mergeCell ref="AY201:AZ203"/>
    <mergeCell ref="BA201:BB203"/>
    <mergeCell ref="BC201:BD203"/>
    <mergeCell ref="BE201:BF203"/>
    <mergeCell ref="BG201:BI203"/>
    <mergeCell ref="BG198:BI200"/>
    <mergeCell ref="B201:L203"/>
    <mergeCell ref="M201:P203"/>
    <mergeCell ref="Q201:T203"/>
    <mergeCell ref="U201:X203"/>
    <mergeCell ref="Y201:AB203"/>
    <mergeCell ref="AC201:AF203"/>
    <mergeCell ref="AG201:AO203"/>
    <mergeCell ref="AP201:AS203"/>
    <mergeCell ref="AT201:AV203"/>
    <mergeCell ref="AT198:AV200"/>
    <mergeCell ref="AW198:AX200"/>
    <mergeCell ref="AY198:AZ200"/>
    <mergeCell ref="BA198:BB200"/>
    <mergeCell ref="BC198:BD200"/>
    <mergeCell ref="BE198:BF200"/>
    <mergeCell ref="BE195:BF197"/>
    <mergeCell ref="BG195:BI197"/>
    <mergeCell ref="B198:L200"/>
    <mergeCell ref="M198:P200"/>
    <mergeCell ref="Q198:T200"/>
    <mergeCell ref="U198:X200"/>
    <mergeCell ref="Y198:AB200"/>
    <mergeCell ref="AC198:AF200"/>
    <mergeCell ref="AG198:AO200"/>
    <mergeCell ref="AP198:AS200"/>
    <mergeCell ref="AP195:AS197"/>
    <mergeCell ref="AT195:AV197"/>
    <mergeCell ref="AW195:AX197"/>
    <mergeCell ref="AY195:AZ197"/>
    <mergeCell ref="BA195:BB197"/>
    <mergeCell ref="BC195:BD197"/>
    <mergeCell ref="BC192:BD194"/>
    <mergeCell ref="BE192:BF194"/>
    <mergeCell ref="BG192:BI194"/>
    <mergeCell ref="B195:L197"/>
    <mergeCell ref="M195:P197"/>
    <mergeCell ref="Q195:T197"/>
    <mergeCell ref="U195:X197"/>
    <mergeCell ref="Y195:AB197"/>
    <mergeCell ref="AC195:AF197"/>
    <mergeCell ref="AG195:AO197"/>
    <mergeCell ref="AG192:AO194"/>
    <mergeCell ref="AP192:AS194"/>
    <mergeCell ref="AT192:AV194"/>
    <mergeCell ref="AW192:AX194"/>
    <mergeCell ref="AY192:AZ194"/>
    <mergeCell ref="BA192:BB194"/>
    <mergeCell ref="B192:L194"/>
    <mergeCell ref="M192:P194"/>
    <mergeCell ref="Q192:T194"/>
    <mergeCell ref="U192:X194"/>
    <mergeCell ref="Y192:AB194"/>
    <mergeCell ref="AC192:AF194"/>
    <mergeCell ref="AW189:AX191"/>
    <mergeCell ref="AY189:AZ191"/>
    <mergeCell ref="BA189:BB191"/>
    <mergeCell ref="BC189:BD191"/>
    <mergeCell ref="BE189:BF191"/>
    <mergeCell ref="BG189:BI191"/>
    <mergeCell ref="BG186:BI188"/>
    <mergeCell ref="B189:L191"/>
    <mergeCell ref="M189:P191"/>
    <mergeCell ref="Q189:T191"/>
    <mergeCell ref="U189:X191"/>
    <mergeCell ref="Y189:AB191"/>
    <mergeCell ref="AC189:AF191"/>
    <mergeCell ref="AG189:AO191"/>
    <mergeCell ref="AP189:AS191"/>
    <mergeCell ref="AT189:AV191"/>
    <mergeCell ref="AT186:AV188"/>
    <mergeCell ref="AW186:AX188"/>
    <mergeCell ref="AY186:AZ188"/>
    <mergeCell ref="BA186:BB188"/>
    <mergeCell ref="BC186:BD188"/>
    <mergeCell ref="BE186:BF188"/>
    <mergeCell ref="BE183:BF185"/>
    <mergeCell ref="BG183:BI185"/>
    <mergeCell ref="B186:L188"/>
    <mergeCell ref="M186:P188"/>
    <mergeCell ref="Q186:T188"/>
    <mergeCell ref="U186:X188"/>
    <mergeCell ref="Y186:AB188"/>
    <mergeCell ref="AC186:AF188"/>
    <mergeCell ref="AG186:AO188"/>
    <mergeCell ref="AP186:AS188"/>
    <mergeCell ref="AP183:AS185"/>
    <mergeCell ref="AT183:AV185"/>
    <mergeCell ref="AW183:AX185"/>
    <mergeCell ref="AY183:AZ185"/>
    <mergeCell ref="BA183:BB185"/>
    <mergeCell ref="BC183:BD185"/>
    <mergeCell ref="BC180:BD182"/>
    <mergeCell ref="BE180:BF182"/>
    <mergeCell ref="BG180:BI182"/>
    <mergeCell ref="B183:L185"/>
    <mergeCell ref="M183:P185"/>
    <mergeCell ref="Q183:T185"/>
    <mergeCell ref="U183:X185"/>
    <mergeCell ref="Y183:AB185"/>
    <mergeCell ref="AC183:AF185"/>
    <mergeCell ref="AG183:AO185"/>
    <mergeCell ref="AG180:AO182"/>
    <mergeCell ref="AP180:AS182"/>
    <mergeCell ref="AT180:AV182"/>
    <mergeCell ref="AW180:AX182"/>
    <mergeCell ref="AY180:AZ182"/>
    <mergeCell ref="BA180:BB182"/>
    <mergeCell ref="BE177:BF179"/>
    <mergeCell ref="BG177:BI179"/>
    <mergeCell ref="BJ177:BL179"/>
    <mergeCell ref="BM177:BO179"/>
    <mergeCell ref="B180:L182"/>
    <mergeCell ref="M180:P182"/>
    <mergeCell ref="Q180:T182"/>
    <mergeCell ref="U180:X182"/>
    <mergeCell ref="Y180:AB182"/>
    <mergeCell ref="AC180:AF182"/>
    <mergeCell ref="AP177:AS179"/>
    <mergeCell ref="AT177:AV179"/>
    <mergeCell ref="AW177:AX179"/>
    <mergeCell ref="AY177:AZ179"/>
    <mergeCell ref="BA177:BB179"/>
    <mergeCell ref="BC177:BD179"/>
    <mergeCell ref="BG174:BI176"/>
    <mergeCell ref="BJ174:BL176"/>
    <mergeCell ref="BM174:BO176"/>
    <mergeCell ref="B177:L179"/>
    <mergeCell ref="M177:P179"/>
    <mergeCell ref="Q177:T179"/>
    <mergeCell ref="U177:X179"/>
    <mergeCell ref="Y177:AB179"/>
    <mergeCell ref="AC177:AF179"/>
    <mergeCell ref="AG177:AO179"/>
    <mergeCell ref="AT174:AV176"/>
    <mergeCell ref="AW174:AX176"/>
    <mergeCell ref="AY174:AZ176"/>
    <mergeCell ref="BA174:BB176"/>
    <mergeCell ref="BC174:BD176"/>
    <mergeCell ref="BE174:BF176"/>
    <mergeCell ref="B174:L176"/>
    <mergeCell ref="M174:P176"/>
    <mergeCell ref="Q174:T176"/>
    <mergeCell ref="U174:X176"/>
    <mergeCell ref="Y174:AB176"/>
    <mergeCell ref="AC174:AF176"/>
    <mergeCell ref="AG174:AO176"/>
    <mergeCell ref="AP174:AS176"/>
    <mergeCell ref="BJ168:BL170"/>
    <mergeCell ref="BM168:BO170"/>
    <mergeCell ref="B171:L173"/>
    <mergeCell ref="M171:P173"/>
    <mergeCell ref="Q171:T173"/>
    <mergeCell ref="U171:X173"/>
    <mergeCell ref="Y171:AB173"/>
    <mergeCell ref="AC171:AF173"/>
    <mergeCell ref="AW171:AX173"/>
    <mergeCell ref="AY171:AZ173"/>
    <mergeCell ref="AP168:AS173"/>
    <mergeCell ref="AT168:AV173"/>
    <mergeCell ref="AW168:BB170"/>
    <mergeCell ref="BC168:BD173"/>
    <mergeCell ref="BE168:BF173"/>
    <mergeCell ref="BG168:BI173"/>
    <mergeCell ref="BA171:BB173"/>
    <mergeCell ref="AG165:BI167"/>
    <mergeCell ref="BJ165:BL167"/>
    <mergeCell ref="BM165:BO167"/>
    <mergeCell ref="B168:L170"/>
    <mergeCell ref="M168:P170"/>
    <mergeCell ref="Q168:T170"/>
    <mergeCell ref="U168:X170"/>
    <mergeCell ref="Y168:AB170"/>
    <mergeCell ref="AC168:AF170"/>
    <mergeCell ref="AG168:AO173"/>
    <mergeCell ref="BC162:BD164"/>
    <mergeCell ref="BE162:BF164"/>
    <mergeCell ref="BG162:BI164"/>
    <mergeCell ref="BJ162:BL164"/>
    <mergeCell ref="B165:L167"/>
    <mergeCell ref="M165:P167"/>
    <mergeCell ref="Q165:T167"/>
    <mergeCell ref="U165:X167"/>
    <mergeCell ref="Y165:AB167"/>
    <mergeCell ref="AC165:AF167"/>
    <mergeCell ref="AG162:AO164"/>
    <mergeCell ref="AP162:AS164"/>
    <mergeCell ref="AT162:AV164"/>
    <mergeCell ref="AW162:AX164"/>
    <mergeCell ref="AY162:AZ164"/>
    <mergeCell ref="BA162:BB164"/>
    <mergeCell ref="BJ171:BL173"/>
    <mergeCell ref="BM171:BO173"/>
    <mergeCell ref="BC159:BD161"/>
    <mergeCell ref="BE159:BF161"/>
    <mergeCell ref="BG159:BI161"/>
    <mergeCell ref="BJ159:BL161"/>
    <mergeCell ref="B162:L164"/>
    <mergeCell ref="M162:P164"/>
    <mergeCell ref="Q162:T164"/>
    <mergeCell ref="U162:X164"/>
    <mergeCell ref="Y162:AB164"/>
    <mergeCell ref="AC162:AF164"/>
    <mergeCell ref="AG159:AO161"/>
    <mergeCell ref="AP159:AS161"/>
    <mergeCell ref="AT159:AV161"/>
    <mergeCell ref="AW159:AX161"/>
    <mergeCell ref="AY159:AZ161"/>
    <mergeCell ref="BA159:BB161"/>
    <mergeCell ref="BC156:BD158"/>
    <mergeCell ref="BE156:BF158"/>
    <mergeCell ref="BG156:BI158"/>
    <mergeCell ref="BJ156:BL158"/>
    <mergeCell ref="B159:L161"/>
    <mergeCell ref="M159:P161"/>
    <mergeCell ref="Q159:T161"/>
    <mergeCell ref="U159:X161"/>
    <mergeCell ref="Y159:AB161"/>
    <mergeCell ref="AC159:AF161"/>
    <mergeCell ref="AG156:AO158"/>
    <mergeCell ref="AP156:AS158"/>
    <mergeCell ref="AT156:AV158"/>
    <mergeCell ref="AW156:AX158"/>
    <mergeCell ref="AY156:AZ158"/>
    <mergeCell ref="BA156:BB158"/>
    <mergeCell ref="BC153:BD155"/>
    <mergeCell ref="BE153:BF155"/>
    <mergeCell ref="BG153:BI155"/>
    <mergeCell ref="BJ153:BL155"/>
    <mergeCell ref="B156:L158"/>
    <mergeCell ref="M156:P158"/>
    <mergeCell ref="Q156:T158"/>
    <mergeCell ref="U156:X158"/>
    <mergeCell ref="Y156:AB158"/>
    <mergeCell ref="AC156:AF158"/>
    <mergeCell ref="AG153:AO155"/>
    <mergeCell ref="AP153:AS155"/>
    <mergeCell ref="AT153:AV155"/>
    <mergeCell ref="AW153:AX155"/>
    <mergeCell ref="AY153:AZ155"/>
    <mergeCell ref="BA153:BB155"/>
    <mergeCell ref="BC150:BD152"/>
    <mergeCell ref="BE150:BF152"/>
    <mergeCell ref="BG150:BI152"/>
    <mergeCell ref="BJ150:BL152"/>
    <mergeCell ref="B153:L155"/>
    <mergeCell ref="M153:P155"/>
    <mergeCell ref="Q153:T155"/>
    <mergeCell ref="U153:X155"/>
    <mergeCell ref="Y153:AB155"/>
    <mergeCell ref="AC153:AF155"/>
    <mergeCell ref="AG150:AO152"/>
    <mergeCell ref="AP150:AS152"/>
    <mergeCell ref="AT150:AV152"/>
    <mergeCell ref="AW150:AX152"/>
    <mergeCell ref="AY150:AZ152"/>
    <mergeCell ref="BA150:BB152"/>
    <mergeCell ref="BC147:BD149"/>
    <mergeCell ref="BE147:BF149"/>
    <mergeCell ref="BG147:BI149"/>
    <mergeCell ref="BJ147:BL149"/>
    <mergeCell ref="B150:L152"/>
    <mergeCell ref="M150:P152"/>
    <mergeCell ref="Q150:T152"/>
    <mergeCell ref="U150:X152"/>
    <mergeCell ref="Y150:AB152"/>
    <mergeCell ref="AC150:AF152"/>
    <mergeCell ref="AG147:AO149"/>
    <mergeCell ref="AP147:AS149"/>
    <mergeCell ref="AT147:AV149"/>
    <mergeCell ref="AW147:AX149"/>
    <mergeCell ref="AY147:AZ149"/>
    <mergeCell ref="BA147:BB149"/>
    <mergeCell ref="BC144:BD146"/>
    <mergeCell ref="BE144:BF146"/>
    <mergeCell ref="BG144:BI146"/>
    <mergeCell ref="BJ144:BL146"/>
    <mergeCell ref="B147:L149"/>
    <mergeCell ref="M147:P149"/>
    <mergeCell ref="Q147:T149"/>
    <mergeCell ref="U147:X149"/>
    <mergeCell ref="Y147:AB149"/>
    <mergeCell ref="AC147:AF149"/>
    <mergeCell ref="AG144:AO146"/>
    <mergeCell ref="AP144:AS146"/>
    <mergeCell ref="AT144:AV146"/>
    <mergeCell ref="AW144:AX146"/>
    <mergeCell ref="AY144:AZ146"/>
    <mergeCell ref="BA144:BB146"/>
    <mergeCell ref="BC141:BD143"/>
    <mergeCell ref="BE141:BF143"/>
    <mergeCell ref="BG141:BI143"/>
    <mergeCell ref="BJ141:BL143"/>
    <mergeCell ref="B144:L146"/>
    <mergeCell ref="M144:P146"/>
    <mergeCell ref="Q144:T146"/>
    <mergeCell ref="U144:X146"/>
    <mergeCell ref="Y144:AB146"/>
    <mergeCell ref="AC144:AF146"/>
    <mergeCell ref="AG141:AO143"/>
    <mergeCell ref="AP141:AS143"/>
    <mergeCell ref="AT141:AV143"/>
    <mergeCell ref="AW141:AX143"/>
    <mergeCell ref="AY141:AZ143"/>
    <mergeCell ref="BA141:BB143"/>
    <mergeCell ref="BC138:BD140"/>
    <mergeCell ref="BE138:BF140"/>
    <mergeCell ref="BG138:BI140"/>
    <mergeCell ref="BJ138:BL140"/>
    <mergeCell ref="B141:L143"/>
    <mergeCell ref="M141:P143"/>
    <mergeCell ref="Q141:T143"/>
    <mergeCell ref="U141:X143"/>
    <mergeCell ref="Y141:AB143"/>
    <mergeCell ref="AC141:AF143"/>
    <mergeCell ref="AG138:AO140"/>
    <mergeCell ref="AP138:AS140"/>
    <mergeCell ref="AT138:AV140"/>
    <mergeCell ref="AW138:AX140"/>
    <mergeCell ref="AY138:AZ140"/>
    <mergeCell ref="BA138:BB140"/>
    <mergeCell ref="BC135:BD137"/>
    <mergeCell ref="BE135:BF137"/>
    <mergeCell ref="BG135:BI137"/>
    <mergeCell ref="BJ135:BL137"/>
    <mergeCell ref="B138:L140"/>
    <mergeCell ref="M138:P140"/>
    <mergeCell ref="Q138:T140"/>
    <mergeCell ref="U138:X140"/>
    <mergeCell ref="Y138:AB140"/>
    <mergeCell ref="AC138:AF140"/>
    <mergeCell ref="AG135:AO137"/>
    <mergeCell ref="AP135:AS137"/>
    <mergeCell ref="AT135:AV137"/>
    <mergeCell ref="AW135:AX137"/>
    <mergeCell ref="AY135:AZ137"/>
    <mergeCell ref="BA135:BB137"/>
    <mergeCell ref="BC132:BD134"/>
    <mergeCell ref="BE132:BF134"/>
    <mergeCell ref="BG132:BI134"/>
    <mergeCell ref="BJ132:BL134"/>
    <mergeCell ref="B135:L137"/>
    <mergeCell ref="M135:P137"/>
    <mergeCell ref="Q135:T137"/>
    <mergeCell ref="U135:X137"/>
    <mergeCell ref="Y135:AB137"/>
    <mergeCell ref="AC135:AF137"/>
    <mergeCell ref="AG132:AO134"/>
    <mergeCell ref="AP132:AS134"/>
    <mergeCell ref="AT132:AV134"/>
    <mergeCell ref="AW132:AX134"/>
    <mergeCell ref="AY132:AZ134"/>
    <mergeCell ref="BA132:BB134"/>
    <mergeCell ref="BC129:BD131"/>
    <mergeCell ref="BE129:BF131"/>
    <mergeCell ref="BG129:BI131"/>
    <mergeCell ref="BJ129:BL131"/>
    <mergeCell ref="B132:L134"/>
    <mergeCell ref="M132:P134"/>
    <mergeCell ref="Q132:T134"/>
    <mergeCell ref="U132:X134"/>
    <mergeCell ref="Y132:AB134"/>
    <mergeCell ref="AC132:AF134"/>
    <mergeCell ref="AG129:AO131"/>
    <mergeCell ref="AP129:AS131"/>
    <mergeCell ref="AT129:AV131"/>
    <mergeCell ref="AW129:AX131"/>
    <mergeCell ref="AY129:AZ131"/>
    <mergeCell ref="BA129:BB131"/>
    <mergeCell ref="BC126:BD128"/>
    <mergeCell ref="BE126:BF128"/>
    <mergeCell ref="BG126:BI128"/>
    <mergeCell ref="BJ126:BL128"/>
    <mergeCell ref="B129:L131"/>
    <mergeCell ref="M129:P131"/>
    <mergeCell ref="Q129:T131"/>
    <mergeCell ref="U129:X131"/>
    <mergeCell ref="Y129:AB131"/>
    <mergeCell ref="AC129:AF131"/>
    <mergeCell ref="AG126:AO128"/>
    <mergeCell ref="AP126:AS128"/>
    <mergeCell ref="AT126:AV128"/>
    <mergeCell ref="AW126:AX128"/>
    <mergeCell ref="AY126:AZ128"/>
    <mergeCell ref="BA126:BB128"/>
    <mergeCell ref="BC123:BD125"/>
    <mergeCell ref="BE123:BF125"/>
    <mergeCell ref="BG123:BI125"/>
    <mergeCell ref="BJ123:BL125"/>
    <mergeCell ref="B126:L128"/>
    <mergeCell ref="M126:P128"/>
    <mergeCell ref="Q126:T128"/>
    <mergeCell ref="U126:X128"/>
    <mergeCell ref="Y126:AB128"/>
    <mergeCell ref="AC126:AF128"/>
    <mergeCell ref="AG123:AO125"/>
    <mergeCell ref="AP123:AS125"/>
    <mergeCell ref="AT123:AV125"/>
    <mergeCell ref="AW123:AX125"/>
    <mergeCell ref="AY123:AZ125"/>
    <mergeCell ref="BA123:BB125"/>
    <mergeCell ref="BC120:BD122"/>
    <mergeCell ref="BE120:BF122"/>
    <mergeCell ref="BG120:BI122"/>
    <mergeCell ref="BJ120:BL122"/>
    <mergeCell ref="B123:L125"/>
    <mergeCell ref="M123:P125"/>
    <mergeCell ref="Q123:T125"/>
    <mergeCell ref="U123:X125"/>
    <mergeCell ref="Y123:AB125"/>
    <mergeCell ref="AC123:AF125"/>
    <mergeCell ref="AG120:AO122"/>
    <mergeCell ref="AP120:AS122"/>
    <mergeCell ref="AT120:AV122"/>
    <mergeCell ref="AW120:AX122"/>
    <mergeCell ref="AY120:AZ122"/>
    <mergeCell ref="BA120:BB122"/>
    <mergeCell ref="BC117:BD119"/>
    <mergeCell ref="BE117:BF119"/>
    <mergeCell ref="BG117:BI119"/>
    <mergeCell ref="BJ117:BL119"/>
    <mergeCell ref="B120:L122"/>
    <mergeCell ref="M120:P122"/>
    <mergeCell ref="Q120:T122"/>
    <mergeCell ref="U120:X122"/>
    <mergeCell ref="Y120:AB122"/>
    <mergeCell ref="AC120:AF122"/>
    <mergeCell ref="AG117:AO119"/>
    <mergeCell ref="AP117:AS119"/>
    <mergeCell ref="AT117:AV119"/>
    <mergeCell ref="AW117:AX119"/>
    <mergeCell ref="AY117:AZ119"/>
    <mergeCell ref="BA117:BB119"/>
    <mergeCell ref="BC114:BD116"/>
    <mergeCell ref="BE114:BF116"/>
    <mergeCell ref="BG114:BI116"/>
    <mergeCell ref="BJ114:BL116"/>
    <mergeCell ref="B117:L119"/>
    <mergeCell ref="M117:P119"/>
    <mergeCell ref="Q117:T119"/>
    <mergeCell ref="U117:X119"/>
    <mergeCell ref="Y117:AB119"/>
    <mergeCell ref="AC117:AF119"/>
    <mergeCell ref="AG114:AO116"/>
    <mergeCell ref="AP114:AS116"/>
    <mergeCell ref="AT114:AV116"/>
    <mergeCell ref="AW114:AX116"/>
    <mergeCell ref="AY114:AZ116"/>
    <mergeCell ref="BA114:BB116"/>
    <mergeCell ref="BC111:BD113"/>
    <mergeCell ref="BE111:BF113"/>
    <mergeCell ref="BG111:BI113"/>
    <mergeCell ref="BJ111:BL113"/>
    <mergeCell ref="B114:L116"/>
    <mergeCell ref="M114:P116"/>
    <mergeCell ref="Q114:T116"/>
    <mergeCell ref="U114:X116"/>
    <mergeCell ref="Y114:AB116"/>
    <mergeCell ref="AC114:AF116"/>
    <mergeCell ref="AG111:AO113"/>
    <mergeCell ref="AP111:AS113"/>
    <mergeCell ref="AT111:AV113"/>
    <mergeCell ref="AW111:AX113"/>
    <mergeCell ref="AY111:AZ113"/>
    <mergeCell ref="BA111:BB113"/>
    <mergeCell ref="BC108:BD110"/>
    <mergeCell ref="BE108:BF110"/>
    <mergeCell ref="BG108:BI110"/>
    <mergeCell ref="BJ108:BL110"/>
    <mergeCell ref="B111:L113"/>
    <mergeCell ref="M111:P113"/>
    <mergeCell ref="Q111:T113"/>
    <mergeCell ref="U111:X113"/>
    <mergeCell ref="Y111:AB113"/>
    <mergeCell ref="AC111:AF113"/>
    <mergeCell ref="AG108:AO110"/>
    <mergeCell ref="AP108:AS110"/>
    <mergeCell ref="AT108:AV110"/>
    <mergeCell ref="AW108:AX110"/>
    <mergeCell ref="AY108:AZ110"/>
    <mergeCell ref="BA108:BB110"/>
    <mergeCell ref="BC105:BD107"/>
    <mergeCell ref="BE105:BF107"/>
    <mergeCell ref="BG105:BI107"/>
    <mergeCell ref="BJ105:BL107"/>
    <mergeCell ref="B108:L110"/>
    <mergeCell ref="M108:P110"/>
    <mergeCell ref="Q108:T110"/>
    <mergeCell ref="U108:X110"/>
    <mergeCell ref="Y108:AB110"/>
    <mergeCell ref="AC108:AF110"/>
    <mergeCell ref="AG105:AO107"/>
    <mergeCell ref="AP105:AS107"/>
    <mergeCell ref="AT105:AV107"/>
    <mergeCell ref="AW105:AX107"/>
    <mergeCell ref="AY105:AZ107"/>
    <mergeCell ref="BA105:BB107"/>
    <mergeCell ref="BC102:BD104"/>
    <mergeCell ref="BE102:BF104"/>
    <mergeCell ref="BG102:BI104"/>
    <mergeCell ref="BJ102:BL104"/>
    <mergeCell ref="B105:L107"/>
    <mergeCell ref="M105:P107"/>
    <mergeCell ref="Q105:T107"/>
    <mergeCell ref="U105:X107"/>
    <mergeCell ref="Y105:AB107"/>
    <mergeCell ref="AC105:AF107"/>
    <mergeCell ref="AG102:AO104"/>
    <mergeCell ref="AP102:AS104"/>
    <mergeCell ref="AT102:AV104"/>
    <mergeCell ref="AW102:AX104"/>
    <mergeCell ref="AY102:AZ104"/>
    <mergeCell ref="BA102:BB104"/>
    <mergeCell ref="BC99:BD101"/>
    <mergeCell ref="BE99:BF101"/>
    <mergeCell ref="BG99:BI101"/>
    <mergeCell ref="BJ99:BL101"/>
    <mergeCell ref="B102:L104"/>
    <mergeCell ref="M102:P104"/>
    <mergeCell ref="Q102:T104"/>
    <mergeCell ref="U102:X104"/>
    <mergeCell ref="Y102:AB104"/>
    <mergeCell ref="AC102:AF104"/>
    <mergeCell ref="AG99:AO101"/>
    <mergeCell ref="AP99:AS101"/>
    <mergeCell ref="AT99:AV101"/>
    <mergeCell ref="AW99:AX101"/>
    <mergeCell ref="AY99:AZ101"/>
    <mergeCell ref="BA99:BB101"/>
    <mergeCell ref="BC96:BD98"/>
    <mergeCell ref="BE96:BF98"/>
    <mergeCell ref="BG96:BI98"/>
    <mergeCell ref="BJ96:BL98"/>
    <mergeCell ref="B99:L101"/>
    <mergeCell ref="M99:P101"/>
    <mergeCell ref="Q99:T101"/>
    <mergeCell ref="U99:X101"/>
    <mergeCell ref="Y99:AB101"/>
    <mergeCell ref="AC99:AF101"/>
    <mergeCell ref="AG96:AO98"/>
    <mergeCell ref="AP96:AS98"/>
    <mergeCell ref="AT96:AV98"/>
    <mergeCell ref="AW96:AX98"/>
    <mergeCell ref="AY96:AZ98"/>
    <mergeCell ref="BA96:BB98"/>
    <mergeCell ref="BC93:BD95"/>
    <mergeCell ref="BE93:BF95"/>
    <mergeCell ref="BG93:BI95"/>
    <mergeCell ref="BJ93:BL95"/>
    <mergeCell ref="B96:L98"/>
    <mergeCell ref="M96:P98"/>
    <mergeCell ref="Q96:T98"/>
    <mergeCell ref="U96:X98"/>
    <mergeCell ref="Y96:AB98"/>
    <mergeCell ref="AC96:AF98"/>
    <mergeCell ref="AG93:AO95"/>
    <mergeCell ref="AP93:AS95"/>
    <mergeCell ref="AT93:AV95"/>
    <mergeCell ref="AW93:AX95"/>
    <mergeCell ref="AY93:AZ95"/>
    <mergeCell ref="BA93:BB95"/>
    <mergeCell ref="BC90:BD92"/>
    <mergeCell ref="BE90:BF92"/>
    <mergeCell ref="BG90:BI92"/>
    <mergeCell ref="BJ90:BL92"/>
    <mergeCell ref="B93:L95"/>
    <mergeCell ref="M93:P95"/>
    <mergeCell ref="Q93:T95"/>
    <mergeCell ref="U93:X95"/>
    <mergeCell ref="Y93:AB95"/>
    <mergeCell ref="AC93:AF95"/>
    <mergeCell ref="AG90:AO92"/>
    <mergeCell ref="AP90:AS92"/>
    <mergeCell ref="AT90:AV92"/>
    <mergeCell ref="AW90:AX92"/>
    <mergeCell ref="AY90:AZ92"/>
    <mergeCell ref="BA90:BB92"/>
    <mergeCell ref="BC87:BD89"/>
    <mergeCell ref="BE87:BF89"/>
    <mergeCell ref="BG87:BI89"/>
    <mergeCell ref="BJ87:BL89"/>
    <mergeCell ref="B90:L92"/>
    <mergeCell ref="M90:P92"/>
    <mergeCell ref="Q90:T92"/>
    <mergeCell ref="U90:X92"/>
    <mergeCell ref="Y90:AB92"/>
    <mergeCell ref="AC90:AF92"/>
    <mergeCell ref="AG87:AO89"/>
    <mergeCell ref="AP87:AS89"/>
    <mergeCell ref="AT87:AV89"/>
    <mergeCell ref="AW87:AX89"/>
    <mergeCell ref="AY87:AZ89"/>
    <mergeCell ref="BA87:BB89"/>
    <mergeCell ref="BC84:BD86"/>
    <mergeCell ref="BE84:BF86"/>
    <mergeCell ref="BG84:BI86"/>
    <mergeCell ref="BJ84:BL86"/>
    <mergeCell ref="B87:L89"/>
    <mergeCell ref="M87:P89"/>
    <mergeCell ref="Q87:T89"/>
    <mergeCell ref="U87:X89"/>
    <mergeCell ref="Y87:AB89"/>
    <mergeCell ref="AC87:AF89"/>
    <mergeCell ref="AG84:AO86"/>
    <mergeCell ref="AP84:AS86"/>
    <mergeCell ref="AT84:AV86"/>
    <mergeCell ref="AW84:AX86"/>
    <mergeCell ref="AY84:AZ86"/>
    <mergeCell ref="BA84:BB86"/>
    <mergeCell ref="BC81:BD83"/>
    <mergeCell ref="BE81:BF83"/>
    <mergeCell ref="BG81:BI83"/>
    <mergeCell ref="BJ81:BL83"/>
    <mergeCell ref="B84:L86"/>
    <mergeCell ref="M84:P86"/>
    <mergeCell ref="Q84:T86"/>
    <mergeCell ref="U84:X86"/>
    <mergeCell ref="Y84:AB86"/>
    <mergeCell ref="AC84:AF86"/>
    <mergeCell ref="AG81:AO83"/>
    <mergeCell ref="AP81:AS83"/>
    <mergeCell ref="AT81:AV83"/>
    <mergeCell ref="AW81:AX83"/>
    <mergeCell ref="AY81:AZ83"/>
    <mergeCell ref="BA81:BB83"/>
    <mergeCell ref="BC78:BD80"/>
    <mergeCell ref="BE78:BF80"/>
    <mergeCell ref="BG78:BI80"/>
    <mergeCell ref="BJ78:BL80"/>
    <mergeCell ref="B81:L83"/>
    <mergeCell ref="M81:P83"/>
    <mergeCell ref="Q81:T83"/>
    <mergeCell ref="U81:X83"/>
    <mergeCell ref="Y81:AB83"/>
    <mergeCell ref="AC81:AF83"/>
    <mergeCell ref="AG78:AO80"/>
    <mergeCell ref="AP78:AS80"/>
    <mergeCell ref="AT78:AV80"/>
    <mergeCell ref="AW78:AX80"/>
    <mergeCell ref="AY78:AZ80"/>
    <mergeCell ref="BA78:BB80"/>
    <mergeCell ref="BC75:BD77"/>
    <mergeCell ref="BE75:BF77"/>
    <mergeCell ref="BG75:BI77"/>
    <mergeCell ref="BJ75:BL77"/>
    <mergeCell ref="B78:L80"/>
    <mergeCell ref="M78:P80"/>
    <mergeCell ref="Q78:T80"/>
    <mergeCell ref="U78:X80"/>
    <mergeCell ref="Y78:AB80"/>
    <mergeCell ref="AC78:AF80"/>
    <mergeCell ref="AG75:AO77"/>
    <mergeCell ref="AP75:AS77"/>
    <mergeCell ref="AT75:AV77"/>
    <mergeCell ref="AW75:AX77"/>
    <mergeCell ref="AY75:AZ77"/>
    <mergeCell ref="BA75:BB77"/>
    <mergeCell ref="BC72:BD74"/>
    <mergeCell ref="BE72:BF74"/>
    <mergeCell ref="BG72:BI74"/>
    <mergeCell ref="BJ72:BL74"/>
    <mergeCell ref="B75:L77"/>
    <mergeCell ref="M75:P77"/>
    <mergeCell ref="Q75:T77"/>
    <mergeCell ref="U75:X77"/>
    <mergeCell ref="Y75:AB77"/>
    <mergeCell ref="AC75:AF77"/>
    <mergeCell ref="AG72:AO74"/>
    <mergeCell ref="AP72:AS74"/>
    <mergeCell ref="AT72:AV74"/>
    <mergeCell ref="AW72:AX74"/>
    <mergeCell ref="AY72:AZ74"/>
    <mergeCell ref="BA72:BB74"/>
    <mergeCell ref="BC69:BD71"/>
    <mergeCell ref="BE69:BF71"/>
    <mergeCell ref="BG69:BI71"/>
    <mergeCell ref="BJ69:BL71"/>
    <mergeCell ref="B72:L74"/>
    <mergeCell ref="M72:P74"/>
    <mergeCell ref="Q72:T74"/>
    <mergeCell ref="U72:X74"/>
    <mergeCell ref="Y72:AB74"/>
    <mergeCell ref="AC72:AF74"/>
    <mergeCell ref="AG69:AO71"/>
    <mergeCell ref="AP69:AS71"/>
    <mergeCell ref="AT69:AV71"/>
    <mergeCell ref="AW69:AX71"/>
    <mergeCell ref="AY69:AZ71"/>
    <mergeCell ref="BA69:BB71"/>
    <mergeCell ref="BC66:BD68"/>
    <mergeCell ref="BE66:BF68"/>
    <mergeCell ref="BG66:BI68"/>
    <mergeCell ref="BJ66:BL68"/>
    <mergeCell ref="B69:L71"/>
    <mergeCell ref="M69:P71"/>
    <mergeCell ref="Q69:T71"/>
    <mergeCell ref="U69:X71"/>
    <mergeCell ref="Y69:AB71"/>
    <mergeCell ref="AC69:AF71"/>
    <mergeCell ref="AG66:AO68"/>
    <mergeCell ref="AP66:AS68"/>
    <mergeCell ref="AT66:AV68"/>
    <mergeCell ref="AW66:AX68"/>
    <mergeCell ref="AY66:AZ68"/>
    <mergeCell ref="BA66:BB68"/>
    <mergeCell ref="B66:L68"/>
    <mergeCell ref="M66:P68"/>
    <mergeCell ref="Q66:T68"/>
    <mergeCell ref="U66:X68"/>
    <mergeCell ref="Y66:AB68"/>
    <mergeCell ref="AC66:AF68"/>
    <mergeCell ref="BJ60:BL65"/>
    <mergeCell ref="B63:L65"/>
    <mergeCell ref="M63:P65"/>
    <mergeCell ref="Q63:T65"/>
    <mergeCell ref="U63:X65"/>
    <mergeCell ref="Y63:AB65"/>
    <mergeCell ref="AC63:AF65"/>
    <mergeCell ref="AW63:AX65"/>
    <mergeCell ref="AY63:AZ65"/>
    <mergeCell ref="BA63:BB65"/>
    <mergeCell ref="AP60:AS65"/>
    <mergeCell ref="AT60:AV65"/>
    <mergeCell ref="AW60:BB62"/>
    <mergeCell ref="BC60:BD65"/>
    <mergeCell ref="BE60:BF65"/>
    <mergeCell ref="BG60:BI65"/>
    <mergeCell ref="B54:AF57"/>
    <mergeCell ref="AG54:BI57"/>
    <mergeCell ref="B58:BI59"/>
    <mergeCell ref="B60:L62"/>
    <mergeCell ref="M60:P62"/>
    <mergeCell ref="Q60:T62"/>
    <mergeCell ref="U60:X62"/>
    <mergeCell ref="Y60:AB62"/>
    <mergeCell ref="AC60:AF62"/>
    <mergeCell ref="AG60:AO65"/>
    <mergeCell ref="BH48:BI50"/>
    <mergeCell ref="B51:J53"/>
    <mergeCell ref="K51:S53"/>
    <mergeCell ref="T51:AF53"/>
    <mergeCell ref="AG51:AO53"/>
    <mergeCell ref="AP51:AV53"/>
    <mergeCell ref="AW51:AY53"/>
    <mergeCell ref="AZ51:BE53"/>
    <mergeCell ref="BF51:BG53"/>
    <mergeCell ref="BH51:BI53"/>
    <mergeCell ref="BF45:BG47"/>
    <mergeCell ref="BH45:BI47"/>
    <mergeCell ref="B48:J50"/>
    <mergeCell ref="K48:S50"/>
    <mergeCell ref="T48:AF50"/>
    <mergeCell ref="AG48:AO50"/>
    <mergeCell ref="AP48:AV50"/>
    <mergeCell ref="AW48:AY50"/>
    <mergeCell ref="AZ48:BE50"/>
    <mergeCell ref="BF48:BG50"/>
    <mergeCell ref="AZ42:BE44"/>
    <mergeCell ref="BF42:BG44"/>
    <mergeCell ref="BH42:BI44"/>
    <mergeCell ref="B45:J47"/>
    <mergeCell ref="K45:S47"/>
    <mergeCell ref="T45:AF47"/>
    <mergeCell ref="AG45:AO47"/>
    <mergeCell ref="AP45:AV47"/>
    <mergeCell ref="AW45:AY47"/>
    <mergeCell ref="AZ45:BE47"/>
    <mergeCell ref="B42:J44"/>
    <mergeCell ref="K42:S44"/>
    <mergeCell ref="T42:AF44"/>
    <mergeCell ref="AG42:AO44"/>
    <mergeCell ref="AP42:AV44"/>
    <mergeCell ref="AW42:AY44"/>
    <mergeCell ref="AY36:AZ38"/>
    <mergeCell ref="BA36:BB38"/>
    <mergeCell ref="BC36:BE38"/>
    <mergeCell ref="BF36:BI38"/>
    <mergeCell ref="B39:J41"/>
    <mergeCell ref="K39:S41"/>
    <mergeCell ref="T39:AF41"/>
    <mergeCell ref="AG39:AO41"/>
    <mergeCell ref="AP39:AY41"/>
    <mergeCell ref="AZ39:BI41"/>
    <mergeCell ref="AY33:AZ35"/>
    <mergeCell ref="BA33:BB35"/>
    <mergeCell ref="BC33:BE35"/>
    <mergeCell ref="BF33:BI35"/>
    <mergeCell ref="B36:J38"/>
    <mergeCell ref="K36:S38"/>
    <mergeCell ref="T36:AF38"/>
    <mergeCell ref="AG36:AO38"/>
    <mergeCell ref="AP36:AU38"/>
    <mergeCell ref="AV36:AX38"/>
    <mergeCell ref="T21:AF23"/>
    <mergeCell ref="AG21:AO23"/>
    <mergeCell ref="AP21:AU23"/>
    <mergeCell ref="AV21:AX23"/>
    <mergeCell ref="AY30:AZ32"/>
    <mergeCell ref="BA30:BB32"/>
    <mergeCell ref="BC30:BE32"/>
    <mergeCell ref="BF30:BI32"/>
    <mergeCell ref="B33:J35"/>
    <mergeCell ref="K33:S35"/>
    <mergeCell ref="T33:AF35"/>
    <mergeCell ref="AG33:AO35"/>
    <mergeCell ref="AP33:AU35"/>
    <mergeCell ref="AV33:AX35"/>
    <mergeCell ref="AY27:AZ29"/>
    <mergeCell ref="BA27:BB29"/>
    <mergeCell ref="BC27:BE29"/>
    <mergeCell ref="BF27:BI29"/>
    <mergeCell ref="B30:J32"/>
    <mergeCell ref="K30:S32"/>
    <mergeCell ref="T30:AF32"/>
    <mergeCell ref="AG30:AO32"/>
    <mergeCell ref="AP30:AU32"/>
    <mergeCell ref="AV30:AX32"/>
    <mergeCell ref="B2:AO11"/>
    <mergeCell ref="AP2:AY11"/>
    <mergeCell ref="AZ2:BI11"/>
    <mergeCell ref="B12:BI15"/>
    <mergeCell ref="B16:BI17"/>
    <mergeCell ref="B18:J20"/>
    <mergeCell ref="K18:S20"/>
    <mergeCell ref="T18:AF20"/>
    <mergeCell ref="AG18:AO20"/>
    <mergeCell ref="AP18:BI20"/>
    <mergeCell ref="AY24:AZ26"/>
    <mergeCell ref="BA24:BB26"/>
    <mergeCell ref="BC24:BE26"/>
    <mergeCell ref="BF24:BI26"/>
    <mergeCell ref="B27:J29"/>
    <mergeCell ref="K27:S29"/>
    <mergeCell ref="T27:AF29"/>
    <mergeCell ref="AG27:AO29"/>
    <mergeCell ref="AP27:AU29"/>
    <mergeCell ref="AV27:AX29"/>
    <mergeCell ref="AY21:AZ23"/>
    <mergeCell ref="BA21:BB23"/>
    <mergeCell ref="BC21:BE23"/>
    <mergeCell ref="BF21:BI23"/>
    <mergeCell ref="B24:J26"/>
    <mergeCell ref="K24:S26"/>
    <mergeCell ref="T24:AF26"/>
    <mergeCell ref="AG24:AO26"/>
    <mergeCell ref="AP24:AU26"/>
    <mergeCell ref="AV24:AX26"/>
    <mergeCell ref="B21:J23"/>
    <mergeCell ref="K21:S23"/>
  </mergeCells>
  <conditionalFormatting sqref="AT66:AZ68 AY108:AZ119 AY123:AZ131 AY135:AZ137 AY141:AZ164 AY69:AZ104 AT69:AX164 BE66:BL164">
    <cfRule type="cellIs" dxfId="455" priority="38" operator="equal">
      <formula>0</formula>
    </cfRule>
  </conditionalFormatting>
  <conditionalFormatting sqref="AY177:AZ209">
    <cfRule type="cellIs" dxfId="454" priority="37" operator="equal">
      <formula>0</formula>
    </cfRule>
  </conditionalFormatting>
  <conditionalFormatting sqref="AE245:AK248 AO245:AQ248">
    <cfRule type="expression" dxfId="453" priority="36">
      <formula>($AB$245=0)</formula>
    </cfRule>
  </conditionalFormatting>
  <conditionalFormatting sqref="AK279:AM282">
    <cfRule type="cellIs" dxfId="452" priority="35" operator="equal">
      <formula>0</formula>
    </cfRule>
  </conditionalFormatting>
  <conditionalFormatting sqref="BA66:BB164">
    <cfRule type="cellIs" dxfId="451" priority="34" operator="equal">
      <formula>0</formula>
    </cfRule>
  </conditionalFormatting>
  <conditionalFormatting sqref="BG66:BL164">
    <cfRule type="cellIs" dxfId="450" priority="33" operator="lessThan">
      <formula>0</formula>
    </cfRule>
  </conditionalFormatting>
  <conditionalFormatting sqref="BG177:BI209">
    <cfRule type="cellIs" dxfId="449" priority="32" operator="equal">
      <formula>0</formula>
    </cfRule>
  </conditionalFormatting>
  <conditionalFormatting sqref="BG177:BI209">
    <cfRule type="cellIs" dxfId="448" priority="31" operator="lessThan">
      <formula>0</formula>
    </cfRule>
  </conditionalFormatting>
  <conditionalFormatting sqref="AZ245:BI248">
    <cfRule type="expression" dxfId="447" priority="30">
      <formula>$AW$245=0</formula>
    </cfRule>
  </conditionalFormatting>
  <conditionalFormatting sqref="AH279:AJ282">
    <cfRule type="cellIs" dxfId="446" priority="29" operator="equal">
      <formula>0</formula>
    </cfRule>
  </conditionalFormatting>
  <conditionalFormatting sqref="AT174:BB176 AT177:AX209 BE177:BF209 BE174:BI176 BA177:BB209">
    <cfRule type="cellIs" dxfId="445" priority="28" operator="equal">
      <formula>0</formula>
    </cfRule>
  </conditionalFormatting>
  <conditionalFormatting sqref="BG174:BI176">
    <cfRule type="cellIs" dxfId="444" priority="27" operator="lessThan">
      <formula>0</formula>
    </cfRule>
  </conditionalFormatting>
  <conditionalFormatting sqref="BC66:BD164">
    <cfRule type="cellIs" dxfId="443" priority="26" operator="equal">
      <formula>0</formula>
    </cfRule>
  </conditionalFormatting>
  <conditionalFormatting sqref="BC174:BD209">
    <cfRule type="cellIs" dxfId="442" priority="25" operator="equal">
      <formula>0</formula>
    </cfRule>
  </conditionalFormatting>
  <conditionalFormatting sqref="AE241:AK244">
    <cfRule type="expression" dxfId="441" priority="24">
      <formula>($AB$245=0)</formula>
    </cfRule>
  </conditionalFormatting>
  <conditionalFormatting sqref="AO241:AQ244">
    <cfRule type="expression" dxfId="440" priority="23">
      <formula>($AB$245=0)</formula>
    </cfRule>
  </conditionalFormatting>
  <conditionalFormatting sqref="AZ241:BI244">
    <cfRule type="expression" dxfId="439" priority="22">
      <formula>$AW$245=0</formula>
    </cfRule>
  </conditionalFormatting>
  <conditionalFormatting sqref="AY105:AZ107">
    <cfRule type="cellIs" dxfId="438" priority="21" operator="equal">
      <formula>0</formula>
    </cfRule>
  </conditionalFormatting>
  <conditionalFormatting sqref="AY120:AZ122">
    <cfRule type="cellIs" dxfId="437" priority="20" operator="equal">
      <formula>0</formula>
    </cfRule>
  </conditionalFormatting>
  <conditionalFormatting sqref="AY132:AZ134">
    <cfRule type="cellIs" dxfId="436" priority="19" operator="equal">
      <formula>0</formula>
    </cfRule>
  </conditionalFormatting>
  <conditionalFormatting sqref="AY138:AZ140">
    <cfRule type="cellIs" dxfId="435" priority="18" operator="equal">
      <formula>0</formula>
    </cfRule>
  </conditionalFormatting>
  <conditionalFormatting sqref="BJ165:BL170">
    <cfRule type="cellIs" dxfId="434" priority="17" operator="equal">
      <formula>0</formula>
    </cfRule>
  </conditionalFormatting>
  <conditionalFormatting sqref="BJ165:BL170">
    <cfRule type="cellIs" dxfId="433" priority="16" operator="lessThan">
      <formula>0</formula>
    </cfRule>
  </conditionalFormatting>
  <conditionalFormatting sqref="BJ171:BL173">
    <cfRule type="cellIs" dxfId="432" priority="15" operator="equal">
      <formula>0</formula>
    </cfRule>
  </conditionalFormatting>
  <conditionalFormatting sqref="BJ171:BL173">
    <cfRule type="cellIs" dxfId="431" priority="14" operator="lessThan">
      <formula>0</formula>
    </cfRule>
  </conditionalFormatting>
  <conditionalFormatting sqref="BH48:BI53">
    <cfRule type="cellIs" dxfId="430" priority="13" operator="equal">
      <formula>0</formula>
    </cfRule>
  </conditionalFormatting>
  <conditionalFormatting sqref="BJ174:BL176">
    <cfRule type="cellIs" dxfId="429" priority="12" operator="equal">
      <formula>0</formula>
    </cfRule>
  </conditionalFormatting>
  <conditionalFormatting sqref="BJ174:BL176">
    <cfRule type="cellIs" dxfId="428" priority="11" operator="lessThan">
      <formula>0</formula>
    </cfRule>
  </conditionalFormatting>
  <conditionalFormatting sqref="AL245:AN248">
    <cfRule type="expression" dxfId="427" priority="10">
      <formula>($AB$245=0)</formula>
    </cfRule>
  </conditionalFormatting>
  <conditionalFormatting sqref="AL241:AN244">
    <cfRule type="expression" dxfId="426" priority="9">
      <formula>($AB$245=0)</formula>
    </cfRule>
  </conditionalFormatting>
  <conditionalFormatting sqref="M66:Y68 Y69:Y71 M72:Y150">
    <cfRule type="cellIs" dxfId="425" priority="8" operator="equal">
      <formula>0</formula>
    </cfRule>
  </conditionalFormatting>
  <conditionalFormatting sqref="AC69:AC71">
    <cfRule type="cellIs" dxfId="424" priority="7" operator="equal">
      <formula>0</formula>
    </cfRule>
  </conditionalFormatting>
  <conditionalFormatting sqref="U69:U71">
    <cfRule type="cellIs" dxfId="423" priority="6" operator="equal">
      <formula>0</formula>
    </cfRule>
  </conditionalFormatting>
  <conditionalFormatting sqref="Q69:Q71">
    <cfRule type="cellIs" dxfId="422" priority="5" operator="equal">
      <formula>0</formula>
    </cfRule>
  </conditionalFormatting>
  <conditionalFormatting sqref="M69:M71">
    <cfRule type="cellIs" dxfId="421" priority="4" operator="equal">
      <formula>0</formula>
    </cfRule>
  </conditionalFormatting>
  <conditionalFormatting sqref="BH42:BI47">
    <cfRule type="cellIs" dxfId="420" priority="3" operator="equal">
      <formula>0</formula>
    </cfRule>
  </conditionalFormatting>
  <conditionalFormatting sqref="BJ177:BL179">
    <cfRule type="cellIs" dxfId="419" priority="2" operator="equal">
      <formula>0</formula>
    </cfRule>
  </conditionalFormatting>
  <conditionalFormatting sqref="BJ177:BL179">
    <cfRule type="cellIs" dxfId="418" priority="1" operator="lessThan">
      <formula>0</formula>
    </cfRule>
  </conditionalFormatting>
  <printOptions horizontalCentered="1"/>
  <pageMargins left="0.25" right="0.25" top="0.25" bottom="0.25" header="0" footer="0"/>
  <pageSetup scale="15" orientation="portrait" r:id="rId1"/>
  <drawing r:id="rId2"/>
  <legacyDrawing r:id="rId3"/>
</worksheet>
</file>

<file path=xl/worksheets/sheet1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56">
    <tabColor theme="8" tint="-0.249977111117893"/>
  </sheetPr>
  <dimension ref="A1:BO308"/>
  <sheetViews>
    <sheetView topLeftCell="A63" zoomScale="30" zoomScaleNormal="30" zoomScaleSheetLayoutView="30" workbookViewId="0">
      <selection activeCell="Y150" sqref="Y150:AB152"/>
    </sheetView>
  </sheetViews>
  <sheetFormatPr defaultRowHeight="15"/>
  <cols>
    <col min="2" max="15" width="9.42578125" customWidth="1"/>
    <col min="16" max="16" width="21" customWidth="1"/>
    <col min="17" max="17" width="9.42578125" customWidth="1"/>
    <col min="18" max="18" width="10.85546875" customWidth="1"/>
    <col min="19" max="19" width="16.28515625" customWidth="1"/>
    <col min="20" max="20" width="8.28515625" customWidth="1"/>
    <col min="21" max="23" width="9.42578125" customWidth="1"/>
    <col min="24" max="24" width="17.5703125" customWidth="1"/>
    <col min="25" max="25" width="14.5703125" customWidth="1"/>
    <col min="26" max="27" width="10.5703125" customWidth="1"/>
    <col min="28" max="28" width="7.140625" customWidth="1"/>
    <col min="29" max="31" width="9.42578125" customWidth="1"/>
    <col min="32" max="32" width="15.5703125" customWidth="1"/>
    <col min="33" max="40" width="9.42578125" customWidth="1"/>
    <col min="41" max="41" width="18.5703125" customWidth="1"/>
    <col min="42" max="46" width="9.42578125" customWidth="1"/>
    <col min="47" max="47" width="16.28515625" customWidth="1"/>
    <col min="48" max="49" width="9.42578125" customWidth="1"/>
    <col min="50" max="50" width="12" customWidth="1"/>
    <col min="51" max="51" width="9.42578125" customWidth="1"/>
    <col min="52" max="52" width="12" customWidth="1"/>
    <col min="53" max="53" width="9.42578125" customWidth="1"/>
    <col min="54" max="56" width="11.5703125" customWidth="1"/>
    <col min="57" max="59" width="9.42578125" customWidth="1"/>
    <col min="60" max="60" width="12" customWidth="1"/>
    <col min="61" max="61" width="11.42578125" customWidth="1"/>
    <col min="63" max="63" width="9.140625" customWidth="1"/>
  </cols>
  <sheetData>
    <row r="1" spans="2:61" ht="15.75" thickBot="1"/>
    <row r="2" spans="2:61" ht="15" customHeight="1" thickTop="1">
      <c r="B2" s="475" t="s">
        <v>0</v>
      </c>
      <c r="C2" s="476"/>
      <c r="D2" s="476"/>
      <c r="E2" s="476"/>
      <c r="F2" s="476"/>
      <c r="G2" s="476"/>
      <c r="H2" s="476"/>
      <c r="I2" s="476"/>
      <c r="J2" s="476"/>
      <c r="K2" s="476"/>
      <c r="L2" s="476"/>
      <c r="M2" s="476"/>
      <c r="N2" s="476"/>
      <c r="O2" s="476"/>
      <c r="P2" s="476"/>
      <c r="Q2" s="476"/>
      <c r="R2" s="476"/>
      <c r="S2" s="476"/>
      <c r="T2" s="476"/>
      <c r="U2" s="476"/>
      <c r="V2" s="476"/>
      <c r="W2" s="476"/>
      <c r="X2" s="476"/>
      <c r="Y2" s="476"/>
      <c r="Z2" s="476"/>
      <c r="AA2" s="476"/>
      <c r="AB2" s="476"/>
      <c r="AC2" s="476"/>
      <c r="AD2" s="476"/>
      <c r="AE2" s="476"/>
      <c r="AF2" s="476"/>
      <c r="AG2" s="476"/>
      <c r="AH2" s="476"/>
      <c r="AI2" s="476"/>
      <c r="AJ2" s="476"/>
      <c r="AK2" s="476"/>
      <c r="AL2" s="476"/>
      <c r="AM2" s="476"/>
      <c r="AN2" s="476"/>
      <c r="AO2" s="476"/>
      <c r="AP2" s="476"/>
      <c r="AQ2" s="476"/>
      <c r="AR2" s="476"/>
      <c r="AS2" s="476"/>
      <c r="AT2" s="476"/>
      <c r="AU2" s="476"/>
      <c r="AV2" s="476"/>
      <c r="AW2" s="476"/>
      <c r="AX2" s="476"/>
      <c r="AY2" s="476"/>
      <c r="AZ2" s="481"/>
      <c r="BA2" s="481"/>
      <c r="BB2" s="481"/>
      <c r="BC2" s="481"/>
      <c r="BD2" s="481"/>
      <c r="BE2" s="481"/>
      <c r="BF2" s="481"/>
      <c r="BG2" s="481"/>
      <c r="BH2" s="481"/>
      <c r="BI2" s="482"/>
    </row>
    <row r="3" spans="2:61" ht="15" customHeight="1">
      <c r="B3" s="477"/>
      <c r="C3" s="478"/>
      <c r="D3" s="478"/>
      <c r="E3" s="478"/>
      <c r="F3" s="478"/>
      <c r="G3" s="478"/>
      <c r="H3" s="478"/>
      <c r="I3" s="478"/>
      <c r="J3" s="478"/>
      <c r="K3" s="478"/>
      <c r="L3" s="478"/>
      <c r="M3" s="478"/>
      <c r="N3" s="478"/>
      <c r="O3" s="478"/>
      <c r="P3" s="478"/>
      <c r="Q3" s="478"/>
      <c r="R3" s="478"/>
      <c r="S3" s="478"/>
      <c r="T3" s="478"/>
      <c r="U3" s="478"/>
      <c r="V3" s="478"/>
      <c r="W3" s="478"/>
      <c r="X3" s="478"/>
      <c r="Y3" s="478"/>
      <c r="Z3" s="478"/>
      <c r="AA3" s="478"/>
      <c r="AB3" s="478"/>
      <c r="AC3" s="478"/>
      <c r="AD3" s="478"/>
      <c r="AE3" s="478"/>
      <c r="AF3" s="478"/>
      <c r="AG3" s="478"/>
      <c r="AH3" s="478"/>
      <c r="AI3" s="478"/>
      <c r="AJ3" s="478"/>
      <c r="AK3" s="478"/>
      <c r="AL3" s="478"/>
      <c r="AM3" s="478"/>
      <c r="AN3" s="478"/>
      <c r="AO3" s="478"/>
      <c r="AP3" s="478"/>
      <c r="AQ3" s="478"/>
      <c r="AR3" s="478"/>
      <c r="AS3" s="478"/>
      <c r="AT3" s="478"/>
      <c r="AU3" s="478"/>
      <c r="AV3" s="478"/>
      <c r="AW3" s="478"/>
      <c r="AX3" s="478"/>
      <c r="AY3" s="478"/>
      <c r="AZ3" s="483"/>
      <c r="BA3" s="483"/>
      <c r="BB3" s="483"/>
      <c r="BC3" s="483"/>
      <c r="BD3" s="483"/>
      <c r="BE3" s="483"/>
      <c r="BF3" s="483"/>
      <c r="BG3" s="483"/>
      <c r="BH3" s="483"/>
      <c r="BI3" s="484"/>
    </row>
    <row r="4" spans="2:61" ht="15" customHeight="1">
      <c r="B4" s="477"/>
      <c r="C4" s="478"/>
      <c r="D4" s="478"/>
      <c r="E4" s="478"/>
      <c r="F4" s="478"/>
      <c r="G4" s="478"/>
      <c r="H4" s="478"/>
      <c r="I4" s="478"/>
      <c r="J4" s="478"/>
      <c r="K4" s="478"/>
      <c r="L4" s="478"/>
      <c r="M4" s="478"/>
      <c r="N4" s="478"/>
      <c r="O4" s="478"/>
      <c r="P4" s="478"/>
      <c r="Q4" s="478"/>
      <c r="R4" s="478"/>
      <c r="S4" s="478"/>
      <c r="T4" s="478"/>
      <c r="U4" s="478"/>
      <c r="V4" s="478"/>
      <c r="W4" s="478"/>
      <c r="X4" s="478"/>
      <c r="Y4" s="478"/>
      <c r="Z4" s="478"/>
      <c r="AA4" s="478"/>
      <c r="AB4" s="478"/>
      <c r="AC4" s="478"/>
      <c r="AD4" s="478"/>
      <c r="AE4" s="478"/>
      <c r="AF4" s="478"/>
      <c r="AG4" s="478"/>
      <c r="AH4" s="478"/>
      <c r="AI4" s="478"/>
      <c r="AJ4" s="478"/>
      <c r="AK4" s="478"/>
      <c r="AL4" s="478"/>
      <c r="AM4" s="478"/>
      <c r="AN4" s="478"/>
      <c r="AO4" s="478"/>
      <c r="AP4" s="478"/>
      <c r="AQ4" s="478"/>
      <c r="AR4" s="478"/>
      <c r="AS4" s="478"/>
      <c r="AT4" s="478"/>
      <c r="AU4" s="478"/>
      <c r="AV4" s="478"/>
      <c r="AW4" s="478"/>
      <c r="AX4" s="478"/>
      <c r="AY4" s="478"/>
      <c r="AZ4" s="483"/>
      <c r="BA4" s="483"/>
      <c r="BB4" s="483"/>
      <c r="BC4" s="483"/>
      <c r="BD4" s="483"/>
      <c r="BE4" s="483"/>
      <c r="BF4" s="483"/>
      <c r="BG4" s="483"/>
      <c r="BH4" s="483"/>
      <c r="BI4" s="484"/>
    </row>
    <row r="5" spans="2:61" ht="15" customHeight="1">
      <c r="B5" s="477"/>
      <c r="C5" s="478"/>
      <c r="D5" s="478"/>
      <c r="E5" s="478"/>
      <c r="F5" s="478"/>
      <c r="G5" s="478"/>
      <c r="H5" s="478"/>
      <c r="I5" s="478"/>
      <c r="J5" s="478"/>
      <c r="K5" s="478"/>
      <c r="L5" s="478"/>
      <c r="M5" s="478"/>
      <c r="N5" s="478"/>
      <c r="O5" s="478"/>
      <c r="P5" s="478"/>
      <c r="Q5" s="478"/>
      <c r="R5" s="478"/>
      <c r="S5" s="478"/>
      <c r="T5" s="478"/>
      <c r="U5" s="478"/>
      <c r="V5" s="478"/>
      <c r="W5" s="478"/>
      <c r="X5" s="478"/>
      <c r="Y5" s="478"/>
      <c r="Z5" s="478"/>
      <c r="AA5" s="478"/>
      <c r="AB5" s="478"/>
      <c r="AC5" s="478"/>
      <c r="AD5" s="478"/>
      <c r="AE5" s="478"/>
      <c r="AF5" s="478"/>
      <c r="AG5" s="478"/>
      <c r="AH5" s="478"/>
      <c r="AI5" s="478"/>
      <c r="AJ5" s="478"/>
      <c r="AK5" s="478"/>
      <c r="AL5" s="478"/>
      <c r="AM5" s="478"/>
      <c r="AN5" s="478"/>
      <c r="AO5" s="478"/>
      <c r="AP5" s="478"/>
      <c r="AQ5" s="478"/>
      <c r="AR5" s="478"/>
      <c r="AS5" s="478"/>
      <c r="AT5" s="478"/>
      <c r="AU5" s="478"/>
      <c r="AV5" s="478"/>
      <c r="AW5" s="478"/>
      <c r="AX5" s="478"/>
      <c r="AY5" s="478"/>
      <c r="AZ5" s="483"/>
      <c r="BA5" s="483"/>
      <c r="BB5" s="483"/>
      <c r="BC5" s="483"/>
      <c r="BD5" s="483"/>
      <c r="BE5" s="483"/>
      <c r="BF5" s="483"/>
      <c r="BG5" s="483"/>
      <c r="BH5" s="483"/>
      <c r="BI5" s="484"/>
    </row>
    <row r="6" spans="2:61" ht="15" customHeight="1">
      <c r="B6" s="477"/>
      <c r="C6" s="478"/>
      <c r="D6" s="478"/>
      <c r="E6" s="478"/>
      <c r="F6" s="478"/>
      <c r="G6" s="478"/>
      <c r="H6" s="478"/>
      <c r="I6" s="478"/>
      <c r="J6" s="478"/>
      <c r="K6" s="478"/>
      <c r="L6" s="478"/>
      <c r="M6" s="478"/>
      <c r="N6" s="478"/>
      <c r="O6" s="478"/>
      <c r="P6" s="478"/>
      <c r="Q6" s="478"/>
      <c r="R6" s="478"/>
      <c r="S6" s="478"/>
      <c r="T6" s="478"/>
      <c r="U6" s="478"/>
      <c r="V6" s="478"/>
      <c r="W6" s="478"/>
      <c r="X6" s="478"/>
      <c r="Y6" s="478"/>
      <c r="Z6" s="478"/>
      <c r="AA6" s="478"/>
      <c r="AB6" s="478"/>
      <c r="AC6" s="478"/>
      <c r="AD6" s="478"/>
      <c r="AE6" s="478"/>
      <c r="AF6" s="478"/>
      <c r="AG6" s="478"/>
      <c r="AH6" s="478"/>
      <c r="AI6" s="478"/>
      <c r="AJ6" s="478"/>
      <c r="AK6" s="478"/>
      <c r="AL6" s="478"/>
      <c r="AM6" s="478"/>
      <c r="AN6" s="478"/>
      <c r="AO6" s="478"/>
      <c r="AP6" s="478"/>
      <c r="AQ6" s="478"/>
      <c r="AR6" s="478"/>
      <c r="AS6" s="478"/>
      <c r="AT6" s="478"/>
      <c r="AU6" s="478"/>
      <c r="AV6" s="478"/>
      <c r="AW6" s="478"/>
      <c r="AX6" s="478"/>
      <c r="AY6" s="478"/>
      <c r="AZ6" s="483"/>
      <c r="BA6" s="483"/>
      <c r="BB6" s="483"/>
      <c r="BC6" s="483"/>
      <c r="BD6" s="483"/>
      <c r="BE6" s="483"/>
      <c r="BF6" s="483"/>
      <c r="BG6" s="483"/>
      <c r="BH6" s="483"/>
      <c r="BI6" s="484"/>
    </row>
    <row r="7" spans="2:61" ht="15" customHeight="1">
      <c r="B7" s="477"/>
      <c r="C7" s="478"/>
      <c r="D7" s="478"/>
      <c r="E7" s="478"/>
      <c r="F7" s="478"/>
      <c r="G7" s="478"/>
      <c r="H7" s="478"/>
      <c r="I7" s="478"/>
      <c r="J7" s="478"/>
      <c r="K7" s="478"/>
      <c r="L7" s="478"/>
      <c r="M7" s="478"/>
      <c r="N7" s="478"/>
      <c r="O7" s="478"/>
      <c r="P7" s="478"/>
      <c r="Q7" s="478"/>
      <c r="R7" s="478"/>
      <c r="S7" s="478"/>
      <c r="T7" s="478"/>
      <c r="U7" s="478"/>
      <c r="V7" s="478"/>
      <c r="W7" s="478"/>
      <c r="X7" s="478"/>
      <c r="Y7" s="478"/>
      <c r="Z7" s="478"/>
      <c r="AA7" s="478"/>
      <c r="AB7" s="478"/>
      <c r="AC7" s="478"/>
      <c r="AD7" s="478"/>
      <c r="AE7" s="478"/>
      <c r="AF7" s="478"/>
      <c r="AG7" s="478"/>
      <c r="AH7" s="478"/>
      <c r="AI7" s="478"/>
      <c r="AJ7" s="478"/>
      <c r="AK7" s="478"/>
      <c r="AL7" s="478"/>
      <c r="AM7" s="478"/>
      <c r="AN7" s="478"/>
      <c r="AO7" s="478"/>
      <c r="AP7" s="478"/>
      <c r="AQ7" s="478"/>
      <c r="AR7" s="478"/>
      <c r="AS7" s="478"/>
      <c r="AT7" s="478"/>
      <c r="AU7" s="478"/>
      <c r="AV7" s="478"/>
      <c r="AW7" s="478"/>
      <c r="AX7" s="478"/>
      <c r="AY7" s="478"/>
      <c r="AZ7" s="483"/>
      <c r="BA7" s="483"/>
      <c r="BB7" s="483"/>
      <c r="BC7" s="483"/>
      <c r="BD7" s="483"/>
      <c r="BE7" s="483"/>
      <c r="BF7" s="483"/>
      <c r="BG7" s="483"/>
      <c r="BH7" s="483"/>
      <c r="BI7" s="484"/>
    </row>
    <row r="8" spans="2:61" ht="15" customHeight="1">
      <c r="B8" s="477"/>
      <c r="C8" s="478"/>
      <c r="D8" s="478"/>
      <c r="E8" s="478"/>
      <c r="F8" s="478"/>
      <c r="G8" s="478"/>
      <c r="H8" s="478"/>
      <c r="I8" s="478"/>
      <c r="J8" s="478"/>
      <c r="K8" s="478"/>
      <c r="L8" s="478"/>
      <c r="M8" s="478"/>
      <c r="N8" s="478"/>
      <c r="O8" s="478"/>
      <c r="P8" s="478"/>
      <c r="Q8" s="478"/>
      <c r="R8" s="478"/>
      <c r="S8" s="478"/>
      <c r="T8" s="478"/>
      <c r="U8" s="478"/>
      <c r="V8" s="478"/>
      <c r="W8" s="478"/>
      <c r="X8" s="478"/>
      <c r="Y8" s="478"/>
      <c r="Z8" s="478"/>
      <c r="AA8" s="478"/>
      <c r="AB8" s="478"/>
      <c r="AC8" s="478"/>
      <c r="AD8" s="478"/>
      <c r="AE8" s="478"/>
      <c r="AF8" s="478"/>
      <c r="AG8" s="478"/>
      <c r="AH8" s="478"/>
      <c r="AI8" s="478"/>
      <c r="AJ8" s="478"/>
      <c r="AK8" s="478"/>
      <c r="AL8" s="478"/>
      <c r="AM8" s="478"/>
      <c r="AN8" s="478"/>
      <c r="AO8" s="478"/>
      <c r="AP8" s="478"/>
      <c r="AQ8" s="478"/>
      <c r="AR8" s="478"/>
      <c r="AS8" s="478"/>
      <c r="AT8" s="478"/>
      <c r="AU8" s="478"/>
      <c r="AV8" s="478"/>
      <c r="AW8" s="478"/>
      <c r="AX8" s="478"/>
      <c r="AY8" s="478"/>
      <c r="AZ8" s="483"/>
      <c r="BA8" s="483"/>
      <c r="BB8" s="483"/>
      <c r="BC8" s="483"/>
      <c r="BD8" s="483"/>
      <c r="BE8" s="483"/>
      <c r="BF8" s="483"/>
      <c r="BG8" s="483"/>
      <c r="BH8" s="483"/>
      <c r="BI8" s="484"/>
    </row>
    <row r="9" spans="2:61" ht="15" customHeight="1">
      <c r="B9" s="477"/>
      <c r="C9" s="478"/>
      <c r="D9" s="478"/>
      <c r="E9" s="478"/>
      <c r="F9" s="478"/>
      <c r="G9" s="478"/>
      <c r="H9" s="478"/>
      <c r="I9" s="478"/>
      <c r="J9" s="478"/>
      <c r="K9" s="478"/>
      <c r="L9" s="478"/>
      <c r="M9" s="478"/>
      <c r="N9" s="478"/>
      <c r="O9" s="478"/>
      <c r="P9" s="478"/>
      <c r="Q9" s="478"/>
      <c r="R9" s="478"/>
      <c r="S9" s="478"/>
      <c r="T9" s="478"/>
      <c r="U9" s="478"/>
      <c r="V9" s="478"/>
      <c r="W9" s="478"/>
      <c r="X9" s="478"/>
      <c r="Y9" s="478"/>
      <c r="Z9" s="478"/>
      <c r="AA9" s="478"/>
      <c r="AB9" s="478"/>
      <c r="AC9" s="478"/>
      <c r="AD9" s="478"/>
      <c r="AE9" s="478"/>
      <c r="AF9" s="478"/>
      <c r="AG9" s="478"/>
      <c r="AH9" s="478"/>
      <c r="AI9" s="478"/>
      <c r="AJ9" s="478"/>
      <c r="AK9" s="478"/>
      <c r="AL9" s="478"/>
      <c r="AM9" s="478"/>
      <c r="AN9" s="478"/>
      <c r="AO9" s="478"/>
      <c r="AP9" s="478"/>
      <c r="AQ9" s="478"/>
      <c r="AR9" s="478"/>
      <c r="AS9" s="478"/>
      <c r="AT9" s="478"/>
      <c r="AU9" s="478"/>
      <c r="AV9" s="478"/>
      <c r="AW9" s="478"/>
      <c r="AX9" s="478"/>
      <c r="AY9" s="478"/>
      <c r="AZ9" s="483"/>
      <c r="BA9" s="483"/>
      <c r="BB9" s="483"/>
      <c r="BC9" s="483"/>
      <c r="BD9" s="483"/>
      <c r="BE9" s="483"/>
      <c r="BF9" s="483"/>
      <c r="BG9" s="483"/>
      <c r="BH9" s="483"/>
      <c r="BI9" s="484"/>
    </row>
    <row r="10" spans="2:61" ht="15" customHeight="1">
      <c r="B10" s="477"/>
      <c r="C10" s="478"/>
      <c r="D10" s="478"/>
      <c r="E10" s="478"/>
      <c r="F10" s="478"/>
      <c r="G10" s="478"/>
      <c r="H10" s="478"/>
      <c r="I10" s="478"/>
      <c r="J10" s="478"/>
      <c r="K10" s="478"/>
      <c r="L10" s="478"/>
      <c r="M10" s="478"/>
      <c r="N10" s="478"/>
      <c r="O10" s="478"/>
      <c r="P10" s="478"/>
      <c r="Q10" s="478"/>
      <c r="R10" s="478"/>
      <c r="S10" s="478"/>
      <c r="T10" s="478"/>
      <c r="U10" s="478"/>
      <c r="V10" s="478"/>
      <c r="W10" s="478"/>
      <c r="X10" s="478"/>
      <c r="Y10" s="478"/>
      <c r="Z10" s="478"/>
      <c r="AA10" s="478"/>
      <c r="AB10" s="478"/>
      <c r="AC10" s="478"/>
      <c r="AD10" s="478"/>
      <c r="AE10" s="478"/>
      <c r="AF10" s="478"/>
      <c r="AG10" s="478"/>
      <c r="AH10" s="478"/>
      <c r="AI10" s="478"/>
      <c r="AJ10" s="478"/>
      <c r="AK10" s="478"/>
      <c r="AL10" s="478"/>
      <c r="AM10" s="478"/>
      <c r="AN10" s="478"/>
      <c r="AO10" s="478"/>
      <c r="AP10" s="478"/>
      <c r="AQ10" s="478"/>
      <c r="AR10" s="478"/>
      <c r="AS10" s="478"/>
      <c r="AT10" s="478"/>
      <c r="AU10" s="478"/>
      <c r="AV10" s="478"/>
      <c r="AW10" s="478"/>
      <c r="AX10" s="478"/>
      <c r="AY10" s="478"/>
      <c r="AZ10" s="483"/>
      <c r="BA10" s="483"/>
      <c r="BB10" s="483"/>
      <c r="BC10" s="483"/>
      <c r="BD10" s="483"/>
      <c r="BE10" s="483"/>
      <c r="BF10" s="483"/>
      <c r="BG10" s="483"/>
      <c r="BH10" s="483"/>
      <c r="BI10" s="484"/>
    </row>
    <row r="11" spans="2:61" ht="15.75" customHeight="1" thickBot="1">
      <c r="B11" s="479"/>
      <c r="C11" s="480"/>
      <c r="D11" s="480"/>
      <c r="E11" s="480"/>
      <c r="F11" s="480"/>
      <c r="G11" s="480"/>
      <c r="H11" s="480"/>
      <c r="I11" s="480"/>
      <c r="J11" s="480"/>
      <c r="K11" s="480"/>
      <c r="L11" s="480"/>
      <c r="M11" s="480"/>
      <c r="N11" s="480"/>
      <c r="O11" s="480"/>
      <c r="P11" s="480"/>
      <c r="Q11" s="480"/>
      <c r="R11" s="480"/>
      <c r="S11" s="480"/>
      <c r="T11" s="480"/>
      <c r="U11" s="480"/>
      <c r="V11" s="480"/>
      <c r="W11" s="480"/>
      <c r="X11" s="480"/>
      <c r="Y11" s="480"/>
      <c r="Z11" s="480"/>
      <c r="AA11" s="480"/>
      <c r="AB11" s="480"/>
      <c r="AC11" s="480"/>
      <c r="AD11" s="480"/>
      <c r="AE11" s="480"/>
      <c r="AF11" s="480"/>
      <c r="AG11" s="480"/>
      <c r="AH11" s="480"/>
      <c r="AI11" s="480"/>
      <c r="AJ11" s="480"/>
      <c r="AK11" s="480"/>
      <c r="AL11" s="480"/>
      <c r="AM11" s="480"/>
      <c r="AN11" s="480"/>
      <c r="AO11" s="480"/>
      <c r="AP11" s="480"/>
      <c r="AQ11" s="480"/>
      <c r="AR11" s="480"/>
      <c r="AS11" s="480"/>
      <c r="AT11" s="480"/>
      <c r="AU11" s="480"/>
      <c r="AV11" s="480"/>
      <c r="AW11" s="480"/>
      <c r="AX11" s="480"/>
      <c r="AY11" s="480"/>
      <c r="AZ11" s="485"/>
      <c r="BA11" s="485"/>
      <c r="BB11" s="485"/>
      <c r="BC11" s="485"/>
      <c r="BD11" s="485"/>
      <c r="BE11" s="485"/>
      <c r="BF11" s="485"/>
      <c r="BG11" s="485"/>
      <c r="BH11" s="485"/>
      <c r="BI11" s="486"/>
    </row>
    <row r="12" spans="2:61" ht="16.5" customHeight="1" thickTop="1" thickBot="1">
      <c r="B12" s="183" t="s">
        <v>1</v>
      </c>
      <c r="C12" s="183"/>
      <c r="D12" s="183"/>
      <c r="E12" s="183"/>
      <c r="F12" s="183"/>
      <c r="G12" s="183"/>
      <c r="H12" s="183"/>
      <c r="I12" s="183"/>
      <c r="J12" s="183"/>
      <c r="K12" s="183"/>
      <c r="L12" s="183"/>
      <c r="M12" s="183"/>
      <c r="N12" s="183"/>
      <c r="O12" s="183"/>
      <c r="P12" s="183"/>
      <c r="Q12" s="183"/>
      <c r="R12" s="183"/>
      <c r="S12" s="183"/>
      <c r="T12" s="183"/>
      <c r="U12" s="183"/>
      <c r="V12" s="183"/>
      <c r="W12" s="183"/>
      <c r="X12" s="183"/>
      <c r="Y12" s="183"/>
      <c r="Z12" s="183"/>
      <c r="AA12" s="183"/>
      <c r="AB12" s="183"/>
      <c r="AC12" s="183"/>
      <c r="AD12" s="183"/>
      <c r="AE12" s="183"/>
      <c r="AF12" s="183"/>
      <c r="AG12" s="183"/>
      <c r="AH12" s="183"/>
      <c r="AI12" s="183"/>
      <c r="AJ12" s="183"/>
      <c r="AK12" s="183"/>
      <c r="AL12" s="183"/>
      <c r="AM12" s="183"/>
      <c r="AN12" s="183"/>
      <c r="AO12" s="183"/>
      <c r="AP12" s="183"/>
      <c r="AQ12" s="183"/>
      <c r="AR12" s="183"/>
      <c r="AS12" s="183"/>
      <c r="AT12" s="183"/>
      <c r="AU12" s="183"/>
      <c r="AV12" s="183"/>
      <c r="AW12" s="183"/>
      <c r="AX12" s="183"/>
      <c r="AY12" s="183"/>
      <c r="AZ12" s="183"/>
      <c r="BA12" s="183"/>
      <c r="BB12" s="183"/>
      <c r="BC12" s="183"/>
      <c r="BD12" s="183"/>
      <c r="BE12" s="183"/>
      <c r="BF12" s="183"/>
      <c r="BG12" s="183"/>
      <c r="BH12" s="183"/>
      <c r="BI12" s="183"/>
    </row>
    <row r="13" spans="2:61" ht="16.5" customHeight="1" thickTop="1" thickBot="1">
      <c r="B13" s="183"/>
      <c r="C13" s="183"/>
      <c r="D13" s="183"/>
      <c r="E13" s="183"/>
      <c r="F13" s="183"/>
      <c r="G13" s="183"/>
      <c r="H13" s="183"/>
      <c r="I13" s="183"/>
      <c r="J13" s="183"/>
      <c r="K13" s="183"/>
      <c r="L13" s="183"/>
      <c r="M13" s="183"/>
      <c r="N13" s="183"/>
      <c r="O13" s="183"/>
      <c r="P13" s="183"/>
      <c r="Q13" s="183"/>
      <c r="R13" s="183"/>
      <c r="S13" s="183"/>
      <c r="T13" s="183"/>
      <c r="U13" s="183"/>
      <c r="V13" s="183"/>
      <c r="W13" s="183"/>
      <c r="X13" s="183"/>
      <c r="Y13" s="183"/>
      <c r="Z13" s="183"/>
      <c r="AA13" s="183"/>
      <c r="AB13" s="183"/>
      <c r="AC13" s="183"/>
      <c r="AD13" s="183"/>
      <c r="AE13" s="183"/>
      <c r="AF13" s="183"/>
      <c r="AG13" s="183"/>
      <c r="AH13" s="183"/>
      <c r="AI13" s="183"/>
      <c r="AJ13" s="183"/>
      <c r="AK13" s="183"/>
      <c r="AL13" s="183"/>
      <c r="AM13" s="183"/>
      <c r="AN13" s="183"/>
      <c r="AO13" s="183"/>
      <c r="AP13" s="183"/>
      <c r="AQ13" s="183"/>
      <c r="AR13" s="183"/>
      <c r="AS13" s="183"/>
      <c r="AT13" s="183"/>
      <c r="AU13" s="183"/>
      <c r="AV13" s="183"/>
      <c r="AW13" s="183"/>
      <c r="AX13" s="183"/>
      <c r="AY13" s="183"/>
      <c r="AZ13" s="183"/>
      <c r="BA13" s="183"/>
      <c r="BB13" s="183"/>
      <c r="BC13" s="183"/>
      <c r="BD13" s="183"/>
      <c r="BE13" s="183"/>
      <c r="BF13" s="183"/>
      <c r="BG13" s="183"/>
      <c r="BH13" s="183"/>
      <c r="BI13" s="183"/>
    </row>
    <row r="14" spans="2:61" ht="16.5" customHeight="1" thickTop="1" thickBot="1">
      <c r="B14" s="183"/>
      <c r="C14" s="183"/>
      <c r="D14" s="183"/>
      <c r="E14" s="183"/>
      <c r="F14" s="183"/>
      <c r="G14" s="183"/>
      <c r="H14" s="183"/>
      <c r="I14" s="183"/>
      <c r="J14" s="183"/>
      <c r="K14" s="183"/>
      <c r="L14" s="183"/>
      <c r="M14" s="183"/>
      <c r="N14" s="183"/>
      <c r="O14" s="183"/>
      <c r="P14" s="183"/>
      <c r="Q14" s="183"/>
      <c r="R14" s="183"/>
      <c r="S14" s="183"/>
      <c r="T14" s="183"/>
      <c r="U14" s="183"/>
      <c r="V14" s="183"/>
      <c r="W14" s="183"/>
      <c r="X14" s="183"/>
      <c r="Y14" s="183"/>
      <c r="Z14" s="183"/>
      <c r="AA14" s="183"/>
      <c r="AB14" s="183"/>
      <c r="AC14" s="183"/>
      <c r="AD14" s="183"/>
      <c r="AE14" s="183"/>
      <c r="AF14" s="183"/>
      <c r="AG14" s="183"/>
      <c r="AH14" s="183"/>
      <c r="AI14" s="183"/>
      <c r="AJ14" s="183"/>
      <c r="AK14" s="183"/>
      <c r="AL14" s="183"/>
      <c r="AM14" s="183"/>
      <c r="AN14" s="183"/>
      <c r="AO14" s="183"/>
      <c r="AP14" s="183"/>
      <c r="AQ14" s="183"/>
      <c r="AR14" s="183"/>
      <c r="AS14" s="183"/>
      <c r="AT14" s="183"/>
      <c r="AU14" s="183"/>
      <c r="AV14" s="183"/>
      <c r="AW14" s="183"/>
      <c r="AX14" s="183"/>
      <c r="AY14" s="183"/>
      <c r="AZ14" s="183"/>
      <c r="BA14" s="183"/>
      <c r="BB14" s="183"/>
      <c r="BC14" s="183"/>
      <c r="BD14" s="183"/>
      <c r="BE14" s="183"/>
      <c r="BF14" s="183"/>
      <c r="BG14" s="183"/>
      <c r="BH14" s="183"/>
      <c r="BI14" s="183"/>
    </row>
    <row r="15" spans="2:61" ht="16.5" customHeight="1" thickTop="1" thickBot="1">
      <c r="B15" s="183"/>
      <c r="C15" s="183"/>
      <c r="D15" s="183"/>
      <c r="E15" s="183"/>
      <c r="F15" s="183"/>
      <c r="G15" s="183"/>
      <c r="H15" s="183"/>
      <c r="I15" s="183"/>
      <c r="J15" s="183"/>
      <c r="K15" s="183"/>
      <c r="L15" s="183"/>
      <c r="M15" s="183"/>
      <c r="N15" s="183"/>
      <c r="O15" s="183"/>
      <c r="P15" s="183"/>
      <c r="Q15" s="183"/>
      <c r="R15" s="183"/>
      <c r="S15" s="183"/>
      <c r="T15" s="183"/>
      <c r="U15" s="183"/>
      <c r="V15" s="183"/>
      <c r="W15" s="183"/>
      <c r="X15" s="183"/>
      <c r="Y15" s="183"/>
      <c r="Z15" s="183"/>
      <c r="AA15" s="183"/>
      <c r="AB15" s="183"/>
      <c r="AC15" s="183"/>
      <c r="AD15" s="183"/>
      <c r="AE15" s="183"/>
      <c r="AF15" s="183"/>
      <c r="AG15" s="183"/>
      <c r="AH15" s="183"/>
      <c r="AI15" s="183"/>
      <c r="AJ15" s="183"/>
      <c r="AK15" s="183"/>
      <c r="AL15" s="183"/>
      <c r="AM15" s="183"/>
      <c r="AN15" s="183"/>
      <c r="AO15" s="183"/>
      <c r="AP15" s="183"/>
      <c r="AQ15" s="183"/>
      <c r="AR15" s="183"/>
      <c r="AS15" s="183"/>
      <c r="AT15" s="183"/>
      <c r="AU15" s="183"/>
      <c r="AV15" s="183"/>
      <c r="AW15" s="183"/>
      <c r="AX15" s="183"/>
      <c r="AY15" s="183"/>
      <c r="AZ15" s="183"/>
      <c r="BA15" s="183"/>
      <c r="BB15" s="183"/>
      <c r="BC15" s="183"/>
      <c r="BD15" s="183"/>
      <c r="BE15" s="183"/>
      <c r="BF15" s="183"/>
      <c r="BG15" s="183"/>
      <c r="BH15" s="183"/>
      <c r="BI15" s="183"/>
    </row>
    <row r="16" spans="2:61" ht="16.5" customHeight="1" thickTop="1" thickBot="1">
      <c r="B16" s="146"/>
      <c r="C16" s="146"/>
      <c r="D16" s="146"/>
      <c r="E16" s="146"/>
      <c r="F16" s="146"/>
      <c r="G16" s="146"/>
      <c r="H16" s="146"/>
      <c r="I16" s="146"/>
      <c r="J16" s="146"/>
      <c r="K16" s="146"/>
      <c r="L16" s="146"/>
      <c r="M16" s="146"/>
      <c r="N16" s="146"/>
      <c r="O16" s="146"/>
      <c r="P16" s="146"/>
      <c r="Q16" s="146"/>
      <c r="R16" s="146"/>
      <c r="S16" s="146"/>
      <c r="T16" s="146"/>
      <c r="U16" s="146"/>
      <c r="V16" s="146"/>
      <c r="W16" s="146"/>
      <c r="X16" s="146"/>
      <c r="Y16" s="146"/>
      <c r="Z16" s="146"/>
      <c r="AA16" s="146"/>
      <c r="AB16" s="146"/>
      <c r="AC16" s="146"/>
      <c r="AD16" s="146"/>
      <c r="AE16" s="146"/>
      <c r="AF16" s="146"/>
      <c r="AG16" s="146"/>
      <c r="AH16" s="146"/>
      <c r="AI16" s="146"/>
      <c r="AJ16" s="146"/>
      <c r="AK16" s="146"/>
      <c r="AL16" s="146"/>
      <c r="AM16" s="146"/>
      <c r="AN16" s="146"/>
      <c r="AO16" s="146"/>
      <c r="AP16" s="146"/>
      <c r="AQ16" s="146"/>
      <c r="AR16" s="146"/>
      <c r="AS16" s="146"/>
      <c r="AT16" s="146"/>
      <c r="AU16" s="146"/>
      <c r="AV16" s="146"/>
      <c r="AW16" s="146"/>
      <c r="AX16" s="146"/>
      <c r="AY16" s="146"/>
      <c r="AZ16" s="146"/>
      <c r="BA16" s="146"/>
      <c r="BB16" s="146"/>
      <c r="BC16" s="146"/>
      <c r="BD16" s="146"/>
      <c r="BE16" s="146"/>
      <c r="BF16" s="146"/>
      <c r="BG16" s="146"/>
      <c r="BH16" s="146"/>
      <c r="BI16" s="146"/>
    </row>
    <row r="17" spans="2:61" ht="16.5" customHeight="1" thickTop="1" thickBot="1">
      <c r="B17" s="146"/>
      <c r="C17" s="146"/>
      <c r="D17" s="146"/>
      <c r="E17" s="146"/>
      <c r="F17" s="146"/>
      <c r="G17" s="146"/>
      <c r="H17" s="146"/>
      <c r="I17" s="146"/>
      <c r="J17" s="146"/>
      <c r="K17" s="146"/>
      <c r="L17" s="146"/>
      <c r="M17" s="146"/>
      <c r="N17" s="146"/>
      <c r="O17" s="146"/>
      <c r="P17" s="146"/>
      <c r="Q17" s="146"/>
      <c r="R17" s="146"/>
      <c r="S17" s="146"/>
      <c r="T17" s="146"/>
      <c r="U17" s="146"/>
      <c r="V17" s="146"/>
      <c r="W17" s="146"/>
      <c r="X17" s="146"/>
      <c r="Y17" s="146"/>
      <c r="Z17" s="146"/>
      <c r="AA17" s="146"/>
      <c r="AB17" s="146"/>
      <c r="AC17" s="146"/>
      <c r="AD17" s="146"/>
      <c r="AE17" s="146"/>
      <c r="AF17" s="146"/>
      <c r="AG17" s="146"/>
      <c r="AH17" s="146"/>
      <c r="AI17" s="146"/>
      <c r="AJ17" s="146"/>
      <c r="AK17" s="146"/>
      <c r="AL17" s="146"/>
      <c r="AM17" s="146"/>
      <c r="AN17" s="146"/>
      <c r="AO17" s="146"/>
      <c r="AP17" s="146"/>
      <c r="AQ17" s="146"/>
      <c r="AR17" s="146"/>
      <c r="AS17" s="146"/>
      <c r="AT17" s="146"/>
      <c r="AU17" s="146"/>
      <c r="AV17" s="146"/>
      <c r="AW17" s="146"/>
      <c r="AX17" s="146"/>
      <c r="AY17" s="146"/>
      <c r="AZ17" s="146"/>
      <c r="BA17" s="146"/>
      <c r="BB17" s="146"/>
      <c r="BC17" s="146"/>
      <c r="BD17" s="146"/>
      <c r="BE17" s="146"/>
      <c r="BF17" s="146"/>
      <c r="BG17" s="146"/>
      <c r="BH17" s="146"/>
      <c r="BI17" s="146"/>
    </row>
    <row r="18" spans="2:61" ht="15" customHeight="1" thickTop="1" thickBot="1">
      <c r="B18" s="461" t="s">
        <v>2</v>
      </c>
      <c r="C18" s="461"/>
      <c r="D18" s="461"/>
      <c r="E18" s="461"/>
      <c r="F18" s="461"/>
      <c r="G18" s="461"/>
      <c r="H18" s="461"/>
      <c r="I18" s="461"/>
      <c r="J18" s="461"/>
      <c r="K18" s="414" t="s">
        <v>260</v>
      </c>
      <c r="L18" s="414"/>
      <c r="M18" s="414"/>
      <c r="N18" s="414"/>
      <c r="O18" s="414"/>
      <c r="P18" s="414"/>
      <c r="Q18" s="414"/>
      <c r="R18" s="414"/>
      <c r="S18" s="414"/>
      <c r="T18" s="461" t="s">
        <v>3</v>
      </c>
      <c r="U18" s="461"/>
      <c r="V18" s="461"/>
      <c r="W18" s="461"/>
      <c r="X18" s="461"/>
      <c r="Y18" s="461"/>
      <c r="Z18" s="461"/>
      <c r="AA18" s="461"/>
      <c r="AB18" s="461"/>
      <c r="AC18" s="461"/>
      <c r="AD18" s="461"/>
      <c r="AE18" s="461"/>
      <c r="AF18" s="461"/>
      <c r="AG18" s="496">
        <f>'15.02'!AG18+1</f>
        <v>44243</v>
      </c>
      <c r="AH18" s="496"/>
      <c r="AI18" s="496"/>
      <c r="AJ18" s="496"/>
      <c r="AK18" s="496"/>
      <c r="AL18" s="496"/>
      <c r="AM18" s="496"/>
      <c r="AN18" s="496"/>
      <c r="AO18" s="496"/>
      <c r="AP18" s="183" t="s">
        <v>4</v>
      </c>
      <c r="AQ18" s="183"/>
      <c r="AR18" s="183"/>
      <c r="AS18" s="183"/>
      <c r="AT18" s="183"/>
      <c r="AU18" s="183"/>
      <c r="AV18" s="183"/>
      <c r="AW18" s="183"/>
      <c r="AX18" s="183"/>
      <c r="AY18" s="183"/>
      <c r="AZ18" s="183"/>
      <c r="BA18" s="183"/>
      <c r="BB18" s="183"/>
      <c r="BC18" s="183"/>
      <c r="BD18" s="183"/>
      <c r="BE18" s="183"/>
      <c r="BF18" s="183"/>
      <c r="BG18" s="183"/>
      <c r="BH18" s="183"/>
      <c r="BI18" s="183"/>
    </row>
    <row r="19" spans="2:61" ht="15" customHeight="1" thickTop="1" thickBot="1">
      <c r="B19" s="461"/>
      <c r="C19" s="461"/>
      <c r="D19" s="461"/>
      <c r="E19" s="461"/>
      <c r="F19" s="461"/>
      <c r="G19" s="461"/>
      <c r="H19" s="461"/>
      <c r="I19" s="461"/>
      <c r="J19" s="461"/>
      <c r="K19" s="414"/>
      <c r="L19" s="414"/>
      <c r="M19" s="414"/>
      <c r="N19" s="414"/>
      <c r="O19" s="414"/>
      <c r="P19" s="414"/>
      <c r="Q19" s="414"/>
      <c r="R19" s="414"/>
      <c r="S19" s="414"/>
      <c r="T19" s="461"/>
      <c r="U19" s="461"/>
      <c r="V19" s="461"/>
      <c r="W19" s="461"/>
      <c r="X19" s="461"/>
      <c r="Y19" s="461"/>
      <c r="Z19" s="461"/>
      <c r="AA19" s="461"/>
      <c r="AB19" s="461"/>
      <c r="AC19" s="461"/>
      <c r="AD19" s="461"/>
      <c r="AE19" s="461"/>
      <c r="AF19" s="461"/>
      <c r="AG19" s="496"/>
      <c r="AH19" s="496"/>
      <c r="AI19" s="496"/>
      <c r="AJ19" s="496"/>
      <c r="AK19" s="496"/>
      <c r="AL19" s="496"/>
      <c r="AM19" s="496"/>
      <c r="AN19" s="496"/>
      <c r="AO19" s="496"/>
      <c r="AP19" s="183"/>
      <c r="AQ19" s="183"/>
      <c r="AR19" s="183"/>
      <c r="AS19" s="183"/>
      <c r="AT19" s="183"/>
      <c r="AU19" s="183"/>
      <c r="AV19" s="183"/>
      <c r="AW19" s="183"/>
      <c r="AX19" s="183"/>
      <c r="AY19" s="183"/>
      <c r="AZ19" s="183"/>
      <c r="BA19" s="183"/>
      <c r="BB19" s="183"/>
      <c r="BC19" s="183"/>
      <c r="BD19" s="183"/>
      <c r="BE19" s="183"/>
      <c r="BF19" s="183"/>
      <c r="BG19" s="183"/>
      <c r="BH19" s="183"/>
      <c r="BI19" s="183"/>
    </row>
    <row r="20" spans="2:61" ht="15" customHeight="1" thickTop="1" thickBot="1">
      <c r="B20" s="461"/>
      <c r="C20" s="461"/>
      <c r="D20" s="461"/>
      <c r="E20" s="461"/>
      <c r="F20" s="461"/>
      <c r="G20" s="461"/>
      <c r="H20" s="461"/>
      <c r="I20" s="461"/>
      <c r="J20" s="461"/>
      <c r="K20" s="414"/>
      <c r="L20" s="414"/>
      <c r="M20" s="414"/>
      <c r="N20" s="414"/>
      <c r="O20" s="414"/>
      <c r="P20" s="414"/>
      <c r="Q20" s="414"/>
      <c r="R20" s="414"/>
      <c r="S20" s="414"/>
      <c r="T20" s="461"/>
      <c r="U20" s="461"/>
      <c r="V20" s="461"/>
      <c r="W20" s="461"/>
      <c r="X20" s="461"/>
      <c r="Y20" s="461"/>
      <c r="Z20" s="461"/>
      <c r="AA20" s="461"/>
      <c r="AB20" s="461"/>
      <c r="AC20" s="461"/>
      <c r="AD20" s="461"/>
      <c r="AE20" s="461"/>
      <c r="AF20" s="461"/>
      <c r="AG20" s="496"/>
      <c r="AH20" s="496"/>
      <c r="AI20" s="496"/>
      <c r="AJ20" s="496"/>
      <c r="AK20" s="496"/>
      <c r="AL20" s="496"/>
      <c r="AM20" s="496"/>
      <c r="AN20" s="496"/>
      <c r="AO20" s="496"/>
      <c r="AP20" s="183"/>
      <c r="AQ20" s="183"/>
      <c r="AR20" s="183"/>
      <c r="AS20" s="183"/>
      <c r="AT20" s="183"/>
      <c r="AU20" s="183"/>
      <c r="AV20" s="183"/>
      <c r="AW20" s="183"/>
      <c r="AX20" s="183"/>
      <c r="AY20" s="183"/>
      <c r="AZ20" s="183"/>
      <c r="BA20" s="183"/>
      <c r="BB20" s="183"/>
      <c r="BC20" s="183"/>
      <c r="BD20" s="183"/>
      <c r="BE20" s="183"/>
      <c r="BF20" s="183"/>
      <c r="BG20" s="183"/>
      <c r="BH20" s="183"/>
      <c r="BI20" s="183"/>
    </row>
    <row r="21" spans="2:61" ht="16.5" customHeight="1" thickTop="1" thickBot="1">
      <c r="B21" s="461" t="s">
        <v>5</v>
      </c>
      <c r="C21" s="461"/>
      <c r="D21" s="461"/>
      <c r="E21" s="461"/>
      <c r="F21" s="461"/>
      <c r="G21" s="461"/>
      <c r="H21" s="461"/>
      <c r="I21" s="461"/>
      <c r="J21" s="461"/>
      <c r="K21" s="414" t="s">
        <v>137</v>
      </c>
      <c r="L21" s="414"/>
      <c r="M21" s="414"/>
      <c r="N21" s="414"/>
      <c r="O21" s="414"/>
      <c r="P21" s="414"/>
      <c r="Q21" s="414"/>
      <c r="R21" s="414"/>
      <c r="S21" s="414"/>
      <c r="T21" s="461" t="s">
        <v>6</v>
      </c>
      <c r="U21" s="461"/>
      <c r="V21" s="461"/>
      <c r="W21" s="461"/>
      <c r="X21" s="461"/>
      <c r="Y21" s="461"/>
      <c r="Z21" s="461"/>
      <c r="AA21" s="461"/>
      <c r="AB21" s="461"/>
      <c r="AC21" s="461"/>
      <c r="AD21" s="461"/>
      <c r="AE21" s="461"/>
      <c r="AF21" s="461"/>
      <c r="AG21" s="636">
        <f>'15.02'!AG21+1</f>
        <v>12</v>
      </c>
      <c r="AH21" s="415"/>
      <c r="AI21" s="415"/>
      <c r="AJ21" s="415"/>
      <c r="AK21" s="415"/>
      <c r="AL21" s="415"/>
      <c r="AM21" s="415"/>
      <c r="AN21" s="415"/>
      <c r="AO21" s="415"/>
      <c r="AP21" s="187" t="s">
        <v>7</v>
      </c>
      <c r="AQ21" s="187"/>
      <c r="AR21" s="187"/>
      <c r="AS21" s="187"/>
      <c r="AT21" s="187"/>
      <c r="AU21" s="187"/>
      <c r="AV21" s="464" t="s">
        <v>8</v>
      </c>
      <c r="AW21" s="464"/>
      <c r="AX21" s="464"/>
      <c r="AY21" s="269" t="s">
        <v>9</v>
      </c>
      <c r="AZ21" s="270"/>
      <c r="BA21" s="269" t="s">
        <v>10</v>
      </c>
      <c r="BB21" s="270"/>
      <c r="BC21" s="269" t="s">
        <v>11</v>
      </c>
      <c r="BD21" s="275"/>
      <c r="BE21" s="270"/>
      <c r="BF21" s="464" t="s">
        <v>12</v>
      </c>
      <c r="BG21" s="464"/>
      <c r="BH21" s="464"/>
      <c r="BI21" s="464"/>
    </row>
    <row r="22" spans="2:61" ht="16.5" customHeight="1" thickTop="1" thickBot="1">
      <c r="B22" s="461"/>
      <c r="C22" s="461"/>
      <c r="D22" s="461"/>
      <c r="E22" s="461"/>
      <c r="F22" s="461"/>
      <c r="G22" s="461"/>
      <c r="H22" s="461"/>
      <c r="I22" s="461"/>
      <c r="J22" s="461"/>
      <c r="K22" s="414"/>
      <c r="L22" s="414"/>
      <c r="M22" s="414"/>
      <c r="N22" s="414"/>
      <c r="O22" s="414"/>
      <c r="P22" s="414"/>
      <c r="Q22" s="414"/>
      <c r="R22" s="414"/>
      <c r="S22" s="414"/>
      <c r="T22" s="461"/>
      <c r="U22" s="461"/>
      <c r="V22" s="461"/>
      <c r="W22" s="461"/>
      <c r="X22" s="461"/>
      <c r="Y22" s="461"/>
      <c r="Z22" s="461"/>
      <c r="AA22" s="461"/>
      <c r="AB22" s="461"/>
      <c r="AC22" s="461"/>
      <c r="AD22" s="461"/>
      <c r="AE22" s="461"/>
      <c r="AF22" s="461"/>
      <c r="AG22" s="415"/>
      <c r="AH22" s="415"/>
      <c r="AI22" s="415"/>
      <c r="AJ22" s="415"/>
      <c r="AK22" s="415"/>
      <c r="AL22" s="415"/>
      <c r="AM22" s="415"/>
      <c r="AN22" s="415"/>
      <c r="AO22" s="415"/>
      <c r="AP22" s="187"/>
      <c r="AQ22" s="187"/>
      <c r="AR22" s="187"/>
      <c r="AS22" s="187"/>
      <c r="AT22" s="187"/>
      <c r="AU22" s="187"/>
      <c r="AV22" s="464"/>
      <c r="AW22" s="464"/>
      <c r="AX22" s="464"/>
      <c r="AY22" s="271"/>
      <c r="AZ22" s="272"/>
      <c r="BA22" s="271"/>
      <c r="BB22" s="272"/>
      <c r="BC22" s="271"/>
      <c r="BD22" s="276"/>
      <c r="BE22" s="272"/>
      <c r="BF22" s="464"/>
      <c r="BG22" s="464"/>
      <c r="BH22" s="464"/>
      <c r="BI22" s="464"/>
    </row>
    <row r="23" spans="2:61" ht="16.5" customHeight="1" thickTop="1" thickBot="1">
      <c r="B23" s="461"/>
      <c r="C23" s="461"/>
      <c r="D23" s="461"/>
      <c r="E23" s="461"/>
      <c r="F23" s="461"/>
      <c r="G23" s="461"/>
      <c r="H23" s="461"/>
      <c r="I23" s="461"/>
      <c r="J23" s="461"/>
      <c r="K23" s="414"/>
      <c r="L23" s="414"/>
      <c r="M23" s="414"/>
      <c r="N23" s="414"/>
      <c r="O23" s="414"/>
      <c r="P23" s="414"/>
      <c r="Q23" s="414"/>
      <c r="R23" s="414"/>
      <c r="S23" s="414"/>
      <c r="T23" s="461"/>
      <c r="U23" s="461"/>
      <c r="V23" s="461"/>
      <c r="W23" s="461"/>
      <c r="X23" s="461"/>
      <c r="Y23" s="461"/>
      <c r="Z23" s="461"/>
      <c r="AA23" s="461"/>
      <c r="AB23" s="461"/>
      <c r="AC23" s="461"/>
      <c r="AD23" s="461"/>
      <c r="AE23" s="461"/>
      <c r="AF23" s="461"/>
      <c r="AG23" s="415"/>
      <c r="AH23" s="415"/>
      <c r="AI23" s="415"/>
      <c r="AJ23" s="415"/>
      <c r="AK23" s="415"/>
      <c r="AL23" s="415"/>
      <c r="AM23" s="415"/>
      <c r="AN23" s="415"/>
      <c r="AO23" s="415"/>
      <c r="AP23" s="187"/>
      <c r="AQ23" s="187"/>
      <c r="AR23" s="187"/>
      <c r="AS23" s="187"/>
      <c r="AT23" s="187"/>
      <c r="AU23" s="187"/>
      <c r="AV23" s="464"/>
      <c r="AW23" s="464"/>
      <c r="AX23" s="464"/>
      <c r="AY23" s="273"/>
      <c r="AZ23" s="274"/>
      <c r="BA23" s="273"/>
      <c r="BB23" s="274"/>
      <c r="BC23" s="273"/>
      <c r="BD23" s="277"/>
      <c r="BE23" s="274"/>
      <c r="BF23" s="464"/>
      <c r="BG23" s="464"/>
      <c r="BH23" s="464"/>
      <c r="BI23" s="464"/>
    </row>
    <row r="24" spans="2:61" ht="16.5" customHeight="1" thickTop="1" thickBot="1">
      <c r="B24" s="461" t="s">
        <v>13</v>
      </c>
      <c r="C24" s="461"/>
      <c r="D24" s="461"/>
      <c r="E24" s="461"/>
      <c r="F24" s="461"/>
      <c r="G24" s="461"/>
      <c r="H24" s="461"/>
      <c r="I24" s="461"/>
      <c r="J24" s="461"/>
      <c r="K24" s="414" t="s">
        <v>168</v>
      </c>
      <c r="L24" s="414"/>
      <c r="M24" s="414"/>
      <c r="N24" s="414"/>
      <c r="O24" s="414"/>
      <c r="P24" s="414"/>
      <c r="Q24" s="414"/>
      <c r="R24" s="414"/>
      <c r="S24" s="414"/>
      <c r="T24" s="209" t="s">
        <v>14</v>
      </c>
      <c r="U24" s="210"/>
      <c r="V24" s="210"/>
      <c r="W24" s="210"/>
      <c r="X24" s="210"/>
      <c r="Y24" s="210"/>
      <c r="Z24" s="210"/>
      <c r="AA24" s="210"/>
      <c r="AB24" s="210"/>
      <c r="AC24" s="210"/>
      <c r="AD24" s="210"/>
      <c r="AE24" s="210"/>
      <c r="AF24" s="211"/>
      <c r="AG24" s="496">
        <f>'15.02'!AG24</f>
        <v>44232</v>
      </c>
      <c r="AH24" s="496"/>
      <c r="AI24" s="496"/>
      <c r="AJ24" s="496"/>
      <c r="AK24" s="496"/>
      <c r="AL24" s="496"/>
      <c r="AM24" s="496"/>
      <c r="AN24" s="496"/>
      <c r="AO24" s="496"/>
      <c r="AP24" s="506" t="s">
        <v>172</v>
      </c>
      <c r="AQ24" s="506"/>
      <c r="AR24" s="506"/>
      <c r="AS24" s="506"/>
      <c r="AT24" s="506"/>
      <c r="AU24" s="506"/>
      <c r="AV24" s="188" t="s">
        <v>325</v>
      </c>
      <c r="AW24" s="241"/>
      <c r="AX24" s="189"/>
      <c r="AY24" s="188">
        <v>30</v>
      </c>
      <c r="AZ24" s="189"/>
      <c r="BA24" s="188">
        <v>30</v>
      </c>
      <c r="BB24" s="189"/>
      <c r="BC24" s="188">
        <v>30</v>
      </c>
      <c r="BD24" s="241"/>
      <c r="BE24" s="189"/>
      <c r="BF24" s="459" t="s">
        <v>323</v>
      </c>
      <c r="BG24" s="241"/>
      <c r="BH24" s="241"/>
      <c r="BI24" s="189"/>
    </row>
    <row r="25" spans="2:61" ht="16.5" customHeight="1" thickTop="1" thickBot="1">
      <c r="B25" s="461"/>
      <c r="C25" s="461"/>
      <c r="D25" s="461"/>
      <c r="E25" s="461"/>
      <c r="F25" s="461"/>
      <c r="G25" s="461"/>
      <c r="H25" s="461"/>
      <c r="I25" s="461"/>
      <c r="J25" s="461"/>
      <c r="K25" s="414"/>
      <c r="L25" s="414"/>
      <c r="M25" s="414"/>
      <c r="N25" s="414"/>
      <c r="O25" s="414"/>
      <c r="P25" s="414"/>
      <c r="Q25" s="414"/>
      <c r="R25" s="414"/>
      <c r="S25" s="414"/>
      <c r="T25" s="212"/>
      <c r="U25" s="213"/>
      <c r="V25" s="213"/>
      <c r="W25" s="213"/>
      <c r="X25" s="213"/>
      <c r="Y25" s="213"/>
      <c r="Z25" s="213"/>
      <c r="AA25" s="213"/>
      <c r="AB25" s="213"/>
      <c r="AC25" s="213"/>
      <c r="AD25" s="213"/>
      <c r="AE25" s="213"/>
      <c r="AF25" s="214"/>
      <c r="AG25" s="496"/>
      <c r="AH25" s="496"/>
      <c r="AI25" s="496"/>
      <c r="AJ25" s="496"/>
      <c r="AK25" s="496"/>
      <c r="AL25" s="496"/>
      <c r="AM25" s="496"/>
      <c r="AN25" s="496"/>
      <c r="AO25" s="496"/>
      <c r="AP25" s="506"/>
      <c r="AQ25" s="506"/>
      <c r="AR25" s="506"/>
      <c r="AS25" s="506"/>
      <c r="AT25" s="506"/>
      <c r="AU25" s="506"/>
      <c r="AV25" s="190"/>
      <c r="AW25" s="242"/>
      <c r="AX25" s="191"/>
      <c r="AY25" s="190"/>
      <c r="AZ25" s="191"/>
      <c r="BA25" s="190"/>
      <c r="BB25" s="191"/>
      <c r="BC25" s="190"/>
      <c r="BD25" s="242"/>
      <c r="BE25" s="191"/>
      <c r="BF25" s="190"/>
      <c r="BG25" s="242"/>
      <c r="BH25" s="242"/>
      <c r="BI25" s="191"/>
    </row>
    <row r="26" spans="2:61" ht="16.5" customHeight="1" thickTop="1" thickBot="1">
      <c r="B26" s="461"/>
      <c r="C26" s="461"/>
      <c r="D26" s="461"/>
      <c r="E26" s="461"/>
      <c r="F26" s="461"/>
      <c r="G26" s="461"/>
      <c r="H26" s="461"/>
      <c r="I26" s="461"/>
      <c r="J26" s="461"/>
      <c r="K26" s="414"/>
      <c r="L26" s="414"/>
      <c r="M26" s="414"/>
      <c r="N26" s="414"/>
      <c r="O26" s="414"/>
      <c r="P26" s="414"/>
      <c r="Q26" s="414"/>
      <c r="R26" s="414"/>
      <c r="S26" s="414"/>
      <c r="T26" s="215"/>
      <c r="U26" s="216"/>
      <c r="V26" s="216"/>
      <c r="W26" s="216"/>
      <c r="X26" s="216"/>
      <c r="Y26" s="216"/>
      <c r="Z26" s="216"/>
      <c r="AA26" s="216"/>
      <c r="AB26" s="216"/>
      <c r="AC26" s="216"/>
      <c r="AD26" s="216"/>
      <c r="AE26" s="216"/>
      <c r="AF26" s="217"/>
      <c r="AG26" s="496"/>
      <c r="AH26" s="496"/>
      <c r="AI26" s="496"/>
      <c r="AJ26" s="496"/>
      <c r="AK26" s="496"/>
      <c r="AL26" s="496"/>
      <c r="AM26" s="496"/>
      <c r="AN26" s="496"/>
      <c r="AO26" s="496"/>
      <c r="AP26" s="506"/>
      <c r="AQ26" s="506"/>
      <c r="AR26" s="506"/>
      <c r="AS26" s="506"/>
      <c r="AT26" s="506"/>
      <c r="AU26" s="506"/>
      <c r="AV26" s="192"/>
      <c r="AW26" s="243"/>
      <c r="AX26" s="193"/>
      <c r="AY26" s="192"/>
      <c r="AZ26" s="193"/>
      <c r="BA26" s="192"/>
      <c r="BB26" s="193"/>
      <c r="BC26" s="192"/>
      <c r="BD26" s="243"/>
      <c r="BE26" s="193"/>
      <c r="BF26" s="192"/>
      <c r="BG26" s="243"/>
      <c r="BH26" s="243"/>
      <c r="BI26" s="193"/>
    </row>
    <row r="27" spans="2:61" ht="16.5" customHeight="1" thickTop="1" thickBot="1">
      <c r="B27" s="461" t="s">
        <v>15</v>
      </c>
      <c r="C27" s="461"/>
      <c r="D27" s="461"/>
      <c r="E27" s="461"/>
      <c r="F27" s="461"/>
      <c r="G27" s="461"/>
      <c r="H27" s="461"/>
      <c r="I27" s="461"/>
      <c r="J27" s="461"/>
      <c r="K27" s="414">
        <v>23</v>
      </c>
      <c r="L27" s="414"/>
      <c r="M27" s="414"/>
      <c r="N27" s="414"/>
      <c r="O27" s="414"/>
      <c r="P27" s="414"/>
      <c r="Q27" s="414"/>
      <c r="R27" s="414"/>
      <c r="S27" s="414"/>
      <c r="T27" s="461" t="s">
        <v>16</v>
      </c>
      <c r="U27" s="461"/>
      <c r="V27" s="461"/>
      <c r="W27" s="461"/>
      <c r="X27" s="461"/>
      <c r="Y27" s="461"/>
      <c r="Z27" s="461"/>
      <c r="AA27" s="461"/>
      <c r="AB27" s="461"/>
      <c r="AC27" s="461"/>
      <c r="AD27" s="461"/>
      <c r="AE27" s="461"/>
      <c r="AF27" s="461"/>
      <c r="AG27" s="323" t="s">
        <v>129</v>
      </c>
      <c r="AH27" s="324"/>
      <c r="AI27" s="324"/>
      <c r="AJ27" s="324"/>
      <c r="AK27" s="324"/>
      <c r="AL27" s="324"/>
      <c r="AM27" s="324"/>
      <c r="AN27" s="324"/>
      <c r="AO27" s="325"/>
      <c r="AP27" s="506" t="s">
        <v>324</v>
      </c>
      <c r="AQ27" s="506"/>
      <c r="AR27" s="506"/>
      <c r="AS27" s="506"/>
      <c r="AT27" s="506"/>
      <c r="AU27" s="506"/>
      <c r="AV27" s="188" t="s">
        <v>326</v>
      </c>
      <c r="AW27" s="241"/>
      <c r="AX27" s="189"/>
      <c r="AY27" s="188">
        <v>1063</v>
      </c>
      <c r="AZ27" s="189"/>
      <c r="BA27" s="188"/>
      <c r="BB27" s="189"/>
      <c r="BC27" s="194"/>
      <c r="BD27" s="219"/>
      <c r="BE27" s="195"/>
      <c r="BF27" s="459"/>
      <c r="BG27" s="241"/>
      <c r="BH27" s="241"/>
      <c r="BI27" s="189"/>
    </row>
    <row r="28" spans="2:61" ht="16.5" customHeight="1" thickTop="1" thickBot="1">
      <c r="B28" s="461"/>
      <c r="C28" s="461"/>
      <c r="D28" s="461"/>
      <c r="E28" s="461"/>
      <c r="F28" s="461"/>
      <c r="G28" s="461"/>
      <c r="H28" s="461"/>
      <c r="I28" s="461"/>
      <c r="J28" s="461"/>
      <c r="K28" s="414"/>
      <c r="L28" s="414"/>
      <c r="M28" s="414"/>
      <c r="N28" s="414"/>
      <c r="O28" s="414"/>
      <c r="P28" s="414"/>
      <c r="Q28" s="414"/>
      <c r="R28" s="414"/>
      <c r="S28" s="414"/>
      <c r="T28" s="461"/>
      <c r="U28" s="461"/>
      <c r="V28" s="461"/>
      <c r="W28" s="461"/>
      <c r="X28" s="461"/>
      <c r="Y28" s="461"/>
      <c r="Z28" s="461"/>
      <c r="AA28" s="461"/>
      <c r="AB28" s="461"/>
      <c r="AC28" s="461"/>
      <c r="AD28" s="461"/>
      <c r="AE28" s="461"/>
      <c r="AF28" s="461"/>
      <c r="AG28" s="326"/>
      <c r="AH28" s="327"/>
      <c r="AI28" s="327"/>
      <c r="AJ28" s="327"/>
      <c r="AK28" s="327"/>
      <c r="AL28" s="327"/>
      <c r="AM28" s="327"/>
      <c r="AN28" s="327"/>
      <c r="AO28" s="328"/>
      <c r="AP28" s="506"/>
      <c r="AQ28" s="506"/>
      <c r="AR28" s="506"/>
      <c r="AS28" s="506"/>
      <c r="AT28" s="506"/>
      <c r="AU28" s="506"/>
      <c r="AV28" s="190"/>
      <c r="AW28" s="242"/>
      <c r="AX28" s="191"/>
      <c r="AY28" s="190"/>
      <c r="AZ28" s="191"/>
      <c r="BA28" s="190"/>
      <c r="BB28" s="191"/>
      <c r="BC28" s="196"/>
      <c r="BD28" s="220"/>
      <c r="BE28" s="197"/>
      <c r="BF28" s="190"/>
      <c r="BG28" s="242"/>
      <c r="BH28" s="242"/>
      <c r="BI28" s="191"/>
    </row>
    <row r="29" spans="2:61" ht="16.5" customHeight="1" thickTop="1" thickBot="1">
      <c r="B29" s="461"/>
      <c r="C29" s="461"/>
      <c r="D29" s="461"/>
      <c r="E29" s="461"/>
      <c r="F29" s="461"/>
      <c r="G29" s="461"/>
      <c r="H29" s="461"/>
      <c r="I29" s="461"/>
      <c r="J29" s="461"/>
      <c r="K29" s="414"/>
      <c r="L29" s="414"/>
      <c r="M29" s="414"/>
      <c r="N29" s="414"/>
      <c r="O29" s="414"/>
      <c r="P29" s="414"/>
      <c r="Q29" s="414"/>
      <c r="R29" s="414"/>
      <c r="S29" s="414"/>
      <c r="T29" s="461"/>
      <c r="U29" s="461"/>
      <c r="V29" s="461"/>
      <c r="W29" s="461"/>
      <c r="X29" s="461"/>
      <c r="Y29" s="461"/>
      <c r="Z29" s="461"/>
      <c r="AA29" s="461"/>
      <c r="AB29" s="461"/>
      <c r="AC29" s="461"/>
      <c r="AD29" s="461"/>
      <c r="AE29" s="461"/>
      <c r="AF29" s="461"/>
      <c r="AG29" s="329"/>
      <c r="AH29" s="330"/>
      <c r="AI29" s="330"/>
      <c r="AJ29" s="330"/>
      <c r="AK29" s="330"/>
      <c r="AL29" s="330"/>
      <c r="AM29" s="330"/>
      <c r="AN29" s="330"/>
      <c r="AO29" s="331"/>
      <c r="AP29" s="506"/>
      <c r="AQ29" s="506"/>
      <c r="AR29" s="506"/>
      <c r="AS29" s="506"/>
      <c r="AT29" s="506"/>
      <c r="AU29" s="506"/>
      <c r="AV29" s="192"/>
      <c r="AW29" s="243"/>
      <c r="AX29" s="193"/>
      <c r="AY29" s="192"/>
      <c r="AZ29" s="193"/>
      <c r="BA29" s="192"/>
      <c r="BB29" s="193"/>
      <c r="BC29" s="198"/>
      <c r="BD29" s="221"/>
      <c r="BE29" s="199"/>
      <c r="BF29" s="192"/>
      <c r="BG29" s="243"/>
      <c r="BH29" s="243"/>
      <c r="BI29" s="193"/>
    </row>
    <row r="30" spans="2:61" ht="16.5" customHeight="1" thickTop="1" thickBot="1">
      <c r="B30" s="461" t="s">
        <v>17</v>
      </c>
      <c r="C30" s="461"/>
      <c r="D30" s="461"/>
      <c r="E30" s="461"/>
      <c r="F30" s="461"/>
      <c r="G30" s="461"/>
      <c r="H30" s="461"/>
      <c r="I30" s="461"/>
      <c r="J30" s="461"/>
      <c r="K30" s="413">
        <v>7476</v>
      </c>
      <c r="L30" s="413"/>
      <c r="M30" s="413"/>
      <c r="N30" s="413"/>
      <c r="O30" s="413"/>
      <c r="P30" s="413"/>
      <c r="Q30" s="413"/>
      <c r="R30" s="413"/>
      <c r="S30" s="413"/>
      <c r="T30" s="209" t="s">
        <v>18</v>
      </c>
      <c r="U30" s="210"/>
      <c r="V30" s="210"/>
      <c r="W30" s="210"/>
      <c r="X30" s="210"/>
      <c r="Y30" s="210"/>
      <c r="Z30" s="210"/>
      <c r="AA30" s="210"/>
      <c r="AB30" s="210"/>
      <c r="AC30" s="210"/>
      <c r="AD30" s="210"/>
      <c r="AE30" s="210"/>
      <c r="AF30" s="211"/>
      <c r="AG30" s="413">
        <f>'15.02'!AG30+1</f>
        <v>12</v>
      </c>
      <c r="AH30" s="413"/>
      <c r="AI30" s="413"/>
      <c r="AJ30" s="413"/>
      <c r="AK30" s="413"/>
      <c r="AL30" s="413"/>
      <c r="AM30" s="413"/>
      <c r="AN30" s="413"/>
      <c r="AO30" s="413"/>
      <c r="AP30" s="461" t="s">
        <v>129</v>
      </c>
      <c r="AQ30" s="461"/>
      <c r="AR30" s="461"/>
      <c r="AS30" s="461"/>
      <c r="AT30" s="461"/>
      <c r="AU30" s="461"/>
      <c r="AV30" s="188" t="s">
        <v>129</v>
      </c>
      <c r="AW30" s="241"/>
      <c r="AX30" s="189"/>
      <c r="AY30" s="188" t="s">
        <v>129</v>
      </c>
      <c r="AZ30" s="189"/>
      <c r="BA30" s="188"/>
      <c r="BB30" s="189"/>
      <c r="BC30" s="194"/>
      <c r="BD30" s="219"/>
      <c r="BE30" s="195"/>
      <c r="BF30" s="465"/>
      <c r="BG30" s="466"/>
      <c r="BH30" s="466"/>
      <c r="BI30" s="467"/>
    </row>
    <row r="31" spans="2:61" ht="16.5" customHeight="1" thickTop="1" thickBot="1">
      <c r="B31" s="461"/>
      <c r="C31" s="461"/>
      <c r="D31" s="461"/>
      <c r="E31" s="461"/>
      <c r="F31" s="461"/>
      <c r="G31" s="461"/>
      <c r="H31" s="461"/>
      <c r="I31" s="461"/>
      <c r="J31" s="461"/>
      <c r="K31" s="413"/>
      <c r="L31" s="413"/>
      <c r="M31" s="413"/>
      <c r="N31" s="413"/>
      <c r="O31" s="413"/>
      <c r="P31" s="413"/>
      <c r="Q31" s="413"/>
      <c r="R31" s="413"/>
      <c r="S31" s="413"/>
      <c r="T31" s="212"/>
      <c r="U31" s="213"/>
      <c r="V31" s="213"/>
      <c r="W31" s="213"/>
      <c r="X31" s="213"/>
      <c r="Y31" s="213"/>
      <c r="Z31" s="213"/>
      <c r="AA31" s="213"/>
      <c r="AB31" s="213"/>
      <c r="AC31" s="213"/>
      <c r="AD31" s="213"/>
      <c r="AE31" s="213"/>
      <c r="AF31" s="214"/>
      <c r="AG31" s="413"/>
      <c r="AH31" s="413"/>
      <c r="AI31" s="413"/>
      <c r="AJ31" s="413"/>
      <c r="AK31" s="413"/>
      <c r="AL31" s="413"/>
      <c r="AM31" s="413"/>
      <c r="AN31" s="413"/>
      <c r="AO31" s="413"/>
      <c r="AP31" s="461"/>
      <c r="AQ31" s="461"/>
      <c r="AR31" s="461"/>
      <c r="AS31" s="461"/>
      <c r="AT31" s="461"/>
      <c r="AU31" s="461"/>
      <c r="AV31" s="190"/>
      <c r="AW31" s="242"/>
      <c r="AX31" s="191"/>
      <c r="AY31" s="190"/>
      <c r="AZ31" s="191"/>
      <c r="BA31" s="190"/>
      <c r="BB31" s="191"/>
      <c r="BC31" s="196"/>
      <c r="BD31" s="220"/>
      <c r="BE31" s="197"/>
      <c r="BF31" s="468"/>
      <c r="BG31" s="469"/>
      <c r="BH31" s="469"/>
      <c r="BI31" s="470"/>
    </row>
    <row r="32" spans="2:61" ht="16.5" customHeight="1" thickTop="1" thickBot="1">
      <c r="B32" s="461"/>
      <c r="C32" s="461"/>
      <c r="D32" s="461"/>
      <c r="E32" s="461"/>
      <c r="F32" s="461"/>
      <c r="G32" s="461"/>
      <c r="H32" s="461"/>
      <c r="I32" s="461"/>
      <c r="J32" s="461"/>
      <c r="K32" s="413"/>
      <c r="L32" s="413"/>
      <c r="M32" s="413"/>
      <c r="N32" s="413"/>
      <c r="O32" s="413"/>
      <c r="P32" s="413"/>
      <c r="Q32" s="413"/>
      <c r="R32" s="413"/>
      <c r="S32" s="413"/>
      <c r="T32" s="215"/>
      <c r="U32" s="216"/>
      <c r="V32" s="216"/>
      <c r="W32" s="216"/>
      <c r="X32" s="216"/>
      <c r="Y32" s="216"/>
      <c r="Z32" s="216"/>
      <c r="AA32" s="216"/>
      <c r="AB32" s="216"/>
      <c r="AC32" s="216"/>
      <c r="AD32" s="216"/>
      <c r="AE32" s="216"/>
      <c r="AF32" s="217"/>
      <c r="AG32" s="413"/>
      <c r="AH32" s="413"/>
      <c r="AI32" s="413"/>
      <c r="AJ32" s="413"/>
      <c r="AK32" s="413"/>
      <c r="AL32" s="413"/>
      <c r="AM32" s="413"/>
      <c r="AN32" s="413"/>
      <c r="AO32" s="413"/>
      <c r="AP32" s="461"/>
      <c r="AQ32" s="461"/>
      <c r="AR32" s="461"/>
      <c r="AS32" s="461"/>
      <c r="AT32" s="461"/>
      <c r="AU32" s="461"/>
      <c r="AV32" s="192"/>
      <c r="AW32" s="243"/>
      <c r="AX32" s="193"/>
      <c r="AY32" s="192"/>
      <c r="AZ32" s="193"/>
      <c r="BA32" s="192"/>
      <c r="BB32" s="193"/>
      <c r="BC32" s="198"/>
      <c r="BD32" s="221"/>
      <c r="BE32" s="199"/>
      <c r="BF32" s="471"/>
      <c r="BG32" s="472"/>
      <c r="BH32" s="472"/>
      <c r="BI32" s="473"/>
    </row>
    <row r="33" spans="2:61" ht="16.5" customHeight="1" thickTop="1" thickBot="1">
      <c r="B33" s="461" t="s">
        <v>19</v>
      </c>
      <c r="C33" s="461"/>
      <c r="D33" s="461"/>
      <c r="E33" s="461"/>
      <c r="F33" s="461"/>
      <c r="G33" s="461"/>
      <c r="H33" s="461"/>
      <c r="I33" s="461"/>
      <c r="J33" s="461"/>
      <c r="K33" s="617" t="s">
        <v>358</v>
      </c>
      <c r="L33" s="617"/>
      <c r="M33" s="617"/>
      <c r="N33" s="617"/>
      <c r="O33" s="617"/>
      <c r="P33" s="617"/>
      <c r="Q33" s="617"/>
      <c r="R33" s="617"/>
      <c r="S33" s="617"/>
      <c r="T33" s="461" t="s">
        <v>20</v>
      </c>
      <c r="U33" s="461"/>
      <c r="V33" s="461"/>
      <c r="W33" s="461"/>
      <c r="X33" s="461"/>
      <c r="Y33" s="461"/>
      <c r="Z33" s="461"/>
      <c r="AA33" s="461"/>
      <c r="AB33" s="461"/>
      <c r="AC33" s="461"/>
      <c r="AD33" s="461"/>
      <c r="AE33" s="461"/>
      <c r="AF33" s="461"/>
      <c r="AG33" s="460" t="s">
        <v>129</v>
      </c>
      <c r="AH33" s="460"/>
      <c r="AI33" s="460"/>
      <c r="AJ33" s="460"/>
      <c r="AK33" s="460"/>
      <c r="AL33" s="460"/>
      <c r="AM33" s="460"/>
      <c r="AN33" s="460"/>
      <c r="AO33" s="460"/>
      <c r="AP33" s="506" t="s">
        <v>327</v>
      </c>
      <c r="AQ33" s="506"/>
      <c r="AR33" s="506"/>
      <c r="AS33" s="506"/>
      <c r="AT33" s="506"/>
      <c r="AU33" s="506"/>
      <c r="AV33" s="188" t="s">
        <v>328</v>
      </c>
      <c r="AW33" s="241"/>
      <c r="AX33" s="189"/>
      <c r="AY33" s="188">
        <v>1994</v>
      </c>
      <c r="AZ33" s="189"/>
      <c r="BA33" s="188"/>
      <c r="BB33" s="189"/>
      <c r="BC33" s="188"/>
      <c r="BD33" s="241"/>
      <c r="BE33" s="189"/>
      <c r="BF33" s="459"/>
      <c r="BG33" s="241"/>
      <c r="BH33" s="241"/>
      <c r="BI33" s="189"/>
    </row>
    <row r="34" spans="2:61" ht="16.5" customHeight="1" thickTop="1" thickBot="1">
      <c r="B34" s="461"/>
      <c r="C34" s="461"/>
      <c r="D34" s="461"/>
      <c r="E34" s="461"/>
      <c r="F34" s="461"/>
      <c r="G34" s="461"/>
      <c r="H34" s="461"/>
      <c r="I34" s="461"/>
      <c r="J34" s="461"/>
      <c r="K34" s="617"/>
      <c r="L34" s="617"/>
      <c r="M34" s="617"/>
      <c r="N34" s="617"/>
      <c r="O34" s="617"/>
      <c r="P34" s="617"/>
      <c r="Q34" s="617"/>
      <c r="R34" s="617"/>
      <c r="S34" s="617"/>
      <c r="T34" s="461"/>
      <c r="U34" s="461"/>
      <c r="V34" s="461"/>
      <c r="W34" s="461"/>
      <c r="X34" s="461"/>
      <c r="Y34" s="461"/>
      <c r="Z34" s="461"/>
      <c r="AA34" s="461"/>
      <c r="AB34" s="461"/>
      <c r="AC34" s="461"/>
      <c r="AD34" s="461"/>
      <c r="AE34" s="461"/>
      <c r="AF34" s="461"/>
      <c r="AG34" s="460"/>
      <c r="AH34" s="460"/>
      <c r="AI34" s="460"/>
      <c r="AJ34" s="460"/>
      <c r="AK34" s="460"/>
      <c r="AL34" s="460"/>
      <c r="AM34" s="460"/>
      <c r="AN34" s="460"/>
      <c r="AO34" s="460"/>
      <c r="AP34" s="506"/>
      <c r="AQ34" s="506"/>
      <c r="AR34" s="506"/>
      <c r="AS34" s="506"/>
      <c r="AT34" s="506"/>
      <c r="AU34" s="506"/>
      <c r="AV34" s="190"/>
      <c r="AW34" s="242"/>
      <c r="AX34" s="191"/>
      <c r="AY34" s="190"/>
      <c r="AZ34" s="191"/>
      <c r="BA34" s="190"/>
      <c r="BB34" s="191"/>
      <c r="BC34" s="190"/>
      <c r="BD34" s="242"/>
      <c r="BE34" s="191"/>
      <c r="BF34" s="190"/>
      <c r="BG34" s="242"/>
      <c r="BH34" s="242"/>
      <c r="BI34" s="191"/>
    </row>
    <row r="35" spans="2:61" ht="16.5" customHeight="1" thickTop="1" thickBot="1">
      <c r="B35" s="461"/>
      <c r="C35" s="461"/>
      <c r="D35" s="461"/>
      <c r="E35" s="461"/>
      <c r="F35" s="461"/>
      <c r="G35" s="461"/>
      <c r="H35" s="461"/>
      <c r="I35" s="461"/>
      <c r="J35" s="461"/>
      <c r="K35" s="617"/>
      <c r="L35" s="617"/>
      <c r="M35" s="617"/>
      <c r="N35" s="617"/>
      <c r="O35" s="617"/>
      <c r="P35" s="617"/>
      <c r="Q35" s="617"/>
      <c r="R35" s="617"/>
      <c r="S35" s="617"/>
      <c r="T35" s="461"/>
      <c r="U35" s="461"/>
      <c r="V35" s="461"/>
      <c r="W35" s="461"/>
      <c r="X35" s="461"/>
      <c r="Y35" s="461"/>
      <c r="Z35" s="461"/>
      <c r="AA35" s="461"/>
      <c r="AB35" s="461"/>
      <c r="AC35" s="461"/>
      <c r="AD35" s="461"/>
      <c r="AE35" s="461"/>
      <c r="AF35" s="461"/>
      <c r="AG35" s="460"/>
      <c r="AH35" s="460"/>
      <c r="AI35" s="460"/>
      <c r="AJ35" s="460"/>
      <c r="AK35" s="460"/>
      <c r="AL35" s="460"/>
      <c r="AM35" s="460"/>
      <c r="AN35" s="460"/>
      <c r="AO35" s="460"/>
      <c r="AP35" s="506"/>
      <c r="AQ35" s="506"/>
      <c r="AR35" s="506"/>
      <c r="AS35" s="506"/>
      <c r="AT35" s="506"/>
      <c r="AU35" s="506"/>
      <c r="AV35" s="192"/>
      <c r="AW35" s="243"/>
      <c r="AX35" s="193"/>
      <c r="AY35" s="192"/>
      <c r="AZ35" s="193"/>
      <c r="BA35" s="192"/>
      <c r="BB35" s="193"/>
      <c r="BC35" s="192"/>
      <c r="BD35" s="243"/>
      <c r="BE35" s="193"/>
      <c r="BF35" s="192"/>
      <c r="BG35" s="243"/>
      <c r="BH35" s="243"/>
      <c r="BI35" s="193"/>
    </row>
    <row r="36" spans="2:61" ht="16.5" customHeight="1" thickTop="1" thickBot="1">
      <c r="B36" s="413" t="s">
        <v>405</v>
      </c>
      <c r="C36" s="413"/>
      <c r="D36" s="413"/>
      <c r="E36" s="413"/>
      <c r="F36" s="413"/>
      <c r="G36" s="413"/>
      <c r="H36" s="413"/>
      <c r="I36" s="413"/>
      <c r="J36" s="413"/>
      <c r="K36" s="413" t="s">
        <v>404</v>
      </c>
      <c r="L36" s="413"/>
      <c r="M36" s="413"/>
      <c r="N36" s="413"/>
      <c r="O36" s="413"/>
      <c r="P36" s="413"/>
      <c r="Q36" s="413"/>
      <c r="R36" s="413"/>
      <c r="S36" s="413"/>
      <c r="T36" s="341" t="s">
        <v>22</v>
      </c>
      <c r="U36" s="342"/>
      <c r="V36" s="342"/>
      <c r="W36" s="342"/>
      <c r="X36" s="342"/>
      <c r="Y36" s="342"/>
      <c r="Z36" s="342"/>
      <c r="AA36" s="342"/>
      <c r="AB36" s="342"/>
      <c r="AC36" s="342"/>
      <c r="AD36" s="342"/>
      <c r="AE36" s="342"/>
      <c r="AF36" s="343"/>
      <c r="AG36" s="460">
        <v>295.3</v>
      </c>
      <c r="AH36" s="460"/>
      <c r="AI36" s="460"/>
      <c r="AJ36" s="460"/>
      <c r="AK36" s="460"/>
      <c r="AL36" s="460"/>
      <c r="AM36" s="460"/>
      <c r="AN36" s="460"/>
      <c r="AO36" s="460"/>
      <c r="AP36" s="513" t="s">
        <v>329</v>
      </c>
      <c r="AQ36" s="514"/>
      <c r="AR36" s="514"/>
      <c r="AS36" s="514"/>
      <c r="AT36" s="514"/>
      <c r="AU36" s="515"/>
      <c r="AV36" s="188" t="s">
        <v>330</v>
      </c>
      <c r="AW36" s="241"/>
      <c r="AX36" s="189"/>
      <c r="AY36" s="507" t="s">
        <v>331</v>
      </c>
      <c r="AZ36" s="508"/>
      <c r="BA36" s="444"/>
      <c r="BB36" s="445"/>
      <c r="BC36" s="188"/>
      <c r="BD36" s="241"/>
      <c r="BE36" s="189"/>
      <c r="BF36" s="188"/>
      <c r="BG36" s="241"/>
      <c r="BH36" s="241"/>
      <c r="BI36" s="189"/>
    </row>
    <row r="37" spans="2:61" ht="16.5" customHeight="1" thickTop="1" thickBot="1">
      <c r="B37" s="413"/>
      <c r="C37" s="413"/>
      <c r="D37" s="413"/>
      <c r="E37" s="413"/>
      <c r="F37" s="413"/>
      <c r="G37" s="413"/>
      <c r="H37" s="413"/>
      <c r="I37" s="413"/>
      <c r="J37" s="413"/>
      <c r="K37" s="413"/>
      <c r="L37" s="413"/>
      <c r="M37" s="413"/>
      <c r="N37" s="413"/>
      <c r="O37" s="413"/>
      <c r="P37" s="413"/>
      <c r="Q37" s="413"/>
      <c r="R37" s="413"/>
      <c r="S37" s="413"/>
      <c r="T37" s="344"/>
      <c r="U37" s="345"/>
      <c r="V37" s="345"/>
      <c r="W37" s="345"/>
      <c r="X37" s="345"/>
      <c r="Y37" s="345"/>
      <c r="Z37" s="345"/>
      <c r="AA37" s="345"/>
      <c r="AB37" s="345"/>
      <c r="AC37" s="345"/>
      <c r="AD37" s="345"/>
      <c r="AE37" s="345"/>
      <c r="AF37" s="346"/>
      <c r="AG37" s="460"/>
      <c r="AH37" s="460"/>
      <c r="AI37" s="460"/>
      <c r="AJ37" s="460"/>
      <c r="AK37" s="460"/>
      <c r="AL37" s="460"/>
      <c r="AM37" s="460"/>
      <c r="AN37" s="460"/>
      <c r="AO37" s="460"/>
      <c r="AP37" s="516"/>
      <c r="AQ37" s="517"/>
      <c r="AR37" s="517"/>
      <c r="AS37" s="517"/>
      <c r="AT37" s="517"/>
      <c r="AU37" s="518"/>
      <c r="AV37" s="190"/>
      <c r="AW37" s="242"/>
      <c r="AX37" s="191"/>
      <c r="AY37" s="509"/>
      <c r="AZ37" s="510"/>
      <c r="BA37" s="446"/>
      <c r="BB37" s="447"/>
      <c r="BC37" s="190"/>
      <c r="BD37" s="242"/>
      <c r="BE37" s="191"/>
      <c r="BF37" s="190"/>
      <c r="BG37" s="242"/>
      <c r="BH37" s="242"/>
      <c r="BI37" s="191"/>
    </row>
    <row r="38" spans="2:61" ht="16.5" customHeight="1" thickTop="1" thickBot="1">
      <c r="B38" s="413"/>
      <c r="C38" s="413"/>
      <c r="D38" s="413"/>
      <c r="E38" s="413"/>
      <c r="F38" s="413"/>
      <c r="G38" s="413"/>
      <c r="H38" s="413"/>
      <c r="I38" s="413"/>
      <c r="J38" s="413"/>
      <c r="K38" s="413"/>
      <c r="L38" s="413"/>
      <c r="M38" s="413"/>
      <c r="N38" s="413"/>
      <c r="O38" s="413"/>
      <c r="P38" s="413"/>
      <c r="Q38" s="413"/>
      <c r="R38" s="413"/>
      <c r="S38" s="413"/>
      <c r="T38" s="347"/>
      <c r="U38" s="348"/>
      <c r="V38" s="348"/>
      <c r="W38" s="348"/>
      <c r="X38" s="348"/>
      <c r="Y38" s="348"/>
      <c r="Z38" s="348"/>
      <c r="AA38" s="348"/>
      <c r="AB38" s="348"/>
      <c r="AC38" s="348"/>
      <c r="AD38" s="348"/>
      <c r="AE38" s="348"/>
      <c r="AF38" s="349"/>
      <c r="AG38" s="460"/>
      <c r="AH38" s="460"/>
      <c r="AI38" s="460"/>
      <c r="AJ38" s="460"/>
      <c r="AK38" s="460"/>
      <c r="AL38" s="460"/>
      <c r="AM38" s="460"/>
      <c r="AN38" s="460"/>
      <c r="AO38" s="460"/>
      <c r="AP38" s="519"/>
      <c r="AQ38" s="520"/>
      <c r="AR38" s="520"/>
      <c r="AS38" s="520"/>
      <c r="AT38" s="520"/>
      <c r="AU38" s="521"/>
      <c r="AV38" s="192"/>
      <c r="AW38" s="243"/>
      <c r="AX38" s="193"/>
      <c r="AY38" s="511"/>
      <c r="AZ38" s="512"/>
      <c r="BA38" s="448"/>
      <c r="BB38" s="449"/>
      <c r="BC38" s="192"/>
      <c r="BD38" s="243"/>
      <c r="BE38" s="193"/>
      <c r="BF38" s="192"/>
      <c r="BG38" s="243"/>
      <c r="BH38" s="243"/>
      <c r="BI38" s="193"/>
    </row>
    <row r="39" spans="2:61" ht="16.5" customHeight="1" thickTop="1" thickBot="1">
      <c r="B39" s="413" t="s">
        <v>23</v>
      </c>
      <c r="C39" s="413"/>
      <c r="D39" s="413"/>
      <c r="E39" s="413"/>
      <c r="F39" s="413"/>
      <c r="G39" s="413"/>
      <c r="H39" s="413"/>
      <c r="I39" s="413"/>
      <c r="J39" s="413"/>
      <c r="K39" s="414" t="s">
        <v>258</v>
      </c>
      <c r="L39" s="414"/>
      <c r="M39" s="414"/>
      <c r="N39" s="414"/>
      <c r="O39" s="414"/>
      <c r="P39" s="414"/>
      <c r="Q39" s="414"/>
      <c r="R39" s="414"/>
      <c r="S39" s="414"/>
      <c r="T39" s="341" t="s">
        <v>177</v>
      </c>
      <c r="U39" s="342"/>
      <c r="V39" s="342"/>
      <c r="W39" s="342"/>
      <c r="X39" s="342"/>
      <c r="Y39" s="342"/>
      <c r="Z39" s="342"/>
      <c r="AA39" s="342"/>
      <c r="AB39" s="342"/>
      <c r="AC39" s="342"/>
      <c r="AD39" s="342"/>
      <c r="AE39" s="342"/>
      <c r="AF39" s="343"/>
      <c r="AG39" s="450">
        <v>1066</v>
      </c>
      <c r="AH39" s="451"/>
      <c r="AI39" s="451"/>
      <c r="AJ39" s="451"/>
      <c r="AK39" s="451"/>
      <c r="AL39" s="451"/>
      <c r="AM39" s="451"/>
      <c r="AN39" s="451"/>
      <c r="AO39" s="452"/>
      <c r="AP39" s="394" t="s">
        <v>24</v>
      </c>
      <c r="AQ39" s="395"/>
      <c r="AR39" s="395"/>
      <c r="AS39" s="395"/>
      <c r="AT39" s="395"/>
      <c r="AU39" s="395"/>
      <c r="AV39" s="395"/>
      <c r="AW39" s="395"/>
      <c r="AX39" s="395"/>
      <c r="AY39" s="400"/>
      <c r="AZ39" s="395" t="s">
        <v>25</v>
      </c>
      <c r="BA39" s="395"/>
      <c r="BB39" s="395"/>
      <c r="BC39" s="395"/>
      <c r="BD39" s="395"/>
      <c r="BE39" s="395"/>
      <c r="BF39" s="395"/>
      <c r="BG39" s="395"/>
      <c r="BH39" s="395"/>
      <c r="BI39" s="400"/>
    </row>
    <row r="40" spans="2:61" ht="16.5" customHeight="1" thickTop="1" thickBot="1">
      <c r="B40" s="413"/>
      <c r="C40" s="413"/>
      <c r="D40" s="413"/>
      <c r="E40" s="413"/>
      <c r="F40" s="413"/>
      <c r="G40" s="413"/>
      <c r="H40" s="413"/>
      <c r="I40" s="413"/>
      <c r="J40" s="413"/>
      <c r="K40" s="414"/>
      <c r="L40" s="414"/>
      <c r="M40" s="414"/>
      <c r="N40" s="414"/>
      <c r="O40" s="414"/>
      <c r="P40" s="414"/>
      <c r="Q40" s="414"/>
      <c r="R40" s="414"/>
      <c r="S40" s="414"/>
      <c r="T40" s="344"/>
      <c r="U40" s="345"/>
      <c r="V40" s="345"/>
      <c r="W40" s="345"/>
      <c r="X40" s="345"/>
      <c r="Y40" s="345"/>
      <c r="Z40" s="345"/>
      <c r="AA40" s="345"/>
      <c r="AB40" s="345"/>
      <c r="AC40" s="345"/>
      <c r="AD40" s="345"/>
      <c r="AE40" s="345"/>
      <c r="AF40" s="346"/>
      <c r="AG40" s="453"/>
      <c r="AH40" s="454"/>
      <c r="AI40" s="454"/>
      <c r="AJ40" s="454"/>
      <c r="AK40" s="454"/>
      <c r="AL40" s="454"/>
      <c r="AM40" s="454"/>
      <c r="AN40" s="454"/>
      <c r="AO40" s="455"/>
      <c r="AP40" s="396"/>
      <c r="AQ40" s="397"/>
      <c r="AR40" s="397"/>
      <c r="AS40" s="397"/>
      <c r="AT40" s="397"/>
      <c r="AU40" s="397"/>
      <c r="AV40" s="397"/>
      <c r="AW40" s="397"/>
      <c r="AX40" s="397"/>
      <c r="AY40" s="401"/>
      <c r="AZ40" s="397"/>
      <c r="BA40" s="397"/>
      <c r="BB40" s="397"/>
      <c r="BC40" s="397"/>
      <c r="BD40" s="397"/>
      <c r="BE40" s="397"/>
      <c r="BF40" s="397"/>
      <c r="BG40" s="397"/>
      <c r="BH40" s="397"/>
      <c r="BI40" s="401"/>
    </row>
    <row r="41" spans="2:61" ht="16.5" customHeight="1" thickTop="1" thickBot="1">
      <c r="B41" s="413"/>
      <c r="C41" s="413"/>
      <c r="D41" s="413"/>
      <c r="E41" s="413"/>
      <c r="F41" s="413"/>
      <c r="G41" s="413"/>
      <c r="H41" s="413"/>
      <c r="I41" s="413"/>
      <c r="J41" s="413"/>
      <c r="K41" s="414"/>
      <c r="L41" s="414"/>
      <c r="M41" s="414"/>
      <c r="N41" s="414"/>
      <c r="O41" s="414"/>
      <c r="P41" s="414"/>
      <c r="Q41" s="414"/>
      <c r="R41" s="414"/>
      <c r="S41" s="414"/>
      <c r="T41" s="347"/>
      <c r="U41" s="348"/>
      <c r="V41" s="348"/>
      <c r="W41" s="348"/>
      <c r="X41" s="348"/>
      <c r="Y41" s="348"/>
      <c r="Z41" s="348"/>
      <c r="AA41" s="348"/>
      <c r="AB41" s="348"/>
      <c r="AC41" s="348"/>
      <c r="AD41" s="348"/>
      <c r="AE41" s="348"/>
      <c r="AF41" s="349"/>
      <c r="AG41" s="456"/>
      <c r="AH41" s="457"/>
      <c r="AI41" s="457"/>
      <c r="AJ41" s="457"/>
      <c r="AK41" s="457"/>
      <c r="AL41" s="457"/>
      <c r="AM41" s="457"/>
      <c r="AN41" s="457"/>
      <c r="AO41" s="458"/>
      <c r="AP41" s="398"/>
      <c r="AQ41" s="399"/>
      <c r="AR41" s="399"/>
      <c r="AS41" s="399"/>
      <c r="AT41" s="399"/>
      <c r="AU41" s="399"/>
      <c r="AV41" s="399"/>
      <c r="AW41" s="399"/>
      <c r="AX41" s="399"/>
      <c r="AY41" s="402"/>
      <c r="AZ41" s="399"/>
      <c r="BA41" s="399"/>
      <c r="BB41" s="399"/>
      <c r="BC41" s="399"/>
      <c r="BD41" s="399"/>
      <c r="BE41" s="399"/>
      <c r="BF41" s="399"/>
      <c r="BG41" s="399"/>
      <c r="BH41" s="399"/>
      <c r="BI41" s="402"/>
    </row>
    <row r="42" spans="2:61" ht="16.5" customHeight="1" thickTop="1" thickBot="1">
      <c r="B42" s="413" t="s">
        <v>26</v>
      </c>
      <c r="C42" s="413"/>
      <c r="D42" s="413"/>
      <c r="E42" s="413"/>
      <c r="F42" s="413"/>
      <c r="G42" s="413"/>
      <c r="H42" s="413"/>
      <c r="I42" s="413"/>
      <c r="J42" s="413"/>
      <c r="K42" s="441" t="s">
        <v>257</v>
      </c>
      <c r="L42" s="441"/>
      <c r="M42" s="441"/>
      <c r="N42" s="441"/>
      <c r="O42" s="441"/>
      <c r="P42" s="441"/>
      <c r="Q42" s="441"/>
      <c r="R42" s="441"/>
      <c r="S42" s="441"/>
      <c r="T42" s="341" t="s">
        <v>27</v>
      </c>
      <c r="U42" s="342"/>
      <c r="V42" s="342"/>
      <c r="W42" s="342"/>
      <c r="X42" s="342"/>
      <c r="Y42" s="342"/>
      <c r="Z42" s="342"/>
      <c r="AA42" s="342"/>
      <c r="AB42" s="342"/>
      <c r="AC42" s="342"/>
      <c r="AD42" s="342"/>
      <c r="AE42" s="342"/>
      <c r="AF42" s="343"/>
      <c r="AG42" s="443">
        <v>1037</v>
      </c>
      <c r="AH42" s="443"/>
      <c r="AI42" s="443"/>
      <c r="AJ42" s="443"/>
      <c r="AK42" s="443"/>
      <c r="AL42" s="443"/>
      <c r="AM42" s="443"/>
      <c r="AN42" s="443"/>
      <c r="AO42" s="443"/>
      <c r="AP42" s="413" t="s">
        <v>28</v>
      </c>
      <c r="AQ42" s="413"/>
      <c r="AR42" s="413"/>
      <c r="AS42" s="413"/>
      <c r="AT42" s="413"/>
      <c r="AU42" s="413"/>
      <c r="AV42" s="413"/>
      <c r="AW42" s="413" t="s">
        <v>307</v>
      </c>
      <c r="AX42" s="413"/>
      <c r="AY42" s="413"/>
      <c r="AZ42" s="341" t="s">
        <v>178</v>
      </c>
      <c r="BA42" s="342"/>
      <c r="BB42" s="342"/>
      <c r="BC42" s="342"/>
      <c r="BD42" s="342"/>
      <c r="BE42" s="343"/>
      <c r="BF42" s="416" t="s">
        <v>129</v>
      </c>
      <c r="BG42" s="417"/>
      <c r="BH42" s="407" t="str">
        <f>IFERROR(BF42/($N$231*0.06),"-")</f>
        <v>-</v>
      </c>
      <c r="BI42" s="408"/>
    </row>
    <row r="43" spans="2:61" ht="16.5" customHeight="1" thickTop="1" thickBot="1">
      <c r="B43" s="413"/>
      <c r="C43" s="413"/>
      <c r="D43" s="413"/>
      <c r="E43" s="413"/>
      <c r="F43" s="413"/>
      <c r="G43" s="413"/>
      <c r="H43" s="413"/>
      <c r="I43" s="413"/>
      <c r="J43" s="413"/>
      <c r="K43" s="441"/>
      <c r="L43" s="441"/>
      <c r="M43" s="441"/>
      <c r="N43" s="441"/>
      <c r="O43" s="441"/>
      <c r="P43" s="441"/>
      <c r="Q43" s="441"/>
      <c r="R43" s="441"/>
      <c r="S43" s="441"/>
      <c r="T43" s="344"/>
      <c r="U43" s="345"/>
      <c r="V43" s="345"/>
      <c r="W43" s="345"/>
      <c r="X43" s="345"/>
      <c r="Y43" s="345"/>
      <c r="Z43" s="345"/>
      <c r="AA43" s="345"/>
      <c r="AB43" s="345"/>
      <c r="AC43" s="345"/>
      <c r="AD43" s="345"/>
      <c r="AE43" s="345"/>
      <c r="AF43" s="346"/>
      <c r="AG43" s="443"/>
      <c r="AH43" s="443"/>
      <c r="AI43" s="443"/>
      <c r="AJ43" s="443"/>
      <c r="AK43" s="443"/>
      <c r="AL43" s="443"/>
      <c r="AM43" s="443"/>
      <c r="AN43" s="443"/>
      <c r="AO43" s="443"/>
      <c r="AP43" s="413"/>
      <c r="AQ43" s="413"/>
      <c r="AR43" s="413"/>
      <c r="AS43" s="413"/>
      <c r="AT43" s="413"/>
      <c r="AU43" s="413"/>
      <c r="AV43" s="413"/>
      <c r="AW43" s="413"/>
      <c r="AX43" s="413"/>
      <c r="AY43" s="413"/>
      <c r="AZ43" s="344"/>
      <c r="BA43" s="345"/>
      <c r="BB43" s="345"/>
      <c r="BC43" s="345"/>
      <c r="BD43" s="345"/>
      <c r="BE43" s="346"/>
      <c r="BF43" s="418"/>
      <c r="BG43" s="419"/>
      <c r="BH43" s="409"/>
      <c r="BI43" s="410"/>
    </row>
    <row r="44" spans="2:61" ht="16.5" customHeight="1" thickTop="1" thickBot="1">
      <c r="B44" s="413"/>
      <c r="C44" s="413"/>
      <c r="D44" s="413"/>
      <c r="E44" s="413"/>
      <c r="F44" s="413"/>
      <c r="G44" s="413"/>
      <c r="H44" s="413"/>
      <c r="I44" s="413"/>
      <c r="J44" s="413"/>
      <c r="K44" s="441"/>
      <c r="L44" s="441"/>
      <c r="M44" s="441"/>
      <c r="N44" s="441"/>
      <c r="O44" s="441"/>
      <c r="P44" s="441"/>
      <c r="Q44" s="441"/>
      <c r="R44" s="441"/>
      <c r="S44" s="441"/>
      <c r="T44" s="347"/>
      <c r="U44" s="348"/>
      <c r="V44" s="348"/>
      <c r="W44" s="348"/>
      <c r="X44" s="348"/>
      <c r="Y44" s="348"/>
      <c r="Z44" s="348"/>
      <c r="AA44" s="348"/>
      <c r="AB44" s="348"/>
      <c r="AC44" s="348"/>
      <c r="AD44" s="348"/>
      <c r="AE44" s="348"/>
      <c r="AF44" s="349"/>
      <c r="AG44" s="443"/>
      <c r="AH44" s="443"/>
      <c r="AI44" s="443"/>
      <c r="AJ44" s="443"/>
      <c r="AK44" s="443"/>
      <c r="AL44" s="443"/>
      <c r="AM44" s="443"/>
      <c r="AN44" s="443"/>
      <c r="AO44" s="443"/>
      <c r="AP44" s="413"/>
      <c r="AQ44" s="413"/>
      <c r="AR44" s="413"/>
      <c r="AS44" s="413"/>
      <c r="AT44" s="413"/>
      <c r="AU44" s="413"/>
      <c r="AV44" s="413"/>
      <c r="AW44" s="413"/>
      <c r="AX44" s="413"/>
      <c r="AY44" s="413"/>
      <c r="AZ44" s="347"/>
      <c r="BA44" s="348"/>
      <c r="BB44" s="348"/>
      <c r="BC44" s="348"/>
      <c r="BD44" s="348"/>
      <c r="BE44" s="349"/>
      <c r="BF44" s="420"/>
      <c r="BG44" s="421"/>
      <c r="BH44" s="411"/>
      <c r="BI44" s="412"/>
    </row>
    <row r="45" spans="2:61" ht="16.5" customHeight="1" thickTop="1" thickBot="1">
      <c r="B45" s="413" t="s">
        <v>29</v>
      </c>
      <c r="C45" s="413"/>
      <c r="D45" s="413"/>
      <c r="E45" s="413"/>
      <c r="F45" s="413"/>
      <c r="G45" s="413"/>
      <c r="H45" s="413"/>
      <c r="I45" s="413"/>
      <c r="J45" s="413"/>
      <c r="K45" s="431" t="s">
        <v>256</v>
      </c>
      <c r="L45" s="431"/>
      <c r="M45" s="431"/>
      <c r="N45" s="431"/>
      <c r="O45" s="431"/>
      <c r="P45" s="431"/>
      <c r="Q45" s="431"/>
      <c r="R45" s="431"/>
      <c r="S45" s="431"/>
      <c r="T45" s="341" t="s">
        <v>30</v>
      </c>
      <c r="U45" s="342"/>
      <c r="V45" s="342"/>
      <c r="W45" s="342"/>
      <c r="X45" s="342"/>
      <c r="Y45" s="342"/>
      <c r="Z45" s="342"/>
      <c r="AA45" s="342"/>
      <c r="AB45" s="342"/>
      <c r="AC45" s="342"/>
      <c r="AD45" s="342"/>
      <c r="AE45" s="342"/>
      <c r="AF45" s="343"/>
      <c r="AG45" s="432">
        <f>AG39-'15.02'!AG39</f>
        <v>0</v>
      </c>
      <c r="AH45" s="433"/>
      <c r="AI45" s="433"/>
      <c r="AJ45" s="433"/>
      <c r="AK45" s="433"/>
      <c r="AL45" s="433"/>
      <c r="AM45" s="433"/>
      <c r="AN45" s="433"/>
      <c r="AO45" s="434"/>
      <c r="AP45" s="413" t="s">
        <v>31</v>
      </c>
      <c r="AQ45" s="413"/>
      <c r="AR45" s="413"/>
      <c r="AS45" s="413"/>
      <c r="AT45" s="413"/>
      <c r="AU45" s="413"/>
      <c r="AV45" s="413"/>
      <c r="AW45" s="413">
        <v>170</v>
      </c>
      <c r="AX45" s="413"/>
      <c r="AY45" s="413"/>
      <c r="AZ45" s="341" t="s">
        <v>179</v>
      </c>
      <c r="BA45" s="342"/>
      <c r="BB45" s="342"/>
      <c r="BC45" s="342"/>
      <c r="BD45" s="342"/>
      <c r="BE45" s="343"/>
      <c r="BF45" s="416" t="s">
        <v>129</v>
      </c>
      <c r="BG45" s="417"/>
      <c r="BH45" s="407" t="str">
        <f>IFERROR(BF45/($N$231*0.06),"-")</f>
        <v>-</v>
      </c>
      <c r="BI45" s="408"/>
    </row>
    <row r="46" spans="2:61" ht="16.5" customHeight="1" thickTop="1" thickBot="1">
      <c r="B46" s="413"/>
      <c r="C46" s="413"/>
      <c r="D46" s="413"/>
      <c r="E46" s="413"/>
      <c r="F46" s="413"/>
      <c r="G46" s="413"/>
      <c r="H46" s="413"/>
      <c r="I46" s="413"/>
      <c r="J46" s="413"/>
      <c r="K46" s="431"/>
      <c r="L46" s="431"/>
      <c r="M46" s="431"/>
      <c r="N46" s="431"/>
      <c r="O46" s="431"/>
      <c r="P46" s="431"/>
      <c r="Q46" s="431"/>
      <c r="R46" s="431"/>
      <c r="S46" s="431"/>
      <c r="T46" s="344"/>
      <c r="U46" s="345"/>
      <c r="V46" s="345"/>
      <c r="W46" s="345"/>
      <c r="X46" s="345"/>
      <c r="Y46" s="345"/>
      <c r="Z46" s="345"/>
      <c r="AA46" s="345"/>
      <c r="AB46" s="345"/>
      <c r="AC46" s="345"/>
      <c r="AD46" s="345"/>
      <c r="AE46" s="345"/>
      <c r="AF46" s="346"/>
      <c r="AG46" s="435"/>
      <c r="AH46" s="436"/>
      <c r="AI46" s="436"/>
      <c r="AJ46" s="436"/>
      <c r="AK46" s="436"/>
      <c r="AL46" s="436"/>
      <c r="AM46" s="436"/>
      <c r="AN46" s="436"/>
      <c r="AO46" s="437"/>
      <c r="AP46" s="413"/>
      <c r="AQ46" s="413"/>
      <c r="AR46" s="413"/>
      <c r="AS46" s="413"/>
      <c r="AT46" s="413"/>
      <c r="AU46" s="413"/>
      <c r="AV46" s="413"/>
      <c r="AW46" s="413"/>
      <c r="AX46" s="413"/>
      <c r="AY46" s="413"/>
      <c r="AZ46" s="344"/>
      <c r="BA46" s="345"/>
      <c r="BB46" s="345"/>
      <c r="BC46" s="345"/>
      <c r="BD46" s="345"/>
      <c r="BE46" s="346"/>
      <c r="BF46" s="418"/>
      <c r="BG46" s="419"/>
      <c r="BH46" s="409"/>
      <c r="BI46" s="410"/>
    </row>
    <row r="47" spans="2:61" ht="16.5" customHeight="1" thickTop="1" thickBot="1">
      <c r="B47" s="413"/>
      <c r="C47" s="413"/>
      <c r="D47" s="413"/>
      <c r="E47" s="413"/>
      <c r="F47" s="413"/>
      <c r="G47" s="413"/>
      <c r="H47" s="413"/>
      <c r="I47" s="413"/>
      <c r="J47" s="413"/>
      <c r="K47" s="431"/>
      <c r="L47" s="431"/>
      <c r="M47" s="431"/>
      <c r="N47" s="431"/>
      <c r="O47" s="431"/>
      <c r="P47" s="431"/>
      <c r="Q47" s="431"/>
      <c r="R47" s="431"/>
      <c r="S47" s="431"/>
      <c r="T47" s="347"/>
      <c r="U47" s="348"/>
      <c r="V47" s="348"/>
      <c r="W47" s="348"/>
      <c r="X47" s="348"/>
      <c r="Y47" s="348"/>
      <c r="Z47" s="348"/>
      <c r="AA47" s="348"/>
      <c r="AB47" s="348"/>
      <c r="AC47" s="348"/>
      <c r="AD47" s="348"/>
      <c r="AE47" s="348"/>
      <c r="AF47" s="349"/>
      <c r="AG47" s="438"/>
      <c r="AH47" s="439"/>
      <c r="AI47" s="439"/>
      <c r="AJ47" s="439"/>
      <c r="AK47" s="439"/>
      <c r="AL47" s="439"/>
      <c r="AM47" s="439"/>
      <c r="AN47" s="439"/>
      <c r="AO47" s="440"/>
      <c r="AP47" s="413"/>
      <c r="AQ47" s="413"/>
      <c r="AR47" s="413"/>
      <c r="AS47" s="413"/>
      <c r="AT47" s="413"/>
      <c r="AU47" s="413"/>
      <c r="AV47" s="413"/>
      <c r="AW47" s="413"/>
      <c r="AX47" s="413"/>
      <c r="AY47" s="413"/>
      <c r="AZ47" s="347"/>
      <c r="BA47" s="348"/>
      <c r="BB47" s="348"/>
      <c r="BC47" s="348"/>
      <c r="BD47" s="348"/>
      <c r="BE47" s="349"/>
      <c r="BF47" s="420"/>
      <c r="BG47" s="421"/>
      <c r="BH47" s="411"/>
      <c r="BI47" s="412"/>
    </row>
    <row r="48" spans="2:61" ht="15" customHeight="1" thickTop="1" thickBot="1">
      <c r="B48" s="413" t="s">
        <v>32</v>
      </c>
      <c r="C48" s="413"/>
      <c r="D48" s="413"/>
      <c r="E48" s="413"/>
      <c r="F48" s="413"/>
      <c r="G48" s="413"/>
      <c r="H48" s="413"/>
      <c r="I48" s="413"/>
      <c r="J48" s="413"/>
      <c r="K48" s="414"/>
      <c r="L48" s="414"/>
      <c r="M48" s="414"/>
      <c r="N48" s="414"/>
      <c r="O48" s="414"/>
      <c r="P48" s="414"/>
      <c r="Q48" s="414"/>
      <c r="R48" s="414"/>
      <c r="S48" s="414"/>
      <c r="T48" s="341" t="s">
        <v>33</v>
      </c>
      <c r="U48" s="342"/>
      <c r="V48" s="342"/>
      <c r="W48" s="342"/>
      <c r="X48" s="342"/>
      <c r="Y48" s="342"/>
      <c r="Z48" s="342"/>
      <c r="AA48" s="342"/>
      <c r="AB48" s="342"/>
      <c r="AC48" s="342"/>
      <c r="AD48" s="342"/>
      <c r="AE48" s="342"/>
      <c r="AF48" s="343"/>
      <c r="AG48" s="422" t="s">
        <v>428</v>
      </c>
      <c r="AH48" s="423"/>
      <c r="AI48" s="423"/>
      <c r="AJ48" s="423"/>
      <c r="AK48" s="423"/>
      <c r="AL48" s="423"/>
      <c r="AM48" s="423"/>
      <c r="AN48" s="423"/>
      <c r="AO48" s="424"/>
      <c r="AP48" s="341" t="s">
        <v>34</v>
      </c>
      <c r="AQ48" s="342"/>
      <c r="AR48" s="342"/>
      <c r="AS48" s="342"/>
      <c r="AT48" s="342"/>
      <c r="AU48" s="342"/>
      <c r="AV48" s="343"/>
      <c r="AW48" s="413">
        <v>1776</v>
      </c>
      <c r="AX48" s="413"/>
      <c r="AY48" s="413"/>
      <c r="AZ48" s="341" t="s">
        <v>180</v>
      </c>
      <c r="BA48" s="342"/>
      <c r="BB48" s="342"/>
      <c r="BC48" s="342"/>
      <c r="BD48" s="342"/>
      <c r="BE48" s="343"/>
      <c r="BF48" s="416">
        <f>E279</f>
        <v>90</v>
      </c>
      <c r="BG48" s="417"/>
      <c r="BH48" s="407" t="str">
        <f>IFERROR(BF48/(N231*0.06),"-")</f>
        <v>-</v>
      </c>
      <c r="BI48" s="408"/>
    </row>
    <row r="49" spans="2:64" ht="15" customHeight="1" thickTop="1" thickBot="1">
      <c r="B49" s="413"/>
      <c r="C49" s="413"/>
      <c r="D49" s="413"/>
      <c r="E49" s="413"/>
      <c r="F49" s="413"/>
      <c r="G49" s="413"/>
      <c r="H49" s="413"/>
      <c r="I49" s="413"/>
      <c r="J49" s="413"/>
      <c r="K49" s="414"/>
      <c r="L49" s="414"/>
      <c r="M49" s="414"/>
      <c r="N49" s="414"/>
      <c r="O49" s="414"/>
      <c r="P49" s="414"/>
      <c r="Q49" s="414"/>
      <c r="R49" s="414"/>
      <c r="S49" s="414"/>
      <c r="T49" s="344"/>
      <c r="U49" s="345"/>
      <c r="V49" s="345"/>
      <c r="W49" s="345"/>
      <c r="X49" s="345"/>
      <c r="Y49" s="345"/>
      <c r="Z49" s="345"/>
      <c r="AA49" s="345"/>
      <c r="AB49" s="345"/>
      <c r="AC49" s="345"/>
      <c r="AD49" s="345"/>
      <c r="AE49" s="345"/>
      <c r="AF49" s="346"/>
      <c r="AG49" s="425"/>
      <c r="AH49" s="426"/>
      <c r="AI49" s="426"/>
      <c r="AJ49" s="426"/>
      <c r="AK49" s="426"/>
      <c r="AL49" s="426"/>
      <c r="AM49" s="426"/>
      <c r="AN49" s="426"/>
      <c r="AO49" s="427"/>
      <c r="AP49" s="344"/>
      <c r="AQ49" s="345"/>
      <c r="AR49" s="345"/>
      <c r="AS49" s="345"/>
      <c r="AT49" s="345"/>
      <c r="AU49" s="345"/>
      <c r="AV49" s="346"/>
      <c r="AW49" s="413"/>
      <c r="AX49" s="413"/>
      <c r="AY49" s="413"/>
      <c r="AZ49" s="344"/>
      <c r="BA49" s="345"/>
      <c r="BB49" s="345"/>
      <c r="BC49" s="345"/>
      <c r="BD49" s="345"/>
      <c r="BE49" s="346"/>
      <c r="BF49" s="418"/>
      <c r="BG49" s="419"/>
      <c r="BH49" s="409"/>
      <c r="BI49" s="410"/>
    </row>
    <row r="50" spans="2:64" ht="15" customHeight="1" thickTop="1" thickBot="1">
      <c r="B50" s="413"/>
      <c r="C50" s="413"/>
      <c r="D50" s="413"/>
      <c r="E50" s="413"/>
      <c r="F50" s="413"/>
      <c r="G50" s="413"/>
      <c r="H50" s="413"/>
      <c r="I50" s="413"/>
      <c r="J50" s="413"/>
      <c r="K50" s="414"/>
      <c r="L50" s="414"/>
      <c r="M50" s="414"/>
      <c r="N50" s="414"/>
      <c r="O50" s="414"/>
      <c r="P50" s="414"/>
      <c r="Q50" s="414"/>
      <c r="R50" s="414"/>
      <c r="S50" s="414"/>
      <c r="T50" s="347"/>
      <c r="U50" s="348"/>
      <c r="V50" s="348"/>
      <c r="W50" s="348"/>
      <c r="X50" s="348"/>
      <c r="Y50" s="348"/>
      <c r="Z50" s="348"/>
      <c r="AA50" s="348"/>
      <c r="AB50" s="348"/>
      <c r="AC50" s="348"/>
      <c r="AD50" s="348"/>
      <c r="AE50" s="348"/>
      <c r="AF50" s="349"/>
      <c r="AG50" s="428"/>
      <c r="AH50" s="429"/>
      <c r="AI50" s="429"/>
      <c r="AJ50" s="429"/>
      <c r="AK50" s="429"/>
      <c r="AL50" s="429"/>
      <c r="AM50" s="429"/>
      <c r="AN50" s="429"/>
      <c r="AO50" s="430"/>
      <c r="AP50" s="347"/>
      <c r="AQ50" s="348"/>
      <c r="AR50" s="348"/>
      <c r="AS50" s="348"/>
      <c r="AT50" s="348"/>
      <c r="AU50" s="348"/>
      <c r="AV50" s="349"/>
      <c r="AW50" s="413"/>
      <c r="AX50" s="413"/>
      <c r="AY50" s="413"/>
      <c r="AZ50" s="347"/>
      <c r="BA50" s="348"/>
      <c r="BB50" s="348"/>
      <c r="BC50" s="348"/>
      <c r="BD50" s="348"/>
      <c r="BE50" s="349"/>
      <c r="BF50" s="420"/>
      <c r="BG50" s="421"/>
      <c r="BH50" s="411"/>
      <c r="BI50" s="412"/>
    </row>
    <row r="51" spans="2:64" ht="15" customHeight="1" thickTop="1" thickBot="1">
      <c r="B51" s="413" t="s">
        <v>35</v>
      </c>
      <c r="C51" s="413"/>
      <c r="D51" s="413"/>
      <c r="E51" s="413"/>
      <c r="F51" s="413"/>
      <c r="G51" s="413"/>
      <c r="H51" s="413"/>
      <c r="I51" s="413"/>
      <c r="J51" s="413"/>
      <c r="K51" s="414" t="s">
        <v>133</v>
      </c>
      <c r="L51" s="414"/>
      <c r="M51" s="414"/>
      <c r="N51" s="414"/>
      <c r="O51" s="414"/>
      <c r="P51" s="414"/>
      <c r="Q51" s="414"/>
      <c r="R51" s="414"/>
      <c r="S51" s="414"/>
      <c r="T51" s="413"/>
      <c r="U51" s="413"/>
      <c r="V51" s="413"/>
      <c r="W51" s="413"/>
      <c r="X51" s="413"/>
      <c r="Y51" s="413"/>
      <c r="Z51" s="413"/>
      <c r="AA51" s="413"/>
      <c r="AB51" s="413"/>
      <c r="AC51" s="413"/>
      <c r="AD51" s="413"/>
      <c r="AE51" s="413"/>
      <c r="AF51" s="413"/>
      <c r="AG51" s="413"/>
      <c r="AH51" s="413"/>
      <c r="AI51" s="413"/>
      <c r="AJ51" s="413"/>
      <c r="AK51" s="413"/>
      <c r="AL51" s="413"/>
      <c r="AM51" s="413"/>
      <c r="AN51" s="413"/>
      <c r="AO51" s="413"/>
      <c r="AP51" s="341"/>
      <c r="AQ51" s="342"/>
      <c r="AR51" s="342"/>
      <c r="AS51" s="342"/>
      <c r="AT51" s="342"/>
      <c r="AU51" s="342"/>
      <c r="AV51" s="343"/>
      <c r="AW51" s="413"/>
      <c r="AX51" s="413"/>
      <c r="AY51" s="413"/>
      <c r="AZ51" s="341" t="s">
        <v>181</v>
      </c>
      <c r="BA51" s="342"/>
      <c r="BB51" s="342"/>
      <c r="BC51" s="342"/>
      <c r="BD51" s="342"/>
      <c r="BE51" s="343"/>
      <c r="BF51" s="416">
        <f>IFERROR(BF48+B279,"-")</f>
        <v>123</v>
      </c>
      <c r="BG51" s="417"/>
      <c r="BH51" s="407" t="str">
        <f>IFERROR(BF51/(N231*0.06),"-")</f>
        <v>-</v>
      </c>
      <c r="BI51" s="408"/>
    </row>
    <row r="52" spans="2:64" ht="15" customHeight="1" thickTop="1" thickBot="1">
      <c r="B52" s="413"/>
      <c r="C52" s="413"/>
      <c r="D52" s="413"/>
      <c r="E52" s="413"/>
      <c r="F52" s="413"/>
      <c r="G52" s="413"/>
      <c r="H52" s="413"/>
      <c r="I52" s="413"/>
      <c r="J52" s="413"/>
      <c r="K52" s="414"/>
      <c r="L52" s="414"/>
      <c r="M52" s="414"/>
      <c r="N52" s="414"/>
      <c r="O52" s="414"/>
      <c r="P52" s="414"/>
      <c r="Q52" s="414"/>
      <c r="R52" s="414"/>
      <c r="S52" s="414"/>
      <c r="T52" s="413"/>
      <c r="U52" s="413"/>
      <c r="V52" s="413"/>
      <c r="W52" s="413"/>
      <c r="X52" s="413"/>
      <c r="Y52" s="413"/>
      <c r="Z52" s="413"/>
      <c r="AA52" s="413"/>
      <c r="AB52" s="413"/>
      <c r="AC52" s="413"/>
      <c r="AD52" s="413"/>
      <c r="AE52" s="413"/>
      <c r="AF52" s="413"/>
      <c r="AG52" s="413"/>
      <c r="AH52" s="413"/>
      <c r="AI52" s="413"/>
      <c r="AJ52" s="413"/>
      <c r="AK52" s="413"/>
      <c r="AL52" s="413"/>
      <c r="AM52" s="413"/>
      <c r="AN52" s="413"/>
      <c r="AO52" s="413"/>
      <c r="AP52" s="344"/>
      <c r="AQ52" s="345"/>
      <c r="AR52" s="345"/>
      <c r="AS52" s="345"/>
      <c r="AT52" s="345"/>
      <c r="AU52" s="345"/>
      <c r="AV52" s="346"/>
      <c r="AW52" s="413"/>
      <c r="AX52" s="413"/>
      <c r="AY52" s="413"/>
      <c r="AZ52" s="344"/>
      <c r="BA52" s="345"/>
      <c r="BB52" s="345"/>
      <c r="BC52" s="345"/>
      <c r="BD52" s="345"/>
      <c r="BE52" s="346"/>
      <c r="BF52" s="418"/>
      <c r="BG52" s="419"/>
      <c r="BH52" s="409"/>
      <c r="BI52" s="410"/>
    </row>
    <row r="53" spans="2:64" ht="15" customHeight="1" thickTop="1" thickBot="1">
      <c r="B53" s="413"/>
      <c r="C53" s="413"/>
      <c r="D53" s="413"/>
      <c r="E53" s="413"/>
      <c r="F53" s="413"/>
      <c r="G53" s="413"/>
      <c r="H53" s="413"/>
      <c r="I53" s="413"/>
      <c r="J53" s="413"/>
      <c r="K53" s="414"/>
      <c r="L53" s="414"/>
      <c r="M53" s="414"/>
      <c r="N53" s="414"/>
      <c r="O53" s="414"/>
      <c r="P53" s="414"/>
      <c r="Q53" s="414"/>
      <c r="R53" s="414"/>
      <c r="S53" s="414"/>
      <c r="T53" s="413"/>
      <c r="U53" s="413"/>
      <c r="V53" s="413"/>
      <c r="W53" s="413"/>
      <c r="X53" s="413"/>
      <c r="Y53" s="413"/>
      <c r="Z53" s="413"/>
      <c r="AA53" s="413"/>
      <c r="AB53" s="413"/>
      <c r="AC53" s="413"/>
      <c r="AD53" s="413"/>
      <c r="AE53" s="413"/>
      <c r="AF53" s="413"/>
      <c r="AG53" s="413"/>
      <c r="AH53" s="413"/>
      <c r="AI53" s="413"/>
      <c r="AJ53" s="413"/>
      <c r="AK53" s="413"/>
      <c r="AL53" s="413"/>
      <c r="AM53" s="413"/>
      <c r="AN53" s="413"/>
      <c r="AO53" s="413"/>
      <c r="AP53" s="347"/>
      <c r="AQ53" s="348"/>
      <c r="AR53" s="348"/>
      <c r="AS53" s="348"/>
      <c r="AT53" s="348"/>
      <c r="AU53" s="348"/>
      <c r="AV53" s="349"/>
      <c r="AW53" s="413"/>
      <c r="AX53" s="413"/>
      <c r="AY53" s="413"/>
      <c r="AZ53" s="347"/>
      <c r="BA53" s="348"/>
      <c r="BB53" s="348"/>
      <c r="BC53" s="348"/>
      <c r="BD53" s="348"/>
      <c r="BE53" s="349"/>
      <c r="BF53" s="420"/>
      <c r="BG53" s="421"/>
      <c r="BH53" s="411"/>
      <c r="BI53" s="412"/>
    </row>
    <row r="54" spans="2:64" ht="15.75" customHeight="1" thickTop="1">
      <c r="B54" s="394" t="s">
        <v>36</v>
      </c>
      <c r="C54" s="395"/>
      <c r="D54" s="395"/>
      <c r="E54" s="395"/>
      <c r="F54" s="395"/>
      <c r="G54" s="395"/>
      <c r="H54" s="395"/>
      <c r="I54" s="395"/>
      <c r="J54" s="395"/>
      <c r="K54" s="395"/>
      <c r="L54" s="395"/>
      <c r="M54" s="395"/>
      <c r="N54" s="395"/>
      <c r="O54" s="395"/>
      <c r="P54" s="395"/>
      <c r="Q54" s="395"/>
      <c r="R54" s="395"/>
      <c r="S54" s="395"/>
      <c r="T54" s="395"/>
      <c r="U54" s="395"/>
      <c r="V54" s="395"/>
      <c r="W54" s="395"/>
      <c r="X54" s="395"/>
      <c r="Y54" s="395"/>
      <c r="Z54" s="395"/>
      <c r="AA54" s="395"/>
      <c r="AB54" s="395"/>
      <c r="AC54" s="395"/>
      <c r="AD54" s="395"/>
      <c r="AE54" s="395"/>
      <c r="AF54" s="395"/>
      <c r="AG54" s="395" t="s">
        <v>37</v>
      </c>
      <c r="AH54" s="395"/>
      <c r="AI54" s="395"/>
      <c r="AJ54" s="395"/>
      <c r="AK54" s="395"/>
      <c r="AL54" s="395"/>
      <c r="AM54" s="395"/>
      <c r="AN54" s="395"/>
      <c r="AO54" s="395"/>
      <c r="AP54" s="395"/>
      <c r="AQ54" s="395"/>
      <c r="AR54" s="395"/>
      <c r="AS54" s="395"/>
      <c r="AT54" s="395"/>
      <c r="AU54" s="395"/>
      <c r="AV54" s="395"/>
      <c r="AW54" s="395"/>
      <c r="AX54" s="395"/>
      <c r="AY54" s="395"/>
      <c r="AZ54" s="395"/>
      <c r="BA54" s="395"/>
      <c r="BB54" s="395"/>
      <c r="BC54" s="395"/>
      <c r="BD54" s="395"/>
      <c r="BE54" s="395"/>
      <c r="BF54" s="395"/>
      <c r="BG54" s="395"/>
      <c r="BH54" s="395"/>
      <c r="BI54" s="400"/>
    </row>
    <row r="55" spans="2:64" ht="15" customHeight="1">
      <c r="B55" s="396"/>
      <c r="C55" s="397"/>
      <c r="D55" s="397"/>
      <c r="E55" s="397"/>
      <c r="F55" s="397"/>
      <c r="G55" s="397"/>
      <c r="H55" s="397"/>
      <c r="I55" s="397"/>
      <c r="J55" s="397"/>
      <c r="K55" s="397"/>
      <c r="L55" s="397"/>
      <c r="M55" s="397"/>
      <c r="N55" s="397"/>
      <c r="O55" s="397"/>
      <c r="P55" s="397"/>
      <c r="Q55" s="397"/>
      <c r="R55" s="397"/>
      <c r="S55" s="397"/>
      <c r="T55" s="397"/>
      <c r="U55" s="397"/>
      <c r="V55" s="397"/>
      <c r="W55" s="397"/>
      <c r="X55" s="397"/>
      <c r="Y55" s="397"/>
      <c r="Z55" s="397"/>
      <c r="AA55" s="397"/>
      <c r="AB55" s="397"/>
      <c r="AC55" s="397"/>
      <c r="AD55" s="397"/>
      <c r="AE55" s="397"/>
      <c r="AF55" s="397"/>
      <c r="AG55" s="397"/>
      <c r="AH55" s="397"/>
      <c r="AI55" s="397"/>
      <c r="AJ55" s="397"/>
      <c r="AK55" s="397"/>
      <c r="AL55" s="397"/>
      <c r="AM55" s="397"/>
      <c r="AN55" s="397"/>
      <c r="AO55" s="397"/>
      <c r="AP55" s="397"/>
      <c r="AQ55" s="397"/>
      <c r="AR55" s="397"/>
      <c r="AS55" s="397"/>
      <c r="AT55" s="397"/>
      <c r="AU55" s="397"/>
      <c r="AV55" s="397"/>
      <c r="AW55" s="397"/>
      <c r="AX55" s="397"/>
      <c r="AY55" s="397"/>
      <c r="AZ55" s="397"/>
      <c r="BA55" s="397"/>
      <c r="BB55" s="397"/>
      <c r="BC55" s="397"/>
      <c r="BD55" s="397"/>
      <c r="BE55" s="397"/>
      <c r="BF55" s="397"/>
      <c r="BG55" s="397"/>
      <c r="BH55" s="397"/>
      <c r="BI55" s="401"/>
    </row>
    <row r="56" spans="2:64" ht="15" customHeight="1">
      <c r="B56" s="396"/>
      <c r="C56" s="397"/>
      <c r="D56" s="397"/>
      <c r="E56" s="397"/>
      <c r="F56" s="397"/>
      <c r="G56" s="397"/>
      <c r="H56" s="397"/>
      <c r="I56" s="397"/>
      <c r="J56" s="397"/>
      <c r="K56" s="397"/>
      <c r="L56" s="397"/>
      <c r="M56" s="397"/>
      <c r="N56" s="397"/>
      <c r="O56" s="397"/>
      <c r="P56" s="397"/>
      <c r="Q56" s="397"/>
      <c r="R56" s="397"/>
      <c r="S56" s="397"/>
      <c r="T56" s="397"/>
      <c r="U56" s="397"/>
      <c r="V56" s="397"/>
      <c r="W56" s="397"/>
      <c r="X56" s="397"/>
      <c r="Y56" s="397"/>
      <c r="Z56" s="397"/>
      <c r="AA56" s="397"/>
      <c r="AB56" s="397"/>
      <c r="AC56" s="397"/>
      <c r="AD56" s="397"/>
      <c r="AE56" s="397"/>
      <c r="AF56" s="397"/>
      <c r="AG56" s="397"/>
      <c r="AH56" s="397"/>
      <c r="AI56" s="397"/>
      <c r="AJ56" s="397"/>
      <c r="AK56" s="397"/>
      <c r="AL56" s="397"/>
      <c r="AM56" s="397"/>
      <c r="AN56" s="397"/>
      <c r="AO56" s="397"/>
      <c r="AP56" s="397"/>
      <c r="AQ56" s="397"/>
      <c r="AR56" s="397"/>
      <c r="AS56" s="397"/>
      <c r="AT56" s="397"/>
      <c r="AU56" s="397"/>
      <c r="AV56" s="397"/>
      <c r="AW56" s="397"/>
      <c r="AX56" s="397"/>
      <c r="AY56" s="397"/>
      <c r="AZ56" s="397"/>
      <c r="BA56" s="397"/>
      <c r="BB56" s="397"/>
      <c r="BC56" s="397"/>
      <c r="BD56" s="397"/>
      <c r="BE56" s="397"/>
      <c r="BF56" s="397"/>
      <c r="BG56" s="397"/>
      <c r="BH56" s="397"/>
      <c r="BI56" s="401"/>
    </row>
    <row r="57" spans="2:64" ht="15.75" customHeight="1" thickBot="1">
      <c r="B57" s="398"/>
      <c r="C57" s="399"/>
      <c r="D57" s="399"/>
      <c r="E57" s="399"/>
      <c r="F57" s="399"/>
      <c r="G57" s="399"/>
      <c r="H57" s="399"/>
      <c r="I57" s="399"/>
      <c r="J57" s="399"/>
      <c r="K57" s="399"/>
      <c r="L57" s="399"/>
      <c r="M57" s="399"/>
      <c r="N57" s="399"/>
      <c r="O57" s="399"/>
      <c r="P57" s="399"/>
      <c r="Q57" s="399"/>
      <c r="R57" s="399"/>
      <c r="S57" s="399"/>
      <c r="T57" s="399"/>
      <c r="U57" s="399"/>
      <c r="V57" s="399"/>
      <c r="W57" s="399"/>
      <c r="X57" s="399"/>
      <c r="Y57" s="399"/>
      <c r="Z57" s="399"/>
      <c r="AA57" s="399"/>
      <c r="AB57" s="399"/>
      <c r="AC57" s="399"/>
      <c r="AD57" s="399"/>
      <c r="AE57" s="399"/>
      <c r="AF57" s="399"/>
      <c r="AG57" s="399"/>
      <c r="AH57" s="399"/>
      <c r="AI57" s="399"/>
      <c r="AJ57" s="399"/>
      <c r="AK57" s="399"/>
      <c r="AL57" s="399"/>
      <c r="AM57" s="399"/>
      <c r="AN57" s="399"/>
      <c r="AO57" s="399"/>
      <c r="AP57" s="399"/>
      <c r="AQ57" s="399"/>
      <c r="AR57" s="399"/>
      <c r="AS57" s="399"/>
      <c r="AT57" s="399"/>
      <c r="AU57" s="399"/>
      <c r="AV57" s="399"/>
      <c r="AW57" s="399"/>
      <c r="AX57" s="399"/>
      <c r="AY57" s="399"/>
      <c r="AZ57" s="399"/>
      <c r="BA57" s="399"/>
      <c r="BB57" s="399"/>
      <c r="BC57" s="399"/>
      <c r="BD57" s="399"/>
      <c r="BE57" s="399"/>
      <c r="BF57" s="399"/>
      <c r="BG57" s="399"/>
      <c r="BH57" s="399"/>
      <c r="BI57" s="402"/>
    </row>
    <row r="58" spans="2:64" ht="16.5" customHeight="1" thickTop="1" thickBot="1">
      <c r="B58" s="403" t="s">
        <v>182</v>
      </c>
      <c r="C58" s="403"/>
      <c r="D58" s="403"/>
      <c r="E58" s="403"/>
      <c r="F58" s="403"/>
      <c r="G58" s="403"/>
      <c r="H58" s="403"/>
      <c r="I58" s="403"/>
      <c r="J58" s="403"/>
      <c r="K58" s="403"/>
      <c r="L58" s="403"/>
      <c r="M58" s="403"/>
      <c r="N58" s="403"/>
      <c r="O58" s="403"/>
      <c r="P58" s="403"/>
      <c r="Q58" s="403"/>
      <c r="R58" s="403"/>
      <c r="S58" s="403"/>
      <c r="T58" s="403"/>
      <c r="U58" s="403"/>
      <c r="V58" s="403"/>
      <c r="W58" s="403"/>
      <c r="X58" s="403"/>
      <c r="Y58" s="403"/>
      <c r="Z58" s="403"/>
      <c r="AA58" s="403"/>
      <c r="AB58" s="403"/>
      <c r="AC58" s="403"/>
      <c r="AD58" s="403"/>
      <c r="AE58" s="403"/>
      <c r="AF58" s="403"/>
      <c r="AG58" s="403"/>
      <c r="AH58" s="403"/>
      <c r="AI58" s="403"/>
      <c r="AJ58" s="403"/>
      <c r="AK58" s="403"/>
      <c r="AL58" s="403"/>
      <c r="AM58" s="403"/>
      <c r="AN58" s="403"/>
      <c r="AO58" s="403"/>
      <c r="AP58" s="403"/>
      <c r="AQ58" s="403"/>
      <c r="AR58" s="403"/>
      <c r="AS58" s="403"/>
      <c r="AT58" s="403"/>
      <c r="AU58" s="403"/>
      <c r="AV58" s="403"/>
      <c r="AW58" s="403"/>
      <c r="AX58" s="403"/>
      <c r="AY58" s="403"/>
      <c r="AZ58" s="403"/>
      <c r="BA58" s="403"/>
      <c r="BB58" s="403"/>
      <c r="BC58" s="403"/>
      <c r="BD58" s="403"/>
      <c r="BE58" s="403"/>
      <c r="BF58" s="403"/>
      <c r="BG58" s="403"/>
      <c r="BH58" s="403"/>
      <c r="BI58" s="403"/>
    </row>
    <row r="59" spans="2:64" ht="16.5" customHeight="1" thickTop="1" thickBot="1">
      <c r="B59" s="404"/>
      <c r="C59" s="404"/>
      <c r="D59" s="404"/>
      <c r="E59" s="404"/>
      <c r="F59" s="404"/>
      <c r="G59" s="404"/>
      <c r="H59" s="404"/>
      <c r="I59" s="404"/>
      <c r="J59" s="404"/>
      <c r="K59" s="404"/>
      <c r="L59" s="404"/>
      <c r="M59" s="404"/>
      <c r="N59" s="404"/>
      <c r="O59" s="404"/>
      <c r="P59" s="404"/>
      <c r="Q59" s="404"/>
      <c r="R59" s="404"/>
      <c r="S59" s="404"/>
      <c r="T59" s="404"/>
      <c r="U59" s="404"/>
      <c r="V59" s="404"/>
      <c r="W59" s="404"/>
      <c r="X59" s="404"/>
      <c r="Y59" s="404"/>
      <c r="Z59" s="404"/>
      <c r="AA59" s="404"/>
      <c r="AB59" s="404"/>
      <c r="AC59" s="404"/>
      <c r="AD59" s="404"/>
      <c r="AE59" s="404"/>
      <c r="AF59" s="404"/>
      <c r="AG59" s="404"/>
      <c r="AH59" s="404"/>
      <c r="AI59" s="404"/>
      <c r="AJ59" s="404"/>
      <c r="AK59" s="404"/>
      <c r="AL59" s="404"/>
      <c r="AM59" s="404"/>
      <c r="AN59" s="404"/>
      <c r="AO59" s="404"/>
      <c r="AP59" s="404"/>
      <c r="AQ59" s="404"/>
      <c r="AR59" s="404"/>
      <c r="AS59" s="404"/>
      <c r="AT59" s="404"/>
      <c r="AU59" s="404"/>
      <c r="AV59" s="404"/>
      <c r="AW59" s="404"/>
      <c r="AX59" s="404"/>
      <c r="AY59" s="404"/>
      <c r="AZ59" s="404"/>
      <c r="BA59" s="404"/>
      <c r="BB59" s="404"/>
      <c r="BC59" s="404"/>
      <c r="BD59" s="404"/>
      <c r="BE59" s="404"/>
      <c r="BF59" s="404"/>
      <c r="BG59" s="404"/>
      <c r="BH59" s="404"/>
      <c r="BI59" s="404"/>
    </row>
    <row r="60" spans="2:64" ht="15" customHeight="1" thickTop="1" thickBot="1">
      <c r="B60" s="209" t="s">
        <v>38</v>
      </c>
      <c r="C60" s="210"/>
      <c r="D60" s="210"/>
      <c r="E60" s="210"/>
      <c r="F60" s="210"/>
      <c r="G60" s="210"/>
      <c r="H60" s="210"/>
      <c r="I60" s="210"/>
      <c r="J60" s="210"/>
      <c r="K60" s="210"/>
      <c r="L60" s="211"/>
      <c r="M60" s="405">
        <v>0.25</v>
      </c>
      <c r="N60" s="182"/>
      <c r="O60" s="182"/>
      <c r="P60" s="182"/>
      <c r="Q60" s="405">
        <v>0.45833333333333331</v>
      </c>
      <c r="R60" s="182"/>
      <c r="S60" s="182"/>
      <c r="T60" s="182"/>
      <c r="U60" s="405">
        <v>0.625</v>
      </c>
      <c r="V60" s="182"/>
      <c r="W60" s="182"/>
      <c r="X60" s="182"/>
      <c r="Y60" s="406" t="s">
        <v>131</v>
      </c>
      <c r="Z60" s="406"/>
      <c r="AA60" s="406"/>
      <c r="AB60" s="406"/>
      <c r="AC60" s="405" t="s">
        <v>39</v>
      </c>
      <c r="AD60" s="182"/>
      <c r="AE60" s="182"/>
      <c r="AF60" s="182"/>
      <c r="AG60" s="182" t="s">
        <v>40</v>
      </c>
      <c r="AH60" s="182"/>
      <c r="AI60" s="182"/>
      <c r="AJ60" s="182"/>
      <c r="AK60" s="182"/>
      <c r="AL60" s="182"/>
      <c r="AM60" s="182"/>
      <c r="AN60" s="182"/>
      <c r="AO60" s="182"/>
      <c r="AP60" s="182" t="s">
        <v>41</v>
      </c>
      <c r="AQ60" s="182"/>
      <c r="AR60" s="182"/>
      <c r="AS60" s="182"/>
      <c r="AT60" s="170" t="s">
        <v>42</v>
      </c>
      <c r="AU60" s="170"/>
      <c r="AV60" s="170"/>
      <c r="AW60" s="182" t="s">
        <v>43</v>
      </c>
      <c r="AX60" s="182"/>
      <c r="AY60" s="182"/>
      <c r="AZ60" s="182"/>
      <c r="BA60" s="182"/>
      <c r="BB60" s="182"/>
      <c r="BC60" s="58" t="s">
        <v>44</v>
      </c>
      <c r="BD60" s="60"/>
      <c r="BE60" s="387" t="s">
        <v>45</v>
      </c>
      <c r="BF60" s="388"/>
      <c r="BG60" s="182" t="s">
        <v>46</v>
      </c>
      <c r="BH60" s="182"/>
      <c r="BI60" s="182"/>
      <c r="BJ60" s="386" t="s">
        <v>255</v>
      </c>
      <c r="BK60" s="386"/>
      <c r="BL60" s="386"/>
    </row>
    <row r="61" spans="2:64" ht="15" customHeight="1" thickTop="1" thickBot="1">
      <c r="B61" s="212"/>
      <c r="C61" s="213"/>
      <c r="D61" s="213"/>
      <c r="E61" s="213"/>
      <c r="F61" s="213"/>
      <c r="G61" s="213"/>
      <c r="H61" s="213"/>
      <c r="I61" s="213"/>
      <c r="J61" s="213"/>
      <c r="K61" s="213"/>
      <c r="L61" s="214"/>
      <c r="M61" s="182"/>
      <c r="N61" s="182"/>
      <c r="O61" s="182"/>
      <c r="P61" s="182"/>
      <c r="Q61" s="182"/>
      <c r="R61" s="182"/>
      <c r="S61" s="182"/>
      <c r="T61" s="182"/>
      <c r="U61" s="182"/>
      <c r="V61" s="182"/>
      <c r="W61" s="182"/>
      <c r="X61" s="182"/>
      <c r="Y61" s="406"/>
      <c r="Z61" s="406"/>
      <c r="AA61" s="406"/>
      <c r="AB61" s="406"/>
      <c r="AC61" s="182"/>
      <c r="AD61" s="182"/>
      <c r="AE61" s="182"/>
      <c r="AF61" s="182"/>
      <c r="AG61" s="182"/>
      <c r="AH61" s="182"/>
      <c r="AI61" s="182"/>
      <c r="AJ61" s="182"/>
      <c r="AK61" s="182"/>
      <c r="AL61" s="182"/>
      <c r="AM61" s="182"/>
      <c r="AN61" s="182"/>
      <c r="AO61" s="182"/>
      <c r="AP61" s="182"/>
      <c r="AQ61" s="182"/>
      <c r="AR61" s="182"/>
      <c r="AS61" s="182"/>
      <c r="AT61" s="170"/>
      <c r="AU61" s="170"/>
      <c r="AV61" s="170"/>
      <c r="AW61" s="182"/>
      <c r="AX61" s="182"/>
      <c r="AY61" s="182"/>
      <c r="AZ61" s="182"/>
      <c r="BA61" s="182"/>
      <c r="BB61" s="182"/>
      <c r="BC61" s="61"/>
      <c r="BD61" s="63"/>
      <c r="BE61" s="389"/>
      <c r="BF61" s="390"/>
      <c r="BG61" s="182"/>
      <c r="BH61" s="182"/>
      <c r="BI61" s="182"/>
      <c r="BJ61" s="386"/>
      <c r="BK61" s="386"/>
      <c r="BL61" s="386"/>
    </row>
    <row r="62" spans="2:64" ht="15" customHeight="1" thickTop="1" thickBot="1">
      <c r="B62" s="215"/>
      <c r="C62" s="216"/>
      <c r="D62" s="216"/>
      <c r="E62" s="216"/>
      <c r="F62" s="216"/>
      <c r="G62" s="216"/>
      <c r="H62" s="216"/>
      <c r="I62" s="216"/>
      <c r="J62" s="216"/>
      <c r="K62" s="216"/>
      <c r="L62" s="217"/>
      <c r="M62" s="182"/>
      <c r="N62" s="182"/>
      <c r="O62" s="182"/>
      <c r="P62" s="182"/>
      <c r="Q62" s="182"/>
      <c r="R62" s="182"/>
      <c r="S62" s="182"/>
      <c r="T62" s="182"/>
      <c r="U62" s="182"/>
      <c r="V62" s="182"/>
      <c r="W62" s="182"/>
      <c r="X62" s="182"/>
      <c r="Y62" s="406"/>
      <c r="Z62" s="406"/>
      <c r="AA62" s="406"/>
      <c r="AB62" s="406"/>
      <c r="AC62" s="182"/>
      <c r="AD62" s="182"/>
      <c r="AE62" s="182"/>
      <c r="AF62" s="182"/>
      <c r="AG62" s="182"/>
      <c r="AH62" s="182"/>
      <c r="AI62" s="182"/>
      <c r="AJ62" s="182"/>
      <c r="AK62" s="182"/>
      <c r="AL62" s="182"/>
      <c r="AM62" s="182"/>
      <c r="AN62" s="182"/>
      <c r="AO62" s="182"/>
      <c r="AP62" s="182"/>
      <c r="AQ62" s="182"/>
      <c r="AR62" s="182"/>
      <c r="AS62" s="182"/>
      <c r="AT62" s="170"/>
      <c r="AU62" s="170"/>
      <c r="AV62" s="170"/>
      <c r="AW62" s="182"/>
      <c r="AX62" s="182"/>
      <c r="AY62" s="182"/>
      <c r="AZ62" s="182"/>
      <c r="BA62" s="182"/>
      <c r="BB62" s="182"/>
      <c r="BC62" s="61"/>
      <c r="BD62" s="63"/>
      <c r="BE62" s="389"/>
      <c r="BF62" s="390"/>
      <c r="BG62" s="182"/>
      <c r="BH62" s="182"/>
      <c r="BI62" s="182"/>
      <c r="BJ62" s="386"/>
      <c r="BK62" s="386"/>
      <c r="BL62" s="386"/>
    </row>
    <row r="63" spans="2:64" ht="15" customHeight="1" thickTop="1" thickBot="1">
      <c r="B63" s="209" t="s">
        <v>47</v>
      </c>
      <c r="C63" s="210"/>
      <c r="D63" s="210"/>
      <c r="E63" s="210"/>
      <c r="F63" s="210"/>
      <c r="G63" s="210"/>
      <c r="H63" s="210"/>
      <c r="I63" s="210"/>
      <c r="J63" s="210"/>
      <c r="K63" s="210"/>
      <c r="L63" s="211"/>
      <c r="M63" s="194" t="s">
        <v>183</v>
      </c>
      <c r="N63" s="219"/>
      <c r="O63" s="219"/>
      <c r="P63" s="195"/>
      <c r="Q63" s="194" t="s">
        <v>183</v>
      </c>
      <c r="R63" s="219"/>
      <c r="S63" s="219"/>
      <c r="T63" s="195"/>
      <c r="U63" s="194" t="s">
        <v>183</v>
      </c>
      <c r="V63" s="219"/>
      <c r="W63" s="219"/>
      <c r="X63" s="195"/>
      <c r="Y63" s="194" t="s">
        <v>183</v>
      </c>
      <c r="Z63" s="219"/>
      <c r="AA63" s="219"/>
      <c r="AB63" s="195"/>
      <c r="AC63" s="188" t="s">
        <v>129</v>
      </c>
      <c r="AD63" s="241"/>
      <c r="AE63" s="241"/>
      <c r="AF63" s="189"/>
      <c r="AG63" s="182"/>
      <c r="AH63" s="182"/>
      <c r="AI63" s="182"/>
      <c r="AJ63" s="182"/>
      <c r="AK63" s="182"/>
      <c r="AL63" s="182"/>
      <c r="AM63" s="182"/>
      <c r="AN63" s="182"/>
      <c r="AO63" s="182"/>
      <c r="AP63" s="182"/>
      <c r="AQ63" s="182"/>
      <c r="AR63" s="182"/>
      <c r="AS63" s="182"/>
      <c r="AT63" s="170"/>
      <c r="AU63" s="170"/>
      <c r="AV63" s="170"/>
      <c r="AW63" s="182" t="s">
        <v>48</v>
      </c>
      <c r="AX63" s="182"/>
      <c r="AY63" s="182" t="s">
        <v>49</v>
      </c>
      <c r="AZ63" s="182"/>
      <c r="BA63" s="182" t="s">
        <v>50</v>
      </c>
      <c r="BB63" s="182"/>
      <c r="BC63" s="61"/>
      <c r="BD63" s="63"/>
      <c r="BE63" s="389"/>
      <c r="BF63" s="390"/>
      <c r="BG63" s="182"/>
      <c r="BH63" s="182"/>
      <c r="BI63" s="182"/>
      <c r="BJ63" s="386"/>
      <c r="BK63" s="386"/>
      <c r="BL63" s="386"/>
    </row>
    <row r="64" spans="2:64" ht="15.75" customHeight="1" thickTop="1" thickBot="1">
      <c r="B64" s="212"/>
      <c r="C64" s="213"/>
      <c r="D64" s="213"/>
      <c r="E64" s="213"/>
      <c r="F64" s="213"/>
      <c r="G64" s="213"/>
      <c r="H64" s="213"/>
      <c r="I64" s="213"/>
      <c r="J64" s="213"/>
      <c r="K64" s="213"/>
      <c r="L64" s="214"/>
      <c r="M64" s="196"/>
      <c r="N64" s="220"/>
      <c r="O64" s="220"/>
      <c r="P64" s="197"/>
      <c r="Q64" s="196"/>
      <c r="R64" s="220"/>
      <c r="S64" s="220"/>
      <c r="T64" s="197"/>
      <c r="U64" s="196"/>
      <c r="V64" s="220"/>
      <c r="W64" s="220"/>
      <c r="X64" s="197"/>
      <c r="Y64" s="196"/>
      <c r="Z64" s="220"/>
      <c r="AA64" s="220"/>
      <c r="AB64" s="197"/>
      <c r="AC64" s="190"/>
      <c r="AD64" s="242"/>
      <c r="AE64" s="242"/>
      <c r="AF64" s="191"/>
      <c r="AG64" s="182"/>
      <c r="AH64" s="182"/>
      <c r="AI64" s="182"/>
      <c r="AJ64" s="182"/>
      <c r="AK64" s="182"/>
      <c r="AL64" s="182"/>
      <c r="AM64" s="182"/>
      <c r="AN64" s="182"/>
      <c r="AO64" s="182"/>
      <c r="AP64" s="182"/>
      <c r="AQ64" s="182"/>
      <c r="AR64" s="182"/>
      <c r="AS64" s="182"/>
      <c r="AT64" s="170"/>
      <c r="AU64" s="170"/>
      <c r="AV64" s="170"/>
      <c r="AW64" s="182"/>
      <c r="AX64" s="182"/>
      <c r="AY64" s="182"/>
      <c r="AZ64" s="182"/>
      <c r="BA64" s="182"/>
      <c r="BB64" s="182"/>
      <c r="BC64" s="61"/>
      <c r="BD64" s="63"/>
      <c r="BE64" s="389"/>
      <c r="BF64" s="390"/>
      <c r="BG64" s="182"/>
      <c r="BH64" s="182"/>
      <c r="BI64" s="393"/>
      <c r="BJ64" s="386"/>
      <c r="BK64" s="386"/>
      <c r="BL64" s="386"/>
    </row>
    <row r="65" spans="2:66" ht="15" customHeight="1" thickTop="1" thickBot="1">
      <c r="B65" s="215"/>
      <c r="C65" s="216"/>
      <c r="D65" s="216"/>
      <c r="E65" s="216"/>
      <c r="F65" s="216"/>
      <c r="G65" s="216"/>
      <c r="H65" s="216"/>
      <c r="I65" s="216"/>
      <c r="J65" s="216"/>
      <c r="K65" s="216"/>
      <c r="L65" s="217"/>
      <c r="M65" s="198"/>
      <c r="N65" s="221"/>
      <c r="O65" s="221"/>
      <c r="P65" s="199"/>
      <c r="Q65" s="198"/>
      <c r="R65" s="221"/>
      <c r="S65" s="221"/>
      <c r="T65" s="199"/>
      <c r="U65" s="198"/>
      <c r="V65" s="221"/>
      <c r="W65" s="221"/>
      <c r="X65" s="199"/>
      <c r="Y65" s="198"/>
      <c r="Z65" s="221"/>
      <c r="AA65" s="221"/>
      <c r="AB65" s="199"/>
      <c r="AC65" s="192"/>
      <c r="AD65" s="243"/>
      <c r="AE65" s="243"/>
      <c r="AF65" s="193"/>
      <c r="AG65" s="182"/>
      <c r="AH65" s="182"/>
      <c r="AI65" s="182"/>
      <c r="AJ65" s="182"/>
      <c r="AK65" s="182"/>
      <c r="AL65" s="182"/>
      <c r="AM65" s="182"/>
      <c r="AN65" s="182"/>
      <c r="AO65" s="182"/>
      <c r="AP65" s="182"/>
      <c r="AQ65" s="182"/>
      <c r="AR65" s="182"/>
      <c r="AS65" s="182"/>
      <c r="AT65" s="170"/>
      <c r="AU65" s="170"/>
      <c r="AV65" s="170"/>
      <c r="AW65" s="182"/>
      <c r="AX65" s="182"/>
      <c r="AY65" s="182"/>
      <c r="AZ65" s="182"/>
      <c r="BA65" s="182"/>
      <c r="BB65" s="182"/>
      <c r="BC65" s="64"/>
      <c r="BD65" s="66"/>
      <c r="BE65" s="391"/>
      <c r="BF65" s="392"/>
      <c r="BG65" s="182"/>
      <c r="BH65" s="182"/>
      <c r="BI65" s="393"/>
      <c r="BJ65" s="386"/>
      <c r="BK65" s="386"/>
      <c r="BL65" s="386"/>
      <c r="BN65" s="2"/>
    </row>
    <row r="66" spans="2:66" ht="15" customHeight="1" thickTop="1">
      <c r="B66" s="209" t="s">
        <v>138</v>
      </c>
      <c r="C66" s="210"/>
      <c r="D66" s="210"/>
      <c r="E66" s="210"/>
      <c r="F66" s="210"/>
      <c r="G66" s="210"/>
      <c r="H66" s="210"/>
      <c r="I66" s="210"/>
      <c r="J66" s="210"/>
      <c r="K66" s="210"/>
      <c r="L66" s="211"/>
      <c r="M66" s="497">
        <v>1066</v>
      </c>
      <c r="N66" s="498"/>
      <c r="O66" s="498"/>
      <c r="P66" s="499"/>
      <c r="Q66" s="194">
        <v>1066</v>
      </c>
      <c r="R66" s="219"/>
      <c r="S66" s="219"/>
      <c r="T66" s="195"/>
      <c r="U66" s="194">
        <v>1066</v>
      </c>
      <c r="V66" s="219"/>
      <c r="W66" s="219"/>
      <c r="X66" s="195"/>
      <c r="Y66" s="194">
        <v>1066</v>
      </c>
      <c r="Z66" s="219"/>
      <c r="AA66" s="219"/>
      <c r="AB66" s="195"/>
      <c r="AC66" s="188" t="s">
        <v>129</v>
      </c>
      <c r="AD66" s="241"/>
      <c r="AE66" s="241"/>
      <c r="AF66" s="189"/>
      <c r="AG66" s="323" t="s">
        <v>254</v>
      </c>
      <c r="AH66" s="324"/>
      <c r="AI66" s="324"/>
      <c r="AJ66" s="324"/>
      <c r="AK66" s="324"/>
      <c r="AL66" s="324"/>
      <c r="AM66" s="324"/>
      <c r="AN66" s="324"/>
      <c r="AO66" s="325"/>
      <c r="AP66" s="200" t="s">
        <v>128</v>
      </c>
      <c r="AQ66" s="206"/>
      <c r="AR66" s="206"/>
      <c r="AS66" s="201"/>
      <c r="AT66" s="200">
        <f>'15.02'!AT66+AY66</f>
        <v>33</v>
      </c>
      <c r="AU66" s="206"/>
      <c r="AV66" s="201"/>
      <c r="AW66" s="188">
        <f>'15.02'!BG66</f>
        <v>11</v>
      </c>
      <c r="AX66" s="189"/>
      <c r="AY66" s="188"/>
      <c r="AZ66" s="189"/>
      <c r="BA66" s="200"/>
      <c r="BB66" s="201"/>
      <c r="BC66" s="269">
        <f>'15.02'!BC66+BA66</f>
        <v>11</v>
      </c>
      <c r="BD66" s="270"/>
      <c r="BE66" s="200">
        <f>'15.02'!BE66+BA66</f>
        <v>22</v>
      </c>
      <c r="BF66" s="201"/>
      <c r="BG66" s="200">
        <f>AT66-BE66</f>
        <v>11</v>
      </c>
      <c r="BH66" s="206"/>
      <c r="BI66" s="201"/>
      <c r="BJ66" s="254">
        <f>((LEFT(AP66,FIND(" ",AP66)-1)*BC66)/$S$279)</f>
        <v>91.666666666666671</v>
      </c>
      <c r="BK66" s="255"/>
      <c r="BL66" s="256"/>
      <c r="BN66" s="2"/>
    </row>
    <row r="67" spans="2:66" ht="15" customHeight="1">
      <c r="B67" s="212"/>
      <c r="C67" s="213"/>
      <c r="D67" s="213"/>
      <c r="E67" s="213"/>
      <c r="F67" s="213"/>
      <c r="G67" s="213"/>
      <c r="H67" s="213"/>
      <c r="I67" s="213"/>
      <c r="J67" s="213"/>
      <c r="K67" s="213"/>
      <c r="L67" s="214"/>
      <c r="M67" s="500"/>
      <c r="N67" s="501"/>
      <c r="O67" s="501"/>
      <c r="P67" s="502"/>
      <c r="Q67" s="196"/>
      <c r="R67" s="220"/>
      <c r="S67" s="220"/>
      <c r="T67" s="197"/>
      <c r="U67" s="196"/>
      <c r="V67" s="220"/>
      <c r="W67" s="220"/>
      <c r="X67" s="197"/>
      <c r="Y67" s="196"/>
      <c r="Z67" s="220"/>
      <c r="AA67" s="220"/>
      <c r="AB67" s="197"/>
      <c r="AC67" s="190"/>
      <c r="AD67" s="242"/>
      <c r="AE67" s="242"/>
      <c r="AF67" s="191"/>
      <c r="AG67" s="326"/>
      <c r="AH67" s="327"/>
      <c r="AI67" s="327"/>
      <c r="AJ67" s="327"/>
      <c r="AK67" s="327"/>
      <c r="AL67" s="327"/>
      <c r="AM67" s="327"/>
      <c r="AN67" s="327"/>
      <c r="AO67" s="328"/>
      <c r="AP67" s="202"/>
      <c r="AQ67" s="207"/>
      <c r="AR67" s="207"/>
      <c r="AS67" s="203"/>
      <c r="AT67" s="202"/>
      <c r="AU67" s="207"/>
      <c r="AV67" s="203"/>
      <c r="AW67" s="190"/>
      <c r="AX67" s="191"/>
      <c r="AY67" s="190"/>
      <c r="AZ67" s="191"/>
      <c r="BA67" s="202"/>
      <c r="BB67" s="203"/>
      <c r="BC67" s="271"/>
      <c r="BD67" s="272"/>
      <c r="BE67" s="202"/>
      <c r="BF67" s="203"/>
      <c r="BG67" s="202"/>
      <c r="BH67" s="207"/>
      <c r="BI67" s="203"/>
      <c r="BJ67" s="257"/>
      <c r="BK67" s="258"/>
      <c r="BL67" s="259"/>
      <c r="BN67" s="2"/>
    </row>
    <row r="68" spans="2:66" ht="15" customHeight="1" thickBot="1">
      <c r="B68" s="215"/>
      <c r="C68" s="216"/>
      <c r="D68" s="216"/>
      <c r="E68" s="216"/>
      <c r="F68" s="216"/>
      <c r="G68" s="216"/>
      <c r="H68" s="216"/>
      <c r="I68" s="216"/>
      <c r="J68" s="216"/>
      <c r="K68" s="216"/>
      <c r="L68" s="217"/>
      <c r="M68" s="503"/>
      <c r="N68" s="504"/>
      <c r="O68" s="504"/>
      <c r="P68" s="505"/>
      <c r="Q68" s="198"/>
      <c r="R68" s="221"/>
      <c r="S68" s="221"/>
      <c r="T68" s="199"/>
      <c r="U68" s="198"/>
      <c r="V68" s="221"/>
      <c r="W68" s="221"/>
      <c r="X68" s="199"/>
      <c r="Y68" s="198"/>
      <c r="Z68" s="221"/>
      <c r="AA68" s="221"/>
      <c r="AB68" s="199"/>
      <c r="AC68" s="192"/>
      <c r="AD68" s="243"/>
      <c r="AE68" s="243"/>
      <c r="AF68" s="193"/>
      <c r="AG68" s="329"/>
      <c r="AH68" s="330"/>
      <c r="AI68" s="330"/>
      <c r="AJ68" s="330"/>
      <c r="AK68" s="330"/>
      <c r="AL68" s="330"/>
      <c r="AM68" s="330"/>
      <c r="AN68" s="330"/>
      <c r="AO68" s="331"/>
      <c r="AP68" s="204"/>
      <c r="AQ68" s="208"/>
      <c r="AR68" s="208"/>
      <c r="AS68" s="205"/>
      <c r="AT68" s="204"/>
      <c r="AU68" s="208"/>
      <c r="AV68" s="205"/>
      <c r="AW68" s="192"/>
      <c r="AX68" s="193"/>
      <c r="AY68" s="192"/>
      <c r="AZ68" s="193"/>
      <c r="BA68" s="204"/>
      <c r="BB68" s="205"/>
      <c r="BC68" s="273"/>
      <c r="BD68" s="274"/>
      <c r="BE68" s="204"/>
      <c r="BF68" s="205"/>
      <c r="BG68" s="204"/>
      <c r="BH68" s="208"/>
      <c r="BI68" s="205"/>
      <c r="BJ68" s="260"/>
      <c r="BK68" s="261"/>
      <c r="BL68" s="262"/>
      <c r="BN68" s="2"/>
    </row>
    <row r="69" spans="2:66" ht="15" customHeight="1" thickTop="1">
      <c r="B69" s="341" t="s">
        <v>53</v>
      </c>
      <c r="C69" s="342"/>
      <c r="D69" s="342"/>
      <c r="E69" s="342"/>
      <c r="F69" s="342"/>
      <c r="G69" s="342"/>
      <c r="H69" s="342"/>
      <c r="I69" s="342"/>
      <c r="J69" s="342"/>
      <c r="K69" s="342"/>
      <c r="L69" s="343"/>
      <c r="M69" s="563" t="s">
        <v>339</v>
      </c>
      <c r="N69" s="564"/>
      <c r="O69" s="564"/>
      <c r="P69" s="565"/>
      <c r="Q69" s="563" t="s">
        <v>339</v>
      </c>
      <c r="R69" s="564"/>
      <c r="S69" s="564"/>
      <c r="T69" s="565"/>
      <c r="U69" s="563" t="s">
        <v>339</v>
      </c>
      <c r="V69" s="564"/>
      <c r="W69" s="564"/>
      <c r="X69" s="565"/>
      <c r="Y69" s="563" t="s">
        <v>339</v>
      </c>
      <c r="Z69" s="564"/>
      <c r="AA69" s="564"/>
      <c r="AB69" s="565"/>
      <c r="AC69" s="507" t="s">
        <v>339</v>
      </c>
      <c r="AD69" s="572"/>
      <c r="AE69" s="572"/>
      <c r="AF69" s="508"/>
      <c r="AG69" s="323" t="s">
        <v>162</v>
      </c>
      <c r="AH69" s="324"/>
      <c r="AI69" s="324"/>
      <c r="AJ69" s="324"/>
      <c r="AK69" s="324"/>
      <c r="AL69" s="324"/>
      <c r="AM69" s="324"/>
      <c r="AN69" s="324"/>
      <c r="AO69" s="325"/>
      <c r="AP69" s="269" t="s">
        <v>128</v>
      </c>
      <c r="AQ69" s="275"/>
      <c r="AR69" s="275"/>
      <c r="AS69" s="270"/>
      <c r="AT69" s="200">
        <f>'15.02'!AT69+AY69</f>
        <v>4</v>
      </c>
      <c r="AU69" s="206"/>
      <c r="AV69" s="201"/>
      <c r="AW69" s="188">
        <f>'15.02'!BG69</f>
        <v>4</v>
      </c>
      <c r="AX69" s="189"/>
      <c r="AY69" s="188"/>
      <c r="AZ69" s="189"/>
      <c r="BA69" s="200"/>
      <c r="BB69" s="201"/>
      <c r="BC69" s="269">
        <f>'15.02'!BC69+BA69</f>
        <v>0</v>
      </c>
      <c r="BD69" s="270"/>
      <c r="BE69" s="200">
        <f>'15.02'!BE69+BA69</f>
        <v>0</v>
      </c>
      <c r="BF69" s="201"/>
      <c r="BG69" s="200">
        <f>AT69-BE69</f>
        <v>4</v>
      </c>
      <c r="BH69" s="206"/>
      <c r="BI69" s="201"/>
      <c r="BJ69" s="254">
        <f>((LEFT(AP69,FIND(" ",AP69)-1)*BC69)/$S$279)</f>
        <v>0</v>
      </c>
      <c r="BK69" s="255"/>
      <c r="BL69" s="256"/>
      <c r="BM69" s="1"/>
      <c r="BN69" s="2"/>
    </row>
    <row r="70" spans="2:66" ht="15.75" customHeight="1">
      <c r="B70" s="344"/>
      <c r="C70" s="345"/>
      <c r="D70" s="345"/>
      <c r="E70" s="345"/>
      <c r="F70" s="345"/>
      <c r="G70" s="345"/>
      <c r="H70" s="345"/>
      <c r="I70" s="345"/>
      <c r="J70" s="345"/>
      <c r="K70" s="345"/>
      <c r="L70" s="346"/>
      <c r="M70" s="566"/>
      <c r="N70" s="567"/>
      <c r="O70" s="567"/>
      <c r="P70" s="568"/>
      <c r="Q70" s="566"/>
      <c r="R70" s="567"/>
      <c r="S70" s="567"/>
      <c r="T70" s="568"/>
      <c r="U70" s="566"/>
      <c r="V70" s="567"/>
      <c r="W70" s="567"/>
      <c r="X70" s="568"/>
      <c r="Y70" s="566"/>
      <c r="Z70" s="567"/>
      <c r="AA70" s="567"/>
      <c r="AB70" s="568"/>
      <c r="AC70" s="509"/>
      <c r="AD70" s="573"/>
      <c r="AE70" s="573"/>
      <c r="AF70" s="510"/>
      <c r="AG70" s="326"/>
      <c r="AH70" s="327"/>
      <c r="AI70" s="327"/>
      <c r="AJ70" s="327"/>
      <c r="AK70" s="327"/>
      <c r="AL70" s="327"/>
      <c r="AM70" s="327"/>
      <c r="AN70" s="327"/>
      <c r="AO70" s="328"/>
      <c r="AP70" s="271"/>
      <c r="AQ70" s="276"/>
      <c r="AR70" s="276"/>
      <c r="AS70" s="272"/>
      <c r="AT70" s="202"/>
      <c r="AU70" s="207"/>
      <c r="AV70" s="203"/>
      <c r="AW70" s="190"/>
      <c r="AX70" s="191"/>
      <c r="AY70" s="190"/>
      <c r="AZ70" s="191"/>
      <c r="BA70" s="202"/>
      <c r="BB70" s="203"/>
      <c r="BC70" s="271"/>
      <c r="BD70" s="272"/>
      <c r="BE70" s="202"/>
      <c r="BF70" s="203"/>
      <c r="BG70" s="202"/>
      <c r="BH70" s="207"/>
      <c r="BI70" s="203"/>
      <c r="BJ70" s="257"/>
      <c r="BK70" s="258"/>
      <c r="BL70" s="259"/>
      <c r="BM70" s="1"/>
      <c r="BN70" s="2"/>
    </row>
    <row r="71" spans="2:66" ht="15" customHeight="1" thickBot="1">
      <c r="B71" s="347"/>
      <c r="C71" s="348"/>
      <c r="D71" s="348"/>
      <c r="E71" s="348"/>
      <c r="F71" s="348"/>
      <c r="G71" s="348"/>
      <c r="H71" s="348"/>
      <c r="I71" s="348"/>
      <c r="J71" s="348"/>
      <c r="K71" s="348"/>
      <c r="L71" s="349"/>
      <c r="M71" s="569"/>
      <c r="N71" s="570"/>
      <c r="O71" s="570"/>
      <c r="P71" s="571"/>
      <c r="Q71" s="569"/>
      <c r="R71" s="570"/>
      <c r="S71" s="570"/>
      <c r="T71" s="571"/>
      <c r="U71" s="569"/>
      <c r="V71" s="570"/>
      <c r="W71" s="570"/>
      <c r="X71" s="571"/>
      <c r="Y71" s="569"/>
      <c r="Z71" s="570"/>
      <c r="AA71" s="570"/>
      <c r="AB71" s="571"/>
      <c r="AC71" s="511"/>
      <c r="AD71" s="574"/>
      <c r="AE71" s="574"/>
      <c r="AF71" s="512"/>
      <c r="AG71" s="329"/>
      <c r="AH71" s="330"/>
      <c r="AI71" s="330"/>
      <c r="AJ71" s="330"/>
      <c r="AK71" s="330"/>
      <c r="AL71" s="330"/>
      <c r="AM71" s="330"/>
      <c r="AN71" s="330"/>
      <c r="AO71" s="331"/>
      <c r="AP71" s="273"/>
      <c r="AQ71" s="277"/>
      <c r="AR71" s="277"/>
      <c r="AS71" s="274"/>
      <c r="AT71" s="204"/>
      <c r="AU71" s="208"/>
      <c r="AV71" s="205"/>
      <c r="AW71" s="192"/>
      <c r="AX71" s="193"/>
      <c r="AY71" s="192"/>
      <c r="AZ71" s="193"/>
      <c r="BA71" s="204"/>
      <c r="BB71" s="205"/>
      <c r="BC71" s="273"/>
      <c r="BD71" s="274"/>
      <c r="BE71" s="204"/>
      <c r="BF71" s="205"/>
      <c r="BG71" s="204"/>
      <c r="BH71" s="208"/>
      <c r="BI71" s="205"/>
      <c r="BJ71" s="260"/>
      <c r="BK71" s="261"/>
      <c r="BL71" s="262"/>
      <c r="BM71" s="1"/>
      <c r="BN71" s="2"/>
    </row>
    <row r="72" spans="2:66" ht="15" customHeight="1" thickTop="1">
      <c r="B72" s="209" t="s">
        <v>253</v>
      </c>
      <c r="C72" s="210"/>
      <c r="D72" s="210"/>
      <c r="E72" s="210"/>
      <c r="F72" s="210"/>
      <c r="G72" s="210"/>
      <c r="H72" s="210"/>
      <c r="I72" s="210"/>
      <c r="J72" s="210"/>
      <c r="K72" s="210"/>
      <c r="L72" s="211"/>
      <c r="M72" s="194">
        <v>15</v>
      </c>
      <c r="N72" s="219"/>
      <c r="O72" s="219"/>
      <c r="P72" s="195"/>
      <c r="Q72" s="194">
        <v>15</v>
      </c>
      <c r="R72" s="219"/>
      <c r="S72" s="219"/>
      <c r="T72" s="195"/>
      <c r="U72" s="194">
        <v>15</v>
      </c>
      <c r="V72" s="219"/>
      <c r="W72" s="219"/>
      <c r="X72" s="195"/>
      <c r="Y72" s="194">
        <v>15</v>
      </c>
      <c r="Z72" s="219"/>
      <c r="AA72" s="219"/>
      <c r="AB72" s="195"/>
      <c r="AC72" s="188" t="s">
        <v>129</v>
      </c>
      <c r="AD72" s="241"/>
      <c r="AE72" s="241"/>
      <c r="AF72" s="189"/>
      <c r="AG72" s="323" t="s">
        <v>163</v>
      </c>
      <c r="AH72" s="324"/>
      <c r="AI72" s="324"/>
      <c r="AJ72" s="324"/>
      <c r="AK72" s="324"/>
      <c r="AL72" s="324"/>
      <c r="AM72" s="324"/>
      <c r="AN72" s="324"/>
      <c r="AO72" s="325"/>
      <c r="AP72" s="269" t="s">
        <v>128</v>
      </c>
      <c r="AQ72" s="275"/>
      <c r="AR72" s="275"/>
      <c r="AS72" s="270"/>
      <c r="AT72" s="200">
        <f>'15.02'!AT72+AY72</f>
        <v>6</v>
      </c>
      <c r="AU72" s="206"/>
      <c r="AV72" s="201"/>
      <c r="AW72" s="188">
        <f>'15.02'!BG72</f>
        <v>6</v>
      </c>
      <c r="AX72" s="189"/>
      <c r="AY72" s="593"/>
      <c r="AZ72" s="594"/>
      <c r="BA72" s="200"/>
      <c r="BB72" s="201"/>
      <c r="BC72" s="269">
        <f>'15.02'!BC72+BA72</f>
        <v>0</v>
      </c>
      <c r="BD72" s="270"/>
      <c r="BE72" s="200">
        <f>'15.02'!BE72+BA72</f>
        <v>0</v>
      </c>
      <c r="BF72" s="201"/>
      <c r="BG72" s="200">
        <f>AT72-BE72</f>
        <v>6</v>
      </c>
      <c r="BH72" s="206"/>
      <c r="BI72" s="201"/>
      <c r="BJ72" s="254">
        <f>((LEFT(AP72,FIND(" ",AP72)-1)*BC72)/$S$279)</f>
        <v>0</v>
      </c>
      <c r="BK72" s="255"/>
      <c r="BL72" s="256"/>
      <c r="BM72" s="1"/>
      <c r="BN72" s="2"/>
    </row>
    <row r="73" spans="2:66" ht="15" customHeight="1">
      <c r="B73" s="212"/>
      <c r="C73" s="213"/>
      <c r="D73" s="213"/>
      <c r="E73" s="213"/>
      <c r="F73" s="213"/>
      <c r="G73" s="213"/>
      <c r="H73" s="213"/>
      <c r="I73" s="213"/>
      <c r="J73" s="213"/>
      <c r="K73" s="213"/>
      <c r="L73" s="214"/>
      <c r="M73" s="196"/>
      <c r="N73" s="220"/>
      <c r="O73" s="220"/>
      <c r="P73" s="197"/>
      <c r="Q73" s="196"/>
      <c r="R73" s="220"/>
      <c r="S73" s="220"/>
      <c r="T73" s="197"/>
      <c r="U73" s="196"/>
      <c r="V73" s="220"/>
      <c r="W73" s="220"/>
      <c r="X73" s="197"/>
      <c r="Y73" s="196"/>
      <c r="Z73" s="220"/>
      <c r="AA73" s="220"/>
      <c r="AB73" s="197"/>
      <c r="AC73" s="190"/>
      <c r="AD73" s="242"/>
      <c r="AE73" s="242"/>
      <c r="AF73" s="191"/>
      <c r="AG73" s="326"/>
      <c r="AH73" s="327"/>
      <c r="AI73" s="327"/>
      <c r="AJ73" s="327"/>
      <c r="AK73" s="327"/>
      <c r="AL73" s="327"/>
      <c r="AM73" s="327"/>
      <c r="AN73" s="327"/>
      <c r="AO73" s="328"/>
      <c r="AP73" s="271"/>
      <c r="AQ73" s="276"/>
      <c r="AR73" s="276"/>
      <c r="AS73" s="272"/>
      <c r="AT73" s="202"/>
      <c r="AU73" s="207"/>
      <c r="AV73" s="203"/>
      <c r="AW73" s="190"/>
      <c r="AX73" s="191"/>
      <c r="AY73" s="595"/>
      <c r="AZ73" s="596"/>
      <c r="BA73" s="202"/>
      <c r="BB73" s="203"/>
      <c r="BC73" s="271"/>
      <c r="BD73" s="272"/>
      <c r="BE73" s="202"/>
      <c r="BF73" s="203"/>
      <c r="BG73" s="202"/>
      <c r="BH73" s="207"/>
      <c r="BI73" s="203"/>
      <c r="BJ73" s="257"/>
      <c r="BK73" s="258"/>
      <c r="BL73" s="259"/>
      <c r="BM73" s="1"/>
      <c r="BN73" s="2"/>
    </row>
    <row r="74" spans="2:66" ht="19.5" customHeight="1" thickBot="1">
      <c r="B74" s="215"/>
      <c r="C74" s="216"/>
      <c r="D74" s="216"/>
      <c r="E74" s="216"/>
      <c r="F74" s="216"/>
      <c r="G74" s="216"/>
      <c r="H74" s="216"/>
      <c r="I74" s="216"/>
      <c r="J74" s="216"/>
      <c r="K74" s="216"/>
      <c r="L74" s="217"/>
      <c r="M74" s="198"/>
      <c r="N74" s="221"/>
      <c r="O74" s="221"/>
      <c r="P74" s="199"/>
      <c r="Q74" s="198"/>
      <c r="R74" s="221"/>
      <c r="S74" s="221"/>
      <c r="T74" s="199"/>
      <c r="U74" s="198"/>
      <c r="V74" s="221"/>
      <c r="W74" s="221"/>
      <c r="X74" s="199"/>
      <c r="Y74" s="198"/>
      <c r="Z74" s="221"/>
      <c r="AA74" s="221"/>
      <c r="AB74" s="199"/>
      <c r="AC74" s="192"/>
      <c r="AD74" s="243"/>
      <c r="AE74" s="243"/>
      <c r="AF74" s="193"/>
      <c r="AG74" s="329"/>
      <c r="AH74" s="330"/>
      <c r="AI74" s="330"/>
      <c r="AJ74" s="330"/>
      <c r="AK74" s="330"/>
      <c r="AL74" s="330"/>
      <c r="AM74" s="330"/>
      <c r="AN74" s="330"/>
      <c r="AO74" s="331"/>
      <c r="AP74" s="273"/>
      <c r="AQ74" s="277"/>
      <c r="AR74" s="277"/>
      <c r="AS74" s="274"/>
      <c r="AT74" s="204"/>
      <c r="AU74" s="208"/>
      <c r="AV74" s="205"/>
      <c r="AW74" s="192"/>
      <c r="AX74" s="193"/>
      <c r="AY74" s="597"/>
      <c r="AZ74" s="598"/>
      <c r="BA74" s="204"/>
      <c r="BB74" s="205"/>
      <c r="BC74" s="273"/>
      <c r="BD74" s="274"/>
      <c r="BE74" s="204"/>
      <c r="BF74" s="205"/>
      <c r="BG74" s="204"/>
      <c r="BH74" s="208"/>
      <c r="BI74" s="205"/>
      <c r="BJ74" s="260"/>
      <c r="BK74" s="261"/>
      <c r="BL74" s="262"/>
      <c r="BM74" s="1"/>
      <c r="BN74" s="2"/>
    </row>
    <row r="75" spans="2:66" ht="15" customHeight="1" thickTop="1">
      <c r="B75" s="341" t="s">
        <v>252</v>
      </c>
      <c r="C75" s="342"/>
      <c r="D75" s="342"/>
      <c r="E75" s="342"/>
      <c r="F75" s="342"/>
      <c r="G75" s="342"/>
      <c r="H75" s="342"/>
      <c r="I75" s="342"/>
      <c r="J75" s="342"/>
      <c r="K75" s="342"/>
      <c r="L75" s="343"/>
      <c r="M75" s="350">
        <v>1.18</v>
      </c>
      <c r="N75" s="351"/>
      <c r="O75" s="351"/>
      <c r="P75" s="352"/>
      <c r="Q75" s="350">
        <v>1.18</v>
      </c>
      <c r="R75" s="219"/>
      <c r="S75" s="219"/>
      <c r="T75" s="195"/>
      <c r="U75" s="350">
        <v>1.18</v>
      </c>
      <c r="V75" s="219"/>
      <c r="W75" s="219"/>
      <c r="X75" s="195"/>
      <c r="Y75" s="350">
        <v>1.18</v>
      </c>
      <c r="Z75" s="219"/>
      <c r="AA75" s="219"/>
      <c r="AB75" s="195"/>
      <c r="AC75" s="296" t="s">
        <v>400</v>
      </c>
      <c r="AD75" s="297"/>
      <c r="AE75" s="297"/>
      <c r="AF75" s="298"/>
      <c r="AG75" s="323" t="s">
        <v>51</v>
      </c>
      <c r="AH75" s="324"/>
      <c r="AI75" s="324"/>
      <c r="AJ75" s="324"/>
      <c r="AK75" s="324"/>
      <c r="AL75" s="324"/>
      <c r="AM75" s="324"/>
      <c r="AN75" s="324"/>
      <c r="AO75" s="325"/>
      <c r="AP75" s="269" t="s">
        <v>52</v>
      </c>
      <c r="AQ75" s="275"/>
      <c r="AR75" s="275"/>
      <c r="AS75" s="270"/>
      <c r="AT75" s="200">
        <f>'15.02'!AT75+AY75</f>
        <v>61</v>
      </c>
      <c r="AU75" s="206"/>
      <c r="AV75" s="201"/>
      <c r="AW75" s="188">
        <f>'15.02'!BG75</f>
        <v>61</v>
      </c>
      <c r="AX75" s="189"/>
      <c r="AY75" s="188"/>
      <c r="AZ75" s="189"/>
      <c r="BA75" s="200"/>
      <c r="BB75" s="201"/>
      <c r="BC75" s="269">
        <f>'15.02'!BC75+BA75</f>
        <v>0</v>
      </c>
      <c r="BD75" s="270"/>
      <c r="BE75" s="200">
        <f>'15.02'!BE75+BA75</f>
        <v>0</v>
      </c>
      <c r="BF75" s="201"/>
      <c r="BG75" s="200">
        <f>AT75-BE75</f>
        <v>61</v>
      </c>
      <c r="BH75" s="206"/>
      <c r="BI75" s="201"/>
      <c r="BJ75" s="254">
        <f>((LEFT(AP75,FIND(" ",AP75)-1)*BC75)/$S$279)</f>
        <v>0</v>
      </c>
      <c r="BK75" s="255"/>
      <c r="BL75" s="256"/>
      <c r="BM75" s="1"/>
      <c r="BN75" s="2"/>
    </row>
    <row r="76" spans="2:66" ht="15" customHeight="1">
      <c r="B76" s="344"/>
      <c r="C76" s="345"/>
      <c r="D76" s="345"/>
      <c r="E76" s="345"/>
      <c r="F76" s="345"/>
      <c r="G76" s="345"/>
      <c r="H76" s="345"/>
      <c r="I76" s="345"/>
      <c r="J76" s="345"/>
      <c r="K76" s="345"/>
      <c r="L76" s="346"/>
      <c r="M76" s="353"/>
      <c r="N76" s="354"/>
      <c r="O76" s="354"/>
      <c r="P76" s="355"/>
      <c r="Q76" s="196"/>
      <c r="R76" s="220"/>
      <c r="S76" s="220"/>
      <c r="T76" s="197"/>
      <c r="U76" s="196"/>
      <c r="V76" s="220"/>
      <c r="W76" s="220"/>
      <c r="X76" s="197"/>
      <c r="Y76" s="196"/>
      <c r="Z76" s="220"/>
      <c r="AA76" s="220"/>
      <c r="AB76" s="197"/>
      <c r="AC76" s="299"/>
      <c r="AD76" s="300"/>
      <c r="AE76" s="300"/>
      <c r="AF76" s="301"/>
      <c r="AG76" s="326"/>
      <c r="AH76" s="327"/>
      <c r="AI76" s="327"/>
      <c r="AJ76" s="327"/>
      <c r="AK76" s="327"/>
      <c r="AL76" s="327"/>
      <c r="AM76" s="327"/>
      <c r="AN76" s="327"/>
      <c r="AO76" s="328"/>
      <c r="AP76" s="271"/>
      <c r="AQ76" s="276"/>
      <c r="AR76" s="276"/>
      <c r="AS76" s="272"/>
      <c r="AT76" s="202"/>
      <c r="AU76" s="207"/>
      <c r="AV76" s="203"/>
      <c r="AW76" s="190"/>
      <c r="AX76" s="191"/>
      <c r="AY76" s="190"/>
      <c r="AZ76" s="191"/>
      <c r="BA76" s="202"/>
      <c r="BB76" s="203"/>
      <c r="BC76" s="271"/>
      <c r="BD76" s="272"/>
      <c r="BE76" s="202"/>
      <c r="BF76" s="203"/>
      <c r="BG76" s="202"/>
      <c r="BH76" s="207"/>
      <c r="BI76" s="203"/>
      <c r="BJ76" s="257"/>
      <c r="BK76" s="258"/>
      <c r="BL76" s="259"/>
      <c r="BM76" s="1"/>
      <c r="BN76" s="2"/>
    </row>
    <row r="77" spans="2:66" ht="15" customHeight="1" thickBot="1">
      <c r="B77" s="347"/>
      <c r="C77" s="348"/>
      <c r="D77" s="348"/>
      <c r="E77" s="348"/>
      <c r="F77" s="348"/>
      <c r="G77" s="348"/>
      <c r="H77" s="348"/>
      <c r="I77" s="348"/>
      <c r="J77" s="348"/>
      <c r="K77" s="348"/>
      <c r="L77" s="349"/>
      <c r="M77" s="356"/>
      <c r="N77" s="357"/>
      <c r="O77" s="357"/>
      <c r="P77" s="358"/>
      <c r="Q77" s="198"/>
      <c r="R77" s="221"/>
      <c r="S77" s="221"/>
      <c r="T77" s="199"/>
      <c r="U77" s="198"/>
      <c r="V77" s="221"/>
      <c r="W77" s="221"/>
      <c r="X77" s="199"/>
      <c r="Y77" s="198"/>
      <c r="Z77" s="221"/>
      <c r="AA77" s="221"/>
      <c r="AB77" s="199"/>
      <c r="AC77" s="302"/>
      <c r="AD77" s="303"/>
      <c r="AE77" s="303"/>
      <c r="AF77" s="304"/>
      <c r="AG77" s="329"/>
      <c r="AH77" s="330"/>
      <c r="AI77" s="330"/>
      <c r="AJ77" s="330"/>
      <c r="AK77" s="330"/>
      <c r="AL77" s="330"/>
      <c r="AM77" s="330"/>
      <c r="AN77" s="330"/>
      <c r="AO77" s="331"/>
      <c r="AP77" s="273"/>
      <c r="AQ77" s="277"/>
      <c r="AR77" s="277"/>
      <c r="AS77" s="274"/>
      <c r="AT77" s="204"/>
      <c r="AU77" s="208"/>
      <c r="AV77" s="205"/>
      <c r="AW77" s="192"/>
      <c r="AX77" s="193"/>
      <c r="AY77" s="192"/>
      <c r="AZ77" s="193"/>
      <c r="BA77" s="204"/>
      <c r="BB77" s="205"/>
      <c r="BC77" s="273"/>
      <c r="BD77" s="274"/>
      <c r="BE77" s="204"/>
      <c r="BF77" s="205"/>
      <c r="BG77" s="204"/>
      <c r="BH77" s="208"/>
      <c r="BI77" s="205"/>
      <c r="BJ77" s="260"/>
      <c r="BK77" s="261"/>
      <c r="BL77" s="262"/>
      <c r="BM77" s="1"/>
      <c r="BN77" s="2"/>
    </row>
    <row r="78" spans="2:66" ht="15" customHeight="1" thickTop="1">
      <c r="B78" s="209" t="s">
        <v>251</v>
      </c>
      <c r="C78" s="210"/>
      <c r="D78" s="210"/>
      <c r="E78" s="210"/>
      <c r="F78" s="210"/>
      <c r="G78" s="210"/>
      <c r="H78" s="210"/>
      <c r="I78" s="210"/>
      <c r="J78" s="210"/>
      <c r="K78" s="210"/>
      <c r="L78" s="211"/>
      <c r="M78" s="194">
        <v>105</v>
      </c>
      <c r="N78" s="219"/>
      <c r="O78" s="219"/>
      <c r="P78" s="195"/>
      <c r="Q78" s="194">
        <v>105</v>
      </c>
      <c r="R78" s="219"/>
      <c r="S78" s="219"/>
      <c r="T78" s="195"/>
      <c r="U78" s="194">
        <v>105</v>
      </c>
      <c r="V78" s="219"/>
      <c r="W78" s="219"/>
      <c r="X78" s="195"/>
      <c r="Y78" s="194">
        <v>105</v>
      </c>
      <c r="Z78" s="219"/>
      <c r="AA78" s="219"/>
      <c r="AB78" s="195"/>
      <c r="AC78" s="49" t="s">
        <v>401</v>
      </c>
      <c r="AD78" s="50"/>
      <c r="AE78" s="50"/>
      <c r="AF78" s="51"/>
      <c r="AG78" s="323" t="s">
        <v>250</v>
      </c>
      <c r="AH78" s="324"/>
      <c r="AI78" s="324"/>
      <c r="AJ78" s="324"/>
      <c r="AK78" s="324"/>
      <c r="AL78" s="324"/>
      <c r="AM78" s="324"/>
      <c r="AN78" s="324"/>
      <c r="AO78" s="325"/>
      <c r="AP78" s="269" t="s">
        <v>143</v>
      </c>
      <c r="AQ78" s="275"/>
      <c r="AR78" s="275"/>
      <c r="AS78" s="270"/>
      <c r="AT78" s="200">
        <f>'15.02'!AT78+AY78</f>
        <v>13</v>
      </c>
      <c r="AU78" s="206"/>
      <c r="AV78" s="201"/>
      <c r="AW78" s="188">
        <f>'15.02'!BG78</f>
        <v>0</v>
      </c>
      <c r="AX78" s="189"/>
      <c r="AY78" s="188"/>
      <c r="AZ78" s="189"/>
      <c r="BA78" s="200"/>
      <c r="BB78" s="201"/>
      <c r="BC78" s="269">
        <f>'15.02'!BC78+BA78</f>
        <v>13</v>
      </c>
      <c r="BD78" s="270"/>
      <c r="BE78" s="200">
        <f>'15.02'!BE78+BA78</f>
        <v>13</v>
      </c>
      <c r="BF78" s="201"/>
      <c r="BG78" s="200">
        <f>AT78-BE78</f>
        <v>0</v>
      </c>
      <c r="BH78" s="206"/>
      <c r="BI78" s="201"/>
      <c r="BJ78" s="254">
        <f>((LEFT(AP78,FIND(" ",AP78)-1)*BC78)/$S$279)</f>
        <v>22.533333333333335</v>
      </c>
      <c r="BK78" s="255"/>
      <c r="BL78" s="256"/>
      <c r="BM78" s="1"/>
      <c r="BN78" s="2"/>
    </row>
    <row r="79" spans="2:66" ht="15" customHeight="1">
      <c r="B79" s="212"/>
      <c r="C79" s="213"/>
      <c r="D79" s="213"/>
      <c r="E79" s="213"/>
      <c r="F79" s="213"/>
      <c r="G79" s="213"/>
      <c r="H79" s="213"/>
      <c r="I79" s="213"/>
      <c r="J79" s="213"/>
      <c r="K79" s="213"/>
      <c r="L79" s="214"/>
      <c r="M79" s="196"/>
      <c r="N79" s="220"/>
      <c r="O79" s="220"/>
      <c r="P79" s="197"/>
      <c r="Q79" s="196"/>
      <c r="R79" s="220"/>
      <c r="S79" s="220"/>
      <c r="T79" s="197"/>
      <c r="U79" s="196"/>
      <c r="V79" s="220"/>
      <c r="W79" s="220"/>
      <c r="X79" s="197"/>
      <c r="Y79" s="196"/>
      <c r="Z79" s="220"/>
      <c r="AA79" s="220"/>
      <c r="AB79" s="197"/>
      <c r="AC79" s="52"/>
      <c r="AD79" s="53"/>
      <c r="AE79" s="53"/>
      <c r="AF79" s="54"/>
      <c r="AG79" s="326"/>
      <c r="AH79" s="327"/>
      <c r="AI79" s="327"/>
      <c r="AJ79" s="327"/>
      <c r="AK79" s="327"/>
      <c r="AL79" s="327"/>
      <c r="AM79" s="327"/>
      <c r="AN79" s="327"/>
      <c r="AO79" s="328"/>
      <c r="AP79" s="271"/>
      <c r="AQ79" s="276"/>
      <c r="AR79" s="276"/>
      <c r="AS79" s="272"/>
      <c r="AT79" s="202"/>
      <c r="AU79" s="207"/>
      <c r="AV79" s="203"/>
      <c r="AW79" s="190"/>
      <c r="AX79" s="191"/>
      <c r="AY79" s="190"/>
      <c r="AZ79" s="191"/>
      <c r="BA79" s="202"/>
      <c r="BB79" s="203"/>
      <c r="BC79" s="271"/>
      <c r="BD79" s="272"/>
      <c r="BE79" s="202"/>
      <c r="BF79" s="203"/>
      <c r="BG79" s="202"/>
      <c r="BH79" s="207"/>
      <c r="BI79" s="203"/>
      <c r="BJ79" s="257"/>
      <c r="BK79" s="258"/>
      <c r="BL79" s="259"/>
      <c r="BM79" s="1"/>
      <c r="BN79" s="2"/>
    </row>
    <row r="80" spans="2:66" ht="15" customHeight="1" thickBot="1">
      <c r="B80" s="215"/>
      <c r="C80" s="216"/>
      <c r="D80" s="216"/>
      <c r="E80" s="216"/>
      <c r="F80" s="216"/>
      <c r="G80" s="216"/>
      <c r="H80" s="216"/>
      <c r="I80" s="216"/>
      <c r="J80" s="216"/>
      <c r="K80" s="216"/>
      <c r="L80" s="217"/>
      <c r="M80" s="198"/>
      <c r="N80" s="221"/>
      <c r="O80" s="221"/>
      <c r="P80" s="199"/>
      <c r="Q80" s="198"/>
      <c r="R80" s="221"/>
      <c r="S80" s="221"/>
      <c r="T80" s="199"/>
      <c r="U80" s="198"/>
      <c r="V80" s="221"/>
      <c r="W80" s="221"/>
      <c r="X80" s="199"/>
      <c r="Y80" s="198"/>
      <c r="Z80" s="221"/>
      <c r="AA80" s="221"/>
      <c r="AB80" s="199"/>
      <c r="AC80" s="55"/>
      <c r="AD80" s="56"/>
      <c r="AE80" s="56"/>
      <c r="AF80" s="57"/>
      <c r="AG80" s="329"/>
      <c r="AH80" s="330"/>
      <c r="AI80" s="330"/>
      <c r="AJ80" s="330"/>
      <c r="AK80" s="330"/>
      <c r="AL80" s="330"/>
      <c r="AM80" s="330"/>
      <c r="AN80" s="330"/>
      <c r="AO80" s="331"/>
      <c r="AP80" s="273"/>
      <c r="AQ80" s="277"/>
      <c r="AR80" s="277"/>
      <c r="AS80" s="274"/>
      <c r="AT80" s="204"/>
      <c r="AU80" s="208"/>
      <c r="AV80" s="205"/>
      <c r="AW80" s="192"/>
      <c r="AX80" s="193"/>
      <c r="AY80" s="192"/>
      <c r="AZ80" s="193"/>
      <c r="BA80" s="204"/>
      <c r="BB80" s="205"/>
      <c r="BC80" s="273"/>
      <c r="BD80" s="274"/>
      <c r="BE80" s="204"/>
      <c r="BF80" s="205"/>
      <c r="BG80" s="204"/>
      <c r="BH80" s="208"/>
      <c r="BI80" s="205"/>
      <c r="BJ80" s="260"/>
      <c r="BK80" s="261"/>
      <c r="BL80" s="262"/>
      <c r="BM80" s="1"/>
      <c r="BN80" s="2"/>
    </row>
    <row r="81" spans="2:66" ht="15" customHeight="1" thickTop="1">
      <c r="B81" s="209" t="s">
        <v>54</v>
      </c>
      <c r="C81" s="210"/>
      <c r="D81" s="210"/>
      <c r="E81" s="210"/>
      <c r="F81" s="210"/>
      <c r="G81" s="210"/>
      <c r="H81" s="210"/>
      <c r="I81" s="210"/>
      <c r="J81" s="210"/>
      <c r="K81" s="210"/>
      <c r="L81" s="211"/>
      <c r="M81" s="194">
        <v>67</v>
      </c>
      <c r="N81" s="219"/>
      <c r="O81" s="219"/>
      <c r="P81" s="195"/>
      <c r="Q81" s="194">
        <v>67</v>
      </c>
      <c r="R81" s="219"/>
      <c r="S81" s="219"/>
      <c r="T81" s="195"/>
      <c r="U81" s="194">
        <v>67</v>
      </c>
      <c r="V81" s="219"/>
      <c r="W81" s="219"/>
      <c r="X81" s="195"/>
      <c r="Y81" s="194">
        <v>67</v>
      </c>
      <c r="Z81" s="219"/>
      <c r="AA81" s="219"/>
      <c r="AB81" s="195"/>
      <c r="AC81" s="188" t="s">
        <v>129</v>
      </c>
      <c r="AD81" s="241"/>
      <c r="AE81" s="241"/>
      <c r="AF81" s="189"/>
      <c r="AG81" s="323" t="s">
        <v>124</v>
      </c>
      <c r="AH81" s="324"/>
      <c r="AI81" s="324"/>
      <c r="AJ81" s="324"/>
      <c r="AK81" s="324"/>
      <c r="AL81" s="324"/>
      <c r="AM81" s="324"/>
      <c r="AN81" s="324"/>
      <c r="AO81" s="325"/>
      <c r="AP81" s="269" t="s">
        <v>128</v>
      </c>
      <c r="AQ81" s="275"/>
      <c r="AR81" s="275"/>
      <c r="AS81" s="270"/>
      <c r="AT81" s="200">
        <f>'15.02'!AT81+AY81</f>
        <v>12</v>
      </c>
      <c r="AU81" s="206"/>
      <c r="AV81" s="201"/>
      <c r="AW81" s="188">
        <f>'15.02'!BG81</f>
        <v>4</v>
      </c>
      <c r="AX81" s="189"/>
      <c r="AY81" s="188"/>
      <c r="AZ81" s="189"/>
      <c r="BA81" s="200"/>
      <c r="BB81" s="201"/>
      <c r="BC81" s="269">
        <f>'15.02'!BC81+BA81</f>
        <v>8</v>
      </c>
      <c r="BD81" s="270"/>
      <c r="BE81" s="200">
        <f>'15.02'!BE81+BA81</f>
        <v>8</v>
      </c>
      <c r="BF81" s="201"/>
      <c r="BG81" s="200">
        <f>AT81-BE81</f>
        <v>4</v>
      </c>
      <c r="BH81" s="206"/>
      <c r="BI81" s="201"/>
      <c r="BJ81" s="254">
        <f>((LEFT(AP81,FIND(" ",AP81)-1)*BC81)/$S$279)</f>
        <v>66.666666666666671</v>
      </c>
      <c r="BK81" s="255"/>
      <c r="BL81" s="256"/>
      <c r="BM81" s="1"/>
      <c r="BN81" s="2"/>
    </row>
    <row r="82" spans="2:66" ht="4.5" customHeight="1">
      <c r="B82" s="212"/>
      <c r="C82" s="213"/>
      <c r="D82" s="213"/>
      <c r="E82" s="213"/>
      <c r="F82" s="213"/>
      <c r="G82" s="213"/>
      <c r="H82" s="213"/>
      <c r="I82" s="213"/>
      <c r="J82" s="213"/>
      <c r="K82" s="213"/>
      <c r="L82" s="214"/>
      <c r="M82" s="196"/>
      <c r="N82" s="220"/>
      <c r="O82" s="220"/>
      <c r="P82" s="197"/>
      <c r="Q82" s="196"/>
      <c r="R82" s="220"/>
      <c r="S82" s="220"/>
      <c r="T82" s="197"/>
      <c r="U82" s="196"/>
      <c r="V82" s="220"/>
      <c r="W82" s="220"/>
      <c r="X82" s="197"/>
      <c r="Y82" s="196"/>
      <c r="Z82" s="220"/>
      <c r="AA82" s="220"/>
      <c r="AB82" s="197"/>
      <c r="AC82" s="190"/>
      <c r="AD82" s="242"/>
      <c r="AE82" s="242"/>
      <c r="AF82" s="191"/>
      <c r="AG82" s="326"/>
      <c r="AH82" s="327"/>
      <c r="AI82" s="327"/>
      <c r="AJ82" s="327"/>
      <c r="AK82" s="327"/>
      <c r="AL82" s="327"/>
      <c r="AM82" s="327"/>
      <c r="AN82" s="327"/>
      <c r="AO82" s="328"/>
      <c r="AP82" s="271"/>
      <c r="AQ82" s="276"/>
      <c r="AR82" s="276"/>
      <c r="AS82" s="272"/>
      <c r="AT82" s="202"/>
      <c r="AU82" s="207"/>
      <c r="AV82" s="203"/>
      <c r="AW82" s="190"/>
      <c r="AX82" s="191"/>
      <c r="AY82" s="190"/>
      <c r="AZ82" s="191"/>
      <c r="BA82" s="202"/>
      <c r="BB82" s="203"/>
      <c r="BC82" s="271"/>
      <c r="BD82" s="272"/>
      <c r="BE82" s="202"/>
      <c r="BF82" s="203"/>
      <c r="BG82" s="202"/>
      <c r="BH82" s="207"/>
      <c r="BI82" s="203"/>
      <c r="BJ82" s="257"/>
      <c r="BK82" s="258"/>
      <c r="BL82" s="259"/>
      <c r="BM82" s="1"/>
      <c r="BN82" s="2"/>
    </row>
    <row r="83" spans="2:66" ht="24.75" customHeight="1" thickBot="1">
      <c r="B83" s="215"/>
      <c r="C83" s="216"/>
      <c r="D83" s="216"/>
      <c r="E83" s="216"/>
      <c r="F83" s="216"/>
      <c r="G83" s="216"/>
      <c r="H83" s="216"/>
      <c r="I83" s="216"/>
      <c r="J83" s="216"/>
      <c r="K83" s="216"/>
      <c r="L83" s="217"/>
      <c r="M83" s="198"/>
      <c r="N83" s="221"/>
      <c r="O83" s="221"/>
      <c r="P83" s="199"/>
      <c r="Q83" s="198"/>
      <c r="R83" s="221"/>
      <c r="S83" s="221"/>
      <c r="T83" s="199"/>
      <c r="U83" s="198"/>
      <c r="V83" s="221"/>
      <c r="W83" s="221"/>
      <c r="X83" s="199"/>
      <c r="Y83" s="198"/>
      <c r="Z83" s="221"/>
      <c r="AA83" s="221"/>
      <c r="AB83" s="199"/>
      <c r="AC83" s="192"/>
      <c r="AD83" s="243"/>
      <c r="AE83" s="243"/>
      <c r="AF83" s="193"/>
      <c r="AG83" s="329"/>
      <c r="AH83" s="330"/>
      <c r="AI83" s="330"/>
      <c r="AJ83" s="330"/>
      <c r="AK83" s="330"/>
      <c r="AL83" s="330"/>
      <c r="AM83" s="330"/>
      <c r="AN83" s="330"/>
      <c r="AO83" s="331"/>
      <c r="AP83" s="273"/>
      <c r="AQ83" s="277"/>
      <c r="AR83" s="277"/>
      <c r="AS83" s="274"/>
      <c r="AT83" s="204"/>
      <c r="AU83" s="208"/>
      <c r="AV83" s="205"/>
      <c r="AW83" s="192"/>
      <c r="AX83" s="193"/>
      <c r="AY83" s="192"/>
      <c r="AZ83" s="193"/>
      <c r="BA83" s="204"/>
      <c r="BB83" s="205"/>
      <c r="BC83" s="273"/>
      <c r="BD83" s="274"/>
      <c r="BE83" s="204"/>
      <c r="BF83" s="205"/>
      <c r="BG83" s="204"/>
      <c r="BH83" s="208"/>
      <c r="BI83" s="205"/>
      <c r="BJ83" s="260"/>
      <c r="BK83" s="261"/>
      <c r="BL83" s="262"/>
      <c r="BM83" s="1"/>
      <c r="BN83" s="2"/>
    </row>
    <row r="84" spans="2:66" ht="15" customHeight="1" thickTop="1">
      <c r="B84" s="209" t="s">
        <v>55</v>
      </c>
      <c r="C84" s="210"/>
      <c r="D84" s="210"/>
      <c r="E84" s="210"/>
      <c r="F84" s="210"/>
      <c r="G84" s="210"/>
      <c r="H84" s="210"/>
      <c r="I84" s="210"/>
      <c r="J84" s="210"/>
      <c r="K84" s="210"/>
      <c r="L84" s="211"/>
      <c r="M84" s="194">
        <v>45</v>
      </c>
      <c r="N84" s="219"/>
      <c r="O84" s="219"/>
      <c r="P84" s="195"/>
      <c r="Q84" s="194">
        <v>45</v>
      </c>
      <c r="R84" s="219"/>
      <c r="S84" s="219"/>
      <c r="T84" s="195"/>
      <c r="U84" s="194">
        <v>45</v>
      </c>
      <c r="V84" s="219"/>
      <c r="W84" s="219"/>
      <c r="X84" s="195"/>
      <c r="Y84" s="194">
        <v>45</v>
      </c>
      <c r="Z84" s="219"/>
      <c r="AA84" s="219"/>
      <c r="AB84" s="195"/>
      <c r="AC84" s="188" t="s">
        <v>129</v>
      </c>
      <c r="AD84" s="241"/>
      <c r="AE84" s="241"/>
      <c r="AF84" s="189"/>
      <c r="AG84" s="323" t="s">
        <v>139</v>
      </c>
      <c r="AH84" s="324"/>
      <c r="AI84" s="324"/>
      <c r="AJ84" s="324"/>
      <c r="AK84" s="324"/>
      <c r="AL84" s="324"/>
      <c r="AM84" s="324"/>
      <c r="AN84" s="324"/>
      <c r="AO84" s="325"/>
      <c r="AP84" s="269" t="s">
        <v>52</v>
      </c>
      <c r="AQ84" s="275"/>
      <c r="AR84" s="275"/>
      <c r="AS84" s="270"/>
      <c r="AT84" s="200">
        <f>'15.02'!AT84+AY84</f>
        <v>19</v>
      </c>
      <c r="AU84" s="206"/>
      <c r="AV84" s="201"/>
      <c r="AW84" s="188">
        <f>'15.02'!BG84</f>
        <v>10</v>
      </c>
      <c r="AX84" s="189"/>
      <c r="AY84" s="188"/>
      <c r="AZ84" s="189"/>
      <c r="BA84" s="200">
        <v>1</v>
      </c>
      <c r="BB84" s="201"/>
      <c r="BC84" s="269">
        <f>'15.02'!BC84+BA84</f>
        <v>8</v>
      </c>
      <c r="BD84" s="270"/>
      <c r="BE84" s="200">
        <f>'15.02'!BE84+BA84</f>
        <v>10</v>
      </c>
      <c r="BF84" s="201"/>
      <c r="BG84" s="200">
        <f>AT84-BE84</f>
        <v>9</v>
      </c>
      <c r="BH84" s="206"/>
      <c r="BI84" s="201"/>
      <c r="BJ84" s="254">
        <f>((LEFT(AP84,FIND(" ",AP84)-1)*BC84)/$S$279)</f>
        <v>1.6666666666666667</v>
      </c>
      <c r="BK84" s="255"/>
      <c r="BL84" s="256"/>
      <c r="BM84" s="1"/>
      <c r="BN84" s="2"/>
    </row>
    <row r="85" spans="2:66" ht="15" customHeight="1">
      <c r="B85" s="212"/>
      <c r="C85" s="213"/>
      <c r="D85" s="213"/>
      <c r="E85" s="213"/>
      <c r="F85" s="213"/>
      <c r="G85" s="213"/>
      <c r="H85" s="213"/>
      <c r="I85" s="213"/>
      <c r="J85" s="213"/>
      <c r="K85" s="213"/>
      <c r="L85" s="214"/>
      <c r="M85" s="196"/>
      <c r="N85" s="220"/>
      <c r="O85" s="220"/>
      <c r="P85" s="197"/>
      <c r="Q85" s="196"/>
      <c r="R85" s="220"/>
      <c r="S85" s="220"/>
      <c r="T85" s="197"/>
      <c r="U85" s="196"/>
      <c r="V85" s="220"/>
      <c r="W85" s="220"/>
      <c r="X85" s="197"/>
      <c r="Y85" s="196"/>
      <c r="Z85" s="220"/>
      <c r="AA85" s="220"/>
      <c r="AB85" s="197"/>
      <c r="AC85" s="190"/>
      <c r="AD85" s="242"/>
      <c r="AE85" s="242"/>
      <c r="AF85" s="191"/>
      <c r="AG85" s="326"/>
      <c r="AH85" s="327"/>
      <c r="AI85" s="327"/>
      <c r="AJ85" s="327"/>
      <c r="AK85" s="327"/>
      <c r="AL85" s="327"/>
      <c r="AM85" s="327"/>
      <c r="AN85" s="327"/>
      <c r="AO85" s="328"/>
      <c r="AP85" s="271"/>
      <c r="AQ85" s="276"/>
      <c r="AR85" s="276"/>
      <c r="AS85" s="272"/>
      <c r="AT85" s="202"/>
      <c r="AU85" s="207"/>
      <c r="AV85" s="203"/>
      <c r="AW85" s="190"/>
      <c r="AX85" s="191"/>
      <c r="AY85" s="190"/>
      <c r="AZ85" s="191"/>
      <c r="BA85" s="202"/>
      <c r="BB85" s="203"/>
      <c r="BC85" s="271"/>
      <c r="BD85" s="272"/>
      <c r="BE85" s="202"/>
      <c r="BF85" s="203"/>
      <c r="BG85" s="202"/>
      <c r="BH85" s="207"/>
      <c r="BI85" s="203"/>
      <c r="BJ85" s="257"/>
      <c r="BK85" s="258"/>
      <c r="BL85" s="259"/>
      <c r="BM85" s="1"/>
      <c r="BN85" s="2"/>
    </row>
    <row r="86" spans="2:66" ht="15" customHeight="1" thickBot="1">
      <c r="B86" s="215"/>
      <c r="C86" s="216"/>
      <c r="D86" s="216"/>
      <c r="E86" s="216"/>
      <c r="F86" s="216"/>
      <c r="G86" s="216"/>
      <c r="H86" s="216"/>
      <c r="I86" s="216"/>
      <c r="J86" s="216"/>
      <c r="K86" s="216"/>
      <c r="L86" s="217"/>
      <c r="M86" s="198"/>
      <c r="N86" s="221"/>
      <c r="O86" s="221"/>
      <c r="P86" s="199"/>
      <c r="Q86" s="198"/>
      <c r="R86" s="221"/>
      <c r="S86" s="221"/>
      <c r="T86" s="199"/>
      <c r="U86" s="198"/>
      <c r="V86" s="221"/>
      <c r="W86" s="221"/>
      <c r="X86" s="199"/>
      <c r="Y86" s="198"/>
      <c r="Z86" s="221"/>
      <c r="AA86" s="221"/>
      <c r="AB86" s="199"/>
      <c r="AC86" s="192"/>
      <c r="AD86" s="243"/>
      <c r="AE86" s="243"/>
      <c r="AF86" s="193"/>
      <c r="AG86" s="329"/>
      <c r="AH86" s="330"/>
      <c r="AI86" s="330"/>
      <c r="AJ86" s="330"/>
      <c r="AK86" s="330"/>
      <c r="AL86" s="330"/>
      <c r="AM86" s="330"/>
      <c r="AN86" s="330"/>
      <c r="AO86" s="331"/>
      <c r="AP86" s="273"/>
      <c r="AQ86" s="277"/>
      <c r="AR86" s="277"/>
      <c r="AS86" s="274"/>
      <c r="AT86" s="204"/>
      <c r="AU86" s="208"/>
      <c r="AV86" s="205"/>
      <c r="AW86" s="192"/>
      <c r="AX86" s="193"/>
      <c r="AY86" s="192"/>
      <c r="AZ86" s="193"/>
      <c r="BA86" s="204"/>
      <c r="BB86" s="205"/>
      <c r="BC86" s="273"/>
      <c r="BD86" s="274"/>
      <c r="BE86" s="204"/>
      <c r="BF86" s="205"/>
      <c r="BG86" s="204"/>
      <c r="BH86" s="208"/>
      <c r="BI86" s="205"/>
      <c r="BJ86" s="260"/>
      <c r="BK86" s="261"/>
      <c r="BL86" s="262"/>
      <c r="BM86" s="1"/>
      <c r="BN86" s="2"/>
    </row>
    <row r="87" spans="2:66" ht="15" customHeight="1" thickTop="1">
      <c r="B87" s="209" t="s">
        <v>56</v>
      </c>
      <c r="C87" s="210"/>
      <c r="D87" s="210"/>
      <c r="E87" s="210"/>
      <c r="F87" s="210"/>
      <c r="G87" s="210"/>
      <c r="H87" s="210"/>
      <c r="I87" s="210"/>
      <c r="J87" s="210"/>
      <c r="K87" s="210"/>
      <c r="L87" s="211"/>
      <c r="M87" s="194">
        <v>37</v>
      </c>
      <c r="N87" s="219"/>
      <c r="O87" s="219"/>
      <c r="P87" s="195"/>
      <c r="Q87" s="194">
        <v>37</v>
      </c>
      <c r="R87" s="219"/>
      <c r="S87" s="219"/>
      <c r="T87" s="195"/>
      <c r="U87" s="194">
        <v>37</v>
      </c>
      <c r="V87" s="219"/>
      <c r="W87" s="219"/>
      <c r="X87" s="195"/>
      <c r="Y87" s="194">
        <v>37</v>
      </c>
      <c r="Z87" s="219"/>
      <c r="AA87" s="219"/>
      <c r="AB87" s="195"/>
      <c r="AC87" s="332" t="s">
        <v>129</v>
      </c>
      <c r="AD87" s="333"/>
      <c r="AE87" s="333"/>
      <c r="AF87" s="334"/>
      <c r="AG87" s="323" t="s">
        <v>249</v>
      </c>
      <c r="AH87" s="324"/>
      <c r="AI87" s="324"/>
      <c r="AJ87" s="324"/>
      <c r="AK87" s="324"/>
      <c r="AL87" s="324"/>
      <c r="AM87" s="324"/>
      <c r="AN87" s="324"/>
      <c r="AO87" s="325"/>
      <c r="AP87" s="269" t="s">
        <v>52</v>
      </c>
      <c r="AQ87" s="275"/>
      <c r="AR87" s="275"/>
      <c r="AS87" s="270"/>
      <c r="AT87" s="200">
        <f>'15.02'!AT87+AY87</f>
        <v>82</v>
      </c>
      <c r="AU87" s="206"/>
      <c r="AV87" s="201"/>
      <c r="AW87" s="188">
        <f>'15.02'!BG87</f>
        <v>82</v>
      </c>
      <c r="AX87" s="189"/>
      <c r="AY87" s="188"/>
      <c r="AZ87" s="189"/>
      <c r="BA87" s="200"/>
      <c r="BB87" s="201"/>
      <c r="BC87" s="269">
        <f>'15.02'!BC87+BA87</f>
        <v>0</v>
      </c>
      <c r="BD87" s="270"/>
      <c r="BE87" s="200">
        <f>'15.02'!BE87+BA87</f>
        <v>0</v>
      </c>
      <c r="BF87" s="201"/>
      <c r="BG87" s="200">
        <f>AT87-BE87</f>
        <v>82</v>
      </c>
      <c r="BH87" s="206"/>
      <c r="BI87" s="201"/>
      <c r="BJ87" s="254">
        <f>((LEFT(AP87,FIND(" ",AP87)-1)*BC87)/$S$279)</f>
        <v>0</v>
      </c>
      <c r="BK87" s="255"/>
      <c r="BL87" s="256"/>
      <c r="BM87" s="1"/>
      <c r="BN87" s="2"/>
    </row>
    <row r="88" spans="2:66" ht="15" customHeight="1">
      <c r="B88" s="212"/>
      <c r="C88" s="213"/>
      <c r="D88" s="213"/>
      <c r="E88" s="213"/>
      <c r="F88" s="213"/>
      <c r="G88" s="213"/>
      <c r="H88" s="213"/>
      <c r="I88" s="213"/>
      <c r="J88" s="213"/>
      <c r="K88" s="213"/>
      <c r="L88" s="214"/>
      <c r="M88" s="196"/>
      <c r="N88" s="220"/>
      <c r="O88" s="220"/>
      <c r="P88" s="197"/>
      <c r="Q88" s="196"/>
      <c r="R88" s="220"/>
      <c r="S88" s="220"/>
      <c r="T88" s="197"/>
      <c r="U88" s="196"/>
      <c r="V88" s="220"/>
      <c r="W88" s="220"/>
      <c r="X88" s="197"/>
      <c r="Y88" s="196"/>
      <c r="Z88" s="220"/>
      <c r="AA88" s="220"/>
      <c r="AB88" s="197"/>
      <c r="AC88" s="335"/>
      <c r="AD88" s="336"/>
      <c r="AE88" s="336"/>
      <c r="AF88" s="337"/>
      <c r="AG88" s="326"/>
      <c r="AH88" s="327"/>
      <c r="AI88" s="327"/>
      <c r="AJ88" s="327"/>
      <c r="AK88" s="327"/>
      <c r="AL88" s="327"/>
      <c r="AM88" s="327"/>
      <c r="AN88" s="327"/>
      <c r="AO88" s="328"/>
      <c r="AP88" s="271"/>
      <c r="AQ88" s="276"/>
      <c r="AR88" s="276"/>
      <c r="AS88" s="272"/>
      <c r="AT88" s="202"/>
      <c r="AU88" s="207"/>
      <c r="AV88" s="203"/>
      <c r="AW88" s="190"/>
      <c r="AX88" s="191"/>
      <c r="AY88" s="190"/>
      <c r="AZ88" s="191"/>
      <c r="BA88" s="202"/>
      <c r="BB88" s="203"/>
      <c r="BC88" s="271"/>
      <c r="BD88" s="272"/>
      <c r="BE88" s="202"/>
      <c r="BF88" s="203"/>
      <c r="BG88" s="202"/>
      <c r="BH88" s="207"/>
      <c r="BI88" s="203"/>
      <c r="BJ88" s="257"/>
      <c r="BK88" s="258"/>
      <c r="BL88" s="259"/>
      <c r="BM88" s="1"/>
      <c r="BN88" s="2"/>
    </row>
    <row r="89" spans="2:66" ht="15" customHeight="1" thickBot="1">
      <c r="B89" s="215"/>
      <c r="C89" s="216"/>
      <c r="D89" s="216"/>
      <c r="E89" s="216"/>
      <c r="F89" s="216"/>
      <c r="G89" s="216"/>
      <c r="H89" s="216"/>
      <c r="I89" s="216"/>
      <c r="J89" s="216"/>
      <c r="K89" s="216"/>
      <c r="L89" s="217"/>
      <c r="M89" s="198"/>
      <c r="N89" s="221"/>
      <c r="O89" s="221"/>
      <c r="P89" s="199"/>
      <c r="Q89" s="198"/>
      <c r="R89" s="221"/>
      <c r="S89" s="221"/>
      <c r="T89" s="199"/>
      <c r="U89" s="198"/>
      <c r="V89" s="221"/>
      <c r="W89" s="221"/>
      <c r="X89" s="199"/>
      <c r="Y89" s="198"/>
      <c r="Z89" s="221"/>
      <c r="AA89" s="221"/>
      <c r="AB89" s="199"/>
      <c r="AC89" s="338"/>
      <c r="AD89" s="339"/>
      <c r="AE89" s="339"/>
      <c r="AF89" s="340"/>
      <c r="AG89" s="329"/>
      <c r="AH89" s="330"/>
      <c r="AI89" s="330"/>
      <c r="AJ89" s="330"/>
      <c r="AK89" s="330"/>
      <c r="AL89" s="330"/>
      <c r="AM89" s="330"/>
      <c r="AN89" s="330"/>
      <c r="AO89" s="331"/>
      <c r="AP89" s="273"/>
      <c r="AQ89" s="277"/>
      <c r="AR89" s="277"/>
      <c r="AS89" s="274"/>
      <c r="AT89" s="204"/>
      <c r="AU89" s="208"/>
      <c r="AV89" s="205"/>
      <c r="AW89" s="192"/>
      <c r="AX89" s="193"/>
      <c r="AY89" s="192"/>
      <c r="AZ89" s="193"/>
      <c r="BA89" s="204"/>
      <c r="BB89" s="205"/>
      <c r="BC89" s="273"/>
      <c r="BD89" s="274"/>
      <c r="BE89" s="204"/>
      <c r="BF89" s="205"/>
      <c r="BG89" s="204"/>
      <c r="BH89" s="208"/>
      <c r="BI89" s="205"/>
      <c r="BJ89" s="260"/>
      <c r="BK89" s="261"/>
      <c r="BL89" s="262"/>
      <c r="BM89" s="1"/>
      <c r="BN89" s="2"/>
    </row>
    <row r="90" spans="2:66" ht="15" customHeight="1" thickTop="1">
      <c r="B90" s="209" t="s">
        <v>57</v>
      </c>
      <c r="C90" s="210"/>
      <c r="D90" s="210"/>
      <c r="E90" s="210"/>
      <c r="F90" s="210"/>
      <c r="G90" s="210"/>
      <c r="H90" s="210"/>
      <c r="I90" s="210"/>
      <c r="J90" s="210"/>
      <c r="K90" s="210"/>
      <c r="L90" s="211"/>
      <c r="M90" s="194">
        <v>29</v>
      </c>
      <c r="N90" s="219"/>
      <c r="O90" s="219"/>
      <c r="P90" s="195"/>
      <c r="Q90" s="194">
        <v>29</v>
      </c>
      <c r="R90" s="219"/>
      <c r="S90" s="219"/>
      <c r="T90" s="195"/>
      <c r="U90" s="194">
        <v>29</v>
      </c>
      <c r="V90" s="219"/>
      <c r="W90" s="219"/>
      <c r="X90" s="195"/>
      <c r="Y90" s="194">
        <v>29</v>
      </c>
      <c r="Z90" s="219"/>
      <c r="AA90" s="219"/>
      <c r="AB90" s="195"/>
      <c r="AC90" s="188" t="s">
        <v>129</v>
      </c>
      <c r="AD90" s="241"/>
      <c r="AE90" s="241"/>
      <c r="AF90" s="189"/>
      <c r="AG90" s="323" t="s">
        <v>248</v>
      </c>
      <c r="AH90" s="324"/>
      <c r="AI90" s="324"/>
      <c r="AJ90" s="324"/>
      <c r="AK90" s="324"/>
      <c r="AL90" s="324"/>
      <c r="AM90" s="324"/>
      <c r="AN90" s="324"/>
      <c r="AO90" s="325"/>
      <c r="AP90" s="188" t="s">
        <v>52</v>
      </c>
      <c r="AQ90" s="241"/>
      <c r="AR90" s="241"/>
      <c r="AS90" s="189"/>
      <c r="AT90" s="200">
        <f>'15.02'!AT90+AY90</f>
        <v>34</v>
      </c>
      <c r="AU90" s="206"/>
      <c r="AV90" s="201"/>
      <c r="AW90" s="188">
        <f>'15.02'!BG90</f>
        <v>13</v>
      </c>
      <c r="AX90" s="189"/>
      <c r="AY90" s="188"/>
      <c r="AZ90" s="189"/>
      <c r="BA90" s="200"/>
      <c r="BB90" s="201"/>
      <c r="BC90" s="269">
        <f>'15.02'!BC90+BA90</f>
        <v>21</v>
      </c>
      <c r="BD90" s="270"/>
      <c r="BE90" s="200">
        <f>'15.02'!BE90+BA90</f>
        <v>21</v>
      </c>
      <c r="BF90" s="201"/>
      <c r="BG90" s="200">
        <f>AT90-BE90</f>
        <v>13</v>
      </c>
      <c r="BH90" s="206"/>
      <c r="BI90" s="201"/>
      <c r="BJ90" s="254">
        <f>((LEFT(AP90,FIND(" ",AP90)-1)*BC90)/$S$279)</f>
        <v>4.375</v>
      </c>
      <c r="BK90" s="255"/>
      <c r="BL90" s="256"/>
      <c r="BM90" s="1"/>
      <c r="BN90" s="2"/>
    </row>
    <row r="91" spans="2:66" ht="15" customHeight="1">
      <c r="B91" s="212"/>
      <c r="C91" s="213"/>
      <c r="D91" s="213"/>
      <c r="E91" s="213"/>
      <c r="F91" s="213"/>
      <c r="G91" s="213"/>
      <c r="H91" s="213"/>
      <c r="I91" s="213"/>
      <c r="J91" s="213"/>
      <c r="K91" s="213"/>
      <c r="L91" s="214"/>
      <c r="M91" s="196"/>
      <c r="N91" s="220"/>
      <c r="O91" s="220"/>
      <c r="P91" s="197"/>
      <c r="Q91" s="196"/>
      <c r="R91" s="220"/>
      <c r="S91" s="220"/>
      <c r="T91" s="197"/>
      <c r="U91" s="196"/>
      <c r="V91" s="220"/>
      <c r="W91" s="220"/>
      <c r="X91" s="197"/>
      <c r="Y91" s="196"/>
      <c r="Z91" s="220"/>
      <c r="AA91" s="220"/>
      <c r="AB91" s="197"/>
      <c r="AC91" s="190"/>
      <c r="AD91" s="242"/>
      <c r="AE91" s="242"/>
      <c r="AF91" s="191"/>
      <c r="AG91" s="326"/>
      <c r="AH91" s="327"/>
      <c r="AI91" s="327"/>
      <c r="AJ91" s="327"/>
      <c r="AK91" s="327"/>
      <c r="AL91" s="327"/>
      <c r="AM91" s="327"/>
      <c r="AN91" s="327"/>
      <c r="AO91" s="328"/>
      <c r="AP91" s="190"/>
      <c r="AQ91" s="242"/>
      <c r="AR91" s="242"/>
      <c r="AS91" s="191"/>
      <c r="AT91" s="202"/>
      <c r="AU91" s="207"/>
      <c r="AV91" s="203"/>
      <c r="AW91" s="190"/>
      <c r="AX91" s="191"/>
      <c r="AY91" s="190"/>
      <c r="AZ91" s="191"/>
      <c r="BA91" s="202"/>
      <c r="BB91" s="203"/>
      <c r="BC91" s="271"/>
      <c r="BD91" s="272"/>
      <c r="BE91" s="202"/>
      <c r="BF91" s="203"/>
      <c r="BG91" s="202"/>
      <c r="BH91" s="207"/>
      <c r="BI91" s="203"/>
      <c r="BJ91" s="257"/>
      <c r="BK91" s="258"/>
      <c r="BL91" s="259"/>
      <c r="BM91" s="1"/>
      <c r="BN91" s="2"/>
    </row>
    <row r="92" spans="2:66" ht="15" customHeight="1" thickBot="1">
      <c r="B92" s="215"/>
      <c r="C92" s="216"/>
      <c r="D92" s="216"/>
      <c r="E92" s="216"/>
      <c r="F92" s="216"/>
      <c r="G92" s="216"/>
      <c r="H92" s="216"/>
      <c r="I92" s="216"/>
      <c r="J92" s="216"/>
      <c r="K92" s="216"/>
      <c r="L92" s="217"/>
      <c r="M92" s="198"/>
      <c r="N92" s="221"/>
      <c r="O92" s="221"/>
      <c r="P92" s="199"/>
      <c r="Q92" s="198"/>
      <c r="R92" s="221"/>
      <c r="S92" s="221"/>
      <c r="T92" s="199"/>
      <c r="U92" s="198"/>
      <c r="V92" s="221"/>
      <c r="W92" s="221"/>
      <c r="X92" s="199"/>
      <c r="Y92" s="198"/>
      <c r="Z92" s="221"/>
      <c r="AA92" s="221"/>
      <c r="AB92" s="199"/>
      <c r="AC92" s="192"/>
      <c r="AD92" s="243"/>
      <c r="AE92" s="243"/>
      <c r="AF92" s="193"/>
      <c r="AG92" s="329"/>
      <c r="AH92" s="330"/>
      <c r="AI92" s="330"/>
      <c r="AJ92" s="330"/>
      <c r="AK92" s="330"/>
      <c r="AL92" s="330"/>
      <c r="AM92" s="330"/>
      <c r="AN92" s="330"/>
      <c r="AO92" s="331"/>
      <c r="AP92" s="192"/>
      <c r="AQ92" s="243"/>
      <c r="AR92" s="243"/>
      <c r="AS92" s="193"/>
      <c r="AT92" s="204"/>
      <c r="AU92" s="208"/>
      <c r="AV92" s="205"/>
      <c r="AW92" s="192"/>
      <c r="AX92" s="193"/>
      <c r="AY92" s="192"/>
      <c r="AZ92" s="193"/>
      <c r="BA92" s="204"/>
      <c r="BB92" s="205"/>
      <c r="BC92" s="273"/>
      <c r="BD92" s="274"/>
      <c r="BE92" s="204"/>
      <c r="BF92" s="205"/>
      <c r="BG92" s="204"/>
      <c r="BH92" s="208"/>
      <c r="BI92" s="205"/>
      <c r="BJ92" s="260"/>
      <c r="BK92" s="261"/>
      <c r="BL92" s="262"/>
      <c r="BM92" s="1"/>
      <c r="BN92" s="2"/>
    </row>
    <row r="93" spans="2:66" ht="15" customHeight="1" thickTop="1">
      <c r="B93" s="209" t="s">
        <v>58</v>
      </c>
      <c r="C93" s="210"/>
      <c r="D93" s="210"/>
      <c r="E93" s="210"/>
      <c r="F93" s="210"/>
      <c r="G93" s="210"/>
      <c r="H93" s="210"/>
      <c r="I93" s="210"/>
      <c r="J93" s="210"/>
      <c r="K93" s="210"/>
      <c r="L93" s="211"/>
      <c r="M93" s="194">
        <v>16</v>
      </c>
      <c r="N93" s="219"/>
      <c r="O93" s="219"/>
      <c r="P93" s="195"/>
      <c r="Q93" s="194">
        <v>16</v>
      </c>
      <c r="R93" s="219"/>
      <c r="S93" s="219"/>
      <c r="T93" s="195"/>
      <c r="U93" s="194">
        <v>16</v>
      </c>
      <c r="V93" s="219"/>
      <c r="W93" s="219"/>
      <c r="X93" s="195"/>
      <c r="Y93" s="194">
        <v>16</v>
      </c>
      <c r="Z93" s="219"/>
      <c r="AA93" s="219"/>
      <c r="AB93" s="195"/>
      <c r="AC93" s="188" t="s">
        <v>129</v>
      </c>
      <c r="AD93" s="241"/>
      <c r="AE93" s="241"/>
      <c r="AF93" s="189"/>
      <c r="AG93" s="323" t="s">
        <v>247</v>
      </c>
      <c r="AH93" s="324"/>
      <c r="AI93" s="324"/>
      <c r="AJ93" s="324"/>
      <c r="AK93" s="324"/>
      <c r="AL93" s="324"/>
      <c r="AM93" s="324"/>
      <c r="AN93" s="324"/>
      <c r="AO93" s="325"/>
      <c r="AP93" s="269" t="s">
        <v>52</v>
      </c>
      <c r="AQ93" s="275"/>
      <c r="AR93" s="275"/>
      <c r="AS93" s="270"/>
      <c r="AT93" s="200">
        <f>'15.02'!AT93+AY93</f>
        <v>17</v>
      </c>
      <c r="AU93" s="206"/>
      <c r="AV93" s="201"/>
      <c r="AW93" s="188">
        <f>'15.02'!BG93</f>
        <v>17</v>
      </c>
      <c r="AX93" s="189"/>
      <c r="AY93" s="593"/>
      <c r="AZ93" s="594"/>
      <c r="BA93" s="200"/>
      <c r="BB93" s="201"/>
      <c r="BC93" s="269">
        <f>'15.02'!BC93+BA93</f>
        <v>0</v>
      </c>
      <c r="BD93" s="270"/>
      <c r="BE93" s="200">
        <f>'15.02'!BE93+BA93</f>
        <v>0</v>
      </c>
      <c r="BF93" s="201"/>
      <c r="BG93" s="200">
        <f>AT93-BE93</f>
        <v>17</v>
      </c>
      <c r="BH93" s="206"/>
      <c r="BI93" s="201"/>
      <c r="BJ93" s="254">
        <f>((LEFT(AP93,FIND(" ",AP93)-1)*BC93)/$S$279)</f>
        <v>0</v>
      </c>
      <c r="BK93" s="255"/>
      <c r="BL93" s="256"/>
      <c r="BM93" s="1"/>
      <c r="BN93" s="2"/>
    </row>
    <row r="94" spans="2:66" ht="15" customHeight="1">
      <c r="B94" s="212"/>
      <c r="C94" s="213"/>
      <c r="D94" s="213"/>
      <c r="E94" s="213"/>
      <c r="F94" s="213"/>
      <c r="G94" s="213"/>
      <c r="H94" s="213"/>
      <c r="I94" s="213"/>
      <c r="J94" s="213"/>
      <c r="K94" s="213"/>
      <c r="L94" s="214"/>
      <c r="M94" s="196"/>
      <c r="N94" s="220"/>
      <c r="O94" s="220"/>
      <c r="P94" s="197"/>
      <c r="Q94" s="196"/>
      <c r="R94" s="220"/>
      <c r="S94" s="220"/>
      <c r="T94" s="197"/>
      <c r="U94" s="196"/>
      <c r="V94" s="220"/>
      <c r="W94" s="220"/>
      <c r="X94" s="197"/>
      <c r="Y94" s="196"/>
      <c r="Z94" s="220"/>
      <c r="AA94" s="220"/>
      <c r="AB94" s="197"/>
      <c r="AC94" s="190"/>
      <c r="AD94" s="242"/>
      <c r="AE94" s="242"/>
      <c r="AF94" s="191"/>
      <c r="AG94" s="326"/>
      <c r="AH94" s="327"/>
      <c r="AI94" s="327"/>
      <c r="AJ94" s="327"/>
      <c r="AK94" s="327"/>
      <c r="AL94" s="327"/>
      <c r="AM94" s="327"/>
      <c r="AN94" s="327"/>
      <c r="AO94" s="328"/>
      <c r="AP94" s="271"/>
      <c r="AQ94" s="276"/>
      <c r="AR94" s="276"/>
      <c r="AS94" s="272"/>
      <c r="AT94" s="202"/>
      <c r="AU94" s="207"/>
      <c r="AV94" s="203"/>
      <c r="AW94" s="190"/>
      <c r="AX94" s="191"/>
      <c r="AY94" s="595"/>
      <c r="AZ94" s="596"/>
      <c r="BA94" s="202"/>
      <c r="BB94" s="203"/>
      <c r="BC94" s="271"/>
      <c r="BD94" s="272"/>
      <c r="BE94" s="202"/>
      <c r="BF94" s="203"/>
      <c r="BG94" s="202"/>
      <c r="BH94" s="207"/>
      <c r="BI94" s="203"/>
      <c r="BJ94" s="257"/>
      <c r="BK94" s="258"/>
      <c r="BL94" s="259"/>
      <c r="BM94" s="1"/>
      <c r="BN94" s="2"/>
    </row>
    <row r="95" spans="2:66" ht="15" customHeight="1" thickBot="1">
      <c r="B95" s="215"/>
      <c r="C95" s="216"/>
      <c r="D95" s="216"/>
      <c r="E95" s="216"/>
      <c r="F95" s="216"/>
      <c r="G95" s="216"/>
      <c r="H95" s="216"/>
      <c r="I95" s="216"/>
      <c r="J95" s="216"/>
      <c r="K95" s="216"/>
      <c r="L95" s="217"/>
      <c r="M95" s="198"/>
      <c r="N95" s="221"/>
      <c r="O95" s="221"/>
      <c r="P95" s="199"/>
      <c r="Q95" s="198"/>
      <c r="R95" s="221"/>
      <c r="S95" s="221"/>
      <c r="T95" s="199"/>
      <c r="U95" s="198"/>
      <c r="V95" s="221"/>
      <c r="W95" s="221"/>
      <c r="X95" s="199"/>
      <c r="Y95" s="198"/>
      <c r="Z95" s="221"/>
      <c r="AA95" s="221"/>
      <c r="AB95" s="199"/>
      <c r="AC95" s="192"/>
      <c r="AD95" s="243"/>
      <c r="AE95" s="243"/>
      <c r="AF95" s="193"/>
      <c r="AG95" s="329"/>
      <c r="AH95" s="330"/>
      <c r="AI95" s="330"/>
      <c r="AJ95" s="330"/>
      <c r="AK95" s="330"/>
      <c r="AL95" s="330"/>
      <c r="AM95" s="330"/>
      <c r="AN95" s="330"/>
      <c r="AO95" s="331"/>
      <c r="AP95" s="273"/>
      <c r="AQ95" s="277"/>
      <c r="AR95" s="277"/>
      <c r="AS95" s="274"/>
      <c r="AT95" s="204"/>
      <c r="AU95" s="208"/>
      <c r="AV95" s="205"/>
      <c r="AW95" s="192"/>
      <c r="AX95" s="193"/>
      <c r="AY95" s="597"/>
      <c r="AZ95" s="598"/>
      <c r="BA95" s="204"/>
      <c r="BB95" s="205"/>
      <c r="BC95" s="273"/>
      <c r="BD95" s="274"/>
      <c r="BE95" s="204"/>
      <c r="BF95" s="205"/>
      <c r="BG95" s="204"/>
      <c r="BH95" s="208"/>
      <c r="BI95" s="205"/>
      <c r="BJ95" s="260"/>
      <c r="BK95" s="261"/>
      <c r="BL95" s="262"/>
      <c r="BM95" s="1"/>
      <c r="BN95" s="2"/>
    </row>
    <row r="96" spans="2:66" ht="15" customHeight="1" thickTop="1">
      <c r="B96" s="209" t="s">
        <v>59</v>
      </c>
      <c r="C96" s="210"/>
      <c r="D96" s="210"/>
      <c r="E96" s="210"/>
      <c r="F96" s="210"/>
      <c r="G96" s="210"/>
      <c r="H96" s="210"/>
      <c r="I96" s="210"/>
      <c r="J96" s="210"/>
      <c r="K96" s="210"/>
      <c r="L96" s="211"/>
      <c r="M96" s="194">
        <v>14</v>
      </c>
      <c r="N96" s="219"/>
      <c r="O96" s="219"/>
      <c r="P96" s="195"/>
      <c r="Q96" s="194">
        <v>14</v>
      </c>
      <c r="R96" s="219"/>
      <c r="S96" s="219"/>
      <c r="T96" s="195"/>
      <c r="U96" s="194">
        <v>14</v>
      </c>
      <c r="V96" s="219"/>
      <c r="W96" s="219"/>
      <c r="X96" s="195"/>
      <c r="Y96" s="194">
        <v>14</v>
      </c>
      <c r="Z96" s="219"/>
      <c r="AA96" s="219"/>
      <c r="AB96" s="195"/>
      <c r="AC96" s="188" t="s">
        <v>129</v>
      </c>
      <c r="AD96" s="241"/>
      <c r="AE96" s="241"/>
      <c r="AF96" s="189"/>
      <c r="AG96" s="323" t="s">
        <v>246</v>
      </c>
      <c r="AH96" s="324"/>
      <c r="AI96" s="324"/>
      <c r="AJ96" s="324"/>
      <c r="AK96" s="324"/>
      <c r="AL96" s="324"/>
      <c r="AM96" s="324"/>
      <c r="AN96" s="324"/>
      <c r="AO96" s="325"/>
      <c r="AP96" s="269" t="s">
        <v>142</v>
      </c>
      <c r="AQ96" s="275"/>
      <c r="AR96" s="275"/>
      <c r="AS96" s="270"/>
      <c r="AT96" s="200">
        <f>'15.02'!AT96+AY96</f>
        <v>65</v>
      </c>
      <c r="AU96" s="206"/>
      <c r="AV96" s="201"/>
      <c r="AW96" s="188">
        <f>'15.02'!BG96</f>
        <v>65</v>
      </c>
      <c r="AX96" s="189"/>
      <c r="AY96" s="188"/>
      <c r="AZ96" s="189"/>
      <c r="BA96" s="200"/>
      <c r="BB96" s="201"/>
      <c r="BC96" s="269">
        <f>'15.02'!BC96+BA96</f>
        <v>0</v>
      </c>
      <c r="BD96" s="270"/>
      <c r="BE96" s="200">
        <f>'15.02'!BE96+BA96</f>
        <v>0</v>
      </c>
      <c r="BF96" s="201"/>
      <c r="BG96" s="200">
        <f>AT96-BE96</f>
        <v>65</v>
      </c>
      <c r="BH96" s="206"/>
      <c r="BI96" s="201"/>
      <c r="BJ96" s="254">
        <f>((LEFT(AP96,FIND(" ",AP96)-1)*BC96)/$S$279)</f>
        <v>0</v>
      </c>
      <c r="BK96" s="255"/>
      <c r="BL96" s="256"/>
      <c r="BM96" s="1"/>
      <c r="BN96" s="2"/>
    </row>
    <row r="97" spans="2:66" ht="15" customHeight="1">
      <c r="B97" s="212"/>
      <c r="C97" s="213"/>
      <c r="D97" s="213"/>
      <c r="E97" s="213"/>
      <c r="F97" s="213"/>
      <c r="G97" s="213"/>
      <c r="H97" s="213"/>
      <c r="I97" s="213"/>
      <c r="J97" s="213"/>
      <c r="K97" s="213"/>
      <c r="L97" s="214"/>
      <c r="M97" s="196"/>
      <c r="N97" s="220"/>
      <c r="O97" s="220"/>
      <c r="P97" s="197"/>
      <c r="Q97" s="196"/>
      <c r="R97" s="220"/>
      <c r="S97" s="220"/>
      <c r="T97" s="197"/>
      <c r="U97" s="196"/>
      <c r="V97" s="220"/>
      <c r="W97" s="220"/>
      <c r="X97" s="197"/>
      <c r="Y97" s="196"/>
      <c r="Z97" s="220"/>
      <c r="AA97" s="220"/>
      <c r="AB97" s="197"/>
      <c r="AC97" s="190"/>
      <c r="AD97" s="242"/>
      <c r="AE97" s="242"/>
      <c r="AF97" s="191"/>
      <c r="AG97" s="326"/>
      <c r="AH97" s="327"/>
      <c r="AI97" s="327"/>
      <c r="AJ97" s="327"/>
      <c r="AK97" s="327"/>
      <c r="AL97" s="327"/>
      <c r="AM97" s="327"/>
      <c r="AN97" s="327"/>
      <c r="AO97" s="328"/>
      <c r="AP97" s="271"/>
      <c r="AQ97" s="276"/>
      <c r="AR97" s="276"/>
      <c r="AS97" s="272"/>
      <c r="AT97" s="202"/>
      <c r="AU97" s="207"/>
      <c r="AV97" s="203"/>
      <c r="AW97" s="190"/>
      <c r="AX97" s="191"/>
      <c r="AY97" s="190"/>
      <c r="AZ97" s="191"/>
      <c r="BA97" s="202"/>
      <c r="BB97" s="203"/>
      <c r="BC97" s="271"/>
      <c r="BD97" s="272"/>
      <c r="BE97" s="202"/>
      <c r="BF97" s="203"/>
      <c r="BG97" s="202"/>
      <c r="BH97" s="207"/>
      <c r="BI97" s="203"/>
      <c r="BJ97" s="257"/>
      <c r="BK97" s="258"/>
      <c r="BL97" s="259"/>
      <c r="BM97" s="1"/>
      <c r="BN97" s="2"/>
    </row>
    <row r="98" spans="2:66" ht="15" customHeight="1" thickBot="1">
      <c r="B98" s="215"/>
      <c r="C98" s="216"/>
      <c r="D98" s="216"/>
      <c r="E98" s="216"/>
      <c r="F98" s="216"/>
      <c r="G98" s="216"/>
      <c r="H98" s="216"/>
      <c r="I98" s="216"/>
      <c r="J98" s="216"/>
      <c r="K98" s="216"/>
      <c r="L98" s="217"/>
      <c r="M98" s="198"/>
      <c r="N98" s="221"/>
      <c r="O98" s="221"/>
      <c r="P98" s="199"/>
      <c r="Q98" s="198"/>
      <c r="R98" s="221"/>
      <c r="S98" s="221"/>
      <c r="T98" s="199"/>
      <c r="U98" s="198"/>
      <c r="V98" s="221"/>
      <c r="W98" s="221"/>
      <c r="X98" s="199"/>
      <c r="Y98" s="198"/>
      <c r="Z98" s="221"/>
      <c r="AA98" s="221"/>
      <c r="AB98" s="199"/>
      <c r="AC98" s="192"/>
      <c r="AD98" s="243"/>
      <c r="AE98" s="243"/>
      <c r="AF98" s="193"/>
      <c r="AG98" s="329"/>
      <c r="AH98" s="330"/>
      <c r="AI98" s="330"/>
      <c r="AJ98" s="330"/>
      <c r="AK98" s="330"/>
      <c r="AL98" s="330"/>
      <c r="AM98" s="330"/>
      <c r="AN98" s="330"/>
      <c r="AO98" s="331"/>
      <c r="AP98" s="273"/>
      <c r="AQ98" s="277"/>
      <c r="AR98" s="277"/>
      <c r="AS98" s="274"/>
      <c r="AT98" s="204"/>
      <c r="AU98" s="208"/>
      <c r="AV98" s="205"/>
      <c r="AW98" s="192"/>
      <c r="AX98" s="193"/>
      <c r="AY98" s="192"/>
      <c r="AZ98" s="193"/>
      <c r="BA98" s="204"/>
      <c r="BB98" s="205"/>
      <c r="BC98" s="273"/>
      <c r="BD98" s="274"/>
      <c r="BE98" s="204"/>
      <c r="BF98" s="205"/>
      <c r="BG98" s="204"/>
      <c r="BH98" s="208"/>
      <c r="BI98" s="205"/>
      <c r="BJ98" s="260"/>
      <c r="BK98" s="261"/>
      <c r="BL98" s="262"/>
      <c r="BM98" s="1"/>
      <c r="BN98" s="2"/>
    </row>
    <row r="99" spans="2:66" ht="15" customHeight="1" thickTop="1">
      <c r="B99" s="209" t="s">
        <v>245</v>
      </c>
      <c r="C99" s="210"/>
      <c r="D99" s="210"/>
      <c r="E99" s="210"/>
      <c r="F99" s="210"/>
      <c r="G99" s="210"/>
      <c r="H99" s="210"/>
      <c r="I99" s="210"/>
      <c r="J99" s="210"/>
      <c r="K99" s="210"/>
      <c r="L99" s="211"/>
      <c r="M99" s="194">
        <v>22</v>
      </c>
      <c r="N99" s="219"/>
      <c r="O99" s="219"/>
      <c r="P99" s="195"/>
      <c r="Q99" s="194">
        <v>22</v>
      </c>
      <c r="R99" s="219"/>
      <c r="S99" s="219"/>
      <c r="T99" s="195"/>
      <c r="U99" s="194">
        <v>22</v>
      </c>
      <c r="V99" s="219"/>
      <c r="W99" s="219"/>
      <c r="X99" s="195"/>
      <c r="Y99" s="194">
        <v>22</v>
      </c>
      <c r="Z99" s="219"/>
      <c r="AA99" s="219"/>
      <c r="AB99" s="195"/>
      <c r="AC99" s="296" t="s">
        <v>171</v>
      </c>
      <c r="AD99" s="297"/>
      <c r="AE99" s="297"/>
      <c r="AF99" s="298"/>
      <c r="AG99" s="323" t="s">
        <v>60</v>
      </c>
      <c r="AH99" s="324"/>
      <c r="AI99" s="324"/>
      <c r="AJ99" s="324"/>
      <c r="AK99" s="324"/>
      <c r="AL99" s="324"/>
      <c r="AM99" s="324"/>
      <c r="AN99" s="324"/>
      <c r="AO99" s="325"/>
      <c r="AP99" s="269" t="s">
        <v>128</v>
      </c>
      <c r="AQ99" s="275"/>
      <c r="AR99" s="275"/>
      <c r="AS99" s="270"/>
      <c r="AT99" s="200">
        <f>'15.02'!AT99+AY99</f>
        <v>2</v>
      </c>
      <c r="AU99" s="206"/>
      <c r="AV99" s="201"/>
      <c r="AW99" s="188">
        <f>'15.02'!BG99</f>
        <v>2</v>
      </c>
      <c r="AX99" s="189"/>
      <c r="AY99" s="188"/>
      <c r="AZ99" s="189"/>
      <c r="BA99" s="200"/>
      <c r="BB99" s="201"/>
      <c r="BC99" s="269">
        <f>'15.02'!BC99+BA99</f>
        <v>0</v>
      </c>
      <c r="BD99" s="270"/>
      <c r="BE99" s="200">
        <f>'15.02'!BE99+BA99</f>
        <v>0</v>
      </c>
      <c r="BF99" s="201"/>
      <c r="BG99" s="200">
        <f>AT99-BE99</f>
        <v>2</v>
      </c>
      <c r="BH99" s="206"/>
      <c r="BI99" s="201"/>
      <c r="BJ99" s="254">
        <f>((LEFT(AP99,FIND(" ",AP99)-1)*BC99)/$S$279)</f>
        <v>0</v>
      </c>
      <c r="BK99" s="255"/>
      <c r="BL99" s="256"/>
      <c r="BM99" s="1"/>
      <c r="BN99" s="2"/>
    </row>
    <row r="100" spans="2:66" ht="15" customHeight="1">
      <c r="B100" s="212"/>
      <c r="C100" s="213"/>
      <c r="D100" s="213"/>
      <c r="E100" s="213"/>
      <c r="F100" s="213"/>
      <c r="G100" s="213"/>
      <c r="H100" s="213"/>
      <c r="I100" s="213"/>
      <c r="J100" s="213"/>
      <c r="K100" s="213"/>
      <c r="L100" s="214"/>
      <c r="M100" s="196"/>
      <c r="N100" s="220"/>
      <c r="O100" s="220"/>
      <c r="P100" s="197"/>
      <c r="Q100" s="196"/>
      <c r="R100" s="220"/>
      <c r="S100" s="220"/>
      <c r="T100" s="197"/>
      <c r="U100" s="196"/>
      <c r="V100" s="220"/>
      <c r="W100" s="220"/>
      <c r="X100" s="197"/>
      <c r="Y100" s="196"/>
      <c r="Z100" s="220"/>
      <c r="AA100" s="220"/>
      <c r="AB100" s="197"/>
      <c r="AC100" s="299"/>
      <c r="AD100" s="300"/>
      <c r="AE100" s="300"/>
      <c r="AF100" s="301"/>
      <c r="AG100" s="326"/>
      <c r="AH100" s="327"/>
      <c r="AI100" s="327"/>
      <c r="AJ100" s="327"/>
      <c r="AK100" s="327"/>
      <c r="AL100" s="327"/>
      <c r="AM100" s="327"/>
      <c r="AN100" s="327"/>
      <c r="AO100" s="328"/>
      <c r="AP100" s="271"/>
      <c r="AQ100" s="276"/>
      <c r="AR100" s="276"/>
      <c r="AS100" s="272"/>
      <c r="AT100" s="202"/>
      <c r="AU100" s="207"/>
      <c r="AV100" s="203"/>
      <c r="AW100" s="190"/>
      <c r="AX100" s="191"/>
      <c r="AY100" s="190"/>
      <c r="AZ100" s="191"/>
      <c r="BA100" s="202"/>
      <c r="BB100" s="203"/>
      <c r="BC100" s="271"/>
      <c r="BD100" s="272"/>
      <c r="BE100" s="202"/>
      <c r="BF100" s="203"/>
      <c r="BG100" s="202"/>
      <c r="BH100" s="207"/>
      <c r="BI100" s="203"/>
      <c r="BJ100" s="257"/>
      <c r="BK100" s="258"/>
      <c r="BL100" s="259"/>
      <c r="BM100" s="1"/>
      <c r="BN100" s="2"/>
    </row>
    <row r="101" spans="2:66" ht="15" customHeight="1" thickBot="1">
      <c r="B101" s="215"/>
      <c r="C101" s="216"/>
      <c r="D101" s="216"/>
      <c r="E101" s="216"/>
      <c r="F101" s="216"/>
      <c r="G101" s="216"/>
      <c r="H101" s="216"/>
      <c r="I101" s="216"/>
      <c r="J101" s="216"/>
      <c r="K101" s="216"/>
      <c r="L101" s="217"/>
      <c r="M101" s="198"/>
      <c r="N101" s="221"/>
      <c r="O101" s="221"/>
      <c r="P101" s="199"/>
      <c r="Q101" s="198"/>
      <c r="R101" s="221"/>
      <c r="S101" s="221"/>
      <c r="T101" s="199"/>
      <c r="U101" s="198"/>
      <c r="V101" s="221"/>
      <c r="W101" s="221"/>
      <c r="X101" s="199"/>
      <c r="Y101" s="198"/>
      <c r="Z101" s="221"/>
      <c r="AA101" s="221"/>
      <c r="AB101" s="199"/>
      <c r="AC101" s="302"/>
      <c r="AD101" s="303"/>
      <c r="AE101" s="303"/>
      <c r="AF101" s="304"/>
      <c r="AG101" s="329"/>
      <c r="AH101" s="330"/>
      <c r="AI101" s="330"/>
      <c r="AJ101" s="330"/>
      <c r="AK101" s="330"/>
      <c r="AL101" s="330"/>
      <c r="AM101" s="330"/>
      <c r="AN101" s="330"/>
      <c r="AO101" s="331"/>
      <c r="AP101" s="273"/>
      <c r="AQ101" s="277"/>
      <c r="AR101" s="277"/>
      <c r="AS101" s="274"/>
      <c r="AT101" s="204"/>
      <c r="AU101" s="208"/>
      <c r="AV101" s="205"/>
      <c r="AW101" s="192"/>
      <c r="AX101" s="193"/>
      <c r="AY101" s="192"/>
      <c r="AZ101" s="193"/>
      <c r="BA101" s="204"/>
      <c r="BB101" s="205"/>
      <c r="BC101" s="273"/>
      <c r="BD101" s="274"/>
      <c r="BE101" s="204"/>
      <c r="BF101" s="205"/>
      <c r="BG101" s="204"/>
      <c r="BH101" s="208"/>
      <c r="BI101" s="205"/>
      <c r="BJ101" s="260"/>
      <c r="BK101" s="261"/>
      <c r="BL101" s="262"/>
      <c r="BM101" s="1"/>
      <c r="BN101" s="2"/>
    </row>
    <row r="102" spans="2:66" ht="15" customHeight="1" thickTop="1">
      <c r="B102" s="209" t="s">
        <v>244</v>
      </c>
      <c r="C102" s="210"/>
      <c r="D102" s="210"/>
      <c r="E102" s="210"/>
      <c r="F102" s="210"/>
      <c r="G102" s="210"/>
      <c r="H102" s="210"/>
      <c r="I102" s="210"/>
      <c r="J102" s="210"/>
      <c r="K102" s="210"/>
      <c r="L102" s="211"/>
      <c r="M102" s="194">
        <v>23</v>
      </c>
      <c r="N102" s="219"/>
      <c r="O102" s="219"/>
      <c r="P102" s="195"/>
      <c r="Q102" s="194">
        <v>23</v>
      </c>
      <c r="R102" s="219"/>
      <c r="S102" s="219"/>
      <c r="T102" s="195"/>
      <c r="U102" s="194">
        <v>23</v>
      </c>
      <c r="V102" s="219"/>
      <c r="W102" s="219"/>
      <c r="X102" s="195"/>
      <c r="Y102" s="194">
        <v>23</v>
      </c>
      <c r="Z102" s="219"/>
      <c r="AA102" s="219"/>
      <c r="AB102" s="195"/>
      <c r="AC102" s="296" t="s">
        <v>171</v>
      </c>
      <c r="AD102" s="297"/>
      <c r="AE102" s="297"/>
      <c r="AF102" s="298"/>
      <c r="AG102" s="323" t="s">
        <v>243</v>
      </c>
      <c r="AH102" s="324"/>
      <c r="AI102" s="324"/>
      <c r="AJ102" s="324"/>
      <c r="AK102" s="324"/>
      <c r="AL102" s="324"/>
      <c r="AM102" s="324"/>
      <c r="AN102" s="324"/>
      <c r="AO102" s="325"/>
      <c r="AP102" s="269" t="s">
        <v>52</v>
      </c>
      <c r="AQ102" s="275"/>
      <c r="AR102" s="275"/>
      <c r="AS102" s="270"/>
      <c r="AT102" s="200">
        <f>'15.02'!AT102+AY102</f>
        <v>24</v>
      </c>
      <c r="AU102" s="206"/>
      <c r="AV102" s="201"/>
      <c r="AW102" s="188">
        <f>'15.02'!BG102</f>
        <v>9</v>
      </c>
      <c r="AX102" s="189"/>
      <c r="AY102" s="188"/>
      <c r="AZ102" s="189"/>
      <c r="BA102" s="200"/>
      <c r="BB102" s="201"/>
      <c r="BC102" s="269">
        <f>'15.02'!BC102+BA102</f>
        <v>10</v>
      </c>
      <c r="BD102" s="270"/>
      <c r="BE102" s="200">
        <f>'15.02'!BE102+BA102</f>
        <v>15</v>
      </c>
      <c r="BF102" s="201"/>
      <c r="BG102" s="200">
        <f>AT102-BE102</f>
        <v>9</v>
      </c>
      <c r="BH102" s="206"/>
      <c r="BI102" s="201"/>
      <c r="BJ102" s="254">
        <f>((LEFT(AP102,FIND(" ",AP102)-1)*BC102)/$S$279)</f>
        <v>2.0833333333333335</v>
      </c>
      <c r="BK102" s="255"/>
      <c r="BL102" s="256"/>
      <c r="BM102" s="1"/>
      <c r="BN102" s="2"/>
    </row>
    <row r="103" spans="2:66" ht="15" customHeight="1">
      <c r="B103" s="212"/>
      <c r="C103" s="213"/>
      <c r="D103" s="213"/>
      <c r="E103" s="213"/>
      <c r="F103" s="213"/>
      <c r="G103" s="213"/>
      <c r="H103" s="213"/>
      <c r="I103" s="213"/>
      <c r="J103" s="213"/>
      <c r="K103" s="213"/>
      <c r="L103" s="214"/>
      <c r="M103" s="196"/>
      <c r="N103" s="220"/>
      <c r="O103" s="220"/>
      <c r="P103" s="197"/>
      <c r="Q103" s="196"/>
      <c r="R103" s="220"/>
      <c r="S103" s="220"/>
      <c r="T103" s="197"/>
      <c r="U103" s="196"/>
      <c r="V103" s="220"/>
      <c r="W103" s="220"/>
      <c r="X103" s="197"/>
      <c r="Y103" s="196"/>
      <c r="Z103" s="220"/>
      <c r="AA103" s="220"/>
      <c r="AB103" s="197"/>
      <c r="AC103" s="299"/>
      <c r="AD103" s="300"/>
      <c r="AE103" s="300"/>
      <c r="AF103" s="301"/>
      <c r="AG103" s="326"/>
      <c r="AH103" s="327"/>
      <c r="AI103" s="327"/>
      <c r="AJ103" s="327"/>
      <c r="AK103" s="327"/>
      <c r="AL103" s="327"/>
      <c r="AM103" s="327"/>
      <c r="AN103" s="327"/>
      <c r="AO103" s="328"/>
      <c r="AP103" s="271"/>
      <c r="AQ103" s="276"/>
      <c r="AR103" s="276"/>
      <c r="AS103" s="272"/>
      <c r="AT103" s="202"/>
      <c r="AU103" s="207"/>
      <c r="AV103" s="203"/>
      <c r="AW103" s="190"/>
      <c r="AX103" s="191"/>
      <c r="AY103" s="190"/>
      <c r="AZ103" s="191"/>
      <c r="BA103" s="202"/>
      <c r="BB103" s="203"/>
      <c r="BC103" s="271"/>
      <c r="BD103" s="272"/>
      <c r="BE103" s="202"/>
      <c r="BF103" s="203"/>
      <c r="BG103" s="202"/>
      <c r="BH103" s="207"/>
      <c r="BI103" s="203"/>
      <c r="BJ103" s="257"/>
      <c r="BK103" s="258"/>
      <c r="BL103" s="259"/>
      <c r="BM103" s="1"/>
      <c r="BN103" s="2"/>
    </row>
    <row r="104" spans="2:66" ht="15" customHeight="1" thickBot="1">
      <c r="B104" s="215"/>
      <c r="C104" s="216"/>
      <c r="D104" s="216"/>
      <c r="E104" s="216"/>
      <c r="F104" s="216"/>
      <c r="G104" s="216"/>
      <c r="H104" s="216"/>
      <c r="I104" s="216"/>
      <c r="J104" s="216"/>
      <c r="K104" s="216"/>
      <c r="L104" s="217"/>
      <c r="M104" s="198"/>
      <c r="N104" s="221"/>
      <c r="O104" s="221"/>
      <c r="P104" s="199"/>
      <c r="Q104" s="198"/>
      <c r="R104" s="221"/>
      <c r="S104" s="221"/>
      <c r="T104" s="199"/>
      <c r="U104" s="198"/>
      <c r="V104" s="221"/>
      <c r="W104" s="221"/>
      <c r="X104" s="199"/>
      <c r="Y104" s="198"/>
      <c r="Z104" s="221"/>
      <c r="AA104" s="221"/>
      <c r="AB104" s="199"/>
      <c r="AC104" s="302"/>
      <c r="AD104" s="303"/>
      <c r="AE104" s="303"/>
      <c r="AF104" s="304"/>
      <c r="AG104" s="329"/>
      <c r="AH104" s="330"/>
      <c r="AI104" s="330"/>
      <c r="AJ104" s="330"/>
      <c r="AK104" s="330"/>
      <c r="AL104" s="330"/>
      <c r="AM104" s="330"/>
      <c r="AN104" s="330"/>
      <c r="AO104" s="331"/>
      <c r="AP104" s="273"/>
      <c r="AQ104" s="277"/>
      <c r="AR104" s="277"/>
      <c r="AS104" s="274"/>
      <c r="AT104" s="204"/>
      <c r="AU104" s="208"/>
      <c r="AV104" s="205"/>
      <c r="AW104" s="192"/>
      <c r="AX104" s="193"/>
      <c r="AY104" s="192"/>
      <c r="AZ104" s="193"/>
      <c r="BA104" s="204"/>
      <c r="BB104" s="205"/>
      <c r="BC104" s="273"/>
      <c r="BD104" s="274"/>
      <c r="BE104" s="204"/>
      <c r="BF104" s="205"/>
      <c r="BG104" s="204"/>
      <c r="BH104" s="208"/>
      <c r="BI104" s="205"/>
      <c r="BJ104" s="260"/>
      <c r="BK104" s="261"/>
      <c r="BL104" s="262"/>
      <c r="BM104" s="1"/>
      <c r="BN104" s="2"/>
    </row>
    <row r="105" spans="2:66" ht="15" customHeight="1" thickTop="1">
      <c r="B105" s="209" t="s">
        <v>242</v>
      </c>
      <c r="C105" s="210"/>
      <c r="D105" s="210"/>
      <c r="E105" s="210"/>
      <c r="F105" s="210"/>
      <c r="G105" s="210"/>
      <c r="H105" s="210"/>
      <c r="I105" s="210"/>
      <c r="J105" s="210"/>
      <c r="K105" s="210"/>
      <c r="L105" s="211"/>
      <c r="M105" s="194" t="s">
        <v>362</v>
      </c>
      <c r="N105" s="219"/>
      <c r="O105" s="219"/>
      <c r="P105" s="195"/>
      <c r="Q105" s="194" t="s">
        <v>362</v>
      </c>
      <c r="R105" s="219"/>
      <c r="S105" s="219"/>
      <c r="T105" s="195"/>
      <c r="U105" s="194" t="s">
        <v>362</v>
      </c>
      <c r="V105" s="219"/>
      <c r="W105" s="219"/>
      <c r="X105" s="195"/>
      <c r="Y105" s="194" t="s">
        <v>362</v>
      </c>
      <c r="Z105" s="219"/>
      <c r="AA105" s="219"/>
      <c r="AB105" s="195"/>
      <c r="AC105" s="296" t="s">
        <v>341</v>
      </c>
      <c r="AD105" s="297"/>
      <c r="AE105" s="297"/>
      <c r="AF105" s="298"/>
      <c r="AG105" s="222" t="s">
        <v>241</v>
      </c>
      <c r="AH105" s="223"/>
      <c r="AI105" s="223"/>
      <c r="AJ105" s="223"/>
      <c r="AK105" s="223"/>
      <c r="AL105" s="223"/>
      <c r="AM105" s="223"/>
      <c r="AN105" s="223"/>
      <c r="AO105" s="224"/>
      <c r="AP105" s="269" t="s">
        <v>61</v>
      </c>
      <c r="AQ105" s="275"/>
      <c r="AR105" s="275"/>
      <c r="AS105" s="270"/>
      <c r="AT105" s="200">
        <f>'15.02'!AT105+AY105</f>
        <v>1</v>
      </c>
      <c r="AU105" s="206"/>
      <c r="AV105" s="201"/>
      <c r="AW105" s="188">
        <f>'15.02'!BG105</f>
        <v>1</v>
      </c>
      <c r="AX105" s="189"/>
      <c r="AY105" s="188"/>
      <c r="AZ105" s="189"/>
      <c r="BA105" s="200"/>
      <c r="BB105" s="201"/>
      <c r="BC105" s="269">
        <f>'15.02'!BC105+BA105</f>
        <v>0</v>
      </c>
      <c r="BD105" s="270"/>
      <c r="BE105" s="200">
        <f>'15.02'!BE105+BA105</f>
        <v>0</v>
      </c>
      <c r="BF105" s="201"/>
      <c r="BG105" s="200">
        <f>AT105-BE105</f>
        <v>1</v>
      </c>
      <c r="BH105" s="206"/>
      <c r="BI105" s="201"/>
      <c r="BJ105" s="254">
        <f>((LEFT(AP105,FIND(" ",AP105)-1)*BC105)/$S$279)</f>
        <v>0</v>
      </c>
      <c r="BK105" s="255"/>
      <c r="BL105" s="256"/>
      <c r="BM105" s="1"/>
      <c r="BN105" s="2"/>
    </row>
    <row r="106" spans="2:66" ht="15" customHeight="1">
      <c r="B106" s="212"/>
      <c r="C106" s="213"/>
      <c r="D106" s="213"/>
      <c r="E106" s="213"/>
      <c r="F106" s="213"/>
      <c r="G106" s="213"/>
      <c r="H106" s="213"/>
      <c r="I106" s="213"/>
      <c r="J106" s="213"/>
      <c r="K106" s="213"/>
      <c r="L106" s="214"/>
      <c r="M106" s="196"/>
      <c r="N106" s="220"/>
      <c r="O106" s="220"/>
      <c r="P106" s="197"/>
      <c r="Q106" s="196"/>
      <c r="R106" s="220"/>
      <c r="S106" s="220"/>
      <c r="T106" s="197"/>
      <c r="U106" s="196"/>
      <c r="V106" s="220"/>
      <c r="W106" s="220"/>
      <c r="X106" s="197"/>
      <c r="Y106" s="196"/>
      <c r="Z106" s="220"/>
      <c r="AA106" s="220"/>
      <c r="AB106" s="197"/>
      <c r="AC106" s="299"/>
      <c r="AD106" s="300"/>
      <c r="AE106" s="300"/>
      <c r="AF106" s="301"/>
      <c r="AG106" s="225"/>
      <c r="AH106" s="226"/>
      <c r="AI106" s="226"/>
      <c r="AJ106" s="226"/>
      <c r="AK106" s="226"/>
      <c r="AL106" s="226"/>
      <c r="AM106" s="226"/>
      <c r="AN106" s="226"/>
      <c r="AO106" s="227"/>
      <c r="AP106" s="271"/>
      <c r="AQ106" s="276"/>
      <c r="AR106" s="276"/>
      <c r="AS106" s="272"/>
      <c r="AT106" s="202"/>
      <c r="AU106" s="207"/>
      <c r="AV106" s="203"/>
      <c r="AW106" s="190"/>
      <c r="AX106" s="191"/>
      <c r="AY106" s="190"/>
      <c r="AZ106" s="191"/>
      <c r="BA106" s="202"/>
      <c r="BB106" s="203"/>
      <c r="BC106" s="271"/>
      <c r="BD106" s="272"/>
      <c r="BE106" s="202"/>
      <c r="BF106" s="203"/>
      <c r="BG106" s="202"/>
      <c r="BH106" s="207"/>
      <c r="BI106" s="203"/>
      <c r="BJ106" s="257"/>
      <c r="BK106" s="258"/>
      <c r="BL106" s="259"/>
      <c r="BM106" s="1"/>
      <c r="BN106" s="2"/>
    </row>
    <row r="107" spans="2:66" ht="15" customHeight="1" thickBot="1">
      <c r="B107" s="215"/>
      <c r="C107" s="216"/>
      <c r="D107" s="216"/>
      <c r="E107" s="216"/>
      <c r="F107" s="216"/>
      <c r="G107" s="216"/>
      <c r="H107" s="216"/>
      <c r="I107" s="216"/>
      <c r="J107" s="216"/>
      <c r="K107" s="216"/>
      <c r="L107" s="217"/>
      <c r="M107" s="198"/>
      <c r="N107" s="221"/>
      <c r="O107" s="221"/>
      <c r="P107" s="199"/>
      <c r="Q107" s="198"/>
      <c r="R107" s="221"/>
      <c r="S107" s="221"/>
      <c r="T107" s="199"/>
      <c r="U107" s="198"/>
      <c r="V107" s="221"/>
      <c r="W107" s="221"/>
      <c r="X107" s="199"/>
      <c r="Y107" s="198"/>
      <c r="Z107" s="221"/>
      <c r="AA107" s="221"/>
      <c r="AB107" s="199"/>
      <c r="AC107" s="302"/>
      <c r="AD107" s="303"/>
      <c r="AE107" s="303"/>
      <c r="AF107" s="304"/>
      <c r="AG107" s="228"/>
      <c r="AH107" s="229"/>
      <c r="AI107" s="229"/>
      <c r="AJ107" s="229"/>
      <c r="AK107" s="229"/>
      <c r="AL107" s="229"/>
      <c r="AM107" s="229"/>
      <c r="AN107" s="229"/>
      <c r="AO107" s="230"/>
      <c r="AP107" s="273"/>
      <c r="AQ107" s="277"/>
      <c r="AR107" s="277"/>
      <c r="AS107" s="274"/>
      <c r="AT107" s="204"/>
      <c r="AU107" s="208"/>
      <c r="AV107" s="205"/>
      <c r="AW107" s="192"/>
      <c r="AX107" s="193"/>
      <c r="AY107" s="192"/>
      <c r="AZ107" s="193"/>
      <c r="BA107" s="204"/>
      <c r="BB107" s="205"/>
      <c r="BC107" s="273"/>
      <c r="BD107" s="274"/>
      <c r="BE107" s="204"/>
      <c r="BF107" s="205"/>
      <c r="BG107" s="204"/>
      <c r="BH107" s="208"/>
      <c r="BI107" s="205"/>
      <c r="BJ107" s="260"/>
      <c r="BK107" s="261"/>
      <c r="BL107" s="262"/>
      <c r="BM107" s="1"/>
      <c r="BN107" s="2"/>
    </row>
    <row r="108" spans="2:66" ht="15" customHeight="1" thickTop="1">
      <c r="B108" s="209" t="s">
        <v>240</v>
      </c>
      <c r="C108" s="210"/>
      <c r="D108" s="210"/>
      <c r="E108" s="210"/>
      <c r="F108" s="210"/>
      <c r="G108" s="210"/>
      <c r="H108" s="210"/>
      <c r="I108" s="210"/>
      <c r="J108" s="210"/>
      <c r="K108" s="210"/>
      <c r="L108" s="211"/>
      <c r="M108" s="194">
        <v>8</v>
      </c>
      <c r="N108" s="219"/>
      <c r="O108" s="219"/>
      <c r="P108" s="195"/>
      <c r="Q108" s="194">
        <v>8</v>
      </c>
      <c r="R108" s="219"/>
      <c r="S108" s="219"/>
      <c r="T108" s="195"/>
      <c r="U108" s="194">
        <v>8</v>
      </c>
      <c r="V108" s="219"/>
      <c r="W108" s="219"/>
      <c r="X108" s="195"/>
      <c r="Y108" s="194">
        <v>8</v>
      </c>
      <c r="Z108" s="219"/>
      <c r="AA108" s="219"/>
      <c r="AB108" s="195"/>
      <c r="AC108" s="305" t="s">
        <v>402</v>
      </c>
      <c r="AD108" s="306"/>
      <c r="AE108" s="306"/>
      <c r="AF108" s="307"/>
      <c r="AG108" s="323" t="s">
        <v>239</v>
      </c>
      <c r="AH108" s="324"/>
      <c r="AI108" s="324"/>
      <c r="AJ108" s="324"/>
      <c r="AK108" s="324"/>
      <c r="AL108" s="324"/>
      <c r="AM108" s="324"/>
      <c r="AN108" s="324"/>
      <c r="AO108" s="325"/>
      <c r="AP108" s="269" t="s">
        <v>143</v>
      </c>
      <c r="AQ108" s="275"/>
      <c r="AR108" s="275"/>
      <c r="AS108" s="270"/>
      <c r="AT108" s="200">
        <f>'15.02'!AT108+AY108</f>
        <v>3</v>
      </c>
      <c r="AU108" s="206"/>
      <c r="AV108" s="201"/>
      <c r="AW108" s="188">
        <f>'15.02'!BG108</f>
        <v>0</v>
      </c>
      <c r="AX108" s="189"/>
      <c r="AY108" s="188"/>
      <c r="AZ108" s="189"/>
      <c r="BA108" s="200"/>
      <c r="BB108" s="201"/>
      <c r="BC108" s="269">
        <f>'15.02'!BC108+BA108</f>
        <v>3</v>
      </c>
      <c r="BD108" s="270"/>
      <c r="BE108" s="200">
        <f>'15.02'!BE108+BA108</f>
        <v>3</v>
      </c>
      <c r="BF108" s="201"/>
      <c r="BG108" s="200">
        <f>AT108-BE108</f>
        <v>0</v>
      </c>
      <c r="BH108" s="206"/>
      <c r="BI108" s="201"/>
      <c r="BJ108" s="254">
        <f>((LEFT(AP108,FIND(" ",AP108)-1)*BC108)/$S$279)</f>
        <v>5.2</v>
      </c>
      <c r="BK108" s="255"/>
      <c r="BL108" s="256"/>
      <c r="BM108" s="1"/>
      <c r="BN108" s="2"/>
    </row>
    <row r="109" spans="2:66" ht="15" customHeight="1">
      <c r="B109" s="212"/>
      <c r="C109" s="213"/>
      <c r="D109" s="213"/>
      <c r="E109" s="213"/>
      <c r="F109" s="213"/>
      <c r="G109" s="213"/>
      <c r="H109" s="213"/>
      <c r="I109" s="213"/>
      <c r="J109" s="213"/>
      <c r="K109" s="213"/>
      <c r="L109" s="214"/>
      <c r="M109" s="196"/>
      <c r="N109" s="220"/>
      <c r="O109" s="220"/>
      <c r="P109" s="197"/>
      <c r="Q109" s="196"/>
      <c r="R109" s="220"/>
      <c r="S109" s="220"/>
      <c r="T109" s="197"/>
      <c r="U109" s="196"/>
      <c r="V109" s="220"/>
      <c r="W109" s="220"/>
      <c r="X109" s="197"/>
      <c r="Y109" s="196"/>
      <c r="Z109" s="220"/>
      <c r="AA109" s="220"/>
      <c r="AB109" s="197"/>
      <c r="AC109" s="308"/>
      <c r="AD109" s="309"/>
      <c r="AE109" s="309"/>
      <c r="AF109" s="310"/>
      <c r="AG109" s="326"/>
      <c r="AH109" s="327"/>
      <c r="AI109" s="327"/>
      <c r="AJ109" s="327"/>
      <c r="AK109" s="327"/>
      <c r="AL109" s="327"/>
      <c r="AM109" s="327"/>
      <c r="AN109" s="327"/>
      <c r="AO109" s="328"/>
      <c r="AP109" s="271"/>
      <c r="AQ109" s="276"/>
      <c r="AR109" s="276"/>
      <c r="AS109" s="272"/>
      <c r="AT109" s="202"/>
      <c r="AU109" s="207"/>
      <c r="AV109" s="203"/>
      <c r="AW109" s="190"/>
      <c r="AX109" s="191"/>
      <c r="AY109" s="190"/>
      <c r="AZ109" s="191"/>
      <c r="BA109" s="202"/>
      <c r="BB109" s="203"/>
      <c r="BC109" s="271"/>
      <c r="BD109" s="272"/>
      <c r="BE109" s="202"/>
      <c r="BF109" s="203"/>
      <c r="BG109" s="202"/>
      <c r="BH109" s="207"/>
      <c r="BI109" s="203"/>
      <c r="BJ109" s="257"/>
      <c r="BK109" s="258"/>
      <c r="BL109" s="259"/>
      <c r="BM109" s="1"/>
      <c r="BN109" s="2"/>
    </row>
    <row r="110" spans="2:66" ht="15" customHeight="1" thickBot="1">
      <c r="B110" s="215"/>
      <c r="C110" s="216"/>
      <c r="D110" s="216"/>
      <c r="E110" s="216"/>
      <c r="F110" s="216"/>
      <c r="G110" s="216"/>
      <c r="H110" s="216"/>
      <c r="I110" s="216"/>
      <c r="J110" s="216"/>
      <c r="K110" s="216"/>
      <c r="L110" s="217"/>
      <c r="M110" s="198"/>
      <c r="N110" s="221"/>
      <c r="O110" s="221"/>
      <c r="P110" s="199"/>
      <c r="Q110" s="198"/>
      <c r="R110" s="221"/>
      <c r="S110" s="221"/>
      <c r="T110" s="199"/>
      <c r="U110" s="198"/>
      <c r="V110" s="221"/>
      <c r="W110" s="221"/>
      <c r="X110" s="199"/>
      <c r="Y110" s="198"/>
      <c r="Z110" s="221"/>
      <c r="AA110" s="221"/>
      <c r="AB110" s="199"/>
      <c r="AC110" s="311"/>
      <c r="AD110" s="312"/>
      <c r="AE110" s="312"/>
      <c r="AF110" s="313"/>
      <c r="AG110" s="329"/>
      <c r="AH110" s="330"/>
      <c r="AI110" s="330"/>
      <c r="AJ110" s="330"/>
      <c r="AK110" s="330"/>
      <c r="AL110" s="330"/>
      <c r="AM110" s="330"/>
      <c r="AN110" s="330"/>
      <c r="AO110" s="331"/>
      <c r="AP110" s="273"/>
      <c r="AQ110" s="277"/>
      <c r="AR110" s="277"/>
      <c r="AS110" s="274"/>
      <c r="AT110" s="204"/>
      <c r="AU110" s="208"/>
      <c r="AV110" s="205"/>
      <c r="AW110" s="192"/>
      <c r="AX110" s="193"/>
      <c r="AY110" s="192"/>
      <c r="AZ110" s="193"/>
      <c r="BA110" s="204"/>
      <c r="BB110" s="205"/>
      <c r="BC110" s="273"/>
      <c r="BD110" s="274"/>
      <c r="BE110" s="204"/>
      <c r="BF110" s="205"/>
      <c r="BG110" s="204"/>
      <c r="BH110" s="208"/>
      <c r="BI110" s="205"/>
      <c r="BJ110" s="260"/>
      <c r="BK110" s="261"/>
      <c r="BL110" s="262"/>
      <c r="BM110" s="1"/>
      <c r="BN110" s="2"/>
    </row>
    <row r="111" spans="2:66" ht="15" customHeight="1" thickTop="1">
      <c r="B111" s="209" t="s">
        <v>238</v>
      </c>
      <c r="C111" s="210"/>
      <c r="D111" s="210"/>
      <c r="E111" s="210"/>
      <c r="F111" s="210"/>
      <c r="G111" s="210"/>
      <c r="H111" s="210"/>
      <c r="I111" s="210"/>
      <c r="J111" s="210"/>
      <c r="K111" s="210"/>
      <c r="L111" s="211"/>
      <c r="M111" s="194">
        <v>0.8</v>
      </c>
      <c r="N111" s="219"/>
      <c r="O111" s="219"/>
      <c r="P111" s="195"/>
      <c r="Q111" s="194">
        <v>0.8</v>
      </c>
      <c r="R111" s="219"/>
      <c r="S111" s="219"/>
      <c r="T111" s="195"/>
      <c r="U111" s="194">
        <v>0.8</v>
      </c>
      <c r="V111" s="219"/>
      <c r="W111" s="219"/>
      <c r="X111" s="195"/>
      <c r="Y111" s="194">
        <v>0.8</v>
      </c>
      <c r="Z111" s="219"/>
      <c r="AA111" s="219"/>
      <c r="AB111" s="195"/>
      <c r="AC111" s="305" t="s">
        <v>343</v>
      </c>
      <c r="AD111" s="306"/>
      <c r="AE111" s="306"/>
      <c r="AF111" s="307"/>
      <c r="AG111" s="323" t="s">
        <v>208</v>
      </c>
      <c r="AH111" s="324"/>
      <c r="AI111" s="324"/>
      <c r="AJ111" s="324"/>
      <c r="AK111" s="324"/>
      <c r="AL111" s="324"/>
      <c r="AM111" s="324"/>
      <c r="AN111" s="324"/>
      <c r="AO111" s="325"/>
      <c r="AP111" s="269" t="s">
        <v>237</v>
      </c>
      <c r="AQ111" s="275"/>
      <c r="AR111" s="275"/>
      <c r="AS111" s="270"/>
      <c r="AT111" s="200">
        <f>'15.02'!AT111+AY111</f>
        <v>4</v>
      </c>
      <c r="AU111" s="206"/>
      <c r="AV111" s="201"/>
      <c r="AW111" s="188">
        <f>'15.02'!BG111</f>
        <v>4</v>
      </c>
      <c r="AX111" s="189"/>
      <c r="AY111" s="188"/>
      <c r="AZ111" s="189"/>
      <c r="BA111" s="200"/>
      <c r="BB111" s="201"/>
      <c r="BC111" s="269">
        <f>'15.02'!BC111+BA111</f>
        <v>0</v>
      </c>
      <c r="BD111" s="270"/>
      <c r="BE111" s="200">
        <f>'15.02'!BE111+BA111</f>
        <v>0</v>
      </c>
      <c r="BF111" s="201"/>
      <c r="BG111" s="200">
        <f>AT111-BE111</f>
        <v>4</v>
      </c>
      <c r="BH111" s="206"/>
      <c r="BI111" s="201"/>
      <c r="BJ111" s="254">
        <f>((LEFT(AP111,FIND(" ",AP111)-1)*BC111)/$S$279)</f>
        <v>0</v>
      </c>
      <c r="BK111" s="255"/>
      <c r="BL111" s="256"/>
      <c r="BM111" s="1"/>
      <c r="BN111" s="2"/>
    </row>
    <row r="112" spans="2:66" ht="15" customHeight="1">
      <c r="B112" s="212"/>
      <c r="C112" s="213"/>
      <c r="D112" s="213"/>
      <c r="E112" s="213"/>
      <c r="F112" s="213"/>
      <c r="G112" s="213"/>
      <c r="H112" s="213"/>
      <c r="I112" s="213"/>
      <c r="J112" s="213"/>
      <c r="K112" s="213"/>
      <c r="L112" s="214"/>
      <c r="M112" s="196"/>
      <c r="N112" s="220"/>
      <c r="O112" s="220"/>
      <c r="P112" s="197"/>
      <c r="Q112" s="196"/>
      <c r="R112" s="220"/>
      <c r="S112" s="220"/>
      <c r="T112" s="197"/>
      <c r="U112" s="196"/>
      <c r="V112" s="220"/>
      <c r="W112" s="220"/>
      <c r="X112" s="197"/>
      <c r="Y112" s="196"/>
      <c r="Z112" s="220"/>
      <c r="AA112" s="220"/>
      <c r="AB112" s="197"/>
      <c r="AC112" s="308"/>
      <c r="AD112" s="309"/>
      <c r="AE112" s="309"/>
      <c r="AF112" s="310"/>
      <c r="AG112" s="326"/>
      <c r="AH112" s="327"/>
      <c r="AI112" s="327"/>
      <c r="AJ112" s="327"/>
      <c r="AK112" s="327"/>
      <c r="AL112" s="327"/>
      <c r="AM112" s="327"/>
      <c r="AN112" s="327"/>
      <c r="AO112" s="328"/>
      <c r="AP112" s="271"/>
      <c r="AQ112" s="276"/>
      <c r="AR112" s="276"/>
      <c r="AS112" s="272"/>
      <c r="AT112" s="202"/>
      <c r="AU112" s="207"/>
      <c r="AV112" s="203"/>
      <c r="AW112" s="190"/>
      <c r="AX112" s="191"/>
      <c r="AY112" s="190"/>
      <c r="AZ112" s="191"/>
      <c r="BA112" s="202"/>
      <c r="BB112" s="203"/>
      <c r="BC112" s="271"/>
      <c r="BD112" s="272"/>
      <c r="BE112" s="202"/>
      <c r="BF112" s="203"/>
      <c r="BG112" s="202"/>
      <c r="BH112" s="207"/>
      <c r="BI112" s="203"/>
      <c r="BJ112" s="257"/>
      <c r="BK112" s="258"/>
      <c r="BL112" s="259"/>
      <c r="BM112" s="1"/>
      <c r="BN112" s="2"/>
    </row>
    <row r="113" spans="2:66" ht="15" customHeight="1" thickBot="1">
      <c r="B113" s="215"/>
      <c r="C113" s="216"/>
      <c r="D113" s="216"/>
      <c r="E113" s="216"/>
      <c r="F113" s="216"/>
      <c r="G113" s="216"/>
      <c r="H113" s="216"/>
      <c r="I113" s="216"/>
      <c r="J113" s="216"/>
      <c r="K113" s="216"/>
      <c r="L113" s="217"/>
      <c r="M113" s="198"/>
      <c r="N113" s="221"/>
      <c r="O113" s="221"/>
      <c r="P113" s="199"/>
      <c r="Q113" s="198"/>
      <c r="R113" s="221"/>
      <c r="S113" s="221"/>
      <c r="T113" s="199"/>
      <c r="U113" s="198"/>
      <c r="V113" s="221"/>
      <c r="W113" s="221"/>
      <c r="X113" s="199"/>
      <c r="Y113" s="198"/>
      <c r="Z113" s="221"/>
      <c r="AA113" s="221"/>
      <c r="AB113" s="199"/>
      <c r="AC113" s="311"/>
      <c r="AD113" s="312"/>
      <c r="AE113" s="312"/>
      <c r="AF113" s="313"/>
      <c r="AG113" s="329"/>
      <c r="AH113" s="330"/>
      <c r="AI113" s="330"/>
      <c r="AJ113" s="330"/>
      <c r="AK113" s="330"/>
      <c r="AL113" s="330"/>
      <c r="AM113" s="330"/>
      <c r="AN113" s="330"/>
      <c r="AO113" s="331"/>
      <c r="AP113" s="273"/>
      <c r="AQ113" s="277"/>
      <c r="AR113" s="277"/>
      <c r="AS113" s="274"/>
      <c r="AT113" s="204"/>
      <c r="AU113" s="208"/>
      <c r="AV113" s="205"/>
      <c r="AW113" s="192"/>
      <c r="AX113" s="193"/>
      <c r="AY113" s="192"/>
      <c r="AZ113" s="193"/>
      <c r="BA113" s="204"/>
      <c r="BB113" s="205"/>
      <c r="BC113" s="273"/>
      <c r="BD113" s="274"/>
      <c r="BE113" s="204"/>
      <c r="BF113" s="205"/>
      <c r="BG113" s="204"/>
      <c r="BH113" s="208"/>
      <c r="BI113" s="205"/>
      <c r="BJ113" s="260"/>
      <c r="BK113" s="261"/>
      <c r="BL113" s="262"/>
      <c r="BM113" s="1"/>
      <c r="BN113" s="2"/>
    </row>
    <row r="114" spans="2:66" ht="15" customHeight="1" thickTop="1" thickBot="1">
      <c r="B114" s="209" t="s">
        <v>236</v>
      </c>
      <c r="C114" s="210"/>
      <c r="D114" s="210"/>
      <c r="E114" s="210"/>
      <c r="F114" s="210"/>
      <c r="G114" s="210"/>
      <c r="H114" s="210"/>
      <c r="I114" s="210"/>
      <c r="J114" s="210"/>
      <c r="K114" s="210"/>
      <c r="L114" s="211"/>
      <c r="M114" s="194">
        <v>12</v>
      </c>
      <c r="N114" s="219"/>
      <c r="O114" s="219"/>
      <c r="P114" s="195"/>
      <c r="Q114" s="194">
        <v>12</v>
      </c>
      <c r="R114" s="219"/>
      <c r="S114" s="219"/>
      <c r="T114" s="195"/>
      <c r="U114" s="194">
        <v>12</v>
      </c>
      <c r="V114" s="219"/>
      <c r="W114" s="219"/>
      <c r="X114" s="195"/>
      <c r="Y114" s="194">
        <v>12</v>
      </c>
      <c r="Z114" s="219"/>
      <c r="AA114" s="219"/>
      <c r="AB114" s="195"/>
      <c r="AC114" s="305" t="s">
        <v>129</v>
      </c>
      <c r="AD114" s="306"/>
      <c r="AE114" s="306"/>
      <c r="AF114" s="307"/>
      <c r="AG114" s="323" t="s">
        <v>235</v>
      </c>
      <c r="AH114" s="324"/>
      <c r="AI114" s="324"/>
      <c r="AJ114" s="324"/>
      <c r="AK114" s="324"/>
      <c r="AL114" s="324"/>
      <c r="AM114" s="324"/>
      <c r="AN114" s="324"/>
      <c r="AO114" s="325"/>
      <c r="AP114" s="186" t="s">
        <v>165</v>
      </c>
      <c r="AQ114" s="186"/>
      <c r="AR114" s="186"/>
      <c r="AS114" s="186"/>
      <c r="AT114" s="200">
        <f>'15.02'!AT114+AY114</f>
        <v>40</v>
      </c>
      <c r="AU114" s="206"/>
      <c r="AV114" s="201"/>
      <c r="AW114" s="188">
        <f>'15.02'!BG114</f>
        <v>40</v>
      </c>
      <c r="AX114" s="189"/>
      <c r="AY114" s="188"/>
      <c r="AZ114" s="189"/>
      <c r="BA114" s="200"/>
      <c r="BB114" s="201"/>
      <c r="BC114" s="269">
        <f>'15.02'!BC114+BA114</f>
        <v>0</v>
      </c>
      <c r="BD114" s="270"/>
      <c r="BE114" s="200">
        <f>'15.02'!BE114+BA114</f>
        <v>0</v>
      </c>
      <c r="BF114" s="201"/>
      <c r="BG114" s="200">
        <f>AT114-BE114</f>
        <v>40</v>
      </c>
      <c r="BH114" s="206"/>
      <c r="BI114" s="201"/>
      <c r="BJ114" s="254">
        <f>((LEFT(AP114,FIND(" ",AP114)-1)*BC114)/$S$279)</f>
        <v>0</v>
      </c>
      <c r="BK114" s="255"/>
      <c r="BL114" s="256"/>
      <c r="BM114" s="1"/>
      <c r="BN114" s="2"/>
    </row>
    <row r="115" spans="2:66" ht="15" customHeight="1" thickTop="1" thickBot="1">
      <c r="B115" s="212"/>
      <c r="C115" s="213"/>
      <c r="D115" s="213"/>
      <c r="E115" s="213"/>
      <c r="F115" s="213"/>
      <c r="G115" s="213"/>
      <c r="H115" s="213"/>
      <c r="I115" s="213"/>
      <c r="J115" s="213"/>
      <c r="K115" s="213"/>
      <c r="L115" s="214"/>
      <c r="M115" s="196"/>
      <c r="N115" s="220"/>
      <c r="O115" s="220"/>
      <c r="P115" s="197"/>
      <c r="Q115" s="196"/>
      <c r="R115" s="220"/>
      <c r="S115" s="220"/>
      <c r="T115" s="197"/>
      <c r="U115" s="196"/>
      <c r="V115" s="220"/>
      <c r="W115" s="220"/>
      <c r="X115" s="197"/>
      <c r="Y115" s="196"/>
      <c r="Z115" s="220"/>
      <c r="AA115" s="220"/>
      <c r="AB115" s="197"/>
      <c r="AC115" s="308"/>
      <c r="AD115" s="309"/>
      <c r="AE115" s="309"/>
      <c r="AF115" s="310"/>
      <c r="AG115" s="326"/>
      <c r="AH115" s="327"/>
      <c r="AI115" s="327"/>
      <c r="AJ115" s="327"/>
      <c r="AK115" s="327"/>
      <c r="AL115" s="327"/>
      <c r="AM115" s="327"/>
      <c r="AN115" s="327"/>
      <c r="AO115" s="328"/>
      <c r="AP115" s="186"/>
      <c r="AQ115" s="186"/>
      <c r="AR115" s="186"/>
      <c r="AS115" s="186"/>
      <c r="AT115" s="202"/>
      <c r="AU115" s="207"/>
      <c r="AV115" s="203"/>
      <c r="AW115" s="190"/>
      <c r="AX115" s="191"/>
      <c r="AY115" s="190"/>
      <c r="AZ115" s="191"/>
      <c r="BA115" s="202"/>
      <c r="BB115" s="203"/>
      <c r="BC115" s="271"/>
      <c r="BD115" s="272"/>
      <c r="BE115" s="202"/>
      <c r="BF115" s="203"/>
      <c r="BG115" s="202"/>
      <c r="BH115" s="207"/>
      <c r="BI115" s="203"/>
      <c r="BJ115" s="257"/>
      <c r="BK115" s="258"/>
      <c r="BL115" s="259"/>
      <c r="BM115" s="1"/>
      <c r="BN115" s="2"/>
    </row>
    <row r="116" spans="2:66" ht="15" customHeight="1" thickTop="1" thickBot="1">
      <c r="B116" s="215"/>
      <c r="C116" s="216"/>
      <c r="D116" s="216"/>
      <c r="E116" s="216"/>
      <c r="F116" s="216"/>
      <c r="G116" s="216"/>
      <c r="H116" s="216"/>
      <c r="I116" s="216"/>
      <c r="J116" s="216"/>
      <c r="K116" s="216"/>
      <c r="L116" s="217"/>
      <c r="M116" s="198"/>
      <c r="N116" s="221"/>
      <c r="O116" s="221"/>
      <c r="P116" s="199"/>
      <c r="Q116" s="198"/>
      <c r="R116" s="221"/>
      <c r="S116" s="221"/>
      <c r="T116" s="199"/>
      <c r="U116" s="198"/>
      <c r="V116" s="221"/>
      <c r="W116" s="221"/>
      <c r="X116" s="199"/>
      <c r="Y116" s="198"/>
      <c r="Z116" s="221"/>
      <c r="AA116" s="221"/>
      <c r="AB116" s="199"/>
      <c r="AC116" s="311"/>
      <c r="AD116" s="312"/>
      <c r="AE116" s="312"/>
      <c r="AF116" s="313"/>
      <c r="AG116" s="329"/>
      <c r="AH116" s="330"/>
      <c r="AI116" s="330"/>
      <c r="AJ116" s="330"/>
      <c r="AK116" s="330"/>
      <c r="AL116" s="330"/>
      <c r="AM116" s="330"/>
      <c r="AN116" s="330"/>
      <c r="AO116" s="331"/>
      <c r="AP116" s="186"/>
      <c r="AQ116" s="186"/>
      <c r="AR116" s="186"/>
      <c r="AS116" s="186"/>
      <c r="AT116" s="204"/>
      <c r="AU116" s="208"/>
      <c r="AV116" s="205"/>
      <c r="AW116" s="192"/>
      <c r="AX116" s="193"/>
      <c r="AY116" s="192"/>
      <c r="AZ116" s="193"/>
      <c r="BA116" s="204"/>
      <c r="BB116" s="205"/>
      <c r="BC116" s="273"/>
      <c r="BD116" s="274"/>
      <c r="BE116" s="204"/>
      <c r="BF116" s="205"/>
      <c r="BG116" s="204"/>
      <c r="BH116" s="208"/>
      <c r="BI116" s="205"/>
      <c r="BJ116" s="260"/>
      <c r="BK116" s="261"/>
      <c r="BL116" s="262"/>
      <c r="BM116" s="1"/>
      <c r="BN116" s="2"/>
    </row>
    <row r="117" spans="2:66" ht="15" customHeight="1" thickTop="1">
      <c r="B117" s="209" t="s">
        <v>234</v>
      </c>
      <c r="C117" s="210"/>
      <c r="D117" s="210"/>
      <c r="E117" s="210"/>
      <c r="F117" s="210"/>
      <c r="G117" s="210"/>
      <c r="H117" s="210"/>
      <c r="I117" s="210"/>
      <c r="J117" s="210"/>
      <c r="K117" s="210"/>
      <c r="L117" s="211"/>
      <c r="M117" s="194">
        <v>2</v>
      </c>
      <c r="N117" s="219"/>
      <c r="O117" s="219"/>
      <c r="P117" s="195"/>
      <c r="Q117" s="194">
        <v>2</v>
      </c>
      <c r="R117" s="219"/>
      <c r="S117" s="219"/>
      <c r="T117" s="195"/>
      <c r="U117" s="194">
        <v>2</v>
      </c>
      <c r="V117" s="219"/>
      <c r="W117" s="219"/>
      <c r="X117" s="195"/>
      <c r="Y117" s="194">
        <v>2</v>
      </c>
      <c r="Z117" s="219"/>
      <c r="AA117" s="219"/>
      <c r="AB117" s="195"/>
      <c r="AC117" s="305" t="s">
        <v>346</v>
      </c>
      <c r="AD117" s="306"/>
      <c r="AE117" s="306"/>
      <c r="AF117" s="307"/>
      <c r="AG117" s="323" t="s">
        <v>233</v>
      </c>
      <c r="AH117" s="324"/>
      <c r="AI117" s="324"/>
      <c r="AJ117" s="324"/>
      <c r="AK117" s="324"/>
      <c r="AL117" s="324"/>
      <c r="AM117" s="324"/>
      <c r="AN117" s="324"/>
      <c r="AO117" s="325"/>
      <c r="AP117" s="269" t="s">
        <v>52</v>
      </c>
      <c r="AQ117" s="275"/>
      <c r="AR117" s="275"/>
      <c r="AS117" s="270"/>
      <c r="AT117" s="200">
        <f>'15.02'!AT117+AY117</f>
        <v>40</v>
      </c>
      <c r="AU117" s="206"/>
      <c r="AV117" s="201"/>
      <c r="AW117" s="188">
        <f>'15.02'!BG117</f>
        <v>40</v>
      </c>
      <c r="AX117" s="189"/>
      <c r="AY117" s="188"/>
      <c r="AZ117" s="189"/>
      <c r="BA117" s="200"/>
      <c r="BB117" s="201"/>
      <c r="BC117" s="269">
        <f>'15.02'!BC117+BA117</f>
        <v>0</v>
      </c>
      <c r="BD117" s="270"/>
      <c r="BE117" s="200">
        <f>'15.02'!BE117+BA117</f>
        <v>0</v>
      </c>
      <c r="BF117" s="201"/>
      <c r="BG117" s="200">
        <f>AT117-BE117</f>
        <v>40</v>
      </c>
      <c r="BH117" s="206"/>
      <c r="BI117" s="201"/>
      <c r="BJ117" s="254">
        <f>((LEFT(AP117,FIND(" ",AP117)-1)*BC117)/$S$279)</f>
        <v>0</v>
      </c>
      <c r="BK117" s="255"/>
      <c r="BL117" s="256"/>
      <c r="BM117" s="1"/>
      <c r="BN117" s="2"/>
    </row>
    <row r="118" spans="2:66" ht="15" customHeight="1">
      <c r="B118" s="212"/>
      <c r="C118" s="213"/>
      <c r="D118" s="213"/>
      <c r="E118" s="213"/>
      <c r="F118" s="213"/>
      <c r="G118" s="213"/>
      <c r="H118" s="213"/>
      <c r="I118" s="213"/>
      <c r="J118" s="213"/>
      <c r="K118" s="213"/>
      <c r="L118" s="214"/>
      <c r="M118" s="196"/>
      <c r="N118" s="220"/>
      <c r="O118" s="220"/>
      <c r="P118" s="197"/>
      <c r="Q118" s="196"/>
      <c r="R118" s="220"/>
      <c r="S118" s="220"/>
      <c r="T118" s="197"/>
      <c r="U118" s="196"/>
      <c r="V118" s="220"/>
      <c r="W118" s="220"/>
      <c r="X118" s="197"/>
      <c r="Y118" s="196"/>
      <c r="Z118" s="220"/>
      <c r="AA118" s="220"/>
      <c r="AB118" s="197"/>
      <c r="AC118" s="308"/>
      <c r="AD118" s="309"/>
      <c r="AE118" s="309"/>
      <c r="AF118" s="310"/>
      <c r="AG118" s="326"/>
      <c r="AH118" s="327"/>
      <c r="AI118" s="327"/>
      <c r="AJ118" s="327"/>
      <c r="AK118" s="327"/>
      <c r="AL118" s="327"/>
      <c r="AM118" s="327"/>
      <c r="AN118" s="327"/>
      <c r="AO118" s="328"/>
      <c r="AP118" s="271"/>
      <c r="AQ118" s="276"/>
      <c r="AR118" s="276"/>
      <c r="AS118" s="272"/>
      <c r="AT118" s="202"/>
      <c r="AU118" s="207"/>
      <c r="AV118" s="203"/>
      <c r="AW118" s="190"/>
      <c r="AX118" s="191"/>
      <c r="AY118" s="190"/>
      <c r="AZ118" s="191"/>
      <c r="BA118" s="202"/>
      <c r="BB118" s="203"/>
      <c r="BC118" s="271"/>
      <c r="BD118" s="272"/>
      <c r="BE118" s="202"/>
      <c r="BF118" s="203"/>
      <c r="BG118" s="202"/>
      <c r="BH118" s="207"/>
      <c r="BI118" s="203"/>
      <c r="BJ118" s="257"/>
      <c r="BK118" s="258"/>
      <c r="BL118" s="259"/>
      <c r="BM118" s="1"/>
      <c r="BN118" s="2"/>
    </row>
    <row r="119" spans="2:66" ht="15" customHeight="1" thickBot="1">
      <c r="B119" s="215"/>
      <c r="C119" s="216"/>
      <c r="D119" s="216"/>
      <c r="E119" s="216"/>
      <c r="F119" s="216"/>
      <c r="G119" s="216"/>
      <c r="H119" s="216"/>
      <c r="I119" s="216"/>
      <c r="J119" s="216"/>
      <c r="K119" s="216"/>
      <c r="L119" s="217"/>
      <c r="M119" s="198"/>
      <c r="N119" s="221"/>
      <c r="O119" s="221"/>
      <c r="P119" s="199"/>
      <c r="Q119" s="198"/>
      <c r="R119" s="221"/>
      <c r="S119" s="221"/>
      <c r="T119" s="199"/>
      <c r="U119" s="198"/>
      <c r="V119" s="221"/>
      <c r="W119" s="221"/>
      <c r="X119" s="199"/>
      <c r="Y119" s="198"/>
      <c r="Z119" s="221"/>
      <c r="AA119" s="221"/>
      <c r="AB119" s="199"/>
      <c r="AC119" s="311"/>
      <c r="AD119" s="312"/>
      <c r="AE119" s="312"/>
      <c r="AF119" s="313"/>
      <c r="AG119" s="329"/>
      <c r="AH119" s="330"/>
      <c r="AI119" s="330"/>
      <c r="AJ119" s="330"/>
      <c r="AK119" s="330"/>
      <c r="AL119" s="330"/>
      <c r="AM119" s="330"/>
      <c r="AN119" s="330"/>
      <c r="AO119" s="331"/>
      <c r="AP119" s="273"/>
      <c r="AQ119" s="277"/>
      <c r="AR119" s="277"/>
      <c r="AS119" s="274"/>
      <c r="AT119" s="204"/>
      <c r="AU119" s="208"/>
      <c r="AV119" s="205"/>
      <c r="AW119" s="192"/>
      <c r="AX119" s="193"/>
      <c r="AY119" s="192"/>
      <c r="AZ119" s="193"/>
      <c r="BA119" s="204"/>
      <c r="BB119" s="205"/>
      <c r="BC119" s="273"/>
      <c r="BD119" s="274"/>
      <c r="BE119" s="204"/>
      <c r="BF119" s="205"/>
      <c r="BG119" s="204"/>
      <c r="BH119" s="208"/>
      <c r="BI119" s="205"/>
      <c r="BJ119" s="260"/>
      <c r="BK119" s="261"/>
      <c r="BL119" s="262"/>
      <c r="BM119" s="1"/>
      <c r="BN119" s="2"/>
    </row>
    <row r="120" spans="2:66" ht="15" customHeight="1" thickTop="1">
      <c r="B120" s="209" t="s">
        <v>232</v>
      </c>
      <c r="C120" s="210"/>
      <c r="D120" s="210"/>
      <c r="E120" s="210"/>
      <c r="F120" s="210"/>
      <c r="G120" s="210"/>
      <c r="H120" s="210"/>
      <c r="I120" s="210"/>
      <c r="J120" s="210"/>
      <c r="K120" s="210"/>
      <c r="L120" s="211"/>
      <c r="M120" s="194">
        <v>86</v>
      </c>
      <c r="N120" s="219"/>
      <c r="O120" s="219"/>
      <c r="P120" s="195"/>
      <c r="Q120" s="194">
        <v>86</v>
      </c>
      <c r="R120" s="219"/>
      <c r="S120" s="219"/>
      <c r="T120" s="195"/>
      <c r="U120" s="194">
        <v>86</v>
      </c>
      <c r="V120" s="219"/>
      <c r="W120" s="219"/>
      <c r="X120" s="195"/>
      <c r="Y120" s="194">
        <v>86</v>
      </c>
      <c r="Z120" s="219"/>
      <c r="AA120" s="219"/>
      <c r="AB120" s="195"/>
      <c r="AC120" s="188" t="s">
        <v>129</v>
      </c>
      <c r="AD120" s="241"/>
      <c r="AE120" s="241"/>
      <c r="AF120" s="189"/>
      <c r="AG120" s="222" t="s">
        <v>231</v>
      </c>
      <c r="AH120" s="223"/>
      <c r="AI120" s="223"/>
      <c r="AJ120" s="223"/>
      <c r="AK120" s="223"/>
      <c r="AL120" s="223"/>
      <c r="AM120" s="223"/>
      <c r="AN120" s="223"/>
      <c r="AO120" s="224"/>
      <c r="AP120" s="269" t="s">
        <v>142</v>
      </c>
      <c r="AQ120" s="275"/>
      <c r="AR120" s="275"/>
      <c r="AS120" s="270"/>
      <c r="AT120" s="200">
        <f>'15.02'!AT120+AY120</f>
        <v>0</v>
      </c>
      <c r="AU120" s="206"/>
      <c r="AV120" s="201"/>
      <c r="AW120" s="188">
        <f>'15.02'!BG120</f>
        <v>0</v>
      </c>
      <c r="AX120" s="189"/>
      <c r="AY120" s="188"/>
      <c r="AZ120" s="189"/>
      <c r="BA120" s="200"/>
      <c r="BB120" s="201"/>
      <c r="BC120" s="269">
        <f>'15.02'!BC120+BA120</f>
        <v>0</v>
      </c>
      <c r="BD120" s="270"/>
      <c r="BE120" s="200">
        <f>'15.02'!BE120+BA120</f>
        <v>0</v>
      </c>
      <c r="BF120" s="201"/>
      <c r="BG120" s="200">
        <f>AT120-BE120</f>
        <v>0</v>
      </c>
      <c r="BH120" s="206"/>
      <c r="BI120" s="201"/>
      <c r="BJ120" s="254">
        <f>((LEFT(AP120,FIND(" ",AP120)-1)*BC120)/$S$279)</f>
        <v>0</v>
      </c>
      <c r="BK120" s="255"/>
      <c r="BL120" s="256"/>
      <c r="BM120" s="1"/>
      <c r="BN120" s="2"/>
    </row>
    <row r="121" spans="2:66" ht="15" customHeight="1">
      <c r="B121" s="212"/>
      <c r="C121" s="213"/>
      <c r="D121" s="213"/>
      <c r="E121" s="213"/>
      <c r="F121" s="213"/>
      <c r="G121" s="213"/>
      <c r="H121" s="213"/>
      <c r="I121" s="213"/>
      <c r="J121" s="213"/>
      <c r="K121" s="213"/>
      <c r="L121" s="214"/>
      <c r="M121" s="196"/>
      <c r="N121" s="220"/>
      <c r="O121" s="220"/>
      <c r="P121" s="197"/>
      <c r="Q121" s="196"/>
      <c r="R121" s="220"/>
      <c r="S121" s="220"/>
      <c r="T121" s="197"/>
      <c r="U121" s="196"/>
      <c r="V121" s="220"/>
      <c r="W121" s="220"/>
      <c r="X121" s="197"/>
      <c r="Y121" s="196"/>
      <c r="Z121" s="220"/>
      <c r="AA121" s="220"/>
      <c r="AB121" s="197"/>
      <c r="AC121" s="190"/>
      <c r="AD121" s="242"/>
      <c r="AE121" s="242"/>
      <c r="AF121" s="191"/>
      <c r="AG121" s="225"/>
      <c r="AH121" s="226"/>
      <c r="AI121" s="226"/>
      <c r="AJ121" s="226"/>
      <c r="AK121" s="226"/>
      <c r="AL121" s="226"/>
      <c r="AM121" s="226"/>
      <c r="AN121" s="226"/>
      <c r="AO121" s="227"/>
      <c r="AP121" s="271"/>
      <c r="AQ121" s="276"/>
      <c r="AR121" s="276"/>
      <c r="AS121" s="272"/>
      <c r="AT121" s="202"/>
      <c r="AU121" s="207"/>
      <c r="AV121" s="203"/>
      <c r="AW121" s="190"/>
      <c r="AX121" s="191"/>
      <c r="AY121" s="190"/>
      <c r="AZ121" s="191"/>
      <c r="BA121" s="202"/>
      <c r="BB121" s="203"/>
      <c r="BC121" s="271"/>
      <c r="BD121" s="272"/>
      <c r="BE121" s="202"/>
      <c r="BF121" s="203"/>
      <c r="BG121" s="202"/>
      <c r="BH121" s="207"/>
      <c r="BI121" s="203"/>
      <c r="BJ121" s="257"/>
      <c r="BK121" s="258"/>
      <c r="BL121" s="259"/>
      <c r="BM121" s="1"/>
      <c r="BN121" s="2"/>
    </row>
    <row r="122" spans="2:66" ht="15" customHeight="1" thickBot="1">
      <c r="B122" s="215"/>
      <c r="C122" s="216"/>
      <c r="D122" s="216"/>
      <c r="E122" s="216"/>
      <c r="F122" s="216"/>
      <c r="G122" s="216"/>
      <c r="H122" s="216"/>
      <c r="I122" s="216"/>
      <c r="J122" s="216"/>
      <c r="K122" s="216"/>
      <c r="L122" s="217"/>
      <c r="M122" s="198"/>
      <c r="N122" s="221"/>
      <c r="O122" s="221"/>
      <c r="P122" s="199"/>
      <c r="Q122" s="198"/>
      <c r="R122" s="221"/>
      <c r="S122" s="221"/>
      <c r="T122" s="199"/>
      <c r="U122" s="198"/>
      <c r="V122" s="221"/>
      <c r="W122" s="221"/>
      <c r="X122" s="199"/>
      <c r="Y122" s="198"/>
      <c r="Z122" s="221"/>
      <c r="AA122" s="221"/>
      <c r="AB122" s="199"/>
      <c r="AC122" s="192"/>
      <c r="AD122" s="243"/>
      <c r="AE122" s="243"/>
      <c r="AF122" s="193"/>
      <c r="AG122" s="228"/>
      <c r="AH122" s="229"/>
      <c r="AI122" s="229"/>
      <c r="AJ122" s="229"/>
      <c r="AK122" s="229"/>
      <c r="AL122" s="229"/>
      <c r="AM122" s="229"/>
      <c r="AN122" s="229"/>
      <c r="AO122" s="230"/>
      <c r="AP122" s="273"/>
      <c r="AQ122" s="277"/>
      <c r="AR122" s="277"/>
      <c r="AS122" s="274"/>
      <c r="AT122" s="204"/>
      <c r="AU122" s="208"/>
      <c r="AV122" s="205"/>
      <c r="AW122" s="192"/>
      <c r="AX122" s="193"/>
      <c r="AY122" s="192"/>
      <c r="AZ122" s="193"/>
      <c r="BA122" s="204"/>
      <c r="BB122" s="205"/>
      <c r="BC122" s="273"/>
      <c r="BD122" s="274"/>
      <c r="BE122" s="204"/>
      <c r="BF122" s="205"/>
      <c r="BG122" s="204"/>
      <c r="BH122" s="208"/>
      <c r="BI122" s="205"/>
      <c r="BJ122" s="260"/>
      <c r="BK122" s="261"/>
      <c r="BL122" s="262"/>
      <c r="BM122" s="1"/>
      <c r="BN122" s="2"/>
    </row>
    <row r="123" spans="2:66" ht="15" customHeight="1" thickTop="1">
      <c r="B123" s="314" t="s">
        <v>230</v>
      </c>
      <c r="C123" s="315"/>
      <c r="D123" s="315"/>
      <c r="E123" s="315"/>
      <c r="F123" s="315"/>
      <c r="G123" s="315"/>
      <c r="H123" s="315"/>
      <c r="I123" s="315"/>
      <c r="J123" s="315"/>
      <c r="K123" s="315"/>
      <c r="L123" s="316"/>
      <c r="M123" s="194">
        <v>64.099999999999994</v>
      </c>
      <c r="N123" s="219"/>
      <c r="O123" s="219"/>
      <c r="P123" s="195"/>
      <c r="Q123" s="194">
        <v>64.099999999999994</v>
      </c>
      <c r="R123" s="219"/>
      <c r="S123" s="219"/>
      <c r="T123" s="195"/>
      <c r="U123" s="194">
        <v>64.099999999999994</v>
      </c>
      <c r="V123" s="219"/>
      <c r="W123" s="219"/>
      <c r="X123" s="195"/>
      <c r="Y123" s="194">
        <v>64.099999999999994</v>
      </c>
      <c r="Z123" s="219"/>
      <c r="AA123" s="219"/>
      <c r="AB123" s="195"/>
      <c r="AC123" s="305" t="s">
        <v>344</v>
      </c>
      <c r="AD123" s="306"/>
      <c r="AE123" s="306"/>
      <c r="AF123" s="307"/>
      <c r="AG123" s="323" t="s">
        <v>130</v>
      </c>
      <c r="AH123" s="324"/>
      <c r="AI123" s="324"/>
      <c r="AJ123" s="324"/>
      <c r="AK123" s="324"/>
      <c r="AL123" s="324"/>
      <c r="AM123" s="324"/>
      <c r="AN123" s="324"/>
      <c r="AO123" s="325"/>
      <c r="AP123" s="269" t="s">
        <v>128</v>
      </c>
      <c r="AQ123" s="275"/>
      <c r="AR123" s="275"/>
      <c r="AS123" s="270"/>
      <c r="AT123" s="200">
        <f>'15.02'!AT123+AY123</f>
        <v>0</v>
      </c>
      <c r="AU123" s="206"/>
      <c r="AV123" s="201"/>
      <c r="AW123" s="188">
        <f>'15.02'!BG123</f>
        <v>0</v>
      </c>
      <c r="AX123" s="189"/>
      <c r="AY123" s="188"/>
      <c r="AZ123" s="189"/>
      <c r="BA123" s="200"/>
      <c r="BB123" s="201"/>
      <c r="BC123" s="269">
        <f>'15.02'!BC123+BA123</f>
        <v>0</v>
      </c>
      <c r="BD123" s="270"/>
      <c r="BE123" s="200">
        <f>'15.02'!BE123+BA123</f>
        <v>0</v>
      </c>
      <c r="BF123" s="201"/>
      <c r="BG123" s="200">
        <f>AT123-BE123</f>
        <v>0</v>
      </c>
      <c r="BH123" s="206"/>
      <c r="BI123" s="201"/>
      <c r="BJ123" s="254">
        <f>((LEFT(AP123,FIND(" ",AP123)-1)*BC123)/$S$279)</f>
        <v>0</v>
      </c>
      <c r="BK123" s="255"/>
      <c r="BL123" s="256"/>
      <c r="BM123" s="1"/>
      <c r="BN123" s="2"/>
    </row>
    <row r="124" spans="2:66" ht="15" customHeight="1">
      <c r="B124" s="317"/>
      <c r="C124" s="318"/>
      <c r="D124" s="318"/>
      <c r="E124" s="318"/>
      <c r="F124" s="318"/>
      <c r="G124" s="318"/>
      <c r="H124" s="318"/>
      <c r="I124" s="318"/>
      <c r="J124" s="318"/>
      <c r="K124" s="318"/>
      <c r="L124" s="319"/>
      <c r="M124" s="196"/>
      <c r="N124" s="220"/>
      <c r="O124" s="220"/>
      <c r="P124" s="197"/>
      <c r="Q124" s="196"/>
      <c r="R124" s="220"/>
      <c r="S124" s="220"/>
      <c r="T124" s="197"/>
      <c r="U124" s="196"/>
      <c r="V124" s="220"/>
      <c r="W124" s="220"/>
      <c r="X124" s="197"/>
      <c r="Y124" s="196"/>
      <c r="Z124" s="220"/>
      <c r="AA124" s="220"/>
      <c r="AB124" s="197"/>
      <c r="AC124" s="308"/>
      <c r="AD124" s="309"/>
      <c r="AE124" s="309"/>
      <c r="AF124" s="310"/>
      <c r="AG124" s="326"/>
      <c r="AH124" s="327"/>
      <c r="AI124" s="327"/>
      <c r="AJ124" s="327"/>
      <c r="AK124" s="327"/>
      <c r="AL124" s="327"/>
      <c r="AM124" s="327"/>
      <c r="AN124" s="327"/>
      <c r="AO124" s="328"/>
      <c r="AP124" s="271"/>
      <c r="AQ124" s="276"/>
      <c r="AR124" s="276"/>
      <c r="AS124" s="272"/>
      <c r="AT124" s="202"/>
      <c r="AU124" s="207"/>
      <c r="AV124" s="203"/>
      <c r="AW124" s="190"/>
      <c r="AX124" s="191"/>
      <c r="AY124" s="190"/>
      <c r="AZ124" s="191"/>
      <c r="BA124" s="202"/>
      <c r="BB124" s="203"/>
      <c r="BC124" s="271"/>
      <c r="BD124" s="272"/>
      <c r="BE124" s="202"/>
      <c r="BF124" s="203"/>
      <c r="BG124" s="202"/>
      <c r="BH124" s="207"/>
      <c r="BI124" s="203"/>
      <c r="BJ124" s="257"/>
      <c r="BK124" s="258"/>
      <c r="BL124" s="259"/>
      <c r="BM124" s="1"/>
      <c r="BN124" s="2"/>
    </row>
    <row r="125" spans="2:66" ht="15" customHeight="1" thickBot="1">
      <c r="B125" s="320"/>
      <c r="C125" s="321"/>
      <c r="D125" s="321"/>
      <c r="E125" s="321"/>
      <c r="F125" s="321"/>
      <c r="G125" s="321"/>
      <c r="H125" s="321"/>
      <c r="I125" s="321"/>
      <c r="J125" s="321"/>
      <c r="K125" s="321"/>
      <c r="L125" s="322"/>
      <c r="M125" s="198"/>
      <c r="N125" s="221"/>
      <c r="O125" s="221"/>
      <c r="P125" s="199"/>
      <c r="Q125" s="198"/>
      <c r="R125" s="221"/>
      <c r="S125" s="221"/>
      <c r="T125" s="199"/>
      <c r="U125" s="198"/>
      <c r="V125" s="221"/>
      <c r="W125" s="221"/>
      <c r="X125" s="199"/>
      <c r="Y125" s="198"/>
      <c r="Z125" s="221"/>
      <c r="AA125" s="221"/>
      <c r="AB125" s="199"/>
      <c r="AC125" s="311"/>
      <c r="AD125" s="312"/>
      <c r="AE125" s="312"/>
      <c r="AF125" s="313"/>
      <c r="AG125" s="329"/>
      <c r="AH125" s="330"/>
      <c r="AI125" s="330"/>
      <c r="AJ125" s="330"/>
      <c r="AK125" s="330"/>
      <c r="AL125" s="330"/>
      <c r="AM125" s="330"/>
      <c r="AN125" s="330"/>
      <c r="AO125" s="331"/>
      <c r="AP125" s="273"/>
      <c r="AQ125" s="277"/>
      <c r="AR125" s="277"/>
      <c r="AS125" s="274"/>
      <c r="AT125" s="204"/>
      <c r="AU125" s="208"/>
      <c r="AV125" s="205"/>
      <c r="AW125" s="192"/>
      <c r="AX125" s="193"/>
      <c r="AY125" s="192"/>
      <c r="AZ125" s="193"/>
      <c r="BA125" s="204"/>
      <c r="BB125" s="205"/>
      <c r="BC125" s="273"/>
      <c r="BD125" s="274"/>
      <c r="BE125" s="204"/>
      <c r="BF125" s="205"/>
      <c r="BG125" s="204"/>
      <c r="BH125" s="208"/>
      <c r="BI125" s="205"/>
      <c r="BJ125" s="260"/>
      <c r="BK125" s="261"/>
      <c r="BL125" s="262"/>
      <c r="BM125" s="1"/>
      <c r="BN125" s="2"/>
    </row>
    <row r="126" spans="2:66" ht="15" customHeight="1" thickTop="1">
      <c r="B126" s="314" t="s">
        <v>62</v>
      </c>
      <c r="C126" s="315"/>
      <c r="D126" s="315"/>
      <c r="E126" s="315"/>
      <c r="F126" s="315"/>
      <c r="G126" s="315"/>
      <c r="H126" s="315"/>
      <c r="I126" s="315"/>
      <c r="J126" s="315"/>
      <c r="K126" s="315"/>
      <c r="L126" s="316"/>
      <c r="M126" s="194">
        <v>8.5</v>
      </c>
      <c r="N126" s="219"/>
      <c r="O126" s="219"/>
      <c r="P126" s="195"/>
      <c r="Q126" s="194">
        <v>8.5</v>
      </c>
      <c r="R126" s="219"/>
      <c r="S126" s="219"/>
      <c r="T126" s="195"/>
      <c r="U126" s="194">
        <v>8.5</v>
      </c>
      <c r="V126" s="219"/>
      <c r="W126" s="219"/>
      <c r="X126" s="195"/>
      <c r="Y126" s="194">
        <v>8.5</v>
      </c>
      <c r="Z126" s="219"/>
      <c r="AA126" s="219"/>
      <c r="AB126" s="195"/>
      <c r="AC126" s="305" t="s">
        <v>312</v>
      </c>
      <c r="AD126" s="306"/>
      <c r="AE126" s="306"/>
      <c r="AF126" s="307"/>
      <c r="AG126" s="323" t="s">
        <v>229</v>
      </c>
      <c r="AH126" s="324"/>
      <c r="AI126" s="324"/>
      <c r="AJ126" s="324"/>
      <c r="AK126" s="324"/>
      <c r="AL126" s="324"/>
      <c r="AM126" s="324"/>
      <c r="AN126" s="324"/>
      <c r="AO126" s="325"/>
      <c r="AP126" s="269" t="s">
        <v>52</v>
      </c>
      <c r="AQ126" s="275"/>
      <c r="AR126" s="275"/>
      <c r="AS126" s="270"/>
      <c r="AT126" s="200">
        <f>'15.02'!AT126+AY126</f>
        <v>118</v>
      </c>
      <c r="AU126" s="206"/>
      <c r="AV126" s="201"/>
      <c r="AW126" s="188">
        <f>'15.02'!BG126</f>
        <v>78</v>
      </c>
      <c r="AX126" s="189"/>
      <c r="AY126" s="188">
        <v>40</v>
      </c>
      <c r="AZ126" s="189"/>
      <c r="BA126" s="200"/>
      <c r="BB126" s="201"/>
      <c r="BC126" s="269">
        <f>'15.02'!BC126+BA126</f>
        <v>0</v>
      </c>
      <c r="BD126" s="270"/>
      <c r="BE126" s="200">
        <f>'15.02'!BE126+BA126</f>
        <v>0</v>
      </c>
      <c r="BF126" s="201"/>
      <c r="BG126" s="200">
        <f>AT126-BE126</f>
        <v>118</v>
      </c>
      <c r="BH126" s="206"/>
      <c r="BI126" s="201"/>
      <c r="BJ126" s="254">
        <f>((LEFT(AP126,FIND(" ",AP126)-1)*BC126)/$S$279)</f>
        <v>0</v>
      </c>
      <c r="BK126" s="255"/>
      <c r="BL126" s="256"/>
      <c r="BM126" s="1"/>
      <c r="BN126" s="2"/>
    </row>
    <row r="127" spans="2:66" ht="15" customHeight="1">
      <c r="B127" s="317"/>
      <c r="C127" s="318"/>
      <c r="D127" s="318"/>
      <c r="E127" s="318"/>
      <c r="F127" s="318"/>
      <c r="G127" s="318"/>
      <c r="H127" s="318"/>
      <c r="I127" s="318"/>
      <c r="J127" s="318"/>
      <c r="K127" s="318"/>
      <c r="L127" s="319"/>
      <c r="M127" s="196"/>
      <c r="N127" s="220"/>
      <c r="O127" s="220"/>
      <c r="P127" s="197"/>
      <c r="Q127" s="196"/>
      <c r="R127" s="220"/>
      <c r="S127" s="220"/>
      <c r="T127" s="197"/>
      <c r="U127" s="196"/>
      <c r="V127" s="220"/>
      <c r="W127" s="220"/>
      <c r="X127" s="197"/>
      <c r="Y127" s="196"/>
      <c r="Z127" s="220"/>
      <c r="AA127" s="220"/>
      <c r="AB127" s="197"/>
      <c r="AC127" s="308"/>
      <c r="AD127" s="309"/>
      <c r="AE127" s="309"/>
      <c r="AF127" s="310"/>
      <c r="AG127" s="326"/>
      <c r="AH127" s="327"/>
      <c r="AI127" s="327"/>
      <c r="AJ127" s="327"/>
      <c r="AK127" s="327"/>
      <c r="AL127" s="327"/>
      <c r="AM127" s="327"/>
      <c r="AN127" s="327"/>
      <c r="AO127" s="328"/>
      <c r="AP127" s="271"/>
      <c r="AQ127" s="276"/>
      <c r="AR127" s="276"/>
      <c r="AS127" s="272"/>
      <c r="AT127" s="202"/>
      <c r="AU127" s="207"/>
      <c r="AV127" s="203"/>
      <c r="AW127" s="190"/>
      <c r="AX127" s="191"/>
      <c r="AY127" s="190"/>
      <c r="AZ127" s="191"/>
      <c r="BA127" s="202"/>
      <c r="BB127" s="203"/>
      <c r="BC127" s="271"/>
      <c r="BD127" s="272"/>
      <c r="BE127" s="202"/>
      <c r="BF127" s="203"/>
      <c r="BG127" s="202"/>
      <c r="BH127" s="207"/>
      <c r="BI127" s="203"/>
      <c r="BJ127" s="257"/>
      <c r="BK127" s="258"/>
      <c r="BL127" s="259"/>
      <c r="BM127" s="1"/>
      <c r="BN127" s="2"/>
    </row>
    <row r="128" spans="2:66" ht="15" customHeight="1" thickBot="1">
      <c r="B128" s="320"/>
      <c r="C128" s="321"/>
      <c r="D128" s="321"/>
      <c r="E128" s="321"/>
      <c r="F128" s="321"/>
      <c r="G128" s="321"/>
      <c r="H128" s="321"/>
      <c r="I128" s="321"/>
      <c r="J128" s="321"/>
      <c r="K128" s="321"/>
      <c r="L128" s="322"/>
      <c r="M128" s="198"/>
      <c r="N128" s="221"/>
      <c r="O128" s="221"/>
      <c r="P128" s="199"/>
      <c r="Q128" s="198"/>
      <c r="R128" s="221"/>
      <c r="S128" s="221"/>
      <c r="T128" s="199"/>
      <c r="U128" s="198"/>
      <c r="V128" s="221"/>
      <c r="W128" s="221"/>
      <c r="X128" s="199"/>
      <c r="Y128" s="198"/>
      <c r="Z128" s="221"/>
      <c r="AA128" s="221"/>
      <c r="AB128" s="199"/>
      <c r="AC128" s="311"/>
      <c r="AD128" s="312"/>
      <c r="AE128" s="312"/>
      <c r="AF128" s="313"/>
      <c r="AG128" s="329"/>
      <c r="AH128" s="330"/>
      <c r="AI128" s="330"/>
      <c r="AJ128" s="330"/>
      <c r="AK128" s="330"/>
      <c r="AL128" s="330"/>
      <c r="AM128" s="330"/>
      <c r="AN128" s="330"/>
      <c r="AO128" s="331"/>
      <c r="AP128" s="273"/>
      <c r="AQ128" s="277"/>
      <c r="AR128" s="277"/>
      <c r="AS128" s="274"/>
      <c r="AT128" s="204"/>
      <c r="AU128" s="208"/>
      <c r="AV128" s="205"/>
      <c r="AW128" s="192"/>
      <c r="AX128" s="193"/>
      <c r="AY128" s="192"/>
      <c r="AZ128" s="193"/>
      <c r="BA128" s="204"/>
      <c r="BB128" s="205"/>
      <c r="BC128" s="273"/>
      <c r="BD128" s="274"/>
      <c r="BE128" s="204"/>
      <c r="BF128" s="205"/>
      <c r="BG128" s="204"/>
      <c r="BH128" s="208"/>
      <c r="BI128" s="205"/>
      <c r="BJ128" s="260"/>
      <c r="BK128" s="261"/>
      <c r="BL128" s="262"/>
      <c r="BM128" s="1"/>
      <c r="BN128" s="2"/>
    </row>
    <row r="129" spans="2:66" ht="15" customHeight="1" thickTop="1">
      <c r="B129" s="209" t="s">
        <v>228</v>
      </c>
      <c r="C129" s="210"/>
      <c r="D129" s="210"/>
      <c r="E129" s="210"/>
      <c r="F129" s="210"/>
      <c r="G129" s="210"/>
      <c r="H129" s="210"/>
      <c r="I129" s="210"/>
      <c r="J129" s="210"/>
      <c r="K129" s="210"/>
      <c r="L129" s="211"/>
      <c r="M129" s="194">
        <v>0.05</v>
      </c>
      <c r="N129" s="219"/>
      <c r="O129" s="219"/>
      <c r="P129" s="195"/>
      <c r="Q129" s="194">
        <v>0.05</v>
      </c>
      <c r="R129" s="219"/>
      <c r="S129" s="219"/>
      <c r="T129" s="195"/>
      <c r="U129" s="194">
        <v>0.05</v>
      </c>
      <c r="V129" s="219"/>
      <c r="W129" s="219"/>
      <c r="X129" s="195"/>
      <c r="Y129" s="194">
        <v>0.05</v>
      </c>
      <c r="Z129" s="219"/>
      <c r="AA129" s="219"/>
      <c r="AB129" s="195"/>
      <c r="AC129" s="278" t="s">
        <v>129</v>
      </c>
      <c r="AD129" s="279"/>
      <c r="AE129" s="279"/>
      <c r="AF129" s="280"/>
      <c r="AG129" s="323" t="s">
        <v>227</v>
      </c>
      <c r="AH129" s="324"/>
      <c r="AI129" s="324"/>
      <c r="AJ129" s="324"/>
      <c r="AK129" s="324"/>
      <c r="AL129" s="324"/>
      <c r="AM129" s="324"/>
      <c r="AN129" s="324"/>
      <c r="AO129" s="325"/>
      <c r="AP129" s="269" t="s">
        <v>52</v>
      </c>
      <c r="AQ129" s="275"/>
      <c r="AR129" s="275"/>
      <c r="AS129" s="270"/>
      <c r="AT129" s="200">
        <f>'15.02'!AT129+AY129</f>
        <v>11</v>
      </c>
      <c r="AU129" s="206"/>
      <c r="AV129" s="201"/>
      <c r="AW129" s="188">
        <f>'15.02'!BG129</f>
        <v>11</v>
      </c>
      <c r="AX129" s="189"/>
      <c r="AY129" s="188"/>
      <c r="AZ129" s="189"/>
      <c r="BA129" s="200"/>
      <c r="BB129" s="201"/>
      <c r="BC129" s="269">
        <f>'15.02'!BC129+BA129</f>
        <v>0</v>
      </c>
      <c r="BD129" s="270"/>
      <c r="BE129" s="200">
        <f>'15.02'!BE129+BA129</f>
        <v>0</v>
      </c>
      <c r="BF129" s="201"/>
      <c r="BG129" s="200">
        <f>AT129-BE129</f>
        <v>11</v>
      </c>
      <c r="BH129" s="206"/>
      <c r="BI129" s="201"/>
      <c r="BJ129" s="254">
        <f>((LEFT(AP129,FIND(" ",AP129)-1)*BC129)/$S$279)</f>
        <v>0</v>
      </c>
      <c r="BK129" s="255"/>
      <c r="BL129" s="256"/>
      <c r="BM129" s="1"/>
      <c r="BN129" s="2"/>
    </row>
    <row r="130" spans="2:66" ht="15" customHeight="1">
      <c r="B130" s="212"/>
      <c r="C130" s="213"/>
      <c r="D130" s="213"/>
      <c r="E130" s="213"/>
      <c r="F130" s="213"/>
      <c r="G130" s="213"/>
      <c r="H130" s="213"/>
      <c r="I130" s="213"/>
      <c r="J130" s="213"/>
      <c r="K130" s="213"/>
      <c r="L130" s="214"/>
      <c r="M130" s="196"/>
      <c r="N130" s="220"/>
      <c r="O130" s="220"/>
      <c r="P130" s="197"/>
      <c r="Q130" s="196"/>
      <c r="R130" s="220"/>
      <c r="S130" s="220"/>
      <c r="T130" s="197"/>
      <c r="U130" s="196"/>
      <c r="V130" s="220"/>
      <c r="W130" s="220"/>
      <c r="X130" s="197"/>
      <c r="Y130" s="196"/>
      <c r="Z130" s="220"/>
      <c r="AA130" s="220"/>
      <c r="AB130" s="197"/>
      <c r="AC130" s="281"/>
      <c r="AD130" s="282"/>
      <c r="AE130" s="282"/>
      <c r="AF130" s="283"/>
      <c r="AG130" s="326"/>
      <c r="AH130" s="327"/>
      <c r="AI130" s="327"/>
      <c r="AJ130" s="327"/>
      <c r="AK130" s="327"/>
      <c r="AL130" s="327"/>
      <c r="AM130" s="327"/>
      <c r="AN130" s="327"/>
      <c r="AO130" s="328"/>
      <c r="AP130" s="271"/>
      <c r="AQ130" s="276"/>
      <c r="AR130" s="276"/>
      <c r="AS130" s="272"/>
      <c r="AT130" s="202"/>
      <c r="AU130" s="207"/>
      <c r="AV130" s="203"/>
      <c r="AW130" s="190"/>
      <c r="AX130" s="191"/>
      <c r="AY130" s="190"/>
      <c r="AZ130" s="191"/>
      <c r="BA130" s="202"/>
      <c r="BB130" s="203"/>
      <c r="BC130" s="271"/>
      <c r="BD130" s="272"/>
      <c r="BE130" s="202"/>
      <c r="BF130" s="203"/>
      <c r="BG130" s="202"/>
      <c r="BH130" s="207"/>
      <c r="BI130" s="203"/>
      <c r="BJ130" s="257"/>
      <c r="BK130" s="258"/>
      <c r="BL130" s="259"/>
      <c r="BM130" s="1"/>
      <c r="BN130" s="2"/>
    </row>
    <row r="131" spans="2:66" ht="15" customHeight="1" thickBot="1">
      <c r="B131" s="215"/>
      <c r="C131" s="216"/>
      <c r="D131" s="216"/>
      <c r="E131" s="216"/>
      <c r="F131" s="216"/>
      <c r="G131" s="216"/>
      <c r="H131" s="216"/>
      <c r="I131" s="216"/>
      <c r="J131" s="216"/>
      <c r="K131" s="216"/>
      <c r="L131" s="217"/>
      <c r="M131" s="198"/>
      <c r="N131" s="221"/>
      <c r="O131" s="221"/>
      <c r="P131" s="199"/>
      <c r="Q131" s="198"/>
      <c r="R131" s="221"/>
      <c r="S131" s="221"/>
      <c r="T131" s="199"/>
      <c r="U131" s="198"/>
      <c r="V131" s="221"/>
      <c r="W131" s="221"/>
      <c r="X131" s="199"/>
      <c r="Y131" s="198"/>
      <c r="Z131" s="221"/>
      <c r="AA131" s="221"/>
      <c r="AB131" s="199"/>
      <c r="AC131" s="284"/>
      <c r="AD131" s="285"/>
      <c r="AE131" s="285"/>
      <c r="AF131" s="286"/>
      <c r="AG131" s="329"/>
      <c r="AH131" s="330"/>
      <c r="AI131" s="330"/>
      <c r="AJ131" s="330"/>
      <c r="AK131" s="330"/>
      <c r="AL131" s="330"/>
      <c r="AM131" s="330"/>
      <c r="AN131" s="330"/>
      <c r="AO131" s="331"/>
      <c r="AP131" s="273"/>
      <c r="AQ131" s="277"/>
      <c r="AR131" s="277"/>
      <c r="AS131" s="274"/>
      <c r="AT131" s="204"/>
      <c r="AU131" s="208"/>
      <c r="AV131" s="205"/>
      <c r="AW131" s="192"/>
      <c r="AX131" s="193"/>
      <c r="AY131" s="192"/>
      <c r="AZ131" s="193"/>
      <c r="BA131" s="204"/>
      <c r="BB131" s="205"/>
      <c r="BC131" s="273"/>
      <c r="BD131" s="274"/>
      <c r="BE131" s="204"/>
      <c r="BF131" s="205"/>
      <c r="BG131" s="204"/>
      <c r="BH131" s="208"/>
      <c r="BI131" s="205"/>
      <c r="BJ131" s="260"/>
      <c r="BK131" s="261"/>
      <c r="BL131" s="262"/>
      <c r="BM131" s="1"/>
      <c r="BN131" s="2"/>
    </row>
    <row r="132" spans="2:66" ht="15" customHeight="1" thickTop="1">
      <c r="B132" s="209" t="s">
        <v>226</v>
      </c>
      <c r="C132" s="210"/>
      <c r="D132" s="210"/>
      <c r="E132" s="210"/>
      <c r="F132" s="210"/>
      <c r="G132" s="210"/>
      <c r="H132" s="210"/>
      <c r="I132" s="210"/>
      <c r="J132" s="210"/>
      <c r="K132" s="210"/>
      <c r="L132" s="211"/>
      <c r="M132" s="194" t="s">
        <v>430</v>
      </c>
      <c r="N132" s="219"/>
      <c r="O132" s="219"/>
      <c r="P132" s="195"/>
      <c r="Q132" s="194" t="s">
        <v>430</v>
      </c>
      <c r="R132" s="219"/>
      <c r="S132" s="219"/>
      <c r="T132" s="195"/>
      <c r="U132" s="194" t="s">
        <v>430</v>
      </c>
      <c r="V132" s="219"/>
      <c r="W132" s="219"/>
      <c r="X132" s="195"/>
      <c r="Y132" s="194" t="s">
        <v>430</v>
      </c>
      <c r="Z132" s="219"/>
      <c r="AA132" s="219"/>
      <c r="AB132" s="195"/>
      <c r="AC132" s="188" t="s">
        <v>129</v>
      </c>
      <c r="AD132" s="241"/>
      <c r="AE132" s="241"/>
      <c r="AF132" s="189"/>
      <c r="AG132" s="222" t="s">
        <v>225</v>
      </c>
      <c r="AH132" s="223"/>
      <c r="AI132" s="223"/>
      <c r="AJ132" s="223"/>
      <c r="AK132" s="223"/>
      <c r="AL132" s="223"/>
      <c r="AM132" s="223"/>
      <c r="AN132" s="223"/>
      <c r="AO132" s="224"/>
      <c r="AP132" s="269" t="s">
        <v>141</v>
      </c>
      <c r="AQ132" s="275"/>
      <c r="AR132" s="275"/>
      <c r="AS132" s="270"/>
      <c r="AT132" s="200">
        <f>'15.02'!AT132+AY132</f>
        <v>2</v>
      </c>
      <c r="AU132" s="206"/>
      <c r="AV132" s="201"/>
      <c r="AW132" s="188">
        <f>'15.02'!BG132</f>
        <v>2</v>
      </c>
      <c r="AX132" s="189"/>
      <c r="AY132" s="188"/>
      <c r="AZ132" s="189"/>
      <c r="BA132" s="200"/>
      <c r="BB132" s="201"/>
      <c r="BC132" s="269">
        <f>'15.02'!BC132+BA132</f>
        <v>0</v>
      </c>
      <c r="BD132" s="270"/>
      <c r="BE132" s="200">
        <f>'15.02'!BE132+BA132</f>
        <v>0</v>
      </c>
      <c r="BF132" s="201"/>
      <c r="BG132" s="200">
        <f>AT132-BE132</f>
        <v>2</v>
      </c>
      <c r="BH132" s="206"/>
      <c r="BI132" s="201"/>
      <c r="BJ132" s="254">
        <f>((LEFT(AP132,FIND(" ",AP132)-1)*BC132)/$S$279)</f>
        <v>0</v>
      </c>
      <c r="BK132" s="255"/>
      <c r="BL132" s="256"/>
      <c r="BM132" s="1"/>
      <c r="BN132" s="2"/>
    </row>
    <row r="133" spans="2:66" ht="15" customHeight="1">
      <c r="B133" s="212"/>
      <c r="C133" s="213"/>
      <c r="D133" s="213"/>
      <c r="E133" s="213"/>
      <c r="F133" s="213"/>
      <c r="G133" s="213"/>
      <c r="H133" s="213"/>
      <c r="I133" s="213"/>
      <c r="J133" s="213"/>
      <c r="K133" s="213"/>
      <c r="L133" s="214"/>
      <c r="M133" s="196"/>
      <c r="N133" s="220"/>
      <c r="O133" s="220"/>
      <c r="P133" s="197"/>
      <c r="Q133" s="196"/>
      <c r="R133" s="220"/>
      <c r="S133" s="220"/>
      <c r="T133" s="197"/>
      <c r="U133" s="196"/>
      <c r="V133" s="220"/>
      <c r="W133" s="220"/>
      <c r="X133" s="197"/>
      <c r="Y133" s="196"/>
      <c r="Z133" s="220"/>
      <c r="AA133" s="220"/>
      <c r="AB133" s="197"/>
      <c r="AC133" s="190"/>
      <c r="AD133" s="242"/>
      <c r="AE133" s="242"/>
      <c r="AF133" s="191"/>
      <c r="AG133" s="225"/>
      <c r="AH133" s="226"/>
      <c r="AI133" s="226"/>
      <c r="AJ133" s="226"/>
      <c r="AK133" s="226"/>
      <c r="AL133" s="226"/>
      <c r="AM133" s="226"/>
      <c r="AN133" s="226"/>
      <c r="AO133" s="227"/>
      <c r="AP133" s="271"/>
      <c r="AQ133" s="276"/>
      <c r="AR133" s="276"/>
      <c r="AS133" s="272"/>
      <c r="AT133" s="202"/>
      <c r="AU133" s="207"/>
      <c r="AV133" s="203"/>
      <c r="AW133" s="190"/>
      <c r="AX133" s="191"/>
      <c r="AY133" s="190"/>
      <c r="AZ133" s="191"/>
      <c r="BA133" s="202"/>
      <c r="BB133" s="203"/>
      <c r="BC133" s="271"/>
      <c r="BD133" s="272"/>
      <c r="BE133" s="202"/>
      <c r="BF133" s="203"/>
      <c r="BG133" s="202"/>
      <c r="BH133" s="207"/>
      <c r="BI133" s="203"/>
      <c r="BJ133" s="257"/>
      <c r="BK133" s="258"/>
      <c r="BL133" s="259"/>
      <c r="BM133" s="1"/>
      <c r="BN133" s="2"/>
    </row>
    <row r="134" spans="2:66" ht="15" customHeight="1" thickBot="1">
      <c r="B134" s="215"/>
      <c r="C134" s="216"/>
      <c r="D134" s="216"/>
      <c r="E134" s="216"/>
      <c r="F134" s="216"/>
      <c r="G134" s="216"/>
      <c r="H134" s="216"/>
      <c r="I134" s="216"/>
      <c r="J134" s="216"/>
      <c r="K134" s="216"/>
      <c r="L134" s="217"/>
      <c r="M134" s="198"/>
      <c r="N134" s="221"/>
      <c r="O134" s="221"/>
      <c r="P134" s="199"/>
      <c r="Q134" s="198"/>
      <c r="R134" s="221"/>
      <c r="S134" s="221"/>
      <c r="T134" s="199"/>
      <c r="U134" s="198"/>
      <c r="V134" s="221"/>
      <c r="W134" s="221"/>
      <c r="X134" s="199"/>
      <c r="Y134" s="198"/>
      <c r="Z134" s="221"/>
      <c r="AA134" s="221"/>
      <c r="AB134" s="199"/>
      <c r="AC134" s="192"/>
      <c r="AD134" s="243"/>
      <c r="AE134" s="243"/>
      <c r="AF134" s="193"/>
      <c r="AG134" s="228"/>
      <c r="AH134" s="229"/>
      <c r="AI134" s="229"/>
      <c r="AJ134" s="229"/>
      <c r="AK134" s="229"/>
      <c r="AL134" s="229"/>
      <c r="AM134" s="229"/>
      <c r="AN134" s="229"/>
      <c r="AO134" s="230"/>
      <c r="AP134" s="273"/>
      <c r="AQ134" s="277"/>
      <c r="AR134" s="277"/>
      <c r="AS134" s="274"/>
      <c r="AT134" s="204"/>
      <c r="AU134" s="208"/>
      <c r="AV134" s="205"/>
      <c r="AW134" s="192"/>
      <c r="AX134" s="193"/>
      <c r="AY134" s="192"/>
      <c r="AZ134" s="193"/>
      <c r="BA134" s="204"/>
      <c r="BB134" s="205"/>
      <c r="BC134" s="273"/>
      <c r="BD134" s="274"/>
      <c r="BE134" s="204"/>
      <c r="BF134" s="205"/>
      <c r="BG134" s="204"/>
      <c r="BH134" s="208"/>
      <c r="BI134" s="205"/>
      <c r="BJ134" s="260"/>
      <c r="BK134" s="261"/>
      <c r="BL134" s="262"/>
      <c r="BM134" s="1"/>
      <c r="BN134" s="2"/>
    </row>
    <row r="135" spans="2:66" ht="15" customHeight="1" thickTop="1">
      <c r="B135" s="314" t="s">
        <v>224</v>
      </c>
      <c r="C135" s="315"/>
      <c r="D135" s="315"/>
      <c r="E135" s="315"/>
      <c r="F135" s="315"/>
      <c r="G135" s="315"/>
      <c r="H135" s="315"/>
      <c r="I135" s="315"/>
      <c r="J135" s="315"/>
      <c r="K135" s="315"/>
      <c r="L135" s="316"/>
      <c r="M135" s="194">
        <v>400</v>
      </c>
      <c r="N135" s="219"/>
      <c r="O135" s="219"/>
      <c r="P135" s="195"/>
      <c r="Q135" s="194">
        <v>400</v>
      </c>
      <c r="R135" s="219"/>
      <c r="S135" s="219"/>
      <c r="T135" s="195"/>
      <c r="U135" s="194">
        <v>400</v>
      </c>
      <c r="V135" s="219"/>
      <c r="W135" s="219"/>
      <c r="X135" s="195"/>
      <c r="Y135" s="194">
        <v>400</v>
      </c>
      <c r="Z135" s="219"/>
      <c r="AA135" s="219"/>
      <c r="AB135" s="195"/>
      <c r="AC135" s="188" t="s">
        <v>129</v>
      </c>
      <c r="AD135" s="241"/>
      <c r="AE135" s="241"/>
      <c r="AF135" s="189"/>
      <c r="AG135" s="323" t="s">
        <v>140</v>
      </c>
      <c r="AH135" s="324"/>
      <c r="AI135" s="324"/>
      <c r="AJ135" s="324"/>
      <c r="AK135" s="324"/>
      <c r="AL135" s="324"/>
      <c r="AM135" s="324"/>
      <c r="AN135" s="324"/>
      <c r="AO135" s="325"/>
      <c r="AP135" s="269" t="s">
        <v>159</v>
      </c>
      <c r="AQ135" s="275"/>
      <c r="AR135" s="275"/>
      <c r="AS135" s="270"/>
      <c r="AT135" s="200">
        <f>'15.02'!AT135+AY135</f>
        <v>12</v>
      </c>
      <c r="AU135" s="206"/>
      <c r="AV135" s="201"/>
      <c r="AW135" s="188">
        <f>'15.02'!BG135</f>
        <v>12</v>
      </c>
      <c r="AX135" s="189"/>
      <c r="AY135" s="188"/>
      <c r="AZ135" s="189"/>
      <c r="BA135" s="200"/>
      <c r="BB135" s="201"/>
      <c r="BC135" s="269">
        <f>'15.02'!BC135+BA135</f>
        <v>0</v>
      </c>
      <c r="BD135" s="270"/>
      <c r="BE135" s="200">
        <f>'15.02'!BE135+BA135</f>
        <v>0</v>
      </c>
      <c r="BF135" s="201"/>
      <c r="BG135" s="200">
        <f>AT135-BE135</f>
        <v>12</v>
      </c>
      <c r="BH135" s="206"/>
      <c r="BI135" s="201"/>
      <c r="BJ135" s="254">
        <f>((LEFT(AP135,FIND(" ",AP135)-1)*BC135)/$S$279)</f>
        <v>0</v>
      </c>
      <c r="BK135" s="255"/>
      <c r="BL135" s="256"/>
      <c r="BM135" s="1"/>
      <c r="BN135" s="2"/>
    </row>
    <row r="136" spans="2:66" ht="15" customHeight="1">
      <c r="B136" s="317"/>
      <c r="C136" s="318"/>
      <c r="D136" s="318"/>
      <c r="E136" s="318"/>
      <c r="F136" s="318"/>
      <c r="G136" s="318"/>
      <c r="H136" s="318"/>
      <c r="I136" s="318"/>
      <c r="J136" s="318"/>
      <c r="K136" s="318"/>
      <c r="L136" s="319"/>
      <c r="M136" s="196"/>
      <c r="N136" s="220"/>
      <c r="O136" s="220"/>
      <c r="P136" s="197"/>
      <c r="Q136" s="196"/>
      <c r="R136" s="220"/>
      <c r="S136" s="220"/>
      <c r="T136" s="197"/>
      <c r="U136" s="196"/>
      <c r="V136" s="220"/>
      <c r="W136" s="220"/>
      <c r="X136" s="197"/>
      <c r="Y136" s="196"/>
      <c r="Z136" s="220"/>
      <c r="AA136" s="220"/>
      <c r="AB136" s="197"/>
      <c r="AC136" s="190"/>
      <c r="AD136" s="242"/>
      <c r="AE136" s="242"/>
      <c r="AF136" s="191"/>
      <c r="AG136" s="326"/>
      <c r="AH136" s="327"/>
      <c r="AI136" s="327"/>
      <c r="AJ136" s="327"/>
      <c r="AK136" s="327"/>
      <c r="AL136" s="327"/>
      <c r="AM136" s="327"/>
      <c r="AN136" s="327"/>
      <c r="AO136" s="328"/>
      <c r="AP136" s="271"/>
      <c r="AQ136" s="276"/>
      <c r="AR136" s="276"/>
      <c r="AS136" s="272"/>
      <c r="AT136" s="202"/>
      <c r="AU136" s="207"/>
      <c r="AV136" s="203"/>
      <c r="AW136" s="190"/>
      <c r="AX136" s="191"/>
      <c r="AY136" s="190"/>
      <c r="AZ136" s="191"/>
      <c r="BA136" s="202"/>
      <c r="BB136" s="203"/>
      <c r="BC136" s="271"/>
      <c r="BD136" s="272"/>
      <c r="BE136" s="202"/>
      <c r="BF136" s="203"/>
      <c r="BG136" s="202"/>
      <c r="BH136" s="207"/>
      <c r="BI136" s="203"/>
      <c r="BJ136" s="257"/>
      <c r="BK136" s="258"/>
      <c r="BL136" s="259"/>
      <c r="BM136" s="1"/>
      <c r="BN136" s="2"/>
    </row>
    <row r="137" spans="2:66" ht="15" customHeight="1" thickBot="1">
      <c r="B137" s="320"/>
      <c r="C137" s="321"/>
      <c r="D137" s="321"/>
      <c r="E137" s="321"/>
      <c r="F137" s="321"/>
      <c r="G137" s="321"/>
      <c r="H137" s="321"/>
      <c r="I137" s="321"/>
      <c r="J137" s="321"/>
      <c r="K137" s="321"/>
      <c r="L137" s="322"/>
      <c r="M137" s="198"/>
      <c r="N137" s="221"/>
      <c r="O137" s="221"/>
      <c r="P137" s="199"/>
      <c r="Q137" s="198"/>
      <c r="R137" s="221"/>
      <c r="S137" s="221"/>
      <c r="T137" s="199"/>
      <c r="U137" s="198"/>
      <c r="V137" s="221"/>
      <c r="W137" s="221"/>
      <c r="X137" s="199"/>
      <c r="Y137" s="198"/>
      <c r="Z137" s="221"/>
      <c r="AA137" s="221"/>
      <c r="AB137" s="199"/>
      <c r="AC137" s="192"/>
      <c r="AD137" s="243"/>
      <c r="AE137" s="243"/>
      <c r="AF137" s="193"/>
      <c r="AG137" s="329"/>
      <c r="AH137" s="330"/>
      <c r="AI137" s="330"/>
      <c r="AJ137" s="330"/>
      <c r="AK137" s="330"/>
      <c r="AL137" s="330"/>
      <c r="AM137" s="330"/>
      <c r="AN137" s="330"/>
      <c r="AO137" s="331"/>
      <c r="AP137" s="273"/>
      <c r="AQ137" s="277"/>
      <c r="AR137" s="277"/>
      <c r="AS137" s="274"/>
      <c r="AT137" s="204"/>
      <c r="AU137" s="208"/>
      <c r="AV137" s="205"/>
      <c r="AW137" s="192"/>
      <c r="AX137" s="193"/>
      <c r="AY137" s="192"/>
      <c r="AZ137" s="193"/>
      <c r="BA137" s="204"/>
      <c r="BB137" s="205"/>
      <c r="BC137" s="273"/>
      <c r="BD137" s="274"/>
      <c r="BE137" s="204"/>
      <c r="BF137" s="205"/>
      <c r="BG137" s="204"/>
      <c r="BH137" s="208"/>
      <c r="BI137" s="205"/>
      <c r="BJ137" s="260"/>
      <c r="BK137" s="261"/>
      <c r="BL137" s="262"/>
      <c r="BM137" s="1"/>
      <c r="BN137" s="2"/>
    </row>
    <row r="138" spans="2:66" ht="15" customHeight="1" thickTop="1">
      <c r="B138" s="209" t="s">
        <v>223</v>
      </c>
      <c r="C138" s="210"/>
      <c r="D138" s="210"/>
      <c r="E138" s="210"/>
      <c r="F138" s="210"/>
      <c r="G138" s="210"/>
      <c r="H138" s="210"/>
      <c r="I138" s="210"/>
      <c r="J138" s="210"/>
      <c r="K138" s="210"/>
      <c r="L138" s="211"/>
      <c r="M138" s="194">
        <v>80</v>
      </c>
      <c r="N138" s="219"/>
      <c r="O138" s="219"/>
      <c r="P138" s="195"/>
      <c r="Q138" s="194">
        <v>80</v>
      </c>
      <c r="R138" s="219"/>
      <c r="S138" s="219"/>
      <c r="T138" s="195"/>
      <c r="U138" s="194">
        <v>80</v>
      </c>
      <c r="V138" s="219"/>
      <c r="W138" s="219"/>
      <c r="X138" s="195"/>
      <c r="Y138" s="194">
        <v>80</v>
      </c>
      <c r="Z138" s="219"/>
      <c r="AA138" s="219"/>
      <c r="AB138" s="195"/>
      <c r="AC138" s="296" t="s">
        <v>311</v>
      </c>
      <c r="AD138" s="297"/>
      <c r="AE138" s="297"/>
      <c r="AF138" s="298"/>
      <c r="AG138" s="222" t="s">
        <v>134</v>
      </c>
      <c r="AH138" s="223"/>
      <c r="AI138" s="223"/>
      <c r="AJ138" s="223"/>
      <c r="AK138" s="223"/>
      <c r="AL138" s="223"/>
      <c r="AM138" s="223"/>
      <c r="AN138" s="223"/>
      <c r="AO138" s="224"/>
      <c r="AP138" s="269" t="s">
        <v>52</v>
      </c>
      <c r="AQ138" s="275"/>
      <c r="AR138" s="275"/>
      <c r="AS138" s="270"/>
      <c r="AT138" s="200">
        <f>'15.02'!AT138+AY138</f>
        <v>11</v>
      </c>
      <c r="AU138" s="206"/>
      <c r="AV138" s="201"/>
      <c r="AW138" s="188">
        <f>'15.02'!BG138</f>
        <v>11</v>
      </c>
      <c r="AX138" s="189"/>
      <c r="AY138" s="188"/>
      <c r="AZ138" s="189"/>
      <c r="BA138" s="546"/>
      <c r="BB138" s="547"/>
      <c r="BC138" s="269">
        <f>'15.02'!BC138+BA138</f>
        <v>0</v>
      </c>
      <c r="BD138" s="270"/>
      <c r="BE138" s="200">
        <f>'15.02'!BE138+BA138</f>
        <v>0</v>
      </c>
      <c r="BF138" s="201"/>
      <c r="BG138" s="200">
        <f>AT138-BE138</f>
        <v>11</v>
      </c>
      <c r="BH138" s="206"/>
      <c r="BI138" s="201"/>
      <c r="BJ138" s="254">
        <f>((LEFT(AP138,FIND(" ",AP138)-1)*BC138)/$S$279)</f>
        <v>0</v>
      </c>
      <c r="BK138" s="255"/>
      <c r="BL138" s="256"/>
      <c r="BM138" s="1"/>
      <c r="BN138" s="2"/>
    </row>
    <row r="139" spans="2:66" ht="15" customHeight="1">
      <c r="B139" s="212"/>
      <c r="C139" s="213"/>
      <c r="D139" s="213"/>
      <c r="E139" s="213"/>
      <c r="F139" s="213"/>
      <c r="G139" s="213"/>
      <c r="H139" s="213"/>
      <c r="I139" s="213"/>
      <c r="J139" s="213"/>
      <c r="K139" s="213"/>
      <c r="L139" s="214"/>
      <c r="M139" s="196"/>
      <c r="N139" s="220"/>
      <c r="O139" s="220"/>
      <c r="P139" s="197"/>
      <c r="Q139" s="196"/>
      <c r="R139" s="220"/>
      <c r="S139" s="220"/>
      <c r="T139" s="197"/>
      <c r="U139" s="196"/>
      <c r="V139" s="220"/>
      <c r="W139" s="220"/>
      <c r="X139" s="197"/>
      <c r="Y139" s="196"/>
      <c r="Z139" s="220"/>
      <c r="AA139" s="220"/>
      <c r="AB139" s="197"/>
      <c r="AC139" s="299"/>
      <c r="AD139" s="300"/>
      <c r="AE139" s="300"/>
      <c r="AF139" s="301"/>
      <c r="AG139" s="225"/>
      <c r="AH139" s="226"/>
      <c r="AI139" s="226"/>
      <c r="AJ139" s="226"/>
      <c r="AK139" s="226"/>
      <c r="AL139" s="226"/>
      <c r="AM139" s="226"/>
      <c r="AN139" s="226"/>
      <c r="AO139" s="227"/>
      <c r="AP139" s="271"/>
      <c r="AQ139" s="276"/>
      <c r="AR139" s="276"/>
      <c r="AS139" s="272"/>
      <c r="AT139" s="202"/>
      <c r="AU139" s="207"/>
      <c r="AV139" s="203"/>
      <c r="AW139" s="190"/>
      <c r="AX139" s="191"/>
      <c r="AY139" s="190"/>
      <c r="AZ139" s="191"/>
      <c r="BA139" s="548"/>
      <c r="BB139" s="549"/>
      <c r="BC139" s="271"/>
      <c r="BD139" s="272"/>
      <c r="BE139" s="202"/>
      <c r="BF139" s="203"/>
      <c r="BG139" s="202"/>
      <c r="BH139" s="207"/>
      <c r="BI139" s="203"/>
      <c r="BJ139" s="257"/>
      <c r="BK139" s="258"/>
      <c r="BL139" s="259"/>
      <c r="BM139" s="1"/>
      <c r="BN139" s="2"/>
    </row>
    <row r="140" spans="2:66" ht="15" customHeight="1" thickBot="1">
      <c r="B140" s="215"/>
      <c r="C140" s="216"/>
      <c r="D140" s="216"/>
      <c r="E140" s="216"/>
      <c r="F140" s="216"/>
      <c r="G140" s="216"/>
      <c r="H140" s="216"/>
      <c r="I140" s="216"/>
      <c r="J140" s="216"/>
      <c r="K140" s="216"/>
      <c r="L140" s="217"/>
      <c r="M140" s="198"/>
      <c r="N140" s="221"/>
      <c r="O140" s="221"/>
      <c r="P140" s="199"/>
      <c r="Q140" s="198"/>
      <c r="R140" s="221"/>
      <c r="S140" s="221"/>
      <c r="T140" s="199"/>
      <c r="U140" s="198"/>
      <c r="V140" s="221"/>
      <c r="W140" s="221"/>
      <c r="X140" s="199"/>
      <c r="Y140" s="198"/>
      <c r="Z140" s="221"/>
      <c r="AA140" s="221"/>
      <c r="AB140" s="199"/>
      <c r="AC140" s="302"/>
      <c r="AD140" s="303"/>
      <c r="AE140" s="303"/>
      <c r="AF140" s="304"/>
      <c r="AG140" s="228"/>
      <c r="AH140" s="229"/>
      <c r="AI140" s="229"/>
      <c r="AJ140" s="229"/>
      <c r="AK140" s="229"/>
      <c r="AL140" s="229"/>
      <c r="AM140" s="229"/>
      <c r="AN140" s="229"/>
      <c r="AO140" s="230"/>
      <c r="AP140" s="273"/>
      <c r="AQ140" s="277"/>
      <c r="AR140" s="277"/>
      <c r="AS140" s="274"/>
      <c r="AT140" s="204"/>
      <c r="AU140" s="208"/>
      <c r="AV140" s="205"/>
      <c r="AW140" s="192"/>
      <c r="AX140" s="193"/>
      <c r="AY140" s="192"/>
      <c r="AZ140" s="193"/>
      <c r="BA140" s="550"/>
      <c r="BB140" s="551"/>
      <c r="BC140" s="273"/>
      <c r="BD140" s="274"/>
      <c r="BE140" s="204"/>
      <c r="BF140" s="205"/>
      <c r="BG140" s="204"/>
      <c r="BH140" s="208"/>
      <c r="BI140" s="205"/>
      <c r="BJ140" s="260"/>
      <c r="BK140" s="261"/>
      <c r="BL140" s="262"/>
      <c r="BM140" s="1"/>
      <c r="BN140" s="2"/>
    </row>
    <row r="141" spans="2:66" ht="15" customHeight="1" thickTop="1">
      <c r="B141" s="209" t="s">
        <v>222</v>
      </c>
      <c r="C141" s="210"/>
      <c r="D141" s="210"/>
      <c r="E141" s="210"/>
      <c r="F141" s="210"/>
      <c r="G141" s="210"/>
      <c r="H141" s="210"/>
      <c r="I141" s="210"/>
      <c r="J141" s="210"/>
      <c r="K141" s="210"/>
      <c r="L141" s="211"/>
      <c r="M141" s="194">
        <v>50</v>
      </c>
      <c r="N141" s="219"/>
      <c r="O141" s="219"/>
      <c r="P141" s="195"/>
      <c r="Q141" s="194">
        <v>50</v>
      </c>
      <c r="R141" s="219"/>
      <c r="S141" s="219"/>
      <c r="T141" s="195"/>
      <c r="U141" s="194">
        <v>50</v>
      </c>
      <c r="V141" s="219"/>
      <c r="W141" s="219"/>
      <c r="X141" s="195"/>
      <c r="Y141" s="194">
        <v>50</v>
      </c>
      <c r="Z141" s="219"/>
      <c r="AA141" s="219"/>
      <c r="AB141" s="195"/>
      <c r="AC141" s="305" t="s">
        <v>344</v>
      </c>
      <c r="AD141" s="306"/>
      <c r="AE141" s="306"/>
      <c r="AF141" s="307"/>
      <c r="AG141" s="323" t="s">
        <v>221</v>
      </c>
      <c r="AH141" s="324"/>
      <c r="AI141" s="324"/>
      <c r="AJ141" s="324"/>
      <c r="AK141" s="324"/>
      <c r="AL141" s="324"/>
      <c r="AM141" s="324"/>
      <c r="AN141" s="324"/>
      <c r="AO141" s="325"/>
      <c r="AP141" s="269" t="s">
        <v>52</v>
      </c>
      <c r="AQ141" s="275"/>
      <c r="AR141" s="275"/>
      <c r="AS141" s="270"/>
      <c r="AT141" s="200">
        <f>'15.02'!AT141+AY141</f>
        <v>20</v>
      </c>
      <c r="AU141" s="206"/>
      <c r="AV141" s="201"/>
      <c r="AW141" s="188">
        <f>'15.02'!BG141</f>
        <v>20</v>
      </c>
      <c r="AX141" s="189"/>
      <c r="AY141" s="188"/>
      <c r="AZ141" s="189"/>
      <c r="BA141" s="200"/>
      <c r="BB141" s="201"/>
      <c r="BC141" s="269">
        <f>'15.02'!BC141+BA141</f>
        <v>0</v>
      </c>
      <c r="BD141" s="270"/>
      <c r="BE141" s="200">
        <f>'15.02'!BE141+BA141</f>
        <v>0</v>
      </c>
      <c r="BF141" s="201"/>
      <c r="BG141" s="200">
        <f>AT141-BE141</f>
        <v>20</v>
      </c>
      <c r="BH141" s="206"/>
      <c r="BI141" s="201"/>
      <c r="BJ141" s="254">
        <f>((LEFT(AP141,FIND(" ",AP141)-1)*BC141)/$S$279)</f>
        <v>0</v>
      </c>
      <c r="BK141" s="255"/>
      <c r="BL141" s="256"/>
      <c r="BM141" s="1"/>
      <c r="BN141" s="2"/>
    </row>
    <row r="142" spans="2:66" ht="15" customHeight="1">
      <c r="B142" s="212"/>
      <c r="C142" s="213"/>
      <c r="D142" s="213"/>
      <c r="E142" s="213"/>
      <c r="F142" s="213"/>
      <c r="G142" s="213"/>
      <c r="H142" s="213"/>
      <c r="I142" s="213"/>
      <c r="J142" s="213"/>
      <c r="K142" s="213"/>
      <c r="L142" s="214"/>
      <c r="M142" s="196"/>
      <c r="N142" s="220"/>
      <c r="O142" s="220"/>
      <c r="P142" s="197"/>
      <c r="Q142" s="196"/>
      <c r="R142" s="220"/>
      <c r="S142" s="220"/>
      <c r="T142" s="197"/>
      <c r="U142" s="196"/>
      <c r="V142" s="220"/>
      <c r="W142" s="220"/>
      <c r="X142" s="197"/>
      <c r="Y142" s="196"/>
      <c r="Z142" s="220"/>
      <c r="AA142" s="220"/>
      <c r="AB142" s="197"/>
      <c r="AC142" s="308"/>
      <c r="AD142" s="309"/>
      <c r="AE142" s="309"/>
      <c r="AF142" s="310"/>
      <c r="AG142" s="326"/>
      <c r="AH142" s="327"/>
      <c r="AI142" s="327"/>
      <c r="AJ142" s="327"/>
      <c r="AK142" s="327"/>
      <c r="AL142" s="327"/>
      <c r="AM142" s="327"/>
      <c r="AN142" s="327"/>
      <c r="AO142" s="328"/>
      <c r="AP142" s="271"/>
      <c r="AQ142" s="276"/>
      <c r="AR142" s="276"/>
      <c r="AS142" s="272"/>
      <c r="AT142" s="202"/>
      <c r="AU142" s="207"/>
      <c r="AV142" s="203"/>
      <c r="AW142" s="190"/>
      <c r="AX142" s="191"/>
      <c r="AY142" s="190"/>
      <c r="AZ142" s="191"/>
      <c r="BA142" s="202"/>
      <c r="BB142" s="203"/>
      <c r="BC142" s="271"/>
      <c r="BD142" s="272"/>
      <c r="BE142" s="202"/>
      <c r="BF142" s="203"/>
      <c r="BG142" s="202"/>
      <c r="BH142" s="207"/>
      <c r="BI142" s="203"/>
      <c r="BJ142" s="257"/>
      <c r="BK142" s="258"/>
      <c r="BL142" s="259"/>
      <c r="BM142" s="1"/>
      <c r="BN142" s="2"/>
    </row>
    <row r="143" spans="2:66" ht="15" customHeight="1" thickBot="1">
      <c r="B143" s="215"/>
      <c r="C143" s="216"/>
      <c r="D143" s="216"/>
      <c r="E143" s="216"/>
      <c r="F143" s="216"/>
      <c r="G143" s="216"/>
      <c r="H143" s="216"/>
      <c r="I143" s="216"/>
      <c r="J143" s="216"/>
      <c r="K143" s="216"/>
      <c r="L143" s="217"/>
      <c r="M143" s="198"/>
      <c r="N143" s="221"/>
      <c r="O143" s="221"/>
      <c r="P143" s="199"/>
      <c r="Q143" s="198"/>
      <c r="R143" s="221"/>
      <c r="S143" s="221"/>
      <c r="T143" s="199"/>
      <c r="U143" s="198"/>
      <c r="V143" s="221"/>
      <c r="W143" s="221"/>
      <c r="X143" s="199"/>
      <c r="Y143" s="198"/>
      <c r="Z143" s="221"/>
      <c r="AA143" s="221"/>
      <c r="AB143" s="199"/>
      <c r="AC143" s="311"/>
      <c r="AD143" s="312"/>
      <c r="AE143" s="312"/>
      <c r="AF143" s="313"/>
      <c r="AG143" s="329"/>
      <c r="AH143" s="330"/>
      <c r="AI143" s="330"/>
      <c r="AJ143" s="330"/>
      <c r="AK143" s="330"/>
      <c r="AL143" s="330"/>
      <c r="AM143" s="330"/>
      <c r="AN143" s="330"/>
      <c r="AO143" s="331"/>
      <c r="AP143" s="273"/>
      <c r="AQ143" s="277"/>
      <c r="AR143" s="277"/>
      <c r="AS143" s="274"/>
      <c r="AT143" s="204"/>
      <c r="AU143" s="208"/>
      <c r="AV143" s="205"/>
      <c r="AW143" s="192"/>
      <c r="AX143" s="193"/>
      <c r="AY143" s="192"/>
      <c r="AZ143" s="193"/>
      <c r="BA143" s="204"/>
      <c r="BB143" s="205"/>
      <c r="BC143" s="273"/>
      <c r="BD143" s="274"/>
      <c r="BE143" s="204"/>
      <c r="BF143" s="205"/>
      <c r="BG143" s="204"/>
      <c r="BH143" s="208"/>
      <c r="BI143" s="205"/>
      <c r="BJ143" s="260"/>
      <c r="BK143" s="261"/>
      <c r="BL143" s="262"/>
      <c r="BM143" s="1"/>
      <c r="BN143" s="2"/>
    </row>
    <row r="144" spans="2:66" ht="15" customHeight="1" thickTop="1">
      <c r="B144" s="314" t="s">
        <v>220</v>
      </c>
      <c r="C144" s="315"/>
      <c r="D144" s="315"/>
      <c r="E144" s="315"/>
      <c r="F144" s="315"/>
      <c r="G144" s="315"/>
      <c r="H144" s="315"/>
      <c r="I144" s="315"/>
      <c r="J144" s="315"/>
      <c r="K144" s="315"/>
      <c r="L144" s="316"/>
      <c r="M144" s="194">
        <v>0.8</v>
      </c>
      <c r="N144" s="219"/>
      <c r="O144" s="219"/>
      <c r="P144" s="195"/>
      <c r="Q144" s="194">
        <v>0.8</v>
      </c>
      <c r="R144" s="219"/>
      <c r="S144" s="219"/>
      <c r="T144" s="195"/>
      <c r="U144" s="194">
        <v>0.8</v>
      </c>
      <c r="V144" s="219"/>
      <c r="W144" s="219"/>
      <c r="X144" s="195"/>
      <c r="Y144" s="194">
        <v>0.8</v>
      </c>
      <c r="Z144" s="219"/>
      <c r="AA144" s="219"/>
      <c r="AB144" s="195"/>
      <c r="AC144" s="305" t="s">
        <v>345</v>
      </c>
      <c r="AD144" s="306"/>
      <c r="AE144" s="306"/>
      <c r="AF144" s="307"/>
      <c r="AG144" s="222" t="s">
        <v>135</v>
      </c>
      <c r="AH144" s="223"/>
      <c r="AI144" s="223"/>
      <c r="AJ144" s="223"/>
      <c r="AK144" s="223"/>
      <c r="AL144" s="223"/>
      <c r="AM144" s="223"/>
      <c r="AN144" s="223"/>
      <c r="AO144" s="224"/>
      <c r="AP144" s="269" t="s">
        <v>61</v>
      </c>
      <c r="AQ144" s="275"/>
      <c r="AR144" s="275"/>
      <c r="AS144" s="270"/>
      <c r="AT144" s="200">
        <f>'15.02'!AT144+AY144</f>
        <v>6</v>
      </c>
      <c r="AU144" s="206"/>
      <c r="AV144" s="201"/>
      <c r="AW144" s="188">
        <f>'15.02'!BG144</f>
        <v>6</v>
      </c>
      <c r="AX144" s="189"/>
      <c r="AY144" s="188"/>
      <c r="AZ144" s="189"/>
      <c r="BA144" s="200"/>
      <c r="BB144" s="201"/>
      <c r="BC144" s="269">
        <f>'15.02'!BC144+BA144</f>
        <v>0</v>
      </c>
      <c r="BD144" s="270"/>
      <c r="BE144" s="200">
        <f>'15.02'!BE144+BA144</f>
        <v>0</v>
      </c>
      <c r="BF144" s="201"/>
      <c r="BG144" s="200">
        <f>AT144-BE144</f>
        <v>6</v>
      </c>
      <c r="BH144" s="206"/>
      <c r="BI144" s="201"/>
      <c r="BJ144" s="254">
        <f>((LEFT(AP144,FIND(" ",AP144)-1)*BC144)/$S$279)</f>
        <v>0</v>
      </c>
      <c r="BK144" s="255"/>
      <c r="BL144" s="256"/>
      <c r="BM144" s="1"/>
      <c r="BN144" s="2"/>
    </row>
    <row r="145" spans="2:66" ht="15" customHeight="1">
      <c r="B145" s="317"/>
      <c r="C145" s="318"/>
      <c r="D145" s="318"/>
      <c r="E145" s="318"/>
      <c r="F145" s="318"/>
      <c r="G145" s="318"/>
      <c r="H145" s="318"/>
      <c r="I145" s="318"/>
      <c r="J145" s="318"/>
      <c r="K145" s="318"/>
      <c r="L145" s="319"/>
      <c r="M145" s="196"/>
      <c r="N145" s="220"/>
      <c r="O145" s="220"/>
      <c r="P145" s="197"/>
      <c r="Q145" s="196"/>
      <c r="R145" s="220"/>
      <c r="S145" s="220"/>
      <c r="T145" s="197"/>
      <c r="U145" s="196"/>
      <c r="V145" s="220"/>
      <c r="W145" s="220"/>
      <c r="X145" s="197"/>
      <c r="Y145" s="196"/>
      <c r="Z145" s="220"/>
      <c r="AA145" s="220"/>
      <c r="AB145" s="197"/>
      <c r="AC145" s="308"/>
      <c r="AD145" s="309"/>
      <c r="AE145" s="309"/>
      <c r="AF145" s="310"/>
      <c r="AG145" s="225"/>
      <c r="AH145" s="226"/>
      <c r="AI145" s="226"/>
      <c r="AJ145" s="226"/>
      <c r="AK145" s="226"/>
      <c r="AL145" s="226"/>
      <c r="AM145" s="226"/>
      <c r="AN145" s="226"/>
      <c r="AO145" s="227"/>
      <c r="AP145" s="271"/>
      <c r="AQ145" s="276"/>
      <c r="AR145" s="276"/>
      <c r="AS145" s="272"/>
      <c r="AT145" s="202"/>
      <c r="AU145" s="207"/>
      <c r="AV145" s="203"/>
      <c r="AW145" s="190"/>
      <c r="AX145" s="191"/>
      <c r="AY145" s="190"/>
      <c r="AZ145" s="191"/>
      <c r="BA145" s="202"/>
      <c r="BB145" s="203"/>
      <c r="BC145" s="271"/>
      <c r="BD145" s="272"/>
      <c r="BE145" s="202"/>
      <c r="BF145" s="203"/>
      <c r="BG145" s="202"/>
      <c r="BH145" s="207"/>
      <c r="BI145" s="203"/>
      <c r="BJ145" s="257"/>
      <c r="BK145" s="258"/>
      <c r="BL145" s="259"/>
      <c r="BM145" s="1"/>
      <c r="BN145" s="2"/>
    </row>
    <row r="146" spans="2:66" ht="15" customHeight="1" thickBot="1">
      <c r="B146" s="320"/>
      <c r="C146" s="321"/>
      <c r="D146" s="321"/>
      <c r="E146" s="321"/>
      <c r="F146" s="321"/>
      <c r="G146" s="321"/>
      <c r="H146" s="321"/>
      <c r="I146" s="321"/>
      <c r="J146" s="321"/>
      <c r="K146" s="321"/>
      <c r="L146" s="322"/>
      <c r="M146" s="198"/>
      <c r="N146" s="221"/>
      <c r="O146" s="221"/>
      <c r="P146" s="199"/>
      <c r="Q146" s="198"/>
      <c r="R146" s="221"/>
      <c r="S146" s="221"/>
      <c r="T146" s="199"/>
      <c r="U146" s="198"/>
      <c r="V146" s="221"/>
      <c r="W146" s="221"/>
      <c r="X146" s="199"/>
      <c r="Y146" s="198"/>
      <c r="Z146" s="221"/>
      <c r="AA146" s="221"/>
      <c r="AB146" s="199"/>
      <c r="AC146" s="311"/>
      <c r="AD146" s="312"/>
      <c r="AE146" s="312"/>
      <c r="AF146" s="313"/>
      <c r="AG146" s="228"/>
      <c r="AH146" s="229"/>
      <c r="AI146" s="229"/>
      <c r="AJ146" s="229"/>
      <c r="AK146" s="229"/>
      <c r="AL146" s="229"/>
      <c r="AM146" s="229"/>
      <c r="AN146" s="229"/>
      <c r="AO146" s="230"/>
      <c r="AP146" s="273"/>
      <c r="AQ146" s="277"/>
      <c r="AR146" s="277"/>
      <c r="AS146" s="274"/>
      <c r="AT146" s="204"/>
      <c r="AU146" s="208"/>
      <c r="AV146" s="205"/>
      <c r="AW146" s="192"/>
      <c r="AX146" s="193"/>
      <c r="AY146" s="192"/>
      <c r="AZ146" s="193"/>
      <c r="BA146" s="204"/>
      <c r="BB146" s="205"/>
      <c r="BC146" s="273"/>
      <c r="BD146" s="274"/>
      <c r="BE146" s="204"/>
      <c r="BF146" s="205"/>
      <c r="BG146" s="204"/>
      <c r="BH146" s="208"/>
      <c r="BI146" s="205"/>
      <c r="BJ146" s="260"/>
      <c r="BK146" s="261"/>
      <c r="BL146" s="262"/>
      <c r="BM146" s="1"/>
      <c r="BN146" s="2"/>
    </row>
    <row r="147" spans="2:66" ht="15" customHeight="1" thickTop="1">
      <c r="B147" s="209" t="s">
        <v>219</v>
      </c>
      <c r="C147" s="210"/>
      <c r="D147" s="210"/>
      <c r="E147" s="210"/>
      <c r="F147" s="210"/>
      <c r="G147" s="210"/>
      <c r="H147" s="210"/>
      <c r="I147" s="210"/>
      <c r="J147" s="210"/>
      <c r="K147" s="210"/>
      <c r="L147" s="211"/>
      <c r="M147" s="194" t="s">
        <v>129</v>
      </c>
      <c r="N147" s="219"/>
      <c r="O147" s="219"/>
      <c r="P147" s="195"/>
      <c r="Q147" s="194" t="s">
        <v>129</v>
      </c>
      <c r="R147" s="219"/>
      <c r="S147" s="219"/>
      <c r="T147" s="195"/>
      <c r="U147" s="194" t="s">
        <v>129</v>
      </c>
      <c r="V147" s="219"/>
      <c r="W147" s="219"/>
      <c r="X147" s="195"/>
      <c r="Y147" s="194" t="s">
        <v>129</v>
      </c>
      <c r="Z147" s="219"/>
      <c r="AA147" s="219"/>
      <c r="AB147" s="195"/>
      <c r="AC147" s="305" t="s">
        <v>129</v>
      </c>
      <c r="AD147" s="306"/>
      <c r="AE147" s="306"/>
      <c r="AF147" s="307"/>
      <c r="AG147" s="222" t="s">
        <v>218</v>
      </c>
      <c r="AH147" s="223"/>
      <c r="AI147" s="223"/>
      <c r="AJ147" s="223"/>
      <c r="AK147" s="223"/>
      <c r="AL147" s="223"/>
      <c r="AM147" s="223"/>
      <c r="AN147" s="223"/>
      <c r="AO147" s="224"/>
      <c r="AP147" s="269" t="s">
        <v>217</v>
      </c>
      <c r="AQ147" s="275"/>
      <c r="AR147" s="275"/>
      <c r="AS147" s="270"/>
      <c r="AT147" s="200">
        <f>'15.02'!AT147+AY147</f>
        <v>2</v>
      </c>
      <c r="AU147" s="206"/>
      <c r="AV147" s="201"/>
      <c r="AW147" s="188">
        <f>'15.02'!BG147</f>
        <v>2</v>
      </c>
      <c r="AX147" s="189"/>
      <c r="AY147" s="188"/>
      <c r="AZ147" s="189"/>
      <c r="BA147" s="200"/>
      <c r="BB147" s="201"/>
      <c r="BC147" s="269">
        <f>'15.02'!BC147+BA147</f>
        <v>0</v>
      </c>
      <c r="BD147" s="270"/>
      <c r="BE147" s="200">
        <f>'15.02'!BE147+BA147</f>
        <v>0</v>
      </c>
      <c r="BF147" s="201"/>
      <c r="BG147" s="200">
        <f>AT147-BE147</f>
        <v>2</v>
      </c>
      <c r="BH147" s="206"/>
      <c r="BI147" s="201"/>
      <c r="BJ147" s="254">
        <f>((LEFT(AP147,FIND(" ",AP147)-1)*BC147)/$S$279)</f>
        <v>0</v>
      </c>
      <c r="BK147" s="255"/>
      <c r="BL147" s="256"/>
      <c r="BM147" s="1"/>
      <c r="BN147" s="2"/>
    </row>
    <row r="148" spans="2:66" ht="15" customHeight="1">
      <c r="B148" s="212"/>
      <c r="C148" s="213"/>
      <c r="D148" s="213"/>
      <c r="E148" s="213"/>
      <c r="F148" s="213"/>
      <c r="G148" s="213"/>
      <c r="H148" s="213"/>
      <c r="I148" s="213"/>
      <c r="J148" s="213"/>
      <c r="K148" s="213"/>
      <c r="L148" s="214"/>
      <c r="M148" s="196"/>
      <c r="N148" s="220"/>
      <c r="O148" s="220"/>
      <c r="P148" s="197"/>
      <c r="Q148" s="196"/>
      <c r="R148" s="220"/>
      <c r="S148" s="220"/>
      <c r="T148" s="197"/>
      <c r="U148" s="196"/>
      <c r="V148" s="220"/>
      <c r="W148" s="220"/>
      <c r="X148" s="197"/>
      <c r="Y148" s="196"/>
      <c r="Z148" s="220"/>
      <c r="AA148" s="220"/>
      <c r="AB148" s="197"/>
      <c r="AC148" s="308"/>
      <c r="AD148" s="309"/>
      <c r="AE148" s="309"/>
      <c r="AF148" s="310"/>
      <c r="AG148" s="225"/>
      <c r="AH148" s="226"/>
      <c r="AI148" s="226"/>
      <c r="AJ148" s="226"/>
      <c r="AK148" s="226"/>
      <c r="AL148" s="226"/>
      <c r="AM148" s="226"/>
      <c r="AN148" s="226"/>
      <c r="AO148" s="227"/>
      <c r="AP148" s="271"/>
      <c r="AQ148" s="276"/>
      <c r="AR148" s="276"/>
      <c r="AS148" s="272"/>
      <c r="AT148" s="202"/>
      <c r="AU148" s="207"/>
      <c r="AV148" s="203"/>
      <c r="AW148" s="190"/>
      <c r="AX148" s="191"/>
      <c r="AY148" s="190"/>
      <c r="AZ148" s="191"/>
      <c r="BA148" s="202"/>
      <c r="BB148" s="203"/>
      <c r="BC148" s="271"/>
      <c r="BD148" s="272"/>
      <c r="BE148" s="202"/>
      <c r="BF148" s="203"/>
      <c r="BG148" s="202"/>
      <c r="BH148" s="207"/>
      <c r="BI148" s="203"/>
      <c r="BJ148" s="257"/>
      <c r="BK148" s="258"/>
      <c r="BL148" s="259"/>
      <c r="BM148" s="1"/>
      <c r="BN148" s="2"/>
    </row>
    <row r="149" spans="2:66" ht="15" customHeight="1" thickBot="1">
      <c r="B149" s="215"/>
      <c r="C149" s="216"/>
      <c r="D149" s="216"/>
      <c r="E149" s="216"/>
      <c r="F149" s="216"/>
      <c r="G149" s="216"/>
      <c r="H149" s="216"/>
      <c r="I149" s="216"/>
      <c r="J149" s="216"/>
      <c r="K149" s="216"/>
      <c r="L149" s="217"/>
      <c r="M149" s="198"/>
      <c r="N149" s="221"/>
      <c r="O149" s="221"/>
      <c r="P149" s="199"/>
      <c r="Q149" s="198"/>
      <c r="R149" s="221"/>
      <c r="S149" s="221"/>
      <c r="T149" s="199"/>
      <c r="U149" s="198"/>
      <c r="V149" s="221"/>
      <c r="W149" s="221"/>
      <c r="X149" s="199"/>
      <c r="Y149" s="198"/>
      <c r="Z149" s="221"/>
      <c r="AA149" s="221"/>
      <c r="AB149" s="199"/>
      <c r="AC149" s="311"/>
      <c r="AD149" s="312"/>
      <c r="AE149" s="312"/>
      <c r="AF149" s="313"/>
      <c r="AG149" s="228"/>
      <c r="AH149" s="229"/>
      <c r="AI149" s="229"/>
      <c r="AJ149" s="229"/>
      <c r="AK149" s="229"/>
      <c r="AL149" s="229"/>
      <c r="AM149" s="229"/>
      <c r="AN149" s="229"/>
      <c r="AO149" s="230"/>
      <c r="AP149" s="273"/>
      <c r="AQ149" s="277"/>
      <c r="AR149" s="277"/>
      <c r="AS149" s="274"/>
      <c r="AT149" s="204"/>
      <c r="AU149" s="208"/>
      <c r="AV149" s="205"/>
      <c r="AW149" s="192"/>
      <c r="AX149" s="193"/>
      <c r="AY149" s="192"/>
      <c r="AZ149" s="193"/>
      <c r="BA149" s="204"/>
      <c r="BB149" s="205"/>
      <c r="BC149" s="273"/>
      <c r="BD149" s="274"/>
      <c r="BE149" s="204"/>
      <c r="BF149" s="205"/>
      <c r="BG149" s="204"/>
      <c r="BH149" s="208"/>
      <c r="BI149" s="205"/>
      <c r="BJ149" s="260"/>
      <c r="BK149" s="261"/>
      <c r="BL149" s="262"/>
      <c r="BM149" s="1"/>
      <c r="BN149" s="2"/>
    </row>
    <row r="150" spans="2:66" ht="15" customHeight="1" thickTop="1">
      <c r="B150" s="209" t="s">
        <v>298</v>
      </c>
      <c r="C150" s="210"/>
      <c r="D150" s="210"/>
      <c r="E150" s="210"/>
      <c r="F150" s="210"/>
      <c r="G150" s="210"/>
      <c r="H150" s="210"/>
      <c r="I150" s="210"/>
      <c r="J150" s="210"/>
      <c r="K150" s="210"/>
      <c r="L150" s="211"/>
      <c r="M150" s="599" t="s">
        <v>129</v>
      </c>
      <c r="N150" s="600"/>
      <c r="O150" s="600"/>
      <c r="P150" s="601"/>
      <c r="Q150" s="599" t="s">
        <v>129</v>
      </c>
      <c r="R150" s="600"/>
      <c r="S150" s="600"/>
      <c r="T150" s="601"/>
      <c r="U150" s="599" t="s">
        <v>129</v>
      </c>
      <c r="V150" s="600"/>
      <c r="W150" s="600"/>
      <c r="X150" s="601"/>
      <c r="Y150" s="599" t="s">
        <v>129</v>
      </c>
      <c r="Z150" s="600"/>
      <c r="AA150" s="600"/>
      <c r="AB150" s="601"/>
      <c r="AC150" s="296" t="s">
        <v>129</v>
      </c>
      <c r="AD150" s="297"/>
      <c r="AE150" s="297"/>
      <c r="AF150" s="298"/>
      <c r="AG150" s="222" t="s">
        <v>216</v>
      </c>
      <c r="AH150" s="223"/>
      <c r="AI150" s="223"/>
      <c r="AJ150" s="223"/>
      <c r="AK150" s="223"/>
      <c r="AL150" s="223"/>
      <c r="AM150" s="223"/>
      <c r="AN150" s="223"/>
      <c r="AO150" s="224"/>
      <c r="AP150" s="269" t="s">
        <v>159</v>
      </c>
      <c r="AQ150" s="275"/>
      <c r="AR150" s="275"/>
      <c r="AS150" s="270"/>
      <c r="AT150" s="200">
        <f>'15.02'!AT150+AY150</f>
        <v>7</v>
      </c>
      <c r="AU150" s="206"/>
      <c r="AV150" s="201"/>
      <c r="AW150" s="188">
        <f>'15.02'!BG150</f>
        <v>7</v>
      </c>
      <c r="AX150" s="189"/>
      <c r="AY150" s="188"/>
      <c r="AZ150" s="189"/>
      <c r="BA150" s="200"/>
      <c r="BB150" s="201"/>
      <c r="BC150" s="269">
        <f>'15.02'!BC150+BA150</f>
        <v>0</v>
      </c>
      <c r="BD150" s="270"/>
      <c r="BE150" s="200">
        <f>'15.02'!BE150+BA150</f>
        <v>0</v>
      </c>
      <c r="BF150" s="201"/>
      <c r="BG150" s="200">
        <f>AT150-BE150</f>
        <v>7</v>
      </c>
      <c r="BH150" s="206"/>
      <c r="BI150" s="201"/>
      <c r="BJ150" s="254">
        <f>((LEFT(AP150,FIND(" ",AP150)-1)*BC150)/$S$279)</f>
        <v>0</v>
      </c>
      <c r="BK150" s="255"/>
      <c r="BL150" s="256"/>
      <c r="BM150" s="1"/>
      <c r="BN150" s="2"/>
    </row>
    <row r="151" spans="2:66" ht="15" customHeight="1">
      <c r="B151" s="212"/>
      <c r="C151" s="213"/>
      <c r="D151" s="213"/>
      <c r="E151" s="213"/>
      <c r="F151" s="213"/>
      <c r="G151" s="213"/>
      <c r="H151" s="213"/>
      <c r="I151" s="213"/>
      <c r="J151" s="213"/>
      <c r="K151" s="213"/>
      <c r="L151" s="214"/>
      <c r="M151" s="602"/>
      <c r="N151" s="603"/>
      <c r="O151" s="603"/>
      <c r="P151" s="604"/>
      <c r="Q151" s="602"/>
      <c r="R151" s="603"/>
      <c r="S151" s="603"/>
      <c r="T151" s="604"/>
      <c r="U151" s="602"/>
      <c r="V151" s="603"/>
      <c r="W151" s="603"/>
      <c r="X151" s="604"/>
      <c r="Y151" s="602"/>
      <c r="Z151" s="603"/>
      <c r="AA151" s="603"/>
      <c r="AB151" s="604"/>
      <c r="AC151" s="299"/>
      <c r="AD151" s="300"/>
      <c r="AE151" s="300"/>
      <c r="AF151" s="301"/>
      <c r="AG151" s="225"/>
      <c r="AH151" s="226"/>
      <c r="AI151" s="226"/>
      <c r="AJ151" s="226"/>
      <c r="AK151" s="226"/>
      <c r="AL151" s="226"/>
      <c r="AM151" s="226"/>
      <c r="AN151" s="226"/>
      <c r="AO151" s="227"/>
      <c r="AP151" s="271"/>
      <c r="AQ151" s="276"/>
      <c r="AR151" s="276"/>
      <c r="AS151" s="272"/>
      <c r="AT151" s="202"/>
      <c r="AU151" s="207"/>
      <c r="AV151" s="203"/>
      <c r="AW151" s="190"/>
      <c r="AX151" s="191"/>
      <c r="AY151" s="190"/>
      <c r="AZ151" s="191"/>
      <c r="BA151" s="202"/>
      <c r="BB151" s="203"/>
      <c r="BC151" s="271"/>
      <c r="BD151" s="272"/>
      <c r="BE151" s="202"/>
      <c r="BF151" s="203"/>
      <c r="BG151" s="202"/>
      <c r="BH151" s="207"/>
      <c r="BI151" s="203"/>
      <c r="BJ151" s="257"/>
      <c r="BK151" s="258"/>
      <c r="BL151" s="259"/>
      <c r="BM151" s="1"/>
      <c r="BN151" s="2"/>
    </row>
    <row r="152" spans="2:66" ht="15" customHeight="1" thickBot="1">
      <c r="B152" s="215"/>
      <c r="C152" s="216"/>
      <c r="D152" s="216"/>
      <c r="E152" s="216"/>
      <c r="F152" s="216"/>
      <c r="G152" s="216"/>
      <c r="H152" s="216"/>
      <c r="I152" s="216"/>
      <c r="J152" s="216"/>
      <c r="K152" s="216"/>
      <c r="L152" s="217"/>
      <c r="M152" s="605"/>
      <c r="N152" s="606"/>
      <c r="O152" s="606"/>
      <c r="P152" s="607"/>
      <c r="Q152" s="605"/>
      <c r="R152" s="606"/>
      <c r="S152" s="606"/>
      <c r="T152" s="607"/>
      <c r="U152" s="605"/>
      <c r="V152" s="606"/>
      <c r="W152" s="606"/>
      <c r="X152" s="607"/>
      <c r="Y152" s="605"/>
      <c r="Z152" s="606"/>
      <c r="AA152" s="606"/>
      <c r="AB152" s="607"/>
      <c r="AC152" s="302"/>
      <c r="AD152" s="303"/>
      <c r="AE152" s="303"/>
      <c r="AF152" s="304"/>
      <c r="AG152" s="228"/>
      <c r="AH152" s="229"/>
      <c r="AI152" s="229"/>
      <c r="AJ152" s="229"/>
      <c r="AK152" s="229"/>
      <c r="AL152" s="229"/>
      <c r="AM152" s="229"/>
      <c r="AN152" s="229"/>
      <c r="AO152" s="230"/>
      <c r="AP152" s="273"/>
      <c r="AQ152" s="277"/>
      <c r="AR152" s="277"/>
      <c r="AS152" s="274"/>
      <c r="AT152" s="204"/>
      <c r="AU152" s="208"/>
      <c r="AV152" s="205"/>
      <c r="AW152" s="192"/>
      <c r="AX152" s="193"/>
      <c r="AY152" s="192"/>
      <c r="AZ152" s="193"/>
      <c r="BA152" s="204"/>
      <c r="BB152" s="205"/>
      <c r="BC152" s="273"/>
      <c r="BD152" s="274"/>
      <c r="BE152" s="204"/>
      <c r="BF152" s="205"/>
      <c r="BG152" s="204"/>
      <c r="BH152" s="208"/>
      <c r="BI152" s="205"/>
      <c r="BJ152" s="260"/>
      <c r="BK152" s="261"/>
      <c r="BL152" s="262"/>
      <c r="BM152" s="1"/>
      <c r="BN152" s="2"/>
    </row>
    <row r="153" spans="2:66" ht="15" customHeight="1" thickTop="1">
      <c r="B153" s="209"/>
      <c r="C153" s="210"/>
      <c r="D153" s="210"/>
      <c r="E153" s="210"/>
      <c r="F153" s="210"/>
      <c r="G153" s="210"/>
      <c r="H153" s="210"/>
      <c r="I153" s="210"/>
      <c r="J153" s="210"/>
      <c r="K153" s="210"/>
      <c r="L153" s="211"/>
      <c r="M153" s="188"/>
      <c r="N153" s="241"/>
      <c r="O153" s="241"/>
      <c r="P153" s="189"/>
      <c r="Q153" s="188"/>
      <c r="R153" s="241"/>
      <c r="S153" s="241"/>
      <c r="T153" s="189"/>
      <c r="U153" s="188"/>
      <c r="V153" s="241"/>
      <c r="W153" s="241"/>
      <c r="X153" s="189"/>
      <c r="Y153" s="188"/>
      <c r="Z153" s="241"/>
      <c r="AA153" s="241"/>
      <c r="AB153" s="189"/>
      <c r="AC153" s="278"/>
      <c r="AD153" s="279"/>
      <c r="AE153" s="279"/>
      <c r="AF153" s="280"/>
      <c r="AG153" s="222"/>
      <c r="AH153" s="223"/>
      <c r="AI153" s="223"/>
      <c r="AJ153" s="223"/>
      <c r="AK153" s="223"/>
      <c r="AL153" s="223"/>
      <c r="AM153" s="223"/>
      <c r="AN153" s="223"/>
      <c r="AO153" s="224"/>
      <c r="AP153" s="269"/>
      <c r="AQ153" s="275"/>
      <c r="AR153" s="275"/>
      <c r="AS153" s="270"/>
      <c r="AT153" s="200">
        <f>'15.02'!AT153+AY153</f>
        <v>0</v>
      </c>
      <c r="AU153" s="206"/>
      <c r="AV153" s="201"/>
      <c r="AW153" s="188">
        <f>'15.02'!BG153</f>
        <v>0</v>
      </c>
      <c r="AX153" s="189"/>
      <c r="AY153" s="188"/>
      <c r="AZ153" s="189"/>
      <c r="BA153" s="200"/>
      <c r="BB153" s="201"/>
      <c r="BC153" s="269">
        <f>'15.02'!BC153+BA153</f>
        <v>0</v>
      </c>
      <c r="BD153" s="270"/>
      <c r="BE153" s="200">
        <f>'15.02'!BE153+BA153</f>
        <v>0</v>
      </c>
      <c r="BF153" s="201"/>
      <c r="BG153" s="200">
        <f>AT153-BE153</f>
        <v>0</v>
      </c>
      <c r="BH153" s="206"/>
      <c r="BI153" s="201"/>
      <c r="BJ153" s="254"/>
      <c r="BK153" s="255"/>
      <c r="BL153" s="256"/>
      <c r="BM153" s="1"/>
      <c r="BN153" s="2"/>
    </row>
    <row r="154" spans="2:66" ht="15" customHeight="1">
      <c r="B154" s="212"/>
      <c r="C154" s="213"/>
      <c r="D154" s="213"/>
      <c r="E154" s="213"/>
      <c r="F154" s="213"/>
      <c r="G154" s="213"/>
      <c r="H154" s="213"/>
      <c r="I154" s="213"/>
      <c r="J154" s="213"/>
      <c r="K154" s="213"/>
      <c r="L154" s="214"/>
      <c r="M154" s="190"/>
      <c r="N154" s="242"/>
      <c r="O154" s="242"/>
      <c r="P154" s="191"/>
      <c r="Q154" s="190"/>
      <c r="R154" s="242"/>
      <c r="S154" s="242"/>
      <c r="T154" s="191"/>
      <c r="U154" s="190"/>
      <c r="V154" s="242"/>
      <c r="W154" s="242"/>
      <c r="X154" s="191"/>
      <c r="Y154" s="190"/>
      <c r="Z154" s="242"/>
      <c r="AA154" s="242"/>
      <c r="AB154" s="191"/>
      <c r="AC154" s="281"/>
      <c r="AD154" s="282"/>
      <c r="AE154" s="282"/>
      <c r="AF154" s="283"/>
      <c r="AG154" s="225"/>
      <c r="AH154" s="226"/>
      <c r="AI154" s="226"/>
      <c r="AJ154" s="226"/>
      <c r="AK154" s="226"/>
      <c r="AL154" s="226"/>
      <c r="AM154" s="226"/>
      <c r="AN154" s="226"/>
      <c r="AO154" s="227"/>
      <c r="AP154" s="271"/>
      <c r="AQ154" s="276"/>
      <c r="AR154" s="276"/>
      <c r="AS154" s="272"/>
      <c r="AT154" s="202"/>
      <c r="AU154" s="207"/>
      <c r="AV154" s="203"/>
      <c r="AW154" s="190"/>
      <c r="AX154" s="191"/>
      <c r="AY154" s="190"/>
      <c r="AZ154" s="191"/>
      <c r="BA154" s="202"/>
      <c r="BB154" s="203"/>
      <c r="BC154" s="271"/>
      <c r="BD154" s="272"/>
      <c r="BE154" s="202"/>
      <c r="BF154" s="203"/>
      <c r="BG154" s="202"/>
      <c r="BH154" s="207"/>
      <c r="BI154" s="203"/>
      <c r="BJ154" s="257"/>
      <c r="BK154" s="258"/>
      <c r="BL154" s="259"/>
      <c r="BM154" s="1"/>
      <c r="BN154" s="2"/>
    </row>
    <row r="155" spans="2:66" ht="15" customHeight="1" thickBot="1">
      <c r="B155" s="215"/>
      <c r="C155" s="216"/>
      <c r="D155" s="216"/>
      <c r="E155" s="216"/>
      <c r="F155" s="216"/>
      <c r="G155" s="216"/>
      <c r="H155" s="216"/>
      <c r="I155" s="216"/>
      <c r="J155" s="216"/>
      <c r="K155" s="216"/>
      <c r="L155" s="217"/>
      <c r="M155" s="192"/>
      <c r="N155" s="243"/>
      <c r="O155" s="243"/>
      <c r="P155" s="193"/>
      <c r="Q155" s="192"/>
      <c r="R155" s="243"/>
      <c r="S155" s="243"/>
      <c r="T155" s="193"/>
      <c r="U155" s="192"/>
      <c r="V155" s="243"/>
      <c r="W155" s="243"/>
      <c r="X155" s="193"/>
      <c r="Y155" s="192"/>
      <c r="Z155" s="243"/>
      <c r="AA155" s="243"/>
      <c r="AB155" s="193"/>
      <c r="AC155" s="284"/>
      <c r="AD155" s="285"/>
      <c r="AE155" s="285"/>
      <c r="AF155" s="286"/>
      <c r="AG155" s="228"/>
      <c r="AH155" s="229"/>
      <c r="AI155" s="229"/>
      <c r="AJ155" s="229"/>
      <c r="AK155" s="229"/>
      <c r="AL155" s="229"/>
      <c r="AM155" s="229"/>
      <c r="AN155" s="229"/>
      <c r="AO155" s="230"/>
      <c r="AP155" s="273"/>
      <c r="AQ155" s="277"/>
      <c r="AR155" s="277"/>
      <c r="AS155" s="274"/>
      <c r="AT155" s="204"/>
      <c r="AU155" s="208"/>
      <c r="AV155" s="205"/>
      <c r="AW155" s="192"/>
      <c r="AX155" s="193"/>
      <c r="AY155" s="192"/>
      <c r="AZ155" s="193"/>
      <c r="BA155" s="204"/>
      <c r="BB155" s="205"/>
      <c r="BC155" s="273"/>
      <c r="BD155" s="274"/>
      <c r="BE155" s="204"/>
      <c r="BF155" s="205"/>
      <c r="BG155" s="204"/>
      <c r="BH155" s="208"/>
      <c r="BI155" s="205"/>
      <c r="BJ155" s="260"/>
      <c r="BK155" s="261"/>
      <c r="BL155" s="262"/>
      <c r="BM155" s="1"/>
      <c r="BN155" s="2"/>
    </row>
    <row r="156" spans="2:66" ht="15" customHeight="1" thickTop="1">
      <c r="B156" s="209"/>
      <c r="C156" s="210"/>
      <c r="D156" s="210"/>
      <c r="E156" s="210"/>
      <c r="F156" s="210"/>
      <c r="G156" s="210"/>
      <c r="H156" s="210"/>
      <c r="I156" s="210"/>
      <c r="J156" s="210"/>
      <c r="K156" s="210"/>
      <c r="L156" s="211"/>
      <c r="M156" s="194"/>
      <c r="N156" s="219"/>
      <c r="O156" s="219"/>
      <c r="P156" s="195"/>
      <c r="Q156" s="194"/>
      <c r="R156" s="219"/>
      <c r="S156" s="219"/>
      <c r="T156" s="195"/>
      <c r="U156" s="194"/>
      <c r="V156" s="219"/>
      <c r="W156" s="219"/>
      <c r="X156" s="195"/>
      <c r="Y156" s="194"/>
      <c r="Z156" s="219"/>
      <c r="AA156" s="219"/>
      <c r="AB156" s="195"/>
      <c r="AC156" s="188"/>
      <c r="AD156" s="241"/>
      <c r="AE156" s="241"/>
      <c r="AF156" s="189"/>
      <c r="AG156" s="222" t="s">
        <v>215</v>
      </c>
      <c r="AH156" s="223"/>
      <c r="AI156" s="223"/>
      <c r="AJ156" s="223"/>
      <c r="AK156" s="223"/>
      <c r="AL156" s="223"/>
      <c r="AM156" s="223"/>
      <c r="AN156" s="223"/>
      <c r="AO156" s="224"/>
      <c r="AP156" s="269" t="s">
        <v>61</v>
      </c>
      <c r="AQ156" s="275"/>
      <c r="AR156" s="275"/>
      <c r="AS156" s="270"/>
      <c r="AT156" s="200">
        <f>'15.02'!AT156+AY156</f>
        <v>37</v>
      </c>
      <c r="AU156" s="206"/>
      <c r="AV156" s="201"/>
      <c r="AW156" s="188">
        <f>'15.02'!BG156</f>
        <v>37</v>
      </c>
      <c r="AX156" s="189"/>
      <c r="AY156" s="188"/>
      <c r="AZ156" s="189"/>
      <c r="BA156" s="200"/>
      <c r="BB156" s="201"/>
      <c r="BC156" s="269">
        <f>'15.02'!BC156+BA156</f>
        <v>0</v>
      </c>
      <c r="BD156" s="270"/>
      <c r="BE156" s="200">
        <f>'15.02'!BE156+BA156</f>
        <v>0</v>
      </c>
      <c r="BF156" s="201"/>
      <c r="BG156" s="200">
        <f>AT156-BE156</f>
        <v>37</v>
      </c>
      <c r="BH156" s="206"/>
      <c r="BI156" s="201"/>
      <c r="BJ156" s="254">
        <f>((LEFT(AP156,FIND(" ",AP156)-1)*BC156)/$S$279)</f>
        <v>0</v>
      </c>
      <c r="BK156" s="255"/>
      <c r="BL156" s="256"/>
      <c r="BM156" s="1"/>
      <c r="BN156" s="2"/>
    </row>
    <row r="157" spans="2:66" ht="15" customHeight="1">
      <c r="B157" s="212"/>
      <c r="C157" s="213"/>
      <c r="D157" s="213"/>
      <c r="E157" s="213"/>
      <c r="F157" s="213"/>
      <c r="G157" s="213"/>
      <c r="H157" s="213"/>
      <c r="I157" s="213"/>
      <c r="J157" s="213"/>
      <c r="K157" s="213"/>
      <c r="L157" s="214"/>
      <c r="M157" s="196"/>
      <c r="N157" s="220"/>
      <c r="O157" s="220"/>
      <c r="P157" s="197"/>
      <c r="Q157" s="196"/>
      <c r="R157" s="220"/>
      <c r="S157" s="220"/>
      <c r="T157" s="197"/>
      <c r="U157" s="196"/>
      <c r="V157" s="220"/>
      <c r="W157" s="220"/>
      <c r="X157" s="197"/>
      <c r="Y157" s="196"/>
      <c r="Z157" s="220"/>
      <c r="AA157" s="220"/>
      <c r="AB157" s="197"/>
      <c r="AC157" s="190"/>
      <c r="AD157" s="242"/>
      <c r="AE157" s="242"/>
      <c r="AF157" s="191"/>
      <c r="AG157" s="225"/>
      <c r="AH157" s="226"/>
      <c r="AI157" s="226"/>
      <c r="AJ157" s="226"/>
      <c r="AK157" s="226"/>
      <c r="AL157" s="226"/>
      <c r="AM157" s="226"/>
      <c r="AN157" s="226"/>
      <c r="AO157" s="227"/>
      <c r="AP157" s="271"/>
      <c r="AQ157" s="276"/>
      <c r="AR157" s="276"/>
      <c r="AS157" s="272"/>
      <c r="AT157" s="202"/>
      <c r="AU157" s="207"/>
      <c r="AV157" s="203"/>
      <c r="AW157" s="190"/>
      <c r="AX157" s="191"/>
      <c r="AY157" s="190"/>
      <c r="AZ157" s="191"/>
      <c r="BA157" s="202"/>
      <c r="BB157" s="203"/>
      <c r="BC157" s="271"/>
      <c r="BD157" s="272"/>
      <c r="BE157" s="202"/>
      <c r="BF157" s="203"/>
      <c r="BG157" s="202"/>
      <c r="BH157" s="207"/>
      <c r="BI157" s="203"/>
      <c r="BJ157" s="257"/>
      <c r="BK157" s="258"/>
      <c r="BL157" s="259"/>
      <c r="BM157" s="1"/>
      <c r="BN157" s="2"/>
    </row>
    <row r="158" spans="2:66" ht="15" customHeight="1" thickBot="1">
      <c r="B158" s="215"/>
      <c r="C158" s="216"/>
      <c r="D158" s="216"/>
      <c r="E158" s="216"/>
      <c r="F158" s="216"/>
      <c r="G158" s="216"/>
      <c r="H158" s="216"/>
      <c r="I158" s="216"/>
      <c r="J158" s="216"/>
      <c r="K158" s="216"/>
      <c r="L158" s="217"/>
      <c r="M158" s="198"/>
      <c r="N158" s="221"/>
      <c r="O158" s="221"/>
      <c r="P158" s="199"/>
      <c r="Q158" s="198"/>
      <c r="R158" s="221"/>
      <c r="S158" s="221"/>
      <c r="T158" s="199"/>
      <c r="U158" s="198"/>
      <c r="V158" s="221"/>
      <c r="W158" s="221"/>
      <c r="X158" s="199"/>
      <c r="Y158" s="198"/>
      <c r="Z158" s="221"/>
      <c r="AA158" s="221"/>
      <c r="AB158" s="199"/>
      <c r="AC158" s="192"/>
      <c r="AD158" s="243"/>
      <c r="AE158" s="243"/>
      <c r="AF158" s="193"/>
      <c r="AG158" s="228"/>
      <c r="AH158" s="229"/>
      <c r="AI158" s="229"/>
      <c r="AJ158" s="229"/>
      <c r="AK158" s="229"/>
      <c r="AL158" s="229"/>
      <c r="AM158" s="229"/>
      <c r="AN158" s="229"/>
      <c r="AO158" s="230"/>
      <c r="AP158" s="273"/>
      <c r="AQ158" s="277"/>
      <c r="AR158" s="277"/>
      <c r="AS158" s="274"/>
      <c r="AT158" s="204"/>
      <c r="AU158" s="208"/>
      <c r="AV158" s="205"/>
      <c r="AW158" s="192"/>
      <c r="AX158" s="193"/>
      <c r="AY158" s="192"/>
      <c r="AZ158" s="193"/>
      <c r="BA158" s="204"/>
      <c r="BB158" s="205"/>
      <c r="BC158" s="273"/>
      <c r="BD158" s="274"/>
      <c r="BE158" s="204"/>
      <c r="BF158" s="205"/>
      <c r="BG158" s="204"/>
      <c r="BH158" s="208"/>
      <c r="BI158" s="205"/>
      <c r="BJ158" s="260"/>
      <c r="BK158" s="261"/>
      <c r="BL158" s="262"/>
      <c r="BM158" s="1"/>
      <c r="BN158" s="2"/>
    </row>
    <row r="159" spans="2:66" ht="15" customHeight="1" thickTop="1" thickBot="1">
      <c r="B159" s="209"/>
      <c r="C159" s="210"/>
      <c r="D159" s="210"/>
      <c r="E159" s="210"/>
      <c r="F159" s="210"/>
      <c r="G159" s="210"/>
      <c r="H159" s="210"/>
      <c r="I159" s="210"/>
      <c r="J159" s="210"/>
      <c r="K159" s="210"/>
      <c r="L159" s="211"/>
      <c r="M159" s="218"/>
      <c r="N159" s="218"/>
      <c r="O159" s="218"/>
      <c r="P159" s="218"/>
      <c r="Q159" s="218"/>
      <c r="R159" s="218"/>
      <c r="S159" s="218"/>
      <c r="T159" s="218"/>
      <c r="U159" s="218"/>
      <c r="V159" s="218"/>
      <c r="W159" s="218"/>
      <c r="X159" s="218"/>
      <c r="Y159" s="218"/>
      <c r="Z159" s="218"/>
      <c r="AA159" s="218"/>
      <c r="AB159" s="218"/>
      <c r="AC159" s="182"/>
      <c r="AD159" s="182"/>
      <c r="AE159" s="182"/>
      <c r="AF159" s="182"/>
      <c r="AG159" s="222" t="s">
        <v>301</v>
      </c>
      <c r="AH159" s="223"/>
      <c r="AI159" s="223"/>
      <c r="AJ159" s="223"/>
      <c r="AK159" s="223"/>
      <c r="AL159" s="223"/>
      <c r="AM159" s="223"/>
      <c r="AN159" s="223"/>
      <c r="AO159" s="224"/>
      <c r="AP159" s="269" t="s">
        <v>52</v>
      </c>
      <c r="AQ159" s="275"/>
      <c r="AR159" s="275"/>
      <c r="AS159" s="270"/>
      <c r="AT159" s="200">
        <f>'15.02'!AT159+AY159</f>
        <v>10</v>
      </c>
      <c r="AU159" s="206"/>
      <c r="AV159" s="201"/>
      <c r="AW159" s="188">
        <f>'15.02'!BG159</f>
        <v>10</v>
      </c>
      <c r="AX159" s="189"/>
      <c r="AY159" s="188"/>
      <c r="AZ159" s="189"/>
      <c r="BA159" s="200"/>
      <c r="BB159" s="201"/>
      <c r="BC159" s="269">
        <f>'15.02'!BC159+BA159</f>
        <v>0</v>
      </c>
      <c r="BD159" s="270"/>
      <c r="BE159" s="200">
        <f>'15.02'!BE159+BA159</f>
        <v>0</v>
      </c>
      <c r="BF159" s="201"/>
      <c r="BG159" s="200">
        <f>AT159-BE159</f>
        <v>10</v>
      </c>
      <c r="BH159" s="206"/>
      <c r="BI159" s="201"/>
      <c r="BJ159" s="254">
        <f>((LEFT(AP159,FIND(" ",AP159)-1)*BC159)/$S$279)</f>
        <v>0</v>
      </c>
      <c r="BK159" s="255"/>
      <c r="BL159" s="256"/>
      <c r="BM159" s="1"/>
      <c r="BN159" s="2"/>
    </row>
    <row r="160" spans="2:66" ht="15" customHeight="1" thickTop="1" thickBot="1">
      <c r="B160" s="212"/>
      <c r="C160" s="213"/>
      <c r="D160" s="213"/>
      <c r="E160" s="213"/>
      <c r="F160" s="213"/>
      <c r="G160" s="213"/>
      <c r="H160" s="213"/>
      <c r="I160" s="213"/>
      <c r="J160" s="213"/>
      <c r="K160" s="213"/>
      <c r="L160" s="214"/>
      <c r="M160" s="218"/>
      <c r="N160" s="218"/>
      <c r="O160" s="218"/>
      <c r="P160" s="218"/>
      <c r="Q160" s="218"/>
      <c r="R160" s="218"/>
      <c r="S160" s="218"/>
      <c r="T160" s="218"/>
      <c r="U160" s="218"/>
      <c r="V160" s="218"/>
      <c r="W160" s="218"/>
      <c r="X160" s="218"/>
      <c r="Y160" s="218"/>
      <c r="Z160" s="218"/>
      <c r="AA160" s="218"/>
      <c r="AB160" s="218"/>
      <c r="AC160" s="182"/>
      <c r="AD160" s="182"/>
      <c r="AE160" s="182"/>
      <c r="AF160" s="182"/>
      <c r="AG160" s="225"/>
      <c r="AH160" s="226"/>
      <c r="AI160" s="226"/>
      <c r="AJ160" s="226"/>
      <c r="AK160" s="226"/>
      <c r="AL160" s="226"/>
      <c r="AM160" s="226"/>
      <c r="AN160" s="226"/>
      <c r="AO160" s="227"/>
      <c r="AP160" s="271"/>
      <c r="AQ160" s="276"/>
      <c r="AR160" s="276"/>
      <c r="AS160" s="272"/>
      <c r="AT160" s="202"/>
      <c r="AU160" s="207"/>
      <c r="AV160" s="203"/>
      <c r="AW160" s="190"/>
      <c r="AX160" s="191"/>
      <c r="AY160" s="190"/>
      <c r="AZ160" s="191"/>
      <c r="BA160" s="202"/>
      <c r="BB160" s="203"/>
      <c r="BC160" s="271"/>
      <c r="BD160" s="272"/>
      <c r="BE160" s="202"/>
      <c r="BF160" s="203"/>
      <c r="BG160" s="202"/>
      <c r="BH160" s="207"/>
      <c r="BI160" s="203"/>
      <c r="BJ160" s="257"/>
      <c r="BK160" s="258"/>
      <c r="BL160" s="259"/>
      <c r="BM160" s="1"/>
      <c r="BN160" s="2"/>
    </row>
    <row r="161" spans="2:67" ht="15" customHeight="1" thickTop="1" thickBot="1">
      <c r="B161" s="215"/>
      <c r="C161" s="216"/>
      <c r="D161" s="216"/>
      <c r="E161" s="216"/>
      <c r="F161" s="216"/>
      <c r="G161" s="216"/>
      <c r="H161" s="216"/>
      <c r="I161" s="216"/>
      <c r="J161" s="216"/>
      <c r="K161" s="216"/>
      <c r="L161" s="217"/>
      <c r="M161" s="218"/>
      <c r="N161" s="218"/>
      <c r="O161" s="218"/>
      <c r="P161" s="218"/>
      <c r="Q161" s="218"/>
      <c r="R161" s="218"/>
      <c r="S161" s="218"/>
      <c r="T161" s="218"/>
      <c r="U161" s="218"/>
      <c r="V161" s="218"/>
      <c r="W161" s="218"/>
      <c r="X161" s="218"/>
      <c r="Y161" s="218"/>
      <c r="Z161" s="218"/>
      <c r="AA161" s="218"/>
      <c r="AB161" s="218"/>
      <c r="AC161" s="182"/>
      <c r="AD161" s="182"/>
      <c r="AE161" s="182"/>
      <c r="AF161" s="182"/>
      <c r="AG161" s="228"/>
      <c r="AH161" s="229"/>
      <c r="AI161" s="229"/>
      <c r="AJ161" s="229"/>
      <c r="AK161" s="229"/>
      <c r="AL161" s="229"/>
      <c r="AM161" s="229"/>
      <c r="AN161" s="229"/>
      <c r="AO161" s="230"/>
      <c r="AP161" s="273"/>
      <c r="AQ161" s="277"/>
      <c r="AR161" s="277"/>
      <c r="AS161" s="274"/>
      <c r="AT161" s="204"/>
      <c r="AU161" s="208"/>
      <c r="AV161" s="205"/>
      <c r="AW161" s="192"/>
      <c r="AX161" s="193"/>
      <c r="AY161" s="192"/>
      <c r="AZ161" s="193"/>
      <c r="BA161" s="204"/>
      <c r="BB161" s="205"/>
      <c r="BC161" s="273"/>
      <c r="BD161" s="274"/>
      <c r="BE161" s="204"/>
      <c r="BF161" s="205"/>
      <c r="BG161" s="204"/>
      <c r="BH161" s="208"/>
      <c r="BI161" s="205"/>
      <c r="BJ161" s="260"/>
      <c r="BK161" s="261"/>
      <c r="BL161" s="262"/>
      <c r="BM161" s="1"/>
      <c r="BN161" s="2"/>
    </row>
    <row r="162" spans="2:67" ht="15" customHeight="1" thickTop="1" thickBot="1">
      <c r="B162" s="209"/>
      <c r="C162" s="210"/>
      <c r="D162" s="210"/>
      <c r="E162" s="210"/>
      <c r="F162" s="210"/>
      <c r="G162" s="210"/>
      <c r="H162" s="210"/>
      <c r="I162" s="210"/>
      <c r="J162" s="210"/>
      <c r="K162" s="210"/>
      <c r="L162" s="211"/>
      <c r="M162" s="218"/>
      <c r="N162" s="218"/>
      <c r="O162" s="218"/>
      <c r="P162" s="218"/>
      <c r="Q162" s="218"/>
      <c r="R162" s="218"/>
      <c r="S162" s="218"/>
      <c r="T162" s="218"/>
      <c r="U162" s="218"/>
      <c r="V162" s="218"/>
      <c r="W162" s="218"/>
      <c r="X162" s="218"/>
      <c r="Y162" s="218"/>
      <c r="Z162" s="218"/>
      <c r="AA162" s="218"/>
      <c r="AB162" s="218"/>
      <c r="AC162" s="182"/>
      <c r="AD162" s="182"/>
      <c r="AE162" s="182"/>
      <c r="AF162" s="182"/>
      <c r="AG162" s="222" t="s">
        <v>164</v>
      </c>
      <c r="AH162" s="223"/>
      <c r="AI162" s="223"/>
      <c r="AJ162" s="223"/>
      <c r="AK162" s="223"/>
      <c r="AL162" s="223"/>
      <c r="AM162" s="223"/>
      <c r="AN162" s="223"/>
      <c r="AO162" s="224"/>
      <c r="AP162" s="269" t="s">
        <v>52</v>
      </c>
      <c r="AQ162" s="275"/>
      <c r="AR162" s="275"/>
      <c r="AS162" s="270"/>
      <c r="AT162" s="200">
        <f>'15.02'!AT162+AY162</f>
        <v>0</v>
      </c>
      <c r="AU162" s="206"/>
      <c r="AV162" s="201"/>
      <c r="AW162" s="188">
        <f>'15.02'!BG162</f>
        <v>0</v>
      </c>
      <c r="AX162" s="189"/>
      <c r="AY162" s="188"/>
      <c r="AZ162" s="189"/>
      <c r="BA162" s="200"/>
      <c r="BB162" s="201"/>
      <c r="BC162" s="269">
        <f>'15.02'!BC162+BA162</f>
        <v>0</v>
      </c>
      <c r="BD162" s="270"/>
      <c r="BE162" s="200">
        <f>'15.02'!BE162+BA162</f>
        <v>0</v>
      </c>
      <c r="BF162" s="201"/>
      <c r="BG162" s="200">
        <f>AT162-BE162</f>
        <v>0</v>
      </c>
      <c r="BH162" s="206"/>
      <c r="BI162" s="201"/>
      <c r="BJ162" s="254">
        <f>((LEFT(AP162,FIND(" ",AP162)-1)*BC162)/$S$279)</f>
        <v>0</v>
      </c>
      <c r="BK162" s="255"/>
      <c r="BL162" s="256"/>
      <c r="BM162" s="1"/>
      <c r="BN162" s="2"/>
    </row>
    <row r="163" spans="2:67" ht="15" customHeight="1" thickTop="1" thickBot="1">
      <c r="B163" s="212"/>
      <c r="C163" s="213"/>
      <c r="D163" s="213"/>
      <c r="E163" s="213"/>
      <c r="F163" s="213"/>
      <c r="G163" s="213"/>
      <c r="H163" s="213"/>
      <c r="I163" s="213"/>
      <c r="J163" s="213"/>
      <c r="K163" s="213"/>
      <c r="L163" s="214"/>
      <c r="M163" s="218"/>
      <c r="N163" s="218"/>
      <c r="O163" s="218"/>
      <c r="P163" s="218"/>
      <c r="Q163" s="218"/>
      <c r="R163" s="218"/>
      <c r="S163" s="218"/>
      <c r="T163" s="218"/>
      <c r="U163" s="218"/>
      <c r="V163" s="218"/>
      <c r="W163" s="218"/>
      <c r="X163" s="218"/>
      <c r="Y163" s="218"/>
      <c r="Z163" s="218"/>
      <c r="AA163" s="218"/>
      <c r="AB163" s="218"/>
      <c r="AC163" s="182"/>
      <c r="AD163" s="182"/>
      <c r="AE163" s="182"/>
      <c r="AF163" s="182"/>
      <c r="AG163" s="225"/>
      <c r="AH163" s="226"/>
      <c r="AI163" s="226"/>
      <c r="AJ163" s="226"/>
      <c r="AK163" s="226"/>
      <c r="AL163" s="226"/>
      <c r="AM163" s="226"/>
      <c r="AN163" s="226"/>
      <c r="AO163" s="227"/>
      <c r="AP163" s="271"/>
      <c r="AQ163" s="276"/>
      <c r="AR163" s="276"/>
      <c r="AS163" s="272"/>
      <c r="AT163" s="202"/>
      <c r="AU163" s="207"/>
      <c r="AV163" s="203"/>
      <c r="AW163" s="190"/>
      <c r="AX163" s="191"/>
      <c r="AY163" s="190"/>
      <c r="AZ163" s="191"/>
      <c r="BA163" s="202"/>
      <c r="BB163" s="203"/>
      <c r="BC163" s="271"/>
      <c r="BD163" s="272"/>
      <c r="BE163" s="202"/>
      <c r="BF163" s="203"/>
      <c r="BG163" s="202"/>
      <c r="BH163" s="207"/>
      <c r="BI163" s="203"/>
      <c r="BJ163" s="257"/>
      <c r="BK163" s="258"/>
      <c r="BL163" s="259"/>
      <c r="BM163" s="1"/>
      <c r="BN163" s="2"/>
    </row>
    <row r="164" spans="2:67" ht="15" customHeight="1" thickTop="1" thickBot="1">
      <c r="B164" s="215"/>
      <c r="C164" s="216"/>
      <c r="D164" s="216"/>
      <c r="E164" s="216"/>
      <c r="F164" s="216"/>
      <c r="G164" s="216"/>
      <c r="H164" s="216"/>
      <c r="I164" s="216"/>
      <c r="J164" s="216"/>
      <c r="K164" s="216"/>
      <c r="L164" s="217"/>
      <c r="M164" s="218"/>
      <c r="N164" s="218"/>
      <c r="O164" s="218"/>
      <c r="P164" s="218"/>
      <c r="Q164" s="218"/>
      <c r="R164" s="218"/>
      <c r="S164" s="218"/>
      <c r="T164" s="218"/>
      <c r="U164" s="218"/>
      <c r="V164" s="218"/>
      <c r="W164" s="218"/>
      <c r="X164" s="218"/>
      <c r="Y164" s="218"/>
      <c r="Z164" s="218"/>
      <c r="AA164" s="218"/>
      <c r="AB164" s="218"/>
      <c r="AC164" s="182"/>
      <c r="AD164" s="182"/>
      <c r="AE164" s="182"/>
      <c r="AF164" s="182"/>
      <c r="AG164" s="228"/>
      <c r="AH164" s="229"/>
      <c r="AI164" s="229"/>
      <c r="AJ164" s="229"/>
      <c r="AK164" s="229"/>
      <c r="AL164" s="229"/>
      <c r="AM164" s="229"/>
      <c r="AN164" s="229"/>
      <c r="AO164" s="230"/>
      <c r="AP164" s="273"/>
      <c r="AQ164" s="277"/>
      <c r="AR164" s="277"/>
      <c r="AS164" s="274"/>
      <c r="AT164" s="204"/>
      <c r="AU164" s="208"/>
      <c r="AV164" s="205"/>
      <c r="AW164" s="192"/>
      <c r="AX164" s="193"/>
      <c r="AY164" s="192"/>
      <c r="AZ164" s="193"/>
      <c r="BA164" s="204"/>
      <c r="BB164" s="205"/>
      <c r="BC164" s="273"/>
      <c r="BD164" s="274"/>
      <c r="BE164" s="204"/>
      <c r="BF164" s="205"/>
      <c r="BG164" s="204"/>
      <c r="BH164" s="208"/>
      <c r="BI164" s="205"/>
      <c r="BJ164" s="260"/>
      <c r="BK164" s="261"/>
      <c r="BL164" s="262"/>
      <c r="BM164" s="1"/>
      <c r="BN164" s="2"/>
    </row>
    <row r="165" spans="2:67" ht="15" customHeight="1" thickTop="1" thickBot="1">
      <c r="B165" s="209"/>
      <c r="C165" s="210"/>
      <c r="D165" s="210"/>
      <c r="E165" s="210"/>
      <c r="F165" s="210"/>
      <c r="G165" s="210"/>
      <c r="H165" s="210"/>
      <c r="I165" s="210"/>
      <c r="J165" s="210"/>
      <c r="K165" s="210"/>
      <c r="L165" s="211"/>
      <c r="M165" s="218"/>
      <c r="N165" s="218"/>
      <c r="O165" s="218"/>
      <c r="P165" s="218"/>
      <c r="Q165" s="218"/>
      <c r="R165" s="218"/>
      <c r="S165" s="218"/>
      <c r="T165" s="218"/>
      <c r="U165" s="218"/>
      <c r="V165" s="218"/>
      <c r="W165" s="218"/>
      <c r="X165" s="218"/>
      <c r="Y165" s="218"/>
      <c r="Z165" s="218"/>
      <c r="AA165" s="218"/>
      <c r="AB165" s="218"/>
      <c r="AC165" s="182"/>
      <c r="AD165" s="182"/>
      <c r="AE165" s="182"/>
      <c r="AF165" s="182"/>
      <c r="AG165" s="265" t="s">
        <v>63</v>
      </c>
      <c r="AH165" s="265"/>
      <c r="AI165" s="265"/>
      <c r="AJ165" s="265"/>
      <c r="AK165" s="265"/>
      <c r="AL165" s="265"/>
      <c r="AM165" s="265"/>
      <c r="AN165" s="265"/>
      <c r="AO165" s="265"/>
      <c r="AP165" s="265"/>
      <c r="AQ165" s="265"/>
      <c r="AR165" s="265"/>
      <c r="AS165" s="265"/>
      <c r="AT165" s="265"/>
      <c r="AU165" s="265"/>
      <c r="AV165" s="265"/>
      <c r="AW165" s="265"/>
      <c r="AX165" s="265"/>
      <c r="AY165" s="265"/>
      <c r="AZ165" s="265"/>
      <c r="BA165" s="265"/>
      <c r="BB165" s="265"/>
      <c r="BC165" s="265"/>
      <c r="BD165" s="265"/>
      <c r="BE165" s="265"/>
      <c r="BF165" s="265"/>
      <c r="BG165" s="265"/>
      <c r="BH165" s="265"/>
      <c r="BI165" s="266"/>
      <c r="BJ165" s="254">
        <f>SUM(BG66:BI164)</f>
        <v>604</v>
      </c>
      <c r="BK165" s="255"/>
      <c r="BL165" s="256"/>
      <c r="BM165" s="263" t="s">
        <v>263</v>
      </c>
      <c r="BN165" s="264"/>
      <c r="BO165" s="264"/>
    </row>
    <row r="166" spans="2:67" ht="15" customHeight="1" thickTop="1" thickBot="1">
      <c r="B166" s="212"/>
      <c r="C166" s="213"/>
      <c r="D166" s="213"/>
      <c r="E166" s="213"/>
      <c r="F166" s="213"/>
      <c r="G166" s="213"/>
      <c r="H166" s="213"/>
      <c r="I166" s="213"/>
      <c r="J166" s="213"/>
      <c r="K166" s="213"/>
      <c r="L166" s="214"/>
      <c r="M166" s="218"/>
      <c r="N166" s="218"/>
      <c r="O166" s="218"/>
      <c r="P166" s="218"/>
      <c r="Q166" s="218"/>
      <c r="R166" s="218"/>
      <c r="S166" s="218"/>
      <c r="T166" s="218"/>
      <c r="U166" s="218"/>
      <c r="V166" s="218"/>
      <c r="W166" s="218"/>
      <c r="X166" s="218"/>
      <c r="Y166" s="218"/>
      <c r="Z166" s="218"/>
      <c r="AA166" s="218"/>
      <c r="AB166" s="218"/>
      <c r="AC166" s="182"/>
      <c r="AD166" s="182"/>
      <c r="AE166" s="182"/>
      <c r="AF166" s="182"/>
      <c r="AG166" s="267"/>
      <c r="AH166" s="267"/>
      <c r="AI166" s="267"/>
      <c r="AJ166" s="267"/>
      <c r="AK166" s="267"/>
      <c r="AL166" s="267"/>
      <c r="AM166" s="267"/>
      <c r="AN166" s="267"/>
      <c r="AO166" s="267"/>
      <c r="AP166" s="267"/>
      <c r="AQ166" s="267"/>
      <c r="AR166" s="267"/>
      <c r="AS166" s="267"/>
      <c r="AT166" s="267"/>
      <c r="AU166" s="267"/>
      <c r="AV166" s="267"/>
      <c r="AW166" s="267"/>
      <c r="AX166" s="267"/>
      <c r="AY166" s="267"/>
      <c r="AZ166" s="267"/>
      <c r="BA166" s="267"/>
      <c r="BB166" s="267"/>
      <c r="BC166" s="267"/>
      <c r="BD166" s="267"/>
      <c r="BE166" s="267"/>
      <c r="BF166" s="267"/>
      <c r="BG166" s="267"/>
      <c r="BH166" s="267"/>
      <c r="BI166" s="268"/>
      <c r="BJ166" s="257"/>
      <c r="BK166" s="258"/>
      <c r="BL166" s="259"/>
      <c r="BM166" s="263"/>
      <c r="BN166" s="264"/>
      <c r="BO166" s="264"/>
    </row>
    <row r="167" spans="2:67" ht="15" customHeight="1" thickTop="1" thickBot="1">
      <c r="B167" s="215"/>
      <c r="C167" s="216"/>
      <c r="D167" s="216"/>
      <c r="E167" s="216"/>
      <c r="F167" s="216"/>
      <c r="G167" s="216"/>
      <c r="H167" s="216"/>
      <c r="I167" s="216"/>
      <c r="J167" s="216"/>
      <c r="K167" s="216"/>
      <c r="L167" s="217"/>
      <c r="M167" s="218"/>
      <c r="N167" s="218"/>
      <c r="O167" s="218"/>
      <c r="P167" s="218"/>
      <c r="Q167" s="218"/>
      <c r="R167" s="218"/>
      <c r="S167" s="218"/>
      <c r="T167" s="218"/>
      <c r="U167" s="218"/>
      <c r="V167" s="218"/>
      <c r="W167" s="218"/>
      <c r="X167" s="218"/>
      <c r="Y167" s="218"/>
      <c r="Z167" s="218"/>
      <c r="AA167" s="218"/>
      <c r="AB167" s="218"/>
      <c r="AC167" s="182"/>
      <c r="AD167" s="182"/>
      <c r="AE167" s="182"/>
      <c r="AF167" s="182"/>
      <c r="AG167" s="267"/>
      <c r="AH167" s="267"/>
      <c r="AI167" s="267"/>
      <c r="AJ167" s="267"/>
      <c r="AK167" s="267"/>
      <c r="AL167" s="267"/>
      <c r="AM167" s="267"/>
      <c r="AN167" s="267"/>
      <c r="AO167" s="267"/>
      <c r="AP167" s="267"/>
      <c r="AQ167" s="267"/>
      <c r="AR167" s="267"/>
      <c r="AS167" s="267"/>
      <c r="AT167" s="267"/>
      <c r="AU167" s="267"/>
      <c r="AV167" s="267"/>
      <c r="AW167" s="267"/>
      <c r="AX167" s="267"/>
      <c r="AY167" s="267"/>
      <c r="AZ167" s="267"/>
      <c r="BA167" s="267"/>
      <c r="BB167" s="267"/>
      <c r="BC167" s="267"/>
      <c r="BD167" s="267"/>
      <c r="BE167" s="267"/>
      <c r="BF167" s="267"/>
      <c r="BG167" s="267"/>
      <c r="BH167" s="267"/>
      <c r="BI167" s="268"/>
      <c r="BJ167" s="260"/>
      <c r="BK167" s="261"/>
      <c r="BL167" s="262"/>
      <c r="BM167" s="263"/>
      <c r="BN167" s="264"/>
      <c r="BO167" s="264"/>
    </row>
    <row r="168" spans="2:67" ht="15" customHeight="1" thickTop="1" thickBot="1">
      <c r="B168" s="209"/>
      <c r="C168" s="210"/>
      <c r="D168" s="210"/>
      <c r="E168" s="210"/>
      <c r="F168" s="210"/>
      <c r="G168" s="210"/>
      <c r="H168" s="210"/>
      <c r="I168" s="210"/>
      <c r="J168" s="210"/>
      <c r="K168" s="210"/>
      <c r="L168" s="211"/>
      <c r="M168" s="218"/>
      <c r="N168" s="218"/>
      <c r="O168" s="218"/>
      <c r="P168" s="218"/>
      <c r="Q168" s="218"/>
      <c r="R168" s="218"/>
      <c r="S168" s="218"/>
      <c r="T168" s="218"/>
      <c r="U168" s="218"/>
      <c r="V168" s="218"/>
      <c r="W168" s="218"/>
      <c r="X168" s="218"/>
      <c r="Y168" s="218"/>
      <c r="Z168" s="218"/>
      <c r="AA168" s="218"/>
      <c r="AB168" s="218"/>
      <c r="AC168" s="182"/>
      <c r="AD168" s="182"/>
      <c r="AE168" s="182"/>
      <c r="AF168" s="182"/>
      <c r="AG168" s="246" t="s">
        <v>40</v>
      </c>
      <c r="AH168" s="246"/>
      <c r="AI168" s="246"/>
      <c r="AJ168" s="246"/>
      <c r="AK168" s="246"/>
      <c r="AL168" s="246"/>
      <c r="AM168" s="246"/>
      <c r="AN168" s="246"/>
      <c r="AO168" s="246"/>
      <c r="AP168" s="246" t="s">
        <v>41</v>
      </c>
      <c r="AQ168" s="246"/>
      <c r="AR168" s="246"/>
      <c r="AS168" s="246"/>
      <c r="AT168" s="247" t="s">
        <v>42</v>
      </c>
      <c r="AU168" s="247"/>
      <c r="AV168" s="247"/>
      <c r="AW168" s="246" t="s">
        <v>43</v>
      </c>
      <c r="AX168" s="246"/>
      <c r="AY168" s="246"/>
      <c r="AZ168" s="246"/>
      <c r="BA168" s="246"/>
      <c r="BB168" s="246"/>
      <c r="BC168" s="248" t="s">
        <v>44</v>
      </c>
      <c r="BD168" s="249"/>
      <c r="BE168" s="248" t="s">
        <v>45</v>
      </c>
      <c r="BF168" s="249"/>
      <c r="BG168" s="246" t="s">
        <v>46</v>
      </c>
      <c r="BH168" s="246"/>
      <c r="BI168" s="246"/>
      <c r="BJ168" s="254">
        <f>SUM(BG174:BI209)</f>
        <v>11</v>
      </c>
      <c r="BK168" s="255"/>
      <c r="BL168" s="256"/>
      <c r="BM168" s="263" t="s">
        <v>264</v>
      </c>
      <c r="BN168" s="264"/>
      <c r="BO168" s="264"/>
    </row>
    <row r="169" spans="2:67" ht="15" customHeight="1" thickTop="1" thickBot="1">
      <c r="B169" s="212"/>
      <c r="C169" s="213"/>
      <c r="D169" s="213"/>
      <c r="E169" s="213"/>
      <c r="F169" s="213"/>
      <c r="G169" s="213"/>
      <c r="H169" s="213"/>
      <c r="I169" s="213"/>
      <c r="J169" s="213"/>
      <c r="K169" s="213"/>
      <c r="L169" s="214"/>
      <c r="M169" s="218"/>
      <c r="N169" s="218"/>
      <c r="O169" s="218"/>
      <c r="P169" s="218"/>
      <c r="Q169" s="218"/>
      <c r="R169" s="218"/>
      <c r="S169" s="218"/>
      <c r="T169" s="218"/>
      <c r="U169" s="218"/>
      <c r="V169" s="218"/>
      <c r="W169" s="218"/>
      <c r="X169" s="218"/>
      <c r="Y169" s="218"/>
      <c r="Z169" s="218"/>
      <c r="AA169" s="218"/>
      <c r="AB169" s="218"/>
      <c r="AC169" s="182"/>
      <c r="AD169" s="182"/>
      <c r="AE169" s="182"/>
      <c r="AF169" s="182"/>
      <c r="AG169" s="246"/>
      <c r="AH169" s="246"/>
      <c r="AI169" s="246"/>
      <c r="AJ169" s="246"/>
      <c r="AK169" s="246"/>
      <c r="AL169" s="246"/>
      <c r="AM169" s="246"/>
      <c r="AN169" s="246"/>
      <c r="AO169" s="246"/>
      <c r="AP169" s="246"/>
      <c r="AQ169" s="246"/>
      <c r="AR169" s="246"/>
      <c r="AS169" s="246"/>
      <c r="AT169" s="247"/>
      <c r="AU169" s="247"/>
      <c r="AV169" s="247"/>
      <c r="AW169" s="246"/>
      <c r="AX169" s="246"/>
      <c r="AY169" s="246"/>
      <c r="AZ169" s="246"/>
      <c r="BA169" s="246"/>
      <c r="BB169" s="246"/>
      <c r="BC169" s="250"/>
      <c r="BD169" s="251"/>
      <c r="BE169" s="250"/>
      <c r="BF169" s="251"/>
      <c r="BG169" s="246"/>
      <c r="BH169" s="246"/>
      <c r="BI169" s="246"/>
      <c r="BJ169" s="257"/>
      <c r="BK169" s="258"/>
      <c r="BL169" s="259"/>
      <c r="BM169" s="263"/>
      <c r="BN169" s="264"/>
      <c r="BO169" s="264"/>
    </row>
    <row r="170" spans="2:67" ht="15" customHeight="1" thickTop="1" thickBot="1">
      <c r="B170" s="215"/>
      <c r="C170" s="216"/>
      <c r="D170" s="216"/>
      <c r="E170" s="216"/>
      <c r="F170" s="216"/>
      <c r="G170" s="216"/>
      <c r="H170" s="216"/>
      <c r="I170" s="216"/>
      <c r="J170" s="216"/>
      <c r="K170" s="216"/>
      <c r="L170" s="217"/>
      <c r="M170" s="218"/>
      <c r="N170" s="218"/>
      <c r="O170" s="218"/>
      <c r="P170" s="218"/>
      <c r="Q170" s="218"/>
      <c r="R170" s="218"/>
      <c r="S170" s="218"/>
      <c r="T170" s="218"/>
      <c r="U170" s="218"/>
      <c r="V170" s="218"/>
      <c r="W170" s="218"/>
      <c r="X170" s="218"/>
      <c r="Y170" s="218"/>
      <c r="Z170" s="218"/>
      <c r="AA170" s="218"/>
      <c r="AB170" s="218"/>
      <c r="AC170" s="182"/>
      <c r="AD170" s="182"/>
      <c r="AE170" s="182"/>
      <c r="AF170" s="182"/>
      <c r="AG170" s="246"/>
      <c r="AH170" s="246"/>
      <c r="AI170" s="246"/>
      <c r="AJ170" s="246"/>
      <c r="AK170" s="246"/>
      <c r="AL170" s="246"/>
      <c r="AM170" s="246"/>
      <c r="AN170" s="246"/>
      <c r="AO170" s="246"/>
      <c r="AP170" s="246"/>
      <c r="AQ170" s="246"/>
      <c r="AR170" s="246"/>
      <c r="AS170" s="246"/>
      <c r="AT170" s="247"/>
      <c r="AU170" s="247"/>
      <c r="AV170" s="247"/>
      <c r="AW170" s="246"/>
      <c r="AX170" s="246"/>
      <c r="AY170" s="246"/>
      <c r="AZ170" s="246"/>
      <c r="BA170" s="246"/>
      <c r="BB170" s="246"/>
      <c r="BC170" s="250"/>
      <c r="BD170" s="251"/>
      <c r="BE170" s="250"/>
      <c r="BF170" s="251"/>
      <c r="BG170" s="246"/>
      <c r="BH170" s="246"/>
      <c r="BI170" s="246"/>
      <c r="BJ170" s="260"/>
      <c r="BK170" s="261"/>
      <c r="BL170" s="262"/>
      <c r="BM170" s="263"/>
      <c r="BN170" s="264"/>
      <c r="BO170" s="264"/>
    </row>
    <row r="171" spans="2:67" ht="15" customHeight="1" thickTop="1" thickBot="1">
      <c r="B171" s="209"/>
      <c r="C171" s="210"/>
      <c r="D171" s="210"/>
      <c r="E171" s="210"/>
      <c r="F171" s="210"/>
      <c r="G171" s="210"/>
      <c r="H171" s="210"/>
      <c r="I171" s="210"/>
      <c r="J171" s="210"/>
      <c r="K171" s="210"/>
      <c r="L171" s="211"/>
      <c r="M171" s="218"/>
      <c r="N171" s="218"/>
      <c r="O171" s="218"/>
      <c r="P171" s="218"/>
      <c r="Q171" s="218"/>
      <c r="R171" s="218"/>
      <c r="S171" s="218"/>
      <c r="T171" s="218"/>
      <c r="U171" s="218"/>
      <c r="V171" s="218"/>
      <c r="W171" s="218"/>
      <c r="X171" s="218"/>
      <c r="Y171" s="218"/>
      <c r="Z171" s="218"/>
      <c r="AA171" s="218"/>
      <c r="AB171" s="218"/>
      <c r="AC171" s="182"/>
      <c r="AD171" s="182"/>
      <c r="AE171" s="182"/>
      <c r="AF171" s="182"/>
      <c r="AG171" s="246"/>
      <c r="AH171" s="246"/>
      <c r="AI171" s="246"/>
      <c r="AJ171" s="246"/>
      <c r="AK171" s="246"/>
      <c r="AL171" s="246"/>
      <c r="AM171" s="246"/>
      <c r="AN171" s="246"/>
      <c r="AO171" s="246"/>
      <c r="AP171" s="246"/>
      <c r="AQ171" s="246"/>
      <c r="AR171" s="246"/>
      <c r="AS171" s="246"/>
      <c r="AT171" s="247"/>
      <c r="AU171" s="247"/>
      <c r="AV171" s="247"/>
      <c r="AW171" s="246" t="s">
        <v>48</v>
      </c>
      <c r="AX171" s="246"/>
      <c r="AY171" s="246" t="s">
        <v>49</v>
      </c>
      <c r="AZ171" s="246"/>
      <c r="BA171" s="246" t="s">
        <v>50</v>
      </c>
      <c r="BB171" s="246"/>
      <c r="BC171" s="250"/>
      <c r="BD171" s="251"/>
      <c r="BE171" s="250"/>
      <c r="BF171" s="251"/>
      <c r="BG171" s="246"/>
      <c r="BH171" s="246"/>
      <c r="BI171" s="246"/>
      <c r="BJ171" s="254">
        <f>BJ165+BJ168+BJ177</f>
        <v>616.1</v>
      </c>
      <c r="BK171" s="255"/>
      <c r="BL171" s="256"/>
      <c r="BM171" s="263" t="s">
        <v>265</v>
      </c>
      <c r="BN171" s="264"/>
      <c r="BO171" s="264"/>
    </row>
    <row r="172" spans="2:67" ht="15" customHeight="1" thickTop="1" thickBot="1">
      <c r="B172" s="212"/>
      <c r="C172" s="213"/>
      <c r="D172" s="213"/>
      <c r="E172" s="213"/>
      <c r="F172" s="213"/>
      <c r="G172" s="213"/>
      <c r="H172" s="213"/>
      <c r="I172" s="213"/>
      <c r="J172" s="213"/>
      <c r="K172" s="213"/>
      <c r="L172" s="214"/>
      <c r="M172" s="218"/>
      <c r="N172" s="218"/>
      <c r="O172" s="218"/>
      <c r="P172" s="218"/>
      <c r="Q172" s="218"/>
      <c r="R172" s="218"/>
      <c r="S172" s="218"/>
      <c r="T172" s="218"/>
      <c r="U172" s="218"/>
      <c r="V172" s="218"/>
      <c r="W172" s="218"/>
      <c r="X172" s="218"/>
      <c r="Y172" s="218"/>
      <c r="Z172" s="218"/>
      <c r="AA172" s="218"/>
      <c r="AB172" s="218"/>
      <c r="AC172" s="182"/>
      <c r="AD172" s="182"/>
      <c r="AE172" s="182"/>
      <c r="AF172" s="182"/>
      <c r="AG172" s="246"/>
      <c r="AH172" s="246"/>
      <c r="AI172" s="246"/>
      <c r="AJ172" s="246"/>
      <c r="AK172" s="246"/>
      <c r="AL172" s="246"/>
      <c r="AM172" s="246"/>
      <c r="AN172" s="246"/>
      <c r="AO172" s="246"/>
      <c r="AP172" s="246"/>
      <c r="AQ172" s="246"/>
      <c r="AR172" s="246"/>
      <c r="AS172" s="246"/>
      <c r="AT172" s="247"/>
      <c r="AU172" s="247"/>
      <c r="AV172" s="247"/>
      <c r="AW172" s="246"/>
      <c r="AX172" s="246"/>
      <c r="AY172" s="246"/>
      <c r="AZ172" s="246"/>
      <c r="BA172" s="246"/>
      <c r="BB172" s="246"/>
      <c r="BC172" s="250"/>
      <c r="BD172" s="251"/>
      <c r="BE172" s="250"/>
      <c r="BF172" s="251"/>
      <c r="BG172" s="246"/>
      <c r="BH172" s="246"/>
      <c r="BI172" s="246"/>
      <c r="BJ172" s="257"/>
      <c r="BK172" s="258"/>
      <c r="BL172" s="259"/>
      <c r="BM172" s="263"/>
      <c r="BN172" s="264"/>
      <c r="BO172" s="264"/>
    </row>
    <row r="173" spans="2:67" ht="15" customHeight="1" thickTop="1" thickBot="1">
      <c r="B173" s="215"/>
      <c r="C173" s="216"/>
      <c r="D173" s="216"/>
      <c r="E173" s="216"/>
      <c r="F173" s="216"/>
      <c r="G173" s="216"/>
      <c r="H173" s="216"/>
      <c r="I173" s="216"/>
      <c r="J173" s="216"/>
      <c r="K173" s="216"/>
      <c r="L173" s="217"/>
      <c r="M173" s="218"/>
      <c r="N173" s="218"/>
      <c r="O173" s="218"/>
      <c r="P173" s="218"/>
      <c r="Q173" s="218"/>
      <c r="R173" s="218"/>
      <c r="S173" s="218"/>
      <c r="T173" s="218"/>
      <c r="U173" s="218"/>
      <c r="V173" s="218"/>
      <c r="W173" s="218"/>
      <c r="X173" s="218"/>
      <c r="Y173" s="218"/>
      <c r="Z173" s="218"/>
      <c r="AA173" s="218"/>
      <c r="AB173" s="218"/>
      <c r="AC173" s="182"/>
      <c r="AD173" s="182"/>
      <c r="AE173" s="182"/>
      <c r="AF173" s="182"/>
      <c r="AG173" s="246"/>
      <c r="AH173" s="246"/>
      <c r="AI173" s="246"/>
      <c r="AJ173" s="246"/>
      <c r="AK173" s="246"/>
      <c r="AL173" s="246"/>
      <c r="AM173" s="246"/>
      <c r="AN173" s="246"/>
      <c r="AO173" s="246"/>
      <c r="AP173" s="246"/>
      <c r="AQ173" s="246"/>
      <c r="AR173" s="246"/>
      <c r="AS173" s="246"/>
      <c r="AT173" s="247"/>
      <c r="AU173" s="247"/>
      <c r="AV173" s="247"/>
      <c r="AW173" s="246"/>
      <c r="AX173" s="246"/>
      <c r="AY173" s="246"/>
      <c r="AZ173" s="246"/>
      <c r="BA173" s="246"/>
      <c r="BB173" s="246"/>
      <c r="BC173" s="252"/>
      <c r="BD173" s="253"/>
      <c r="BE173" s="252"/>
      <c r="BF173" s="253"/>
      <c r="BG173" s="246"/>
      <c r="BH173" s="246"/>
      <c r="BI173" s="246"/>
      <c r="BJ173" s="260"/>
      <c r="BK173" s="261"/>
      <c r="BL173" s="262"/>
      <c r="BM173" s="263"/>
      <c r="BN173" s="264"/>
      <c r="BO173" s="264"/>
    </row>
    <row r="174" spans="2:67" ht="15.75" customHeight="1" thickTop="1" thickBot="1">
      <c r="B174" s="209"/>
      <c r="C174" s="210"/>
      <c r="D174" s="210"/>
      <c r="E174" s="210"/>
      <c r="F174" s="210"/>
      <c r="G174" s="210"/>
      <c r="H174" s="210"/>
      <c r="I174" s="210"/>
      <c r="J174" s="210"/>
      <c r="K174" s="210"/>
      <c r="L174" s="211"/>
      <c r="M174" s="218"/>
      <c r="N174" s="218"/>
      <c r="O174" s="218"/>
      <c r="P174" s="218"/>
      <c r="Q174" s="218"/>
      <c r="R174" s="218"/>
      <c r="S174" s="218"/>
      <c r="T174" s="218"/>
      <c r="U174" s="218"/>
      <c r="V174" s="218"/>
      <c r="W174" s="218"/>
      <c r="X174" s="218"/>
      <c r="Y174" s="218"/>
      <c r="Z174" s="218"/>
      <c r="AA174" s="218"/>
      <c r="AB174" s="218"/>
      <c r="AC174" s="182"/>
      <c r="AD174" s="182"/>
      <c r="AE174" s="182"/>
      <c r="AF174" s="182"/>
      <c r="AG174" s="222" t="s">
        <v>144</v>
      </c>
      <c r="AH174" s="223"/>
      <c r="AI174" s="223"/>
      <c r="AJ174" s="223"/>
      <c r="AK174" s="223"/>
      <c r="AL174" s="223"/>
      <c r="AM174" s="223"/>
      <c r="AN174" s="223"/>
      <c r="AO174" s="224"/>
      <c r="AP174" s="231" t="s">
        <v>184</v>
      </c>
      <c r="AQ174" s="231"/>
      <c r="AR174" s="231"/>
      <c r="AS174" s="231"/>
      <c r="AT174" s="200">
        <f>AY174+'15.02'!AT174:AV176</f>
        <v>2</v>
      </c>
      <c r="AU174" s="206"/>
      <c r="AV174" s="201"/>
      <c r="AW174" s="188">
        <f>'15.02'!BG174</f>
        <v>1</v>
      </c>
      <c r="AX174" s="189"/>
      <c r="AY174" s="194"/>
      <c r="AZ174" s="195"/>
      <c r="BA174" s="188"/>
      <c r="BB174" s="189"/>
      <c r="BC174" s="200">
        <f>BA174+'15.02'!BC174</f>
        <v>0</v>
      </c>
      <c r="BD174" s="201"/>
      <c r="BE174" s="200">
        <f>BA174+'15.02'!BE174</f>
        <v>1</v>
      </c>
      <c r="BF174" s="201"/>
      <c r="BG174" s="200">
        <f>AW174+AY174-BA174</f>
        <v>1</v>
      </c>
      <c r="BH174" s="206"/>
      <c r="BI174" s="201"/>
      <c r="BJ174" s="254">
        <f>IF(AG45&gt;0,(AG36/1000)^2*AG45*0.7854*1.3,0)</f>
        <v>0</v>
      </c>
      <c r="BK174" s="255"/>
      <c r="BL174" s="256"/>
      <c r="BM174" s="263" t="s">
        <v>279</v>
      </c>
      <c r="BN174" s="264"/>
      <c r="BO174" s="264"/>
    </row>
    <row r="175" spans="2:67" ht="15" customHeight="1" thickTop="1" thickBot="1">
      <c r="B175" s="212"/>
      <c r="C175" s="213"/>
      <c r="D175" s="213"/>
      <c r="E175" s="213"/>
      <c r="F175" s="213"/>
      <c r="G175" s="213"/>
      <c r="H175" s="213"/>
      <c r="I175" s="213"/>
      <c r="J175" s="213"/>
      <c r="K175" s="213"/>
      <c r="L175" s="214"/>
      <c r="M175" s="218"/>
      <c r="N175" s="218"/>
      <c r="O175" s="218"/>
      <c r="P175" s="218"/>
      <c r="Q175" s="218"/>
      <c r="R175" s="218"/>
      <c r="S175" s="218"/>
      <c r="T175" s="218"/>
      <c r="U175" s="218"/>
      <c r="V175" s="218"/>
      <c r="W175" s="218"/>
      <c r="X175" s="218"/>
      <c r="Y175" s="218"/>
      <c r="Z175" s="218"/>
      <c r="AA175" s="218"/>
      <c r="AB175" s="218"/>
      <c r="AC175" s="182"/>
      <c r="AD175" s="182"/>
      <c r="AE175" s="182"/>
      <c r="AF175" s="182"/>
      <c r="AG175" s="225"/>
      <c r="AH175" s="226"/>
      <c r="AI175" s="226"/>
      <c r="AJ175" s="226"/>
      <c r="AK175" s="226"/>
      <c r="AL175" s="226"/>
      <c r="AM175" s="226"/>
      <c r="AN175" s="226"/>
      <c r="AO175" s="227"/>
      <c r="AP175" s="231"/>
      <c r="AQ175" s="231"/>
      <c r="AR175" s="231"/>
      <c r="AS175" s="231"/>
      <c r="AT175" s="202"/>
      <c r="AU175" s="207"/>
      <c r="AV175" s="203"/>
      <c r="AW175" s="190"/>
      <c r="AX175" s="191"/>
      <c r="AY175" s="196"/>
      <c r="AZ175" s="197"/>
      <c r="BA175" s="190"/>
      <c r="BB175" s="191"/>
      <c r="BC175" s="202"/>
      <c r="BD175" s="203"/>
      <c r="BE175" s="202"/>
      <c r="BF175" s="203"/>
      <c r="BG175" s="202"/>
      <c r="BH175" s="207"/>
      <c r="BI175" s="203"/>
      <c r="BJ175" s="257"/>
      <c r="BK175" s="258"/>
      <c r="BL175" s="259"/>
      <c r="BM175" s="263"/>
      <c r="BN175" s="264"/>
      <c r="BO175" s="264"/>
    </row>
    <row r="176" spans="2:67" ht="15" customHeight="1" thickTop="1" thickBot="1">
      <c r="B176" s="215"/>
      <c r="C176" s="216"/>
      <c r="D176" s="216"/>
      <c r="E176" s="216"/>
      <c r="F176" s="216"/>
      <c r="G176" s="216"/>
      <c r="H176" s="216"/>
      <c r="I176" s="216"/>
      <c r="J176" s="216"/>
      <c r="K176" s="216"/>
      <c r="L176" s="217"/>
      <c r="M176" s="218"/>
      <c r="N176" s="218"/>
      <c r="O176" s="218"/>
      <c r="P176" s="218"/>
      <c r="Q176" s="218"/>
      <c r="R176" s="218"/>
      <c r="S176" s="218"/>
      <c r="T176" s="218"/>
      <c r="U176" s="218"/>
      <c r="V176" s="218"/>
      <c r="W176" s="218"/>
      <c r="X176" s="218"/>
      <c r="Y176" s="218"/>
      <c r="Z176" s="218"/>
      <c r="AA176" s="218"/>
      <c r="AB176" s="218"/>
      <c r="AC176" s="182"/>
      <c r="AD176" s="182"/>
      <c r="AE176" s="182"/>
      <c r="AF176" s="182"/>
      <c r="AG176" s="228"/>
      <c r="AH176" s="229"/>
      <c r="AI176" s="229"/>
      <c r="AJ176" s="229"/>
      <c r="AK176" s="229"/>
      <c r="AL176" s="229"/>
      <c r="AM176" s="229"/>
      <c r="AN176" s="229"/>
      <c r="AO176" s="230"/>
      <c r="AP176" s="231"/>
      <c r="AQ176" s="231"/>
      <c r="AR176" s="231"/>
      <c r="AS176" s="231"/>
      <c r="AT176" s="204"/>
      <c r="AU176" s="208"/>
      <c r="AV176" s="205"/>
      <c r="AW176" s="192"/>
      <c r="AX176" s="193"/>
      <c r="AY176" s="198"/>
      <c r="AZ176" s="199"/>
      <c r="BA176" s="192"/>
      <c r="BB176" s="193"/>
      <c r="BC176" s="204"/>
      <c r="BD176" s="205"/>
      <c r="BE176" s="204"/>
      <c r="BF176" s="205"/>
      <c r="BG176" s="204"/>
      <c r="BH176" s="208"/>
      <c r="BI176" s="205"/>
      <c r="BJ176" s="260"/>
      <c r="BK176" s="261"/>
      <c r="BL176" s="262"/>
      <c r="BM176" s="263"/>
      <c r="BN176" s="264"/>
      <c r="BO176" s="264"/>
    </row>
    <row r="177" spans="2:67" ht="15" customHeight="1" thickTop="1" thickBot="1">
      <c r="B177" s="209"/>
      <c r="C177" s="210"/>
      <c r="D177" s="210"/>
      <c r="E177" s="210"/>
      <c r="F177" s="210"/>
      <c r="G177" s="210"/>
      <c r="H177" s="210"/>
      <c r="I177" s="210"/>
      <c r="J177" s="210"/>
      <c r="K177" s="210"/>
      <c r="L177" s="211"/>
      <c r="M177" s="182"/>
      <c r="N177" s="182"/>
      <c r="O177" s="182"/>
      <c r="P177" s="182"/>
      <c r="Q177" s="218"/>
      <c r="R177" s="218"/>
      <c r="S177" s="218"/>
      <c r="T177" s="218"/>
      <c r="U177" s="218"/>
      <c r="V177" s="218"/>
      <c r="W177" s="218"/>
      <c r="X177" s="218"/>
      <c r="Y177" s="218"/>
      <c r="Z177" s="218"/>
      <c r="AA177" s="218"/>
      <c r="AB177" s="218"/>
      <c r="AC177" s="218"/>
      <c r="AD177" s="218"/>
      <c r="AE177" s="218"/>
      <c r="AF177" s="218"/>
      <c r="AG177" s="222" t="s">
        <v>145</v>
      </c>
      <c r="AH177" s="223"/>
      <c r="AI177" s="223"/>
      <c r="AJ177" s="223"/>
      <c r="AK177" s="223"/>
      <c r="AL177" s="223"/>
      <c r="AM177" s="223"/>
      <c r="AN177" s="223"/>
      <c r="AO177" s="224"/>
      <c r="AP177" s="231" t="s">
        <v>184</v>
      </c>
      <c r="AQ177" s="231"/>
      <c r="AR177" s="231"/>
      <c r="AS177" s="231"/>
      <c r="AT177" s="200">
        <f>AY177+'15.02'!AT177:AV179</f>
        <v>0</v>
      </c>
      <c r="AU177" s="206"/>
      <c r="AV177" s="201"/>
      <c r="AW177" s="188">
        <f>'15.02'!BG177</f>
        <v>0</v>
      </c>
      <c r="AX177" s="189"/>
      <c r="AY177" s="194"/>
      <c r="AZ177" s="195"/>
      <c r="BA177" s="188"/>
      <c r="BB177" s="189"/>
      <c r="BC177" s="200">
        <f>BA177+'15.02'!BC177</f>
        <v>0</v>
      </c>
      <c r="BD177" s="201"/>
      <c r="BE177" s="200">
        <f>BA177+'15.02'!BE177</f>
        <v>0</v>
      </c>
      <c r="BF177" s="201"/>
      <c r="BG177" s="200">
        <f>AW177+AY177-BA177</f>
        <v>0</v>
      </c>
      <c r="BH177" s="206"/>
      <c r="BI177" s="201"/>
      <c r="BJ177" s="254">
        <v>1.1000000000000001</v>
      </c>
      <c r="BK177" s="255"/>
      <c r="BL177" s="256"/>
      <c r="BM177" s="263" t="s">
        <v>371</v>
      </c>
      <c r="BN177" s="264"/>
      <c r="BO177" s="264"/>
    </row>
    <row r="178" spans="2:67" ht="15.75" customHeight="1" thickTop="1" thickBot="1">
      <c r="B178" s="212"/>
      <c r="C178" s="213"/>
      <c r="D178" s="213"/>
      <c r="E178" s="213"/>
      <c r="F178" s="213"/>
      <c r="G178" s="213"/>
      <c r="H178" s="213"/>
      <c r="I178" s="213"/>
      <c r="J178" s="213"/>
      <c r="K178" s="213"/>
      <c r="L178" s="214"/>
      <c r="M178" s="182"/>
      <c r="N178" s="182"/>
      <c r="O178" s="182"/>
      <c r="P178" s="182"/>
      <c r="Q178" s="218"/>
      <c r="R178" s="218"/>
      <c r="S178" s="218"/>
      <c r="T178" s="218"/>
      <c r="U178" s="218"/>
      <c r="V178" s="218"/>
      <c r="W178" s="218"/>
      <c r="X178" s="218"/>
      <c r="Y178" s="218"/>
      <c r="Z178" s="218"/>
      <c r="AA178" s="218"/>
      <c r="AB178" s="218"/>
      <c r="AC178" s="218"/>
      <c r="AD178" s="218"/>
      <c r="AE178" s="218"/>
      <c r="AF178" s="218"/>
      <c r="AG178" s="225"/>
      <c r="AH178" s="226"/>
      <c r="AI178" s="226"/>
      <c r="AJ178" s="226"/>
      <c r="AK178" s="226"/>
      <c r="AL178" s="226"/>
      <c r="AM178" s="226"/>
      <c r="AN178" s="226"/>
      <c r="AO178" s="227"/>
      <c r="AP178" s="231"/>
      <c r="AQ178" s="231"/>
      <c r="AR178" s="231"/>
      <c r="AS178" s="231"/>
      <c r="AT178" s="202"/>
      <c r="AU178" s="207"/>
      <c r="AV178" s="203"/>
      <c r="AW178" s="190"/>
      <c r="AX178" s="191"/>
      <c r="AY178" s="196"/>
      <c r="AZ178" s="197"/>
      <c r="BA178" s="190"/>
      <c r="BB178" s="191"/>
      <c r="BC178" s="202"/>
      <c r="BD178" s="203"/>
      <c r="BE178" s="202"/>
      <c r="BF178" s="203"/>
      <c r="BG178" s="202"/>
      <c r="BH178" s="207"/>
      <c r="BI178" s="203"/>
      <c r="BJ178" s="257"/>
      <c r="BK178" s="258"/>
      <c r="BL178" s="259"/>
      <c r="BM178" s="263"/>
      <c r="BN178" s="264"/>
      <c r="BO178" s="264"/>
    </row>
    <row r="179" spans="2:67" ht="15.75" customHeight="1" thickTop="1" thickBot="1">
      <c r="B179" s="215"/>
      <c r="C179" s="216"/>
      <c r="D179" s="216"/>
      <c r="E179" s="216"/>
      <c r="F179" s="216"/>
      <c r="G179" s="216"/>
      <c r="H179" s="216"/>
      <c r="I179" s="216"/>
      <c r="J179" s="216"/>
      <c r="K179" s="216"/>
      <c r="L179" s="217"/>
      <c r="M179" s="182"/>
      <c r="N179" s="182"/>
      <c r="O179" s="182"/>
      <c r="P179" s="182"/>
      <c r="Q179" s="218"/>
      <c r="R179" s="218"/>
      <c r="S179" s="218"/>
      <c r="T179" s="218"/>
      <c r="U179" s="218"/>
      <c r="V179" s="218"/>
      <c r="W179" s="218"/>
      <c r="X179" s="218"/>
      <c r="Y179" s="218"/>
      <c r="Z179" s="218"/>
      <c r="AA179" s="218"/>
      <c r="AB179" s="218"/>
      <c r="AC179" s="218"/>
      <c r="AD179" s="218"/>
      <c r="AE179" s="218"/>
      <c r="AF179" s="218"/>
      <c r="AG179" s="228"/>
      <c r="AH179" s="229"/>
      <c r="AI179" s="229"/>
      <c r="AJ179" s="229"/>
      <c r="AK179" s="229"/>
      <c r="AL179" s="229"/>
      <c r="AM179" s="229"/>
      <c r="AN179" s="229"/>
      <c r="AO179" s="230"/>
      <c r="AP179" s="231"/>
      <c r="AQ179" s="231"/>
      <c r="AR179" s="231"/>
      <c r="AS179" s="231"/>
      <c r="AT179" s="204"/>
      <c r="AU179" s="208"/>
      <c r="AV179" s="205"/>
      <c r="AW179" s="192"/>
      <c r="AX179" s="193"/>
      <c r="AY179" s="198"/>
      <c r="AZ179" s="199"/>
      <c r="BA179" s="192"/>
      <c r="BB179" s="193"/>
      <c r="BC179" s="204"/>
      <c r="BD179" s="205"/>
      <c r="BE179" s="204"/>
      <c r="BF179" s="205"/>
      <c r="BG179" s="204"/>
      <c r="BH179" s="208"/>
      <c r="BI179" s="205"/>
      <c r="BJ179" s="260"/>
      <c r="BK179" s="261"/>
      <c r="BL179" s="262"/>
      <c r="BM179" s="263"/>
      <c r="BN179" s="264"/>
      <c r="BO179" s="264"/>
    </row>
    <row r="180" spans="2:67" ht="15.75" customHeight="1" thickTop="1" thickBot="1">
      <c r="B180" s="209"/>
      <c r="C180" s="210"/>
      <c r="D180" s="210"/>
      <c r="E180" s="210"/>
      <c r="F180" s="210"/>
      <c r="G180" s="210"/>
      <c r="H180" s="210"/>
      <c r="I180" s="210"/>
      <c r="J180" s="210"/>
      <c r="K180" s="210"/>
      <c r="L180" s="211"/>
      <c r="M180" s="244"/>
      <c r="N180" s="244"/>
      <c r="O180" s="244"/>
      <c r="P180" s="244"/>
      <c r="Q180" s="245"/>
      <c r="R180" s="245"/>
      <c r="S180" s="245"/>
      <c r="T180" s="245"/>
      <c r="U180" s="245"/>
      <c r="V180" s="245"/>
      <c r="W180" s="245"/>
      <c r="X180" s="245"/>
      <c r="Y180" s="245"/>
      <c r="Z180" s="245"/>
      <c r="AA180" s="245"/>
      <c r="AB180" s="245"/>
      <c r="AC180" s="218"/>
      <c r="AD180" s="218"/>
      <c r="AE180" s="218"/>
      <c r="AF180" s="218"/>
      <c r="AG180" s="222" t="s">
        <v>147</v>
      </c>
      <c r="AH180" s="223"/>
      <c r="AI180" s="223"/>
      <c r="AJ180" s="223"/>
      <c r="AK180" s="223"/>
      <c r="AL180" s="223"/>
      <c r="AM180" s="223"/>
      <c r="AN180" s="223"/>
      <c r="AO180" s="224"/>
      <c r="AP180" s="231" t="s">
        <v>184</v>
      </c>
      <c r="AQ180" s="231"/>
      <c r="AR180" s="231"/>
      <c r="AS180" s="231"/>
      <c r="AT180" s="200">
        <f>AY180+'15.02'!AT180:AV182</f>
        <v>2</v>
      </c>
      <c r="AU180" s="206"/>
      <c r="AV180" s="201"/>
      <c r="AW180" s="188">
        <f>'15.02'!BG180</f>
        <v>0</v>
      </c>
      <c r="AX180" s="189"/>
      <c r="AY180" s="194"/>
      <c r="AZ180" s="195"/>
      <c r="BA180" s="188"/>
      <c r="BB180" s="189"/>
      <c r="BC180" s="200">
        <f>BA180+'15.02'!BC180</f>
        <v>0</v>
      </c>
      <c r="BD180" s="201"/>
      <c r="BE180" s="200">
        <f>BA180+'15.02'!BE180</f>
        <v>2</v>
      </c>
      <c r="BF180" s="201"/>
      <c r="BG180" s="200">
        <f>AW180+AY180-BA180</f>
        <v>0</v>
      </c>
      <c r="BH180" s="206"/>
      <c r="BI180" s="201"/>
    </row>
    <row r="181" spans="2:67" ht="15.75" customHeight="1" thickTop="1" thickBot="1">
      <c r="B181" s="212"/>
      <c r="C181" s="213"/>
      <c r="D181" s="213"/>
      <c r="E181" s="213"/>
      <c r="F181" s="213"/>
      <c r="G181" s="213"/>
      <c r="H181" s="213"/>
      <c r="I181" s="213"/>
      <c r="J181" s="213"/>
      <c r="K181" s="213"/>
      <c r="L181" s="214"/>
      <c r="M181" s="244"/>
      <c r="N181" s="244"/>
      <c r="O181" s="244"/>
      <c r="P181" s="244"/>
      <c r="Q181" s="245"/>
      <c r="R181" s="245"/>
      <c r="S181" s="245"/>
      <c r="T181" s="245"/>
      <c r="U181" s="245"/>
      <c r="V181" s="245"/>
      <c r="W181" s="245"/>
      <c r="X181" s="245"/>
      <c r="Y181" s="245"/>
      <c r="Z181" s="245"/>
      <c r="AA181" s="245"/>
      <c r="AB181" s="245"/>
      <c r="AC181" s="218"/>
      <c r="AD181" s="218"/>
      <c r="AE181" s="218"/>
      <c r="AF181" s="218"/>
      <c r="AG181" s="225"/>
      <c r="AH181" s="226"/>
      <c r="AI181" s="226"/>
      <c r="AJ181" s="226"/>
      <c r="AK181" s="226"/>
      <c r="AL181" s="226"/>
      <c r="AM181" s="226"/>
      <c r="AN181" s="226"/>
      <c r="AO181" s="227"/>
      <c r="AP181" s="231"/>
      <c r="AQ181" s="231"/>
      <c r="AR181" s="231"/>
      <c r="AS181" s="231"/>
      <c r="AT181" s="202"/>
      <c r="AU181" s="207"/>
      <c r="AV181" s="203"/>
      <c r="AW181" s="190"/>
      <c r="AX181" s="191"/>
      <c r="AY181" s="196"/>
      <c r="AZ181" s="197"/>
      <c r="BA181" s="190"/>
      <c r="BB181" s="191"/>
      <c r="BC181" s="202"/>
      <c r="BD181" s="203"/>
      <c r="BE181" s="202"/>
      <c r="BF181" s="203"/>
      <c r="BG181" s="202"/>
      <c r="BH181" s="207"/>
      <c r="BI181" s="203"/>
    </row>
    <row r="182" spans="2:67" ht="15.75" customHeight="1" thickTop="1" thickBot="1">
      <c r="B182" s="215"/>
      <c r="C182" s="216"/>
      <c r="D182" s="216"/>
      <c r="E182" s="216"/>
      <c r="F182" s="216"/>
      <c r="G182" s="216"/>
      <c r="H182" s="216"/>
      <c r="I182" s="216"/>
      <c r="J182" s="216"/>
      <c r="K182" s="216"/>
      <c r="L182" s="217"/>
      <c r="M182" s="244"/>
      <c r="N182" s="244"/>
      <c r="O182" s="244"/>
      <c r="P182" s="244"/>
      <c r="Q182" s="245"/>
      <c r="R182" s="245"/>
      <c r="S182" s="245"/>
      <c r="T182" s="245"/>
      <c r="U182" s="245"/>
      <c r="V182" s="245"/>
      <c r="W182" s="245"/>
      <c r="X182" s="245"/>
      <c r="Y182" s="245"/>
      <c r="Z182" s="245"/>
      <c r="AA182" s="245"/>
      <c r="AB182" s="245"/>
      <c r="AC182" s="218"/>
      <c r="AD182" s="218"/>
      <c r="AE182" s="218"/>
      <c r="AF182" s="218"/>
      <c r="AG182" s="228"/>
      <c r="AH182" s="229"/>
      <c r="AI182" s="229"/>
      <c r="AJ182" s="229"/>
      <c r="AK182" s="229"/>
      <c r="AL182" s="229"/>
      <c r="AM182" s="229"/>
      <c r="AN182" s="229"/>
      <c r="AO182" s="230"/>
      <c r="AP182" s="231"/>
      <c r="AQ182" s="231"/>
      <c r="AR182" s="231"/>
      <c r="AS182" s="231"/>
      <c r="AT182" s="204"/>
      <c r="AU182" s="208"/>
      <c r="AV182" s="205"/>
      <c r="AW182" s="192"/>
      <c r="AX182" s="193"/>
      <c r="AY182" s="198"/>
      <c r="AZ182" s="199"/>
      <c r="BA182" s="192"/>
      <c r="BB182" s="193"/>
      <c r="BC182" s="204"/>
      <c r="BD182" s="205"/>
      <c r="BE182" s="204"/>
      <c r="BF182" s="205"/>
      <c r="BG182" s="204"/>
      <c r="BH182" s="208"/>
      <c r="BI182" s="205"/>
    </row>
    <row r="183" spans="2:67" ht="15.75" customHeight="1" thickTop="1" thickBot="1">
      <c r="B183" s="209"/>
      <c r="C183" s="210"/>
      <c r="D183" s="210"/>
      <c r="E183" s="210"/>
      <c r="F183" s="210"/>
      <c r="G183" s="210"/>
      <c r="H183" s="210"/>
      <c r="I183" s="210"/>
      <c r="J183" s="210"/>
      <c r="K183" s="210"/>
      <c r="L183" s="211"/>
      <c r="M183" s="188"/>
      <c r="N183" s="241"/>
      <c r="O183" s="241"/>
      <c r="P183" s="189"/>
      <c r="Q183" s="188"/>
      <c r="R183" s="241"/>
      <c r="S183" s="241"/>
      <c r="T183" s="189"/>
      <c r="U183" s="188"/>
      <c r="V183" s="241"/>
      <c r="W183" s="241"/>
      <c r="X183" s="189"/>
      <c r="Y183" s="188"/>
      <c r="Z183" s="241"/>
      <c r="AA183" s="241"/>
      <c r="AB183" s="189"/>
      <c r="AC183" s="194"/>
      <c r="AD183" s="219"/>
      <c r="AE183" s="219"/>
      <c r="AF183" s="195"/>
      <c r="AG183" s="222" t="s">
        <v>148</v>
      </c>
      <c r="AH183" s="223"/>
      <c r="AI183" s="223"/>
      <c r="AJ183" s="223"/>
      <c r="AK183" s="223"/>
      <c r="AL183" s="223"/>
      <c r="AM183" s="223"/>
      <c r="AN183" s="223"/>
      <c r="AO183" s="224"/>
      <c r="AP183" s="231" t="s">
        <v>184</v>
      </c>
      <c r="AQ183" s="231"/>
      <c r="AR183" s="231"/>
      <c r="AS183" s="231"/>
      <c r="AT183" s="200">
        <f>AY183+'15.02'!AT183:AV185</f>
        <v>4</v>
      </c>
      <c r="AU183" s="206"/>
      <c r="AV183" s="201"/>
      <c r="AW183" s="188">
        <f>'15.02'!BG183</f>
        <v>1</v>
      </c>
      <c r="AX183" s="189"/>
      <c r="AY183" s="194"/>
      <c r="AZ183" s="195"/>
      <c r="BA183" s="188"/>
      <c r="BB183" s="189"/>
      <c r="BC183" s="200">
        <f>BA183+'15.02'!BC183</f>
        <v>3</v>
      </c>
      <c r="BD183" s="201"/>
      <c r="BE183" s="200">
        <f>BA183+'15.02'!BE183</f>
        <v>3</v>
      </c>
      <c r="BF183" s="201"/>
      <c r="BG183" s="200">
        <f>AW183+AY183-BA183</f>
        <v>1</v>
      </c>
      <c r="BH183" s="206"/>
      <c r="BI183" s="201"/>
    </row>
    <row r="184" spans="2:67" ht="15.75" customHeight="1" thickTop="1" thickBot="1">
      <c r="B184" s="212"/>
      <c r="C184" s="213"/>
      <c r="D184" s="213"/>
      <c r="E184" s="213"/>
      <c r="F184" s="213"/>
      <c r="G184" s="213"/>
      <c r="H184" s="213"/>
      <c r="I184" s="213"/>
      <c r="J184" s="213"/>
      <c r="K184" s="213"/>
      <c r="L184" s="214"/>
      <c r="M184" s="190"/>
      <c r="N184" s="242"/>
      <c r="O184" s="242"/>
      <c r="P184" s="191"/>
      <c r="Q184" s="190"/>
      <c r="R184" s="242"/>
      <c r="S184" s="242"/>
      <c r="T184" s="191"/>
      <c r="U184" s="190"/>
      <c r="V184" s="242"/>
      <c r="W184" s="242"/>
      <c r="X184" s="191"/>
      <c r="Y184" s="190"/>
      <c r="Z184" s="242"/>
      <c r="AA184" s="242"/>
      <c r="AB184" s="191"/>
      <c r="AC184" s="196"/>
      <c r="AD184" s="220"/>
      <c r="AE184" s="220"/>
      <c r="AF184" s="197"/>
      <c r="AG184" s="225"/>
      <c r="AH184" s="226"/>
      <c r="AI184" s="226"/>
      <c r="AJ184" s="226"/>
      <c r="AK184" s="226"/>
      <c r="AL184" s="226"/>
      <c r="AM184" s="226"/>
      <c r="AN184" s="226"/>
      <c r="AO184" s="227"/>
      <c r="AP184" s="231"/>
      <c r="AQ184" s="231"/>
      <c r="AR184" s="231"/>
      <c r="AS184" s="231"/>
      <c r="AT184" s="202"/>
      <c r="AU184" s="207"/>
      <c r="AV184" s="203"/>
      <c r="AW184" s="190"/>
      <c r="AX184" s="191"/>
      <c r="AY184" s="196"/>
      <c r="AZ184" s="197"/>
      <c r="BA184" s="190"/>
      <c r="BB184" s="191"/>
      <c r="BC184" s="202"/>
      <c r="BD184" s="203"/>
      <c r="BE184" s="202"/>
      <c r="BF184" s="203"/>
      <c r="BG184" s="202"/>
      <c r="BH184" s="207"/>
      <c r="BI184" s="203"/>
    </row>
    <row r="185" spans="2:67" ht="15.75" customHeight="1" thickTop="1" thickBot="1">
      <c r="B185" s="215"/>
      <c r="C185" s="216"/>
      <c r="D185" s="216"/>
      <c r="E185" s="216"/>
      <c r="F185" s="216"/>
      <c r="G185" s="216"/>
      <c r="H185" s="216"/>
      <c r="I185" s="216"/>
      <c r="J185" s="216"/>
      <c r="K185" s="216"/>
      <c r="L185" s="217"/>
      <c r="M185" s="192"/>
      <c r="N185" s="243"/>
      <c r="O185" s="243"/>
      <c r="P185" s="193"/>
      <c r="Q185" s="192"/>
      <c r="R185" s="243"/>
      <c r="S185" s="243"/>
      <c r="T185" s="193"/>
      <c r="U185" s="192"/>
      <c r="V185" s="243"/>
      <c r="W185" s="243"/>
      <c r="X185" s="193"/>
      <c r="Y185" s="192"/>
      <c r="Z185" s="243"/>
      <c r="AA185" s="243"/>
      <c r="AB185" s="193"/>
      <c r="AC185" s="198"/>
      <c r="AD185" s="221"/>
      <c r="AE185" s="221"/>
      <c r="AF185" s="199"/>
      <c r="AG185" s="228"/>
      <c r="AH185" s="229"/>
      <c r="AI185" s="229"/>
      <c r="AJ185" s="229"/>
      <c r="AK185" s="229"/>
      <c r="AL185" s="229"/>
      <c r="AM185" s="229"/>
      <c r="AN185" s="229"/>
      <c r="AO185" s="230"/>
      <c r="AP185" s="231"/>
      <c r="AQ185" s="231"/>
      <c r="AR185" s="231"/>
      <c r="AS185" s="231"/>
      <c r="AT185" s="204"/>
      <c r="AU185" s="208"/>
      <c r="AV185" s="205"/>
      <c r="AW185" s="192"/>
      <c r="AX185" s="193"/>
      <c r="AY185" s="198"/>
      <c r="AZ185" s="199"/>
      <c r="BA185" s="192"/>
      <c r="BB185" s="193"/>
      <c r="BC185" s="204"/>
      <c r="BD185" s="205"/>
      <c r="BE185" s="204"/>
      <c r="BF185" s="205"/>
      <c r="BG185" s="204"/>
      <c r="BH185" s="208"/>
      <c r="BI185" s="205"/>
    </row>
    <row r="186" spans="2:67" ht="15.75" customHeight="1" thickTop="1" thickBot="1">
      <c r="B186" s="209"/>
      <c r="C186" s="210"/>
      <c r="D186" s="210"/>
      <c r="E186" s="210"/>
      <c r="F186" s="210"/>
      <c r="G186" s="210"/>
      <c r="H186" s="210"/>
      <c r="I186" s="210"/>
      <c r="J186" s="210"/>
      <c r="K186" s="210"/>
      <c r="L186" s="211"/>
      <c r="M186" s="188"/>
      <c r="N186" s="241"/>
      <c r="O186" s="241"/>
      <c r="P186" s="189"/>
      <c r="Q186" s="188"/>
      <c r="R186" s="241"/>
      <c r="S186" s="241"/>
      <c r="T186" s="189"/>
      <c r="U186" s="188"/>
      <c r="V186" s="241"/>
      <c r="W186" s="241"/>
      <c r="X186" s="189"/>
      <c r="Y186" s="188"/>
      <c r="Z186" s="241"/>
      <c r="AA186" s="241"/>
      <c r="AB186" s="189"/>
      <c r="AC186" s="194"/>
      <c r="AD186" s="219"/>
      <c r="AE186" s="219"/>
      <c r="AF186" s="195"/>
      <c r="AG186" s="222" t="s">
        <v>149</v>
      </c>
      <c r="AH186" s="223"/>
      <c r="AI186" s="223"/>
      <c r="AJ186" s="223"/>
      <c r="AK186" s="223"/>
      <c r="AL186" s="223"/>
      <c r="AM186" s="223"/>
      <c r="AN186" s="223"/>
      <c r="AO186" s="224"/>
      <c r="AP186" s="231" t="s">
        <v>184</v>
      </c>
      <c r="AQ186" s="231"/>
      <c r="AR186" s="231"/>
      <c r="AS186" s="231"/>
      <c r="AT186" s="200">
        <f>AY186+'15.02'!AT186:AV188</f>
        <v>2</v>
      </c>
      <c r="AU186" s="206"/>
      <c r="AV186" s="201"/>
      <c r="AW186" s="188">
        <f>'15.02'!BG186</f>
        <v>2</v>
      </c>
      <c r="AX186" s="189"/>
      <c r="AY186" s="194"/>
      <c r="AZ186" s="195"/>
      <c r="BA186" s="188"/>
      <c r="BB186" s="189"/>
      <c r="BC186" s="200">
        <f>BA186+'15.02'!BC186</f>
        <v>0</v>
      </c>
      <c r="BD186" s="201"/>
      <c r="BE186" s="200">
        <f>BA186+'15.02'!BE186</f>
        <v>0</v>
      </c>
      <c r="BF186" s="201"/>
      <c r="BG186" s="200">
        <f>AW186+AY186-BA186</f>
        <v>2</v>
      </c>
      <c r="BH186" s="206"/>
      <c r="BI186" s="201"/>
    </row>
    <row r="187" spans="2:67" ht="15.75" customHeight="1" thickTop="1" thickBot="1">
      <c r="B187" s="212"/>
      <c r="C187" s="213"/>
      <c r="D187" s="213"/>
      <c r="E187" s="213"/>
      <c r="F187" s="213"/>
      <c r="G187" s="213"/>
      <c r="H187" s="213"/>
      <c r="I187" s="213"/>
      <c r="J187" s="213"/>
      <c r="K187" s="213"/>
      <c r="L187" s="214"/>
      <c r="M187" s="190"/>
      <c r="N187" s="242"/>
      <c r="O187" s="242"/>
      <c r="P187" s="191"/>
      <c r="Q187" s="190"/>
      <c r="R187" s="242"/>
      <c r="S187" s="242"/>
      <c r="T187" s="191"/>
      <c r="U187" s="190"/>
      <c r="V187" s="242"/>
      <c r="W187" s="242"/>
      <c r="X187" s="191"/>
      <c r="Y187" s="190"/>
      <c r="Z187" s="242"/>
      <c r="AA187" s="242"/>
      <c r="AB187" s="191"/>
      <c r="AC187" s="196"/>
      <c r="AD187" s="220"/>
      <c r="AE187" s="220"/>
      <c r="AF187" s="197"/>
      <c r="AG187" s="225"/>
      <c r="AH187" s="226"/>
      <c r="AI187" s="226"/>
      <c r="AJ187" s="226"/>
      <c r="AK187" s="226"/>
      <c r="AL187" s="226"/>
      <c r="AM187" s="226"/>
      <c r="AN187" s="226"/>
      <c r="AO187" s="227"/>
      <c r="AP187" s="231"/>
      <c r="AQ187" s="231"/>
      <c r="AR187" s="231"/>
      <c r="AS187" s="231"/>
      <c r="AT187" s="202"/>
      <c r="AU187" s="207"/>
      <c r="AV187" s="203"/>
      <c r="AW187" s="190"/>
      <c r="AX187" s="191"/>
      <c r="AY187" s="196"/>
      <c r="AZ187" s="197"/>
      <c r="BA187" s="190"/>
      <c r="BB187" s="191"/>
      <c r="BC187" s="202"/>
      <c r="BD187" s="203"/>
      <c r="BE187" s="202"/>
      <c r="BF187" s="203"/>
      <c r="BG187" s="202"/>
      <c r="BH187" s="207"/>
      <c r="BI187" s="203"/>
    </row>
    <row r="188" spans="2:67" ht="15.75" customHeight="1" thickTop="1" thickBot="1">
      <c r="B188" s="215"/>
      <c r="C188" s="216"/>
      <c r="D188" s="216"/>
      <c r="E188" s="216"/>
      <c r="F188" s="216"/>
      <c r="G188" s="216"/>
      <c r="H188" s="216"/>
      <c r="I188" s="216"/>
      <c r="J188" s="216"/>
      <c r="K188" s="216"/>
      <c r="L188" s="217"/>
      <c r="M188" s="192"/>
      <c r="N188" s="243"/>
      <c r="O188" s="243"/>
      <c r="P188" s="193"/>
      <c r="Q188" s="192"/>
      <c r="R188" s="243"/>
      <c r="S188" s="243"/>
      <c r="T188" s="193"/>
      <c r="U188" s="192"/>
      <c r="V188" s="243"/>
      <c r="W188" s="243"/>
      <c r="X188" s="193"/>
      <c r="Y188" s="192"/>
      <c r="Z188" s="243"/>
      <c r="AA188" s="243"/>
      <c r="AB188" s="193"/>
      <c r="AC188" s="198"/>
      <c r="AD188" s="221"/>
      <c r="AE188" s="221"/>
      <c r="AF188" s="199"/>
      <c r="AG188" s="228"/>
      <c r="AH188" s="229"/>
      <c r="AI188" s="229"/>
      <c r="AJ188" s="229"/>
      <c r="AK188" s="229"/>
      <c r="AL188" s="229"/>
      <c r="AM188" s="229"/>
      <c r="AN188" s="229"/>
      <c r="AO188" s="230"/>
      <c r="AP188" s="231"/>
      <c r="AQ188" s="231"/>
      <c r="AR188" s="231"/>
      <c r="AS188" s="231"/>
      <c r="AT188" s="204"/>
      <c r="AU188" s="208"/>
      <c r="AV188" s="205"/>
      <c r="AW188" s="192"/>
      <c r="AX188" s="193"/>
      <c r="AY188" s="198"/>
      <c r="AZ188" s="199"/>
      <c r="BA188" s="192"/>
      <c r="BB188" s="193"/>
      <c r="BC188" s="204"/>
      <c r="BD188" s="205"/>
      <c r="BE188" s="204"/>
      <c r="BF188" s="205"/>
      <c r="BG188" s="204"/>
      <c r="BH188" s="208"/>
      <c r="BI188" s="205"/>
    </row>
    <row r="189" spans="2:67" ht="15.75" customHeight="1" thickTop="1" thickBot="1">
      <c r="B189" s="209"/>
      <c r="C189" s="210"/>
      <c r="D189" s="210"/>
      <c r="E189" s="210"/>
      <c r="F189" s="210"/>
      <c r="G189" s="210"/>
      <c r="H189" s="210"/>
      <c r="I189" s="210"/>
      <c r="J189" s="210"/>
      <c r="K189" s="210"/>
      <c r="L189" s="211"/>
      <c r="M189" s="188"/>
      <c r="N189" s="241"/>
      <c r="O189" s="241"/>
      <c r="P189" s="189"/>
      <c r="Q189" s="188"/>
      <c r="R189" s="241"/>
      <c r="S189" s="241"/>
      <c r="T189" s="189"/>
      <c r="U189" s="188"/>
      <c r="V189" s="241"/>
      <c r="W189" s="241"/>
      <c r="X189" s="189"/>
      <c r="Y189" s="188"/>
      <c r="Z189" s="241"/>
      <c r="AA189" s="241"/>
      <c r="AB189" s="189"/>
      <c r="AC189" s="194"/>
      <c r="AD189" s="219"/>
      <c r="AE189" s="219"/>
      <c r="AF189" s="195"/>
      <c r="AG189" s="222" t="s">
        <v>150</v>
      </c>
      <c r="AH189" s="223"/>
      <c r="AI189" s="223"/>
      <c r="AJ189" s="223"/>
      <c r="AK189" s="223"/>
      <c r="AL189" s="223"/>
      <c r="AM189" s="223"/>
      <c r="AN189" s="223"/>
      <c r="AO189" s="224"/>
      <c r="AP189" s="231" t="s">
        <v>184</v>
      </c>
      <c r="AQ189" s="231"/>
      <c r="AR189" s="231"/>
      <c r="AS189" s="231"/>
      <c r="AT189" s="200">
        <f>AY189+'15.02'!AT189:AV191</f>
        <v>0</v>
      </c>
      <c r="AU189" s="206"/>
      <c r="AV189" s="201"/>
      <c r="AW189" s="188">
        <f>'15.02'!BG189</f>
        <v>0</v>
      </c>
      <c r="AX189" s="189"/>
      <c r="AY189" s="194"/>
      <c r="AZ189" s="195"/>
      <c r="BA189" s="188"/>
      <c r="BB189" s="189"/>
      <c r="BC189" s="200">
        <f>BA189+'15.02'!BC189</f>
        <v>0</v>
      </c>
      <c r="BD189" s="201"/>
      <c r="BE189" s="200">
        <f>BA189+'15.02'!BE189</f>
        <v>0</v>
      </c>
      <c r="BF189" s="201"/>
      <c r="BG189" s="200">
        <f>AW189+AY189-BA189</f>
        <v>0</v>
      </c>
      <c r="BH189" s="206"/>
      <c r="BI189" s="201"/>
    </row>
    <row r="190" spans="2:67" ht="15.75" customHeight="1" thickTop="1" thickBot="1">
      <c r="B190" s="212"/>
      <c r="C190" s="213"/>
      <c r="D190" s="213"/>
      <c r="E190" s="213"/>
      <c r="F190" s="213"/>
      <c r="G190" s="213"/>
      <c r="H190" s="213"/>
      <c r="I190" s="213"/>
      <c r="J190" s="213"/>
      <c r="K190" s="213"/>
      <c r="L190" s="214"/>
      <c r="M190" s="190"/>
      <c r="N190" s="242"/>
      <c r="O190" s="242"/>
      <c r="P190" s="191"/>
      <c r="Q190" s="190"/>
      <c r="R190" s="242"/>
      <c r="S190" s="242"/>
      <c r="T190" s="191"/>
      <c r="U190" s="190"/>
      <c r="V190" s="242"/>
      <c r="W190" s="242"/>
      <c r="X190" s="191"/>
      <c r="Y190" s="190"/>
      <c r="Z190" s="242"/>
      <c r="AA190" s="242"/>
      <c r="AB190" s="191"/>
      <c r="AC190" s="196"/>
      <c r="AD190" s="220"/>
      <c r="AE190" s="220"/>
      <c r="AF190" s="197"/>
      <c r="AG190" s="225"/>
      <c r="AH190" s="226"/>
      <c r="AI190" s="226"/>
      <c r="AJ190" s="226"/>
      <c r="AK190" s="226"/>
      <c r="AL190" s="226"/>
      <c r="AM190" s="226"/>
      <c r="AN190" s="226"/>
      <c r="AO190" s="227"/>
      <c r="AP190" s="231"/>
      <c r="AQ190" s="231"/>
      <c r="AR190" s="231"/>
      <c r="AS190" s="231"/>
      <c r="AT190" s="202"/>
      <c r="AU190" s="207"/>
      <c r="AV190" s="203"/>
      <c r="AW190" s="190"/>
      <c r="AX190" s="191"/>
      <c r="AY190" s="196"/>
      <c r="AZ190" s="197"/>
      <c r="BA190" s="190"/>
      <c r="BB190" s="191"/>
      <c r="BC190" s="202"/>
      <c r="BD190" s="203"/>
      <c r="BE190" s="202"/>
      <c r="BF190" s="203"/>
      <c r="BG190" s="202"/>
      <c r="BH190" s="207"/>
      <c r="BI190" s="203"/>
    </row>
    <row r="191" spans="2:67" ht="15.75" customHeight="1" thickTop="1" thickBot="1">
      <c r="B191" s="215"/>
      <c r="C191" s="216"/>
      <c r="D191" s="216"/>
      <c r="E191" s="216"/>
      <c r="F191" s="216"/>
      <c r="G191" s="216"/>
      <c r="H191" s="216"/>
      <c r="I191" s="216"/>
      <c r="J191" s="216"/>
      <c r="K191" s="216"/>
      <c r="L191" s="217"/>
      <c r="M191" s="192"/>
      <c r="N191" s="243"/>
      <c r="O191" s="243"/>
      <c r="P191" s="193"/>
      <c r="Q191" s="192"/>
      <c r="R191" s="243"/>
      <c r="S191" s="243"/>
      <c r="T191" s="193"/>
      <c r="U191" s="192"/>
      <c r="V191" s="243"/>
      <c r="W191" s="243"/>
      <c r="X191" s="193"/>
      <c r="Y191" s="192"/>
      <c r="Z191" s="243"/>
      <c r="AA191" s="243"/>
      <c r="AB191" s="193"/>
      <c r="AC191" s="198"/>
      <c r="AD191" s="221"/>
      <c r="AE191" s="221"/>
      <c r="AF191" s="199"/>
      <c r="AG191" s="228"/>
      <c r="AH191" s="229"/>
      <c r="AI191" s="229"/>
      <c r="AJ191" s="229"/>
      <c r="AK191" s="229"/>
      <c r="AL191" s="229"/>
      <c r="AM191" s="229"/>
      <c r="AN191" s="229"/>
      <c r="AO191" s="230"/>
      <c r="AP191" s="231"/>
      <c r="AQ191" s="231"/>
      <c r="AR191" s="231"/>
      <c r="AS191" s="231"/>
      <c r="AT191" s="204"/>
      <c r="AU191" s="208"/>
      <c r="AV191" s="205"/>
      <c r="AW191" s="192"/>
      <c r="AX191" s="193"/>
      <c r="AY191" s="198"/>
      <c r="AZ191" s="199"/>
      <c r="BA191" s="192"/>
      <c r="BB191" s="193"/>
      <c r="BC191" s="204"/>
      <c r="BD191" s="205"/>
      <c r="BE191" s="204"/>
      <c r="BF191" s="205"/>
      <c r="BG191" s="204"/>
      <c r="BH191" s="208"/>
      <c r="BI191" s="205"/>
    </row>
    <row r="192" spans="2:67" ht="15.75" customHeight="1" thickTop="1" thickBot="1">
      <c r="B192" s="209"/>
      <c r="C192" s="210"/>
      <c r="D192" s="210"/>
      <c r="E192" s="210"/>
      <c r="F192" s="210"/>
      <c r="G192" s="210"/>
      <c r="H192" s="210"/>
      <c r="I192" s="210"/>
      <c r="J192" s="210"/>
      <c r="K192" s="210"/>
      <c r="L192" s="211"/>
      <c r="M192" s="188"/>
      <c r="N192" s="241"/>
      <c r="O192" s="241"/>
      <c r="P192" s="189"/>
      <c r="Q192" s="182"/>
      <c r="R192" s="182"/>
      <c r="S192" s="182"/>
      <c r="T192" s="182"/>
      <c r="U192" s="182"/>
      <c r="V192" s="182"/>
      <c r="W192" s="182"/>
      <c r="X192" s="182"/>
      <c r="Y192" s="182"/>
      <c r="Z192" s="182"/>
      <c r="AA192" s="182"/>
      <c r="AB192" s="182"/>
      <c r="AC192" s="218"/>
      <c r="AD192" s="218"/>
      <c r="AE192" s="218"/>
      <c r="AF192" s="218"/>
      <c r="AG192" s="222" t="s">
        <v>151</v>
      </c>
      <c r="AH192" s="223"/>
      <c r="AI192" s="223"/>
      <c r="AJ192" s="223"/>
      <c r="AK192" s="223"/>
      <c r="AL192" s="223"/>
      <c r="AM192" s="223"/>
      <c r="AN192" s="223"/>
      <c r="AO192" s="224"/>
      <c r="AP192" s="231" t="s">
        <v>184</v>
      </c>
      <c r="AQ192" s="231"/>
      <c r="AR192" s="231"/>
      <c r="AS192" s="231"/>
      <c r="AT192" s="200">
        <f>AY192+'15.02'!AT192:AV194</f>
        <v>0</v>
      </c>
      <c r="AU192" s="206"/>
      <c r="AV192" s="201"/>
      <c r="AW192" s="188">
        <f>'15.02'!BG192</f>
        <v>0</v>
      </c>
      <c r="AX192" s="189"/>
      <c r="AY192" s="194"/>
      <c r="AZ192" s="195"/>
      <c r="BA192" s="188"/>
      <c r="BB192" s="189"/>
      <c r="BC192" s="200">
        <f>BA192+'15.02'!BC192*0</f>
        <v>0</v>
      </c>
      <c r="BD192" s="201"/>
      <c r="BE192" s="200">
        <f>BA192+'15.02'!BE192</f>
        <v>0</v>
      </c>
      <c r="BF192" s="201"/>
      <c r="BG192" s="200">
        <f>AW192+AY192-BA192</f>
        <v>0</v>
      </c>
      <c r="BH192" s="206"/>
      <c r="BI192" s="201"/>
    </row>
    <row r="193" spans="2:61" ht="15.75" customHeight="1" thickTop="1" thickBot="1">
      <c r="B193" s="212"/>
      <c r="C193" s="213"/>
      <c r="D193" s="213"/>
      <c r="E193" s="213"/>
      <c r="F193" s="213"/>
      <c r="G193" s="213"/>
      <c r="H193" s="213"/>
      <c r="I193" s="213"/>
      <c r="J193" s="213"/>
      <c r="K193" s="213"/>
      <c r="L193" s="214"/>
      <c r="M193" s="190"/>
      <c r="N193" s="242"/>
      <c r="O193" s="242"/>
      <c r="P193" s="191"/>
      <c r="Q193" s="182"/>
      <c r="R193" s="182"/>
      <c r="S193" s="182"/>
      <c r="T193" s="182"/>
      <c r="U193" s="182"/>
      <c r="V193" s="182"/>
      <c r="W193" s="182"/>
      <c r="X193" s="182"/>
      <c r="Y193" s="182"/>
      <c r="Z193" s="182"/>
      <c r="AA193" s="182"/>
      <c r="AB193" s="182"/>
      <c r="AC193" s="218"/>
      <c r="AD193" s="218"/>
      <c r="AE193" s="218"/>
      <c r="AF193" s="218"/>
      <c r="AG193" s="225"/>
      <c r="AH193" s="226"/>
      <c r="AI193" s="226"/>
      <c r="AJ193" s="226"/>
      <c r="AK193" s="226"/>
      <c r="AL193" s="226"/>
      <c r="AM193" s="226"/>
      <c r="AN193" s="226"/>
      <c r="AO193" s="227"/>
      <c r="AP193" s="231"/>
      <c r="AQ193" s="231"/>
      <c r="AR193" s="231"/>
      <c r="AS193" s="231"/>
      <c r="AT193" s="202"/>
      <c r="AU193" s="207"/>
      <c r="AV193" s="203"/>
      <c r="AW193" s="190"/>
      <c r="AX193" s="191"/>
      <c r="AY193" s="196"/>
      <c r="AZ193" s="197"/>
      <c r="BA193" s="190"/>
      <c r="BB193" s="191"/>
      <c r="BC193" s="202"/>
      <c r="BD193" s="203"/>
      <c r="BE193" s="202"/>
      <c r="BF193" s="203"/>
      <c r="BG193" s="202"/>
      <c r="BH193" s="207"/>
      <c r="BI193" s="203"/>
    </row>
    <row r="194" spans="2:61" ht="15.75" customHeight="1" thickTop="1" thickBot="1">
      <c r="B194" s="215"/>
      <c r="C194" s="216"/>
      <c r="D194" s="216"/>
      <c r="E194" s="216"/>
      <c r="F194" s="216"/>
      <c r="G194" s="216"/>
      <c r="H194" s="216"/>
      <c r="I194" s="216"/>
      <c r="J194" s="216"/>
      <c r="K194" s="216"/>
      <c r="L194" s="217"/>
      <c r="M194" s="192"/>
      <c r="N194" s="243"/>
      <c r="O194" s="243"/>
      <c r="P194" s="193"/>
      <c r="Q194" s="182"/>
      <c r="R194" s="182"/>
      <c r="S194" s="182"/>
      <c r="T194" s="182"/>
      <c r="U194" s="182"/>
      <c r="V194" s="182"/>
      <c r="W194" s="182"/>
      <c r="X194" s="182"/>
      <c r="Y194" s="182"/>
      <c r="Z194" s="182"/>
      <c r="AA194" s="182"/>
      <c r="AB194" s="182"/>
      <c r="AC194" s="218"/>
      <c r="AD194" s="218"/>
      <c r="AE194" s="218"/>
      <c r="AF194" s="218"/>
      <c r="AG194" s="228"/>
      <c r="AH194" s="229"/>
      <c r="AI194" s="229"/>
      <c r="AJ194" s="229"/>
      <c r="AK194" s="229"/>
      <c r="AL194" s="229"/>
      <c r="AM194" s="229"/>
      <c r="AN194" s="229"/>
      <c r="AO194" s="230"/>
      <c r="AP194" s="231"/>
      <c r="AQ194" s="231"/>
      <c r="AR194" s="231"/>
      <c r="AS194" s="231"/>
      <c r="AT194" s="204"/>
      <c r="AU194" s="208"/>
      <c r="AV194" s="205"/>
      <c r="AW194" s="192"/>
      <c r="AX194" s="193"/>
      <c r="AY194" s="198"/>
      <c r="AZ194" s="199"/>
      <c r="BA194" s="192"/>
      <c r="BB194" s="193"/>
      <c r="BC194" s="204"/>
      <c r="BD194" s="205"/>
      <c r="BE194" s="204"/>
      <c r="BF194" s="205"/>
      <c r="BG194" s="204"/>
      <c r="BH194" s="208"/>
      <c r="BI194" s="205"/>
    </row>
    <row r="195" spans="2:61" ht="15.75" customHeight="1" thickTop="1" thickBot="1">
      <c r="B195" s="209"/>
      <c r="C195" s="210"/>
      <c r="D195" s="210"/>
      <c r="E195" s="210"/>
      <c r="F195" s="210"/>
      <c r="G195" s="210"/>
      <c r="H195" s="210"/>
      <c r="I195" s="210"/>
      <c r="J195" s="210"/>
      <c r="K195" s="210"/>
      <c r="L195" s="211"/>
      <c r="M195" s="194"/>
      <c r="N195" s="219"/>
      <c r="O195" s="219"/>
      <c r="P195" s="195"/>
      <c r="Q195" s="218"/>
      <c r="R195" s="218"/>
      <c r="S195" s="218"/>
      <c r="T195" s="218"/>
      <c r="U195" s="218"/>
      <c r="V195" s="218"/>
      <c r="W195" s="218"/>
      <c r="X195" s="218"/>
      <c r="Y195" s="218"/>
      <c r="Z195" s="218"/>
      <c r="AA195" s="218"/>
      <c r="AB195" s="218"/>
      <c r="AC195" s="218"/>
      <c r="AD195" s="218"/>
      <c r="AE195" s="218"/>
      <c r="AF195" s="218"/>
      <c r="AG195" s="222" t="s">
        <v>152</v>
      </c>
      <c r="AH195" s="223"/>
      <c r="AI195" s="223"/>
      <c r="AJ195" s="223"/>
      <c r="AK195" s="223"/>
      <c r="AL195" s="223"/>
      <c r="AM195" s="223"/>
      <c r="AN195" s="223"/>
      <c r="AO195" s="224"/>
      <c r="AP195" s="231" t="s">
        <v>184</v>
      </c>
      <c r="AQ195" s="231"/>
      <c r="AR195" s="231"/>
      <c r="AS195" s="231"/>
      <c r="AT195" s="200">
        <f>AY195+'15.02'!AT195:AV197</f>
        <v>3</v>
      </c>
      <c r="AU195" s="206"/>
      <c r="AV195" s="201"/>
      <c r="AW195" s="188">
        <f>'15.02'!BG195</f>
        <v>3</v>
      </c>
      <c r="AX195" s="189"/>
      <c r="AY195" s="194"/>
      <c r="AZ195" s="195"/>
      <c r="BA195" s="188"/>
      <c r="BB195" s="189"/>
      <c r="BC195" s="200">
        <f>BA195+'15.02'!BC195*0</f>
        <v>0</v>
      </c>
      <c r="BD195" s="201"/>
      <c r="BE195" s="200">
        <f>BA195+'15.02'!BE195</f>
        <v>0</v>
      </c>
      <c r="BF195" s="201"/>
      <c r="BG195" s="200">
        <f>AW195+AY195-BA195</f>
        <v>3</v>
      </c>
      <c r="BH195" s="206"/>
      <c r="BI195" s="201"/>
    </row>
    <row r="196" spans="2:61" ht="15.75" customHeight="1" thickTop="1" thickBot="1">
      <c r="B196" s="212"/>
      <c r="C196" s="213"/>
      <c r="D196" s="213"/>
      <c r="E196" s="213"/>
      <c r="F196" s="213"/>
      <c r="G196" s="213"/>
      <c r="H196" s="213"/>
      <c r="I196" s="213"/>
      <c r="J196" s="213"/>
      <c r="K196" s="213"/>
      <c r="L196" s="214"/>
      <c r="M196" s="196"/>
      <c r="N196" s="220"/>
      <c r="O196" s="220"/>
      <c r="P196" s="197"/>
      <c r="Q196" s="218"/>
      <c r="R196" s="218"/>
      <c r="S196" s="218"/>
      <c r="T196" s="218"/>
      <c r="U196" s="218"/>
      <c r="V196" s="218"/>
      <c r="W196" s="218"/>
      <c r="X196" s="218"/>
      <c r="Y196" s="218"/>
      <c r="Z196" s="218"/>
      <c r="AA196" s="218"/>
      <c r="AB196" s="218"/>
      <c r="AC196" s="218"/>
      <c r="AD196" s="218"/>
      <c r="AE196" s="218"/>
      <c r="AF196" s="218"/>
      <c r="AG196" s="225"/>
      <c r="AH196" s="226"/>
      <c r="AI196" s="226"/>
      <c r="AJ196" s="226"/>
      <c r="AK196" s="226"/>
      <c r="AL196" s="226"/>
      <c r="AM196" s="226"/>
      <c r="AN196" s="226"/>
      <c r="AO196" s="227"/>
      <c r="AP196" s="231"/>
      <c r="AQ196" s="231"/>
      <c r="AR196" s="231"/>
      <c r="AS196" s="231"/>
      <c r="AT196" s="202"/>
      <c r="AU196" s="207"/>
      <c r="AV196" s="203"/>
      <c r="AW196" s="190"/>
      <c r="AX196" s="191"/>
      <c r="AY196" s="196"/>
      <c r="AZ196" s="197"/>
      <c r="BA196" s="190"/>
      <c r="BB196" s="191"/>
      <c r="BC196" s="202"/>
      <c r="BD196" s="203"/>
      <c r="BE196" s="202"/>
      <c r="BF196" s="203"/>
      <c r="BG196" s="202"/>
      <c r="BH196" s="207"/>
      <c r="BI196" s="203"/>
    </row>
    <row r="197" spans="2:61" ht="15.75" customHeight="1" thickTop="1" thickBot="1">
      <c r="B197" s="215"/>
      <c r="C197" s="216"/>
      <c r="D197" s="216"/>
      <c r="E197" s="216"/>
      <c r="F197" s="216"/>
      <c r="G197" s="216"/>
      <c r="H197" s="216"/>
      <c r="I197" s="216"/>
      <c r="J197" s="216"/>
      <c r="K197" s="216"/>
      <c r="L197" s="217"/>
      <c r="M197" s="198"/>
      <c r="N197" s="221"/>
      <c r="O197" s="221"/>
      <c r="P197" s="199"/>
      <c r="Q197" s="218"/>
      <c r="R197" s="218"/>
      <c r="S197" s="218"/>
      <c r="T197" s="218"/>
      <c r="U197" s="218"/>
      <c r="V197" s="218"/>
      <c r="W197" s="218"/>
      <c r="X197" s="218"/>
      <c r="Y197" s="218"/>
      <c r="Z197" s="218"/>
      <c r="AA197" s="218"/>
      <c r="AB197" s="218"/>
      <c r="AC197" s="218"/>
      <c r="AD197" s="218"/>
      <c r="AE197" s="218"/>
      <c r="AF197" s="218"/>
      <c r="AG197" s="228"/>
      <c r="AH197" s="229"/>
      <c r="AI197" s="229"/>
      <c r="AJ197" s="229"/>
      <c r="AK197" s="229"/>
      <c r="AL197" s="229"/>
      <c r="AM197" s="229"/>
      <c r="AN197" s="229"/>
      <c r="AO197" s="230"/>
      <c r="AP197" s="231"/>
      <c r="AQ197" s="231"/>
      <c r="AR197" s="231"/>
      <c r="AS197" s="231"/>
      <c r="AT197" s="204"/>
      <c r="AU197" s="208"/>
      <c r="AV197" s="205"/>
      <c r="AW197" s="192"/>
      <c r="AX197" s="193"/>
      <c r="AY197" s="198"/>
      <c r="AZ197" s="199"/>
      <c r="BA197" s="192"/>
      <c r="BB197" s="193"/>
      <c r="BC197" s="204"/>
      <c r="BD197" s="205"/>
      <c r="BE197" s="204"/>
      <c r="BF197" s="205"/>
      <c r="BG197" s="204"/>
      <c r="BH197" s="208"/>
      <c r="BI197" s="205"/>
    </row>
    <row r="198" spans="2:61" ht="15.75" customHeight="1" thickTop="1" thickBot="1">
      <c r="B198" s="209"/>
      <c r="C198" s="210"/>
      <c r="D198" s="210"/>
      <c r="E198" s="210"/>
      <c r="F198" s="210"/>
      <c r="G198" s="210"/>
      <c r="H198" s="210"/>
      <c r="I198" s="210"/>
      <c r="J198" s="210"/>
      <c r="K198" s="210"/>
      <c r="L198" s="211"/>
      <c r="M198" s="218"/>
      <c r="N198" s="218"/>
      <c r="O198" s="218"/>
      <c r="P198" s="218"/>
      <c r="Q198" s="218"/>
      <c r="R198" s="218"/>
      <c r="S198" s="218"/>
      <c r="T198" s="218"/>
      <c r="U198" s="232"/>
      <c r="V198" s="233"/>
      <c r="W198" s="233"/>
      <c r="X198" s="234"/>
      <c r="Y198" s="232"/>
      <c r="Z198" s="233"/>
      <c r="AA198" s="233"/>
      <c r="AB198" s="234"/>
      <c r="AC198" s="218"/>
      <c r="AD198" s="218"/>
      <c r="AE198" s="218"/>
      <c r="AF198" s="218"/>
      <c r="AG198" s="222" t="s">
        <v>153</v>
      </c>
      <c r="AH198" s="223"/>
      <c r="AI198" s="223"/>
      <c r="AJ198" s="223"/>
      <c r="AK198" s="223"/>
      <c r="AL198" s="223"/>
      <c r="AM198" s="223"/>
      <c r="AN198" s="223"/>
      <c r="AO198" s="224"/>
      <c r="AP198" s="231" t="s">
        <v>184</v>
      </c>
      <c r="AQ198" s="231"/>
      <c r="AR198" s="231"/>
      <c r="AS198" s="231"/>
      <c r="AT198" s="200">
        <f>AY198+'15.02'!AT198:AV200</f>
        <v>4</v>
      </c>
      <c r="AU198" s="206"/>
      <c r="AV198" s="201"/>
      <c r="AW198" s="188">
        <f>'15.02'!BG198</f>
        <v>4</v>
      </c>
      <c r="AX198" s="189"/>
      <c r="AY198" s="194"/>
      <c r="AZ198" s="195"/>
      <c r="BA198" s="188"/>
      <c r="BB198" s="189"/>
      <c r="BC198" s="200">
        <f>BA198+'15.02'!BC198</f>
        <v>0</v>
      </c>
      <c r="BD198" s="201"/>
      <c r="BE198" s="200">
        <f>BA198+'15.02'!BE198</f>
        <v>0</v>
      </c>
      <c r="BF198" s="201"/>
      <c r="BG198" s="200">
        <f>AW198+AY198-BA198</f>
        <v>4</v>
      </c>
      <c r="BH198" s="206"/>
      <c r="BI198" s="201"/>
    </row>
    <row r="199" spans="2:61" ht="15.75" customHeight="1" thickTop="1" thickBot="1">
      <c r="B199" s="212"/>
      <c r="C199" s="213"/>
      <c r="D199" s="213"/>
      <c r="E199" s="213"/>
      <c r="F199" s="213"/>
      <c r="G199" s="213"/>
      <c r="H199" s="213"/>
      <c r="I199" s="213"/>
      <c r="J199" s="213"/>
      <c r="K199" s="213"/>
      <c r="L199" s="214"/>
      <c r="M199" s="218"/>
      <c r="N199" s="218"/>
      <c r="O199" s="218"/>
      <c r="P199" s="218"/>
      <c r="Q199" s="218"/>
      <c r="R199" s="218"/>
      <c r="S199" s="218"/>
      <c r="T199" s="218"/>
      <c r="U199" s="235"/>
      <c r="V199" s="236"/>
      <c r="W199" s="236"/>
      <c r="X199" s="237"/>
      <c r="Y199" s="235"/>
      <c r="Z199" s="236"/>
      <c r="AA199" s="236"/>
      <c r="AB199" s="237"/>
      <c r="AC199" s="218"/>
      <c r="AD199" s="218"/>
      <c r="AE199" s="218"/>
      <c r="AF199" s="218"/>
      <c r="AG199" s="225"/>
      <c r="AH199" s="226"/>
      <c r="AI199" s="226"/>
      <c r="AJ199" s="226"/>
      <c r="AK199" s="226"/>
      <c r="AL199" s="226"/>
      <c r="AM199" s="226"/>
      <c r="AN199" s="226"/>
      <c r="AO199" s="227"/>
      <c r="AP199" s="231"/>
      <c r="AQ199" s="231"/>
      <c r="AR199" s="231"/>
      <c r="AS199" s="231"/>
      <c r="AT199" s="202"/>
      <c r="AU199" s="207"/>
      <c r="AV199" s="203"/>
      <c r="AW199" s="190"/>
      <c r="AX199" s="191"/>
      <c r="AY199" s="196"/>
      <c r="AZ199" s="197"/>
      <c r="BA199" s="190"/>
      <c r="BB199" s="191"/>
      <c r="BC199" s="202"/>
      <c r="BD199" s="203"/>
      <c r="BE199" s="202"/>
      <c r="BF199" s="203"/>
      <c r="BG199" s="202"/>
      <c r="BH199" s="207"/>
      <c r="BI199" s="203"/>
    </row>
    <row r="200" spans="2:61" ht="15.75" customHeight="1" thickTop="1" thickBot="1">
      <c r="B200" s="215"/>
      <c r="C200" s="216"/>
      <c r="D200" s="216"/>
      <c r="E200" s="216"/>
      <c r="F200" s="216"/>
      <c r="G200" s="216"/>
      <c r="H200" s="216"/>
      <c r="I200" s="216"/>
      <c r="J200" s="216"/>
      <c r="K200" s="216"/>
      <c r="L200" s="217"/>
      <c r="M200" s="218"/>
      <c r="N200" s="218"/>
      <c r="O200" s="218"/>
      <c r="P200" s="218"/>
      <c r="Q200" s="218"/>
      <c r="R200" s="218"/>
      <c r="S200" s="218"/>
      <c r="T200" s="218"/>
      <c r="U200" s="238"/>
      <c r="V200" s="239"/>
      <c r="W200" s="239"/>
      <c r="X200" s="240"/>
      <c r="Y200" s="238"/>
      <c r="Z200" s="239"/>
      <c r="AA200" s="239"/>
      <c r="AB200" s="240"/>
      <c r="AC200" s="218"/>
      <c r="AD200" s="218"/>
      <c r="AE200" s="218"/>
      <c r="AF200" s="218"/>
      <c r="AG200" s="228"/>
      <c r="AH200" s="229"/>
      <c r="AI200" s="229"/>
      <c r="AJ200" s="229"/>
      <c r="AK200" s="229"/>
      <c r="AL200" s="229"/>
      <c r="AM200" s="229"/>
      <c r="AN200" s="229"/>
      <c r="AO200" s="230"/>
      <c r="AP200" s="231"/>
      <c r="AQ200" s="231"/>
      <c r="AR200" s="231"/>
      <c r="AS200" s="231"/>
      <c r="AT200" s="204"/>
      <c r="AU200" s="208"/>
      <c r="AV200" s="205"/>
      <c r="AW200" s="192"/>
      <c r="AX200" s="193"/>
      <c r="AY200" s="198"/>
      <c r="AZ200" s="199"/>
      <c r="BA200" s="192"/>
      <c r="BB200" s="193"/>
      <c r="BC200" s="204"/>
      <c r="BD200" s="205"/>
      <c r="BE200" s="204"/>
      <c r="BF200" s="205"/>
      <c r="BG200" s="204"/>
      <c r="BH200" s="208"/>
      <c r="BI200" s="205"/>
    </row>
    <row r="201" spans="2:61" ht="15.75" customHeight="1" thickTop="1" thickBot="1">
      <c r="B201" s="209"/>
      <c r="C201" s="210"/>
      <c r="D201" s="210"/>
      <c r="E201" s="210"/>
      <c r="F201" s="210"/>
      <c r="G201" s="210"/>
      <c r="H201" s="210"/>
      <c r="I201" s="210"/>
      <c r="J201" s="210"/>
      <c r="K201" s="210"/>
      <c r="L201" s="211"/>
      <c r="M201" s="182"/>
      <c r="N201" s="182"/>
      <c r="O201" s="182"/>
      <c r="P201" s="182"/>
      <c r="Q201" s="218"/>
      <c r="R201" s="218"/>
      <c r="S201" s="218"/>
      <c r="T201" s="218"/>
      <c r="U201" s="194"/>
      <c r="V201" s="219"/>
      <c r="W201" s="219"/>
      <c r="X201" s="195"/>
      <c r="Y201" s="182"/>
      <c r="Z201" s="182"/>
      <c r="AA201" s="182"/>
      <c r="AB201" s="182"/>
      <c r="AC201" s="218"/>
      <c r="AD201" s="218"/>
      <c r="AE201" s="218"/>
      <c r="AF201" s="218"/>
      <c r="AG201" s="222" t="s">
        <v>154</v>
      </c>
      <c r="AH201" s="223"/>
      <c r="AI201" s="223"/>
      <c r="AJ201" s="223"/>
      <c r="AK201" s="223"/>
      <c r="AL201" s="223"/>
      <c r="AM201" s="223"/>
      <c r="AN201" s="223"/>
      <c r="AO201" s="224"/>
      <c r="AP201" s="231" t="s">
        <v>184</v>
      </c>
      <c r="AQ201" s="231"/>
      <c r="AR201" s="231"/>
      <c r="AS201" s="231"/>
      <c r="AT201" s="200">
        <f>AY201+'15.02'!AT201:AV203</f>
        <v>0</v>
      </c>
      <c r="AU201" s="206"/>
      <c r="AV201" s="201"/>
      <c r="AW201" s="188">
        <f>'15.02'!BG201</f>
        <v>0</v>
      </c>
      <c r="AX201" s="189"/>
      <c r="AY201" s="194"/>
      <c r="AZ201" s="195"/>
      <c r="BA201" s="188"/>
      <c r="BB201" s="189"/>
      <c r="BC201" s="200">
        <f>BA201+'15.02'!BC201</f>
        <v>0</v>
      </c>
      <c r="BD201" s="201"/>
      <c r="BE201" s="200">
        <f>BA201+'15.02'!BE201</f>
        <v>0</v>
      </c>
      <c r="BF201" s="201"/>
      <c r="BG201" s="200">
        <f>AW201+AY201-BA201</f>
        <v>0</v>
      </c>
      <c r="BH201" s="206"/>
      <c r="BI201" s="201"/>
    </row>
    <row r="202" spans="2:61" ht="15.75" customHeight="1" thickTop="1" thickBot="1">
      <c r="B202" s="212"/>
      <c r="C202" s="213"/>
      <c r="D202" s="213"/>
      <c r="E202" s="213"/>
      <c r="F202" s="213"/>
      <c r="G202" s="213"/>
      <c r="H202" s="213"/>
      <c r="I202" s="213"/>
      <c r="J202" s="213"/>
      <c r="K202" s="213"/>
      <c r="L202" s="214"/>
      <c r="M202" s="182"/>
      <c r="N202" s="182"/>
      <c r="O202" s="182"/>
      <c r="P202" s="182"/>
      <c r="Q202" s="218"/>
      <c r="R202" s="218"/>
      <c r="S202" s="218"/>
      <c r="T202" s="218"/>
      <c r="U202" s="196"/>
      <c r="V202" s="220"/>
      <c r="W202" s="220"/>
      <c r="X202" s="197"/>
      <c r="Y202" s="182"/>
      <c r="Z202" s="182"/>
      <c r="AA202" s="182"/>
      <c r="AB202" s="182"/>
      <c r="AC202" s="218"/>
      <c r="AD202" s="218"/>
      <c r="AE202" s="218"/>
      <c r="AF202" s="218"/>
      <c r="AG202" s="225"/>
      <c r="AH202" s="226"/>
      <c r="AI202" s="226"/>
      <c r="AJ202" s="226"/>
      <c r="AK202" s="226"/>
      <c r="AL202" s="226"/>
      <c r="AM202" s="226"/>
      <c r="AN202" s="226"/>
      <c r="AO202" s="227"/>
      <c r="AP202" s="231"/>
      <c r="AQ202" s="231"/>
      <c r="AR202" s="231"/>
      <c r="AS202" s="231"/>
      <c r="AT202" s="202"/>
      <c r="AU202" s="207"/>
      <c r="AV202" s="203"/>
      <c r="AW202" s="190"/>
      <c r="AX202" s="191"/>
      <c r="AY202" s="196"/>
      <c r="AZ202" s="197"/>
      <c r="BA202" s="190"/>
      <c r="BB202" s="191"/>
      <c r="BC202" s="202"/>
      <c r="BD202" s="203"/>
      <c r="BE202" s="202"/>
      <c r="BF202" s="203"/>
      <c r="BG202" s="202"/>
      <c r="BH202" s="207"/>
      <c r="BI202" s="203"/>
    </row>
    <row r="203" spans="2:61" ht="15.75" customHeight="1" thickTop="1" thickBot="1">
      <c r="B203" s="215"/>
      <c r="C203" s="216"/>
      <c r="D203" s="216"/>
      <c r="E203" s="216"/>
      <c r="F203" s="216"/>
      <c r="G203" s="216"/>
      <c r="H203" s="216"/>
      <c r="I203" s="216"/>
      <c r="J203" s="216"/>
      <c r="K203" s="216"/>
      <c r="L203" s="217"/>
      <c r="M203" s="182"/>
      <c r="N203" s="182"/>
      <c r="O203" s="182"/>
      <c r="P203" s="182"/>
      <c r="Q203" s="218"/>
      <c r="R203" s="218"/>
      <c r="S203" s="218"/>
      <c r="T203" s="218"/>
      <c r="U203" s="198"/>
      <c r="V203" s="221"/>
      <c r="W203" s="221"/>
      <c r="X203" s="199"/>
      <c r="Y203" s="182"/>
      <c r="Z203" s="182"/>
      <c r="AA203" s="182"/>
      <c r="AB203" s="182"/>
      <c r="AC203" s="218"/>
      <c r="AD203" s="218"/>
      <c r="AE203" s="218"/>
      <c r="AF203" s="218"/>
      <c r="AG203" s="228"/>
      <c r="AH203" s="229"/>
      <c r="AI203" s="229"/>
      <c r="AJ203" s="229"/>
      <c r="AK203" s="229"/>
      <c r="AL203" s="229"/>
      <c r="AM203" s="229"/>
      <c r="AN203" s="229"/>
      <c r="AO203" s="230"/>
      <c r="AP203" s="231"/>
      <c r="AQ203" s="231"/>
      <c r="AR203" s="231"/>
      <c r="AS203" s="231"/>
      <c r="AT203" s="204"/>
      <c r="AU203" s="208"/>
      <c r="AV203" s="205"/>
      <c r="AW203" s="192"/>
      <c r="AX203" s="193"/>
      <c r="AY203" s="198"/>
      <c r="AZ203" s="199"/>
      <c r="BA203" s="192"/>
      <c r="BB203" s="193"/>
      <c r="BC203" s="204"/>
      <c r="BD203" s="205"/>
      <c r="BE203" s="204"/>
      <c r="BF203" s="205"/>
      <c r="BG203" s="204"/>
      <c r="BH203" s="208"/>
      <c r="BI203" s="205"/>
    </row>
    <row r="204" spans="2:61" ht="15.75" customHeight="1" thickTop="1" thickBot="1">
      <c r="B204" s="209"/>
      <c r="C204" s="210"/>
      <c r="D204" s="210"/>
      <c r="E204" s="210"/>
      <c r="F204" s="210"/>
      <c r="G204" s="210"/>
      <c r="H204" s="210"/>
      <c r="I204" s="210"/>
      <c r="J204" s="210"/>
      <c r="K204" s="210"/>
      <c r="L204" s="211"/>
      <c r="M204" s="218"/>
      <c r="N204" s="218"/>
      <c r="O204" s="218"/>
      <c r="P204" s="218"/>
      <c r="Q204" s="218"/>
      <c r="R204" s="218"/>
      <c r="S204" s="218"/>
      <c r="T204" s="218"/>
      <c r="U204" s="194"/>
      <c r="V204" s="219"/>
      <c r="W204" s="219"/>
      <c r="X204" s="195"/>
      <c r="Y204" s="218"/>
      <c r="Z204" s="218"/>
      <c r="AA204" s="218"/>
      <c r="AB204" s="218"/>
      <c r="AC204" s="218"/>
      <c r="AD204" s="218"/>
      <c r="AE204" s="218"/>
      <c r="AF204" s="218"/>
      <c r="AG204" s="222" t="s">
        <v>146</v>
      </c>
      <c r="AH204" s="223"/>
      <c r="AI204" s="223"/>
      <c r="AJ204" s="223"/>
      <c r="AK204" s="223"/>
      <c r="AL204" s="223"/>
      <c r="AM204" s="223"/>
      <c r="AN204" s="223"/>
      <c r="AO204" s="224"/>
      <c r="AP204" s="231" t="s">
        <v>184</v>
      </c>
      <c r="AQ204" s="231"/>
      <c r="AR204" s="231"/>
      <c r="AS204" s="231"/>
      <c r="AT204" s="200">
        <f>AY204+'15.02'!AT204:AV206</f>
        <v>0</v>
      </c>
      <c r="AU204" s="206"/>
      <c r="AV204" s="201"/>
      <c r="AW204" s="188">
        <f>'15.02'!BG204</f>
        <v>0</v>
      </c>
      <c r="AX204" s="189"/>
      <c r="AY204" s="194"/>
      <c r="AZ204" s="195"/>
      <c r="BA204" s="188"/>
      <c r="BB204" s="189"/>
      <c r="BC204" s="200">
        <f>BA204+'15.02'!BC204</f>
        <v>0</v>
      </c>
      <c r="BD204" s="201"/>
      <c r="BE204" s="200">
        <f>BA204+'15.02'!BE204</f>
        <v>0</v>
      </c>
      <c r="BF204" s="201"/>
      <c r="BG204" s="200">
        <f>AW204+AY204-BA204</f>
        <v>0</v>
      </c>
      <c r="BH204" s="206"/>
      <c r="BI204" s="201"/>
    </row>
    <row r="205" spans="2:61" ht="15.75" customHeight="1" thickTop="1" thickBot="1">
      <c r="B205" s="212"/>
      <c r="C205" s="213"/>
      <c r="D205" s="213"/>
      <c r="E205" s="213"/>
      <c r="F205" s="213"/>
      <c r="G205" s="213"/>
      <c r="H205" s="213"/>
      <c r="I205" s="213"/>
      <c r="J205" s="213"/>
      <c r="K205" s="213"/>
      <c r="L205" s="214"/>
      <c r="M205" s="218"/>
      <c r="N205" s="218"/>
      <c r="O205" s="218"/>
      <c r="P205" s="218"/>
      <c r="Q205" s="218"/>
      <c r="R205" s="218"/>
      <c r="S205" s="218"/>
      <c r="T205" s="218"/>
      <c r="U205" s="196"/>
      <c r="V205" s="220"/>
      <c r="W205" s="220"/>
      <c r="X205" s="197"/>
      <c r="Y205" s="218"/>
      <c r="Z205" s="218"/>
      <c r="AA205" s="218"/>
      <c r="AB205" s="218"/>
      <c r="AC205" s="218"/>
      <c r="AD205" s="218"/>
      <c r="AE205" s="218"/>
      <c r="AF205" s="218"/>
      <c r="AG205" s="225"/>
      <c r="AH205" s="226"/>
      <c r="AI205" s="226"/>
      <c r="AJ205" s="226"/>
      <c r="AK205" s="226"/>
      <c r="AL205" s="226"/>
      <c r="AM205" s="226"/>
      <c r="AN205" s="226"/>
      <c r="AO205" s="227"/>
      <c r="AP205" s="231"/>
      <c r="AQ205" s="231"/>
      <c r="AR205" s="231"/>
      <c r="AS205" s="231"/>
      <c r="AT205" s="202"/>
      <c r="AU205" s="207"/>
      <c r="AV205" s="203"/>
      <c r="AW205" s="190"/>
      <c r="AX205" s="191"/>
      <c r="AY205" s="196"/>
      <c r="AZ205" s="197"/>
      <c r="BA205" s="190"/>
      <c r="BB205" s="191"/>
      <c r="BC205" s="202"/>
      <c r="BD205" s="203"/>
      <c r="BE205" s="202"/>
      <c r="BF205" s="203"/>
      <c r="BG205" s="202"/>
      <c r="BH205" s="207"/>
      <c r="BI205" s="203"/>
    </row>
    <row r="206" spans="2:61" ht="15.75" customHeight="1" thickTop="1" thickBot="1">
      <c r="B206" s="215"/>
      <c r="C206" s="216"/>
      <c r="D206" s="216"/>
      <c r="E206" s="216"/>
      <c r="F206" s="216"/>
      <c r="G206" s="216"/>
      <c r="H206" s="216"/>
      <c r="I206" s="216"/>
      <c r="J206" s="216"/>
      <c r="K206" s="216"/>
      <c r="L206" s="217"/>
      <c r="M206" s="218"/>
      <c r="N206" s="218"/>
      <c r="O206" s="218"/>
      <c r="P206" s="218"/>
      <c r="Q206" s="218"/>
      <c r="R206" s="218"/>
      <c r="S206" s="218"/>
      <c r="T206" s="218"/>
      <c r="U206" s="198"/>
      <c r="V206" s="221"/>
      <c r="W206" s="221"/>
      <c r="X206" s="199"/>
      <c r="Y206" s="218"/>
      <c r="Z206" s="218"/>
      <c r="AA206" s="218"/>
      <c r="AB206" s="218"/>
      <c r="AC206" s="218"/>
      <c r="AD206" s="218"/>
      <c r="AE206" s="218"/>
      <c r="AF206" s="218"/>
      <c r="AG206" s="228"/>
      <c r="AH206" s="229"/>
      <c r="AI206" s="229"/>
      <c r="AJ206" s="229"/>
      <c r="AK206" s="229"/>
      <c r="AL206" s="229"/>
      <c r="AM206" s="229"/>
      <c r="AN206" s="229"/>
      <c r="AO206" s="230"/>
      <c r="AP206" s="231"/>
      <c r="AQ206" s="231"/>
      <c r="AR206" s="231"/>
      <c r="AS206" s="231"/>
      <c r="AT206" s="204"/>
      <c r="AU206" s="208"/>
      <c r="AV206" s="205"/>
      <c r="AW206" s="192"/>
      <c r="AX206" s="193"/>
      <c r="AY206" s="198"/>
      <c r="AZ206" s="199"/>
      <c r="BA206" s="192"/>
      <c r="BB206" s="193"/>
      <c r="BC206" s="204"/>
      <c r="BD206" s="205"/>
      <c r="BE206" s="204"/>
      <c r="BF206" s="205"/>
      <c r="BG206" s="204"/>
      <c r="BH206" s="208"/>
      <c r="BI206" s="205"/>
    </row>
    <row r="207" spans="2:61" ht="15.75" customHeight="1" thickTop="1" thickBot="1">
      <c r="B207" s="209"/>
      <c r="C207" s="210"/>
      <c r="D207" s="210"/>
      <c r="E207" s="210"/>
      <c r="F207" s="210"/>
      <c r="G207" s="210"/>
      <c r="H207" s="210"/>
      <c r="I207" s="210"/>
      <c r="J207" s="210"/>
      <c r="K207" s="210"/>
      <c r="L207" s="211"/>
      <c r="M207" s="218"/>
      <c r="N207" s="218"/>
      <c r="O207" s="218"/>
      <c r="P207" s="218"/>
      <c r="Q207" s="218"/>
      <c r="R207" s="218"/>
      <c r="S207" s="218"/>
      <c r="T207" s="218"/>
      <c r="U207" s="194"/>
      <c r="V207" s="219"/>
      <c r="W207" s="219"/>
      <c r="X207" s="195"/>
      <c r="Y207" s="218"/>
      <c r="Z207" s="218"/>
      <c r="AA207" s="218"/>
      <c r="AB207" s="218"/>
      <c r="AC207" s="218"/>
      <c r="AD207" s="218"/>
      <c r="AE207" s="218"/>
      <c r="AF207" s="218"/>
      <c r="AG207" s="222" t="s">
        <v>155</v>
      </c>
      <c r="AH207" s="223"/>
      <c r="AI207" s="223"/>
      <c r="AJ207" s="223"/>
      <c r="AK207" s="223"/>
      <c r="AL207" s="223"/>
      <c r="AM207" s="223"/>
      <c r="AN207" s="223"/>
      <c r="AO207" s="224"/>
      <c r="AP207" s="231"/>
      <c r="AQ207" s="231"/>
      <c r="AR207" s="231"/>
      <c r="AS207" s="231"/>
      <c r="AT207" s="200">
        <f>AY207+'15.02'!AT207:AV209</f>
        <v>0</v>
      </c>
      <c r="AU207" s="206"/>
      <c r="AV207" s="201"/>
      <c r="AW207" s="188">
        <f>'15.02'!BG207</f>
        <v>0</v>
      </c>
      <c r="AX207" s="189"/>
      <c r="AY207" s="194"/>
      <c r="AZ207" s="195"/>
      <c r="BA207" s="188"/>
      <c r="BB207" s="189"/>
      <c r="BC207" s="200">
        <f>BA207+'15.02'!BC207</f>
        <v>0</v>
      </c>
      <c r="BD207" s="201"/>
      <c r="BE207" s="200">
        <f>BA207+'15.02'!BE207</f>
        <v>0</v>
      </c>
      <c r="BF207" s="201"/>
      <c r="BG207" s="200">
        <f>AW207+AY207-BA207</f>
        <v>0</v>
      </c>
      <c r="BH207" s="206"/>
      <c r="BI207" s="201"/>
    </row>
    <row r="208" spans="2:61" ht="15.75" customHeight="1" thickTop="1" thickBot="1">
      <c r="B208" s="212"/>
      <c r="C208" s="213"/>
      <c r="D208" s="213"/>
      <c r="E208" s="213"/>
      <c r="F208" s="213"/>
      <c r="G208" s="213"/>
      <c r="H208" s="213"/>
      <c r="I208" s="213"/>
      <c r="J208" s="213"/>
      <c r="K208" s="213"/>
      <c r="L208" s="214"/>
      <c r="M208" s="218"/>
      <c r="N208" s="218"/>
      <c r="O208" s="218"/>
      <c r="P208" s="218"/>
      <c r="Q208" s="218"/>
      <c r="R208" s="218"/>
      <c r="S208" s="218"/>
      <c r="T208" s="218"/>
      <c r="U208" s="196"/>
      <c r="V208" s="220"/>
      <c r="W208" s="220"/>
      <c r="X208" s="197"/>
      <c r="Y208" s="218"/>
      <c r="Z208" s="218"/>
      <c r="AA208" s="218"/>
      <c r="AB208" s="218"/>
      <c r="AC208" s="218"/>
      <c r="AD208" s="218"/>
      <c r="AE208" s="218"/>
      <c r="AF208" s="218"/>
      <c r="AG208" s="225"/>
      <c r="AH208" s="226"/>
      <c r="AI208" s="226"/>
      <c r="AJ208" s="226"/>
      <c r="AK208" s="226"/>
      <c r="AL208" s="226"/>
      <c r="AM208" s="226"/>
      <c r="AN208" s="226"/>
      <c r="AO208" s="227"/>
      <c r="AP208" s="231"/>
      <c r="AQ208" s="231"/>
      <c r="AR208" s="231"/>
      <c r="AS208" s="231"/>
      <c r="AT208" s="202"/>
      <c r="AU208" s="207"/>
      <c r="AV208" s="203"/>
      <c r="AW208" s="190"/>
      <c r="AX208" s="191"/>
      <c r="AY208" s="196"/>
      <c r="AZ208" s="197"/>
      <c r="BA208" s="190"/>
      <c r="BB208" s="191"/>
      <c r="BC208" s="202"/>
      <c r="BD208" s="203"/>
      <c r="BE208" s="202"/>
      <c r="BF208" s="203"/>
      <c r="BG208" s="202"/>
      <c r="BH208" s="207"/>
      <c r="BI208" s="203"/>
    </row>
    <row r="209" spans="2:61" ht="15.75" customHeight="1" thickTop="1" thickBot="1">
      <c r="B209" s="215"/>
      <c r="C209" s="216"/>
      <c r="D209" s="216"/>
      <c r="E209" s="216"/>
      <c r="F209" s="216"/>
      <c r="G209" s="216"/>
      <c r="H209" s="216"/>
      <c r="I209" s="216"/>
      <c r="J209" s="216"/>
      <c r="K209" s="216"/>
      <c r="L209" s="217"/>
      <c r="M209" s="218"/>
      <c r="N209" s="218"/>
      <c r="O209" s="218"/>
      <c r="P209" s="218"/>
      <c r="Q209" s="218"/>
      <c r="R209" s="218"/>
      <c r="S209" s="218"/>
      <c r="T209" s="218"/>
      <c r="U209" s="198"/>
      <c r="V209" s="221"/>
      <c r="W209" s="221"/>
      <c r="X209" s="199"/>
      <c r="Y209" s="218"/>
      <c r="Z209" s="218"/>
      <c r="AA209" s="218"/>
      <c r="AB209" s="218"/>
      <c r="AC209" s="218"/>
      <c r="AD209" s="218"/>
      <c r="AE209" s="218"/>
      <c r="AF209" s="218"/>
      <c r="AG209" s="228"/>
      <c r="AH209" s="229"/>
      <c r="AI209" s="229"/>
      <c r="AJ209" s="229"/>
      <c r="AK209" s="229"/>
      <c r="AL209" s="229"/>
      <c r="AM209" s="229"/>
      <c r="AN209" s="229"/>
      <c r="AO209" s="230"/>
      <c r="AP209" s="231"/>
      <c r="AQ209" s="231"/>
      <c r="AR209" s="231"/>
      <c r="AS209" s="231"/>
      <c r="AT209" s="204"/>
      <c r="AU209" s="208"/>
      <c r="AV209" s="205"/>
      <c r="AW209" s="192"/>
      <c r="AX209" s="193"/>
      <c r="AY209" s="198"/>
      <c r="AZ209" s="199"/>
      <c r="BA209" s="192"/>
      <c r="BB209" s="193"/>
      <c r="BC209" s="204"/>
      <c r="BD209" s="205"/>
      <c r="BE209" s="204"/>
      <c r="BF209" s="205"/>
      <c r="BG209" s="204"/>
      <c r="BH209" s="208"/>
      <c r="BI209" s="205"/>
    </row>
    <row r="210" spans="2:61" ht="16.5" customHeight="1" thickTop="1" thickBot="1">
      <c r="B210" s="183" t="s">
        <v>64</v>
      </c>
      <c r="C210" s="183"/>
      <c r="D210" s="183"/>
      <c r="E210" s="183"/>
      <c r="F210" s="183"/>
      <c r="G210" s="183"/>
      <c r="H210" s="183"/>
      <c r="I210" s="183"/>
      <c r="J210" s="183"/>
      <c r="K210" s="183"/>
      <c r="L210" s="183"/>
      <c r="M210" s="183"/>
      <c r="N210" s="183"/>
      <c r="O210" s="183"/>
      <c r="P210" s="183"/>
      <c r="Q210" s="183"/>
      <c r="R210" s="183"/>
      <c r="S210" s="183"/>
      <c r="T210" s="183"/>
      <c r="U210" s="183"/>
      <c r="V210" s="183"/>
      <c r="W210" s="183"/>
      <c r="X210" s="183"/>
      <c r="Y210" s="183"/>
      <c r="Z210" s="183"/>
      <c r="AA210" s="183"/>
      <c r="AB210" s="183"/>
      <c r="AC210" s="183"/>
      <c r="AD210" s="183"/>
      <c r="AE210" s="183"/>
      <c r="AF210" s="183"/>
      <c r="AG210" s="183"/>
      <c r="AH210" s="183"/>
      <c r="AI210" s="183"/>
      <c r="AJ210" s="183"/>
      <c r="AK210" s="183"/>
      <c r="AL210" s="183"/>
      <c r="AM210" s="183"/>
      <c r="AN210" s="183"/>
      <c r="AO210" s="183"/>
      <c r="AP210" s="183"/>
      <c r="AQ210" s="183"/>
      <c r="AR210" s="183"/>
      <c r="AS210" s="183"/>
      <c r="AT210" s="183"/>
      <c r="AU210" s="183"/>
      <c r="AV210" s="183"/>
      <c r="AW210" s="183"/>
      <c r="AX210" s="183"/>
      <c r="AY210" s="183"/>
      <c r="AZ210" s="183"/>
      <c r="BA210" s="183"/>
      <c r="BB210" s="183"/>
      <c r="BC210" s="183"/>
      <c r="BD210" s="183"/>
      <c r="BE210" s="183"/>
      <c r="BF210" s="183"/>
      <c r="BG210" s="183"/>
      <c r="BH210" s="183"/>
      <c r="BI210" s="183"/>
    </row>
    <row r="211" spans="2:61" ht="16.5" customHeight="1" thickTop="1" thickBot="1">
      <c r="B211" s="183"/>
      <c r="C211" s="183"/>
      <c r="D211" s="183"/>
      <c r="E211" s="183"/>
      <c r="F211" s="183"/>
      <c r="G211" s="183"/>
      <c r="H211" s="183"/>
      <c r="I211" s="183"/>
      <c r="J211" s="183"/>
      <c r="K211" s="183"/>
      <c r="L211" s="183"/>
      <c r="M211" s="183"/>
      <c r="N211" s="183"/>
      <c r="O211" s="183"/>
      <c r="P211" s="183"/>
      <c r="Q211" s="183"/>
      <c r="R211" s="183"/>
      <c r="S211" s="183"/>
      <c r="T211" s="183"/>
      <c r="U211" s="183"/>
      <c r="V211" s="183"/>
      <c r="W211" s="183"/>
      <c r="X211" s="183"/>
      <c r="Y211" s="183"/>
      <c r="Z211" s="183"/>
      <c r="AA211" s="183"/>
      <c r="AB211" s="183"/>
      <c r="AC211" s="183"/>
      <c r="AD211" s="183"/>
      <c r="AE211" s="183"/>
      <c r="AF211" s="183"/>
      <c r="AG211" s="183"/>
      <c r="AH211" s="183"/>
      <c r="AI211" s="183"/>
      <c r="AJ211" s="183"/>
      <c r="AK211" s="183"/>
      <c r="AL211" s="183"/>
      <c r="AM211" s="183"/>
      <c r="AN211" s="183"/>
      <c r="AO211" s="183"/>
      <c r="AP211" s="183"/>
      <c r="AQ211" s="183"/>
      <c r="AR211" s="183"/>
      <c r="AS211" s="183"/>
      <c r="AT211" s="183"/>
      <c r="AU211" s="183"/>
      <c r="AV211" s="183"/>
      <c r="AW211" s="183"/>
      <c r="AX211" s="183"/>
      <c r="AY211" s="183"/>
      <c r="AZ211" s="183"/>
      <c r="BA211" s="183"/>
      <c r="BB211" s="183"/>
      <c r="BC211" s="183"/>
      <c r="BD211" s="183"/>
      <c r="BE211" s="183"/>
      <c r="BF211" s="183"/>
      <c r="BG211" s="183"/>
      <c r="BH211" s="183"/>
      <c r="BI211" s="183"/>
    </row>
    <row r="212" spans="2:61" ht="16.5" customHeight="1" thickTop="1" thickBot="1">
      <c r="B212" s="183"/>
      <c r="C212" s="183"/>
      <c r="D212" s="183"/>
      <c r="E212" s="183"/>
      <c r="F212" s="183"/>
      <c r="G212" s="183"/>
      <c r="H212" s="183"/>
      <c r="I212" s="183"/>
      <c r="J212" s="183"/>
      <c r="K212" s="183"/>
      <c r="L212" s="183"/>
      <c r="M212" s="183"/>
      <c r="N212" s="183"/>
      <c r="O212" s="183"/>
      <c r="P212" s="183"/>
      <c r="Q212" s="183"/>
      <c r="R212" s="183"/>
      <c r="S212" s="183"/>
      <c r="T212" s="183"/>
      <c r="U212" s="183"/>
      <c r="V212" s="183"/>
      <c r="W212" s="183"/>
      <c r="X212" s="183"/>
      <c r="Y212" s="183"/>
      <c r="Z212" s="183"/>
      <c r="AA212" s="183"/>
      <c r="AB212" s="183"/>
      <c r="AC212" s="183"/>
      <c r="AD212" s="183"/>
      <c r="AE212" s="183"/>
      <c r="AF212" s="183"/>
      <c r="AG212" s="183"/>
      <c r="AH212" s="183"/>
      <c r="AI212" s="183"/>
      <c r="AJ212" s="183"/>
      <c r="AK212" s="183"/>
      <c r="AL212" s="183"/>
      <c r="AM212" s="183"/>
      <c r="AN212" s="183"/>
      <c r="AO212" s="183"/>
      <c r="AP212" s="183"/>
      <c r="AQ212" s="183"/>
      <c r="AR212" s="183"/>
      <c r="AS212" s="183"/>
      <c r="AT212" s="183"/>
      <c r="AU212" s="183"/>
      <c r="AV212" s="183"/>
      <c r="AW212" s="183"/>
      <c r="AX212" s="183"/>
      <c r="AY212" s="183"/>
      <c r="AZ212" s="183"/>
      <c r="BA212" s="183"/>
      <c r="BB212" s="183"/>
      <c r="BC212" s="183"/>
      <c r="BD212" s="183"/>
      <c r="BE212" s="183"/>
      <c r="BF212" s="183"/>
      <c r="BG212" s="183"/>
      <c r="BH212" s="183"/>
      <c r="BI212" s="183"/>
    </row>
    <row r="213" spans="2:61" ht="16.5" customHeight="1" thickTop="1" thickBot="1">
      <c r="B213" s="183"/>
      <c r="C213" s="183"/>
      <c r="D213" s="183"/>
      <c r="E213" s="183"/>
      <c r="F213" s="183"/>
      <c r="G213" s="183"/>
      <c r="H213" s="183"/>
      <c r="I213" s="183"/>
      <c r="J213" s="183"/>
      <c r="K213" s="183"/>
      <c r="L213" s="183"/>
      <c r="M213" s="183"/>
      <c r="N213" s="183"/>
      <c r="O213" s="183"/>
      <c r="P213" s="183"/>
      <c r="Q213" s="183"/>
      <c r="R213" s="183"/>
      <c r="S213" s="183"/>
      <c r="T213" s="183"/>
      <c r="U213" s="183"/>
      <c r="V213" s="183"/>
      <c r="W213" s="183"/>
      <c r="X213" s="183"/>
      <c r="Y213" s="183"/>
      <c r="Z213" s="183"/>
      <c r="AA213" s="183"/>
      <c r="AB213" s="183"/>
      <c r="AC213" s="183"/>
      <c r="AD213" s="183"/>
      <c r="AE213" s="183"/>
      <c r="AF213" s="183"/>
      <c r="AG213" s="183"/>
      <c r="AH213" s="183"/>
      <c r="AI213" s="183"/>
      <c r="AJ213" s="183"/>
      <c r="AK213" s="183"/>
      <c r="AL213" s="183"/>
      <c r="AM213" s="183"/>
      <c r="AN213" s="183"/>
      <c r="AO213" s="183"/>
      <c r="AP213" s="183"/>
      <c r="AQ213" s="183"/>
      <c r="AR213" s="183"/>
      <c r="AS213" s="183"/>
      <c r="AT213" s="183"/>
      <c r="AU213" s="183"/>
      <c r="AV213" s="183"/>
      <c r="AW213" s="183"/>
      <c r="AX213" s="183"/>
      <c r="AY213" s="183"/>
      <c r="AZ213" s="183"/>
      <c r="BA213" s="183"/>
      <c r="BB213" s="183"/>
      <c r="BC213" s="183"/>
      <c r="BD213" s="183"/>
      <c r="BE213" s="183"/>
      <c r="BF213" s="183"/>
      <c r="BG213" s="183"/>
      <c r="BH213" s="183"/>
      <c r="BI213" s="183"/>
    </row>
    <row r="214" spans="2:61" ht="16.5" customHeight="1" thickTop="1" thickBot="1">
      <c r="B214" s="146"/>
      <c r="C214" s="146"/>
      <c r="D214" s="146"/>
      <c r="E214" s="146"/>
      <c r="F214" s="146"/>
      <c r="G214" s="146"/>
      <c r="H214" s="146"/>
      <c r="I214" s="146"/>
      <c r="J214" s="146"/>
      <c r="K214" s="146"/>
      <c r="L214" s="146"/>
      <c r="M214" s="146"/>
      <c r="N214" s="146"/>
      <c r="O214" s="146"/>
      <c r="P214" s="146"/>
      <c r="Q214" s="146"/>
      <c r="R214" s="146"/>
      <c r="S214" s="146"/>
      <c r="T214" s="146"/>
      <c r="U214" s="146"/>
      <c r="V214" s="146"/>
      <c r="W214" s="146"/>
      <c r="X214" s="146"/>
      <c r="Y214" s="146"/>
      <c r="Z214" s="146"/>
      <c r="AA214" s="146"/>
      <c r="AB214" s="146"/>
      <c r="AC214" s="146"/>
      <c r="AD214" s="146"/>
      <c r="AE214" s="146"/>
      <c r="AF214" s="146"/>
      <c r="AG214" s="146"/>
      <c r="AH214" s="146"/>
      <c r="AI214" s="146"/>
      <c r="AJ214" s="146"/>
      <c r="AK214" s="146"/>
      <c r="AL214" s="146"/>
      <c r="AM214" s="146"/>
      <c r="AN214" s="146"/>
      <c r="AO214" s="146"/>
      <c r="AP214" s="146"/>
      <c r="AQ214" s="146"/>
      <c r="AR214" s="146"/>
      <c r="AS214" s="146"/>
      <c r="AT214" s="146"/>
      <c r="AU214" s="146"/>
      <c r="AV214" s="146"/>
      <c r="AW214" s="146"/>
      <c r="AX214" s="146"/>
      <c r="AY214" s="146"/>
      <c r="AZ214" s="146"/>
      <c r="BA214" s="146"/>
      <c r="BB214" s="146"/>
      <c r="BC214" s="146"/>
      <c r="BD214" s="146"/>
      <c r="BE214" s="146"/>
      <c r="BF214" s="146"/>
      <c r="BG214" s="146"/>
      <c r="BH214" s="146"/>
      <c r="BI214" s="146"/>
    </row>
    <row r="215" spans="2:61" ht="16.5" customHeight="1" thickTop="1" thickBot="1">
      <c r="B215" s="146"/>
      <c r="C215" s="146"/>
      <c r="D215" s="146"/>
      <c r="E215" s="146"/>
      <c r="F215" s="146"/>
      <c r="G215" s="146"/>
      <c r="H215" s="146"/>
      <c r="I215" s="146"/>
      <c r="J215" s="146"/>
      <c r="K215" s="146"/>
      <c r="L215" s="146"/>
      <c r="M215" s="146"/>
      <c r="N215" s="146"/>
      <c r="O215" s="146"/>
      <c r="P215" s="146"/>
      <c r="Q215" s="146"/>
      <c r="R215" s="146"/>
      <c r="S215" s="146"/>
      <c r="T215" s="146"/>
      <c r="U215" s="146"/>
      <c r="V215" s="146"/>
      <c r="W215" s="146"/>
      <c r="X215" s="146"/>
      <c r="Y215" s="146"/>
      <c r="Z215" s="146"/>
      <c r="AA215" s="146"/>
      <c r="AB215" s="146"/>
      <c r="AC215" s="146"/>
      <c r="AD215" s="146"/>
      <c r="AE215" s="146"/>
      <c r="AF215" s="146"/>
      <c r="AG215" s="146"/>
      <c r="AH215" s="146"/>
      <c r="AI215" s="146"/>
      <c r="AJ215" s="146"/>
      <c r="AK215" s="146"/>
      <c r="AL215" s="146"/>
      <c r="AM215" s="146"/>
      <c r="AN215" s="146"/>
      <c r="AO215" s="146"/>
      <c r="AP215" s="146"/>
      <c r="AQ215" s="146"/>
      <c r="AR215" s="146"/>
      <c r="AS215" s="146"/>
      <c r="AT215" s="146"/>
      <c r="AU215" s="146"/>
      <c r="AV215" s="146"/>
      <c r="AW215" s="146"/>
      <c r="AX215" s="146"/>
      <c r="AY215" s="146"/>
      <c r="AZ215" s="146"/>
      <c r="BA215" s="146"/>
      <c r="BB215" s="146"/>
      <c r="BC215" s="146"/>
      <c r="BD215" s="146"/>
      <c r="BE215" s="146"/>
      <c r="BF215" s="146"/>
      <c r="BG215" s="146"/>
      <c r="BH215" s="146"/>
      <c r="BI215" s="146"/>
    </row>
    <row r="216" spans="2:61" ht="15" customHeight="1" thickTop="1" thickBot="1">
      <c r="B216" s="186" t="s">
        <v>65</v>
      </c>
      <c r="C216" s="186"/>
      <c r="D216" s="186"/>
      <c r="E216" s="186"/>
      <c r="F216" s="186"/>
      <c r="G216" s="186"/>
      <c r="H216" s="186" t="s">
        <v>66</v>
      </c>
      <c r="I216" s="186"/>
      <c r="J216" s="186"/>
      <c r="K216" s="186"/>
      <c r="L216" s="186"/>
      <c r="M216" s="186"/>
      <c r="N216" s="186" t="s">
        <v>67</v>
      </c>
      <c r="O216" s="186"/>
      <c r="P216" s="186"/>
      <c r="Q216" s="186"/>
      <c r="R216" s="186"/>
      <c r="S216" s="186"/>
      <c r="T216" s="186" t="s">
        <v>68</v>
      </c>
      <c r="U216" s="186"/>
      <c r="V216" s="186"/>
      <c r="W216" s="186"/>
      <c r="X216" s="186"/>
      <c r="Y216" s="186"/>
      <c r="Z216" s="186"/>
      <c r="AA216" s="186"/>
      <c r="AB216" s="186"/>
      <c r="AC216" s="186"/>
      <c r="AD216" s="186"/>
      <c r="AE216" s="186"/>
      <c r="AF216" s="186"/>
      <c r="AG216" s="186" t="s">
        <v>69</v>
      </c>
      <c r="AH216" s="186"/>
      <c r="AI216" s="186"/>
      <c r="AJ216" s="186"/>
      <c r="AK216" s="186"/>
      <c r="AL216" s="186"/>
      <c r="AM216" s="186"/>
      <c r="AN216" s="186"/>
      <c r="AO216" s="186"/>
      <c r="AP216" s="186" t="s">
        <v>70</v>
      </c>
      <c r="AQ216" s="186"/>
      <c r="AR216" s="186"/>
      <c r="AS216" s="186"/>
      <c r="AT216" s="186"/>
      <c r="AU216" s="186"/>
      <c r="AV216" s="186"/>
      <c r="AW216" s="186"/>
      <c r="AX216" s="186"/>
      <c r="AY216" s="186"/>
      <c r="AZ216" s="187" t="s">
        <v>71</v>
      </c>
      <c r="BA216" s="187"/>
      <c r="BB216" s="187"/>
      <c r="BC216" s="187"/>
      <c r="BD216" s="187"/>
      <c r="BE216" s="187"/>
      <c r="BF216" s="187"/>
      <c r="BG216" s="187"/>
      <c r="BH216" s="187"/>
      <c r="BI216" s="187"/>
    </row>
    <row r="217" spans="2:61" ht="15" customHeight="1" thickTop="1" thickBot="1">
      <c r="B217" s="186"/>
      <c r="C217" s="186"/>
      <c r="D217" s="186"/>
      <c r="E217" s="186"/>
      <c r="F217" s="186"/>
      <c r="G217" s="186"/>
      <c r="H217" s="186"/>
      <c r="I217" s="186"/>
      <c r="J217" s="186"/>
      <c r="K217" s="186"/>
      <c r="L217" s="186"/>
      <c r="M217" s="186"/>
      <c r="N217" s="186"/>
      <c r="O217" s="186"/>
      <c r="P217" s="186"/>
      <c r="Q217" s="186"/>
      <c r="R217" s="186"/>
      <c r="S217" s="186"/>
      <c r="T217" s="186"/>
      <c r="U217" s="186"/>
      <c r="V217" s="186"/>
      <c r="W217" s="186"/>
      <c r="X217" s="186"/>
      <c r="Y217" s="186"/>
      <c r="Z217" s="186"/>
      <c r="AA217" s="186"/>
      <c r="AB217" s="186"/>
      <c r="AC217" s="186"/>
      <c r="AD217" s="186"/>
      <c r="AE217" s="186"/>
      <c r="AF217" s="186"/>
      <c r="AG217" s="186"/>
      <c r="AH217" s="186"/>
      <c r="AI217" s="186"/>
      <c r="AJ217" s="186"/>
      <c r="AK217" s="186"/>
      <c r="AL217" s="186"/>
      <c r="AM217" s="186"/>
      <c r="AN217" s="186"/>
      <c r="AO217" s="186"/>
      <c r="AP217" s="186"/>
      <c r="AQ217" s="186"/>
      <c r="AR217" s="186"/>
      <c r="AS217" s="186"/>
      <c r="AT217" s="186"/>
      <c r="AU217" s="186"/>
      <c r="AV217" s="186"/>
      <c r="AW217" s="186"/>
      <c r="AX217" s="186"/>
      <c r="AY217" s="186"/>
      <c r="AZ217" s="187"/>
      <c r="BA217" s="187"/>
      <c r="BB217" s="187"/>
      <c r="BC217" s="187"/>
      <c r="BD217" s="187"/>
      <c r="BE217" s="187"/>
      <c r="BF217" s="187"/>
      <c r="BG217" s="187"/>
      <c r="BH217" s="187"/>
      <c r="BI217" s="187"/>
    </row>
    <row r="218" spans="2:61" ht="15" customHeight="1" thickTop="1" thickBot="1">
      <c r="B218" s="186"/>
      <c r="C218" s="186"/>
      <c r="D218" s="186"/>
      <c r="E218" s="186"/>
      <c r="F218" s="186"/>
      <c r="G218" s="186"/>
      <c r="H218" s="186"/>
      <c r="I218" s="186"/>
      <c r="J218" s="186"/>
      <c r="K218" s="186"/>
      <c r="L218" s="186"/>
      <c r="M218" s="186"/>
      <c r="N218" s="186"/>
      <c r="O218" s="186"/>
      <c r="P218" s="186"/>
      <c r="Q218" s="186"/>
      <c r="R218" s="186"/>
      <c r="S218" s="186"/>
      <c r="T218" s="186"/>
      <c r="U218" s="186"/>
      <c r="V218" s="186"/>
      <c r="W218" s="186"/>
      <c r="X218" s="186"/>
      <c r="Y218" s="186"/>
      <c r="Z218" s="186"/>
      <c r="AA218" s="186"/>
      <c r="AB218" s="186"/>
      <c r="AC218" s="186"/>
      <c r="AD218" s="186"/>
      <c r="AE218" s="186"/>
      <c r="AF218" s="186"/>
      <c r="AG218" s="186"/>
      <c r="AH218" s="186"/>
      <c r="AI218" s="186"/>
      <c r="AJ218" s="186"/>
      <c r="AK218" s="186"/>
      <c r="AL218" s="186"/>
      <c r="AM218" s="186"/>
      <c r="AN218" s="186"/>
      <c r="AO218" s="186"/>
      <c r="AP218" s="186"/>
      <c r="AQ218" s="186"/>
      <c r="AR218" s="186"/>
      <c r="AS218" s="186"/>
      <c r="AT218" s="186"/>
      <c r="AU218" s="186"/>
      <c r="AV218" s="186"/>
      <c r="AW218" s="186"/>
      <c r="AX218" s="186"/>
      <c r="AY218" s="186"/>
      <c r="AZ218" s="187"/>
      <c r="BA218" s="187"/>
      <c r="BB218" s="187"/>
      <c r="BC218" s="187"/>
      <c r="BD218" s="187"/>
      <c r="BE218" s="187"/>
      <c r="BF218" s="187"/>
      <c r="BG218" s="187"/>
      <c r="BH218" s="187"/>
      <c r="BI218" s="187"/>
    </row>
    <row r="219" spans="2:61" ht="16.5" customHeight="1" thickTop="1" thickBot="1">
      <c r="B219" s="182">
        <v>2</v>
      </c>
      <c r="C219" s="182"/>
      <c r="D219" s="182"/>
      <c r="E219" s="182"/>
      <c r="F219" s="182"/>
      <c r="G219" s="182"/>
      <c r="H219" s="185">
        <v>17.899999999999999</v>
      </c>
      <c r="I219" s="185"/>
      <c r="J219" s="185"/>
      <c r="K219" s="185"/>
      <c r="L219" s="185"/>
      <c r="M219" s="185"/>
      <c r="N219" s="182">
        <v>27</v>
      </c>
      <c r="O219" s="182"/>
      <c r="P219" s="182"/>
      <c r="Q219" s="182"/>
      <c r="R219" s="182"/>
      <c r="S219" s="182"/>
      <c r="T219" s="182">
        <v>63.5</v>
      </c>
      <c r="U219" s="182"/>
      <c r="V219" s="182"/>
      <c r="W219" s="182"/>
      <c r="X219" s="182"/>
      <c r="Y219" s="182"/>
      <c r="Z219" s="182"/>
      <c r="AA219" s="182"/>
      <c r="AB219" s="182"/>
      <c r="AC219" s="182"/>
      <c r="AD219" s="182"/>
      <c r="AE219" s="182"/>
      <c r="AF219" s="182"/>
      <c r="AG219" s="182">
        <v>130</v>
      </c>
      <c r="AH219" s="182"/>
      <c r="AI219" s="182"/>
      <c r="AJ219" s="182"/>
      <c r="AK219" s="182"/>
      <c r="AL219" s="182"/>
      <c r="AM219" s="182"/>
      <c r="AN219" s="182"/>
      <c r="AO219" s="182"/>
      <c r="AP219" s="186" t="s">
        <v>407</v>
      </c>
      <c r="AQ219" s="186"/>
      <c r="AR219" s="186"/>
      <c r="AS219" s="186"/>
      <c r="AT219" s="186"/>
      <c r="AU219" s="186"/>
      <c r="AV219" s="186"/>
      <c r="AW219" s="186"/>
      <c r="AX219" s="186"/>
      <c r="AY219" s="186"/>
      <c r="AZ219" s="182" t="s">
        <v>129</v>
      </c>
      <c r="BA219" s="182"/>
      <c r="BB219" s="182"/>
      <c r="BC219" s="182"/>
      <c r="BD219" s="182"/>
      <c r="BE219" s="182"/>
      <c r="BF219" s="182"/>
      <c r="BG219" s="182"/>
      <c r="BH219" s="182"/>
      <c r="BI219" s="182"/>
    </row>
    <row r="220" spans="2:61" ht="16.5" customHeight="1" thickTop="1" thickBot="1">
      <c r="B220" s="182"/>
      <c r="C220" s="182"/>
      <c r="D220" s="182"/>
      <c r="E220" s="182"/>
      <c r="F220" s="182"/>
      <c r="G220" s="182"/>
      <c r="H220" s="185"/>
      <c r="I220" s="185"/>
      <c r="J220" s="185"/>
      <c r="K220" s="185"/>
      <c r="L220" s="185"/>
      <c r="M220" s="185"/>
      <c r="N220" s="182"/>
      <c r="O220" s="182"/>
      <c r="P220" s="182"/>
      <c r="Q220" s="182"/>
      <c r="R220" s="182"/>
      <c r="S220" s="182"/>
      <c r="T220" s="182"/>
      <c r="U220" s="182"/>
      <c r="V220" s="182"/>
      <c r="W220" s="182"/>
      <c r="X220" s="182"/>
      <c r="Y220" s="182"/>
      <c r="Z220" s="182"/>
      <c r="AA220" s="182"/>
      <c r="AB220" s="182"/>
      <c r="AC220" s="182"/>
      <c r="AD220" s="182"/>
      <c r="AE220" s="182"/>
      <c r="AF220" s="182"/>
      <c r="AG220" s="182"/>
      <c r="AH220" s="182"/>
      <c r="AI220" s="182"/>
      <c r="AJ220" s="182"/>
      <c r="AK220" s="182"/>
      <c r="AL220" s="182"/>
      <c r="AM220" s="182"/>
      <c r="AN220" s="182"/>
      <c r="AO220" s="182"/>
      <c r="AP220" s="186"/>
      <c r="AQ220" s="186"/>
      <c r="AR220" s="186"/>
      <c r="AS220" s="186"/>
      <c r="AT220" s="186"/>
      <c r="AU220" s="186"/>
      <c r="AV220" s="186"/>
      <c r="AW220" s="186"/>
      <c r="AX220" s="186"/>
      <c r="AY220" s="186"/>
      <c r="AZ220" s="182"/>
      <c r="BA220" s="182"/>
      <c r="BB220" s="182"/>
      <c r="BC220" s="182"/>
      <c r="BD220" s="182"/>
      <c r="BE220" s="182"/>
      <c r="BF220" s="182"/>
      <c r="BG220" s="182"/>
      <c r="BH220" s="182"/>
      <c r="BI220" s="182"/>
    </row>
    <row r="221" spans="2:61" ht="16.5" customHeight="1" thickTop="1" thickBot="1">
      <c r="B221" s="182"/>
      <c r="C221" s="182"/>
      <c r="D221" s="182"/>
      <c r="E221" s="182"/>
      <c r="F221" s="182"/>
      <c r="G221" s="182"/>
      <c r="H221" s="185"/>
      <c r="I221" s="185"/>
      <c r="J221" s="185"/>
      <c r="K221" s="185"/>
      <c r="L221" s="185"/>
      <c r="M221" s="185"/>
      <c r="N221" s="182"/>
      <c r="O221" s="182"/>
      <c r="P221" s="182"/>
      <c r="Q221" s="182"/>
      <c r="R221" s="182"/>
      <c r="S221" s="182"/>
      <c r="T221" s="182"/>
      <c r="U221" s="182"/>
      <c r="V221" s="182"/>
      <c r="W221" s="182"/>
      <c r="X221" s="182"/>
      <c r="Y221" s="182"/>
      <c r="Z221" s="182"/>
      <c r="AA221" s="182"/>
      <c r="AB221" s="182"/>
      <c r="AC221" s="182"/>
      <c r="AD221" s="182"/>
      <c r="AE221" s="182"/>
      <c r="AF221" s="182"/>
      <c r="AG221" s="182"/>
      <c r="AH221" s="182"/>
      <c r="AI221" s="182"/>
      <c r="AJ221" s="182"/>
      <c r="AK221" s="182"/>
      <c r="AL221" s="182"/>
      <c r="AM221" s="182"/>
      <c r="AN221" s="182"/>
      <c r="AO221" s="182"/>
      <c r="AP221" s="186"/>
      <c r="AQ221" s="186"/>
      <c r="AR221" s="186"/>
      <c r="AS221" s="186"/>
      <c r="AT221" s="186"/>
      <c r="AU221" s="186"/>
      <c r="AV221" s="186"/>
      <c r="AW221" s="186"/>
      <c r="AX221" s="186"/>
      <c r="AY221" s="186"/>
      <c r="AZ221" s="182"/>
      <c r="BA221" s="182"/>
      <c r="BB221" s="182"/>
      <c r="BC221" s="182"/>
      <c r="BD221" s="182"/>
      <c r="BE221" s="182"/>
      <c r="BF221" s="182"/>
      <c r="BG221" s="182"/>
      <c r="BH221" s="182"/>
      <c r="BI221" s="182"/>
    </row>
    <row r="222" spans="2:61" ht="15.75" customHeight="1" thickTop="1" thickBot="1">
      <c r="B222" s="183" t="s">
        <v>72</v>
      </c>
      <c r="C222" s="183"/>
      <c r="D222" s="183"/>
      <c r="E222" s="183"/>
      <c r="F222" s="183"/>
      <c r="G222" s="183"/>
      <c r="H222" s="183"/>
      <c r="I222" s="183"/>
      <c r="J222" s="183"/>
      <c r="K222" s="183"/>
      <c r="L222" s="183"/>
      <c r="M222" s="183"/>
      <c r="N222" s="183"/>
      <c r="O222" s="183"/>
      <c r="P222" s="183"/>
      <c r="Q222" s="183"/>
      <c r="R222" s="183"/>
      <c r="S222" s="183"/>
      <c r="T222" s="183"/>
      <c r="U222" s="183"/>
      <c r="V222" s="183"/>
      <c r="W222" s="183"/>
      <c r="X222" s="183"/>
      <c r="Y222" s="183"/>
      <c r="Z222" s="183"/>
      <c r="AA222" s="183"/>
      <c r="AB222" s="183"/>
      <c r="AC222" s="183"/>
      <c r="AD222" s="183"/>
      <c r="AE222" s="183"/>
      <c r="AF222" s="183"/>
      <c r="AG222" s="183"/>
      <c r="AH222" s="183"/>
      <c r="AI222" s="183"/>
      <c r="AJ222" s="183"/>
      <c r="AK222" s="183"/>
      <c r="AL222" s="183"/>
      <c r="AM222" s="183"/>
      <c r="AN222" s="183"/>
      <c r="AO222" s="183"/>
      <c r="AP222" s="183"/>
      <c r="AQ222" s="183"/>
      <c r="AR222" s="183"/>
      <c r="AS222" s="183"/>
      <c r="AT222" s="183"/>
      <c r="AU222" s="183"/>
      <c r="AV222" s="183"/>
      <c r="AW222" s="183"/>
      <c r="AX222" s="183"/>
      <c r="AY222" s="183"/>
      <c r="AZ222" s="183"/>
      <c r="BA222" s="183"/>
      <c r="BB222" s="183"/>
      <c r="BC222" s="183"/>
      <c r="BD222" s="183"/>
      <c r="BE222" s="183"/>
      <c r="BF222" s="183"/>
      <c r="BG222" s="183"/>
      <c r="BH222" s="183"/>
      <c r="BI222" s="183"/>
    </row>
    <row r="223" spans="2:61" ht="15" customHeight="1" thickTop="1" thickBot="1">
      <c r="B223" s="183"/>
      <c r="C223" s="183"/>
      <c r="D223" s="183"/>
      <c r="E223" s="183"/>
      <c r="F223" s="183"/>
      <c r="G223" s="183"/>
      <c r="H223" s="183"/>
      <c r="I223" s="183"/>
      <c r="J223" s="183"/>
      <c r="K223" s="183"/>
      <c r="L223" s="183"/>
      <c r="M223" s="183"/>
      <c r="N223" s="183"/>
      <c r="O223" s="183"/>
      <c r="P223" s="183"/>
      <c r="Q223" s="183"/>
      <c r="R223" s="183"/>
      <c r="S223" s="183"/>
      <c r="T223" s="183"/>
      <c r="U223" s="183"/>
      <c r="V223" s="183"/>
      <c r="W223" s="183"/>
      <c r="X223" s="183"/>
      <c r="Y223" s="183"/>
      <c r="Z223" s="183"/>
      <c r="AA223" s="183"/>
      <c r="AB223" s="183"/>
      <c r="AC223" s="183"/>
      <c r="AD223" s="183"/>
      <c r="AE223" s="183"/>
      <c r="AF223" s="183"/>
      <c r="AG223" s="183"/>
      <c r="AH223" s="183"/>
      <c r="AI223" s="183"/>
      <c r="AJ223" s="183"/>
      <c r="AK223" s="183"/>
      <c r="AL223" s="183"/>
      <c r="AM223" s="183"/>
      <c r="AN223" s="183"/>
      <c r="AO223" s="183"/>
      <c r="AP223" s="183"/>
      <c r="AQ223" s="183"/>
      <c r="AR223" s="183"/>
      <c r="AS223" s="183"/>
      <c r="AT223" s="183"/>
      <c r="AU223" s="183"/>
      <c r="AV223" s="183"/>
      <c r="AW223" s="183"/>
      <c r="AX223" s="183"/>
      <c r="AY223" s="183"/>
      <c r="AZ223" s="183"/>
      <c r="BA223" s="183"/>
      <c r="BB223" s="183"/>
      <c r="BC223" s="183"/>
      <c r="BD223" s="183"/>
      <c r="BE223" s="183"/>
      <c r="BF223" s="183"/>
      <c r="BG223" s="183"/>
      <c r="BH223" s="183"/>
      <c r="BI223" s="183"/>
    </row>
    <row r="224" spans="2:61" ht="15" customHeight="1" thickTop="1" thickBot="1">
      <c r="B224" s="183"/>
      <c r="C224" s="183"/>
      <c r="D224" s="183"/>
      <c r="E224" s="183"/>
      <c r="F224" s="183"/>
      <c r="G224" s="183"/>
      <c r="H224" s="183"/>
      <c r="I224" s="183"/>
      <c r="J224" s="183"/>
      <c r="K224" s="183"/>
      <c r="L224" s="183"/>
      <c r="M224" s="183"/>
      <c r="N224" s="183"/>
      <c r="O224" s="183"/>
      <c r="P224" s="183"/>
      <c r="Q224" s="183"/>
      <c r="R224" s="183"/>
      <c r="S224" s="183"/>
      <c r="T224" s="183"/>
      <c r="U224" s="183"/>
      <c r="V224" s="183"/>
      <c r="W224" s="183"/>
      <c r="X224" s="183"/>
      <c r="Y224" s="183"/>
      <c r="Z224" s="183"/>
      <c r="AA224" s="183"/>
      <c r="AB224" s="183"/>
      <c r="AC224" s="183"/>
      <c r="AD224" s="183"/>
      <c r="AE224" s="183"/>
      <c r="AF224" s="183"/>
      <c r="AG224" s="183"/>
      <c r="AH224" s="183"/>
      <c r="AI224" s="183"/>
      <c r="AJ224" s="183"/>
      <c r="AK224" s="183"/>
      <c r="AL224" s="183"/>
      <c r="AM224" s="183"/>
      <c r="AN224" s="183"/>
      <c r="AO224" s="183"/>
      <c r="AP224" s="183"/>
      <c r="AQ224" s="183"/>
      <c r="AR224" s="183"/>
      <c r="AS224" s="183"/>
      <c r="AT224" s="183"/>
      <c r="AU224" s="183"/>
      <c r="AV224" s="183"/>
      <c r="AW224" s="183"/>
      <c r="AX224" s="183"/>
      <c r="AY224" s="183"/>
      <c r="AZ224" s="183"/>
      <c r="BA224" s="183"/>
      <c r="BB224" s="183"/>
      <c r="BC224" s="183"/>
      <c r="BD224" s="183"/>
      <c r="BE224" s="183"/>
      <c r="BF224" s="183"/>
      <c r="BG224" s="183"/>
      <c r="BH224" s="183"/>
      <c r="BI224" s="183"/>
    </row>
    <row r="225" spans="1:63" ht="15.75" customHeight="1" thickTop="1" thickBot="1">
      <c r="B225" s="183"/>
      <c r="C225" s="183"/>
      <c r="D225" s="183"/>
      <c r="E225" s="183"/>
      <c r="F225" s="183"/>
      <c r="G225" s="183"/>
      <c r="H225" s="183"/>
      <c r="I225" s="183"/>
      <c r="J225" s="183"/>
      <c r="K225" s="183"/>
      <c r="L225" s="183"/>
      <c r="M225" s="183"/>
      <c r="N225" s="183"/>
      <c r="O225" s="183"/>
      <c r="P225" s="183"/>
      <c r="Q225" s="183"/>
      <c r="R225" s="183"/>
      <c r="S225" s="183"/>
      <c r="T225" s="183"/>
      <c r="U225" s="183"/>
      <c r="V225" s="183"/>
      <c r="W225" s="183"/>
      <c r="X225" s="183"/>
      <c r="Y225" s="183"/>
      <c r="Z225" s="183"/>
      <c r="AA225" s="183"/>
      <c r="AB225" s="183"/>
      <c r="AC225" s="183"/>
      <c r="AD225" s="183"/>
      <c r="AE225" s="183"/>
      <c r="AF225" s="183"/>
      <c r="AG225" s="183"/>
      <c r="AH225" s="183"/>
      <c r="AI225" s="183"/>
      <c r="AJ225" s="183"/>
      <c r="AK225" s="183"/>
      <c r="AL225" s="183"/>
      <c r="AM225" s="183"/>
      <c r="AN225" s="183"/>
      <c r="AO225" s="183"/>
      <c r="AP225" s="183"/>
      <c r="AQ225" s="183"/>
      <c r="AR225" s="183"/>
      <c r="AS225" s="183"/>
      <c r="AT225" s="183"/>
      <c r="AU225" s="183"/>
      <c r="AV225" s="183"/>
      <c r="AW225" s="183"/>
      <c r="AX225" s="183"/>
      <c r="AY225" s="183"/>
      <c r="AZ225" s="183"/>
      <c r="BA225" s="183"/>
      <c r="BB225" s="183"/>
      <c r="BC225" s="183"/>
      <c r="BD225" s="183"/>
      <c r="BE225" s="183"/>
      <c r="BF225" s="183"/>
      <c r="BG225" s="183"/>
      <c r="BH225" s="183"/>
      <c r="BI225" s="183"/>
    </row>
    <row r="226" spans="1:63" ht="15.75" customHeight="1" thickTop="1" thickBot="1">
      <c r="B226" s="146"/>
      <c r="C226" s="146"/>
      <c r="D226" s="146"/>
      <c r="E226" s="146"/>
      <c r="F226" s="146"/>
      <c r="G226" s="146"/>
      <c r="H226" s="146"/>
      <c r="I226" s="146"/>
      <c r="J226" s="146"/>
      <c r="K226" s="146"/>
      <c r="L226" s="146"/>
      <c r="M226" s="146"/>
      <c r="N226" s="146"/>
      <c r="O226" s="146"/>
      <c r="P226" s="146"/>
      <c r="Q226" s="146"/>
      <c r="R226" s="146"/>
      <c r="S226" s="146"/>
      <c r="T226" s="146"/>
      <c r="U226" s="146"/>
      <c r="V226" s="146"/>
      <c r="W226" s="146"/>
      <c r="X226" s="146"/>
      <c r="Y226" s="146"/>
      <c r="Z226" s="146"/>
      <c r="AA226" s="146"/>
      <c r="AB226" s="146"/>
      <c r="AC226" s="146"/>
      <c r="AD226" s="146"/>
      <c r="AE226" s="146"/>
      <c r="AF226" s="146"/>
      <c r="AG226" s="146"/>
      <c r="AH226" s="146"/>
      <c r="AI226" s="146"/>
      <c r="AJ226" s="146"/>
      <c r="AK226" s="146"/>
      <c r="AL226" s="146"/>
      <c r="AM226" s="146"/>
      <c r="AN226" s="146"/>
      <c r="AO226" s="146"/>
      <c r="AP226" s="146"/>
      <c r="AQ226" s="146"/>
      <c r="AR226" s="146"/>
      <c r="AS226" s="146"/>
      <c r="AT226" s="146"/>
      <c r="AU226" s="146"/>
      <c r="AV226" s="146"/>
      <c r="AW226" s="146"/>
      <c r="AX226" s="146"/>
      <c r="AY226" s="146"/>
      <c r="AZ226" s="146"/>
      <c r="BA226" s="146"/>
      <c r="BB226" s="146"/>
      <c r="BC226" s="146"/>
      <c r="BD226" s="146"/>
      <c r="BE226" s="146"/>
      <c r="BF226" s="146"/>
      <c r="BG226" s="146"/>
      <c r="BH226" s="146"/>
      <c r="BI226" s="146"/>
    </row>
    <row r="227" spans="1:63" ht="15" customHeight="1" thickTop="1" thickBot="1">
      <c r="B227" s="146"/>
      <c r="C227" s="146"/>
      <c r="D227" s="146"/>
      <c r="E227" s="146"/>
      <c r="F227" s="146"/>
      <c r="G227" s="146"/>
      <c r="H227" s="146"/>
      <c r="I227" s="146"/>
      <c r="J227" s="146"/>
      <c r="K227" s="146"/>
      <c r="L227" s="146"/>
      <c r="M227" s="146"/>
      <c r="N227" s="146"/>
      <c r="O227" s="146"/>
      <c r="P227" s="146"/>
      <c r="Q227" s="146"/>
      <c r="R227" s="146"/>
      <c r="S227" s="146"/>
      <c r="T227" s="146"/>
      <c r="U227" s="146"/>
      <c r="V227" s="146"/>
      <c r="W227" s="146"/>
      <c r="X227" s="146"/>
      <c r="Y227" s="146"/>
      <c r="Z227" s="146"/>
      <c r="AA227" s="146"/>
      <c r="AB227" s="146"/>
      <c r="AC227" s="146"/>
      <c r="AD227" s="146"/>
      <c r="AE227" s="146"/>
      <c r="AF227" s="146"/>
      <c r="AG227" s="146"/>
      <c r="AH227" s="146"/>
      <c r="AI227" s="146"/>
      <c r="AJ227" s="146"/>
      <c r="AK227" s="146"/>
      <c r="AL227" s="146"/>
      <c r="AM227" s="146"/>
      <c r="AN227" s="146"/>
      <c r="AO227" s="146"/>
      <c r="AP227" s="146"/>
      <c r="AQ227" s="146"/>
      <c r="AR227" s="146"/>
      <c r="AS227" s="146"/>
      <c r="AT227" s="146"/>
      <c r="AU227" s="146"/>
      <c r="AV227" s="146"/>
      <c r="AW227" s="146"/>
      <c r="AX227" s="146"/>
      <c r="AY227" s="146"/>
      <c r="AZ227" s="146"/>
      <c r="BA227" s="146"/>
      <c r="BB227" s="146"/>
      <c r="BC227" s="146"/>
      <c r="BD227" s="146"/>
      <c r="BE227" s="146"/>
      <c r="BF227" s="146"/>
      <c r="BG227" s="146"/>
      <c r="BH227" s="146"/>
      <c r="BI227" s="146"/>
    </row>
    <row r="228" spans="1:63" ht="15" customHeight="1" thickTop="1" thickBot="1">
      <c r="B228" s="124" t="s">
        <v>73</v>
      </c>
      <c r="C228" s="124"/>
      <c r="D228" s="124"/>
      <c r="E228" s="124"/>
      <c r="F228" s="124"/>
      <c r="G228" s="124"/>
      <c r="H228" s="184" t="s">
        <v>74</v>
      </c>
      <c r="I228" s="184"/>
      <c r="J228" s="184"/>
      <c r="K228" s="184"/>
      <c r="L228" s="184"/>
      <c r="M228" s="184"/>
      <c r="N228" s="124" t="s">
        <v>75</v>
      </c>
      <c r="O228" s="124"/>
      <c r="P228" s="124"/>
      <c r="Q228" s="124"/>
      <c r="R228" s="124"/>
      <c r="S228" s="124"/>
      <c r="T228" s="124" t="s">
        <v>76</v>
      </c>
      <c r="U228" s="124"/>
      <c r="V228" s="124"/>
      <c r="W228" s="124"/>
      <c r="X228" s="124"/>
      <c r="Y228" s="124"/>
      <c r="Z228" s="124"/>
      <c r="AA228" s="124"/>
      <c r="AB228" s="124"/>
      <c r="AC228" s="124"/>
      <c r="AD228" s="124" t="s">
        <v>77</v>
      </c>
      <c r="AE228" s="124"/>
      <c r="AF228" s="124"/>
      <c r="AG228" s="124"/>
      <c r="AH228" s="124"/>
      <c r="AI228" s="124"/>
      <c r="AJ228" s="124" t="s">
        <v>160</v>
      </c>
      <c r="AK228" s="124"/>
      <c r="AL228" s="124"/>
      <c r="AM228" s="124"/>
      <c r="AN228" s="124"/>
      <c r="AO228" s="124"/>
      <c r="AP228" s="124" t="s">
        <v>78</v>
      </c>
      <c r="AQ228" s="124"/>
      <c r="AR228" s="124"/>
      <c r="AS228" s="124"/>
      <c r="AT228" s="124"/>
      <c r="AU228" s="124"/>
      <c r="AV228" s="124" t="s">
        <v>79</v>
      </c>
      <c r="AW228" s="124"/>
      <c r="AX228" s="124"/>
      <c r="AY228" s="124"/>
      <c r="AZ228" s="124"/>
      <c r="BA228" s="124"/>
      <c r="BB228" s="125" t="s">
        <v>80</v>
      </c>
      <c r="BC228" s="125"/>
      <c r="BD228" s="125"/>
      <c r="BE228" s="125"/>
      <c r="BF228" s="125"/>
      <c r="BG228" s="125"/>
      <c r="BH228" s="125"/>
      <c r="BI228" s="125"/>
    </row>
    <row r="229" spans="1:63" ht="15" customHeight="1" thickTop="1" thickBot="1">
      <c r="B229" s="124"/>
      <c r="C229" s="124"/>
      <c r="D229" s="124"/>
      <c r="E229" s="124"/>
      <c r="F229" s="124"/>
      <c r="G229" s="124"/>
      <c r="H229" s="184"/>
      <c r="I229" s="184"/>
      <c r="J229" s="184"/>
      <c r="K229" s="184"/>
      <c r="L229" s="184"/>
      <c r="M229" s="184"/>
      <c r="N229" s="124"/>
      <c r="O229" s="124"/>
      <c r="P229" s="124"/>
      <c r="Q229" s="124"/>
      <c r="R229" s="124"/>
      <c r="S229" s="124"/>
      <c r="T229" s="124"/>
      <c r="U229" s="124"/>
      <c r="V229" s="124"/>
      <c r="W229" s="124"/>
      <c r="X229" s="124"/>
      <c r="Y229" s="124"/>
      <c r="Z229" s="124"/>
      <c r="AA229" s="124"/>
      <c r="AB229" s="124"/>
      <c r="AC229" s="124"/>
      <c r="AD229" s="124"/>
      <c r="AE229" s="124"/>
      <c r="AF229" s="124"/>
      <c r="AG229" s="124"/>
      <c r="AH229" s="124"/>
      <c r="AI229" s="124"/>
      <c r="AJ229" s="124"/>
      <c r="AK229" s="124"/>
      <c r="AL229" s="124"/>
      <c r="AM229" s="124"/>
      <c r="AN229" s="124"/>
      <c r="AO229" s="124"/>
      <c r="AP229" s="124"/>
      <c r="AQ229" s="124"/>
      <c r="AR229" s="124"/>
      <c r="AS229" s="124"/>
      <c r="AT229" s="124"/>
      <c r="AU229" s="124"/>
      <c r="AV229" s="124"/>
      <c r="AW229" s="124"/>
      <c r="AX229" s="124"/>
      <c r="AY229" s="124"/>
      <c r="AZ229" s="124"/>
      <c r="BA229" s="124"/>
      <c r="BB229" s="125"/>
      <c r="BC229" s="125"/>
      <c r="BD229" s="125"/>
      <c r="BE229" s="125"/>
      <c r="BF229" s="125"/>
      <c r="BG229" s="125"/>
      <c r="BH229" s="125"/>
      <c r="BI229" s="125"/>
    </row>
    <row r="230" spans="1:63" ht="15" customHeight="1" thickTop="1" thickBot="1">
      <c r="B230" s="124"/>
      <c r="C230" s="124"/>
      <c r="D230" s="124"/>
      <c r="E230" s="124"/>
      <c r="F230" s="124"/>
      <c r="G230" s="124"/>
      <c r="H230" s="184"/>
      <c r="I230" s="184"/>
      <c r="J230" s="184"/>
      <c r="K230" s="184"/>
      <c r="L230" s="184"/>
      <c r="M230" s="184"/>
      <c r="N230" s="124"/>
      <c r="O230" s="124"/>
      <c r="P230" s="124"/>
      <c r="Q230" s="124"/>
      <c r="R230" s="124"/>
      <c r="S230" s="124"/>
      <c r="T230" s="124"/>
      <c r="U230" s="124"/>
      <c r="V230" s="124"/>
      <c r="W230" s="124"/>
      <c r="X230" s="124"/>
      <c r="Y230" s="124"/>
      <c r="Z230" s="124"/>
      <c r="AA230" s="124"/>
      <c r="AB230" s="124"/>
      <c r="AC230" s="124"/>
      <c r="AD230" s="124"/>
      <c r="AE230" s="124"/>
      <c r="AF230" s="124"/>
      <c r="AG230" s="124"/>
      <c r="AH230" s="124"/>
      <c r="AI230" s="124"/>
      <c r="AJ230" s="124"/>
      <c r="AK230" s="124"/>
      <c r="AL230" s="124"/>
      <c r="AM230" s="124"/>
      <c r="AN230" s="124"/>
      <c r="AO230" s="124"/>
      <c r="AP230" s="124"/>
      <c r="AQ230" s="124"/>
      <c r="AR230" s="124"/>
      <c r="AS230" s="124"/>
      <c r="AT230" s="124"/>
      <c r="AU230" s="124"/>
      <c r="AV230" s="124"/>
      <c r="AW230" s="124"/>
      <c r="AX230" s="124"/>
      <c r="AY230" s="124"/>
      <c r="AZ230" s="124"/>
      <c r="BA230" s="124"/>
      <c r="BB230" s="125"/>
      <c r="BC230" s="125"/>
      <c r="BD230" s="125"/>
      <c r="BE230" s="125"/>
      <c r="BF230" s="125"/>
      <c r="BG230" s="125"/>
      <c r="BH230" s="125"/>
      <c r="BI230" s="125"/>
    </row>
    <row r="231" spans="1:63" ht="15" customHeight="1" thickTop="1" thickBot="1">
      <c r="B231" s="174" t="s">
        <v>129</v>
      </c>
      <c r="C231" s="174"/>
      <c r="D231" s="174"/>
      <c r="E231" s="174"/>
      <c r="F231" s="174"/>
      <c r="G231" s="174"/>
      <c r="H231" s="170" t="s">
        <v>129</v>
      </c>
      <c r="I231" s="170"/>
      <c r="J231" s="170"/>
      <c r="K231" s="170"/>
      <c r="L231" s="170"/>
      <c r="M231" s="170"/>
      <c r="N231" s="174" t="s">
        <v>129</v>
      </c>
      <c r="O231" s="174"/>
      <c r="P231" s="174"/>
      <c r="Q231" s="174"/>
      <c r="R231" s="174"/>
      <c r="S231" s="174"/>
      <c r="T231" s="181" t="s">
        <v>129</v>
      </c>
      <c r="U231" s="181"/>
      <c r="V231" s="181"/>
      <c r="W231" s="181"/>
      <c r="X231" s="181"/>
      <c r="Y231" s="181"/>
      <c r="Z231" s="181"/>
      <c r="AA231" s="181"/>
      <c r="AB231" s="181"/>
      <c r="AC231" s="181"/>
      <c r="AD231" s="170" t="s">
        <v>129</v>
      </c>
      <c r="AE231" s="170"/>
      <c r="AF231" s="170"/>
      <c r="AG231" s="170"/>
      <c r="AH231" s="170"/>
      <c r="AI231" s="170"/>
      <c r="AJ231" s="181" t="s">
        <v>129</v>
      </c>
      <c r="AK231" s="181"/>
      <c r="AL231" s="181"/>
      <c r="AM231" s="181"/>
      <c r="AN231" s="181"/>
      <c r="AO231" s="181"/>
      <c r="AP231" s="170" t="s">
        <v>129</v>
      </c>
      <c r="AQ231" s="170"/>
      <c r="AR231" s="170"/>
      <c r="AS231" s="170"/>
      <c r="AT231" s="170"/>
      <c r="AU231" s="170"/>
      <c r="AV231" s="170" t="s">
        <v>129</v>
      </c>
      <c r="AW231" s="170"/>
      <c r="AX231" s="170"/>
      <c r="AY231" s="170"/>
      <c r="AZ231" s="170"/>
      <c r="BA231" s="170"/>
      <c r="BB231" s="170" t="s">
        <v>129</v>
      </c>
      <c r="BC231" s="170"/>
      <c r="BD231" s="170"/>
      <c r="BE231" s="170"/>
      <c r="BF231" s="170"/>
      <c r="BG231" s="170"/>
      <c r="BH231" s="170"/>
      <c r="BI231" s="170"/>
    </row>
    <row r="232" spans="1:63" ht="15" customHeight="1" thickTop="1" thickBot="1">
      <c r="B232" s="174"/>
      <c r="C232" s="174"/>
      <c r="D232" s="174"/>
      <c r="E232" s="174"/>
      <c r="F232" s="174"/>
      <c r="G232" s="174"/>
      <c r="H232" s="170"/>
      <c r="I232" s="170"/>
      <c r="J232" s="170"/>
      <c r="K232" s="170"/>
      <c r="L232" s="170"/>
      <c r="M232" s="170"/>
      <c r="N232" s="174"/>
      <c r="O232" s="174"/>
      <c r="P232" s="174"/>
      <c r="Q232" s="174"/>
      <c r="R232" s="174"/>
      <c r="S232" s="174"/>
      <c r="T232" s="181"/>
      <c r="U232" s="181"/>
      <c r="V232" s="181"/>
      <c r="W232" s="181"/>
      <c r="X232" s="181"/>
      <c r="Y232" s="181"/>
      <c r="Z232" s="181"/>
      <c r="AA232" s="181"/>
      <c r="AB232" s="181"/>
      <c r="AC232" s="181"/>
      <c r="AD232" s="170"/>
      <c r="AE232" s="170"/>
      <c r="AF232" s="170"/>
      <c r="AG232" s="170"/>
      <c r="AH232" s="170"/>
      <c r="AI232" s="170"/>
      <c r="AJ232" s="181"/>
      <c r="AK232" s="181"/>
      <c r="AL232" s="181"/>
      <c r="AM232" s="181"/>
      <c r="AN232" s="181"/>
      <c r="AO232" s="181"/>
      <c r="AP232" s="170"/>
      <c r="AQ232" s="170"/>
      <c r="AR232" s="170"/>
      <c r="AS232" s="170"/>
      <c r="AT232" s="170"/>
      <c r="AU232" s="170"/>
      <c r="AV232" s="170"/>
      <c r="AW232" s="170"/>
      <c r="AX232" s="170"/>
      <c r="AY232" s="170"/>
      <c r="AZ232" s="170"/>
      <c r="BA232" s="170"/>
      <c r="BB232" s="170"/>
      <c r="BC232" s="170"/>
      <c r="BD232" s="170"/>
      <c r="BE232" s="170"/>
      <c r="BF232" s="170"/>
      <c r="BG232" s="170"/>
      <c r="BH232" s="170"/>
      <c r="BI232" s="170"/>
    </row>
    <row r="233" spans="1:63" ht="15.75" customHeight="1" thickTop="1" thickBot="1">
      <c r="B233" s="174"/>
      <c r="C233" s="174"/>
      <c r="D233" s="174"/>
      <c r="E233" s="174"/>
      <c r="F233" s="174"/>
      <c r="G233" s="174"/>
      <c r="H233" s="170"/>
      <c r="I233" s="170"/>
      <c r="J233" s="170"/>
      <c r="K233" s="170"/>
      <c r="L233" s="170"/>
      <c r="M233" s="170"/>
      <c r="N233" s="174"/>
      <c r="O233" s="174"/>
      <c r="P233" s="174"/>
      <c r="Q233" s="174"/>
      <c r="R233" s="174"/>
      <c r="S233" s="174"/>
      <c r="T233" s="181"/>
      <c r="U233" s="181"/>
      <c r="V233" s="181"/>
      <c r="W233" s="181"/>
      <c r="X233" s="181"/>
      <c r="Y233" s="181"/>
      <c r="Z233" s="181"/>
      <c r="AA233" s="181"/>
      <c r="AB233" s="181"/>
      <c r="AC233" s="181"/>
      <c r="AD233" s="170"/>
      <c r="AE233" s="170"/>
      <c r="AF233" s="170"/>
      <c r="AG233" s="170"/>
      <c r="AH233" s="170"/>
      <c r="AI233" s="170"/>
      <c r="AJ233" s="181"/>
      <c r="AK233" s="181"/>
      <c r="AL233" s="181"/>
      <c r="AM233" s="181"/>
      <c r="AN233" s="181"/>
      <c r="AO233" s="181"/>
      <c r="AP233" s="170"/>
      <c r="AQ233" s="170"/>
      <c r="AR233" s="170"/>
      <c r="AS233" s="170"/>
      <c r="AT233" s="170"/>
      <c r="AU233" s="170"/>
      <c r="AV233" s="170"/>
      <c r="AW233" s="170"/>
      <c r="AX233" s="170"/>
      <c r="AY233" s="170"/>
      <c r="AZ233" s="170"/>
      <c r="BA233" s="170"/>
      <c r="BB233" s="170"/>
      <c r="BC233" s="170"/>
      <c r="BD233" s="170"/>
      <c r="BE233" s="170"/>
      <c r="BF233" s="170"/>
      <c r="BG233" s="170"/>
      <c r="BH233" s="170"/>
      <c r="BI233" s="170"/>
      <c r="BJ233" s="3"/>
      <c r="BK233" s="3"/>
    </row>
    <row r="234" spans="1:63" ht="15.75" customHeight="1" thickTop="1" thickBot="1">
      <c r="A234" s="3"/>
      <c r="B234" s="179"/>
      <c r="C234" s="179"/>
      <c r="D234" s="179"/>
      <c r="E234" s="179"/>
      <c r="F234" s="179"/>
      <c r="G234" s="179"/>
      <c r="H234" s="179"/>
      <c r="I234" s="179"/>
      <c r="J234" s="179"/>
      <c r="K234" s="179"/>
      <c r="L234" s="179"/>
      <c r="M234" s="179"/>
      <c r="N234" s="179"/>
      <c r="O234" s="179"/>
      <c r="P234" s="179"/>
      <c r="Q234" s="179"/>
      <c r="R234" s="179"/>
      <c r="S234" s="179"/>
      <c r="T234" s="179"/>
      <c r="U234" s="179"/>
      <c r="V234" s="179"/>
      <c r="W234" s="179"/>
      <c r="X234" s="179"/>
      <c r="Y234" s="179"/>
      <c r="Z234" s="179"/>
      <c r="AA234" s="179"/>
      <c r="AB234" s="179"/>
      <c r="AC234" s="179"/>
      <c r="AD234" s="179"/>
      <c r="AE234" s="179"/>
      <c r="AF234" s="179"/>
      <c r="AG234" s="179"/>
      <c r="AH234" s="179"/>
      <c r="AI234" s="179"/>
      <c r="AJ234" s="179"/>
      <c r="AK234" s="179"/>
      <c r="AL234" s="179"/>
      <c r="AM234" s="179"/>
      <c r="AN234" s="179"/>
      <c r="AO234" s="179"/>
      <c r="AP234" s="179"/>
      <c r="AQ234" s="179"/>
      <c r="AR234" s="179"/>
      <c r="AS234" s="179"/>
      <c r="AT234" s="179"/>
      <c r="AU234" s="179"/>
      <c r="AV234" s="179"/>
      <c r="AW234" s="179"/>
      <c r="AX234" s="179"/>
      <c r="AY234" s="179"/>
      <c r="AZ234" s="179"/>
      <c r="BA234" s="179"/>
      <c r="BB234" s="179"/>
      <c r="BC234" s="179"/>
      <c r="BD234" s="179"/>
      <c r="BE234" s="179"/>
      <c r="BF234" s="179"/>
      <c r="BG234" s="179"/>
      <c r="BH234" s="179"/>
      <c r="BI234" s="179"/>
      <c r="BJ234" s="3"/>
      <c r="BK234" s="3"/>
    </row>
    <row r="235" spans="1:63" ht="15" customHeight="1" thickTop="1" thickBot="1">
      <c r="A235" s="3"/>
      <c r="B235" s="179"/>
      <c r="C235" s="179"/>
      <c r="D235" s="179"/>
      <c r="E235" s="179"/>
      <c r="F235" s="179"/>
      <c r="G235" s="179"/>
      <c r="H235" s="179"/>
      <c r="I235" s="179"/>
      <c r="J235" s="179"/>
      <c r="K235" s="179"/>
      <c r="L235" s="179"/>
      <c r="M235" s="179"/>
      <c r="N235" s="179"/>
      <c r="O235" s="179"/>
      <c r="P235" s="179"/>
      <c r="Q235" s="179"/>
      <c r="R235" s="179"/>
      <c r="S235" s="179"/>
      <c r="T235" s="179"/>
      <c r="U235" s="179"/>
      <c r="V235" s="179"/>
      <c r="W235" s="179"/>
      <c r="X235" s="179"/>
      <c r="Y235" s="179"/>
      <c r="Z235" s="179"/>
      <c r="AA235" s="179"/>
      <c r="AB235" s="179"/>
      <c r="AC235" s="179"/>
      <c r="AD235" s="179"/>
      <c r="AE235" s="179"/>
      <c r="AF235" s="179"/>
      <c r="AG235" s="179"/>
      <c r="AH235" s="179"/>
      <c r="AI235" s="179"/>
      <c r="AJ235" s="179"/>
      <c r="AK235" s="179"/>
      <c r="AL235" s="179"/>
      <c r="AM235" s="179"/>
      <c r="AN235" s="179"/>
      <c r="AO235" s="179"/>
      <c r="AP235" s="179"/>
      <c r="AQ235" s="179"/>
      <c r="AR235" s="179"/>
      <c r="AS235" s="179"/>
      <c r="AT235" s="179"/>
      <c r="AU235" s="179"/>
      <c r="AV235" s="179"/>
      <c r="AW235" s="179"/>
      <c r="AX235" s="179"/>
      <c r="AY235" s="179"/>
      <c r="AZ235" s="179"/>
      <c r="BA235" s="179"/>
      <c r="BB235" s="179"/>
      <c r="BC235" s="179"/>
      <c r="BD235" s="179"/>
      <c r="BE235" s="179"/>
      <c r="BF235" s="179"/>
      <c r="BG235" s="179"/>
      <c r="BH235" s="179"/>
      <c r="BI235" s="179"/>
      <c r="BJ235" s="3"/>
      <c r="BK235" s="3"/>
    </row>
    <row r="236" spans="1:63" ht="15" customHeight="1" thickTop="1" thickBot="1">
      <c r="A236" s="3"/>
      <c r="B236" s="157" t="s">
        <v>81</v>
      </c>
      <c r="C236" s="158"/>
      <c r="D236" s="158"/>
      <c r="E236" s="158"/>
      <c r="F236" s="158"/>
      <c r="G236" s="158"/>
      <c r="H236" s="158"/>
      <c r="I236" s="158"/>
      <c r="J236" s="158"/>
      <c r="K236" s="158"/>
      <c r="L236" s="158"/>
      <c r="M236" s="158"/>
      <c r="N236" s="158"/>
      <c r="O236" s="158"/>
      <c r="P236" s="158"/>
      <c r="Q236" s="158"/>
      <c r="R236" s="158"/>
      <c r="S236" s="158"/>
      <c r="T236" s="158"/>
      <c r="U236" s="158"/>
      <c r="V236" s="159"/>
      <c r="W236" s="180" t="s">
        <v>82</v>
      </c>
      <c r="X236" s="180"/>
      <c r="Y236" s="180"/>
      <c r="Z236" s="180"/>
      <c r="AA236" s="180"/>
      <c r="AB236" s="180"/>
      <c r="AC236" s="180"/>
      <c r="AD236" s="180"/>
      <c r="AE236" s="180"/>
      <c r="AF236" s="180"/>
      <c r="AG236" s="180"/>
      <c r="AH236" s="180"/>
      <c r="AI236" s="180"/>
      <c r="AJ236" s="180"/>
      <c r="AK236" s="180"/>
      <c r="AL236" s="180"/>
      <c r="AM236" s="180"/>
      <c r="AN236" s="180"/>
      <c r="AO236" s="180"/>
      <c r="AP236" s="180"/>
      <c r="AQ236" s="180"/>
      <c r="AR236" s="180" t="s">
        <v>83</v>
      </c>
      <c r="AS236" s="180"/>
      <c r="AT236" s="180"/>
      <c r="AU236" s="180"/>
      <c r="AV236" s="180"/>
      <c r="AW236" s="180"/>
      <c r="AX236" s="180"/>
      <c r="AY236" s="180"/>
      <c r="AZ236" s="180"/>
      <c r="BA236" s="180"/>
      <c r="BB236" s="180"/>
      <c r="BC236" s="180"/>
      <c r="BD236" s="180"/>
      <c r="BE236" s="180"/>
      <c r="BF236" s="180"/>
      <c r="BG236" s="180"/>
      <c r="BH236" s="180"/>
      <c r="BI236" s="180"/>
      <c r="BJ236" s="3"/>
      <c r="BK236" s="3"/>
    </row>
    <row r="237" spans="1:63" ht="15.75" customHeight="1" thickTop="1" thickBot="1">
      <c r="A237" s="3"/>
      <c r="B237" s="163"/>
      <c r="C237" s="164"/>
      <c r="D237" s="164"/>
      <c r="E237" s="164"/>
      <c r="F237" s="164"/>
      <c r="G237" s="164"/>
      <c r="H237" s="164"/>
      <c r="I237" s="164"/>
      <c r="J237" s="164"/>
      <c r="K237" s="164"/>
      <c r="L237" s="164"/>
      <c r="M237" s="164"/>
      <c r="N237" s="164"/>
      <c r="O237" s="164"/>
      <c r="P237" s="164"/>
      <c r="Q237" s="164"/>
      <c r="R237" s="164"/>
      <c r="S237" s="164"/>
      <c r="T237" s="164"/>
      <c r="U237" s="164"/>
      <c r="V237" s="165"/>
      <c r="W237" s="180"/>
      <c r="X237" s="180"/>
      <c r="Y237" s="180"/>
      <c r="Z237" s="180"/>
      <c r="AA237" s="180"/>
      <c r="AB237" s="180"/>
      <c r="AC237" s="180"/>
      <c r="AD237" s="180"/>
      <c r="AE237" s="180"/>
      <c r="AF237" s="180"/>
      <c r="AG237" s="180"/>
      <c r="AH237" s="180"/>
      <c r="AI237" s="180"/>
      <c r="AJ237" s="180"/>
      <c r="AK237" s="180"/>
      <c r="AL237" s="180"/>
      <c r="AM237" s="180"/>
      <c r="AN237" s="180"/>
      <c r="AO237" s="180"/>
      <c r="AP237" s="180"/>
      <c r="AQ237" s="180"/>
      <c r="AR237" s="180"/>
      <c r="AS237" s="180"/>
      <c r="AT237" s="180"/>
      <c r="AU237" s="180"/>
      <c r="AV237" s="180"/>
      <c r="AW237" s="180"/>
      <c r="AX237" s="180"/>
      <c r="AY237" s="180"/>
      <c r="AZ237" s="180"/>
      <c r="BA237" s="180"/>
      <c r="BB237" s="180"/>
      <c r="BC237" s="180"/>
      <c r="BD237" s="180"/>
      <c r="BE237" s="180"/>
      <c r="BF237" s="180"/>
      <c r="BG237" s="180"/>
      <c r="BH237" s="180"/>
      <c r="BI237" s="180"/>
      <c r="BJ237" s="3"/>
      <c r="BK237" s="3"/>
    </row>
    <row r="238" spans="1:63" ht="16.5" customHeight="1" thickTop="1" thickBot="1">
      <c r="A238" s="3"/>
      <c r="B238" s="146"/>
      <c r="C238" s="146"/>
      <c r="D238" s="146"/>
      <c r="E238" s="146"/>
      <c r="F238" s="146"/>
      <c r="G238" s="146"/>
      <c r="H238" s="146"/>
      <c r="I238" s="146"/>
      <c r="J238" s="146"/>
      <c r="K238" s="146"/>
      <c r="L238" s="146"/>
      <c r="M238" s="146"/>
      <c r="N238" s="146"/>
      <c r="O238" s="146"/>
      <c r="P238" s="146"/>
      <c r="Q238" s="146"/>
      <c r="R238" s="146"/>
      <c r="S238" s="146"/>
      <c r="T238" s="146"/>
      <c r="U238" s="146"/>
      <c r="V238" s="146"/>
      <c r="W238" s="146"/>
      <c r="X238" s="146"/>
      <c r="Y238" s="146"/>
      <c r="Z238" s="146"/>
      <c r="AA238" s="146"/>
      <c r="AB238" s="146"/>
      <c r="AC238" s="146"/>
      <c r="AD238" s="146"/>
      <c r="AE238" s="146"/>
      <c r="AF238" s="146"/>
      <c r="AG238" s="146"/>
      <c r="AH238" s="146"/>
      <c r="AI238" s="146"/>
      <c r="AJ238" s="146"/>
      <c r="AK238" s="146"/>
      <c r="AL238" s="146"/>
      <c r="AM238" s="146"/>
      <c r="AN238" s="146"/>
      <c r="AO238" s="146"/>
      <c r="AP238" s="146"/>
      <c r="AQ238" s="146"/>
      <c r="AR238" s="146"/>
      <c r="AS238" s="146"/>
      <c r="AT238" s="146"/>
      <c r="AU238" s="146"/>
      <c r="AV238" s="146"/>
      <c r="AW238" s="146"/>
      <c r="AX238" s="146"/>
      <c r="AY238" s="146"/>
      <c r="AZ238" s="146"/>
      <c r="BA238" s="146"/>
      <c r="BB238" s="146"/>
      <c r="BC238" s="146"/>
      <c r="BD238" s="146"/>
      <c r="BE238" s="146"/>
      <c r="BF238" s="146"/>
      <c r="BG238" s="146"/>
      <c r="BH238" s="146"/>
      <c r="BI238" s="146"/>
      <c r="BJ238" s="3"/>
      <c r="BK238" s="3"/>
    </row>
    <row r="239" spans="1:63" ht="16.5" customHeight="1" thickTop="1" thickBot="1">
      <c r="A239" s="3"/>
      <c r="B239" s="146"/>
      <c r="C239" s="146"/>
      <c r="D239" s="146"/>
      <c r="E239" s="146"/>
      <c r="F239" s="146"/>
      <c r="G239" s="146"/>
      <c r="H239" s="146"/>
      <c r="I239" s="146"/>
      <c r="J239" s="146"/>
      <c r="K239" s="146"/>
      <c r="L239" s="146"/>
      <c r="M239" s="146"/>
      <c r="N239" s="146"/>
      <c r="O239" s="146"/>
      <c r="P239" s="146"/>
      <c r="Q239" s="146"/>
      <c r="R239" s="146"/>
      <c r="S239" s="146"/>
      <c r="T239" s="146"/>
      <c r="U239" s="146"/>
      <c r="V239" s="146"/>
      <c r="W239" s="146"/>
      <c r="X239" s="146"/>
      <c r="Y239" s="146"/>
      <c r="Z239" s="146"/>
      <c r="AA239" s="146"/>
      <c r="AB239" s="146"/>
      <c r="AC239" s="146"/>
      <c r="AD239" s="146"/>
      <c r="AE239" s="146"/>
      <c r="AF239" s="146"/>
      <c r="AG239" s="146"/>
      <c r="AH239" s="146"/>
      <c r="AI239" s="146"/>
      <c r="AJ239" s="146"/>
      <c r="AK239" s="146"/>
      <c r="AL239" s="146"/>
      <c r="AM239" s="146"/>
      <c r="AN239" s="146"/>
      <c r="AO239" s="146"/>
      <c r="AP239" s="146"/>
      <c r="AQ239" s="146"/>
      <c r="AR239" s="146"/>
      <c r="AS239" s="146"/>
      <c r="AT239" s="146"/>
      <c r="AU239" s="146"/>
      <c r="AV239" s="146"/>
      <c r="AW239" s="146"/>
      <c r="AX239" s="146"/>
      <c r="AY239" s="146"/>
      <c r="AZ239" s="146"/>
      <c r="BA239" s="146"/>
      <c r="BB239" s="146"/>
      <c r="BC239" s="146"/>
      <c r="BD239" s="146"/>
      <c r="BE239" s="146"/>
      <c r="BF239" s="146"/>
      <c r="BG239" s="146"/>
      <c r="BH239" s="146"/>
      <c r="BI239" s="146"/>
      <c r="BJ239" s="3"/>
      <c r="BK239" s="3"/>
    </row>
    <row r="240" spans="1:63" ht="51.75" customHeight="1" thickTop="1" thickBot="1">
      <c r="A240" s="3"/>
      <c r="B240" s="155" t="s">
        <v>84</v>
      </c>
      <c r="C240" s="155"/>
      <c r="D240" s="155"/>
      <c r="E240" s="155"/>
      <c r="F240" s="155"/>
      <c r="G240" s="155"/>
      <c r="H240" s="155" t="s">
        <v>85</v>
      </c>
      <c r="I240" s="155"/>
      <c r="J240" s="155"/>
      <c r="K240" s="155" t="s">
        <v>86</v>
      </c>
      <c r="L240" s="155"/>
      <c r="M240" s="155"/>
      <c r="N240" s="155" t="s">
        <v>86</v>
      </c>
      <c r="O240" s="155"/>
      <c r="P240" s="155"/>
      <c r="Q240" s="155" t="s">
        <v>86</v>
      </c>
      <c r="R240" s="155"/>
      <c r="S240" s="155"/>
      <c r="T240" s="155" t="s">
        <v>86</v>
      </c>
      <c r="U240" s="155"/>
      <c r="V240" s="155"/>
      <c r="W240" s="155" t="s">
        <v>84</v>
      </c>
      <c r="X240" s="155"/>
      <c r="Y240" s="155"/>
      <c r="Z240" s="155"/>
      <c r="AA240" s="155"/>
      <c r="AB240" s="155" t="s">
        <v>85</v>
      </c>
      <c r="AC240" s="155"/>
      <c r="AD240" s="155"/>
      <c r="AE240" s="156" t="s">
        <v>87</v>
      </c>
      <c r="AF240" s="156"/>
      <c r="AG240" s="156"/>
      <c r="AH240" s="156"/>
      <c r="AI240" s="156" t="s">
        <v>88</v>
      </c>
      <c r="AJ240" s="156"/>
      <c r="AK240" s="156"/>
      <c r="AL240" s="156" t="s">
        <v>185</v>
      </c>
      <c r="AM240" s="156"/>
      <c r="AN240" s="156"/>
      <c r="AO240" s="156" t="s">
        <v>186</v>
      </c>
      <c r="AP240" s="156"/>
      <c r="AQ240" s="156"/>
      <c r="AR240" s="156" t="s">
        <v>84</v>
      </c>
      <c r="AS240" s="156"/>
      <c r="AT240" s="156"/>
      <c r="AU240" s="156"/>
      <c r="AV240" s="156"/>
      <c r="AW240" s="156" t="s">
        <v>85</v>
      </c>
      <c r="AX240" s="156"/>
      <c r="AY240" s="156"/>
      <c r="AZ240" s="156" t="s">
        <v>89</v>
      </c>
      <c r="BA240" s="156"/>
      <c r="BB240" s="156"/>
      <c r="BC240" s="175" t="s">
        <v>185</v>
      </c>
      <c r="BD240" s="176"/>
      <c r="BE240" s="176"/>
      <c r="BF240" s="177"/>
      <c r="BG240" s="156" t="s">
        <v>186</v>
      </c>
      <c r="BH240" s="156"/>
      <c r="BI240" s="156"/>
      <c r="BJ240" s="3"/>
      <c r="BK240" s="3"/>
    </row>
    <row r="241" spans="1:63" ht="15" customHeight="1" thickTop="1" thickBot="1">
      <c r="A241" s="3"/>
      <c r="B241" s="87" t="s">
        <v>126</v>
      </c>
      <c r="C241" s="88"/>
      <c r="D241" s="88"/>
      <c r="E241" s="88"/>
      <c r="F241" s="88"/>
      <c r="G241" s="89"/>
      <c r="H241" s="178">
        <f>B260+E260+Q260+Z260+W260</f>
        <v>2</v>
      </c>
      <c r="I241" s="178"/>
      <c r="J241" s="178"/>
      <c r="K241" s="87">
        <v>100</v>
      </c>
      <c r="L241" s="88"/>
      <c r="M241" s="89"/>
      <c r="N241" s="87">
        <v>80</v>
      </c>
      <c r="O241" s="88"/>
      <c r="P241" s="89"/>
      <c r="Q241" s="87">
        <v>80</v>
      </c>
      <c r="R241" s="88"/>
      <c r="S241" s="89"/>
      <c r="T241" s="87" t="s">
        <v>129</v>
      </c>
      <c r="U241" s="88"/>
      <c r="V241" s="89"/>
      <c r="W241" s="124" t="s">
        <v>90</v>
      </c>
      <c r="X241" s="124"/>
      <c r="Y241" s="124"/>
      <c r="Z241" s="124"/>
      <c r="AA241" s="124"/>
      <c r="AB241" s="173">
        <f>H241</f>
        <v>2</v>
      </c>
      <c r="AC241" s="173"/>
      <c r="AD241" s="173"/>
      <c r="AE241" s="174" t="s">
        <v>214</v>
      </c>
      <c r="AF241" s="174"/>
      <c r="AG241" s="174"/>
      <c r="AH241" s="174"/>
      <c r="AI241" s="170">
        <v>2.4</v>
      </c>
      <c r="AJ241" s="170"/>
      <c r="AK241" s="170"/>
      <c r="AL241" s="145" t="str">
        <f>CONCATENATE(MAX(M75:AB77),"/",MAX(M75:AB77)-0.01)</f>
        <v>1.18/1.17</v>
      </c>
      <c r="AM241" s="170"/>
      <c r="AN241" s="170"/>
      <c r="AO241" s="170" t="s">
        <v>432</v>
      </c>
      <c r="AP241" s="170"/>
      <c r="AQ241" s="170"/>
      <c r="AR241" s="124" t="s">
        <v>136</v>
      </c>
      <c r="AS241" s="124"/>
      <c r="AT241" s="124"/>
      <c r="AU241" s="124"/>
      <c r="AV241" s="124"/>
      <c r="AW241" s="169" t="s">
        <v>129</v>
      </c>
      <c r="AX241" s="124"/>
      <c r="AY241" s="124"/>
      <c r="AZ241" s="172" t="s">
        <v>129</v>
      </c>
      <c r="BA241" s="172"/>
      <c r="BB241" s="172"/>
      <c r="BC241" s="171" t="s">
        <v>129</v>
      </c>
      <c r="BD241" s="171"/>
      <c r="BE241" s="171"/>
      <c r="BF241" s="171"/>
      <c r="BG241" s="172" t="s">
        <v>129</v>
      </c>
      <c r="BH241" s="172"/>
      <c r="BI241" s="172"/>
      <c r="BJ241" s="3"/>
      <c r="BK241" s="3"/>
    </row>
    <row r="242" spans="1:63" ht="15" customHeight="1" thickTop="1" thickBot="1">
      <c r="A242" s="3"/>
      <c r="B242" s="90"/>
      <c r="C242" s="91"/>
      <c r="D242" s="91"/>
      <c r="E242" s="91"/>
      <c r="F242" s="91"/>
      <c r="G242" s="92"/>
      <c r="H242" s="178"/>
      <c r="I242" s="178"/>
      <c r="J242" s="178"/>
      <c r="K242" s="90"/>
      <c r="L242" s="91"/>
      <c r="M242" s="92"/>
      <c r="N242" s="90"/>
      <c r="O242" s="91"/>
      <c r="P242" s="92"/>
      <c r="Q242" s="90"/>
      <c r="R242" s="91"/>
      <c r="S242" s="92"/>
      <c r="T242" s="90"/>
      <c r="U242" s="91"/>
      <c r="V242" s="92"/>
      <c r="W242" s="124"/>
      <c r="X242" s="124"/>
      <c r="Y242" s="124"/>
      <c r="Z242" s="124"/>
      <c r="AA242" s="124"/>
      <c r="AB242" s="173"/>
      <c r="AC242" s="173"/>
      <c r="AD242" s="173"/>
      <c r="AE242" s="174"/>
      <c r="AF242" s="174"/>
      <c r="AG242" s="174"/>
      <c r="AH242" s="174"/>
      <c r="AI242" s="170"/>
      <c r="AJ242" s="170"/>
      <c r="AK242" s="170"/>
      <c r="AL242" s="170"/>
      <c r="AM242" s="170"/>
      <c r="AN242" s="170"/>
      <c r="AO242" s="170"/>
      <c r="AP242" s="170"/>
      <c r="AQ242" s="170"/>
      <c r="AR242" s="124"/>
      <c r="AS242" s="124"/>
      <c r="AT242" s="124"/>
      <c r="AU242" s="124"/>
      <c r="AV242" s="124"/>
      <c r="AW242" s="124"/>
      <c r="AX242" s="124"/>
      <c r="AY242" s="124"/>
      <c r="AZ242" s="172"/>
      <c r="BA242" s="172"/>
      <c r="BB242" s="172"/>
      <c r="BC242" s="171"/>
      <c r="BD242" s="171"/>
      <c r="BE242" s="171"/>
      <c r="BF242" s="171"/>
      <c r="BG242" s="172"/>
      <c r="BH242" s="172"/>
      <c r="BI242" s="172"/>
      <c r="BJ242" s="3"/>
      <c r="BK242" s="3"/>
    </row>
    <row r="243" spans="1:63" ht="15" customHeight="1" thickTop="1" thickBot="1">
      <c r="A243" s="3"/>
      <c r="B243" s="90"/>
      <c r="C243" s="91"/>
      <c r="D243" s="91"/>
      <c r="E243" s="91"/>
      <c r="F243" s="91"/>
      <c r="G243" s="92"/>
      <c r="H243" s="178"/>
      <c r="I243" s="178"/>
      <c r="J243" s="178"/>
      <c r="K243" s="90"/>
      <c r="L243" s="91"/>
      <c r="M243" s="92"/>
      <c r="N243" s="90"/>
      <c r="O243" s="91"/>
      <c r="P243" s="92"/>
      <c r="Q243" s="90"/>
      <c r="R243" s="91"/>
      <c r="S243" s="92"/>
      <c r="T243" s="90"/>
      <c r="U243" s="91"/>
      <c r="V243" s="92"/>
      <c r="W243" s="124"/>
      <c r="X243" s="124"/>
      <c r="Y243" s="124"/>
      <c r="Z243" s="124"/>
      <c r="AA243" s="124"/>
      <c r="AB243" s="173"/>
      <c r="AC243" s="173"/>
      <c r="AD243" s="173"/>
      <c r="AE243" s="174"/>
      <c r="AF243" s="174"/>
      <c r="AG243" s="174"/>
      <c r="AH243" s="174"/>
      <c r="AI243" s="170"/>
      <c r="AJ243" s="170"/>
      <c r="AK243" s="170"/>
      <c r="AL243" s="170"/>
      <c r="AM243" s="170"/>
      <c r="AN243" s="170"/>
      <c r="AO243" s="170"/>
      <c r="AP243" s="170"/>
      <c r="AQ243" s="170"/>
      <c r="AR243" s="124"/>
      <c r="AS243" s="124"/>
      <c r="AT243" s="124"/>
      <c r="AU243" s="124"/>
      <c r="AV243" s="124"/>
      <c r="AW243" s="124"/>
      <c r="AX243" s="124"/>
      <c r="AY243" s="124"/>
      <c r="AZ243" s="172"/>
      <c r="BA243" s="172"/>
      <c r="BB243" s="172"/>
      <c r="BC243" s="171"/>
      <c r="BD243" s="171"/>
      <c r="BE243" s="171"/>
      <c r="BF243" s="171"/>
      <c r="BG243" s="172"/>
      <c r="BH243" s="172"/>
      <c r="BI243" s="172"/>
      <c r="BJ243" s="3"/>
      <c r="BK243" s="3"/>
    </row>
    <row r="244" spans="1:63" ht="15" customHeight="1" thickTop="1" thickBot="1">
      <c r="A244" s="3"/>
      <c r="B244" s="93"/>
      <c r="C244" s="94"/>
      <c r="D244" s="94"/>
      <c r="E244" s="94"/>
      <c r="F244" s="94"/>
      <c r="G244" s="95"/>
      <c r="H244" s="178"/>
      <c r="I244" s="178"/>
      <c r="J244" s="178"/>
      <c r="K244" s="93"/>
      <c r="L244" s="94"/>
      <c r="M244" s="95"/>
      <c r="N244" s="93"/>
      <c r="O244" s="94"/>
      <c r="P244" s="95"/>
      <c r="Q244" s="93"/>
      <c r="R244" s="94"/>
      <c r="S244" s="95"/>
      <c r="T244" s="93"/>
      <c r="U244" s="94"/>
      <c r="V244" s="95"/>
      <c r="W244" s="124"/>
      <c r="X244" s="124"/>
      <c r="Y244" s="124"/>
      <c r="Z244" s="124"/>
      <c r="AA244" s="124"/>
      <c r="AB244" s="173"/>
      <c r="AC244" s="173"/>
      <c r="AD244" s="173"/>
      <c r="AE244" s="174"/>
      <c r="AF244" s="174"/>
      <c r="AG244" s="174"/>
      <c r="AH244" s="174"/>
      <c r="AI244" s="170"/>
      <c r="AJ244" s="170"/>
      <c r="AK244" s="170"/>
      <c r="AL244" s="170"/>
      <c r="AM244" s="170"/>
      <c r="AN244" s="170"/>
      <c r="AO244" s="170"/>
      <c r="AP244" s="170"/>
      <c r="AQ244" s="170"/>
      <c r="AR244" s="124"/>
      <c r="AS244" s="124"/>
      <c r="AT244" s="124"/>
      <c r="AU244" s="124"/>
      <c r="AV244" s="124"/>
      <c r="AW244" s="124"/>
      <c r="AX244" s="124"/>
      <c r="AY244" s="124"/>
      <c r="AZ244" s="172"/>
      <c r="BA244" s="172"/>
      <c r="BB244" s="172"/>
      <c r="BC244" s="171"/>
      <c r="BD244" s="171"/>
      <c r="BE244" s="171"/>
      <c r="BF244" s="171"/>
      <c r="BG244" s="172"/>
      <c r="BH244" s="172"/>
      <c r="BI244" s="172"/>
      <c r="BJ244" s="3"/>
      <c r="BK244" s="3"/>
    </row>
    <row r="245" spans="1:63" ht="15" customHeight="1" thickTop="1" thickBot="1">
      <c r="A245" s="3"/>
      <c r="B245" s="87" t="s">
        <v>126</v>
      </c>
      <c r="C245" s="88"/>
      <c r="D245" s="88"/>
      <c r="E245" s="88"/>
      <c r="F245" s="88"/>
      <c r="G245" s="89"/>
      <c r="H245" s="178">
        <f>H241</f>
        <v>2</v>
      </c>
      <c r="I245" s="178"/>
      <c r="J245" s="178"/>
      <c r="K245" s="87">
        <v>100</v>
      </c>
      <c r="L245" s="88"/>
      <c r="M245" s="89"/>
      <c r="N245" s="87">
        <v>80</v>
      </c>
      <c r="O245" s="88"/>
      <c r="P245" s="89"/>
      <c r="Q245" s="87">
        <v>80</v>
      </c>
      <c r="R245" s="88"/>
      <c r="S245" s="89"/>
      <c r="T245" s="87" t="s">
        <v>129</v>
      </c>
      <c r="U245" s="88"/>
      <c r="V245" s="89"/>
      <c r="W245" s="124" t="s">
        <v>91</v>
      </c>
      <c r="X245" s="124"/>
      <c r="Y245" s="124"/>
      <c r="Z245" s="124"/>
      <c r="AA245" s="124"/>
      <c r="AB245" s="173">
        <f>H241</f>
        <v>2</v>
      </c>
      <c r="AC245" s="173"/>
      <c r="AD245" s="173"/>
      <c r="AE245" s="174" t="s">
        <v>213</v>
      </c>
      <c r="AF245" s="174"/>
      <c r="AG245" s="174"/>
      <c r="AH245" s="174"/>
      <c r="AI245" s="170">
        <v>2.8</v>
      </c>
      <c r="AJ245" s="170"/>
      <c r="AK245" s="170"/>
      <c r="AL245" s="145" t="str">
        <f>AL241</f>
        <v>1.18/1.17</v>
      </c>
      <c r="AM245" s="170"/>
      <c r="AN245" s="170"/>
      <c r="AO245" s="170" t="s">
        <v>433</v>
      </c>
      <c r="AP245" s="170"/>
      <c r="AQ245" s="170"/>
      <c r="AR245" s="124" t="s">
        <v>136</v>
      </c>
      <c r="AS245" s="124"/>
      <c r="AT245" s="124"/>
      <c r="AU245" s="124"/>
      <c r="AV245" s="124"/>
      <c r="AW245" s="169" t="s">
        <v>129</v>
      </c>
      <c r="AX245" s="124"/>
      <c r="AY245" s="124"/>
      <c r="AZ245" s="170" t="s">
        <v>129</v>
      </c>
      <c r="BA245" s="170"/>
      <c r="BB245" s="170"/>
      <c r="BC245" s="171" t="s">
        <v>129</v>
      </c>
      <c r="BD245" s="171"/>
      <c r="BE245" s="171"/>
      <c r="BF245" s="171"/>
      <c r="BG245" s="172" t="s">
        <v>129</v>
      </c>
      <c r="BH245" s="172"/>
      <c r="BI245" s="172"/>
      <c r="BJ245" s="3"/>
      <c r="BK245" s="3"/>
    </row>
    <row r="246" spans="1:63" ht="15" customHeight="1" thickTop="1" thickBot="1">
      <c r="A246" s="3"/>
      <c r="B246" s="90"/>
      <c r="C246" s="91"/>
      <c r="D246" s="91"/>
      <c r="E246" s="91"/>
      <c r="F246" s="91"/>
      <c r="G246" s="92"/>
      <c r="H246" s="178"/>
      <c r="I246" s="178"/>
      <c r="J246" s="178"/>
      <c r="K246" s="90"/>
      <c r="L246" s="91"/>
      <c r="M246" s="92"/>
      <c r="N246" s="90"/>
      <c r="O246" s="91"/>
      <c r="P246" s="92"/>
      <c r="Q246" s="90"/>
      <c r="R246" s="91"/>
      <c r="S246" s="92"/>
      <c r="T246" s="90"/>
      <c r="U246" s="91"/>
      <c r="V246" s="92"/>
      <c r="W246" s="124"/>
      <c r="X246" s="124"/>
      <c r="Y246" s="124"/>
      <c r="Z246" s="124"/>
      <c r="AA246" s="124"/>
      <c r="AB246" s="173"/>
      <c r="AC246" s="173"/>
      <c r="AD246" s="173"/>
      <c r="AE246" s="174"/>
      <c r="AF246" s="174"/>
      <c r="AG246" s="174"/>
      <c r="AH246" s="174"/>
      <c r="AI246" s="170"/>
      <c r="AJ246" s="170"/>
      <c r="AK246" s="170"/>
      <c r="AL246" s="170"/>
      <c r="AM246" s="170"/>
      <c r="AN246" s="170"/>
      <c r="AO246" s="170"/>
      <c r="AP246" s="170"/>
      <c r="AQ246" s="170"/>
      <c r="AR246" s="124"/>
      <c r="AS246" s="124"/>
      <c r="AT246" s="124"/>
      <c r="AU246" s="124"/>
      <c r="AV246" s="124"/>
      <c r="AW246" s="124"/>
      <c r="AX246" s="124"/>
      <c r="AY246" s="124"/>
      <c r="AZ246" s="170"/>
      <c r="BA246" s="170"/>
      <c r="BB246" s="170"/>
      <c r="BC246" s="171"/>
      <c r="BD246" s="171"/>
      <c r="BE246" s="171"/>
      <c r="BF246" s="171"/>
      <c r="BG246" s="172"/>
      <c r="BH246" s="172"/>
      <c r="BI246" s="172"/>
      <c r="BJ246" s="3"/>
      <c r="BK246" s="3"/>
    </row>
    <row r="247" spans="1:63" ht="15" customHeight="1" thickTop="1" thickBot="1">
      <c r="A247" s="3"/>
      <c r="B247" s="90"/>
      <c r="C247" s="91"/>
      <c r="D247" s="91"/>
      <c r="E247" s="91"/>
      <c r="F247" s="91"/>
      <c r="G247" s="92"/>
      <c r="H247" s="178"/>
      <c r="I247" s="178"/>
      <c r="J247" s="178"/>
      <c r="K247" s="90"/>
      <c r="L247" s="91"/>
      <c r="M247" s="92"/>
      <c r="N247" s="90"/>
      <c r="O247" s="91"/>
      <c r="P247" s="92"/>
      <c r="Q247" s="90"/>
      <c r="R247" s="91"/>
      <c r="S247" s="92"/>
      <c r="T247" s="90"/>
      <c r="U247" s="91"/>
      <c r="V247" s="92"/>
      <c r="W247" s="124"/>
      <c r="X247" s="124"/>
      <c r="Y247" s="124"/>
      <c r="Z247" s="124"/>
      <c r="AA247" s="124"/>
      <c r="AB247" s="173"/>
      <c r="AC247" s="173"/>
      <c r="AD247" s="173"/>
      <c r="AE247" s="174"/>
      <c r="AF247" s="174"/>
      <c r="AG247" s="174"/>
      <c r="AH247" s="174"/>
      <c r="AI247" s="170"/>
      <c r="AJ247" s="170"/>
      <c r="AK247" s="170"/>
      <c r="AL247" s="170"/>
      <c r="AM247" s="170"/>
      <c r="AN247" s="170"/>
      <c r="AO247" s="170"/>
      <c r="AP247" s="170"/>
      <c r="AQ247" s="170"/>
      <c r="AR247" s="124"/>
      <c r="AS247" s="124"/>
      <c r="AT247" s="124"/>
      <c r="AU247" s="124"/>
      <c r="AV247" s="124"/>
      <c r="AW247" s="124"/>
      <c r="AX247" s="124"/>
      <c r="AY247" s="124"/>
      <c r="AZ247" s="170"/>
      <c r="BA247" s="170"/>
      <c r="BB247" s="170"/>
      <c r="BC247" s="171"/>
      <c r="BD247" s="171"/>
      <c r="BE247" s="171"/>
      <c r="BF247" s="171"/>
      <c r="BG247" s="172"/>
      <c r="BH247" s="172"/>
      <c r="BI247" s="172"/>
      <c r="BJ247" s="3"/>
      <c r="BK247" s="3"/>
    </row>
    <row r="248" spans="1:63" ht="15" customHeight="1" thickTop="1" thickBot="1">
      <c r="A248" s="3"/>
      <c r="B248" s="93"/>
      <c r="C248" s="94"/>
      <c r="D248" s="94"/>
      <c r="E248" s="94"/>
      <c r="F248" s="94"/>
      <c r="G248" s="95"/>
      <c r="H248" s="178"/>
      <c r="I248" s="178"/>
      <c r="J248" s="178"/>
      <c r="K248" s="93"/>
      <c r="L248" s="94"/>
      <c r="M248" s="95"/>
      <c r="N248" s="93"/>
      <c r="O248" s="94"/>
      <c r="P248" s="95"/>
      <c r="Q248" s="93"/>
      <c r="R248" s="94"/>
      <c r="S248" s="95"/>
      <c r="T248" s="93"/>
      <c r="U248" s="94"/>
      <c r="V248" s="95"/>
      <c r="W248" s="124"/>
      <c r="X248" s="124"/>
      <c r="Y248" s="124"/>
      <c r="Z248" s="124"/>
      <c r="AA248" s="124"/>
      <c r="AB248" s="173"/>
      <c r="AC248" s="173"/>
      <c r="AD248" s="173"/>
      <c r="AE248" s="174"/>
      <c r="AF248" s="174"/>
      <c r="AG248" s="174"/>
      <c r="AH248" s="174"/>
      <c r="AI248" s="170"/>
      <c r="AJ248" s="170"/>
      <c r="AK248" s="170"/>
      <c r="AL248" s="170"/>
      <c r="AM248" s="170"/>
      <c r="AN248" s="170"/>
      <c r="AO248" s="170"/>
      <c r="AP248" s="170"/>
      <c r="AQ248" s="170"/>
      <c r="AR248" s="124"/>
      <c r="AS248" s="124"/>
      <c r="AT248" s="124"/>
      <c r="AU248" s="124"/>
      <c r="AV248" s="124"/>
      <c r="AW248" s="124"/>
      <c r="AX248" s="124"/>
      <c r="AY248" s="124"/>
      <c r="AZ248" s="170"/>
      <c r="BA248" s="170"/>
      <c r="BB248" s="170"/>
      <c r="BC248" s="171"/>
      <c r="BD248" s="171"/>
      <c r="BE248" s="171"/>
      <c r="BF248" s="171"/>
      <c r="BG248" s="172"/>
      <c r="BH248" s="172"/>
      <c r="BI248" s="172"/>
      <c r="BJ248" s="3"/>
      <c r="BK248" s="3"/>
    </row>
    <row r="249" spans="1:63" ht="15" customHeight="1" thickTop="1" thickBot="1">
      <c r="A249" s="3"/>
      <c r="B249" s="87" t="s">
        <v>126</v>
      </c>
      <c r="C249" s="88"/>
      <c r="D249" s="88"/>
      <c r="E249" s="88"/>
      <c r="F249" s="88"/>
      <c r="G249" s="89"/>
      <c r="H249" s="178">
        <f>H241</f>
        <v>2</v>
      </c>
      <c r="I249" s="178"/>
      <c r="J249" s="178"/>
      <c r="K249" s="87">
        <v>100</v>
      </c>
      <c r="L249" s="88"/>
      <c r="M249" s="89"/>
      <c r="N249" s="87">
        <v>80</v>
      </c>
      <c r="O249" s="88"/>
      <c r="P249" s="89"/>
      <c r="Q249" s="87">
        <v>80</v>
      </c>
      <c r="R249" s="88"/>
      <c r="S249" s="89"/>
      <c r="T249" s="87" t="s">
        <v>129</v>
      </c>
      <c r="U249" s="88"/>
      <c r="V249" s="89"/>
      <c r="W249" s="87" t="s">
        <v>372</v>
      </c>
      <c r="X249" s="88"/>
      <c r="Y249" s="88"/>
      <c r="Z249" s="88"/>
      <c r="AA249" s="89"/>
      <c r="AB249" s="145"/>
      <c r="AC249" s="145"/>
      <c r="AD249" s="145"/>
      <c r="AE249" s="124"/>
      <c r="AF249" s="124"/>
      <c r="AG249" s="124"/>
      <c r="AH249" s="124"/>
      <c r="AI249" s="124"/>
      <c r="AJ249" s="124"/>
      <c r="AK249" s="124"/>
      <c r="AL249" s="124"/>
      <c r="AM249" s="124"/>
      <c r="AN249" s="124"/>
      <c r="AO249" s="124"/>
      <c r="AP249" s="124"/>
      <c r="AQ249" s="124"/>
      <c r="AR249" s="76"/>
      <c r="AS249" s="76"/>
      <c r="AT249" s="76"/>
      <c r="AU249" s="76"/>
      <c r="AV249" s="76"/>
      <c r="AW249" s="76"/>
      <c r="AX249" s="76"/>
      <c r="AY249" s="76"/>
      <c r="AZ249" s="76"/>
      <c r="BA249" s="76"/>
      <c r="BB249" s="76"/>
      <c r="BC249" s="114"/>
      <c r="BD249" s="78"/>
      <c r="BE249" s="78"/>
      <c r="BF249" s="79"/>
      <c r="BG249" s="76"/>
      <c r="BH249" s="76"/>
      <c r="BI249" s="76"/>
      <c r="BJ249" s="3"/>
      <c r="BK249" s="3"/>
    </row>
    <row r="250" spans="1:63" ht="15" customHeight="1" thickTop="1" thickBot="1">
      <c r="A250" s="3"/>
      <c r="B250" s="90"/>
      <c r="C250" s="91"/>
      <c r="D250" s="91"/>
      <c r="E250" s="91"/>
      <c r="F250" s="91"/>
      <c r="G250" s="92"/>
      <c r="H250" s="178"/>
      <c r="I250" s="178"/>
      <c r="J250" s="178"/>
      <c r="K250" s="90"/>
      <c r="L250" s="91"/>
      <c r="M250" s="92"/>
      <c r="N250" s="90"/>
      <c r="O250" s="91"/>
      <c r="P250" s="92"/>
      <c r="Q250" s="90"/>
      <c r="R250" s="91"/>
      <c r="S250" s="92"/>
      <c r="T250" s="90"/>
      <c r="U250" s="91"/>
      <c r="V250" s="92"/>
      <c r="W250" s="90"/>
      <c r="X250" s="91"/>
      <c r="Y250" s="91"/>
      <c r="Z250" s="91"/>
      <c r="AA250" s="92"/>
      <c r="AB250" s="145"/>
      <c r="AC250" s="145"/>
      <c r="AD250" s="145"/>
      <c r="AE250" s="124"/>
      <c r="AF250" s="124"/>
      <c r="AG250" s="124"/>
      <c r="AH250" s="124"/>
      <c r="AI250" s="124"/>
      <c r="AJ250" s="124"/>
      <c r="AK250" s="124"/>
      <c r="AL250" s="124"/>
      <c r="AM250" s="124"/>
      <c r="AN250" s="124"/>
      <c r="AO250" s="124"/>
      <c r="AP250" s="124"/>
      <c r="AQ250" s="124"/>
      <c r="AR250" s="76"/>
      <c r="AS250" s="76"/>
      <c r="AT250" s="76"/>
      <c r="AU250" s="76"/>
      <c r="AV250" s="76"/>
      <c r="AW250" s="76"/>
      <c r="AX250" s="76"/>
      <c r="AY250" s="76"/>
      <c r="AZ250" s="76"/>
      <c r="BA250" s="76"/>
      <c r="BB250" s="76"/>
      <c r="BC250" s="80"/>
      <c r="BD250" s="81"/>
      <c r="BE250" s="81"/>
      <c r="BF250" s="82"/>
      <c r="BG250" s="76"/>
      <c r="BH250" s="76"/>
      <c r="BI250" s="76"/>
      <c r="BJ250" s="3"/>
      <c r="BK250" s="3"/>
    </row>
    <row r="251" spans="1:63" ht="15" customHeight="1" thickTop="1" thickBot="1">
      <c r="A251" s="3"/>
      <c r="B251" s="90"/>
      <c r="C251" s="91"/>
      <c r="D251" s="91"/>
      <c r="E251" s="91"/>
      <c r="F251" s="91"/>
      <c r="G251" s="92"/>
      <c r="H251" s="178"/>
      <c r="I251" s="178"/>
      <c r="J251" s="178"/>
      <c r="K251" s="90"/>
      <c r="L251" s="91"/>
      <c r="M251" s="92"/>
      <c r="N251" s="90"/>
      <c r="O251" s="91"/>
      <c r="P251" s="92"/>
      <c r="Q251" s="90"/>
      <c r="R251" s="91"/>
      <c r="S251" s="92"/>
      <c r="T251" s="90"/>
      <c r="U251" s="91"/>
      <c r="V251" s="92"/>
      <c r="W251" s="90"/>
      <c r="X251" s="91"/>
      <c r="Y251" s="91"/>
      <c r="Z251" s="91"/>
      <c r="AA251" s="92"/>
      <c r="AB251" s="145"/>
      <c r="AC251" s="145"/>
      <c r="AD251" s="145"/>
      <c r="AE251" s="124"/>
      <c r="AF251" s="124"/>
      <c r="AG251" s="124"/>
      <c r="AH251" s="124"/>
      <c r="AI251" s="124"/>
      <c r="AJ251" s="124"/>
      <c r="AK251" s="124"/>
      <c r="AL251" s="124"/>
      <c r="AM251" s="124"/>
      <c r="AN251" s="124"/>
      <c r="AO251" s="124"/>
      <c r="AP251" s="124"/>
      <c r="AQ251" s="124"/>
      <c r="AR251" s="76"/>
      <c r="AS251" s="76"/>
      <c r="AT251" s="76"/>
      <c r="AU251" s="76"/>
      <c r="AV251" s="76"/>
      <c r="AW251" s="76"/>
      <c r="AX251" s="76"/>
      <c r="AY251" s="76"/>
      <c r="AZ251" s="76"/>
      <c r="BA251" s="76"/>
      <c r="BB251" s="76"/>
      <c r="BC251" s="80"/>
      <c r="BD251" s="81"/>
      <c r="BE251" s="81"/>
      <c r="BF251" s="82"/>
      <c r="BG251" s="76"/>
      <c r="BH251" s="76"/>
      <c r="BI251" s="76"/>
      <c r="BJ251" s="3"/>
      <c r="BK251" s="3"/>
    </row>
    <row r="252" spans="1:63" ht="15" customHeight="1" thickTop="1" thickBot="1">
      <c r="A252" s="3"/>
      <c r="B252" s="93"/>
      <c r="C252" s="94"/>
      <c r="D252" s="94"/>
      <c r="E252" s="94"/>
      <c r="F252" s="94"/>
      <c r="G252" s="95"/>
      <c r="H252" s="178"/>
      <c r="I252" s="178"/>
      <c r="J252" s="178"/>
      <c r="K252" s="93"/>
      <c r="L252" s="94"/>
      <c r="M252" s="95"/>
      <c r="N252" s="93"/>
      <c r="O252" s="94"/>
      <c r="P252" s="95"/>
      <c r="Q252" s="93"/>
      <c r="R252" s="94"/>
      <c r="S252" s="95"/>
      <c r="T252" s="93"/>
      <c r="U252" s="94"/>
      <c r="V252" s="95"/>
      <c r="W252" s="93"/>
      <c r="X252" s="94"/>
      <c r="Y252" s="94"/>
      <c r="Z252" s="94"/>
      <c r="AA252" s="95"/>
      <c r="AB252" s="145"/>
      <c r="AC252" s="145"/>
      <c r="AD252" s="145"/>
      <c r="AE252" s="124"/>
      <c r="AF252" s="124"/>
      <c r="AG252" s="124"/>
      <c r="AH252" s="124"/>
      <c r="AI252" s="124"/>
      <c r="AJ252" s="124"/>
      <c r="AK252" s="124"/>
      <c r="AL252" s="124"/>
      <c r="AM252" s="124"/>
      <c r="AN252" s="124"/>
      <c r="AO252" s="124"/>
      <c r="AP252" s="124"/>
      <c r="AQ252" s="124"/>
      <c r="AR252" s="76"/>
      <c r="AS252" s="76"/>
      <c r="AT252" s="76"/>
      <c r="AU252" s="76"/>
      <c r="AV252" s="76"/>
      <c r="AW252" s="76"/>
      <c r="AX252" s="76"/>
      <c r="AY252" s="76"/>
      <c r="AZ252" s="76"/>
      <c r="BA252" s="76"/>
      <c r="BB252" s="76"/>
      <c r="BC252" s="83"/>
      <c r="BD252" s="84"/>
      <c r="BE252" s="84"/>
      <c r="BF252" s="85"/>
      <c r="BG252" s="76"/>
      <c r="BH252" s="76"/>
      <c r="BI252" s="76"/>
      <c r="BJ252" s="3"/>
      <c r="BK252" s="3"/>
    </row>
    <row r="253" spans="1:63" ht="15" customHeight="1" thickTop="1">
      <c r="A253" s="3"/>
      <c r="B253" s="157"/>
      <c r="C253" s="158"/>
      <c r="D253" s="158"/>
      <c r="E253" s="158"/>
      <c r="F253" s="158"/>
      <c r="G253" s="158"/>
      <c r="H253" s="158"/>
      <c r="I253" s="158"/>
      <c r="J253" s="158"/>
      <c r="K253" s="158"/>
      <c r="L253" s="158"/>
      <c r="M253" s="158"/>
      <c r="N253" s="158"/>
      <c r="O253" s="158"/>
      <c r="P253" s="158"/>
      <c r="Q253" s="158"/>
      <c r="R253" s="158"/>
      <c r="S253" s="158"/>
      <c r="T253" s="158"/>
      <c r="U253" s="158"/>
      <c r="V253" s="158"/>
      <c r="W253" s="158"/>
      <c r="X253" s="158"/>
      <c r="Y253" s="158"/>
      <c r="Z253" s="158"/>
      <c r="AA253" s="158"/>
      <c r="AB253" s="158"/>
      <c r="AC253" s="158"/>
      <c r="AD253" s="158"/>
      <c r="AE253" s="158"/>
      <c r="AF253" s="158"/>
      <c r="AG253" s="158"/>
      <c r="AH253" s="158"/>
      <c r="AI253" s="158"/>
      <c r="AJ253" s="158"/>
      <c r="AK253" s="158"/>
      <c r="AL253" s="158"/>
      <c r="AM253" s="158"/>
      <c r="AN253" s="158"/>
      <c r="AO253" s="158"/>
      <c r="AP253" s="158"/>
      <c r="AQ253" s="158"/>
      <c r="AR253" s="158"/>
      <c r="AS253" s="158"/>
      <c r="AT253" s="158"/>
      <c r="AU253" s="158"/>
      <c r="AV253" s="158"/>
      <c r="AW253" s="158"/>
      <c r="AX253" s="158"/>
      <c r="AY253" s="158"/>
      <c r="AZ253" s="158"/>
      <c r="BA253" s="158"/>
      <c r="BB253" s="158"/>
      <c r="BC253" s="158"/>
      <c r="BD253" s="158"/>
      <c r="BE253" s="158"/>
      <c r="BF253" s="158"/>
      <c r="BG253" s="158"/>
      <c r="BH253" s="158"/>
      <c r="BI253" s="159"/>
      <c r="BJ253" s="3"/>
      <c r="BK253" s="3"/>
    </row>
    <row r="254" spans="1:63" ht="15" customHeight="1">
      <c r="A254" s="3"/>
      <c r="B254" s="160"/>
      <c r="C254" s="161"/>
      <c r="D254" s="161"/>
      <c r="E254" s="161"/>
      <c r="F254" s="161"/>
      <c r="G254" s="161"/>
      <c r="H254" s="161"/>
      <c r="I254" s="161"/>
      <c r="J254" s="161"/>
      <c r="K254" s="161"/>
      <c r="L254" s="161"/>
      <c r="M254" s="161"/>
      <c r="N254" s="161"/>
      <c r="O254" s="161"/>
      <c r="P254" s="161"/>
      <c r="Q254" s="161"/>
      <c r="R254" s="161"/>
      <c r="S254" s="161"/>
      <c r="T254" s="161"/>
      <c r="U254" s="161"/>
      <c r="V254" s="161"/>
      <c r="W254" s="161"/>
      <c r="X254" s="161"/>
      <c r="Y254" s="161"/>
      <c r="Z254" s="161"/>
      <c r="AA254" s="161"/>
      <c r="AB254" s="161"/>
      <c r="AC254" s="161"/>
      <c r="AD254" s="161"/>
      <c r="AE254" s="161"/>
      <c r="AF254" s="161"/>
      <c r="AG254" s="161"/>
      <c r="AH254" s="161"/>
      <c r="AI254" s="161"/>
      <c r="AJ254" s="161"/>
      <c r="AK254" s="161"/>
      <c r="AL254" s="161"/>
      <c r="AM254" s="161"/>
      <c r="AN254" s="161"/>
      <c r="AO254" s="161"/>
      <c r="AP254" s="161"/>
      <c r="AQ254" s="161"/>
      <c r="AR254" s="161"/>
      <c r="AS254" s="161"/>
      <c r="AT254" s="161"/>
      <c r="AU254" s="161"/>
      <c r="AV254" s="161"/>
      <c r="AW254" s="161"/>
      <c r="AX254" s="161"/>
      <c r="AY254" s="161"/>
      <c r="AZ254" s="161"/>
      <c r="BA254" s="161"/>
      <c r="BB254" s="161"/>
      <c r="BC254" s="161"/>
      <c r="BD254" s="161"/>
      <c r="BE254" s="161"/>
      <c r="BF254" s="161"/>
      <c r="BG254" s="161"/>
      <c r="BH254" s="161"/>
      <c r="BI254" s="162"/>
      <c r="BJ254" s="3"/>
      <c r="BK254" s="3"/>
    </row>
    <row r="255" spans="1:63" ht="15" customHeight="1">
      <c r="A255" s="3"/>
      <c r="B255" s="160"/>
      <c r="C255" s="161"/>
      <c r="D255" s="161"/>
      <c r="E255" s="161"/>
      <c r="F255" s="161"/>
      <c r="G255" s="161"/>
      <c r="H255" s="161"/>
      <c r="I255" s="161"/>
      <c r="J255" s="161"/>
      <c r="K255" s="161"/>
      <c r="L255" s="161"/>
      <c r="M255" s="161"/>
      <c r="N255" s="161"/>
      <c r="O255" s="161"/>
      <c r="P255" s="161"/>
      <c r="Q255" s="161"/>
      <c r="R255" s="161"/>
      <c r="S255" s="161"/>
      <c r="T255" s="161"/>
      <c r="U255" s="161"/>
      <c r="V255" s="161"/>
      <c r="W255" s="161"/>
      <c r="X255" s="161"/>
      <c r="Y255" s="161"/>
      <c r="Z255" s="161"/>
      <c r="AA255" s="161"/>
      <c r="AB255" s="161"/>
      <c r="AC255" s="161"/>
      <c r="AD255" s="161"/>
      <c r="AE255" s="161"/>
      <c r="AF255" s="161"/>
      <c r="AG255" s="161"/>
      <c r="AH255" s="161"/>
      <c r="AI255" s="161"/>
      <c r="AJ255" s="161"/>
      <c r="AK255" s="161"/>
      <c r="AL255" s="161"/>
      <c r="AM255" s="161"/>
      <c r="AN255" s="161"/>
      <c r="AO255" s="161"/>
      <c r="AP255" s="161"/>
      <c r="AQ255" s="161"/>
      <c r="AR255" s="161"/>
      <c r="AS255" s="161"/>
      <c r="AT255" s="161"/>
      <c r="AU255" s="161"/>
      <c r="AV255" s="161"/>
      <c r="AW255" s="161"/>
      <c r="AX255" s="161"/>
      <c r="AY255" s="161"/>
      <c r="AZ255" s="161"/>
      <c r="BA255" s="161"/>
      <c r="BB255" s="161"/>
      <c r="BC255" s="161"/>
      <c r="BD255" s="161"/>
      <c r="BE255" s="161"/>
      <c r="BF255" s="161"/>
      <c r="BG255" s="161"/>
      <c r="BH255" s="161"/>
      <c r="BI255" s="162"/>
      <c r="BJ255" s="3"/>
      <c r="BK255" s="3"/>
    </row>
    <row r="256" spans="1:63" ht="15.75" customHeight="1" thickBot="1">
      <c r="A256" s="3"/>
      <c r="B256" s="163"/>
      <c r="C256" s="164"/>
      <c r="D256" s="164"/>
      <c r="E256" s="164"/>
      <c r="F256" s="164"/>
      <c r="G256" s="164"/>
      <c r="H256" s="164"/>
      <c r="I256" s="164"/>
      <c r="J256" s="164"/>
      <c r="K256" s="164"/>
      <c r="L256" s="164"/>
      <c r="M256" s="164"/>
      <c r="N256" s="164"/>
      <c r="O256" s="164"/>
      <c r="P256" s="164"/>
      <c r="Q256" s="164"/>
      <c r="R256" s="164"/>
      <c r="S256" s="164"/>
      <c r="T256" s="164"/>
      <c r="U256" s="164"/>
      <c r="V256" s="164"/>
      <c r="W256" s="164"/>
      <c r="X256" s="164"/>
      <c r="Y256" s="164"/>
      <c r="Z256" s="164"/>
      <c r="AA256" s="164"/>
      <c r="AB256" s="164"/>
      <c r="AC256" s="164"/>
      <c r="AD256" s="164"/>
      <c r="AE256" s="164"/>
      <c r="AF256" s="164"/>
      <c r="AG256" s="164"/>
      <c r="AH256" s="164"/>
      <c r="AI256" s="164"/>
      <c r="AJ256" s="164"/>
      <c r="AK256" s="164"/>
      <c r="AL256" s="164"/>
      <c r="AM256" s="164"/>
      <c r="AN256" s="164"/>
      <c r="AO256" s="164"/>
      <c r="AP256" s="164"/>
      <c r="AQ256" s="164"/>
      <c r="AR256" s="164"/>
      <c r="AS256" s="164"/>
      <c r="AT256" s="164"/>
      <c r="AU256" s="164"/>
      <c r="AV256" s="164"/>
      <c r="AW256" s="164"/>
      <c r="AX256" s="164"/>
      <c r="AY256" s="164"/>
      <c r="AZ256" s="164"/>
      <c r="BA256" s="164"/>
      <c r="BB256" s="164"/>
      <c r="BC256" s="164"/>
      <c r="BD256" s="164"/>
      <c r="BE256" s="164"/>
      <c r="BF256" s="164"/>
      <c r="BG256" s="164"/>
      <c r="BH256" s="164"/>
      <c r="BI256" s="165"/>
      <c r="BJ256" s="3"/>
      <c r="BK256" s="3"/>
    </row>
    <row r="257" spans="1:65" ht="16.5" customHeight="1" thickTop="1" thickBot="1">
      <c r="A257" s="3"/>
      <c r="B257" s="146"/>
      <c r="C257" s="146"/>
      <c r="D257" s="146"/>
      <c r="E257" s="146"/>
      <c r="F257" s="146"/>
      <c r="G257" s="146"/>
      <c r="H257" s="146"/>
      <c r="I257" s="146"/>
      <c r="J257" s="146"/>
      <c r="K257" s="146"/>
      <c r="L257" s="146"/>
      <c r="M257" s="146"/>
      <c r="N257" s="146"/>
      <c r="O257" s="146"/>
      <c r="P257" s="146"/>
      <c r="Q257" s="146"/>
      <c r="R257" s="146"/>
      <c r="S257" s="146"/>
      <c r="T257" s="146"/>
      <c r="U257" s="146"/>
      <c r="V257" s="146"/>
      <c r="W257" s="146"/>
      <c r="X257" s="146"/>
      <c r="Y257" s="146"/>
      <c r="Z257" s="146"/>
      <c r="AA257" s="146"/>
      <c r="AB257" s="146"/>
      <c r="AC257" s="146"/>
      <c r="AD257" s="146"/>
      <c r="AE257" s="146"/>
      <c r="AF257" s="146"/>
      <c r="AG257" s="146"/>
      <c r="AH257" s="146"/>
      <c r="AI257" s="146"/>
      <c r="AJ257" s="146"/>
      <c r="AK257" s="146"/>
      <c r="AL257" s="146"/>
      <c r="AM257" s="146"/>
      <c r="AN257" s="146"/>
      <c r="AO257" s="146"/>
      <c r="AP257" s="146"/>
      <c r="AQ257" s="146"/>
      <c r="AR257" s="146"/>
      <c r="AS257" s="146"/>
      <c r="AT257" s="146"/>
      <c r="AU257" s="146"/>
      <c r="AV257" s="146"/>
      <c r="AW257" s="146"/>
      <c r="AX257" s="146"/>
      <c r="AY257" s="146"/>
      <c r="AZ257" s="146"/>
      <c r="BA257" s="146"/>
      <c r="BB257" s="146"/>
      <c r="BC257" s="146"/>
      <c r="BD257" s="146"/>
      <c r="BE257" s="146"/>
      <c r="BF257" s="146"/>
      <c r="BG257" s="146"/>
      <c r="BH257" s="146"/>
      <c r="BI257" s="146"/>
      <c r="BJ257" s="3"/>
      <c r="BK257" s="3"/>
    </row>
    <row r="258" spans="1:65" ht="16.5" customHeight="1" thickTop="1" thickBot="1">
      <c r="A258" s="3"/>
      <c r="B258" s="146"/>
      <c r="C258" s="146"/>
      <c r="D258" s="146"/>
      <c r="E258" s="146"/>
      <c r="F258" s="146"/>
      <c r="G258" s="146"/>
      <c r="H258" s="146"/>
      <c r="I258" s="146"/>
      <c r="J258" s="146"/>
      <c r="K258" s="146"/>
      <c r="L258" s="146"/>
      <c r="M258" s="146"/>
      <c r="N258" s="146"/>
      <c r="O258" s="146"/>
      <c r="P258" s="146"/>
      <c r="Q258" s="146"/>
      <c r="R258" s="146"/>
      <c r="S258" s="146"/>
      <c r="T258" s="146"/>
      <c r="U258" s="146"/>
      <c r="V258" s="146"/>
      <c r="W258" s="146"/>
      <c r="X258" s="146"/>
      <c r="Y258" s="146"/>
      <c r="Z258" s="146"/>
      <c r="AA258" s="146"/>
      <c r="AB258" s="146"/>
      <c r="AC258" s="146"/>
      <c r="AD258" s="146"/>
      <c r="AE258" s="146"/>
      <c r="AF258" s="146"/>
      <c r="AG258" s="146"/>
      <c r="AH258" s="146"/>
      <c r="AI258" s="146"/>
      <c r="AJ258" s="146"/>
      <c r="AK258" s="146"/>
      <c r="AL258" s="146"/>
      <c r="AM258" s="146"/>
      <c r="AN258" s="146"/>
      <c r="AO258" s="146"/>
      <c r="AP258" s="146"/>
      <c r="AQ258" s="146"/>
      <c r="AR258" s="146"/>
      <c r="AS258" s="146"/>
      <c r="AT258" s="146"/>
      <c r="AU258" s="146"/>
      <c r="AV258" s="146"/>
      <c r="AW258" s="146"/>
      <c r="AX258" s="146"/>
      <c r="AY258" s="146"/>
      <c r="AZ258" s="146"/>
      <c r="BA258" s="146"/>
      <c r="BB258" s="146"/>
      <c r="BC258" s="146"/>
      <c r="BD258" s="146"/>
      <c r="BE258" s="146"/>
      <c r="BF258" s="146"/>
      <c r="BG258" s="146"/>
      <c r="BH258" s="146"/>
      <c r="BI258" s="146"/>
      <c r="BJ258" s="3"/>
      <c r="BK258" s="3"/>
    </row>
    <row r="259" spans="1:65" ht="51.75" customHeight="1" thickTop="1" thickBot="1">
      <c r="A259" s="3"/>
      <c r="B259" s="166" t="s">
        <v>188</v>
      </c>
      <c r="C259" s="167"/>
      <c r="D259" s="168"/>
      <c r="E259" s="166" t="s">
        <v>189</v>
      </c>
      <c r="F259" s="167"/>
      <c r="G259" s="168"/>
      <c r="H259" s="155" t="s">
        <v>194</v>
      </c>
      <c r="I259" s="155"/>
      <c r="J259" s="155"/>
      <c r="K259" s="166" t="s">
        <v>190</v>
      </c>
      <c r="L259" s="167"/>
      <c r="M259" s="168"/>
      <c r="N259" s="166" t="s">
        <v>294</v>
      </c>
      <c r="O259" s="167"/>
      <c r="P259" s="168"/>
      <c r="Q259" s="155" t="s">
        <v>92</v>
      </c>
      <c r="R259" s="155"/>
      <c r="S259" s="155"/>
      <c r="T259" s="155" t="s">
        <v>93</v>
      </c>
      <c r="U259" s="155"/>
      <c r="V259" s="155"/>
      <c r="W259" s="155" t="s">
        <v>161</v>
      </c>
      <c r="X259" s="155"/>
      <c r="Y259" s="155"/>
      <c r="Z259" s="155" t="s">
        <v>192</v>
      </c>
      <c r="AA259" s="155"/>
      <c r="AB259" s="155"/>
      <c r="AC259" s="155" t="s">
        <v>64</v>
      </c>
      <c r="AD259" s="155"/>
      <c r="AE259" s="155"/>
      <c r="AF259" s="155" t="s">
        <v>157</v>
      </c>
      <c r="AG259" s="155"/>
      <c r="AH259" s="155"/>
      <c r="AI259" s="155" t="s">
        <v>193</v>
      </c>
      <c r="AJ259" s="155"/>
      <c r="AK259" s="155"/>
      <c r="AL259" s="155" t="s">
        <v>156</v>
      </c>
      <c r="AM259" s="155"/>
      <c r="AN259" s="155"/>
      <c r="AO259" s="155" t="s">
        <v>167</v>
      </c>
      <c r="AP259" s="155"/>
      <c r="AQ259" s="155"/>
      <c r="AR259" s="155" t="s">
        <v>94</v>
      </c>
      <c r="AS259" s="155"/>
      <c r="AT259" s="155"/>
      <c r="AU259" s="155" t="s">
        <v>195</v>
      </c>
      <c r="AV259" s="155"/>
      <c r="AW259" s="155"/>
      <c r="AX259" s="155" t="s">
        <v>125</v>
      </c>
      <c r="AY259" s="155"/>
      <c r="AZ259" s="155"/>
      <c r="BA259" s="155" t="s">
        <v>161</v>
      </c>
      <c r="BB259" s="155"/>
      <c r="BC259" s="155"/>
      <c r="BD259" s="155" t="s">
        <v>196</v>
      </c>
      <c r="BE259" s="155"/>
      <c r="BF259" s="155"/>
      <c r="BG259" s="156" t="s">
        <v>197</v>
      </c>
      <c r="BH259" s="156"/>
      <c r="BI259" s="156"/>
      <c r="BJ259" s="3"/>
      <c r="BK259" s="3"/>
    </row>
    <row r="260" spans="1:65" ht="15" customHeight="1" thickTop="1" thickBot="1">
      <c r="A260" s="4"/>
      <c r="B260" s="145"/>
      <c r="C260" s="145"/>
      <c r="D260" s="145"/>
      <c r="E260" s="145"/>
      <c r="F260" s="145"/>
      <c r="G260" s="145"/>
      <c r="H260" s="145"/>
      <c r="I260" s="145"/>
      <c r="J260" s="145"/>
      <c r="K260" s="145">
        <v>10.25</v>
      </c>
      <c r="L260" s="145"/>
      <c r="M260" s="145"/>
      <c r="N260" s="145"/>
      <c r="O260" s="145"/>
      <c r="P260" s="145"/>
      <c r="Q260" s="145">
        <v>2</v>
      </c>
      <c r="R260" s="145"/>
      <c r="S260" s="145"/>
      <c r="T260" s="145"/>
      <c r="U260" s="145"/>
      <c r="V260" s="145"/>
      <c r="W260" s="145"/>
      <c r="X260" s="145"/>
      <c r="Y260" s="145"/>
      <c r="Z260" s="145"/>
      <c r="AA260" s="145"/>
      <c r="AB260" s="145"/>
      <c r="AC260" s="145">
        <v>3.5</v>
      </c>
      <c r="AD260" s="145"/>
      <c r="AE260" s="145"/>
      <c r="AF260" s="145"/>
      <c r="AG260" s="145"/>
      <c r="AH260" s="145"/>
      <c r="AI260" s="145"/>
      <c r="AJ260" s="145"/>
      <c r="AK260" s="145"/>
      <c r="AL260" s="145"/>
      <c r="AM260" s="145"/>
      <c r="AN260" s="145"/>
      <c r="AO260" s="145"/>
      <c r="AP260" s="145"/>
      <c r="AQ260" s="145"/>
      <c r="AR260" s="145">
        <v>4.5</v>
      </c>
      <c r="AS260" s="145"/>
      <c r="AT260" s="145"/>
      <c r="AU260" s="145"/>
      <c r="AV260" s="145"/>
      <c r="AW260" s="145"/>
      <c r="AX260" s="145">
        <v>3</v>
      </c>
      <c r="AY260" s="145"/>
      <c r="AZ260" s="145"/>
      <c r="BA260" s="86">
        <v>0.75</v>
      </c>
      <c r="BB260" s="147"/>
      <c r="BC260" s="148"/>
      <c r="BD260" s="145"/>
      <c r="BE260" s="145"/>
      <c r="BF260" s="145"/>
      <c r="BG260" s="145">
        <f>SUM(B260:BF263)</f>
        <v>24</v>
      </c>
      <c r="BH260" s="145"/>
      <c r="BI260" s="145"/>
      <c r="BJ260" s="3"/>
      <c r="BK260" s="3"/>
    </row>
    <row r="261" spans="1:65" ht="15" customHeight="1" thickTop="1" thickBot="1">
      <c r="A261" s="4"/>
      <c r="B261" s="145"/>
      <c r="C261" s="145"/>
      <c r="D261" s="145"/>
      <c r="E261" s="145"/>
      <c r="F261" s="145"/>
      <c r="G261" s="145"/>
      <c r="H261" s="145"/>
      <c r="I261" s="145"/>
      <c r="J261" s="145"/>
      <c r="K261" s="145"/>
      <c r="L261" s="145"/>
      <c r="M261" s="145"/>
      <c r="N261" s="145"/>
      <c r="O261" s="145"/>
      <c r="P261" s="145"/>
      <c r="Q261" s="145"/>
      <c r="R261" s="145"/>
      <c r="S261" s="145"/>
      <c r="T261" s="145"/>
      <c r="U261" s="145"/>
      <c r="V261" s="145"/>
      <c r="W261" s="145"/>
      <c r="X261" s="145"/>
      <c r="Y261" s="145"/>
      <c r="Z261" s="145"/>
      <c r="AA261" s="145"/>
      <c r="AB261" s="145"/>
      <c r="AC261" s="145"/>
      <c r="AD261" s="145"/>
      <c r="AE261" s="145"/>
      <c r="AF261" s="145"/>
      <c r="AG261" s="145"/>
      <c r="AH261" s="145"/>
      <c r="AI261" s="145"/>
      <c r="AJ261" s="145"/>
      <c r="AK261" s="145"/>
      <c r="AL261" s="145"/>
      <c r="AM261" s="145"/>
      <c r="AN261" s="145"/>
      <c r="AO261" s="145"/>
      <c r="AP261" s="145"/>
      <c r="AQ261" s="145"/>
      <c r="AR261" s="145"/>
      <c r="AS261" s="145"/>
      <c r="AT261" s="145"/>
      <c r="AU261" s="145"/>
      <c r="AV261" s="145"/>
      <c r="AW261" s="145"/>
      <c r="AX261" s="145"/>
      <c r="AY261" s="145"/>
      <c r="AZ261" s="145"/>
      <c r="BA261" s="149"/>
      <c r="BB261" s="150"/>
      <c r="BC261" s="151"/>
      <c r="BD261" s="145"/>
      <c r="BE261" s="145"/>
      <c r="BF261" s="145"/>
      <c r="BG261" s="145"/>
      <c r="BH261" s="145"/>
      <c r="BI261" s="145"/>
      <c r="BJ261" s="3"/>
      <c r="BK261" s="3"/>
    </row>
    <row r="262" spans="1:65" ht="15" customHeight="1" thickTop="1" thickBot="1">
      <c r="A262" s="4"/>
      <c r="B262" s="145"/>
      <c r="C262" s="145"/>
      <c r="D262" s="145"/>
      <c r="E262" s="145"/>
      <c r="F262" s="145"/>
      <c r="G262" s="145"/>
      <c r="H262" s="145"/>
      <c r="I262" s="145"/>
      <c r="J262" s="145"/>
      <c r="K262" s="145"/>
      <c r="L262" s="145"/>
      <c r="M262" s="145"/>
      <c r="N262" s="145"/>
      <c r="O262" s="145"/>
      <c r="P262" s="145"/>
      <c r="Q262" s="145"/>
      <c r="R262" s="145"/>
      <c r="S262" s="145"/>
      <c r="T262" s="145"/>
      <c r="U262" s="145"/>
      <c r="V262" s="145"/>
      <c r="W262" s="145"/>
      <c r="X262" s="145"/>
      <c r="Y262" s="145"/>
      <c r="Z262" s="145"/>
      <c r="AA262" s="145"/>
      <c r="AB262" s="145"/>
      <c r="AC262" s="145"/>
      <c r="AD262" s="145"/>
      <c r="AE262" s="145"/>
      <c r="AF262" s="145"/>
      <c r="AG262" s="145"/>
      <c r="AH262" s="145"/>
      <c r="AI262" s="145"/>
      <c r="AJ262" s="145"/>
      <c r="AK262" s="145"/>
      <c r="AL262" s="145"/>
      <c r="AM262" s="145"/>
      <c r="AN262" s="145"/>
      <c r="AO262" s="145"/>
      <c r="AP262" s="145"/>
      <c r="AQ262" s="145"/>
      <c r="AR262" s="145"/>
      <c r="AS262" s="145"/>
      <c r="AT262" s="145"/>
      <c r="AU262" s="145"/>
      <c r="AV262" s="145"/>
      <c r="AW262" s="145"/>
      <c r="AX262" s="145"/>
      <c r="AY262" s="145"/>
      <c r="AZ262" s="145"/>
      <c r="BA262" s="149"/>
      <c r="BB262" s="150"/>
      <c r="BC262" s="151"/>
      <c r="BD262" s="145"/>
      <c r="BE262" s="145"/>
      <c r="BF262" s="145"/>
      <c r="BG262" s="145"/>
      <c r="BH262" s="145"/>
      <c r="BI262" s="145"/>
      <c r="BJ262" s="3"/>
      <c r="BK262" s="3"/>
    </row>
    <row r="263" spans="1:65" ht="15" customHeight="1" thickTop="1" thickBot="1">
      <c r="A263" s="4"/>
      <c r="B263" s="145"/>
      <c r="C263" s="145"/>
      <c r="D263" s="145"/>
      <c r="E263" s="145"/>
      <c r="F263" s="145"/>
      <c r="G263" s="145"/>
      <c r="H263" s="145"/>
      <c r="I263" s="145"/>
      <c r="J263" s="145"/>
      <c r="K263" s="145"/>
      <c r="L263" s="145"/>
      <c r="M263" s="145"/>
      <c r="N263" s="145"/>
      <c r="O263" s="145"/>
      <c r="P263" s="145"/>
      <c r="Q263" s="145"/>
      <c r="R263" s="145"/>
      <c r="S263" s="145"/>
      <c r="T263" s="145"/>
      <c r="U263" s="145"/>
      <c r="V263" s="145"/>
      <c r="W263" s="145"/>
      <c r="X263" s="145"/>
      <c r="Y263" s="145"/>
      <c r="Z263" s="145"/>
      <c r="AA263" s="145"/>
      <c r="AB263" s="145"/>
      <c r="AC263" s="145"/>
      <c r="AD263" s="145"/>
      <c r="AE263" s="145"/>
      <c r="AF263" s="145"/>
      <c r="AG263" s="145"/>
      <c r="AH263" s="145"/>
      <c r="AI263" s="145"/>
      <c r="AJ263" s="145"/>
      <c r="AK263" s="145"/>
      <c r="AL263" s="145"/>
      <c r="AM263" s="145"/>
      <c r="AN263" s="145"/>
      <c r="AO263" s="145"/>
      <c r="AP263" s="145"/>
      <c r="AQ263" s="145"/>
      <c r="AR263" s="145"/>
      <c r="AS263" s="145"/>
      <c r="AT263" s="145"/>
      <c r="AU263" s="145"/>
      <c r="AV263" s="145"/>
      <c r="AW263" s="145"/>
      <c r="AX263" s="145"/>
      <c r="AY263" s="145"/>
      <c r="AZ263" s="145"/>
      <c r="BA263" s="152"/>
      <c r="BB263" s="153"/>
      <c r="BC263" s="154"/>
      <c r="BD263" s="145"/>
      <c r="BE263" s="145"/>
      <c r="BF263" s="145"/>
      <c r="BG263" s="145"/>
      <c r="BH263" s="145"/>
      <c r="BI263" s="145"/>
      <c r="BJ263" s="3"/>
      <c r="BK263" s="3"/>
      <c r="BM263" t="s">
        <v>198</v>
      </c>
    </row>
    <row r="264" spans="1:65" ht="15.75" customHeight="1" thickTop="1" thickBot="1">
      <c r="B264" s="25"/>
      <c r="C264" s="26"/>
      <c r="D264" s="26"/>
      <c r="E264" s="26"/>
      <c r="F264" s="26"/>
      <c r="G264" s="26"/>
      <c r="H264" s="26"/>
      <c r="I264" s="26"/>
      <c r="J264" s="26"/>
      <c r="K264" s="26"/>
      <c r="L264" s="26"/>
      <c r="M264" s="26"/>
      <c r="N264" s="26"/>
      <c r="O264" s="26"/>
      <c r="P264" s="26"/>
      <c r="Q264" s="26"/>
      <c r="R264" s="26"/>
      <c r="S264" s="26"/>
      <c r="T264" s="26"/>
      <c r="U264" s="26"/>
      <c r="V264" s="26"/>
      <c r="W264" s="26"/>
      <c r="X264" s="26"/>
      <c r="Y264" s="26"/>
      <c r="Z264" s="26"/>
      <c r="AA264" s="26"/>
      <c r="AB264" s="31"/>
      <c r="AC264" s="18" t="s">
        <v>95</v>
      </c>
      <c r="AD264" s="18"/>
      <c r="AE264" s="18"/>
      <c r="AF264" s="18"/>
      <c r="AG264" s="18"/>
      <c r="AH264" s="18"/>
      <c r="AI264" s="18"/>
      <c r="AJ264" s="18"/>
      <c r="AK264" s="18"/>
      <c r="AL264" s="18"/>
      <c r="AM264" s="18"/>
      <c r="AN264" s="18"/>
      <c r="AO264" s="18"/>
      <c r="AP264" s="18"/>
      <c r="AQ264" s="18"/>
      <c r="AR264" s="18"/>
      <c r="AS264" s="18"/>
      <c r="AT264" s="18" t="s">
        <v>96</v>
      </c>
      <c r="AU264" s="18"/>
      <c r="AV264" s="18"/>
      <c r="AW264" s="18"/>
      <c r="AX264" s="18"/>
      <c r="AY264" s="18"/>
      <c r="AZ264" s="18"/>
      <c r="BA264" s="18"/>
      <c r="BB264" s="18"/>
      <c r="BC264" s="18"/>
      <c r="BD264" s="18"/>
      <c r="BE264" s="18"/>
      <c r="BF264" s="18"/>
      <c r="BG264" s="18"/>
      <c r="BH264" s="18"/>
      <c r="BI264" s="18"/>
    </row>
    <row r="265" spans="1:65" ht="15" customHeight="1" thickTop="1" thickBot="1">
      <c r="B265" s="27"/>
      <c r="C265" s="28"/>
      <c r="D265" s="28"/>
      <c r="E265" s="28"/>
      <c r="F265" s="28"/>
      <c r="G265" s="28"/>
      <c r="H265" s="28"/>
      <c r="I265" s="28"/>
      <c r="J265" s="28"/>
      <c r="K265" s="28"/>
      <c r="L265" s="28"/>
      <c r="M265" s="28"/>
      <c r="N265" s="28"/>
      <c r="O265" s="28"/>
      <c r="P265" s="28"/>
      <c r="Q265" s="28"/>
      <c r="R265" s="28"/>
      <c r="S265" s="28"/>
      <c r="T265" s="28"/>
      <c r="U265" s="28"/>
      <c r="V265" s="28"/>
      <c r="W265" s="28"/>
      <c r="X265" s="28"/>
      <c r="Y265" s="28"/>
      <c r="Z265" s="28"/>
      <c r="AA265" s="28"/>
      <c r="AB265" s="32"/>
      <c r="AC265" s="36"/>
      <c r="AD265" s="36"/>
      <c r="AE265" s="36"/>
      <c r="AF265" s="36"/>
      <c r="AG265" s="36"/>
      <c r="AH265" s="36"/>
      <c r="AI265" s="36"/>
      <c r="AJ265" s="36"/>
      <c r="AK265" s="36"/>
      <c r="AL265" s="36"/>
      <c r="AM265" s="36"/>
      <c r="AN265" s="36"/>
      <c r="AO265" s="36"/>
      <c r="AP265" s="36"/>
      <c r="AQ265" s="36"/>
      <c r="AR265" s="36"/>
      <c r="AS265" s="36"/>
      <c r="AT265" s="36"/>
      <c r="AU265" s="36"/>
      <c r="AV265" s="36"/>
      <c r="AW265" s="36"/>
      <c r="AX265" s="36"/>
      <c r="AY265" s="36"/>
      <c r="AZ265" s="36"/>
      <c r="BA265" s="36"/>
      <c r="BB265" s="36"/>
      <c r="BC265" s="36"/>
      <c r="BD265" s="36"/>
      <c r="BE265" s="36"/>
      <c r="BF265" s="36"/>
      <c r="BG265" s="36"/>
      <c r="BH265" s="36"/>
      <c r="BI265" s="36"/>
    </row>
    <row r="266" spans="1:65" ht="15" customHeight="1" thickTop="1" thickBot="1">
      <c r="B266" s="27"/>
      <c r="C266" s="28"/>
      <c r="D266" s="28"/>
      <c r="E266" s="28"/>
      <c r="F266" s="28"/>
      <c r="G266" s="28"/>
      <c r="H266" s="28"/>
      <c r="I266" s="28"/>
      <c r="J266" s="28"/>
      <c r="K266" s="28"/>
      <c r="L266" s="28"/>
      <c r="M266" s="28"/>
      <c r="N266" s="28"/>
      <c r="O266" s="28"/>
      <c r="P266" s="28"/>
      <c r="Q266" s="28"/>
      <c r="R266" s="28"/>
      <c r="S266" s="28"/>
      <c r="T266" s="28"/>
      <c r="U266" s="28"/>
      <c r="V266" s="28"/>
      <c r="W266" s="28"/>
      <c r="X266" s="28"/>
      <c r="Y266" s="28"/>
      <c r="Z266" s="28"/>
      <c r="AA266" s="28"/>
      <c r="AB266" s="32"/>
      <c r="AC266" s="36"/>
      <c r="AD266" s="36"/>
      <c r="AE266" s="36"/>
      <c r="AF266" s="36"/>
      <c r="AG266" s="36"/>
      <c r="AH266" s="36"/>
      <c r="AI266" s="36"/>
      <c r="AJ266" s="36"/>
      <c r="AK266" s="36"/>
      <c r="AL266" s="36"/>
      <c r="AM266" s="36"/>
      <c r="AN266" s="36"/>
      <c r="AO266" s="36"/>
      <c r="AP266" s="36"/>
      <c r="AQ266" s="36"/>
      <c r="AR266" s="36"/>
      <c r="AS266" s="36"/>
      <c r="AT266" s="36"/>
      <c r="AU266" s="36"/>
      <c r="AV266" s="36"/>
      <c r="AW266" s="36"/>
      <c r="AX266" s="36"/>
      <c r="AY266" s="36"/>
      <c r="AZ266" s="36"/>
      <c r="BA266" s="36"/>
      <c r="BB266" s="36"/>
      <c r="BC266" s="36"/>
      <c r="BD266" s="36"/>
      <c r="BE266" s="36"/>
      <c r="BF266" s="36"/>
      <c r="BG266" s="36"/>
      <c r="BH266" s="36"/>
      <c r="BI266" s="36"/>
    </row>
    <row r="267" spans="1:65" ht="15.75" customHeight="1" thickTop="1" thickBot="1">
      <c r="B267" s="29"/>
      <c r="C267" s="30"/>
      <c r="D267" s="30"/>
      <c r="E267" s="30"/>
      <c r="F267" s="30"/>
      <c r="G267" s="30"/>
      <c r="H267" s="30"/>
      <c r="I267" s="30"/>
      <c r="J267" s="30"/>
      <c r="K267" s="30"/>
      <c r="L267" s="30"/>
      <c r="M267" s="30"/>
      <c r="N267" s="30"/>
      <c r="O267" s="30"/>
      <c r="P267" s="30"/>
      <c r="Q267" s="30"/>
      <c r="R267" s="30"/>
      <c r="S267" s="30"/>
      <c r="T267" s="30"/>
      <c r="U267" s="30"/>
      <c r="V267" s="30"/>
      <c r="W267" s="30"/>
      <c r="X267" s="30"/>
      <c r="Y267" s="30"/>
      <c r="Z267" s="30"/>
      <c r="AA267" s="30"/>
      <c r="AB267" s="33"/>
      <c r="AC267" s="36"/>
      <c r="AD267" s="36"/>
      <c r="AE267" s="36"/>
      <c r="AF267" s="36"/>
      <c r="AG267" s="36"/>
      <c r="AH267" s="36"/>
      <c r="AI267" s="36"/>
      <c r="AJ267" s="36"/>
      <c r="AK267" s="36"/>
      <c r="AL267" s="36"/>
      <c r="AM267" s="36"/>
      <c r="AN267" s="36"/>
      <c r="AO267" s="36"/>
      <c r="AP267" s="36"/>
      <c r="AQ267" s="36"/>
      <c r="AR267" s="36"/>
      <c r="AS267" s="36"/>
      <c r="AT267" s="36"/>
      <c r="AU267" s="36"/>
      <c r="AV267" s="36"/>
      <c r="AW267" s="36"/>
      <c r="AX267" s="36"/>
      <c r="AY267" s="36"/>
      <c r="AZ267" s="36"/>
      <c r="BA267" s="36"/>
      <c r="BB267" s="36"/>
      <c r="BC267" s="36"/>
      <c r="BD267" s="36"/>
      <c r="BE267" s="36"/>
      <c r="BF267" s="36"/>
      <c r="BG267" s="36"/>
      <c r="BH267" s="36"/>
      <c r="BI267" s="36"/>
    </row>
    <row r="268" spans="1:65" ht="16.5" customHeight="1" thickTop="1" thickBot="1">
      <c r="B268" s="146"/>
      <c r="C268" s="146"/>
      <c r="D268" s="146"/>
      <c r="E268" s="146"/>
      <c r="F268" s="146"/>
      <c r="G268" s="146"/>
      <c r="H268" s="146"/>
      <c r="I268" s="146"/>
      <c r="J268" s="146"/>
      <c r="K268" s="146"/>
      <c r="L268" s="146"/>
      <c r="M268" s="146"/>
      <c r="N268" s="146"/>
      <c r="O268" s="146"/>
      <c r="P268" s="146"/>
      <c r="Q268" s="146"/>
      <c r="R268" s="146"/>
      <c r="S268" s="146"/>
      <c r="T268" s="146"/>
      <c r="U268" s="146"/>
      <c r="V268" s="146"/>
      <c r="W268" s="146"/>
      <c r="X268" s="146"/>
      <c r="Y268" s="146"/>
      <c r="Z268" s="146"/>
      <c r="AA268" s="146"/>
      <c r="AB268" s="146"/>
      <c r="AC268" s="146"/>
      <c r="AD268" s="146"/>
      <c r="AE268" s="146"/>
      <c r="AF268" s="146"/>
      <c r="AG268" s="146"/>
      <c r="AH268" s="146"/>
      <c r="AI268" s="146"/>
      <c r="AJ268" s="146"/>
      <c r="AK268" s="146"/>
      <c r="AL268" s="146"/>
      <c r="AM268" s="146"/>
      <c r="AN268" s="146"/>
      <c r="AO268" s="146"/>
      <c r="AP268" s="146"/>
      <c r="AQ268" s="146"/>
      <c r="AR268" s="146"/>
      <c r="AS268" s="146"/>
      <c r="AT268" s="146"/>
      <c r="AU268" s="146"/>
      <c r="AV268" s="146"/>
      <c r="AW268" s="146"/>
      <c r="AX268" s="146"/>
      <c r="AY268" s="146"/>
      <c r="AZ268" s="146"/>
      <c r="BA268" s="146"/>
      <c r="BB268" s="146"/>
      <c r="BC268" s="146"/>
      <c r="BD268" s="146"/>
      <c r="BE268" s="146"/>
      <c r="BF268" s="146"/>
      <c r="BG268" s="146"/>
      <c r="BH268" s="146"/>
      <c r="BI268" s="146"/>
    </row>
    <row r="269" spans="1:65" ht="16.5" customHeight="1" thickTop="1" thickBot="1">
      <c r="B269" s="146"/>
      <c r="C269" s="146"/>
      <c r="D269" s="146"/>
      <c r="E269" s="146"/>
      <c r="F269" s="146"/>
      <c r="G269" s="146"/>
      <c r="H269" s="146"/>
      <c r="I269" s="146"/>
      <c r="J269" s="146"/>
      <c r="K269" s="146"/>
      <c r="L269" s="146"/>
      <c r="M269" s="146"/>
      <c r="N269" s="146"/>
      <c r="O269" s="146"/>
      <c r="P269" s="146"/>
      <c r="Q269" s="146"/>
      <c r="R269" s="146"/>
      <c r="S269" s="146"/>
      <c r="T269" s="146"/>
      <c r="U269" s="146"/>
      <c r="V269" s="146"/>
      <c r="W269" s="146"/>
      <c r="X269" s="146"/>
      <c r="Y269" s="146"/>
      <c r="Z269" s="146"/>
      <c r="AA269" s="146"/>
      <c r="AB269" s="146"/>
      <c r="AC269" s="146"/>
      <c r="AD269" s="146"/>
      <c r="AE269" s="146"/>
      <c r="AF269" s="146"/>
      <c r="AG269" s="146"/>
      <c r="AH269" s="146"/>
      <c r="AI269" s="146"/>
      <c r="AJ269" s="146"/>
      <c r="AK269" s="146"/>
      <c r="AL269" s="146"/>
      <c r="AM269" s="146"/>
      <c r="AN269" s="146"/>
      <c r="AO269" s="146"/>
      <c r="AP269" s="146"/>
      <c r="AQ269" s="146"/>
      <c r="AR269" s="146"/>
      <c r="AS269" s="146"/>
      <c r="AT269" s="146"/>
      <c r="AU269" s="146"/>
      <c r="AV269" s="146"/>
      <c r="AW269" s="146"/>
      <c r="AX269" s="146"/>
      <c r="AY269" s="146"/>
      <c r="AZ269" s="146"/>
      <c r="BA269" s="146"/>
      <c r="BB269" s="146"/>
      <c r="BC269" s="146"/>
      <c r="BD269" s="146"/>
      <c r="BE269" s="146"/>
      <c r="BF269" s="146"/>
      <c r="BG269" s="146"/>
      <c r="BH269" s="146"/>
      <c r="BI269" s="146"/>
    </row>
    <row r="270" spans="1:65" ht="15" customHeight="1" thickTop="1" thickBot="1">
      <c r="B270" s="125" t="s">
        <v>97</v>
      </c>
      <c r="C270" s="125"/>
      <c r="D270" s="125"/>
      <c r="E270" s="125" t="s">
        <v>98</v>
      </c>
      <c r="F270" s="125"/>
      <c r="G270" s="125"/>
      <c r="H270" s="125" t="s">
        <v>99</v>
      </c>
      <c r="I270" s="125"/>
      <c r="J270" s="125"/>
      <c r="K270" s="125" t="s">
        <v>100</v>
      </c>
      <c r="L270" s="125"/>
      <c r="M270" s="125"/>
      <c r="N270" s="125"/>
      <c r="O270" s="125"/>
      <c r="P270" s="125"/>
      <c r="Q270" s="125" t="s">
        <v>101</v>
      </c>
      <c r="R270" s="125"/>
      <c r="S270" s="125"/>
      <c r="T270" s="125"/>
      <c r="U270" s="125"/>
      <c r="V270" s="125"/>
      <c r="W270" s="125"/>
      <c r="X270" s="125"/>
      <c r="Y270" s="125"/>
      <c r="Z270" s="136" t="s">
        <v>102</v>
      </c>
      <c r="AA270" s="137"/>
      <c r="AB270" s="138"/>
      <c r="AC270" s="127" t="s">
        <v>103</v>
      </c>
      <c r="AD270" s="128"/>
      <c r="AE270" s="128"/>
      <c r="AF270" s="128"/>
      <c r="AG270" s="129"/>
      <c r="AH270" s="125" t="s">
        <v>104</v>
      </c>
      <c r="AI270" s="125"/>
      <c r="AJ270" s="125"/>
      <c r="AK270" s="125" t="s">
        <v>169</v>
      </c>
      <c r="AL270" s="125"/>
      <c r="AM270" s="125"/>
      <c r="AN270" s="125" t="s">
        <v>105</v>
      </c>
      <c r="AO270" s="125"/>
      <c r="AP270" s="125"/>
      <c r="AQ270" s="125" t="s">
        <v>106</v>
      </c>
      <c r="AR270" s="125"/>
      <c r="AS270" s="125"/>
      <c r="AT270" s="126" t="s">
        <v>107</v>
      </c>
      <c r="AU270" s="126"/>
      <c r="AV270" s="126"/>
      <c r="AW270" s="125" t="s">
        <v>108</v>
      </c>
      <c r="AX270" s="125"/>
      <c r="AY270" s="125"/>
      <c r="AZ270" s="125" t="s">
        <v>199</v>
      </c>
      <c r="BA270" s="125"/>
      <c r="BB270" s="125"/>
      <c r="BC270" s="125"/>
      <c r="BD270" s="125"/>
      <c r="BE270" s="125"/>
      <c r="BF270" s="126" t="s">
        <v>200</v>
      </c>
      <c r="BG270" s="126"/>
      <c r="BH270" s="126"/>
      <c r="BI270" s="126"/>
    </row>
    <row r="271" spans="1:65" ht="15" customHeight="1" thickTop="1" thickBot="1">
      <c r="B271" s="125"/>
      <c r="C271" s="125"/>
      <c r="D271" s="125"/>
      <c r="E271" s="125"/>
      <c r="F271" s="125"/>
      <c r="G271" s="125"/>
      <c r="H271" s="125"/>
      <c r="I271" s="125"/>
      <c r="J271" s="125"/>
      <c r="K271" s="125"/>
      <c r="L271" s="125"/>
      <c r="M271" s="125"/>
      <c r="N271" s="125"/>
      <c r="O271" s="125"/>
      <c r="P271" s="125"/>
      <c r="Q271" s="125"/>
      <c r="R271" s="125"/>
      <c r="S271" s="125"/>
      <c r="T271" s="125"/>
      <c r="U271" s="125"/>
      <c r="V271" s="125"/>
      <c r="W271" s="125"/>
      <c r="X271" s="125"/>
      <c r="Y271" s="125"/>
      <c r="Z271" s="139"/>
      <c r="AA271" s="140"/>
      <c r="AB271" s="141"/>
      <c r="AC271" s="130"/>
      <c r="AD271" s="131"/>
      <c r="AE271" s="131"/>
      <c r="AF271" s="131"/>
      <c r="AG271" s="132"/>
      <c r="AH271" s="125"/>
      <c r="AI271" s="125"/>
      <c r="AJ271" s="125"/>
      <c r="AK271" s="125"/>
      <c r="AL271" s="125"/>
      <c r="AM271" s="125"/>
      <c r="AN271" s="125"/>
      <c r="AO271" s="125"/>
      <c r="AP271" s="125"/>
      <c r="AQ271" s="125"/>
      <c r="AR271" s="125"/>
      <c r="AS271" s="125"/>
      <c r="AT271" s="126"/>
      <c r="AU271" s="126"/>
      <c r="AV271" s="126"/>
      <c r="AW271" s="125"/>
      <c r="AX271" s="125"/>
      <c r="AY271" s="125"/>
      <c r="AZ271" s="125"/>
      <c r="BA271" s="125"/>
      <c r="BB271" s="125"/>
      <c r="BC271" s="125"/>
      <c r="BD271" s="125"/>
      <c r="BE271" s="125"/>
      <c r="BF271" s="126"/>
      <c r="BG271" s="126"/>
      <c r="BH271" s="126"/>
      <c r="BI271" s="126"/>
    </row>
    <row r="272" spans="1:65" ht="15" customHeight="1" thickTop="1" thickBot="1">
      <c r="B272" s="125"/>
      <c r="C272" s="125"/>
      <c r="D272" s="125"/>
      <c r="E272" s="125"/>
      <c r="F272" s="125"/>
      <c r="G272" s="125"/>
      <c r="H272" s="125"/>
      <c r="I272" s="125"/>
      <c r="J272" s="125"/>
      <c r="K272" s="125"/>
      <c r="L272" s="125"/>
      <c r="M272" s="125"/>
      <c r="N272" s="125"/>
      <c r="O272" s="125"/>
      <c r="P272" s="125"/>
      <c r="Q272" s="125"/>
      <c r="R272" s="125"/>
      <c r="S272" s="125"/>
      <c r="T272" s="125"/>
      <c r="U272" s="125"/>
      <c r="V272" s="125"/>
      <c r="W272" s="125"/>
      <c r="X272" s="125"/>
      <c r="Y272" s="125"/>
      <c r="Z272" s="139"/>
      <c r="AA272" s="140"/>
      <c r="AB272" s="141"/>
      <c r="AC272" s="130"/>
      <c r="AD272" s="131"/>
      <c r="AE272" s="131"/>
      <c r="AF272" s="131"/>
      <c r="AG272" s="132"/>
      <c r="AH272" s="125"/>
      <c r="AI272" s="125"/>
      <c r="AJ272" s="125"/>
      <c r="AK272" s="125"/>
      <c r="AL272" s="125"/>
      <c r="AM272" s="125"/>
      <c r="AN272" s="125"/>
      <c r="AO272" s="125"/>
      <c r="AP272" s="125"/>
      <c r="AQ272" s="125"/>
      <c r="AR272" s="125"/>
      <c r="AS272" s="125"/>
      <c r="AT272" s="126"/>
      <c r="AU272" s="126"/>
      <c r="AV272" s="126"/>
      <c r="AW272" s="125"/>
      <c r="AX272" s="125"/>
      <c r="AY272" s="125"/>
      <c r="AZ272" s="125"/>
      <c r="BA272" s="125"/>
      <c r="BB272" s="125"/>
      <c r="BC272" s="125"/>
      <c r="BD272" s="125"/>
      <c r="BE272" s="125"/>
      <c r="BF272" s="126"/>
      <c r="BG272" s="126"/>
      <c r="BH272" s="126"/>
      <c r="BI272" s="126"/>
    </row>
    <row r="273" spans="2:61" ht="15" customHeight="1" thickTop="1" thickBot="1">
      <c r="B273" s="125"/>
      <c r="C273" s="125"/>
      <c r="D273" s="125"/>
      <c r="E273" s="125"/>
      <c r="F273" s="125"/>
      <c r="G273" s="125"/>
      <c r="H273" s="125"/>
      <c r="I273" s="125"/>
      <c r="J273" s="125"/>
      <c r="K273" s="125"/>
      <c r="L273" s="125"/>
      <c r="M273" s="125"/>
      <c r="N273" s="125"/>
      <c r="O273" s="125"/>
      <c r="P273" s="125"/>
      <c r="Q273" s="125" t="s">
        <v>109</v>
      </c>
      <c r="R273" s="125"/>
      <c r="S273" s="125" t="s">
        <v>110</v>
      </c>
      <c r="T273" s="125"/>
      <c r="U273" s="125"/>
      <c r="V273" s="125"/>
      <c r="W273" s="125" t="s">
        <v>111</v>
      </c>
      <c r="X273" s="125"/>
      <c r="Y273" s="125"/>
      <c r="Z273" s="139"/>
      <c r="AA273" s="140"/>
      <c r="AB273" s="141"/>
      <c r="AC273" s="130"/>
      <c r="AD273" s="131"/>
      <c r="AE273" s="131"/>
      <c r="AF273" s="131"/>
      <c r="AG273" s="132"/>
      <c r="AH273" s="125"/>
      <c r="AI273" s="125"/>
      <c r="AJ273" s="125"/>
      <c r="AK273" s="125"/>
      <c r="AL273" s="125"/>
      <c r="AM273" s="125"/>
      <c r="AN273" s="125"/>
      <c r="AO273" s="125"/>
      <c r="AP273" s="125"/>
      <c r="AQ273" s="125"/>
      <c r="AR273" s="125"/>
      <c r="AS273" s="125"/>
      <c r="AT273" s="126"/>
      <c r="AU273" s="126"/>
      <c r="AV273" s="126"/>
      <c r="AW273" s="125"/>
      <c r="AX273" s="125"/>
      <c r="AY273" s="125"/>
      <c r="AZ273" s="125"/>
      <c r="BA273" s="125"/>
      <c r="BB273" s="125"/>
      <c r="BC273" s="125"/>
      <c r="BD273" s="125"/>
      <c r="BE273" s="125"/>
      <c r="BF273" s="126"/>
      <c r="BG273" s="126"/>
      <c r="BH273" s="126"/>
      <c r="BI273" s="126"/>
    </row>
    <row r="274" spans="2:61" ht="15" customHeight="1" thickTop="1" thickBot="1">
      <c r="B274" s="125"/>
      <c r="C274" s="125"/>
      <c r="D274" s="125"/>
      <c r="E274" s="125"/>
      <c r="F274" s="125"/>
      <c r="G274" s="125"/>
      <c r="H274" s="125"/>
      <c r="I274" s="125"/>
      <c r="J274" s="125"/>
      <c r="K274" s="125"/>
      <c r="L274" s="125"/>
      <c r="M274" s="125"/>
      <c r="N274" s="125"/>
      <c r="O274" s="125"/>
      <c r="P274" s="125"/>
      <c r="Q274" s="125"/>
      <c r="R274" s="125"/>
      <c r="S274" s="125"/>
      <c r="T274" s="125"/>
      <c r="U274" s="125"/>
      <c r="V274" s="125"/>
      <c r="W274" s="125"/>
      <c r="X274" s="125"/>
      <c r="Y274" s="125"/>
      <c r="Z274" s="142"/>
      <c r="AA274" s="143"/>
      <c r="AB274" s="144"/>
      <c r="AC274" s="133"/>
      <c r="AD274" s="134"/>
      <c r="AE274" s="134"/>
      <c r="AF274" s="134"/>
      <c r="AG274" s="135"/>
      <c r="AH274" s="125"/>
      <c r="AI274" s="125"/>
      <c r="AJ274" s="125"/>
      <c r="AK274" s="125"/>
      <c r="AL274" s="125"/>
      <c r="AM274" s="125"/>
      <c r="AN274" s="125"/>
      <c r="AO274" s="125"/>
      <c r="AP274" s="125"/>
      <c r="AQ274" s="125"/>
      <c r="AR274" s="125"/>
      <c r="AS274" s="125"/>
      <c r="AT274" s="126"/>
      <c r="AU274" s="126"/>
      <c r="AV274" s="126"/>
      <c r="AW274" s="125"/>
      <c r="AX274" s="125"/>
      <c r="AY274" s="125"/>
      <c r="AZ274" s="125"/>
      <c r="BA274" s="125"/>
      <c r="BB274" s="125"/>
      <c r="BC274" s="125"/>
      <c r="BD274" s="125"/>
      <c r="BE274" s="125"/>
      <c r="BF274" s="126"/>
      <c r="BG274" s="126"/>
      <c r="BH274" s="126"/>
      <c r="BI274" s="126"/>
    </row>
    <row r="275" spans="2:61" ht="15" customHeight="1" thickTop="1" thickBot="1">
      <c r="B275" s="87" t="s">
        <v>112</v>
      </c>
      <c r="C275" s="88"/>
      <c r="D275" s="89"/>
      <c r="E275" s="87" t="s">
        <v>112</v>
      </c>
      <c r="F275" s="88"/>
      <c r="G275" s="89"/>
      <c r="H275" s="87" t="s">
        <v>112</v>
      </c>
      <c r="I275" s="88"/>
      <c r="J275" s="89"/>
      <c r="K275" s="87" t="s">
        <v>113</v>
      </c>
      <c r="L275" s="88"/>
      <c r="M275" s="89"/>
      <c r="N275" s="87" t="s">
        <v>114</v>
      </c>
      <c r="O275" s="88"/>
      <c r="P275" s="89"/>
      <c r="Q275" s="87" t="s">
        <v>112</v>
      </c>
      <c r="R275" s="89"/>
      <c r="S275" s="87" t="s">
        <v>201</v>
      </c>
      <c r="T275" s="88"/>
      <c r="U275" s="88"/>
      <c r="V275" s="89"/>
      <c r="W275" s="87" t="s">
        <v>112</v>
      </c>
      <c r="X275" s="88"/>
      <c r="Y275" s="89"/>
      <c r="Z275" s="87" t="s">
        <v>112</v>
      </c>
      <c r="AA275" s="88"/>
      <c r="AB275" s="89"/>
      <c r="AC275" s="87" t="s">
        <v>43</v>
      </c>
      <c r="AD275" s="88"/>
      <c r="AE275" s="88"/>
      <c r="AF275" s="88"/>
      <c r="AG275" s="89"/>
      <c r="AH275" s="49"/>
      <c r="AI275" s="50"/>
      <c r="AJ275" s="51"/>
      <c r="AK275" s="49"/>
      <c r="AL275" s="50"/>
      <c r="AM275" s="51"/>
      <c r="AN275" s="114"/>
      <c r="AO275" s="78"/>
      <c r="AP275" s="79"/>
      <c r="AQ275" s="115">
        <f>AK275+AN275+AH275</f>
        <v>0</v>
      </c>
      <c r="AR275" s="116"/>
      <c r="AS275" s="117"/>
      <c r="AT275" s="124" t="s">
        <v>129</v>
      </c>
      <c r="AU275" s="124"/>
      <c r="AV275" s="124"/>
      <c r="AW275" s="124" t="s">
        <v>129</v>
      </c>
      <c r="AX275" s="124"/>
      <c r="AY275" s="124"/>
      <c r="AZ275" s="124" t="s">
        <v>129</v>
      </c>
      <c r="BA275" s="124"/>
      <c r="BB275" s="124"/>
      <c r="BC275" s="124"/>
      <c r="BD275" s="124"/>
      <c r="BE275" s="124"/>
      <c r="BF275" s="124" t="s">
        <v>129</v>
      </c>
      <c r="BG275" s="124"/>
      <c r="BH275" s="124"/>
      <c r="BI275" s="124"/>
    </row>
    <row r="276" spans="2:61" ht="15" customHeight="1" thickTop="1" thickBot="1">
      <c r="B276" s="90"/>
      <c r="C276" s="91"/>
      <c r="D276" s="92"/>
      <c r="E276" s="90"/>
      <c r="F276" s="91"/>
      <c r="G276" s="92"/>
      <c r="H276" s="90"/>
      <c r="I276" s="91"/>
      <c r="J276" s="92"/>
      <c r="K276" s="90"/>
      <c r="L276" s="91"/>
      <c r="M276" s="92"/>
      <c r="N276" s="90"/>
      <c r="O276" s="91"/>
      <c r="P276" s="92"/>
      <c r="Q276" s="90"/>
      <c r="R276" s="92"/>
      <c r="S276" s="90"/>
      <c r="T276" s="91"/>
      <c r="U276" s="91"/>
      <c r="V276" s="92"/>
      <c r="W276" s="90"/>
      <c r="X276" s="91"/>
      <c r="Y276" s="92"/>
      <c r="Z276" s="90"/>
      <c r="AA276" s="91"/>
      <c r="AB276" s="92"/>
      <c r="AC276" s="90"/>
      <c r="AD276" s="91"/>
      <c r="AE276" s="91"/>
      <c r="AF276" s="91"/>
      <c r="AG276" s="92"/>
      <c r="AH276" s="52"/>
      <c r="AI276" s="53"/>
      <c r="AJ276" s="54"/>
      <c r="AK276" s="52"/>
      <c r="AL276" s="53"/>
      <c r="AM276" s="54"/>
      <c r="AN276" s="80"/>
      <c r="AO276" s="81"/>
      <c r="AP276" s="82"/>
      <c r="AQ276" s="118"/>
      <c r="AR276" s="119"/>
      <c r="AS276" s="120"/>
      <c r="AT276" s="124"/>
      <c r="AU276" s="124"/>
      <c r="AV276" s="124"/>
      <c r="AW276" s="124"/>
      <c r="AX276" s="124"/>
      <c r="AY276" s="124"/>
      <c r="AZ276" s="124"/>
      <c r="BA276" s="124"/>
      <c r="BB276" s="124"/>
      <c r="BC276" s="124"/>
      <c r="BD276" s="124"/>
      <c r="BE276" s="124"/>
      <c r="BF276" s="124"/>
      <c r="BG276" s="124"/>
      <c r="BH276" s="124"/>
      <c r="BI276" s="124"/>
    </row>
    <row r="277" spans="2:61" ht="15" customHeight="1" thickTop="1" thickBot="1">
      <c r="B277" s="90"/>
      <c r="C277" s="91"/>
      <c r="D277" s="92"/>
      <c r="E277" s="90"/>
      <c r="F277" s="91"/>
      <c r="G277" s="92"/>
      <c r="H277" s="90"/>
      <c r="I277" s="91"/>
      <c r="J277" s="92"/>
      <c r="K277" s="90"/>
      <c r="L277" s="91"/>
      <c r="M277" s="92"/>
      <c r="N277" s="90"/>
      <c r="O277" s="91"/>
      <c r="P277" s="92"/>
      <c r="Q277" s="90"/>
      <c r="R277" s="92"/>
      <c r="S277" s="90"/>
      <c r="T277" s="91"/>
      <c r="U277" s="91"/>
      <c r="V277" s="92"/>
      <c r="W277" s="90"/>
      <c r="X277" s="91"/>
      <c r="Y277" s="92"/>
      <c r="Z277" s="90"/>
      <c r="AA277" s="91"/>
      <c r="AB277" s="92"/>
      <c r="AC277" s="90"/>
      <c r="AD277" s="91"/>
      <c r="AE277" s="91"/>
      <c r="AF277" s="91"/>
      <c r="AG277" s="92"/>
      <c r="AH277" s="52"/>
      <c r="AI277" s="53"/>
      <c r="AJ277" s="54"/>
      <c r="AK277" s="52"/>
      <c r="AL277" s="53"/>
      <c r="AM277" s="54"/>
      <c r="AN277" s="80"/>
      <c r="AO277" s="81"/>
      <c r="AP277" s="82"/>
      <c r="AQ277" s="118"/>
      <c r="AR277" s="119"/>
      <c r="AS277" s="120"/>
      <c r="AT277" s="124"/>
      <c r="AU277" s="124"/>
      <c r="AV277" s="124"/>
      <c r="AW277" s="124"/>
      <c r="AX277" s="124"/>
      <c r="AY277" s="124"/>
      <c r="AZ277" s="124"/>
      <c r="BA277" s="124"/>
      <c r="BB277" s="124"/>
      <c r="BC277" s="124"/>
      <c r="BD277" s="124"/>
      <c r="BE277" s="124"/>
      <c r="BF277" s="124"/>
      <c r="BG277" s="124"/>
      <c r="BH277" s="124"/>
      <c r="BI277" s="124"/>
    </row>
    <row r="278" spans="2:61" ht="15" customHeight="1" thickTop="1" thickBot="1">
      <c r="B278" s="93"/>
      <c r="C278" s="94"/>
      <c r="D278" s="95"/>
      <c r="E278" s="93"/>
      <c r="F278" s="94"/>
      <c r="G278" s="95"/>
      <c r="H278" s="93"/>
      <c r="I278" s="94"/>
      <c r="J278" s="95"/>
      <c r="K278" s="93"/>
      <c r="L278" s="94"/>
      <c r="M278" s="95"/>
      <c r="N278" s="93"/>
      <c r="O278" s="94"/>
      <c r="P278" s="95"/>
      <c r="Q278" s="93"/>
      <c r="R278" s="95"/>
      <c r="S278" s="93"/>
      <c r="T278" s="94"/>
      <c r="U278" s="94"/>
      <c r="V278" s="95"/>
      <c r="W278" s="93"/>
      <c r="X278" s="94"/>
      <c r="Y278" s="95"/>
      <c r="Z278" s="93"/>
      <c r="AA278" s="94"/>
      <c r="AB278" s="95"/>
      <c r="AC278" s="93"/>
      <c r="AD278" s="94"/>
      <c r="AE278" s="94"/>
      <c r="AF278" s="94"/>
      <c r="AG278" s="95"/>
      <c r="AH278" s="55"/>
      <c r="AI278" s="56"/>
      <c r="AJ278" s="57"/>
      <c r="AK278" s="55"/>
      <c r="AL278" s="56"/>
      <c r="AM278" s="57"/>
      <c r="AN278" s="83"/>
      <c r="AO278" s="84"/>
      <c r="AP278" s="85"/>
      <c r="AQ278" s="121"/>
      <c r="AR278" s="122"/>
      <c r="AS278" s="123"/>
      <c r="AT278" s="124"/>
      <c r="AU278" s="124"/>
      <c r="AV278" s="124"/>
      <c r="AW278" s="124"/>
      <c r="AX278" s="124"/>
      <c r="AY278" s="124"/>
      <c r="AZ278" s="124"/>
      <c r="BA278" s="124"/>
      <c r="BB278" s="124"/>
      <c r="BC278" s="124"/>
      <c r="BD278" s="124"/>
      <c r="BE278" s="124"/>
      <c r="BF278" s="124"/>
      <c r="BG278" s="124"/>
      <c r="BH278" s="124"/>
      <c r="BI278" s="124"/>
    </row>
    <row r="279" spans="2:61" ht="15" customHeight="1" thickTop="1" thickBot="1">
      <c r="B279" s="627">
        <v>33</v>
      </c>
      <c r="C279" s="628"/>
      <c r="D279" s="629"/>
      <c r="E279" s="627">
        <v>90</v>
      </c>
      <c r="F279" s="628"/>
      <c r="G279" s="629"/>
      <c r="H279" s="627">
        <v>0</v>
      </c>
      <c r="I279" s="628"/>
      <c r="J279" s="629"/>
      <c r="K279" s="49">
        <v>1</v>
      </c>
      <c r="L279" s="50"/>
      <c r="M279" s="51"/>
      <c r="N279" s="49"/>
      <c r="O279" s="50"/>
      <c r="P279" s="51"/>
      <c r="Q279" s="87"/>
      <c r="R279" s="89"/>
      <c r="S279" s="77">
        <f>Q279+'15.02'!S279</f>
        <v>120</v>
      </c>
      <c r="T279" s="78"/>
      <c r="U279" s="78"/>
      <c r="V279" s="79"/>
      <c r="W279" s="86">
        <f>Q279+'15.02'!W279</f>
        <v>120</v>
      </c>
      <c r="X279" s="50"/>
      <c r="Y279" s="51"/>
      <c r="Z279" s="49">
        <f>B279+H279</f>
        <v>33</v>
      </c>
      <c r="AA279" s="50"/>
      <c r="AB279" s="51"/>
      <c r="AC279" s="87" t="s">
        <v>202</v>
      </c>
      <c r="AD279" s="88"/>
      <c r="AE279" s="88"/>
      <c r="AF279" s="88"/>
      <c r="AG279" s="89"/>
      <c r="AH279" s="96">
        <f>AH275+'15.02'!AH279</f>
        <v>181.85</v>
      </c>
      <c r="AI279" s="97"/>
      <c r="AJ279" s="98"/>
      <c r="AK279" s="96">
        <f>AK275+'15.02'!AK279</f>
        <v>10.5</v>
      </c>
      <c r="AL279" s="97"/>
      <c r="AM279" s="98"/>
      <c r="AN279" s="58">
        <f>'15.02'!AN279+AN275</f>
        <v>0</v>
      </c>
      <c r="AO279" s="59"/>
      <c r="AP279" s="60"/>
      <c r="AQ279" s="67">
        <f>AH279+AK279+AN279</f>
        <v>192.35</v>
      </c>
      <c r="AR279" s="68"/>
      <c r="AS279" s="69"/>
      <c r="AT279" s="76"/>
      <c r="AU279" s="76"/>
      <c r="AV279" s="76"/>
      <c r="AW279" s="76"/>
      <c r="AX279" s="76"/>
      <c r="AY279" s="76"/>
      <c r="AZ279" s="76"/>
      <c r="BA279" s="76"/>
      <c r="BB279" s="76"/>
      <c r="BC279" s="76"/>
      <c r="BD279" s="76"/>
      <c r="BE279" s="76"/>
      <c r="BF279" s="76"/>
      <c r="BG279" s="76"/>
      <c r="BH279" s="76"/>
      <c r="BI279" s="76"/>
    </row>
    <row r="280" spans="2:61" ht="15" customHeight="1" thickTop="1" thickBot="1">
      <c r="B280" s="630"/>
      <c r="C280" s="631"/>
      <c r="D280" s="632"/>
      <c r="E280" s="630"/>
      <c r="F280" s="631"/>
      <c r="G280" s="632"/>
      <c r="H280" s="630"/>
      <c r="I280" s="631"/>
      <c r="J280" s="632"/>
      <c r="K280" s="52"/>
      <c r="L280" s="53"/>
      <c r="M280" s="54"/>
      <c r="N280" s="52"/>
      <c r="O280" s="53"/>
      <c r="P280" s="54"/>
      <c r="Q280" s="90"/>
      <c r="R280" s="92"/>
      <c r="S280" s="80"/>
      <c r="T280" s="81"/>
      <c r="U280" s="81"/>
      <c r="V280" s="82"/>
      <c r="W280" s="52"/>
      <c r="X280" s="53"/>
      <c r="Y280" s="54"/>
      <c r="Z280" s="52"/>
      <c r="AA280" s="53"/>
      <c r="AB280" s="54"/>
      <c r="AC280" s="90"/>
      <c r="AD280" s="91"/>
      <c r="AE280" s="91"/>
      <c r="AF280" s="91"/>
      <c r="AG280" s="92"/>
      <c r="AH280" s="99"/>
      <c r="AI280" s="100"/>
      <c r="AJ280" s="101"/>
      <c r="AK280" s="99"/>
      <c r="AL280" s="100"/>
      <c r="AM280" s="101"/>
      <c r="AN280" s="61"/>
      <c r="AO280" s="62"/>
      <c r="AP280" s="63"/>
      <c r="AQ280" s="70"/>
      <c r="AR280" s="71"/>
      <c r="AS280" s="72"/>
      <c r="AT280" s="76"/>
      <c r="AU280" s="76"/>
      <c r="AV280" s="76"/>
      <c r="AW280" s="76"/>
      <c r="AX280" s="76"/>
      <c r="AY280" s="76"/>
      <c r="AZ280" s="76"/>
      <c r="BA280" s="76"/>
      <c r="BB280" s="76"/>
      <c r="BC280" s="76"/>
      <c r="BD280" s="76"/>
      <c r="BE280" s="76"/>
      <c r="BF280" s="76"/>
      <c r="BG280" s="76"/>
      <c r="BH280" s="76"/>
      <c r="BI280" s="76"/>
    </row>
    <row r="281" spans="2:61" ht="15" customHeight="1" thickTop="1" thickBot="1">
      <c r="B281" s="630"/>
      <c r="C281" s="631"/>
      <c r="D281" s="632"/>
      <c r="E281" s="630"/>
      <c r="F281" s="631"/>
      <c r="G281" s="632"/>
      <c r="H281" s="630"/>
      <c r="I281" s="631"/>
      <c r="J281" s="632"/>
      <c r="K281" s="52"/>
      <c r="L281" s="53"/>
      <c r="M281" s="54"/>
      <c r="N281" s="52"/>
      <c r="O281" s="53"/>
      <c r="P281" s="54"/>
      <c r="Q281" s="90"/>
      <c r="R281" s="92"/>
      <c r="S281" s="80"/>
      <c r="T281" s="81"/>
      <c r="U281" s="81"/>
      <c r="V281" s="82"/>
      <c r="W281" s="52"/>
      <c r="X281" s="53"/>
      <c r="Y281" s="54"/>
      <c r="Z281" s="52"/>
      <c r="AA281" s="53"/>
      <c r="AB281" s="54"/>
      <c r="AC281" s="90"/>
      <c r="AD281" s="91"/>
      <c r="AE281" s="91"/>
      <c r="AF281" s="91"/>
      <c r="AG281" s="92"/>
      <c r="AH281" s="99"/>
      <c r="AI281" s="100"/>
      <c r="AJ281" s="101"/>
      <c r="AK281" s="99"/>
      <c r="AL281" s="100"/>
      <c r="AM281" s="101"/>
      <c r="AN281" s="61"/>
      <c r="AO281" s="62"/>
      <c r="AP281" s="63"/>
      <c r="AQ281" s="70"/>
      <c r="AR281" s="71"/>
      <c r="AS281" s="72"/>
      <c r="AT281" s="76"/>
      <c r="AU281" s="76"/>
      <c r="AV281" s="76"/>
      <c r="AW281" s="76"/>
      <c r="AX281" s="76"/>
      <c r="AY281" s="76"/>
      <c r="AZ281" s="76"/>
      <c r="BA281" s="76"/>
      <c r="BB281" s="76"/>
      <c r="BC281" s="76"/>
      <c r="BD281" s="76"/>
      <c r="BE281" s="76"/>
      <c r="BF281" s="76"/>
      <c r="BG281" s="76"/>
      <c r="BH281" s="76"/>
      <c r="BI281" s="76"/>
    </row>
    <row r="282" spans="2:61" ht="15" customHeight="1" thickTop="1" thickBot="1">
      <c r="B282" s="633"/>
      <c r="C282" s="634"/>
      <c r="D282" s="635"/>
      <c r="E282" s="633"/>
      <c r="F282" s="634"/>
      <c r="G282" s="635"/>
      <c r="H282" s="633"/>
      <c r="I282" s="634"/>
      <c r="J282" s="635"/>
      <c r="K282" s="55"/>
      <c r="L282" s="56"/>
      <c r="M282" s="57"/>
      <c r="N282" s="55"/>
      <c r="O282" s="56"/>
      <c r="P282" s="57"/>
      <c r="Q282" s="93"/>
      <c r="R282" s="95"/>
      <c r="S282" s="83"/>
      <c r="T282" s="84"/>
      <c r="U282" s="84"/>
      <c r="V282" s="85"/>
      <c r="W282" s="55"/>
      <c r="X282" s="56"/>
      <c r="Y282" s="57"/>
      <c r="Z282" s="55"/>
      <c r="AA282" s="56"/>
      <c r="AB282" s="57"/>
      <c r="AC282" s="93"/>
      <c r="AD282" s="94"/>
      <c r="AE282" s="94"/>
      <c r="AF282" s="94"/>
      <c r="AG282" s="95"/>
      <c r="AH282" s="102"/>
      <c r="AI282" s="103"/>
      <c r="AJ282" s="104"/>
      <c r="AK282" s="102"/>
      <c r="AL282" s="103"/>
      <c r="AM282" s="104"/>
      <c r="AN282" s="64"/>
      <c r="AO282" s="65"/>
      <c r="AP282" s="66"/>
      <c r="AQ282" s="73"/>
      <c r="AR282" s="74"/>
      <c r="AS282" s="75"/>
      <c r="AT282" s="76"/>
      <c r="AU282" s="76"/>
      <c r="AV282" s="76"/>
      <c r="AW282" s="76"/>
      <c r="AX282" s="76"/>
      <c r="AY282" s="76"/>
      <c r="AZ282" s="76"/>
      <c r="BA282" s="76"/>
      <c r="BB282" s="76"/>
      <c r="BC282" s="76"/>
      <c r="BD282" s="76"/>
      <c r="BE282" s="76"/>
      <c r="BF282" s="76"/>
      <c r="BG282" s="76"/>
      <c r="BH282" s="76"/>
      <c r="BI282" s="76"/>
    </row>
    <row r="283" spans="2:61" ht="15.75" customHeight="1" thickTop="1">
      <c r="B283" s="34"/>
      <c r="C283" s="34"/>
      <c r="D283" s="34"/>
      <c r="E283" s="34"/>
      <c r="F283" s="34"/>
      <c r="G283" s="34"/>
      <c r="H283" s="34"/>
      <c r="I283" s="34"/>
      <c r="J283" s="34"/>
      <c r="K283" s="34"/>
      <c r="L283" s="34"/>
      <c r="M283" s="34"/>
      <c r="N283" s="34"/>
      <c r="O283" s="34"/>
      <c r="P283" s="34"/>
      <c r="Q283" s="34"/>
      <c r="R283" s="34"/>
      <c r="S283" s="34"/>
      <c r="T283" s="34"/>
      <c r="U283" s="34"/>
      <c r="V283" s="34"/>
      <c r="W283" s="34"/>
      <c r="X283" s="34"/>
      <c r="Y283" s="34"/>
      <c r="Z283" s="34"/>
      <c r="AA283" s="34"/>
      <c r="AB283" s="34"/>
      <c r="AC283" s="34"/>
      <c r="AD283" s="34"/>
      <c r="AE283" s="34"/>
      <c r="AF283" s="34"/>
      <c r="AG283" s="34"/>
      <c r="AH283" s="34"/>
      <c r="AI283" s="34"/>
      <c r="AJ283" s="34"/>
      <c r="AK283" s="34"/>
      <c r="AL283" s="34"/>
      <c r="AM283" s="34"/>
      <c r="AN283" s="34"/>
      <c r="AO283" s="34"/>
      <c r="AP283" s="34"/>
      <c r="AQ283" s="34"/>
      <c r="AR283" s="34"/>
      <c r="AS283" s="34"/>
      <c r="AT283" s="34"/>
      <c r="AU283" s="34"/>
      <c r="AV283" s="34"/>
      <c r="AW283" s="34"/>
      <c r="AX283" s="34"/>
      <c r="AY283" s="34"/>
      <c r="AZ283" s="34"/>
      <c r="BA283" s="34"/>
      <c r="BB283" s="34"/>
      <c r="BC283" s="34"/>
      <c r="BD283" s="34"/>
      <c r="BE283" s="34"/>
      <c r="BF283" s="34"/>
      <c r="BG283" s="34"/>
      <c r="BH283" s="34"/>
      <c r="BI283" s="34"/>
    </row>
    <row r="284" spans="2:61" ht="15.75" customHeight="1" thickBot="1">
      <c r="B284" s="35"/>
      <c r="C284" s="35"/>
      <c r="D284" s="35"/>
      <c r="E284" s="35"/>
      <c r="F284" s="35"/>
      <c r="G284" s="35"/>
      <c r="H284" s="35"/>
      <c r="I284" s="35"/>
      <c r="J284" s="35"/>
      <c r="K284" s="35"/>
      <c r="L284" s="35"/>
      <c r="M284" s="35"/>
      <c r="N284" s="35"/>
      <c r="O284" s="35"/>
      <c r="P284" s="35"/>
      <c r="Q284" s="35"/>
      <c r="R284" s="35"/>
      <c r="S284" s="35"/>
      <c r="T284" s="35"/>
      <c r="U284" s="35"/>
      <c r="V284" s="35"/>
      <c r="W284" s="35"/>
      <c r="X284" s="35"/>
      <c r="Y284" s="35"/>
      <c r="Z284" s="35"/>
      <c r="AA284" s="35"/>
      <c r="AB284" s="35"/>
      <c r="AC284" s="35"/>
      <c r="AD284" s="35"/>
      <c r="AE284" s="35"/>
      <c r="AF284" s="35"/>
      <c r="AG284" s="35"/>
      <c r="AH284" s="35"/>
      <c r="AI284" s="35"/>
      <c r="AJ284" s="35"/>
      <c r="AK284" s="35"/>
      <c r="AL284" s="35"/>
      <c r="AM284" s="35"/>
      <c r="AN284" s="35"/>
      <c r="AO284" s="35"/>
      <c r="AP284" s="35"/>
      <c r="AQ284" s="35"/>
      <c r="AR284" s="35"/>
      <c r="AS284" s="35"/>
      <c r="AT284" s="35"/>
      <c r="AU284" s="35"/>
      <c r="AV284" s="35"/>
      <c r="AW284" s="35"/>
      <c r="AX284" s="35"/>
      <c r="AY284" s="35"/>
      <c r="AZ284" s="35"/>
      <c r="BA284" s="35"/>
      <c r="BB284" s="35"/>
      <c r="BC284" s="35"/>
      <c r="BD284" s="35"/>
      <c r="BE284" s="35"/>
      <c r="BF284" s="35"/>
      <c r="BG284" s="35"/>
      <c r="BH284" s="35"/>
      <c r="BI284" s="35"/>
    </row>
    <row r="285" spans="2:61" ht="15.75" customHeight="1" thickTop="1" thickBot="1">
      <c r="B285" s="36" t="s">
        <v>115</v>
      </c>
      <c r="C285" s="36"/>
      <c r="D285" s="36"/>
      <c r="E285" s="36"/>
      <c r="F285" s="36"/>
      <c r="G285" s="37" t="s">
        <v>116</v>
      </c>
      <c r="H285" s="38"/>
      <c r="I285" s="38"/>
      <c r="J285" s="38"/>
      <c r="K285" s="38"/>
      <c r="L285" s="38"/>
      <c r="M285" s="38"/>
      <c r="N285" s="38"/>
      <c r="O285" s="38"/>
      <c r="P285" s="38"/>
      <c r="Q285" s="38"/>
      <c r="R285" s="38"/>
      <c r="S285" s="38"/>
      <c r="T285" s="38"/>
      <c r="U285" s="38"/>
      <c r="V285" s="38"/>
      <c r="W285" s="38"/>
      <c r="X285" s="38"/>
      <c r="Y285" s="38"/>
      <c r="Z285" s="38"/>
      <c r="AA285" s="38"/>
      <c r="AB285" s="38"/>
      <c r="AC285" s="38"/>
      <c r="AD285" s="38"/>
      <c r="AE285" s="38"/>
      <c r="AF285" s="38"/>
      <c r="AG285" s="38"/>
      <c r="AH285" s="38"/>
      <c r="AI285" s="38"/>
      <c r="AJ285" s="38"/>
      <c r="AK285" s="38"/>
      <c r="AL285" s="38"/>
      <c r="AM285" s="38"/>
      <c r="AN285" s="38"/>
      <c r="AO285" s="38"/>
      <c r="AP285" s="38"/>
      <c r="AQ285" s="38"/>
      <c r="AR285" s="38"/>
      <c r="AS285" s="38"/>
      <c r="AT285" s="38"/>
      <c r="AU285" s="38"/>
      <c r="AV285" s="38"/>
      <c r="AW285" s="38"/>
      <c r="AX285" s="38"/>
      <c r="AY285" s="38"/>
      <c r="AZ285" s="38"/>
      <c r="BA285" s="38"/>
      <c r="BB285" s="38"/>
      <c r="BC285" s="38"/>
      <c r="BD285" s="38"/>
      <c r="BE285" s="38"/>
      <c r="BF285" s="38"/>
      <c r="BG285" s="38"/>
      <c r="BH285" s="38"/>
      <c r="BI285" s="39"/>
    </row>
    <row r="286" spans="2:61" ht="15" customHeight="1" thickTop="1" thickBot="1">
      <c r="B286" s="36"/>
      <c r="C286" s="36"/>
      <c r="D286" s="36"/>
      <c r="E286" s="36"/>
      <c r="F286" s="36"/>
      <c r="G286" s="40"/>
      <c r="H286" s="41"/>
      <c r="I286" s="41"/>
      <c r="J286" s="41"/>
      <c r="K286" s="41"/>
      <c r="L286" s="41"/>
      <c r="M286" s="41"/>
      <c r="N286" s="41"/>
      <c r="O286" s="41"/>
      <c r="P286" s="41"/>
      <c r="Q286" s="41"/>
      <c r="R286" s="41"/>
      <c r="S286" s="41"/>
      <c r="T286" s="41"/>
      <c r="U286" s="41"/>
      <c r="V286" s="41"/>
      <c r="W286" s="41"/>
      <c r="X286" s="41"/>
      <c r="Y286" s="41"/>
      <c r="Z286" s="41"/>
      <c r="AA286" s="41"/>
      <c r="AB286" s="41"/>
      <c r="AC286" s="41"/>
      <c r="AD286" s="41"/>
      <c r="AE286" s="41"/>
      <c r="AF286" s="41"/>
      <c r="AG286" s="41"/>
      <c r="AH286" s="41"/>
      <c r="AI286" s="41"/>
      <c r="AJ286" s="41"/>
      <c r="AK286" s="41"/>
      <c r="AL286" s="41"/>
      <c r="AM286" s="41"/>
      <c r="AN286" s="41"/>
      <c r="AO286" s="41"/>
      <c r="AP286" s="41"/>
      <c r="AQ286" s="41"/>
      <c r="AR286" s="41"/>
      <c r="AS286" s="41"/>
      <c r="AT286" s="41"/>
      <c r="AU286" s="41"/>
      <c r="AV286" s="41"/>
      <c r="AW286" s="41"/>
      <c r="AX286" s="41"/>
      <c r="AY286" s="41"/>
      <c r="AZ286" s="41"/>
      <c r="BA286" s="41"/>
      <c r="BB286" s="41"/>
      <c r="BC286" s="41"/>
      <c r="BD286" s="41"/>
      <c r="BE286" s="41"/>
      <c r="BF286" s="41"/>
      <c r="BG286" s="41"/>
      <c r="BH286" s="41"/>
      <c r="BI286" s="42"/>
    </row>
    <row r="287" spans="2:61" ht="15" customHeight="1" thickTop="1" thickBot="1">
      <c r="B287" s="36"/>
      <c r="C287" s="36"/>
      <c r="D287" s="36"/>
      <c r="E287" s="36"/>
      <c r="F287" s="36"/>
      <c r="G287" s="40"/>
      <c r="H287" s="41"/>
      <c r="I287" s="41"/>
      <c r="J287" s="41"/>
      <c r="K287" s="41"/>
      <c r="L287" s="41"/>
      <c r="M287" s="41"/>
      <c r="N287" s="41"/>
      <c r="O287" s="41"/>
      <c r="P287" s="41"/>
      <c r="Q287" s="41"/>
      <c r="R287" s="41"/>
      <c r="S287" s="41"/>
      <c r="T287" s="41"/>
      <c r="U287" s="41"/>
      <c r="V287" s="41"/>
      <c r="W287" s="41"/>
      <c r="X287" s="41"/>
      <c r="Y287" s="41"/>
      <c r="Z287" s="41"/>
      <c r="AA287" s="41"/>
      <c r="AB287" s="41"/>
      <c r="AC287" s="41"/>
      <c r="AD287" s="41"/>
      <c r="AE287" s="41"/>
      <c r="AF287" s="41"/>
      <c r="AG287" s="41"/>
      <c r="AH287" s="41"/>
      <c r="AI287" s="41"/>
      <c r="AJ287" s="41"/>
      <c r="AK287" s="41"/>
      <c r="AL287" s="41"/>
      <c r="AM287" s="41"/>
      <c r="AN287" s="41"/>
      <c r="AO287" s="41"/>
      <c r="AP287" s="41"/>
      <c r="AQ287" s="41"/>
      <c r="AR287" s="41"/>
      <c r="AS287" s="41"/>
      <c r="AT287" s="41"/>
      <c r="AU287" s="41"/>
      <c r="AV287" s="41"/>
      <c r="AW287" s="41"/>
      <c r="AX287" s="41"/>
      <c r="AY287" s="41"/>
      <c r="AZ287" s="41"/>
      <c r="BA287" s="41"/>
      <c r="BB287" s="41"/>
      <c r="BC287" s="41"/>
      <c r="BD287" s="41"/>
      <c r="BE287" s="41"/>
      <c r="BF287" s="41"/>
      <c r="BG287" s="41"/>
      <c r="BH287" s="41"/>
      <c r="BI287" s="42"/>
    </row>
    <row r="288" spans="2:61" ht="15.75" customHeight="1" thickTop="1" thickBot="1">
      <c r="B288" s="36"/>
      <c r="C288" s="36"/>
      <c r="D288" s="36"/>
      <c r="E288" s="36"/>
      <c r="F288" s="36"/>
      <c r="G288" s="43"/>
      <c r="H288" s="44"/>
      <c r="I288" s="44"/>
      <c r="J288" s="44"/>
      <c r="K288" s="44"/>
      <c r="L288" s="44"/>
      <c r="M288" s="44"/>
      <c r="N288" s="44"/>
      <c r="O288" s="44"/>
      <c r="P288" s="44"/>
      <c r="Q288" s="44"/>
      <c r="R288" s="44"/>
      <c r="S288" s="44"/>
      <c r="T288" s="44"/>
      <c r="U288" s="44"/>
      <c r="V288" s="44"/>
      <c r="W288" s="44"/>
      <c r="X288" s="44"/>
      <c r="Y288" s="44"/>
      <c r="Z288" s="44"/>
      <c r="AA288" s="44"/>
      <c r="AB288" s="44"/>
      <c r="AC288" s="44"/>
      <c r="AD288" s="44"/>
      <c r="AE288" s="44"/>
      <c r="AF288" s="44"/>
      <c r="AG288" s="44"/>
      <c r="AH288" s="44"/>
      <c r="AI288" s="44"/>
      <c r="AJ288" s="44"/>
      <c r="AK288" s="44"/>
      <c r="AL288" s="44"/>
      <c r="AM288" s="44"/>
      <c r="AN288" s="44"/>
      <c r="AO288" s="44"/>
      <c r="AP288" s="44"/>
      <c r="AQ288" s="44"/>
      <c r="AR288" s="44"/>
      <c r="AS288" s="44"/>
      <c r="AT288" s="44"/>
      <c r="AU288" s="44"/>
      <c r="AV288" s="44"/>
      <c r="AW288" s="44"/>
      <c r="AX288" s="44"/>
      <c r="AY288" s="44"/>
      <c r="AZ288" s="44"/>
      <c r="BA288" s="44"/>
      <c r="BB288" s="44"/>
      <c r="BC288" s="44"/>
      <c r="BD288" s="44"/>
      <c r="BE288" s="44"/>
      <c r="BF288" s="44"/>
      <c r="BG288" s="44"/>
      <c r="BH288" s="44"/>
      <c r="BI288" s="45"/>
    </row>
    <row r="289" spans="2:61" ht="84.75" customHeight="1" thickTop="1" thickBot="1">
      <c r="B289" s="36" t="s">
        <v>117</v>
      </c>
      <c r="C289" s="36"/>
      <c r="D289" s="36"/>
      <c r="E289" s="36"/>
      <c r="F289" s="36"/>
      <c r="G289" s="46" t="s">
        <v>429</v>
      </c>
      <c r="H289" s="46"/>
      <c r="I289" s="46"/>
      <c r="J289" s="46"/>
      <c r="K289" s="46"/>
      <c r="L289" s="46"/>
      <c r="M289" s="46"/>
      <c r="N289" s="46"/>
      <c r="O289" s="46"/>
      <c r="P289" s="46"/>
      <c r="Q289" s="46"/>
      <c r="R289" s="46"/>
      <c r="S289" s="46"/>
      <c r="T289" s="46"/>
      <c r="U289" s="46"/>
      <c r="V289" s="46"/>
      <c r="W289" s="46"/>
      <c r="X289" s="46"/>
      <c r="Y289" s="46"/>
      <c r="Z289" s="46"/>
      <c r="AA289" s="46"/>
      <c r="AB289" s="46"/>
      <c r="AC289" s="46"/>
      <c r="AD289" s="46"/>
      <c r="AE289" s="46"/>
      <c r="AF289" s="46"/>
      <c r="AG289" s="46"/>
      <c r="AH289" s="58" t="s">
        <v>431</v>
      </c>
      <c r="AI289" s="59"/>
      <c r="AJ289" s="59"/>
      <c r="AK289" s="59"/>
      <c r="AL289" s="59"/>
      <c r="AM289" s="59"/>
      <c r="AN289" s="59"/>
      <c r="AO289" s="59"/>
      <c r="AP289" s="59"/>
      <c r="AQ289" s="59"/>
      <c r="AR289" s="59"/>
      <c r="AS289" s="59"/>
      <c r="AT289" s="59"/>
      <c r="AU289" s="59"/>
      <c r="AV289" s="59"/>
      <c r="AW289" s="59"/>
      <c r="AX289" s="59"/>
      <c r="AY289" s="59"/>
      <c r="AZ289" s="59"/>
      <c r="BA289" s="59"/>
      <c r="BB289" s="59"/>
      <c r="BC289" s="59"/>
      <c r="BD289" s="59"/>
      <c r="BE289" s="59"/>
      <c r="BF289" s="59"/>
      <c r="BG289" s="59"/>
      <c r="BH289" s="59"/>
      <c r="BI289" s="60"/>
    </row>
    <row r="290" spans="2:61" ht="45" customHeight="1" thickTop="1" thickBot="1">
      <c r="B290" s="36"/>
      <c r="C290" s="36"/>
      <c r="D290" s="36"/>
      <c r="E290" s="36"/>
      <c r="F290" s="36"/>
      <c r="G290" s="47"/>
      <c r="H290" s="47"/>
      <c r="I290" s="47"/>
      <c r="J290" s="47"/>
      <c r="K290" s="47"/>
      <c r="L290" s="47"/>
      <c r="M290" s="47"/>
      <c r="N290" s="47"/>
      <c r="O290" s="47"/>
      <c r="P290" s="47"/>
      <c r="Q290" s="47"/>
      <c r="R290" s="47"/>
      <c r="S290" s="47"/>
      <c r="T290" s="47"/>
      <c r="U290" s="47"/>
      <c r="V290" s="47"/>
      <c r="W290" s="47"/>
      <c r="X290" s="47"/>
      <c r="Y290" s="47"/>
      <c r="Z290" s="47"/>
      <c r="AA290" s="47"/>
      <c r="AB290" s="47"/>
      <c r="AC290" s="47"/>
      <c r="AD290" s="47"/>
      <c r="AE290" s="47"/>
      <c r="AF290" s="47"/>
      <c r="AG290" s="47"/>
      <c r="AH290" s="61"/>
      <c r="AI290" s="62"/>
      <c r="AJ290" s="62"/>
      <c r="AK290" s="62"/>
      <c r="AL290" s="62"/>
      <c r="AM290" s="62"/>
      <c r="AN290" s="62"/>
      <c r="AO290" s="62"/>
      <c r="AP290" s="62"/>
      <c r="AQ290" s="62"/>
      <c r="AR290" s="62"/>
      <c r="AS290" s="62"/>
      <c r="AT290" s="62"/>
      <c r="AU290" s="62"/>
      <c r="AV290" s="62"/>
      <c r="AW290" s="62"/>
      <c r="AX290" s="62"/>
      <c r="AY290" s="62"/>
      <c r="AZ290" s="62"/>
      <c r="BA290" s="62"/>
      <c r="BB290" s="62"/>
      <c r="BC290" s="62"/>
      <c r="BD290" s="62"/>
      <c r="BE290" s="62"/>
      <c r="BF290" s="62"/>
      <c r="BG290" s="62"/>
      <c r="BH290" s="62"/>
      <c r="BI290" s="63"/>
    </row>
    <row r="291" spans="2:61" ht="45" customHeight="1" thickTop="1" thickBot="1">
      <c r="B291" s="36"/>
      <c r="C291" s="36"/>
      <c r="D291" s="36"/>
      <c r="E291" s="36"/>
      <c r="F291" s="36"/>
      <c r="G291" s="47"/>
      <c r="H291" s="47"/>
      <c r="I291" s="47"/>
      <c r="J291" s="47"/>
      <c r="K291" s="47"/>
      <c r="L291" s="47"/>
      <c r="M291" s="47"/>
      <c r="N291" s="47"/>
      <c r="O291" s="47"/>
      <c r="P291" s="47"/>
      <c r="Q291" s="47"/>
      <c r="R291" s="47"/>
      <c r="S291" s="47"/>
      <c r="T291" s="47"/>
      <c r="U291" s="47"/>
      <c r="V291" s="47"/>
      <c r="W291" s="47"/>
      <c r="X291" s="47"/>
      <c r="Y291" s="47"/>
      <c r="Z291" s="47"/>
      <c r="AA291" s="47"/>
      <c r="AB291" s="47"/>
      <c r="AC291" s="47"/>
      <c r="AD291" s="47"/>
      <c r="AE291" s="47"/>
      <c r="AF291" s="47"/>
      <c r="AG291" s="47"/>
      <c r="AH291" s="61"/>
      <c r="AI291" s="62"/>
      <c r="AJ291" s="62"/>
      <c r="AK291" s="62"/>
      <c r="AL291" s="62"/>
      <c r="AM291" s="62"/>
      <c r="AN291" s="62"/>
      <c r="AO291" s="62"/>
      <c r="AP291" s="62"/>
      <c r="AQ291" s="62"/>
      <c r="AR291" s="62"/>
      <c r="AS291" s="62"/>
      <c r="AT291" s="62"/>
      <c r="AU291" s="62"/>
      <c r="AV291" s="62"/>
      <c r="AW291" s="62"/>
      <c r="AX291" s="62"/>
      <c r="AY291" s="62"/>
      <c r="AZ291" s="62"/>
      <c r="BA291" s="62"/>
      <c r="BB291" s="62"/>
      <c r="BC291" s="62"/>
      <c r="BD291" s="62"/>
      <c r="BE291" s="62"/>
      <c r="BF291" s="62"/>
      <c r="BG291" s="62"/>
      <c r="BH291" s="62"/>
      <c r="BI291" s="63"/>
    </row>
    <row r="292" spans="2:61" ht="45" customHeight="1" thickTop="1" thickBot="1">
      <c r="B292" s="36"/>
      <c r="C292" s="36"/>
      <c r="D292" s="36"/>
      <c r="E292" s="36"/>
      <c r="F292" s="36"/>
      <c r="G292" s="48"/>
      <c r="H292" s="48"/>
      <c r="I292" s="48"/>
      <c r="J292" s="48"/>
      <c r="K292" s="48"/>
      <c r="L292" s="48"/>
      <c r="M292" s="48"/>
      <c r="N292" s="48"/>
      <c r="O292" s="48"/>
      <c r="P292" s="48"/>
      <c r="Q292" s="48"/>
      <c r="R292" s="48"/>
      <c r="S292" s="48"/>
      <c r="T292" s="48"/>
      <c r="U292" s="48"/>
      <c r="V292" s="48"/>
      <c r="W292" s="48"/>
      <c r="X292" s="48"/>
      <c r="Y292" s="48"/>
      <c r="Z292" s="48"/>
      <c r="AA292" s="48"/>
      <c r="AB292" s="48"/>
      <c r="AC292" s="48"/>
      <c r="AD292" s="48"/>
      <c r="AE292" s="48"/>
      <c r="AF292" s="48"/>
      <c r="AG292" s="48"/>
      <c r="AH292" s="64"/>
      <c r="AI292" s="65"/>
      <c r="AJ292" s="65"/>
      <c r="AK292" s="65"/>
      <c r="AL292" s="65"/>
      <c r="AM292" s="65"/>
      <c r="AN292" s="65"/>
      <c r="AO292" s="65"/>
      <c r="AP292" s="65"/>
      <c r="AQ292" s="65"/>
      <c r="AR292" s="65"/>
      <c r="AS292" s="65"/>
      <c r="AT292" s="65"/>
      <c r="AU292" s="65"/>
      <c r="AV292" s="65"/>
      <c r="AW292" s="65"/>
      <c r="AX292" s="65"/>
      <c r="AY292" s="65"/>
      <c r="AZ292" s="65"/>
      <c r="BA292" s="65"/>
      <c r="BB292" s="65"/>
      <c r="BC292" s="65"/>
      <c r="BD292" s="65"/>
      <c r="BE292" s="65"/>
      <c r="BF292" s="65"/>
      <c r="BG292" s="65"/>
      <c r="BH292" s="65"/>
      <c r="BI292" s="66"/>
    </row>
    <row r="293" spans="2:61" ht="15" customHeight="1" thickTop="1">
      <c r="B293" s="14"/>
      <c r="C293" s="14"/>
      <c r="D293" s="14"/>
      <c r="E293" s="14"/>
      <c r="F293" s="14"/>
      <c r="G293" s="14"/>
      <c r="H293" s="14"/>
      <c r="I293" s="14"/>
      <c r="J293" s="14"/>
      <c r="K293" s="14"/>
      <c r="L293" s="14"/>
      <c r="M293" s="14"/>
      <c r="N293" s="14"/>
      <c r="O293" s="14"/>
      <c r="P293" s="14"/>
      <c r="Q293" s="14"/>
      <c r="R293" s="14"/>
      <c r="S293" s="14"/>
      <c r="T293" s="14"/>
      <c r="U293" s="14"/>
      <c r="V293" s="14"/>
      <c r="W293" s="14"/>
      <c r="X293" s="14"/>
      <c r="Y293" s="14"/>
      <c r="Z293" s="14"/>
      <c r="AA293" s="14"/>
      <c r="AB293" s="14"/>
      <c r="AC293" s="14"/>
      <c r="AD293" s="14"/>
      <c r="AE293" s="14"/>
      <c r="AF293" s="14"/>
      <c r="AG293" s="14"/>
      <c r="AH293" s="14"/>
      <c r="AI293" s="14"/>
      <c r="AJ293" s="14"/>
      <c r="AK293" s="14"/>
      <c r="AL293" s="14"/>
      <c r="AM293" s="14"/>
      <c r="AN293" s="14"/>
      <c r="AO293" s="14"/>
      <c r="AP293" s="14"/>
      <c r="AQ293" s="14"/>
      <c r="AR293" s="14"/>
      <c r="AS293" s="14"/>
      <c r="AT293" s="14"/>
      <c r="AU293" s="14"/>
      <c r="AV293" s="14"/>
      <c r="AW293" s="14"/>
      <c r="AX293" s="14"/>
      <c r="AY293" s="14"/>
      <c r="AZ293" s="14"/>
      <c r="BA293" s="14"/>
      <c r="BB293" s="14"/>
      <c r="BC293" s="14"/>
      <c r="BD293" s="14"/>
      <c r="BE293" s="14"/>
      <c r="BF293" s="14"/>
      <c r="BG293" s="14"/>
      <c r="BH293" s="14"/>
      <c r="BI293" s="14"/>
    </row>
    <row r="294" spans="2:61" ht="15" customHeight="1" thickBot="1">
      <c r="B294" s="15"/>
      <c r="C294" s="15"/>
      <c r="D294" s="15"/>
      <c r="E294" s="15"/>
      <c r="F294" s="15"/>
      <c r="G294" s="15"/>
      <c r="H294" s="15"/>
      <c r="I294" s="15"/>
      <c r="J294" s="15"/>
      <c r="K294" s="15"/>
      <c r="L294" s="15"/>
      <c r="M294" s="15"/>
      <c r="N294" s="15"/>
      <c r="O294" s="15"/>
      <c r="P294" s="15"/>
      <c r="Q294" s="15"/>
      <c r="R294" s="15"/>
      <c r="S294" s="15"/>
      <c r="T294" s="15"/>
      <c r="U294" s="15"/>
      <c r="V294" s="15"/>
      <c r="W294" s="15"/>
      <c r="X294" s="15"/>
      <c r="Y294" s="15"/>
      <c r="Z294" s="15"/>
      <c r="AA294" s="15"/>
      <c r="AB294" s="15"/>
      <c r="AC294" s="15"/>
      <c r="AD294" s="15"/>
      <c r="AE294" s="15"/>
      <c r="AF294" s="15"/>
      <c r="AG294" s="15"/>
      <c r="AH294" s="15"/>
      <c r="AI294" s="15"/>
      <c r="AJ294" s="15"/>
      <c r="AK294" s="15"/>
      <c r="AL294" s="15"/>
      <c r="AM294" s="15"/>
      <c r="AN294" s="15"/>
      <c r="AO294" s="15"/>
      <c r="AP294" s="15"/>
      <c r="AQ294" s="15"/>
      <c r="AR294" s="15"/>
      <c r="AS294" s="15"/>
      <c r="AT294" s="15"/>
      <c r="AU294" s="15"/>
      <c r="AV294" s="15"/>
      <c r="AW294" s="15"/>
      <c r="AX294" s="15"/>
      <c r="AY294" s="15"/>
      <c r="AZ294" s="15"/>
      <c r="BA294" s="15"/>
      <c r="BB294" s="15"/>
      <c r="BC294" s="15"/>
      <c r="BD294" s="15"/>
      <c r="BE294" s="15"/>
      <c r="BF294" s="15"/>
      <c r="BG294" s="15"/>
      <c r="BH294" s="15"/>
      <c r="BI294" s="15"/>
    </row>
    <row r="295" spans="2:61" ht="15" customHeight="1" thickTop="1">
      <c r="B295" s="25" t="s">
        <v>118</v>
      </c>
      <c r="C295" s="26"/>
      <c r="D295" s="26"/>
      <c r="E295" s="26"/>
      <c r="F295" s="31"/>
      <c r="G295" s="25" t="s">
        <v>119</v>
      </c>
      <c r="H295" s="26"/>
      <c r="I295" s="26"/>
      <c r="J295" s="26"/>
      <c r="K295" s="31"/>
      <c r="L295" s="5"/>
      <c r="M295" s="6"/>
      <c r="N295" s="6"/>
      <c r="O295" s="6"/>
      <c r="P295" s="6"/>
      <c r="Q295" s="7"/>
      <c r="R295" s="25" t="s">
        <v>120</v>
      </c>
      <c r="S295" s="26"/>
      <c r="T295" s="26"/>
      <c r="U295" s="26"/>
      <c r="V295" s="31"/>
      <c r="W295" s="25" t="s">
        <v>119</v>
      </c>
      <c r="X295" s="26"/>
      <c r="Y295" s="26"/>
      <c r="Z295" s="26"/>
      <c r="AA295" s="31"/>
      <c r="AB295" s="5"/>
      <c r="AC295" s="6"/>
      <c r="AD295" s="6"/>
      <c r="AE295" s="6"/>
      <c r="AF295" s="6"/>
      <c r="AG295" s="7"/>
      <c r="AH295" s="25" t="s">
        <v>121</v>
      </c>
      <c r="AI295" s="26"/>
      <c r="AJ295" s="26"/>
      <c r="AK295" s="26"/>
      <c r="AL295" s="31"/>
      <c r="AM295" s="25" t="s">
        <v>119</v>
      </c>
      <c r="AN295" s="26"/>
      <c r="AO295" s="26"/>
      <c r="AP295" s="26"/>
      <c r="AQ295" s="31"/>
      <c r="AR295" s="5"/>
      <c r="AS295" s="6"/>
      <c r="AT295" s="6"/>
      <c r="AU295" s="6"/>
      <c r="AV295" s="6"/>
      <c r="AW295" s="7"/>
      <c r="AX295" s="25" t="s">
        <v>122</v>
      </c>
      <c r="AY295" s="26"/>
      <c r="AZ295" s="26"/>
      <c r="BA295" s="25" t="s">
        <v>119</v>
      </c>
      <c r="BB295" s="26"/>
      <c r="BC295" s="31"/>
      <c r="BD295" s="5"/>
      <c r="BE295" s="6"/>
      <c r="BF295" s="6"/>
      <c r="BG295" s="6"/>
      <c r="BH295" s="6"/>
      <c r="BI295" s="7"/>
    </row>
    <row r="296" spans="2:61" ht="15" customHeight="1">
      <c r="B296" s="27"/>
      <c r="C296" s="28"/>
      <c r="D296" s="28"/>
      <c r="E296" s="28"/>
      <c r="F296" s="32"/>
      <c r="G296" s="27"/>
      <c r="H296" s="28"/>
      <c r="I296" s="28"/>
      <c r="J296" s="28"/>
      <c r="K296" s="32"/>
      <c r="L296" s="8"/>
      <c r="M296" s="9"/>
      <c r="N296" s="9"/>
      <c r="O296" s="9"/>
      <c r="P296" s="9"/>
      <c r="Q296" s="10"/>
      <c r="R296" s="27"/>
      <c r="S296" s="28"/>
      <c r="T296" s="28"/>
      <c r="U296" s="28"/>
      <c r="V296" s="32"/>
      <c r="W296" s="27"/>
      <c r="X296" s="28"/>
      <c r="Y296" s="28"/>
      <c r="Z296" s="28"/>
      <c r="AA296" s="32"/>
      <c r="AB296" s="8"/>
      <c r="AC296" s="9"/>
      <c r="AD296" s="9"/>
      <c r="AE296" s="9"/>
      <c r="AF296" s="9"/>
      <c r="AG296" s="10"/>
      <c r="AH296" s="27"/>
      <c r="AI296" s="28"/>
      <c r="AJ296" s="28"/>
      <c r="AK296" s="28"/>
      <c r="AL296" s="32"/>
      <c r="AM296" s="27"/>
      <c r="AN296" s="28"/>
      <c r="AO296" s="28"/>
      <c r="AP296" s="28"/>
      <c r="AQ296" s="32"/>
      <c r="AR296" s="8"/>
      <c r="AS296" s="9"/>
      <c r="AT296" s="9"/>
      <c r="AU296" s="9"/>
      <c r="AV296" s="9"/>
      <c r="AW296" s="10"/>
      <c r="AX296" s="27"/>
      <c r="AY296" s="28"/>
      <c r="AZ296" s="28"/>
      <c r="BA296" s="27"/>
      <c r="BB296" s="28"/>
      <c r="BC296" s="32"/>
      <c r="BD296" s="8"/>
      <c r="BE296" s="9"/>
      <c r="BF296" s="9"/>
      <c r="BG296" s="9"/>
      <c r="BH296" s="9"/>
      <c r="BI296" s="10"/>
    </row>
    <row r="297" spans="2:61" ht="15" customHeight="1" thickBot="1">
      <c r="B297" s="27"/>
      <c r="C297" s="28"/>
      <c r="D297" s="28"/>
      <c r="E297" s="28"/>
      <c r="F297" s="32"/>
      <c r="G297" s="29"/>
      <c r="H297" s="30"/>
      <c r="I297" s="30"/>
      <c r="J297" s="30"/>
      <c r="K297" s="33"/>
      <c r="L297" s="11"/>
      <c r="M297" s="12"/>
      <c r="N297" s="12"/>
      <c r="O297" s="12"/>
      <c r="P297" s="12"/>
      <c r="Q297" s="13"/>
      <c r="R297" s="27"/>
      <c r="S297" s="28"/>
      <c r="T297" s="28"/>
      <c r="U297" s="28"/>
      <c r="V297" s="32"/>
      <c r="W297" s="29"/>
      <c r="X297" s="30"/>
      <c r="Y297" s="30"/>
      <c r="Z297" s="30"/>
      <c r="AA297" s="33"/>
      <c r="AB297" s="11"/>
      <c r="AC297" s="12"/>
      <c r="AD297" s="12"/>
      <c r="AE297" s="12"/>
      <c r="AF297" s="12"/>
      <c r="AG297" s="13"/>
      <c r="AH297" s="27"/>
      <c r="AI297" s="28"/>
      <c r="AJ297" s="28"/>
      <c r="AK297" s="28"/>
      <c r="AL297" s="32"/>
      <c r="AM297" s="29"/>
      <c r="AN297" s="30"/>
      <c r="AO297" s="30"/>
      <c r="AP297" s="30"/>
      <c r="AQ297" s="33"/>
      <c r="AR297" s="11"/>
      <c r="AS297" s="12"/>
      <c r="AT297" s="12"/>
      <c r="AU297" s="12"/>
      <c r="AV297" s="12"/>
      <c r="AW297" s="13"/>
      <c r="AX297" s="27"/>
      <c r="AY297" s="28"/>
      <c r="AZ297" s="28"/>
      <c r="BA297" s="29"/>
      <c r="BB297" s="30"/>
      <c r="BC297" s="33"/>
      <c r="BD297" s="11"/>
      <c r="BE297" s="12"/>
      <c r="BF297" s="12"/>
      <c r="BG297" s="12"/>
      <c r="BH297" s="12"/>
      <c r="BI297" s="13"/>
    </row>
    <row r="298" spans="2:61" ht="15" customHeight="1" thickTop="1">
      <c r="B298" s="27"/>
      <c r="C298" s="28"/>
      <c r="D298" s="28"/>
      <c r="E298" s="28"/>
      <c r="F298" s="32"/>
      <c r="G298" s="25" t="s">
        <v>17</v>
      </c>
      <c r="H298" s="26"/>
      <c r="I298" s="26"/>
      <c r="J298" s="26"/>
      <c r="K298" s="31"/>
      <c r="L298" s="5"/>
      <c r="M298" s="6"/>
      <c r="N298" s="6"/>
      <c r="O298" s="6"/>
      <c r="P298" s="6"/>
      <c r="Q298" s="7"/>
      <c r="R298" s="27"/>
      <c r="S298" s="28"/>
      <c r="T298" s="28"/>
      <c r="U298" s="28"/>
      <c r="V298" s="32"/>
      <c r="W298" s="25" t="s">
        <v>17</v>
      </c>
      <c r="X298" s="26"/>
      <c r="Y298" s="26"/>
      <c r="Z298" s="26"/>
      <c r="AA298" s="31"/>
      <c r="AB298" s="5"/>
      <c r="AC298" s="6"/>
      <c r="AD298" s="6"/>
      <c r="AE298" s="6"/>
      <c r="AF298" s="6"/>
      <c r="AG298" s="7"/>
      <c r="AH298" s="27"/>
      <c r="AI298" s="28"/>
      <c r="AJ298" s="28"/>
      <c r="AK298" s="28"/>
      <c r="AL298" s="32"/>
      <c r="AM298" s="25" t="s">
        <v>17</v>
      </c>
      <c r="AN298" s="26"/>
      <c r="AO298" s="26"/>
      <c r="AP298" s="26"/>
      <c r="AQ298" s="31"/>
      <c r="AR298" s="5"/>
      <c r="AS298" s="6"/>
      <c r="AT298" s="6"/>
      <c r="AU298" s="6"/>
      <c r="AV298" s="6"/>
      <c r="AW298" s="7"/>
      <c r="AX298" s="27"/>
      <c r="AY298" s="28"/>
      <c r="AZ298" s="28"/>
      <c r="BA298" s="25" t="s">
        <v>17</v>
      </c>
      <c r="BB298" s="26"/>
      <c r="BC298" s="31"/>
      <c r="BD298" s="5"/>
      <c r="BE298" s="6"/>
      <c r="BF298" s="6"/>
      <c r="BG298" s="6"/>
      <c r="BH298" s="6"/>
      <c r="BI298" s="7"/>
    </row>
    <row r="299" spans="2:61" ht="15" customHeight="1">
      <c r="B299" s="27"/>
      <c r="C299" s="28"/>
      <c r="D299" s="28"/>
      <c r="E299" s="28"/>
      <c r="F299" s="32"/>
      <c r="G299" s="27"/>
      <c r="H299" s="28"/>
      <c r="I299" s="28"/>
      <c r="J299" s="28"/>
      <c r="K299" s="32"/>
      <c r="L299" s="8"/>
      <c r="M299" s="9"/>
      <c r="N299" s="9"/>
      <c r="O299" s="9"/>
      <c r="P299" s="9"/>
      <c r="Q299" s="10"/>
      <c r="R299" s="27"/>
      <c r="S299" s="28"/>
      <c r="T299" s="28"/>
      <c r="U299" s="28"/>
      <c r="V299" s="32"/>
      <c r="W299" s="27"/>
      <c r="X299" s="28"/>
      <c r="Y299" s="28"/>
      <c r="Z299" s="28"/>
      <c r="AA299" s="32"/>
      <c r="AB299" s="8"/>
      <c r="AC299" s="9"/>
      <c r="AD299" s="9"/>
      <c r="AE299" s="9"/>
      <c r="AF299" s="9"/>
      <c r="AG299" s="10"/>
      <c r="AH299" s="27"/>
      <c r="AI299" s="28"/>
      <c r="AJ299" s="28"/>
      <c r="AK299" s="28"/>
      <c r="AL299" s="32"/>
      <c r="AM299" s="27"/>
      <c r="AN299" s="28"/>
      <c r="AO299" s="28"/>
      <c r="AP299" s="28"/>
      <c r="AQ299" s="32"/>
      <c r="AR299" s="8"/>
      <c r="AS299" s="9"/>
      <c r="AT299" s="9"/>
      <c r="AU299" s="9"/>
      <c r="AV299" s="9"/>
      <c r="AW299" s="10"/>
      <c r="AX299" s="27"/>
      <c r="AY299" s="28"/>
      <c r="AZ299" s="28"/>
      <c r="BA299" s="27"/>
      <c r="BB299" s="28"/>
      <c r="BC299" s="32"/>
      <c r="BD299" s="8"/>
      <c r="BE299" s="9"/>
      <c r="BF299" s="9"/>
      <c r="BG299" s="9"/>
      <c r="BH299" s="9"/>
      <c r="BI299" s="10"/>
    </row>
    <row r="300" spans="2:61" ht="15" customHeight="1" thickBot="1">
      <c r="B300" s="29"/>
      <c r="C300" s="30"/>
      <c r="D300" s="30"/>
      <c r="E300" s="30"/>
      <c r="F300" s="33"/>
      <c r="G300" s="29"/>
      <c r="H300" s="30"/>
      <c r="I300" s="30"/>
      <c r="J300" s="30"/>
      <c r="K300" s="33"/>
      <c r="L300" s="11"/>
      <c r="M300" s="12"/>
      <c r="N300" s="12"/>
      <c r="O300" s="12"/>
      <c r="P300" s="12"/>
      <c r="Q300" s="13"/>
      <c r="R300" s="29"/>
      <c r="S300" s="30"/>
      <c r="T300" s="30"/>
      <c r="U300" s="30"/>
      <c r="V300" s="33"/>
      <c r="W300" s="29"/>
      <c r="X300" s="30"/>
      <c r="Y300" s="30"/>
      <c r="Z300" s="30"/>
      <c r="AA300" s="33"/>
      <c r="AB300" s="11"/>
      <c r="AC300" s="12"/>
      <c r="AD300" s="12"/>
      <c r="AE300" s="12"/>
      <c r="AF300" s="12"/>
      <c r="AG300" s="13"/>
      <c r="AH300" s="29"/>
      <c r="AI300" s="30"/>
      <c r="AJ300" s="30"/>
      <c r="AK300" s="30"/>
      <c r="AL300" s="33"/>
      <c r="AM300" s="29"/>
      <c r="AN300" s="30"/>
      <c r="AO300" s="30"/>
      <c r="AP300" s="30"/>
      <c r="AQ300" s="33"/>
      <c r="AR300" s="11"/>
      <c r="AS300" s="12"/>
      <c r="AT300" s="12"/>
      <c r="AU300" s="12"/>
      <c r="AV300" s="12"/>
      <c r="AW300" s="13"/>
      <c r="AX300" s="29"/>
      <c r="AY300" s="30"/>
      <c r="AZ300" s="30"/>
      <c r="BA300" s="29"/>
      <c r="BB300" s="30"/>
      <c r="BC300" s="33"/>
      <c r="BD300" s="11"/>
      <c r="BE300" s="12"/>
      <c r="BF300" s="12"/>
      <c r="BG300" s="12"/>
      <c r="BH300" s="12"/>
      <c r="BI300" s="13"/>
    </row>
    <row r="301" spans="2:61" ht="15" customHeight="1" thickTop="1">
      <c r="B301" s="14"/>
      <c r="C301" s="14"/>
      <c r="D301" s="14"/>
      <c r="E301" s="14"/>
      <c r="F301" s="14"/>
      <c r="G301" s="14"/>
      <c r="H301" s="14"/>
      <c r="I301" s="14"/>
      <c r="J301" s="14"/>
      <c r="K301" s="14"/>
      <c r="L301" s="14"/>
      <c r="M301" s="14"/>
      <c r="N301" s="14"/>
      <c r="O301" s="14"/>
      <c r="P301" s="14"/>
      <c r="Q301" s="14"/>
      <c r="R301" s="14"/>
      <c r="S301" s="14"/>
      <c r="T301" s="14"/>
      <c r="U301" s="14"/>
      <c r="V301" s="14"/>
      <c r="W301" s="14"/>
      <c r="X301" s="14"/>
      <c r="Y301" s="14"/>
      <c r="Z301" s="14"/>
      <c r="AA301" s="14"/>
      <c r="AB301" s="14"/>
      <c r="AC301" s="14"/>
      <c r="AD301" s="14"/>
      <c r="AE301" s="14"/>
      <c r="AF301" s="14"/>
      <c r="AG301" s="14"/>
      <c r="AH301" s="14"/>
      <c r="AI301" s="14"/>
      <c r="AJ301" s="14"/>
      <c r="AK301" s="14"/>
      <c r="AL301" s="14"/>
      <c r="AM301" s="14"/>
      <c r="AN301" s="14"/>
      <c r="AO301" s="14"/>
      <c r="AP301" s="14"/>
      <c r="AQ301" s="14"/>
      <c r="AR301" s="14"/>
      <c r="AS301" s="14"/>
      <c r="AT301" s="14"/>
      <c r="AU301" s="14"/>
      <c r="AV301" s="14"/>
      <c r="AW301" s="14"/>
      <c r="AX301" s="14"/>
      <c r="AY301" s="14"/>
      <c r="AZ301" s="14"/>
      <c r="BA301" s="14"/>
      <c r="BB301" s="14"/>
      <c r="BC301" s="14"/>
      <c r="BD301" s="14"/>
      <c r="BE301" s="14"/>
      <c r="BF301" s="14"/>
      <c r="BG301" s="14"/>
      <c r="BH301" s="14"/>
      <c r="BI301" s="14"/>
    </row>
    <row r="302" spans="2:61" ht="15" customHeight="1" thickBot="1">
      <c r="B302" s="15"/>
      <c r="C302" s="15"/>
      <c r="D302" s="15"/>
      <c r="E302" s="15"/>
      <c r="F302" s="15"/>
      <c r="G302" s="15"/>
      <c r="H302" s="15"/>
      <c r="I302" s="15"/>
      <c r="J302" s="15"/>
      <c r="K302" s="15"/>
      <c r="L302" s="15"/>
      <c r="M302" s="15"/>
      <c r="N302" s="15"/>
      <c r="O302" s="15"/>
      <c r="P302" s="15"/>
      <c r="Q302" s="15"/>
      <c r="R302" s="15"/>
      <c r="S302" s="15"/>
      <c r="T302" s="15"/>
      <c r="U302" s="15"/>
      <c r="V302" s="15"/>
      <c r="W302" s="15"/>
      <c r="X302" s="15"/>
      <c r="Y302" s="15"/>
      <c r="Z302" s="15"/>
      <c r="AA302" s="15"/>
      <c r="AB302" s="15"/>
      <c r="AC302" s="15"/>
      <c r="AD302" s="15"/>
      <c r="AE302" s="15"/>
      <c r="AF302" s="15"/>
      <c r="AG302" s="15"/>
      <c r="AH302" s="15"/>
      <c r="AI302" s="15"/>
      <c r="AJ302" s="15"/>
      <c r="AK302" s="15"/>
      <c r="AL302" s="15"/>
      <c r="AM302" s="15"/>
      <c r="AN302" s="15"/>
      <c r="AO302" s="15"/>
      <c r="AP302" s="15"/>
      <c r="AQ302" s="15"/>
      <c r="AR302" s="15"/>
      <c r="AS302" s="15"/>
      <c r="AT302" s="15"/>
      <c r="AU302" s="15"/>
      <c r="AV302" s="15"/>
      <c r="AW302" s="15"/>
      <c r="AX302" s="15"/>
      <c r="AY302" s="15"/>
      <c r="AZ302" s="15"/>
      <c r="BA302" s="15"/>
      <c r="BB302" s="15"/>
      <c r="BC302" s="15"/>
      <c r="BD302" s="15"/>
      <c r="BE302" s="15"/>
      <c r="BF302" s="15"/>
      <c r="BG302" s="15"/>
      <c r="BH302" s="15"/>
      <c r="BI302" s="15"/>
    </row>
    <row r="303" spans="2:61" ht="15" customHeight="1" thickTop="1">
      <c r="B303" s="16" t="s">
        <v>19</v>
      </c>
      <c r="C303" s="16"/>
      <c r="D303" s="16"/>
      <c r="E303" s="16"/>
      <c r="F303" s="16"/>
      <c r="G303" s="16"/>
      <c r="H303" s="16"/>
      <c r="I303" s="16"/>
      <c r="J303" s="16"/>
      <c r="K303" s="19" t="str">
        <f>K33</f>
        <v>Илюхин А.В. / Лесковский А.В. / Набиуллин Р.И.</v>
      </c>
      <c r="L303" s="19"/>
      <c r="M303" s="19"/>
      <c r="N303" s="19"/>
      <c r="O303" s="19"/>
      <c r="P303" s="19"/>
      <c r="Q303" s="19"/>
      <c r="R303" s="19"/>
      <c r="S303" s="19"/>
      <c r="T303" s="22" t="s">
        <v>123</v>
      </c>
      <c r="U303" s="22"/>
      <c r="V303" s="22"/>
      <c r="W303" s="22"/>
      <c r="X303" s="22"/>
      <c r="Y303" s="22"/>
      <c r="Z303" s="22"/>
      <c r="AA303" s="22"/>
      <c r="AB303" s="22"/>
      <c r="AC303" s="22"/>
      <c r="AD303" s="22"/>
      <c r="AE303" s="22"/>
      <c r="AF303" s="22"/>
      <c r="AG303" s="16" t="s">
        <v>203</v>
      </c>
      <c r="AH303" s="16"/>
      <c r="AI303" s="16"/>
      <c r="AJ303" s="16"/>
      <c r="AK303" s="16"/>
      <c r="AL303" s="16"/>
      <c r="AM303" s="16"/>
      <c r="AN303" s="16"/>
      <c r="AO303" s="16"/>
      <c r="AP303" s="19" t="str">
        <f>K39</f>
        <v>Шамсиев Р.Р.</v>
      </c>
      <c r="AQ303" s="19"/>
      <c r="AR303" s="19"/>
      <c r="AS303" s="19"/>
      <c r="AT303" s="19"/>
      <c r="AU303" s="19"/>
      <c r="AV303" s="19"/>
      <c r="AW303" s="19"/>
      <c r="AX303" s="19"/>
      <c r="AY303" s="22" t="s">
        <v>123</v>
      </c>
      <c r="AZ303" s="22"/>
      <c r="BA303" s="22"/>
      <c r="BB303" s="22"/>
      <c r="BC303" s="22"/>
      <c r="BD303" s="22"/>
      <c r="BE303" s="22"/>
      <c r="BF303" s="22"/>
      <c r="BG303" s="22"/>
      <c r="BH303" s="22"/>
      <c r="BI303" s="22"/>
    </row>
    <row r="304" spans="2:61" ht="15" customHeight="1">
      <c r="B304" s="17"/>
      <c r="C304" s="17"/>
      <c r="D304" s="17"/>
      <c r="E304" s="17"/>
      <c r="F304" s="17"/>
      <c r="G304" s="17"/>
      <c r="H304" s="17"/>
      <c r="I304" s="17"/>
      <c r="J304" s="17"/>
      <c r="K304" s="20"/>
      <c r="L304" s="20"/>
      <c r="M304" s="20"/>
      <c r="N304" s="20"/>
      <c r="O304" s="20"/>
      <c r="P304" s="20"/>
      <c r="Q304" s="20"/>
      <c r="R304" s="20"/>
      <c r="S304" s="20"/>
      <c r="T304" s="23"/>
      <c r="U304" s="23"/>
      <c r="V304" s="23"/>
      <c r="W304" s="23"/>
      <c r="X304" s="23"/>
      <c r="Y304" s="23"/>
      <c r="Z304" s="23"/>
      <c r="AA304" s="23"/>
      <c r="AB304" s="23"/>
      <c r="AC304" s="23"/>
      <c r="AD304" s="23"/>
      <c r="AE304" s="23"/>
      <c r="AF304" s="23"/>
      <c r="AG304" s="17"/>
      <c r="AH304" s="17"/>
      <c r="AI304" s="17"/>
      <c r="AJ304" s="17"/>
      <c r="AK304" s="17"/>
      <c r="AL304" s="17"/>
      <c r="AM304" s="17"/>
      <c r="AN304" s="17"/>
      <c r="AO304" s="17"/>
      <c r="AP304" s="20"/>
      <c r="AQ304" s="20"/>
      <c r="AR304" s="20"/>
      <c r="AS304" s="20"/>
      <c r="AT304" s="20"/>
      <c r="AU304" s="20"/>
      <c r="AV304" s="20"/>
      <c r="AW304" s="20"/>
      <c r="AX304" s="20"/>
      <c r="AY304" s="23"/>
      <c r="AZ304" s="23"/>
      <c r="BA304" s="23"/>
      <c r="BB304" s="23"/>
      <c r="BC304" s="23"/>
      <c r="BD304" s="23"/>
      <c r="BE304" s="23"/>
      <c r="BF304" s="23"/>
      <c r="BG304" s="23"/>
      <c r="BH304" s="23"/>
      <c r="BI304" s="23"/>
    </row>
    <row r="305" spans="2:61" ht="15" customHeight="1">
      <c r="B305" s="17"/>
      <c r="C305" s="17"/>
      <c r="D305" s="17"/>
      <c r="E305" s="17"/>
      <c r="F305" s="17"/>
      <c r="G305" s="17"/>
      <c r="H305" s="17"/>
      <c r="I305" s="17"/>
      <c r="J305" s="17"/>
      <c r="K305" s="20"/>
      <c r="L305" s="20"/>
      <c r="M305" s="20"/>
      <c r="N305" s="20"/>
      <c r="O305" s="20"/>
      <c r="P305" s="20"/>
      <c r="Q305" s="20"/>
      <c r="R305" s="20"/>
      <c r="S305" s="20"/>
      <c r="T305" s="23"/>
      <c r="U305" s="23"/>
      <c r="V305" s="23"/>
      <c r="W305" s="23"/>
      <c r="X305" s="23"/>
      <c r="Y305" s="23"/>
      <c r="Z305" s="23"/>
      <c r="AA305" s="23"/>
      <c r="AB305" s="23"/>
      <c r="AC305" s="23"/>
      <c r="AD305" s="23"/>
      <c r="AE305" s="23"/>
      <c r="AF305" s="23"/>
      <c r="AG305" s="17"/>
      <c r="AH305" s="17"/>
      <c r="AI305" s="17"/>
      <c r="AJ305" s="17"/>
      <c r="AK305" s="17"/>
      <c r="AL305" s="17"/>
      <c r="AM305" s="17"/>
      <c r="AN305" s="17"/>
      <c r="AO305" s="17"/>
      <c r="AP305" s="20"/>
      <c r="AQ305" s="20"/>
      <c r="AR305" s="20"/>
      <c r="AS305" s="20"/>
      <c r="AT305" s="20"/>
      <c r="AU305" s="20"/>
      <c r="AV305" s="20"/>
      <c r="AW305" s="20"/>
      <c r="AX305" s="20"/>
      <c r="AY305" s="23"/>
      <c r="AZ305" s="23"/>
      <c r="BA305" s="23"/>
      <c r="BB305" s="23"/>
      <c r="BC305" s="23"/>
      <c r="BD305" s="23"/>
      <c r="BE305" s="23"/>
      <c r="BF305" s="23"/>
      <c r="BG305" s="23"/>
      <c r="BH305" s="23"/>
      <c r="BI305" s="23"/>
    </row>
    <row r="306" spans="2:61" ht="15" customHeight="1">
      <c r="B306" s="17"/>
      <c r="C306" s="17"/>
      <c r="D306" s="17"/>
      <c r="E306" s="17"/>
      <c r="F306" s="17"/>
      <c r="G306" s="17"/>
      <c r="H306" s="17"/>
      <c r="I306" s="17"/>
      <c r="J306" s="17"/>
      <c r="K306" s="20"/>
      <c r="L306" s="20"/>
      <c r="M306" s="20"/>
      <c r="N306" s="20"/>
      <c r="O306" s="20"/>
      <c r="P306" s="20"/>
      <c r="Q306" s="20"/>
      <c r="R306" s="20"/>
      <c r="S306" s="20"/>
      <c r="T306" s="23"/>
      <c r="U306" s="23"/>
      <c r="V306" s="23"/>
      <c r="W306" s="23"/>
      <c r="X306" s="23"/>
      <c r="Y306" s="23"/>
      <c r="Z306" s="23"/>
      <c r="AA306" s="23"/>
      <c r="AB306" s="23"/>
      <c r="AC306" s="23"/>
      <c r="AD306" s="23"/>
      <c r="AE306" s="23"/>
      <c r="AF306" s="23"/>
      <c r="AG306" s="17"/>
      <c r="AH306" s="17"/>
      <c r="AI306" s="17"/>
      <c r="AJ306" s="17"/>
      <c r="AK306" s="17"/>
      <c r="AL306" s="17"/>
      <c r="AM306" s="17"/>
      <c r="AN306" s="17"/>
      <c r="AO306" s="17"/>
      <c r="AP306" s="20"/>
      <c r="AQ306" s="20"/>
      <c r="AR306" s="20"/>
      <c r="AS306" s="20"/>
      <c r="AT306" s="20"/>
      <c r="AU306" s="20"/>
      <c r="AV306" s="20"/>
      <c r="AW306" s="20"/>
      <c r="AX306" s="20"/>
      <c r="AY306" s="23"/>
      <c r="AZ306" s="23"/>
      <c r="BA306" s="23"/>
      <c r="BB306" s="23"/>
      <c r="BC306" s="23"/>
      <c r="BD306" s="23"/>
      <c r="BE306" s="23"/>
      <c r="BF306" s="23"/>
      <c r="BG306" s="23"/>
      <c r="BH306" s="23"/>
      <c r="BI306" s="23"/>
    </row>
    <row r="307" spans="2:61" ht="56.25" customHeight="1" thickBot="1">
      <c r="B307" s="18"/>
      <c r="C307" s="18"/>
      <c r="D307" s="18"/>
      <c r="E307" s="18"/>
      <c r="F307" s="18"/>
      <c r="G307" s="18"/>
      <c r="H307" s="18"/>
      <c r="I307" s="18"/>
      <c r="J307" s="18"/>
      <c r="K307" s="21"/>
      <c r="L307" s="21"/>
      <c r="M307" s="21"/>
      <c r="N307" s="21"/>
      <c r="O307" s="21"/>
      <c r="P307" s="21"/>
      <c r="Q307" s="21"/>
      <c r="R307" s="21"/>
      <c r="S307" s="21"/>
      <c r="T307" s="24"/>
      <c r="U307" s="24"/>
      <c r="V307" s="24"/>
      <c r="W307" s="24"/>
      <c r="X307" s="24"/>
      <c r="Y307" s="24"/>
      <c r="Z307" s="24"/>
      <c r="AA307" s="24"/>
      <c r="AB307" s="24"/>
      <c r="AC307" s="24"/>
      <c r="AD307" s="24"/>
      <c r="AE307" s="24"/>
      <c r="AF307" s="24"/>
      <c r="AG307" s="18"/>
      <c r="AH307" s="18"/>
      <c r="AI307" s="18"/>
      <c r="AJ307" s="18"/>
      <c r="AK307" s="18"/>
      <c r="AL307" s="18"/>
      <c r="AM307" s="18"/>
      <c r="AN307" s="18"/>
      <c r="AO307" s="18"/>
      <c r="AP307" s="21"/>
      <c r="AQ307" s="21"/>
      <c r="AR307" s="21"/>
      <c r="AS307" s="21"/>
      <c r="AT307" s="21"/>
      <c r="AU307" s="21"/>
      <c r="AV307" s="21"/>
      <c r="AW307" s="21"/>
      <c r="AX307" s="21"/>
      <c r="AY307" s="24"/>
      <c r="AZ307" s="24"/>
      <c r="BA307" s="24"/>
      <c r="BB307" s="24"/>
      <c r="BC307" s="24"/>
      <c r="BD307" s="24"/>
      <c r="BE307" s="24"/>
      <c r="BF307" s="24"/>
      <c r="BG307" s="24"/>
      <c r="BH307" s="24"/>
      <c r="BI307" s="24"/>
    </row>
    <row r="308" spans="2:61" ht="15.75" thickTop="1"/>
  </sheetData>
  <mergeCells count="1128">
    <mergeCell ref="B2:AO11"/>
    <mergeCell ref="AP2:AY11"/>
    <mergeCell ref="AZ2:BI11"/>
    <mergeCell ref="B12:BI15"/>
    <mergeCell ref="B16:BI17"/>
    <mergeCell ref="B18:J20"/>
    <mergeCell ref="K18:S20"/>
    <mergeCell ref="T18:AF20"/>
    <mergeCell ref="AG18:AO20"/>
    <mergeCell ref="AP18:BI20"/>
    <mergeCell ref="AY24:AZ26"/>
    <mergeCell ref="BA24:BB26"/>
    <mergeCell ref="BC24:BE26"/>
    <mergeCell ref="BF24:BI26"/>
    <mergeCell ref="B27:J29"/>
    <mergeCell ref="K27:S29"/>
    <mergeCell ref="T27:AF29"/>
    <mergeCell ref="AG27:AO29"/>
    <mergeCell ref="AP27:AU29"/>
    <mergeCell ref="AV27:AX29"/>
    <mergeCell ref="AY21:AZ23"/>
    <mergeCell ref="BA21:BB23"/>
    <mergeCell ref="BC21:BE23"/>
    <mergeCell ref="BF21:BI23"/>
    <mergeCell ref="B24:J26"/>
    <mergeCell ref="K24:S26"/>
    <mergeCell ref="T24:AF26"/>
    <mergeCell ref="AG24:AO26"/>
    <mergeCell ref="AP24:AU26"/>
    <mergeCell ref="AV24:AX26"/>
    <mergeCell ref="B21:J23"/>
    <mergeCell ref="K21:S23"/>
    <mergeCell ref="T21:AF23"/>
    <mergeCell ref="AG21:AO23"/>
    <mergeCell ref="AP21:AU23"/>
    <mergeCell ref="AV21:AX23"/>
    <mergeCell ref="AY30:AZ32"/>
    <mergeCell ref="BA30:BB32"/>
    <mergeCell ref="BC30:BE32"/>
    <mergeCell ref="BF30:BI32"/>
    <mergeCell ref="B33:J35"/>
    <mergeCell ref="K33:S35"/>
    <mergeCell ref="T33:AF35"/>
    <mergeCell ref="AG33:AO35"/>
    <mergeCell ref="AP33:AU35"/>
    <mergeCell ref="AV33:AX35"/>
    <mergeCell ref="AY27:AZ29"/>
    <mergeCell ref="BA27:BB29"/>
    <mergeCell ref="BC27:BE29"/>
    <mergeCell ref="BF27:BI29"/>
    <mergeCell ref="B30:J32"/>
    <mergeCell ref="K30:S32"/>
    <mergeCell ref="T30:AF32"/>
    <mergeCell ref="AG30:AO32"/>
    <mergeCell ref="AP30:AU32"/>
    <mergeCell ref="AV30:AX32"/>
    <mergeCell ref="AY36:AZ38"/>
    <mergeCell ref="BA36:BB38"/>
    <mergeCell ref="BC36:BE38"/>
    <mergeCell ref="BF36:BI38"/>
    <mergeCell ref="B39:J41"/>
    <mergeCell ref="K39:S41"/>
    <mergeCell ref="T39:AF41"/>
    <mergeCell ref="AG39:AO41"/>
    <mergeCell ref="AP39:AY41"/>
    <mergeCell ref="AZ39:BI41"/>
    <mergeCell ref="AY33:AZ35"/>
    <mergeCell ref="BA33:BB35"/>
    <mergeCell ref="BC33:BE35"/>
    <mergeCell ref="BF33:BI35"/>
    <mergeCell ref="B36:J38"/>
    <mergeCell ref="K36:S38"/>
    <mergeCell ref="T36:AF38"/>
    <mergeCell ref="AG36:AO38"/>
    <mergeCell ref="AP36:AU38"/>
    <mergeCell ref="AV36:AX38"/>
    <mergeCell ref="BF45:BG47"/>
    <mergeCell ref="BH45:BI47"/>
    <mergeCell ref="B48:J50"/>
    <mergeCell ref="K48:S50"/>
    <mergeCell ref="T48:AF50"/>
    <mergeCell ref="AG48:AO50"/>
    <mergeCell ref="AP48:AV50"/>
    <mergeCell ref="AW48:AY50"/>
    <mergeCell ref="AZ48:BE50"/>
    <mergeCell ref="BF48:BG50"/>
    <mergeCell ref="AZ42:BE44"/>
    <mergeCell ref="BF42:BG44"/>
    <mergeCell ref="BH42:BI44"/>
    <mergeCell ref="B45:J47"/>
    <mergeCell ref="K45:S47"/>
    <mergeCell ref="T45:AF47"/>
    <mergeCell ref="AG45:AO47"/>
    <mergeCell ref="AP45:AV47"/>
    <mergeCell ref="AW45:AY47"/>
    <mergeCell ref="AZ45:BE47"/>
    <mergeCell ref="B42:J44"/>
    <mergeCell ref="K42:S44"/>
    <mergeCell ref="T42:AF44"/>
    <mergeCell ref="AG42:AO44"/>
    <mergeCell ref="AP42:AV44"/>
    <mergeCell ref="AW42:AY44"/>
    <mergeCell ref="B54:AF57"/>
    <mergeCell ref="AG54:BI57"/>
    <mergeCell ref="B58:BI59"/>
    <mergeCell ref="B60:L62"/>
    <mergeCell ref="M60:P62"/>
    <mergeCell ref="Q60:T62"/>
    <mergeCell ref="U60:X62"/>
    <mergeCell ref="Y60:AB62"/>
    <mergeCell ref="AC60:AF62"/>
    <mergeCell ref="AG60:AO65"/>
    <mergeCell ref="BH48:BI50"/>
    <mergeCell ref="B51:J53"/>
    <mergeCell ref="K51:S53"/>
    <mergeCell ref="T51:AF53"/>
    <mergeCell ref="AG51:AO53"/>
    <mergeCell ref="AP51:AV53"/>
    <mergeCell ref="AW51:AY53"/>
    <mergeCell ref="AZ51:BE53"/>
    <mergeCell ref="BF51:BG53"/>
    <mergeCell ref="BH51:BI53"/>
    <mergeCell ref="B66:L68"/>
    <mergeCell ref="M66:P68"/>
    <mergeCell ref="Q66:T68"/>
    <mergeCell ref="U66:X68"/>
    <mergeCell ref="Y66:AB68"/>
    <mergeCell ref="AC66:AF68"/>
    <mergeCell ref="BJ60:BL65"/>
    <mergeCell ref="B63:L65"/>
    <mergeCell ref="M63:P65"/>
    <mergeCell ref="Q63:T65"/>
    <mergeCell ref="U63:X65"/>
    <mergeCell ref="Y63:AB65"/>
    <mergeCell ref="AC63:AF65"/>
    <mergeCell ref="AW63:AX65"/>
    <mergeCell ref="AY63:AZ65"/>
    <mergeCell ref="BA63:BB65"/>
    <mergeCell ref="AP60:AS65"/>
    <mergeCell ref="AT60:AV65"/>
    <mergeCell ref="AW60:BB62"/>
    <mergeCell ref="BC60:BD65"/>
    <mergeCell ref="BE60:BF65"/>
    <mergeCell ref="BG60:BI65"/>
    <mergeCell ref="BC69:BD71"/>
    <mergeCell ref="BE69:BF71"/>
    <mergeCell ref="BG69:BI71"/>
    <mergeCell ref="BJ69:BL71"/>
    <mergeCell ref="B72:L74"/>
    <mergeCell ref="M72:P74"/>
    <mergeCell ref="Q72:T74"/>
    <mergeCell ref="U72:X74"/>
    <mergeCell ref="Y72:AB74"/>
    <mergeCell ref="AC72:AF74"/>
    <mergeCell ref="AG69:AO71"/>
    <mergeCell ref="AP69:AS71"/>
    <mergeCell ref="AT69:AV71"/>
    <mergeCell ref="AW69:AX71"/>
    <mergeCell ref="AY69:AZ71"/>
    <mergeCell ref="BA69:BB71"/>
    <mergeCell ref="BC66:BD68"/>
    <mergeCell ref="BE66:BF68"/>
    <mergeCell ref="BG66:BI68"/>
    <mergeCell ref="BJ66:BL68"/>
    <mergeCell ref="B69:L71"/>
    <mergeCell ref="M69:P71"/>
    <mergeCell ref="Q69:T71"/>
    <mergeCell ref="U69:X71"/>
    <mergeCell ref="Y69:AB71"/>
    <mergeCell ref="AC69:AF71"/>
    <mergeCell ref="AG66:AO68"/>
    <mergeCell ref="AP66:AS68"/>
    <mergeCell ref="AT66:AV68"/>
    <mergeCell ref="AW66:AX68"/>
    <mergeCell ref="AY66:AZ68"/>
    <mergeCell ref="BA66:BB68"/>
    <mergeCell ref="BC75:BD77"/>
    <mergeCell ref="BE75:BF77"/>
    <mergeCell ref="BG75:BI77"/>
    <mergeCell ref="BJ75:BL77"/>
    <mergeCell ref="B78:L80"/>
    <mergeCell ref="M78:P80"/>
    <mergeCell ref="Q78:T80"/>
    <mergeCell ref="U78:X80"/>
    <mergeCell ref="Y78:AB80"/>
    <mergeCell ref="AC78:AF80"/>
    <mergeCell ref="AG75:AO77"/>
    <mergeCell ref="AP75:AS77"/>
    <mergeCell ref="AT75:AV77"/>
    <mergeCell ref="AW75:AX77"/>
    <mergeCell ref="AY75:AZ77"/>
    <mergeCell ref="BA75:BB77"/>
    <mergeCell ref="BC72:BD74"/>
    <mergeCell ref="BE72:BF74"/>
    <mergeCell ref="BG72:BI74"/>
    <mergeCell ref="BJ72:BL74"/>
    <mergeCell ref="B75:L77"/>
    <mergeCell ref="M75:P77"/>
    <mergeCell ref="Q75:T77"/>
    <mergeCell ref="U75:X77"/>
    <mergeCell ref="Y75:AB77"/>
    <mergeCell ref="AC75:AF77"/>
    <mergeCell ref="AG72:AO74"/>
    <mergeCell ref="AP72:AS74"/>
    <mergeCell ref="AT72:AV74"/>
    <mergeCell ref="AW72:AX74"/>
    <mergeCell ref="AY72:AZ74"/>
    <mergeCell ref="BA72:BB74"/>
    <mergeCell ref="BC81:BD83"/>
    <mergeCell ref="BE81:BF83"/>
    <mergeCell ref="BG81:BI83"/>
    <mergeCell ref="BJ81:BL83"/>
    <mergeCell ref="B84:L86"/>
    <mergeCell ref="M84:P86"/>
    <mergeCell ref="Q84:T86"/>
    <mergeCell ref="U84:X86"/>
    <mergeCell ref="Y84:AB86"/>
    <mergeCell ref="AC84:AF86"/>
    <mergeCell ref="AG81:AO83"/>
    <mergeCell ref="AP81:AS83"/>
    <mergeCell ref="AT81:AV83"/>
    <mergeCell ref="AW81:AX83"/>
    <mergeCell ref="AY81:AZ83"/>
    <mergeCell ref="BA81:BB83"/>
    <mergeCell ref="BC78:BD80"/>
    <mergeCell ref="BE78:BF80"/>
    <mergeCell ref="BG78:BI80"/>
    <mergeCell ref="BJ78:BL80"/>
    <mergeCell ref="B81:L83"/>
    <mergeCell ref="M81:P83"/>
    <mergeCell ref="Q81:T83"/>
    <mergeCell ref="U81:X83"/>
    <mergeCell ref="Y81:AB83"/>
    <mergeCell ref="AC81:AF83"/>
    <mergeCell ref="AG78:AO80"/>
    <mergeCell ref="AP78:AS80"/>
    <mergeCell ref="AT78:AV80"/>
    <mergeCell ref="AW78:AX80"/>
    <mergeCell ref="AY78:AZ80"/>
    <mergeCell ref="BA78:BB80"/>
    <mergeCell ref="BC87:BD89"/>
    <mergeCell ref="BE87:BF89"/>
    <mergeCell ref="BG87:BI89"/>
    <mergeCell ref="BJ87:BL89"/>
    <mergeCell ref="B90:L92"/>
    <mergeCell ref="M90:P92"/>
    <mergeCell ref="Q90:T92"/>
    <mergeCell ref="U90:X92"/>
    <mergeCell ref="Y90:AB92"/>
    <mergeCell ref="AC90:AF92"/>
    <mergeCell ref="AG87:AO89"/>
    <mergeCell ref="AP87:AS89"/>
    <mergeCell ref="AT87:AV89"/>
    <mergeCell ref="AW87:AX89"/>
    <mergeCell ref="AY87:AZ89"/>
    <mergeCell ref="BA87:BB89"/>
    <mergeCell ref="BC84:BD86"/>
    <mergeCell ref="BE84:BF86"/>
    <mergeCell ref="BG84:BI86"/>
    <mergeCell ref="BJ84:BL86"/>
    <mergeCell ref="B87:L89"/>
    <mergeCell ref="M87:P89"/>
    <mergeCell ref="Q87:T89"/>
    <mergeCell ref="U87:X89"/>
    <mergeCell ref="Y87:AB89"/>
    <mergeCell ref="AC87:AF89"/>
    <mergeCell ref="AG84:AO86"/>
    <mergeCell ref="AP84:AS86"/>
    <mergeCell ref="AT84:AV86"/>
    <mergeCell ref="AW84:AX86"/>
    <mergeCell ref="AY84:AZ86"/>
    <mergeCell ref="BA84:BB86"/>
    <mergeCell ref="BC93:BD95"/>
    <mergeCell ref="BE93:BF95"/>
    <mergeCell ref="BG93:BI95"/>
    <mergeCell ref="BJ93:BL95"/>
    <mergeCell ref="B96:L98"/>
    <mergeCell ref="M96:P98"/>
    <mergeCell ref="Q96:T98"/>
    <mergeCell ref="U96:X98"/>
    <mergeCell ref="Y96:AB98"/>
    <mergeCell ref="AC96:AF98"/>
    <mergeCell ref="AG93:AO95"/>
    <mergeCell ref="AP93:AS95"/>
    <mergeCell ref="AT93:AV95"/>
    <mergeCell ref="AW93:AX95"/>
    <mergeCell ref="AY93:AZ95"/>
    <mergeCell ref="BA93:BB95"/>
    <mergeCell ref="BC90:BD92"/>
    <mergeCell ref="BE90:BF92"/>
    <mergeCell ref="BG90:BI92"/>
    <mergeCell ref="BJ90:BL92"/>
    <mergeCell ref="B93:L95"/>
    <mergeCell ref="M93:P95"/>
    <mergeCell ref="Q93:T95"/>
    <mergeCell ref="U93:X95"/>
    <mergeCell ref="Y93:AB95"/>
    <mergeCell ref="AC93:AF95"/>
    <mergeCell ref="AG90:AO92"/>
    <mergeCell ref="AP90:AS92"/>
    <mergeCell ref="AT90:AV92"/>
    <mergeCell ref="AW90:AX92"/>
    <mergeCell ref="AY90:AZ92"/>
    <mergeCell ref="BA90:BB92"/>
    <mergeCell ref="BC99:BD101"/>
    <mergeCell ref="BE99:BF101"/>
    <mergeCell ref="BG99:BI101"/>
    <mergeCell ref="BJ99:BL101"/>
    <mergeCell ref="B102:L104"/>
    <mergeCell ref="M102:P104"/>
    <mergeCell ref="Q102:T104"/>
    <mergeCell ref="U102:X104"/>
    <mergeCell ref="Y102:AB104"/>
    <mergeCell ref="AC102:AF104"/>
    <mergeCell ref="AG99:AO101"/>
    <mergeCell ref="AP99:AS101"/>
    <mergeCell ref="AT99:AV101"/>
    <mergeCell ref="AW99:AX101"/>
    <mergeCell ref="AY99:AZ101"/>
    <mergeCell ref="BA99:BB101"/>
    <mergeCell ref="BC96:BD98"/>
    <mergeCell ref="BE96:BF98"/>
    <mergeCell ref="BG96:BI98"/>
    <mergeCell ref="BJ96:BL98"/>
    <mergeCell ref="B99:L101"/>
    <mergeCell ref="M99:P101"/>
    <mergeCell ref="Q99:T101"/>
    <mergeCell ref="U99:X101"/>
    <mergeCell ref="Y99:AB101"/>
    <mergeCell ref="AC99:AF101"/>
    <mergeCell ref="AG96:AO98"/>
    <mergeCell ref="AP96:AS98"/>
    <mergeCell ref="AT96:AV98"/>
    <mergeCell ref="AW96:AX98"/>
    <mergeCell ref="AY96:AZ98"/>
    <mergeCell ref="BA96:BB98"/>
    <mergeCell ref="BC105:BD107"/>
    <mergeCell ref="BE105:BF107"/>
    <mergeCell ref="BG105:BI107"/>
    <mergeCell ref="BJ105:BL107"/>
    <mergeCell ref="B108:L110"/>
    <mergeCell ref="M108:P110"/>
    <mergeCell ref="Q108:T110"/>
    <mergeCell ref="U108:X110"/>
    <mergeCell ref="Y108:AB110"/>
    <mergeCell ref="AC108:AF110"/>
    <mergeCell ref="AG105:AO107"/>
    <mergeCell ref="AP105:AS107"/>
    <mergeCell ref="AT105:AV107"/>
    <mergeCell ref="AW105:AX107"/>
    <mergeCell ref="AY105:AZ107"/>
    <mergeCell ref="BA105:BB107"/>
    <mergeCell ref="BC102:BD104"/>
    <mergeCell ref="BE102:BF104"/>
    <mergeCell ref="BG102:BI104"/>
    <mergeCell ref="BJ102:BL104"/>
    <mergeCell ref="B105:L107"/>
    <mergeCell ref="M105:P107"/>
    <mergeCell ref="Q105:T107"/>
    <mergeCell ref="U105:X107"/>
    <mergeCell ref="Y105:AB107"/>
    <mergeCell ref="AC105:AF107"/>
    <mergeCell ref="AG102:AO104"/>
    <mergeCell ref="AP102:AS104"/>
    <mergeCell ref="AT102:AV104"/>
    <mergeCell ref="AW102:AX104"/>
    <mergeCell ref="AY102:AZ104"/>
    <mergeCell ref="BA102:BB104"/>
    <mergeCell ref="BC111:BD113"/>
    <mergeCell ref="BE111:BF113"/>
    <mergeCell ref="BG111:BI113"/>
    <mergeCell ref="BJ111:BL113"/>
    <mergeCell ref="B114:L116"/>
    <mergeCell ref="M114:P116"/>
    <mergeCell ref="Q114:T116"/>
    <mergeCell ref="U114:X116"/>
    <mergeCell ref="Y114:AB116"/>
    <mergeCell ref="AC114:AF116"/>
    <mergeCell ref="AG111:AO113"/>
    <mergeCell ref="AP111:AS113"/>
    <mergeCell ref="AT111:AV113"/>
    <mergeCell ref="AW111:AX113"/>
    <mergeCell ref="AY111:AZ113"/>
    <mergeCell ref="BA111:BB113"/>
    <mergeCell ref="BC108:BD110"/>
    <mergeCell ref="BE108:BF110"/>
    <mergeCell ref="BG108:BI110"/>
    <mergeCell ref="BJ108:BL110"/>
    <mergeCell ref="B111:L113"/>
    <mergeCell ref="M111:P113"/>
    <mergeCell ref="Q111:T113"/>
    <mergeCell ref="U111:X113"/>
    <mergeCell ref="Y111:AB113"/>
    <mergeCell ref="AC111:AF113"/>
    <mergeCell ref="AG108:AO110"/>
    <mergeCell ref="AP108:AS110"/>
    <mergeCell ref="AT108:AV110"/>
    <mergeCell ref="AW108:AX110"/>
    <mergeCell ref="AY108:AZ110"/>
    <mergeCell ref="BA108:BB110"/>
    <mergeCell ref="BC117:BD119"/>
    <mergeCell ref="BE117:BF119"/>
    <mergeCell ref="BG117:BI119"/>
    <mergeCell ref="BJ117:BL119"/>
    <mergeCell ref="B120:L122"/>
    <mergeCell ref="M120:P122"/>
    <mergeCell ref="Q120:T122"/>
    <mergeCell ref="U120:X122"/>
    <mergeCell ref="Y120:AB122"/>
    <mergeCell ref="AC120:AF122"/>
    <mergeCell ref="AG117:AO119"/>
    <mergeCell ref="AP117:AS119"/>
    <mergeCell ref="AT117:AV119"/>
    <mergeCell ref="AW117:AX119"/>
    <mergeCell ref="AY117:AZ119"/>
    <mergeCell ref="BA117:BB119"/>
    <mergeCell ref="BC114:BD116"/>
    <mergeCell ref="BE114:BF116"/>
    <mergeCell ref="BG114:BI116"/>
    <mergeCell ref="BJ114:BL116"/>
    <mergeCell ref="B117:L119"/>
    <mergeCell ref="M117:P119"/>
    <mergeCell ref="Q117:T119"/>
    <mergeCell ref="U117:X119"/>
    <mergeCell ref="Y117:AB119"/>
    <mergeCell ref="AC117:AF119"/>
    <mergeCell ref="AG114:AO116"/>
    <mergeCell ref="AP114:AS116"/>
    <mergeCell ref="AT114:AV116"/>
    <mergeCell ref="AW114:AX116"/>
    <mergeCell ref="AY114:AZ116"/>
    <mergeCell ref="BA114:BB116"/>
    <mergeCell ref="BC123:BD125"/>
    <mergeCell ref="BE123:BF125"/>
    <mergeCell ref="BG123:BI125"/>
    <mergeCell ref="BJ123:BL125"/>
    <mergeCell ref="B126:L128"/>
    <mergeCell ref="M126:P128"/>
    <mergeCell ref="Q126:T128"/>
    <mergeCell ref="U126:X128"/>
    <mergeCell ref="Y126:AB128"/>
    <mergeCell ref="AC126:AF128"/>
    <mergeCell ref="AG123:AO125"/>
    <mergeCell ref="AP123:AS125"/>
    <mergeCell ref="AT123:AV125"/>
    <mergeCell ref="AW123:AX125"/>
    <mergeCell ref="AY123:AZ125"/>
    <mergeCell ref="BA123:BB125"/>
    <mergeCell ref="BC120:BD122"/>
    <mergeCell ref="BE120:BF122"/>
    <mergeCell ref="BG120:BI122"/>
    <mergeCell ref="BJ120:BL122"/>
    <mergeCell ref="B123:L125"/>
    <mergeCell ref="M123:P125"/>
    <mergeCell ref="Q123:T125"/>
    <mergeCell ref="U123:X125"/>
    <mergeCell ref="Y123:AB125"/>
    <mergeCell ref="AC123:AF125"/>
    <mergeCell ref="AG120:AO122"/>
    <mergeCell ref="AP120:AS122"/>
    <mergeCell ref="AT120:AV122"/>
    <mergeCell ref="AW120:AX122"/>
    <mergeCell ref="AY120:AZ122"/>
    <mergeCell ref="BA120:BB122"/>
    <mergeCell ref="BC129:BD131"/>
    <mergeCell ref="BE129:BF131"/>
    <mergeCell ref="BG129:BI131"/>
    <mergeCell ref="BJ129:BL131"/>
    <mergeCell ref="B132:L134"/>
    <mergeCell ref="M132:P134"/>
    <mergeCell ref="Q132:T134"/>
    <mergeCell ref="U132:X134"/>
    <mergeCell ref="Y132:AB134"/>
    <mergeCell ref="AC132:AF134"/>
    <mergeCell ref="AG129:AO131"/>
    <mergeCell ref="AP129:AS131"/>
    <mergeCell ref="AT129:AV131"/>
    <mergeCell ref="AW129:AX131"/>
    <mergeCell ref="AY129:AZ131"/>
    <mergeCell ref="BA129:BB131"/>
    <mergeCell ref="BC126:BD128"/>
    <mergeCell ref="BE126:BF128"/>
    <mergeCell ref="BG126:BI128"/>
    <mergeCell ref="BJ126:BL128"/>
    <mergeCell ref="B129:L131"/>
    <mergeCell ref="M129:P131"/>
    <mergeCell ref="Q129:T131"/>
    <mergeCell ref="U129:X131"/>
    <mergeCell ref="Y129:AB131"/>
    <mergeCell ref="AC129:AF131"/>
    <mergeCell ref="AG126:AO128"/>
    <mergeCell ref="AP126:AS128"/>
    <mergeCell ref="AT126:AV128"/>
    <mergeCell ref="AW126:AX128"/>
    <mergeCell ref="AY126:AZ128"/>
    <mergeCell ref="BA126:BB128"/>
    <mergeCell ref="BC135:BD137"/>
    <mergeCell ref="BE135:BF137"/>
    <mergeCell ref="BG135:BI137"/>
    <mergeCell ref="BJ135:BL137"/>
    <mergeCell ref="B138:L140"/>
    <mergeCell ref="M138:P140"/>
    <mergeCell ref="Q138:T140"/>
    <mergeCell ref="U138:X140"/>
    <mergeCell ref="Y138:AB140"/>
    <mergeCell ref="AC138:AF140"/>
    <mergeCell ref="AG135:AO137"/>
    <mergeCell ref="AP135:AS137"/>
    <mergeCell ref="AT135:AV137"/>
    <mergeCell ref="AW135:AX137"/>
    <mergeCell ref="AY135:AZ137"/>
    <mergeCell ref="BA135:BB137"/>
    <mergeCell ref="BC132:BD134"/>
    <mergeCell ref="BE132:BF134"/>
    <mergeCell ref="BG132:BI134"/>
    <mergeCell ref="BJ132:BL134"/>
    <mergeCell ref="B135:L137"/>
    <mergeCell ref="M135:P137"/>
    <mergeCell ref="Q135:T137"/>
    <mergeCell ref="U135:X137"/>
    <mergeCell ref="Y135:AB137"/>
    <mergeCell ref="AC135:AF137"/>
    <mergeCell ref="AG132:AO134"/>
    <mergeCell ref="AP132:AS134"/>
    <mergeCell ref="AT132:AV134"/>
    <mergeCell ref="AW132:AX134"/>
    <mergeCell ref="AY132:AZ134"/>
    <mergeCell ref="BA132:BB134"/>
    <mergeCell ref="BC141:BD143"/>
    <mergeCell ref="BE141:BF143"/>
    <mergeCell ref="BG141:BI143"/>
    <mergeCell ref="BJ141:BL143"/>
    <mergeCell ref="B144:L146"/>
    <mergeCell ref="M144:P146"/>
    <mergeCell ref="Q144:T146"/>
    <mergeCell ref="U144:X146"/>
    <mergeCell ref="Y144:AB146"/>
    <mergeCell ref="AC144:AF146"/>
    <mergeCell ref="AG141:AO143"/>
    <mergeCell ref="AP141:AS143"/>
    <mergeCell ref="AT141:AV143"/>
    <mergeCell ref="AW141:AX143"/>
    <mergeCell ref="AY141:AZ143"/>
    <mergeCell ref="BA141:BB143"/>
    <mergeCell ref="BC138:BD140"/>
    <mergeCell ref="BE138:BF140"/>
    <mergeCell ref="BG138:BI140"/>
    <mergeCell ref="BJ138:BL140"/>
    <mergeCell ref="B141:L143"/>
    <mergeCell ref="M141:P143"/>
    <mergeCell ref="Q141:T143"/>
    <mergeCell ref="U141:X143"/>
    <mergeCell ref="Y141:AB143"/>
    <mergeCell ref="AC141:AF143"/>
    <mergeCell ref="AG138:AO140"/>
    <mergeCell ref="AP138:AS140"/>
    <mergeCell ref="AT138:AV140"/>
    <mergeCell ref="AW138:AX140"/>
    <mergeCell ref="AY138:AZ140"/>
    <mergeCell ref="BA138:BB140"/>
    <mergeCell ref="BC147:BD149"/>
    <mergeCell ref="BE147:BF149"/>
    <mergeCell ref="BG147:BI149"/>
    <mergeCell ref="BJ147:BL149"/>
    <mergeCell ref="B150:L152"/>
    <mergeCell ref="M150:P152"/>
    <mergeCell ref="Q150:T152"/>
    <mergeCell ref="U150:X152"/>
    <mergeCell ref="Y150:AB152"/>
    <mergeCell ref="AC150:AF152"/>
    <mergeCell ref="AG147:AO149"/>
    <mergeCell ref="AP147:AS149"/>
    <mergeCell ref="AT147:AV149"/>
    <mergeCell ref="AW147:AX149"/>
    <mergeCell ref="AY147:AZ149"/>
    <mergeCell ref="BA147:BB149"/>
    <mergeCell ref="BC144:BD146"/>
    <mergeCell ref="BE144:BF146"/>
    <mergeCell ref="BG144:BI146"/>
    <mergeCell ref="BJ144:BL146"/>
    <mergeCell ref="B147:L149"/>
    <mergeCell ref="M147:P149"/>
    <mergeCell ref="Q147:T149"/>
    <mergeCell ref="U147:X149"/>
    <mergeCell ref="Y147:AB149"/>
    <mergeCell ref="AC147:AF149"/>
    <mergeCell ref="AG144:AO146"/>
    <mergeCell ref="AP144:AS146"/>
    <mergeCell ref="AT144:AV146"/>
    <mergeCell ref="AW144:AX146"/>
    <mergeCell ref="AY144:AZ146"/>
    <mergeCell ref="BA144:BB146"/>
    <mergeCell ref="BC153:BD155"/>
    <mergeCell ref="BE153:BF155"/>
    <mergeCell ref="BG153:BI155"/>
    <mergeCell ref="BJ153:BL155"/>
    <mergeCell ref="B156:L158"/>
    <mergeCell ref="M156:P158"/>
    <mergeCell ref="Q156:T158"/>
    <mergeCell ref="U156:X158"/>
    <mergeCell ref="Y156:AB158"/>
    <mergeCell ref="AC156:AF158"/>
    <mergeCell ref="AG153:AO155"/>
    <mergeCell ref="AP153:AS155"/>
    <mergeCell ref="AT153:AV155"/>
    <mergeCell ref="AW153:AX155"/>
    <mergeCell ref="AY153:AZ155"/>
    <mergeCell ref="BA153:BB155"/>
    <mergeCell ref="BC150:BD152"/>
    <mergeCell ref="BE150:BF152"/>
    <mergeCell ref="BG150:BI152"/>
    <mergeCell ref="BJ150:BL152"/>
    <mergeCell ref="B153:L155"/>
    <mergeCell ref="M153:P155"/>
    <mergeCell ref="Q153:T155"/>
    <mergeCell ref="U153:X155"/>
    <mergeCell ref="Y153:AB155"/>
    <mergeCell ref="AC153:AF155"/>
    <mergeCell ref="AG150:AO152"/>
    <mergeCell ref="AP150:AS152"/>
    <mergeCell ref="AT150:AV152"/>
    <mergeCell ref="AW150:AX152"/>
    <mergeCell ref="AY150:AZ152"/>
    <mergeCell ref="BA150:BB152"/>
    <mergeCell ref="BC159:BD161"/>
    <mergeCell ref="BE159:BF161"/>
    <mergeCell ref="BG159:BI161"/>
    <mergeCell ref="BJ159:BL161"/>
    <mergeCell ref="B162:L164"/>
    <mergeCell ref="M162:P164"/>
    <mergeCell ref="Q162:T164"/>
    <mergeCell ref="U162:X164"/>
    <mergeCell ref="Y162:AB164"/>
    <mergeCell ref="AC162:AF164"/>
    <mergeCell ref="AG159:AO161"/>
    <mergeCell ref="AP159:AS161"/>
    <mergeCell ref="AT159:AV161"/>
    <mergeCell ref="AW159:AX161"/>
    <mergeCell ref="AY159:AZ161"/>
    <mergeCell ref="BA159:BB161"/>
    <mergeCell ref="BC156:BD158"/>
    <mergeCell ref="BE156:BF158"/>
    <mergeCell ref="BG156:BI158"/>
    <mergeCell ref="BJ156:BL158"/>
    <mergeCell ref="B159:L161"/>
    <mergeCell ref="M159:P161"/>
    <mergeCell ref="Q159:T161"/>
    <mergeCell ref="U159:X161"/>
    <mergeCell ref="Y159:AB161"/>
    <mergeCell ref="AC159:AF161"/>
    <mergeCell ref="AG156:AO158"/>
    <mergeCell ref="AP156:AS158"/>
    <mergeCell ref="AT156:AV158"/>
    <mergeCell ref="AW156:AX158"/>
    <mergeCell ref="AY156:AZ158"/>
    <mergeCell ref="BA156:BB158"/>
    <mergeCell ref="AG165:BI167"/>
    <mergeCell ref="BJ165:BL167"/>
    <mergeCell ref="BM165:BO167"/>
    <mergeCell ref="B168:L170"/>
    <mergeCell ref="M168:P170"/>
    <mergeCell ref="Q168:T170"/>
    <mergeCell ref="U168:X170"/>
    <mergeCell ref="Y168:AB170"/>
    <mergeCell ref="AC168:AF170"/>
    <mergeCell ref="AG168:AO173"/>
    <mergeCell ref="BC162:BD164"/>
    <mergeCell ref="BE162:BF164"/>
    <mergeCell ref="BG162:BI164"/>
    <mergeCell ref="BJ162:BL164"/>
    <mergeCell ref="B165:L167"/>
    <mergeCell ref="M165:P167"/>
    <mergeCell ref="Q165:T167"/>
    <mergeCell ref="U165:X167"/>
    <mergeCell ref="Y165:AB167"/>
    <mergeCell ref="AC165:AF167"/>
    <mergeCell ref="AG162:AO164"/>
    <mergeCell ref="AP162:AS164"/>
    <mergeCell ref="AT162:AV164"/>
    <mergeCell ref="AW162:AX164"/>
    <mergeCell ref="AY162:AZ164"/>
    <mergeCell ref="BA162:BB164"/>
    <mergeCell ref="BJ171:BL173"/>
    <mergeCell ref="BM171:BO173"/>
    <mergeCell ref="B174:L176"/>
    <mergeCell ref="M174:P176"/>
    <mergeCell ref="Q174:T176"/>
    <mergeCell ref="U174:X176"/>
    <mergeCell ref="Y174:AB176"/>
    <mergeCell ref="AC174:AF176"/>
    <mergeCell ref="AG174:AO176"/>
    <mergeCell ref="AP174:AS176"/>
    <mergeCell ref="BJ168:BL170"/>
    <mergeCell ref="BM168:BO170"/>
    <mergeCell ref="B171:L173"/>
    <mergeCell ref="M171:P173"/>
    <mergeCell ref="Q171:T173"/>
    <mergeCell ref="U171:X173"/>
    <mergeCell ref="Y171:AB173"/>
    <mergeCell ref="AC171:AF173"/>
    <mergeCell ref="AW171:AX173"/>
    <mergeCell ref="AY171:AZ173"/>
    <mergeCell ref="AP168:AS173"/>
    <mergeCell ref="AT168:AV173"/>
    <mergeCell ref="AW168:BB170"/>
    <mergeCell ref="BC168:BD173"/>
    <mergeCell ref="BE168:BF173"/>
    <mergeCell ref="BG168:BI173"/>
    <mergeCell ref="BA171:BB173"/>
    <mergeCell ref="BE177:BF179"/>
    <mergeCell ref="BG177:BI179"/>
    <mergeCell ref="BJ177:BL179"/>
    <mergeCell ref="BM177:BO179"/>
    <mergeCell ref="B180:L182"/>
    <mergeCell ref="M180:P182"/>
    <mergeCell ref="Q180:T182"/>
    <mergeCell ref="U180:X182"/>
    <mergeCell ref="Y180:AB182"/>
    <mergeCell ref="AC180:AF182"/>
    <mergeCell ref="AP177:AS179"/>
    <mergeCell ref="AT177:AV179"/>
    <mergeCell ref="AW177:AX179"/>
    <mergeCell ref="AY177:AZ179"/>
    <mergeCell ref="BA177:BB179"/>
    <mergeCell ref="BC177:BD179"/>
    <mergeCell ref="BG174:BI176"/>
    <mergeCell ref="BJ174:BL176"/>
    <mergeCell ref="BM174:BO176"/>
    <mergeCell ref="B177:L179"/>
    <mergeCell ref="M177:P179"/>
    <mergeCell ref="Q177:T179"/>
    <mergeCell ref="U177:X179"/>
    <mergeCell ref="Y177:AB179"/>
    <mergeCell ref="AC177:AF179"/>
    <mergeCell ref="AG177:AO179"/>
    <mergeCell ref="AT174:AV176"/>
    <mergeCell ref="AW174:AX176"/>
    <mergeCell ref="AY174:AZ176"/>
    <mergeCell ref="BA174:BB176"/>
    <mergeCell ref="BC174:BD176"/>
    <mergeCell ref="BE174:BF176"/>
    <mergeCell ref="BE183:BF185"/>
    <mergeCell ref="BG183:BI185"/>
    <mergeCell ref="B186:L188"/>
    <mergeCell ref="M186:P188"/>
    <mergeCell ref="Q186:T188"/>
    <mergeCell ref="U186:X188"/>
    <mergeCell ref="Y186:AB188"/>
    <mergeCell ref="AC186:AF188"/>
    <mergeCell ref="AG186:AO188"/>
    <mergeCell ref="AP186:AS188"/>
    <mergeCell ref="AP183:AS185"/>
    <mergeCell ref="AT183:AV185"/>
    <mergeCell ref="AW183:AX185"/>
    <mergeCell ref="AY183:AZ185"/>
    <mergeCell ref="BA183:BB185"/>
    <mergeCell ref="BC183:BD185"/>
    <mergeCell ref="BC180:BD182"/>
    <mergeCell ref="BE180:BF182"/>
    <mergeCell ref="BG180:BI182"/>
    <mergeCell ref="B183:L185"/>
    <mergeCell ref="M183:P185"/>
    <mergeCell ref="Q183:T185"/>
    <mergeCell ref="U183:X185"/>
    <mergeCell ref="Y183:AB185"/>
    <mergeCell ref="AC183:AF185"/>
    <mergeCell ref="AG183:AO185"/>
    <mergeCell ref="AG180:AO182"/>
    <mergeCell ref="AP180:AS182"/>
    <mergeCell ref="AT180:AV182"/>
    <mergeCell ref="AW180:AX182"/>
    <mergeCell ref="AY180:AZ182"/>
    <mergeCell ref="BA180:BB182"/>
    <mergeCell ref="B192:L194"/>
    <mergeCell ref="M192:P194"/>
    <mergeCell ref="Q192:T194"/>
    <mergeCell ref="U192:X194"/>
    <mergeCell ref="Y192:AB194"/>
    <mergeCell ref="AC192:AF194"/>
    <mergeCell ref="AW189:AX191"/>
    <mergeCell ref="AY189:AZ191"/>
    <mergeCell ref="BA189:BB191"/>
    <mergeCell ref="BC189:BD191"/>
    <mergeCell ref="BE189:BF191"/>
    <mergeCell ref="BG189:BI191"/>
    <mergeCell ref="BG186:BI188"/>
    <mergeCell ref="B189:L191"/>
    <mergeCell ref="M189:P191"/>
    <mergeCell ref="Q189:T191"/>
    <mergeCell ref="U189:X191"/>
    <mergeCell ref="Y189:AB191"/>
    <mergeCell ref="AC189:AF191"/>
    <mergeCell ref="AG189:AO191"/>
    <mergeCell ref="AP189:AS191"/>
    <mergeCell ref="AT189:AV191"/>
    <mergeCell ref="AT186:AV188"/>
    <mergeCell ref="AW186:AX188"/>
    <mergeCell ref="AY186:AZ188"/>
    <mergeCell ref="BA186:BB188"/>
    <mergeCell ref="BC186:BD188"/>
    <mergeCell ref="BE186:BF188"/>
    <mergeCell ref="BE195:BF197"/>
    <mergeCell ref="BG195:BI197"/>
    <mergeCell ref="B198:L200"/>
    <mergeCell ref="M198:P200"/>
    <mergeCell ref="Q198:T200"/>
    <mergeCell ref="U198:X200"/>
    <mergeCell ref="Y198:AB200"/>
    <mergeCell ref="AC198:AF200"/>
    <mergeCell ref="AG198:AO200"/>
    <mergeCell ref="AP198:AS200"/>
    <mergeCell ref="AP195:AS197"/>
    <mergeCell ref="AT195:AV197"/>
    <mergeCell ref="AW195:AX197"/>
    <mergeCell ref="AY195:AZ197"/>
    <mergeCell ref="BA195:BB197"/>
    <mergeCell ref="BC195:BD197"/>
    <mergeCell ref="BC192:BD194"/>
    <mergeCell ref="BE192:BF194"/>
    <mergeCell ref="BG192:BI194"/>
    <mergeCell ref="B195:L197"/>
    <mergeCell ref="M195:P197"/>
    <mergeCell ref="Q195:T197"/>
    <mergeCell ref="U195:X197"/>
    <mergeCell ref="Y195:AB197"/>
    <mergeCell ref="AC195:AF197"/>
    <mergeCell ref="AG195:AO197"/>
    <mergeCell ref="AG192:AO194"/>
    <mergeCell ref="AP192:AS194"/>
    <mergeCell ref="AT192:AV194"/>
    <mergeCell ref="AW192:AX194"/>
    <mergeCell ref="AY192:AZ194"/>
    <mergeCell ref="BA192:BB194"/>
    <mergeCell ref="AW201:AX203"/>
    <mergeCell ref="AY201:AZ203"/>
    <mergeCell ref="BA201:BB203"/>
    <mergeCell ref="BC201:BD203"/>
    <mergeCell ref="BE201:BF203"/>
    <mergeCell ref="BG201:BI203"/>
    <mergeCell ref="BG198:BI200"/>
    <mergeCell ref="B201:L203"/>
    <mergeCell ref="M201:P203"/>
    <mergeCell ref="Q201:T203"/>
    <mergeCell ref="U201:X203"/>
    <mergeCell ref="Y201:AB203"/>
    <mergeCell ref="AC201:AF203"/>
    <mergeCell ref="AG201:AO203"/>
    <mergeCell ref="AP201:AS203"/>
    <mergeCell ref="AT201:AV203"/>
    <mergeCell ref="AT198:AV200"/>
    <mergeCell ref="AW198:AX200"/>
    <mergeCell ref="AY198:AZ200"/>
    <mergeCell ref="BA198:BB200"/>
    <mergeCell ref="BC198:BD200"/>
    <mergeCell ref="BE198:BF200"/>
    <mergeCell ref="BC204:BD206"/>
    <mergeCell ref="BE204:BF206"/>
    <mergeCell ref="BG204:BI206"/>
    <mergeCell ref="B207:L209"/>
    <mergeCell ref="M207:P209"/>
    <mergeCell ref="Q207:T209"/>
    <mergeCell ref="U207:X209"/>
    <mergeCell ref="Y207:AB209"/>
    <mergeCell ref="AC207:AF209"/>
    <mergeCell ref="AG207:AO209"/>
    <mergeCell ref="AG204:AO206"/>
    <mergeCell ref="AP204:AS206"/>
    <mergeCell ref="AT204:AV206"/>
    <mergeCell ref="AW204:AX206"/>
    <mergeCell ref="AY204:AZ206"/>
    <mergeCell ref="BA204:BB206"/>
    <mergeCell ref="B204:L206"/>
    <mergeCell ref="M204:P206"/>
    <mergeCell ref="Q204:T206"/>
    <mergeCell ref="U204:X206"/>
    <mergeCell ref="Y204:AB206"/>
    <mergeCell ref="AC204:AF206"/>
    <mergeCell ref="AZ216:BI218"/>
    <mergeCell ref="B219:G221"/>
    <mergeCell ref="H219:M221"/>
    <mergeCell ref="N219:S221"/>
    <mergeCell ref="T219:AF221"/>
    <mergeCell ref="AG219:AO221"/>
    <mergeCell ref="AP219:AY221"/>
    <mergeCell ref="AZ219:BI221"/>
    <mergeCell ref="BE207:BF209"/>
    <mergeCell ref="BG207:BI209"/>
    <mergeCell ref="B210:BI213"/>
    <mergeCell ref="B214:BI215"/>
    <mergeCell ref="B216:G218"/>
    <mergeCell ref="H216:M218"/>
    <mergeCell ref="N216:S218"/>
    <mergeCell ref="T216:AF218"/>
    <mergeCell ref="AG216:AO218"/>
    <mergeCell ref="AP216:AY218"/>
    <mergeCell ref="AP207:AS209"/>
    <mergeCell ref="AT207:AV209"/>
    <mergeCell ref="AW207:AX209"/>
    <mergeCell ref="AY207:AZ209"/>
    <mergeCell ref="BA207:BB209"/>
    <mergeCell ref="BC207:BD209"/>
    <mergeCell ref="BB228:BI230"/>
    <mergeCell ref="B231:G233"/>
    <mergeCell ref="H231:M233"/>
    <mergeCell ref="N231:S233"/>
    <mergeCell ref="T231:AC233"/>
    <mergeCell ref="AD231:AI233"/>
    <mergeCell ref="AJ231:AO233"/>
    <mergeCell ref="AP231:AU233"/>
    <mergeCell ref="AV231:BA233"/>
    <mergeCell ref="BB231:BI233"/>
    <mergeCell ref="B222:BI225"/>
    <mergeCell ref="B226:BI227"/>
    <mergeCell ref="B228:G230"/>
    <mergeCell ref="H228:M230"/>
    <mergeCell ref="N228:S230"/>
    <mergeCell ref="T228:AC230"/>
    <mergeCell ref="AD228:AI230"/>
    <mergeCell ref="AJ228:AO230"/>
    <mergeCell ref="AP228:AU230"/>
    <mergeCell ref="AV228:BA230"/>
    <mergeCell ref="AO240:AQ240"/>
    <mergeCell ref="AR240:AV240"/>
    <mergeCell ref="AW240:AY240"/>
    <mergeCell ref="AZ240:BB240"/>
    <mergeCell ref="BC240:BF240"/>
    <mergeCell ref="BG240:BI240"/>
    <mergeCell ref="T240:V240"/>
    <mergeCell ref="W240:AA240"/>
    <mergeCell ref="AB240:AD240"/>
    <mergeCell ref="AE240:AH240"/>
    <mergeCell ref="AI240:AK240"/>
    <mergeCell ref="AL240:AN240"/>
    <mergeCell ref="B234:BI235"/>
    <mergeCell ref="B236:V237"/>
    <mergeCell ref="W236:AQ237"/>
    <mergeCell ref="AR236:BI237"/>
    <mergeCell ref="B238:BI239"/>
    <mergeCell ref="B240:G240"/>
    <mergeCell ref="H240:J240"/>
    <mergeCell ref="K240:M240"/>
    <mergeCell ref="N240:P240"/>
    <mergeCell ref="Q240:S240"/>
    <mergeCell ref="B245:G248"/>
    <mergeCell ref="H245:J248"/>
    <mergeCell ref="K245:M248"/>
    <mergeCell ref="N245:P248"/>
    <mergeCell ref="Q245:S248"/>
    <mergeCell ref="W241:AA244"/>
    <mergeCell ref="AB241:AD244"/>
    <mergeCell ref="AE241:AH244"/>
    <mergeCell ref="AI241:AK244"/>
    <mergeCell ref="AL241:AN244"/>
    <mergeCell ref="AO241:AQ244"/>
    <mergeCell ref="B241:G244"/>
    <mergeCell ref="H241:J244"/>
    <mergeCell ref="K241:M244"/>
    <mergeCell ref="N241:P244"/>
    <mergeCell ref="Q241:S244"/>
    <mergeCell ref="T241:V244"/>
    <mergeCell ref="AO245:AQ248"/>
    <mergeCell ref="AR245:AV248"/>
    <mergeCell ref="AW245:AY248"/>
    <mergeCell ref="AZ245:BB248"/>
    <mergeCell ref="BC245:BF248"/>
    <mergeCell ref="BG245:BI248"/>
    <mergeCell ref="T245:V248"/>
    <mergeCell ref="W245:AA248"/>
    <mergeCell ref="AB245:AD248"/>
    <mergeCell ref="AE245:AH248"/>
    <mergeCell ref="AI245:AK248"/>
    <mergeCell ref="AL245:AN248"/>
    <mergeCell ref="AR241:AV244"/>
    <mergeCell ref="AW241:AY244"/>
    <mergeCell ref="AZ241:BB244"/>
    <mergeCell ref="BC241:BF244"/>
    <mergeCell ref="BG241:BI244"/>
    <mergeCell ref="AR249:AV252"/>
    <mergeCell ref="AW249:AY252"/>
    <mergeCell ref="AZ249:BB252"/>
    <mergeCell ref="BC249:BF252"/>
    <mergeCell ref="BG249:BI252"/>
    <mergeCell ref="B253:BI256"/>
    <mergeCell ref="W249:AA252"/>
    <mergeCell ref="AB249:AD252"/>
    <mergeCell ref="AE249:AH252"/>
    <mergeCell ref="AI249:AK252"/>
    <mergeCell ref="AL249:AN252"/>
    <mergeCell ref="AO249:AQ252"/>
    <mergeCell ref="B249:G252"/>
    <mergeCell ref="H249:J252"/>
    <mergeCell ref="K249:M252"/>
    <mergeCell ref="N249:P252"/>
    <mergeCell ref="Q249:S252"/>
    <mergeCell ref="T249:V252"/>
    <mergeCell ref="AU259:AW259"/>
    <mergeCell ref="AX259:AZ259"/>
    <mergeCell ref="BA259:BC259"/>
    <mergeCell ref="BD259:BF259"/>
    <mergeCell ref="BG259:BI259"/>
    <mergeCell ref="N260:P263"/>
    <mergeCell ref="AC259:AE259"/>
    <mergeCell ref="AF259:AH259"/>
    <mergeCell ref="AI259:AK259"/>
    <mergeCell ref="AL259:AN259"/>
    <mergeCell ref="AO259:AQ259"/>
    <mergeCell ref="AR259:AT259"/>
    <mergeCell ref="B257:BI258"/>
    <mergeCell ref="B259:D259"/>
    <mergeCell ref="E259:G259"/>
    <mergeCell ref="H259:J259"/>
    <mergeCell ref="K259:M259"/>
    <mergeCell ref="N259:P259"/>
    <mergeCell ref="Q259:S259"/>
    <mergeCell ref="T259:V259"/>
    <mergeCell ref="W259:Y259"/>
    <mergeCell ref="Z259:AB259"/>
    <mergeCell ref="B268:BI269"/>
    <mergeCell ref="B270:D274"/>
    <mergeCell ref="E270:G274"/>
    <mergeCell ref="H270:J274"/>
    <mergeCell ref="K270:P274"/>
    <mergeCell ref="Q270:Y272"/>
    <mergeCell ref="Z270:AB274"/>
    <mergeCell ref="AC270:AG274"/>
    <mergeCell ref="AH270:AJ274"/>
    <mergeCell ref="AK270:AM274"/>
    <mergeCell ref="BA260:BC263"/>
    <mergeCell ref="BD260:BF263"/>
    <mergeCell ref="BG260:BI263"/>
    <mergeCell ref="B264:AB267"/>
    <mergeCell ref="AC264:AS267"/>
    <mergeCell ref="AT264:BI267"/>
    <mergeCell ref="AI260:AK263"/>
    <mergeCell ref="AL260:AN263"/>
    <mergeCell ref="AO260:AQ263"/>
    <mergeCell ref="AR260:AT263"/>
    <mergeCell ref="AU260:AW263"/>
    <mergeCell ref="AX260:AZ263"/>
    <mergeCell ref="Q260:S263"/>
    <mergeCell ref="T260:V263"/>
    <mergeCell ref="W260:Y263"/>
    <mergeCell ref="Z260:AB263"/>
    <mergeCell ref="AC260:AE263"/>
    <mergeCell ref="AF260:AH263"/>
    <mergeCell ref="B260:D263"/>
    <mergeCell ref="E260:G263"/>
    <mergeCell ref="H260:J263"/>
    <mergeCell ref="K260:M263"/>
    <mergeCell ref="AQ275:AS278"/>
    <mergeCell ref="AT275:AV278"/>
    <mergeCell ref="AW275:AY278"/>
    <mergeCell ref="AZ275:BE278"/>
    <mergeCell ref="BF275:BI278"/>
    <mergeCell ref="B279:D282"/>
    <mergeCell ref="E279:G282"/>
    <mergeCell ref="H279:J282"/>
    <mergeCell ref="K279:M282"/>
    <mergeCell ref="N279:P282"/>
    <mergeCell ref="W275:Y278"/>
    <mergeCell ref="Z275:AB278"/>
    <mergeCell ref="AC275:AG278"/>
    <mergeCell ref="AH275:AJ278"/>
    <mergeCell ref="AK275:AM278"/>
    <mergeCell ref="AN275:AP278"/>
    <mergeCell ref="Q273:R274"/>
    <mergeCell ref="S273:V274"/>
    <mergeCell ref="W273:Y274"/>
    <mergeCell ref="B275:D278"/>
    <mergeCell ref="E275:G278"/>
    <mergeCell ref="H275:J278"/>
    <mergeCell ref="K275:M278"/>
    <mergeCell ref="N275:P278"/>
    <mergeCell ref="Q275:R278"/>
    <mergeCell ref="S275:V278"/>
    <mergeCell ref="AN270:AP274"/>
    <mergeCell ref="AQ270:AS274"/>
    <mergeCell ref="AT270:AV274"/>
    <mergeCell ref="AW270:AY274"/>
    <mergeCell ref="AZ270:BE274"/>
    <mergeCell ref="BF270:BI274"/>
    <mergeCell ref="B293:BI294"/>
    <mergeCell ref="B295:F300"/>
    <mergeCell ref="G295:K297"/>
    <mergeCell ref="L295:Q297"/>
    <mergeCell ref="R295:V300"/>
    <mergeCell ref="W295:AA297"/>
    <mergeCell ref="AB295:AG297"/>
    <mergeCell ref="AH295:AL300"/>
    <mergeCell ref="AM295:AQ297"/>
    <mergeCell ref="AR295:AW297"/>
    <mergeCell ref="BF279:BI282"/>
    <mergeCell ref="B283:BI284"/>
    <mergeCell ref="B285:F288"/>
    <mergeCell ref="G285:BI288"/>
    <mergeCell ref="B289:F292"/>
    <mergeCell ref="G289:AG292"/>
    <mergeCell ref="AH289:BI292"/>
    <mergeCell ref="AK279:AM282"/>
    <mergeCell ref="AN279:AP282"/>
    <mergeCell ref="AQ279:AS282"/>
    <mergeCell ref="AT279:AV282"/>
    <mergeCell ref="AW279:AY282"/>
    <mergeCell ref="AZ279:BE282"/>
    <mergeCell ref="Q279:R282"/>
    <mergeCell ref="S279:V282"/>
    <mergeCell ref="W279:Y282"/>
    <mergeCell ref="Z279:AB282"/>
    <mergeCell ref="AC279:AG282"/>
    <mergeCell ref="AH279:AJ282"/>
    <mergeCell ref="BD298:BI300"/>
    <mergeCell ref="B301:BI302"/>
    <mergeCell ref="B303:J307"/>
    <mergeCell ref="K303:S307"/>
    <mergeCell ref="T303:AF307"/>
    <mergeCell ref="AG303:AO307"/>
    <mergeCell ref="AP303:AX307"/>
    <mergeCell ref="AY303:BI307"/>
    <mergeCell ref="AX295:AZ300"/>
    <mergeCell ref="BA295:BC297"/>
    <mergeCell ref="BD295:BI297"/>
    <mergeCell ref="G298:K300"/>
    <mergeCell ref="L298:Q300"/>
    <mergeCell ref="W298:AA300"/>
    <mergeCell ref="AB298:AG300"/>
    <mergeCell ref="AM298:AQ300"/>
    <mergeCell ref="AR298:AW300"/>
    <mergeCell ref="BA298:BC300"/>
  </mergeCells>
  <conditionalFormatting sqref="AT66:AZ68 AY108:AZ119 AY123:AZ131 AY135:AZ137 AY141:AZ164 AY69:AZ104 AT69:AX164 BE66:BL164">
    <cfRule type="cellIs" dxfId="417" priority="38" operator="equal">
      <formula>0</formula>
    </cfRule>
  </conditionalFormatting>
  <conditionalFormatting sqref="AY177:AZ209">
    <cfRule type="cellIs" dxfId="416" priority="37" operator="equal">
      <formula>0</formula>
    </cfRule>
  </conditionalFormatting>
  <conditionalFormatting sqref="AE245:AK248 AO245:AQ248">
    <cfRule type="expression" dxfId="415" priority="36">
      <formula>($AB$245=0)</formula>
    </cfRule>
  </conditionalFormatting>
  <conditionalFormatting sqref="AK279:AM282">
    <cfRule type="cellIs" dxfId="414" priority="35" operator="equal">
      <formula>0</formula>
    </cfRule>
  </conditionalFormatting>
  <conditionalFormatting sqref="BA66:BB164">
    <cfRule type="cellIs" dxfId="413" priority="34" operator="equal">
      <formula>0</formula>
    </cfRule>
  </conditionalFormatting>
  <conditionalFormatting sqref="BG66:BL164">
    <cfRule type="cellIs" dxfId="412" priority="33" operator="lessThan">
      <formula>0</formula>
    </cfRule>
  </conditionalFormatting>
  <conditionalFormatting sqref="BG177:BI209">
    <cfRule type="cellIs" dxfId="411" priority="32" operator="equal">
      <formula>0</formula>
    </cfRule>
  </conditionalFormatting>
  <conditionalFormatting sqref="BG177:BI209">
    <cfRule type="cellIs" dxfId="410" priority="31" operator="lessThan">
      <formula>0</formula>
    </cfRule>
  </conditionalFormatting>
  <conditionalFormatting sqref="AZ245:BI248">
    <cfRule type="expression" dxfId="409" priority="30">
      <formula>$AW$245=0</formula>
    </cfRule>
  </conditionalFormatting>
  <conditionalFormatting sqref="AH279:AJ282">
    <cfRule type="cellIs" dxfId="408" priority="29" operator="equal">
      <formula>0</formula>
    </cfRule>
  </conditionalFormatting>
  <conditionalFormatting sqref="AT174:BB176 AT177:AX209 BE177:BF209 BE174:BI176 BA177:BB209">
    <cfRule type="cellIs" dxfId="407" priority="28" operator="equal">
      <formula>0</formula>
    </cfRule>
  </conditionalFormatting>
  <conditionalFormatting sqref="BG174:BI176">
    <cfRule type="cellIs" dxfId="406" priority="27" operator="lessThan">
      <formula>0</formula>
    </cfRule>
  </conditionalFormatting>
  <conditionalFormatting sqref="BC66:BD164">
    <cfRule type="cellIs" dxfId="405" priority="26" operator="equal">
      <formula>0</formula>
    </cfRule>
  </conditionalFormatting>
  <conditionalFormatting sqref="BC174:BD209">
    <cfRule type="cellIs" dxfId="404" priority="25" operator="equal">
      <formula>0</formula>
    </cfRule>
  </conditionalFormatting>
  <conditionalFormatting sqref="AE241:AK244">
    <cfRule type="expression" dxfId="403" priority="24">
      <formula>($AB$245=0)</formula>
    </cfRule>
  </conditionalFormatting>
  <conditionalFormatting sqref="AO241:AQ244">
    <cfRule type="expression" dxfId="402" priority="23">
      <formula>($AB$245=0)</formula>
    </cfRule>
  </conditionalFormatting>
  <conditionalFormatting sqref="AZ241:BI244">
    <cfRule type="expression" dxfId="401" priority="22">
      <formula>$AW$245=0</formula>
    </cfRule>
  </conditionalFormatting>
  <conditionalFormatting sqref="AY105:AZ107">
    <cfRule type="cellIs" dxfId="400" priority="21" operator="equal">
      <formula>0</formula>
    </cfRule>
  </conditionalFormatting>
  <conditionalFormatting sqref="AY120:AZ122">
    <cfRule type="cellIs" dxfId="399" priority="20" operator="equal">
      <formula>0</formula>
    </cfRule>
  </conditionalFormatting>
  <conditionalFormatting sqref="AY132:AZ134">
    <cfRule type="cellIs" dxfId="398" priority="19" operator="equal">
      <formula>0</formula>
    </cfRule>
  </conditionalFormatting>
  <conditionalFormatting sqref="AY138:AZ140">
    <cfRule type="cellIs" dxfId="397" priority="18" operator="equal">
      <formula>0</formula>
    </cfRule>
  </conditionalFormatting>
  <conditionalFormatting sqref="BJ165:BL170">
    <cfRule type="cellIs" dxfId="396" priority="17" operator="equal">
      <formula>0</formula>
    </cfRule>
  </conditionalFormatting>
  <conditionalFormatting sqref="BJ165:BL170">
    <cfRule type="cellIs" dxfId="395" priority="16" operator="lessThan">
      <formula>0</formula>
    </cfRule>
  </conditionalFormatting>
  <conditionalFormatting sqref="BJ171:BL173">
    <cfRule type="cellIs" dxfId="394" priority="15" operator="equal">
      <formula>0</formula>
    </cfRule>
  </conditionalFormatting>
  <conditionalFormatting sqref="BJ171:BL173">
    <cfRule type="cellIs" dxfId="393" priority="14" operator="lessThan">
      <formula>0</formula>
    </cfRule>
  </conditionalFormatting>
  <conditionalFormatting sqref="BH48:BI53">
    <cfRule type="cellIs" dxfId="392" priority="13" operator="equal">
      <formula>0</formula>
    </cfRule>
  </conditionalFormatting>
  <conditionalFormatting sqref="BJ174:BL176">
    <cfRule type="cellIs" dxfId="391" priority="12" operator="equal">
      <formula>0</formula>
    </cfRule>
  </conditionalFormatting>
  <conditionalFormatting sqref="BJ174:BL176">
    <cfRule type="cellIs" dxfId="390" priority="11" operator="lessThan">
      <formula>0</formula>
    </cfRule>
  </conditionalFormatting>
  <conditionalFormatting sqref="AL245:AN248">
    <cfRule type="expression" dxfId="389" priority="10">
      <formula>($AB$245=0)</formula>
    </cfRule>
  </conditionalFormatting>
  <conditionalFormatting sqref="AL241:AN244">
    <cfRule type="expression" dxfId="388" priority="9">
      <formula>($AB$245=0)</formula>
    </cfRule>
  </conditionalFormatting>
  <conditionalFormatting sqref="M66:Y68 Y69:Y71 M72:Y150">
    <cfRule type="cellIs" dxfId="387" priority="8" operator="equal">
      <formula>0</formula>
    </cfRule>
  </conditionalFormatting>
  <conditionalFormatting sqref="AC69:AC71">
    <cfRule type="cellIs" dxfId="386" priority="7" operator="equal">
      <formula>0</formula>
    </cfRule>
  </conditionalFormatting>
  <conditionalFormatting sqref="U69:U71">
    <cfRule type="cellIs" dxfId="385" priority="6" operator="equal">
      <formula>0</formula>
    </cfRule>
  </conditionalFormatting>
  <conditionalFormatting sqref="Q69:Q71">
    <cfRule type="cellIs" dxfId="384" priority="5" operator="equal">
      <formula>0</formula>
    </cfRule>
  </conditionalFormatting>
  <conditionalFormatting sqref="M69:M71">
    <cfRule type="cellIs" dxfId="383" priority="4" operator="equal">
      <formula>0</formula>
    </cfRule>
  </conditionalFormatting>
  <conditionalFormatting sqref="BH42:BI47">
    <cfRule type="cellIs" dxfId="382" priority="3" operator="equal">
      <formula>0</formula>
    </cfRule>
  </conditionalFormatting>
  <conditionalFormatting sqref="BJ177:BL179">
    <cfRule type="cellIs" dxfId="381" priority="2" operator="equal">
      <formula>0</formula>
    </cfRule>
  </conditionalFormatting>
  <conditionalFormatting sqref="BJ177:BL179">
    <cfRule type="cellIs" dxfId="380" priority="1" operator="lessThan">
      <formula>0</formula>
    </cfRule>
  </conditionalFormatting>
  <printOptions horizontalCentered="1"/>
  <pageMargins left="0.25" right="0.25" top="0.25" bottom="0.25" header="0" footer="0"/>
  <pageSetup scale="15" orientation="portrait" r:id="rId1"/>
  <drawing r:id="rId2"/>
  <legacyDrawing r:id="rId3"/>
</worksheet>
</file>

<file path=xl/worksheets/sheet1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57">
    <tabColor theme="8" tint="-0.249977111117893"/>
  </sheetPr>
  <dimension ref="A1:BO308"/>
  <sheetViews>
    <sheetView topLeftCell="A63" zoomScale="30" zoomScaleNormal="30" zoomScaleSheetLayoutView="30" workbookViewId="0">
      <selection activeCell="Y150" sqref="Y150:AB152"/>
    </sheetView>
  </sheetViews>
  <sheetFormatPr defaultRowHeight="15"/>
  <cols>
    <col min="2" max="15" width="9.42578125" customWidth="1"/>
    <col min="16" max="16" width="21" customWidth="1"/>
    <col min="17" max="17" width="9.42578125" customWidth="1"/>
    <col min="18" max="18" width="10.85546875" customWidth="1"/>
    <col min="19" max="19" width="16.28515625" customWidth="1"/>
    <col min="20" max="20" width="8.28515625" customWidth="1"/>
    <col min="21" max="23" width="9.42578125" customWidth="1"/>
    <col min="24" max="24" width="17.5703125" customWidth="1"/>
    <col min="25" max="25" width="14.5703125" customWidth="1"/>
    <col min="26" max="27" width="10.5703125" customWidth="1"/>
    <col min="28" max="28" width="7.140625" customWidth="1"/>
    <col min="29" max="31" width="9.42578125" customWidth="1"/>
    <col min="32" max="32" width="15.5703125" customWidth="1"/>
    <col min="33" max="40" width="9.42578125" customWidth="1"/>
    <col min="41" max="41" width="18.5703125" customWidth="1"/>
    <col min="42" max="46" width="9.42578125" customWidth="1"/>
    <col min="47" max="47" width="16.28515625" customWidth="1"/>
    <col min="48" max="49" width="9.42578125" customWidth="1"/>
    <col min="50" max="50" width="12" customWidth="1"/>
    <col min="51" max="51" width="9.42578125" customWidth="1"/>
    <col min="52" max="52" width="12" customWidth="1"/>
    <col min="53" max="53" width="9.42578125" customWidth="1"/>
    <col min="54" max="56" width="11.5703125" customWidth="1"/>
    <col min="57" max="59" width="9.42578125" customWidth="1"/>
    <col min="60" max="60" width="12" customWidth="1"/>
    <col min="61" max="61" width="11.42578125" customWidth="1"/>
    <col min="63" max="63" width="9.140625" customWidth="1"/>
  </cols>
  <sheetData>
    <row r="1" spans="2:61" ht="15.75" thickBot="1"/>
    <row r="2" spans="2:61" ht="15" customHeight="1" thickTop="1">
      <c r="B2" s="475" t="s">
        <v>0</v>
      </c>
      <c r="C2" s="476"/>
      <c r="D2" s="476"/>
      <c r="E2" s="476"/>
      <c r="F2" s="476"/>
      <c r="G2" s="476"/>
      <c r="H2" s="476"/>
      <c r="I2" s="476"/>
      <c r="J2" s="476"/>
      <c r="K2" s="476"/>
      <c r="L2" s="476"/>
      <c r="M2" s="476"/>
      <c r="N2" s="476"/>
      <c r="O2" s="476"/>
      <c r="P2" s="476"/>
      <c r="Q2" s="476"/>
      <c r="R2" s="476"/>
      <c r="S2" s="476"/>
      <c r="T2" s="476"/>
      <c r="U2" s="476"/>
      <c r="V2" s="476"/>
      <c r="W2" s="476"/>
      <c r="X2" s="476"/>
      <c r="Y2" s="476"/>
      <c r="Z2" s="476"/>
      <c r="AA2" s="476"/>
      <c r="AB2" s="476"/>
      <c r="AC2" s="476"/>
      <c r="AD2" s="476"/>
      <c r="AE2" s="476"/>
      <c r="AF2" s="476"/>
      <c r="AG2" s="476"/>
      <c r="AH2" s="476"/>
      <c r="AI2" s="476"/>
      <c r="AJ2" s="476"/>
      <c r="AK2" s="476"/>
      <c r="AL2" s="476"/>
      <c r="AM2" s="476"/>
      <c r="AN2" s="476"/>
      <c r="AO2" s="476"/>
      <c r="AP2" s="476"/>
      <c r="AQ2" s="476"/>
      <c r="AR2" s="476"/>
      <c r="AS2" s="476"/>
      <c r="AT2" s="476"/>
      <c r="AU2" s="476"/>
      <c r="AV2" s="476"/>
      <c r="AW2" s="476"/>
      <c r="AX2" s="476"/>
      <c r="AY2" s="476"/>
      <c r="AZ2" s="481"/>
      <c r="BA2" s="481"/>
      <c r="BB2" s="481"/>
      <c r="BC2" s="481"/>
      <c r="BD2" s="481"/>
      <c r="BE2" s="481"/>
      <c r="BF2" s="481"/>
      <c r="BG2" s="481"/>
      <c r="BH2" s="481"/>
      <c r="BI2" s="482"/>
    </row>
    <row r="3" spans="2:61" ht="15" customHeight="1">
      <c r="B3" s="477"/>
      <c r="C3" s="478"/>
      <c r="D3" s="478"/>
      <c r="E3" s="478"/>
      <c r="F3" s="478"/>
      <c r="G3" s="478"/>
      <c r="H3" s="478"/>
      <c r="I3" s="478"/>
      <c r="J3" s="478"/>
      <c r="K3" s="478"/>
      <c r="L3" s="478"/>
      <c r="M3" s="478"/>
      <c r="N3" s="478"/>
      <c r="O3" s="478"/>
      <c r="P3" s="478"/>
      <c r="Q3" s="478"/>
      <c r="R3" s="478"/>
      <c r="S3" s="478"/>
      <c r="T3" s="478"/>
      <c r="U3" s="478"/>
      <c r="V3" s="478"/>
      <c r="W3" s="478"/>
      <c r="X3" s="478"/>
      <c r="Y3" s="478"/>
      <c r="Z3" s="478"/>
      <c r="AA3" s="478"/>
      <c r="AB3" s="478"/>
      <c r="AC3" s="478"/>
      <c r="AD3" s="478"/>
      <c r="AE3" s="478"/>
      <c r="AF3" s="478"/>
      <c r="AG3" s="478"/>
      <c r="AH3" s="478"/>
      <c r="AI3" s="478"/>
      <c r="AJ3" s="478"/>
      <c r="AK3" s="478"/>
      <c r="AL3" s="478"/>
      <c r="AM3" s="478"/>
      <c r="AN3" s="478"/>
      <c r="AO3" s="478"/>
      <c r="AP3" s="478"/>
      <c r="AQ3" s="478"/>
      <c r="AR3" s="478"/>
      <c r="AS3" s="478"/>
      <c r="AT3" s="478"/>
      <c r="AU3" s="478"/>
      <c r="AV3" s="478"/>
      <c r="AW3" s="478"/>
      <c r="AX3" s="478"/>
      <c r="AY3" s="478"/>
      <c r="AZ3" s="483"/>
      <c r="BA3" s="483"/>
      <c r="BB3" s="483"/>
      <c r="BC3" s="483"/>
      <c r="BD3" s="483"/>
      <c r="BE3" s="483"/>
      <c r="BF3" s="483"/>
      <c r="BG3" s="483"/>
      <c r="BH3" s="483"/>
      <c r="BI3" s="484"/>
    </row>
    <row r="4" spans="2:61" ht="15" customHeight="1">
      <c r="B4" s="477"/>
      <c r="C4" s="478"/>
      <c r="D4" s="478"/>
      <c r="E4" s="478"/>
      <c r="F4" s="478"/>
      <c r="G4" s="478"/>
      <c r="H4" s="478"/>
      <c r="I4" s="478"/>
      <c r="J4" s="478"/>
      <c r="K4" s="478"/>
      <c r="L4" s="478"/>
      <c r="M4" s="478"/>
      <c r="N4" s="478"/>
      <c r="O4" s="478"/>
      <c r="P4" s="478"/>
      <c r="Q4" s="478"/>
      <c r="R4" s="478"/>
      <c r="S4" s="478"/>
      <c r="T4" s="478"/>
      <c r="U4" s="478"/>
      <c r="V4" s="478"/>
      <c r="W4" s="478"/>
      <c r="X4" s="478"/>
      <c r="Y4" s="478"/>
      <c r="Z4" s="478"/>
      <c r="AA4" s="478"/>
      <c r="AB4" s="478"/>
      <c r="AC4" s="478"/>
      <c r="AD4" s="478"/>
      <c r="AE4" s="478"/>
      <c r="AF4" s="478"/>
      <c r="AG4" s="478"/>
      <c r="AH4" s="478"/>
      <c r="AI4" s="478"/>
      <c r="AJ4" s="478"/>
      <c r="AK4" s="478"/>
      <c r="AL4" s="478"/>
      <c r="AM4" s="478"/>
      <c r="AN4" s="478"/>
      <c r="AO4" s="478"/>
      <c r="AP4" s="478"/>
      <c r="AQ4" s="478"/>
      <c r="AR4" s="478"/>
      <c r="AS4" s="478"/>
      <c r="AT4" s="478"/>
      <c r="AU4" s="478"/>
      <c r="AV4" s="478"/>
      <c r="AW4" s="478"/>
      <c r="AX4" s="478"/>
      <c r="AY4" s="478"/>
      <c r="AZ4" s="483"/>
      <c r="BA4" s="483"/>
      <c r="BB4" s="483"/>
      <c r="BC4" s="483"/>
      <c r="BD4" s="483"/>
      <c r="BE4" s="483"/>
      <c r="BF4" s="483"/>
      <c r="BG4" s="483"/>
      <c r="BH4" s="483"/>
      <c r="BI4" s="484"/>
    </row>
    <row r="5" spans="2:61" ht="15" customHeight="1">
      <c r="B5" s="477"/>
      <c r="C5" s="478"/>
      <c r="D5" s="478"/>
      <c r="E5" s="478"/>
      <c r="F5" s="478"/>
      <c r="G5" s="478"/>
      <c r="H5" s="478"/>
      <c r="I5" s="478"/>
      <c r="J5" s="478"/>
      <c r="K5" s="478"/>
      <c r="L5" s="478"/>
      <c r="M5" s="478"/>
      <c r="N5" s="478"/>
      <c r="O5" s="478"/>
      <c r="P5" s="478"/>
      <c r="Q5" s="478"/>
      <c r="R5" s="478"/>
      <c r="S5" s="478"/>
      <c r="T5" s="478"/>
      <c r="U5" s="478"/>
      <c r="V5" s="478"/>
      <c r="W5" s="478"/>
      <c r="X5" s="478"/>
      <c r="Y5" s="478"/>
      <c r="Z5" s="478"/>
      <c r="AA5" s="478"/>
      <c r="AB5" s="478"/>
      <c r="AC5" s="478"/>
      <c r="AD5" s="478"/>
      <c r="AE5" s="478"/>
      <c r="AF5" s="478"/>
      <c r="AG5" s="478"/>
      <c r="AH5" s="478"/>
      <c r="AI5" s="478"/>
      <c r="AJ5" s="478"/>
      <c r="AK5" s="478"/>
      <c r="AL5" s="478"/>
      <c r="AM5" s="478"/>
      <c r="AN5" s="478"/>
      <c r="AO5" s="478"/>
      <c r="AP5" s="478"/>
      <c r="AQ5" s="478"/>
      <c r="AR5" s="478"/>
      <c r="AS5" s="478"/>
      <c r="AT5" s="478"/>
      <c r="AU5" s="478"/>
      <c r="AV5" s="478"/>
      <c r="AW5" s="478"/>
      <c r="AX5" s="478"/>
      <c r="AY5" s="478"/>
      <c r="AZ5" s="483"/>
      <c r="BA5" s="483"/>
      <c r="BB5" s="483"/>
      <c r="BC5" s="483"/>
      <c r="BD5" s="483"/>
      <c r="BE5" s="483"/>
      <c r="BF5" s="483"/>
      <c r="BG5" s="483"/>
      <c r="BH5" s="483"/>
      <c r="BI5" s="484"/>
    </row>
    <row r="6" spans="2:61" ht="15" customHeight="1">
      <c r="B6" s="477"/>
      <c r="C6" s="478"/>
      <c r="D6" s="478"/>
      <c r="E6" s="478"/>
      <c r="F6" s="478"/>
      <c r="G6" s="478"/>
      <c r="H6" s="478"/>
      <c r="I6" s="478"/>
      <c r="J6" s="478"/>
      <c r="K6" s="478"/>
      <c r="L6" s="478"/>
      <c r="M6" s="478"/>
      <c r="N6" s="478"/>
      <c r="O6" s="478"/>
      <c r="P6" s="478"/>
      <c r="Q6" s="478"/>
      <c r="R6" s="478"/>
      <c r="S6" s="478"/>
      <c r="T6" s="478"/>
      <c r="U6" s="478"/>
      <c r="V6" s="478"/>
      <c r="W6" s="478"/>
      <c r="X6" s="478"/>
      <c r="Y6" s="478"/>
      <c r="Z6" s="478"/>
      <c r="AA6" s="478"/>
      <c r="AB6" s="478"/>
      <c r="AC6" s="478"/>
      <c r="AD6" s="478"/>
      <c r="AE6" s="478"/>
      <c r="AF6" s="478"/>
      <c r="AG6" s="478"/>
      <c r="AH6" s="478"/>
      <c r="AI6" s="478"/>
      <c r="AJ6" s="478"/>
      <c r="AK6" s="478"/>
      <c r="AL6" s="478"/>
      <c r="AM6" s="478"/>
      <c r="AN6" s="478"/>
      <c r="AO6" s="478"/>
      <c r="AP6" s="478"/>
      <c r="AQ6" s="478"/>
      <c r="AR6" s="478"/>
      <c r="AS6" s="478"/>
      <c r="AT6" s="478"/>
      <c r="AU6" s="478"/>
      <c r="AV6" s="478"/>
      <c r="AW6" s="478"/>
      <c r="AX6" s="478"/>
      <c r="AY6" s="478"/>
      <c r="AZ6" s="483"/>
      <c r="BA6" s="483"/>
      <c r="BB6" s="483"/>
      <c r="BC6" s="483"/>
      <c r="BD6" s="483"/>
      <c r="BE6" s="483"/>
      <c r="BF6" s="483"/>
      <c r="BG6" s="483"/>
      <c r="BH6" s="483"/>
      <c r="BI6" s="484"/>
    </row>
    <row r="7" spans="2:61" ht="15" customHeight="1">
      <c r="B7" s="477"/>
      <c r="C7" s="478"/>
      <c r="D7" s="478"/>
      <c r="E7" s="478"/>
      <c r="F7" s="478"/>
      <c r="G7" s="478"/>
      <c r="H7" s="478"/>
      <c r="I7" s="478"/>
      <c r="J7" s="478"/>
      <c r="K7" s="478"/>
      <c r="L7" s="478"/>
      <c r="M7" s="478"/>
      <c r="N7" s="478"/>
      <c r="O7" s="478"/>
      <c r="P7" s="478"/>
      <c r="Q7" s="478"/>
      <c r="R7" s="478"/>
      <c r="S7" s="478"/>
      <c r="T7" s="478"/>
      <c r="U7" s="478"/>
      <c r="V7" s="478"/>
      <c r="W7" s="478"/>
      <c r="X7" s="478"/>
      <c r="Y7" s="478"/>
      <c r="Z7" s="478"/>
      <c r="AA7" s="478"/>
      <c r="AB7" s="478"/>
      <c r="AC7" s="478"/>
      <c r="AD7" s="478"/>
      <c r="AE7" s="478"/>
      <c r="AF7" s="478"/>
      <c r="AG7" s="478"/>
      <c r="AH7" s="478"/>
      <c r="AI7" s="478"/>
      <c r="AJ7" s="478"/>
      <c r="AK7" s="478"/>
      <c r="AL7" s="478"/>
      <c r="AM7" s="478"/>
      <c r="AN7" s="478"/>
      <c r="AO7" s="478"/>
      <c r="AP7" s="478"/>
      <c r="AQ7" s="478"/>
      <c r="AR7" s="478"/>
      <c r="AS7" s="478"/>
      <c r="AT7" s="478"/>
      <c r="AU7" s="478"/>
      <c r="AV7" s="478"/>
      <c r="AW7" s="478"/>
      <c r="AX7" s="478"/>
      <c r="AY7" s="478"/>
      <c r="AZ7" s="483"/>
      <c r="BA7" s="483"/>
      <c r="BB7" s="483"/>
      <c r="BC7" s="483"/>
      <c r="BD7" s="483"/>
      <c r="BE7" s="483"/>
      <c r="BF7" s="483"/>
      <c r="BG7" s="483"/>
      <c r="BH7" s="483"/>
      <c r="BI7" s="484"/>
    </row>
    <row r="8" spans="2:61" ht="15" customHeight="1">
      <c r="B8" s="477"/>
      <c r="C8" s="478"/>
      <c r="D8" s="478"/>
      <c r="E8" s="478"/>
      <c r="F8" s="478"/>
      <c r="G8" s="478"/>
      <c r="H8" s="478"/>
      <c r="I8" s="478"/>
      <c r="J8" s="478"/>
      <c r="K8" s="478"/>
      <c r="L8" s="478"/>
      <c r="M8" s="478"/>
      <c r="N8" s="478"/>
      <c r="O8" s="478"/>
      <c r="P8" s="478"/>
      <c r="Q8" s="478"/>
      <c r="R8" s="478"/>
      <c r="S8" s="478"/>
      <c r="T8" s="478"/>
      <c r="U8" s="478"/>
      <c r="V8" s="478"/>
      <c r="W8" s="478"/>
      <c r="X8" s="478"/>
      <c r="Y8" s="478"/>
      <c r="Z8" s="478"/>
      <c r="AA8" s="478"/>
      <c r="AB8" s="478"/>
      <c r="AC8" s="478"/>
      <c r="AD8" s="478"/>
      <c r="AE8" s="478"/>
      <c r="AF8" s="478"/>
      <c r="AG8" s="478"/>
      <c r="AH8" s="478"/>
      <c r="AI8" s="478"/>
      <c r="AJ8" s="478"/>
      <c r="AK8" s="478"/>
      <c r="AL8" s="478"/>
      <c r="AM8" s="478"/>
      <c r="AN8" s="478"/>
      <c r="AO8" s="478"/>
      <c r="AP8" s="478"/>
      <c r="AQ8" s="478"/>
      <c r="AR8" s="478"/>
      <c r="AS8" s="478"/>
      <c r="AT8" s="478"/>
      <c r="AU8" s="478"/>
      <c r="AV8" s="478"/>
      <c r="AW8" s="478"/>
      <c r="AX8" s="478"/>
      <c r="AY8" s="478"/>
      <c r="AZ8" s="483"/>
      <c r="BA8" s="483"/>
      <c r="BB8" s="483"/>
      <c r="BC8" s="483"/>
      <c r="BD8" s="483"/>
      <c r="BE8" s="483"/>
      <c r="BF8" s="483"/>
      <c r="BG8" s="483"/>
      <c r="BH8" s="483"/>
      <c r="BI8" s="484"/>
    </row>
    <row r="9" spans="2:61" ht="15" customHeight="1">
      <c r="B9" s="477"/>
      <c r="C9" s="478"/>
      <c r="D9" s="478"/>
      <c r="E9" s="478"/>
      <c r="F9" s="478"/>
      <c r="G9" s="478"/>
      <c r="H9" s="478"/>
      <c r="I9" s="478"/>
      <c r="J9" s="478"/>
      <c r="K9" s="478"/>
      <c r="L9" s="478"/>
      <c r="M9" s="478"/>
      <c r="N9" s="478"/>
      <c r="O9" s="478"/>
      <c r="P9" s="478"/>
      <c r="Q9" s="478"/>
      <c r="R9" s="478"/>
      <c r="S9" s="478"/>
      <c r="T9" s="478"/>
      <c r="U9" s="478"/>
      <c r="V9" s="478"/>
      <c r="W9" s="478"/>
      <c r="X9" s="478"/>
      <c r="Y9" s="478"/>
      <c r="Z9" s="478"/>
      <c r="AA9" s="478"/>
      <c r="AB9" s="478"/>
      <c r="AC9" s="478"/>
      <c r="AD9" s="478"/>
      <c r="AE9" s="478"/>
      <c r="AF9" s="478"/>
      <c r="AG9" s="478"/>
      <c r="AH9" s="478"/>
      <c r="AI9" s="478"/>
      <c r="AJ9" s="478"/>
      <c r="AK9" s="478"/>
      <c r="AL9" s="478"/>
      <c r="AM9" s="478"/>
      <c r="AN9" s="478"/>
      <c r="AO9" s="478"/>
      <c r="AP9" s="478"/>
      <c r="AQ9" s="478"/>
      <c r="AR9" s="478"/>
      <c r="AS9" s="478"/>
      <c r="AT9" s="478"/>
      <c r="AU9" s="478"/>
      <c r="AV9" s="478"/>
      <c r="AW9" s="478"/>
      <c r="AX9" s="478"/>
      <c r="AY9" s="478"/>
      <c r="AZ9" s="483"/>
      <c r="BA9" s="483"/>
      <c r="BB9" s="483"/>
      <c r="BC9" s="483"/>
      <c r="BD9" s="483"/>
      <c r="BE9" s="483"/>
      <c r="BF9" s="483"/>
      <c r="BG9" s="483"/>
      <c r="BH9" s="483"/>
      <c r="BI9" s="484"/>
    </row>
    <row r="10" spans="2:61" ht="15" customHeight="1">
      <c r="B10" s="477"/>
      <c r="C10" s="478"/>
      <c r="D10" s="478"/>
      <c r="E10" s="478"/>
      <c r="F10" s="478"/>
      <c r="G10" s="478"/>
      <c r="H10" s="478"/>
      <c r="I10" s="478"/>
      <c r="J10" s="478"/>
      <c r="K10" s="478"/>
      <c r="L10" s="478"/>
      <c r="M10" s="478"/>
      <c r="N10" s="478"/>
      <c r="O10" s="478"/>
      <c r="P10" s="478"/>
      <c r="Q10" s="478"/>
      <c r="R10" s="478"/>
      <c r="S10" s="478"/>
      <c r="T10" s="478"/>
      <c r="U10" s="478"/>
      <c r="V10" s="478"/>
      <c r="W10" s="478"/>
      <c r="X10" s="478"/>
      <c r="Y10" s="478"/>
      <c r="Z10" s="478"/>
      <c r="AA10" s="478"/>
      <c r="AB10" s="478"/>
      <c r="AC10" s="478"/>
      <c r="AD10" s="478"/>
      <c r="AE10" s="478"/>
      <c r="AF10" s="478"/>
      <c r="AG10" s="478"/>
      <c r="AH10" s="478"/>
      <c r="AI10" s="478"/>
      <c r="AJ10" s="478"/>
      <c r="AK10" s="478"/>
      <c r="AL10" s="478"/>
      <c r="AM10" s="478"/>
      <c r="AN10" s="478"/>
      <c r="AO10" s="478"/>
      <c r="AP10" s="478"/>
      <c r="AQ10" s="478"/>
      <c r="AR10" s="478"/>
      <c r="AS10" s="478"/>
      <c r="AT10" s="478"/>
      <c r="AU10" s="478"/>
      <c r="AV10" s="478"/>
      <c r="AW10" s="478"/>
      <c r="AX10" s="478"/>
      <c r="AY10" s="478"/>
      <c r="AZ10" s="483"/>
      <c r="BA10" s="483"/>
      <c r="BB10" s="483"/>
      <c r="BC10" s="483"/>
      <c r="BD10" s="483"/>
      <c r="BE10" s="483"/>
      <c r="BF10" s="483"/>
      <c r="BG10" s="483"/>
      <c r="BH10" s="483"/>
      <c r="BI10" s="484"/>
    </row>
    <row r="11" spans="2:61" ht="15.75" customHeight="1" thickBot="1">
      <c r="B11" s="479"/>
      <c r="C11" s="480"/>
      <c r="D11" s="480"/>
      <c r="E11" s="480"/>
      <c r="F11" s="480"/>
      <c r="G11" s="480"/>
      <c r="H11" s="480"/>
      <c r="I11" s="480"/>
      <c r="J11" s="480"/>
      <c r="K11" s="480"/>
      <c r="L11" s="480"/>
      <c r="M11" s="480"/>
      <c r="N11" s="480"/>
      <c r="O11" s="480"/>
      <c r="P11" s="480"/>
      <c r="Q11" s="480"/>
      <c r="R11" s="480"/>
      <c r="S11" s="480"/>
      <c r="T11" s="480"/>
      <c r="U11" s="480"/>
      <c r="V11" s="480"/>
      <c r="W11" s="480"/>
      <c r="X11" s="480"/>
      <c r="Y11" s="480"/>
      <c r="Z11" s="480"/>
      <c r="AA11" s="480"/>
      <c r="AB11" s="480"/>
      <c r="AC11" s="480"/>
      <c r="AD11" s="480"/>
      <c r="AE11" s="480"/>
      <c r="AF11" s="480"/>
      <c r="AG11" s="480"/>
      <c r="AH11" s="480"/>
      <c r="AI11" s="480"/>
      <c r="AJ11" s="480"/>
      <c r="AK11" s="480"/>
      <c r="AL11" s="480"/>
      <c r="AM11" s="480"/>
      <c r="AN11" s="480"/>
      <c r="AO11" s="480"/>
      <c r="AP11" s="480"/>
      <c r="AQ11" s="480"/>
      <c r="AR11" s="480"/>
      <c r="AS11" s="480"/>
      <c r="AT11" s="480"/>
      <c r="AU11" s="480"/>
      <c r="AV11" s="480"/>
      <c r="AW11" s="480"/>
      <c r="AX11" s="480"/>
      <c r="AY11" s="480"/>
      <c r="AZ11" s="485"/>
      <c r="BA11" s="485"/>
      <c r="BB11" s="485"/>
      <c r="BC11" s="485"/>
      <c r="BD11" s="485"/>
      <c r="BE11" s="485"/>
      <c r="BF11" s="485"/>
      <c r="BG11" s="485"/>
      <c r="BH11" s="485"/>
      <c r="BI11" s="486"/>
    </row>
    <row r="12" spans="2:61" ht="16.5" customHeight="1" thickTop="1" thickBot="1">
      <c r="B12" s="183" t="s">
        <v>1</v>
      </c>
      <c r="C12" s="183"/>
      <c r="D12" s="183"/>
      <c r="E12" s="183"/>
      <c r="F12" s="183"/>
      <c r="G12" s="183"/>
      <c r="H12" s="183"/>
      <c r="I12" s="183"/>
      <c r="J12" s="183"/>
      <c r="K12" s="183"/>
      <c r="L12" s="183"/>
      <c r="M12" s="183"/>
      <c r="N12" s="183"/>
      <c r="O12" s="183"/>
      <c r="P12" s="183"/>
      <c r="Q12" s="183"/>
      <c r="R12" s="183"/>
      <c r="S12" s="183"/>
      <c r="T12" s="183"/>
      <c r="U12" s="183"/>
      <c r="V12" s="183"/>
      <c r="W12" s="183"/>
      <c r="X12" s="183"/>
      <c r="Y12" s="183"/>
      <c r="Z12" s="183"/>
      <c r="AA12" s="183"/>
      <c r="AB12" s="183"/>
      <c r="AC12" s="183"/>
      <c r="AD12" s="183"/>
      <c r="AE12" s="183"/>
      <c r="AF12" s="183"/>
      <c r="AG12" s="183"/>
      <c r="AH12" s="183"/>
      <c r="AI12" s="183"/>
      <c r="AJ12" s="183"/>
      <c r="AK12" s="183"/>
      <c r="AL12" s="183"/>
      <c r="AM12" s="183"/>
      <c r="AN12" s="183"/>
      <c r="AO12" s="183"/>
      <c r="AP12" s="183"/>
      <c r="AQ12" s="183"/>
      <c r="AR12" s="183"/>
      <c r="AS12" s="183"/>
      <c r="AT12" s="183"/>
      <c r="AU12" s="183"/>
      <c r="AV12" s="183"/>
      <c r="AW12" s="183"/>
      <c r="AX12" s="183"/>
      <c r="AY12" s="183"/>
      <c r="AZ12" s="183"/>
      <c r="BA12" s="183"/>
      <c r="BB12" s="183"/>
      <c r="BC12" s="183"/>
      <c r="BD12" s="183"/>
      <c r="BE12" s="183"/>
      <c r="BF12" s="183"/>
      <c r="BG12" s="183"/>
      <c r="BH12" s="183"/>
      <c r="BI12" s="183"/>
    </row>
    <row r="13" spans="2:61" ht="16.5" customHeight="1" thickTop="1" thickBot="1">
      <c r="B13" s="183"/>
      <c r="C13" s="183"/>
      <c r="D13" s="183"/>
      <c r="E13" s="183"/>
      <c r="F13" s="183"/>
      <c r="G13" s="183"/>
      <c r="H13" s="183"/>
      <c r="I13" s="183"/>
      <c r="J13" s="183"/>
      <c r="K13" s="183"/>
      <c r="L13" s="183"/>
      <c r="M13" s="183"/>
      <c r="N13" s="183"/>
      <c r="O13" s="183"/>
      <c r="P13" s="183"/>
      <c r="Q13" s="183"/>
      <c r="R13" s="183"/>
      <c r="S13" s="183"/>
      <c r="T13" s="183"/>
      <c r="U13" s="183"/>
      <c r="V13" s="183"/>
      <c r="W13" s="183"/>
      <c r="X13" s="183"/>
      <c r="Y13" s="183"/>
      <c r="Z13" s="183"/>
      <c r="AA13" s="183"/>
      <c r="AB13" s="183"/>
      <c r="AC13" s="183"/>
      <c r="AD13" s="183"/>
      <c r="AE13" s="183"/>
      <c r="AF13" s="183"/>
      <c r="AG13" s="183"/>
      <c r="AH13" s="183"/>
      <c r="AI13" s="183"/>
      <c r="AJ13" s="183"/>
      <c r="AK13" s="183"/>
      <c r="AL13" s="183"/>
      <c r="AM13" s="183"/>
      <c r="AN13" s="183"/>
      <c r="AO13" s="183"/>
      <c r="AP13" s="183"/>
      <c r="AQ13" s="183"/>
      <c r="AR13" s="183"/>
      <c r="AS13" s="183"/>
      <c r="AT13" s="183"/>
      <c r="AU13" s="183"/>
      <c r="AV13" s="183"/>
      <c r="AW13" s="183"/>
      <c r="AX13" s="183"/>
      <c r="AY13" s="183"/>
      <c r="AZ13" s="183"/>
      <c r="BA13" s="183"/>
      <c r="BB13" s="183"/>
      <c r="BC13" s="183"/>
      <c r="BD13" s="183"/>
      <c r="BE13" s="183"/>
      <c r="BF13" s="183"/>
      <c r="BG13" s="183"/>
      <c r="BH13" s="183"/>
      <c r="BI13" s="183"/>
    </row>
    <row r="14" spans="2:61" ht="16.5" customHeight="1" thickTop="1" thickBot="1">
      <c r="B14" s="183"/>
      <c r="C14" s="183"/>
      <c r="D14" s="183"/>
      <c r="E14" s="183"/>
      <c r="F14" s="183"/>
      <c r="G14" s="183"/>
      <c r="H14" s="183"/>
      <c r="I14" s="183"/>
      <c r="J14" s="183"/>
      <c r="K14" s="183"/>
      <c r="L14" s="183"/>
      <c r="M14" s="183"/>
      <c r="N14" s="183"/>
      <c r="O14" s="183"/>
      <c r="P14" s="183"/>
      <c r="Q14" s="183"/>
      <c r="R14" s="183"/>
      <c r="S14" s="183"/>
      <c r="T14" s="183"/>
      <c r="U14" s="183"/>
      <c r="V14" s="183"/>
      <c r="W14" s="183"/>
      <c r="X14" s="183"/>
      <c r="Y14" s="183"/>
      <c r="Z14" s="183"/>
      <c r="AA14" s="183"/>
      <c r="AB14" s="183"/>
      <c r="AC14" s="183"/>
      <c r="AD14" s="183"/>
      <c r="AE14" s="183"/>
      <c r="AF14" s="183"/>
      <c r="AG14" s="183"/>
      <c r="AH14" s="183"/>
      <c r="AI14" s="183"/>
      <c r="AJ14" s="183"/>
      <c r="AK14" s="183"/>
      <c r="AL14" s="183"/>
      <c r="AM14" s="183"/>
      <c r="AN14" s="183"/>
      <c r="AO14" s="183"/>
      <c r="AP14" s="183"/>
      <c r="AQ14" s="183"/>
      <c r="AR14" s="183"/>
      <c r="AS14" s="183"/>
      <c r="AT14" s="183"/>
      <c r="AU14" s="183"/>
      <c r="AV14" s="183"/>
      <c r="AW14" s="183"/>
      <c r="AX14" s="183"/>
      <c r="AY14" s="183"/>
      <c r="AZ14" s="183"/>
      <c r="BA14" s="183"/>
      <c r="BB14" s="183"/>
      <c r="BC14" s="183"/>
      <c r="BD14" s="183"/>
      <c r="BE14" s="183"/>
      <c r="BF14" s="183"/>
      <c r="BG14" s="183"/>
      <c r="BH14" s="183"/>
      <c r="BI14" s="183"/>
    </row>
    <row r="15" spans="2:61" ht="16.5" customHeight="1" thickTop="1" thickBot="1">
      <c r="B15" s="183"/>
      <c r="C15" s="183"/>
      <c r="D15" s="183"/>
      <c r="E15" s="183"/>
      <c r="F15" s="183"/>
      <c r="G15" s="183"/>
      <c r="H15" s="183"/>
      <c r="I15" s="183"/>
      <c r="J15" s="183"/>
      <c r="K15" s="183"/>
      <c r="L15" s="183"/>
      <c r="M15" s="183"/>
      <c r="N15" s="183"/>
      <c r="O15" s="183"/>
      <c r="P15" s="183"/>
      <c r="Q15" s="183"/>
      <c r="R15" s="183"/>
      <c r="S15" s="183"/>
      <c r="T15" s="183"/>
      <c r="U15" s="183"/>
      <c r="V15" s="183"/>
      <c r="W15" s="183"/>
      <c r="X15" s="183"/>
      <c r="Y15" s="183"/>
      <c r="Z15" s="183"/>
      <c r="AA15" s="183"/>
      <c r="AB15" s="183"/>
      <c r="AC15" s="183"/>
      <c r="AD15" s="183"/>
      <c r="AE15" s="183"/>
      <c r="AF15" s="183"/>
      <c r="AG15" s="183"/>
      <c r="AH15" s="183"/>
      <c r="AI15" s="183"/>
      <c r="AJ15" s="183"/>
      <c r="AK15" s="183"/>
      <c r="AL15" s="183"/>
      <c r="AM15" s="183"/>
      <c r="AN15" s="183"/>
      <c r="AO15" s="183"/>
      <c r="AP15" s="183"/>
      <c r="AQ15" s="183"/>
      <c r="AR15" s="183"/>
      <c r="AS15" s="183"/>
      <c r="AT15" s="183"/>
      <c r="AU15" s="183"/>
      <c r="AV15" s="183"/>
      <c r="AW15" s="183"/>
      <c r="AX15" s="183"/>
      <c r="AY15" s="183"/>
      <c r="AZ15" s="183"/>
      <c r="BA15" s="183"/>
      <c r="BB15" s="183"/>
      <c r="BC15" s="183"/>
      <c r="BD15" s="183"/>
      <c r="BE15" s="183"/>
      <c r="BF15" s="183"/>
      <c r="BG15" s="183"/>
      <c r="BH15" s="183"/>
      <c r="BI15" s="183"/>
    </row>
    <row r="16" spans="2:61" ht="16.5" customHeight="1" thickTop="1" thickBot="1">
      <c r="B16" s="146"/>
      <c r="C16" s="146"/>
      <c r="D16" s="146"/>
      <c r="E16" s="146"/>
      <c r="F16" s="146"/>
      <c r="G16" s="146"/>
      <c r="H16" s="146"/>
      <c r="I16" s="146"/>
      <c r="J16" s="146"/>
      <c r="K16" s="146"/>
      <c r="L16" s="146"/>
      <c r="M16" s="146"/>
      <c r="N16" s="146"/>
      <c r="O16" s="146"/>
      <c r="P16" s="146"/>
      <c r="Q16" s="146"/>
      <c r="R16" s="146"/>
      <c r="S16" s="146"/>
      <c r="T16" s="146"/>
      <c r="U16" s="146"/>
      <c r="V16" s="146"/>
      <c r="W16" s="146"/>
      <c r="X16" s="146"/>
      <c r="Y16" s="146"/>
      <c r="Z16" s="146"/>
      <c r="AA16" s="146"/>
      <c r="AB16" s="146"/>
      <c r="AC16" s="146"/>
      <c r="AD16" s="146"/>
      <c r="AE16" s="146"/>
      <c r="AF16" s="146"/>
      <c r="AG16" s="146"/>
      <c r="AH16" s="146"/>
      <c r="AI16" s="146"/>
      <c r="AJ16" s="146"/>
      <c r="AK16" s="146"/>
      <c r="AL16" s="146"/>
      <c r="AM16" s="146"/>
      <c r="AN16" s="146"/>
      <c r="AO16" s="146"/>
      <c r="AP16" s="146"/>
      <c r="AQ16" s="146"/>
      <c r="AR16" s="146"/>
      <c r="AS16" s="146"/>
      <c r="AT16" s="146"/>
      <c r="AU16" s="146"/>
      <c r="AV16" s="146"/>
      <c r="AW16" s="146"/>
      <c r="AX16" s="146"/>
      <c r="AY16" s="146"/>
      <c r="AZ16" s="146"/>
      <c r="BA16" s="146"/>
      <c r="BB16" s="146"/>
      <c r="BC16" s="146"/>
      <c r="BD16" s="146"/>
      <c r="BE16" s="146"/>
      <c r="BF16" s="146"/>
      <c r="BG16" s="146"/>
      <c r="BH16" s="146"/>
      <c r="BI16" s="146"/>
    </row>
    <row r="17" spans="2:61" ht="16.5" customHeight="1" thickTop="1" thickBot="1">
      <c r="B17" s="146"/>
      <c r="C17" s="146"/>
      <c r="D17" s="146"/>
      <c r="E17" s="146"/>
      <c r="F17" s="146"/>
      <c r="G17" s="146"/>
      <c r="H17" s="146"/>
      <c r="I17" s="146"/>
      <c r="J17" s="146"/>
      <c r="K17" s="146"/>
      <c r="L17" s="146"/>
      <c r="M17" s="146"/>
      <c r="N17" s="146"/>
      <c r="O17" s="146"/>
      <c r="P17" s="146"/>
      <c r="Q17" s="146"/>
      <c r="R17" s="146"/>
      <c r="S17" s="146"/>
      <c r="T17" s="146"/>
      <c r="U17" s="146"/>
      <c r="V17" s="146"/>
      <c r="W17" s="146"/>
      <c r="X17" s="146"/>
      <c r="Y17" s="146"/>
      <c r="Z17" s="146"/>
      <c r="AA17" s="146"/>
      <c r="AB17" s="146"/>
      <c r="AC17" s="146"/>
      <c r="AD17" s="146"/>
      <c r="AE17" s="146"/>
      <c r="AF17" s="146"/>
      <c r="AG17" s="146"/>
      <c r="AH17" s="146"/>
      <c r="AI17" s="146"/>
      <c r="AJ17" s="146"/>
      <c r="AK17" s="146"/>
      <c r="AL17" s="146"/>
      <c r="AM17" s="146"/>
      <c r="AN17" s="146"/>
      <c r="AO17" s="146"/>
      <c r="AP17" s="146"/>
      <c r="AQ17" s="146"/>
      <c r="AR17" s="146"/>
      <c r="AS17" s="146"/>
      <c r="AT17" s="146"/>
      <c r="AU17" s="146"/>
      <c r="AV17" s="146"/>
      <c r="AW17" s="146"/>
      <c r="AX17" s="146"/>
      <c r="AY17" s="146"/>
      <c r="AZ17" s="146"/>
      <c r="BA17" s="146"/>
      <c r="BB17" s="146"/>
      <c r="BC17" s="146"/>
      <c r="BD17" s="146"/>
      <c r="BE17" s="146"/>
      <c r="BF17" s="146"/>
      <c r="BG17" s="146"/>
      <c r="BH17" s="146"/>
      <c r="BI17" s="146"/>
    </row>
    <row r="18" spans="2:61" ht="15" customHeight="1" thickTop="1" thickBot="1">
      <c r="B18" s="461" t="s">
        <v>2</v>
      </c>
      <c r="C18" s="461"/>
      <c r="D18" s="461"/>
      <c r="E18" s="461"/>
      <c r="F18" s="461"/>
      <c r="G18" s="461"/>
      <c r="H18" s="461"/>
      <c r="I18" s="461"/>
      <c r="J18" s="461"/>
      <c r="K18" s="414" t="s">
        <v>260</v>
      </c>
      <c r="L18" s="414"/>
      <c r="M18" s="414"/>
      <c r="N18" s="414"/>
      <c r="O18" s="414"/>
      <c r="P18" s="414"/>
      <c r="Q18" s="414"/>
      <c r="R18" s="414"/>
      <c r="S18" s="414"/>
      <c r="T18" s="461" t="s">
        <v>3</v>
      </c>
      <c r="U18" s="461"/>
      <c r="V18" s="461"/>
      <c r="W18" s="461"/>
      <c r="X18" s="461"/>
      <c r="Y18" s="461"/>
      <c r="Z18" s="461"/>
      <c r="AA18" s="461"/>
      <c r="AB18" s="461"/>
      <c r="AC18" s="461"/>
      <c r="AD18" s="461"/>
      <c r="AE18" s="461"/>
      <c r="AF18" s="461"/>
      <c r="AG18" s="496">
        <f>'16.02'!AG18+1</f>
        <v>44244</v>
      </c>
      <c r="AH18" s="496"/>
      <c r="AI18" s="496"/>
      <c r="AJ18" s="496"/>
      <c r="AK18" s="496"/>
      <c r="AL18" s="496"/>
      <c r="AM18" s="496"/>
      <c r="AN18" s="496"/>
      <c r="AO18" s="496"/>
      <c r="AP18" s="183" t="s">
        <v>4</v>
      </c>
      <c r="AQ18" s="183"/>
      <c r="AR18" s="183"/>
      <c r="AS18" s="183"/>
      <c r="AT18" s="183"/>
      <c r="AU18" s="183"/>
      <c r="AV18" s="183"/>
      <c r="AW18" s="183"/>
      <c r="AX18" s="183"/>
      <c r="AY18" s="183"/>
      <c r="AZ18" s="183"/>
      <c r="BA18" s="183"/>
      <c r="BB18" s="183"/>
      <c r="BC18" s="183"/>
      <c r="BD18" s="183"/>
      <c r="BE18" s="183"/>
      <c r="BF18" s="183"/>
      <c r="BG18" s="183"/>
      <c r="BH18" s="183"/>
      <c r="BI18" s="183"/>
    </row>
    <row r="19" spans="2:61" ht="15" customHeight="1" thickTop="1" thickBot="1">
      <c r="B19" s="461"/>
      <c r="C19" s="461"/>
      <c r="D19" s="461"/>
      <c r="E19" s="461"/>
      <c r="F19" s="461"/>
      <c r="G19" s="461"/>
      <c r="H19" s="461"/>
      <c r="I19" s="461"/>
      <c r="J19" s="461"/>
      <c r="K19" s="414"/>
      <c r="L19" s="414"/>
      <c r="M19" s="414"/>
      <c r="N19" s="414"/>
      <c r="O19" s="414"/>
      <c r="P19" s="414"/>
      <c r="Q19" s="414"/>
      <c r="R19" s="414"/>
      <c r="S19" s="414"/>
      <c r="T19" s="461"/>
      <c r="U19" s="461"/>
      <c r="V19" s="461"/>
      <c r="W19" s="461"/>
      <c r="X19" s="461"/>
      <c r="Y19" s="461"/>
      <c r="Z19" s="461"/>
      <c r="AA19" s="461"/>
      <c r="AB19" s="461"/>
      <c r="AC19" s="461"/>
      <c r="AD19" s="461"/>
      <c r="AE19" s="461"/>
      <c r="AF19" s="461"/>
      <c r="AG19" s="496"/>
      <c r="AH19" s="496"/>
      <c r="AI19" s="496"/>
      <c r="AJ19" s="496"/>
      <c r="AK19" s="496"/>
      <c r="AL19" s="496"/>
      <c r="AM19" s="496"/>
      <c r="AN19" s="496"/>
      <c r="AO19" s="496"/>
      <c r="AP19" s="183"/>
      <c r="AQ19" s="183"/>
      <c r="AR19" s="183"/>
      <c r="AS19" s="183"/>
      <c r="AT19" s="183"/>
      <c r="AU19" s="183"/>
      <c r="AV19" s="183"/>
      <c r="AW19" s="183"/>
      <c r="AX19" s="183"/>
      <c r="AY19" s="183"/>
      <c r="AZ19" s="183"/>
      <c r="BA19" s="183"/>
      <c r="BB19" s="183"/>
      <c r="BC19" s="183"/>
      <c r="BD19" s="183"/>
      <c r="BE19" s="183"/>
      <c r="BF19" s="183"/>
      <c r="BG19" s="183"/>
      <c r="BH19" s="183"/>
      <c r="BI19" s="183"/>
    </row>
    <row r="20" spans="2:61" ht="15" customHeight="1" thickTop="1" thickBot="1">
      <c r="B20" s="461"/>
      <c r="C20" s="461"/>
      <c r="D20" s="461"/>
      <c r="E20" s="461"/>
      <c r="F20" s="461"/>
      <c r="G20" s="461"/>
      <c r="H20" s="461"/>
      <c r="I20" s="461"/>
      <c r="J20" s="461"/>
      <c r="K20" s="414"/>
      <c r="L20" s="414"/>
      <c r="M20" s="414"/>
      <c r="N20" s="414"/>
      <c r="O20" s="414"/>
      <c r="P20" s="414"/>
      <c r="Q20" s="414"/>
      <c r="R20" s="414"/>
      <c r="S20" s="414"/>
      <c r="T20" s="461"/>
      <c r="U20" s="461"/>
      <c r="V20" s="461"/>
      <c r="W20" s="461"/>
      <c r="X20" s="461"/>
      <c r="Y20" s="461"/>
      <c r="Z20" s="461"/>
      <c r="AA20" s="461"/>
      <c r="AB20" s="461"/>
      <c r="AC20" s="461"/>
      <c r="AD20" s="461"/>
      <c r="AE20" s="461"/>
      <c r="AF20" s="461"/>
      <c r="AG20" s="496"/>
      <c r="AH20" s="496"/>
      <c r="AI20" s="496"/>
      <c r="AJ20" s="496"/>
      <c r="AK20" s="496"/>
      <c r="AL20" s="496"/>
      <c r="AM20" s="496"/>
      <c r="AN20" s="496"/>
      <c r="AO20" s="496"/>
      <c r="AP20" s="183"/>
      <c r="AQ20" s="183"/>
      <c r="AR20" s="183"/>
      <c r="AS20" s="183"/>
      <c r="AT20" s="183"/>
      <c r="AU20" s="183"/>
      <c r="AV20" s="183"/>
      <c r="AW20" s="183"/>
      <c r="AX20" s="183"/>
      <c r="AY20" s="183"/>
      <c r="AZ20" s="183"/>
      <c r="BA20" s="183"/>
      <c r="BB20" s="183"/>
      <c r="BC20" s="183"/>
      <c r="BD20" s="183"/>
      <c r="BE20" s="183"/>
      <c r="BF20" s="183"/>
      <c r="BG20" s="183"/>
      <c r="BH20" s="183"/>
      <c r="BI20" s="183"/>
    </row>
    <row r="21" spans="2:61" ht="16.5" customHeight="1" thickTop="1" thickBot="1">
      <c r="B21" s="461" t="s">
        <v>5</v>
      </c>
      <c r="C21" s="461"/>
      <c r="D21" s="461"/>
      <c r="E21" s="461"/>
      <c r="F21" s="461"/>
      <c r="G21" s="461"/>
      <c r="H21" s="461"/>
      <c r="I21" s="461"/>
      <c r="J21" s="461"/>
      <c r="K21" s="414" t="s">
        <v>137</v>
      </c>
      <c r="L21" s="414"/>
      <c r="M21" s="414"/>
      <c r="N21" s="414"/>
      <c r="O21" s="414"/>
      <c r="P21" s="414"/>
      <c r="Q21" s="414"/>
      <c r="R21" s="414"/>
      <c r="S21" s="414"/>
      <c r="T21" s="461" t="s">
        <v>6</v>
      </c>
      <c r="U21" s="461"/>
      <c r="V21" s="461"/>
      <c r="W21" s="461"/>
      <c r="X21" s="461"/>
      <c r="Y21" s="461"/>
      <c r="Z21" s="461"/>
      <c r="AA21" s="461"/>
      <c r="AB21" s="461"/>
      <c r="AC21" s="461"/>
      <c r="AD21" s="461"/>
      <c r="AE21" s="461"/>
      <c r="AF21" s="461"/>
      <c r="AG21" s="636">
        <f>'16.02'!AG21+1</f>
        <v>13</v>
      </c>
      <c r="AH21" s="415"/>
      <c r="AI21" s="415"/>
      <c r="AJ21" s="415"/>
      <c r="AK21" s="415"/>
      <c r="AL21" s="415"/>
      <c r="AM21" s="415"/>
      <c r="AN21" s="415"/>
      <c r="AO21" s="415"/>
      <c r="AP21" s="187" t="s">
        <v>7</v>
      </c>
      <c r="AQ21" s="187"/>
      <c r="AR21" s="187"/>
      <c r="AS21" s="187"/>
      <c r="AT21" s="187"/>
      <c r="AU21" s="187"/>
      <c r="AV21" s="464" t="s">
        <v>8</v>
      </c>
      <c r="AW21" s="464"/>
      <c r="AX21" s="464"/>
      <c r="AY21" s="269" t="s">
        <v>9</v>
      </c>
      <c r="AZ21" s="270"/>
      <c r="BA21" s="269" t="s">
        <v>10</v>
      </c>
      <c r="BB21" s="270"/>
      <c r="BC21" s="269" t="s">
        <v>11</v>
      </c>
      <c r="BD21" s="275"/>
      <c r="BE21" s="270"/>
      <c r="BF21" s="464" t="s">
        <v>12</v>
      </c>
      <c r="BG21" s="464"/>
      <c r="BH21" s="464"/>
      <c r="BI21" s="464"/>
    </row>
    <row r="22" spans="2:61" ht="16.5" customHeight="1" thickTop="1" thickBot="1">
      <c r="B22" s="461"/>
      <c r="C22" s="461"/>
      <c r="D22" s="461"/>
      <c r="E22" s="461"/>
      <c r="F22" s="461"/>
      <c r="G22" s="461"/>
      <c r="H22" s="461"/>
      <c r="I22" s="461"/>
      <c r="J22" s="461"/>
      <c r="K22" s="414"/>
      <c r="L22" s="414"/>
      <c r="M22" s="414"/>
      <c r="N22" s="414"/>
      <c r="O22" s="414"/>
      <c r="P22" s="414"/>
      <c r="Q22" s="414"/>
      <c r="R22" s="414"/>
      <c r="S22" s="414"/>
      <c r="T22" s="461"/>
      <c r="U22" s="461"/>
      <c r="V22" s="461"/>
      <c r="W22" s="461"/>
      <c r="X22" s="461"/>
      <c r="Y22" s="461"/>
      <c r="Z22" s="461"/>
      <c r="AA22" s="461"/>
      <c r="AB22" s="461"/>
      <c r="AC22" s="461"/>
      <c r="AD22" s="461"/>
      <c r="AE22" s="461"/>
      <c r="AF22" s="461"/>
      <c r="AG22" s="415"/>
      <c r="AH22" s="415"/>
      <c r="AI22" s="415"/>
      <c r="AJ22" s="415"/>
      <c r="AK22" s="415"/>
      <c r="AL22" s="415"/>
      <c r="AM22" s="415"/>
      <c r="AN22" s="415"/>
      <c r="AO22" s="415"/>
      <c r="AP22" s="187"/>
      <c r="AQ22" s="187"/>
      <c r="AR22" s="187"/>
      <c r="AS22" s="187"/>
      <c r="AT22" s="187"/>
      <c r="AU22" s="187"/>
      <c r="AV22" s="464"/>
      <c r="AW22" s="464"/>
      <c r="AX22" s="464"/>
      <c r="AY22" s="271"/>
      <c r="AZ22" s="272"/>
      <c r="BA22" s="271"/>
      <c r="BB22" s="272"/>
      <c r="BC22" s="271"/>
      <c r="BD22" s="276"/>
      <c r="BE22" s="272"/>
      <c r="BF22" s="464"/>
      <c r="BG22" s="464"/>
      <c r="BH22" s="464"/>
      <c r="BI22" s="464"/>
    </row>
    <row r="23" spans="2:61" ht="16.5" customHeight="1" thickTop="1" thickBot="1">
      <c r="B23" s="461"/>
      <c r="C23" s="461"/>
      <c r="D23" s="461"/>
      <c r="E23" s="461"/>
      <c r="F23" s="461"/>
      <c r="G23" s="461"/>
      <c r="H23" s="461"/>
      <c r="I23" s="461"/>
      <c r="J23" s="461"/>
      <c r="K23" s="414"/>
      <c r="L23" s="414"/>
      <c r="M23" s="414"/>
      <c r="N23" s="414"/>
      <c r="O23" s="414"/>
      <c r="P23" s="414"/>
      <c r="Q23" s="414"/>
      <c r="R23" s="414"/>
      <c r="S23" s="414"/>
      <c r="T23" s="461"/>
      <c r="U23" s="461"/>
      <c r="V23" s="461"/>
      <c r="W23" s="461"/>
      <c r="X23" s="461"/>
      <c r="Y23" s="461"/>
      <c r="Z23" s="461"/>
      <c r="AA23" s="461"/>
      <c r="AB23" s="461"/>
      <c r="AC23" s="461"/>
      <c r="AD23" s="461"/>
      <c r="AE23" s="461"/>
      <c r="AF23" s="461"/>
      <c r="AG23" s="415"/>
      <c r="AH23" s="415"/>
      <c r="AI23" s="415"/>
      <c r="AJ23" s="415"/>
      <c r="AK23" s="415"/>
      <c r="AL23" s="415"/>
      <c r="AM23" s="415"/>
      <c r="AN23" s="415"/>
      <c r="AO23" s="415"/>
      <c r="AP23" s="187"/>
      <c r="AQ23" s="187"/>
      <c r="AR23" s="187"/>
      <c r="AS23" s="187"/>
      <c r="AT23" s="187"/>
      <c r="AU23" s="187"/>
      <c r="AV23" s="464"/>
      <c r="AW23" s="464"/>
      <c r="AX23" s="464"/>
      <c r="AY23" s="273"/>
      <c r="AZ23" s="274"/>
      <c r="BA23" s="273"/>
      <c r="BB23" s="274"/>
      <c r="BC23" s="273"/>
      <c r="BD23" s="277"/>
      <c r="BE23" s="274"/>
      <c r="BF23" s="464"/>
      <c r="BG23" s="464"/>
      <c r="BH23" s="464"/>
      <c r="BI23" s="464"/>
    </row>
    <row r="24" spans="2:61" ht="16.5" customHeight="1" thickTop="1" thickBot="1">
      <c r="B24" s="461" t="s">
        <v>13</v>
      </c>
      <c r="C24" s="461"/>
      <c r="D24" s="461"/>
      <c r="E24" s="461"/>
      <c r="F24" s="461"/>
      <c r="G24" s="461"/>
      <c r="H24" s="461"/>
      <c r="I24" s="461"/>
      <c r="J24" s="461"/>
      <c r="K24" s="414" t="s">
        <v>168</v>
      </c>
      <c r="L24" s="414"/>
      <c r="M24" s="414"/>
      <c r="N24" s="414"/>
      <c r="O24" s="414"/>
      <c r="P24" s="414"/>
      <c r="Q24" s="414"/>
      <c r="R24" s="414"/>
      <c r="S24" s="414"/>
      <c r="T24" s="209" t="s">
        <v>14</v>
      </c>
      <c r="U24" s="210"/>
      <c r="V24" s="210"/>
      <c r="W24" s="210"/>
      <c r="X24" s="210"/>
      <c r="Y24" s="210"/>
      <c r="Z24" s="210"/>
      <c r="AA24" s="210"/>
      <c r="AB24" s="210"/>
      <c r="AC24" s="210"/>
      <c r="AD24" s="210"/>
      <c r="AE24" s="210"/>
      <c r="AF24" s="211"/>
      <c r="AG24" s="496">
        <f>'16.02'!AG24</f>
        <v>44232</v>
      </c>
      <c r="AH24" s="496"/>
      <c r="AI24" s="496"/>
      <c r="AJ24" s="496"/>
      <c r="AK24" s="496"/>
      <c r="AL24" s="496"/>
      <c r="AM24" s="496"/>
      <c r="AN24" s="496"/>
      <c r="AO24" s="496"/>
      <c r="AP24" s="506" t="s">
        <v>172</v>
      </c>
      <c r="AQ24" s="506"/>
      <c r="AR24" s="506"/>
      <c r="AS24" s="506"/>
      <c r="AT24" s="506"/>
      <c r="AU24" s="506"/>
      <c r="AV24" s="188" t="s">
        <v>325</v>
      </c>
      <c r="AW24" s="241"/>
      <c r="AX24" s="189"/>
      <c r="AY24" s="188">
        <v>30</v>
      </c>
      <c r="AZ24" s="189"/>
      <c r="BA24" s="188">
        <v>30</v>
      </c>
      <c r="BB24" s="189"/>
      <c r="BC24" s="188">
        <v>30</v>
      </c>
      <c r="BD24" s="241"/>
      <c r="BE24" s="189"/>
      <c r="BF24" s="459" t="s">
        <v>323</v>
      </c>
      <c r="BG24" s="241"/>
      <c r="BH24" s="241"/>
      <c r="BI24" s="189"/>
    </row>
    <row r="25" spans="2:61" ht="16.5" customHeight="1" thickTop="1" thickBot="1">
      <c r="B25" s="461"/>
      <c r="C25" s="461"/>
      <c r="D25" s="461"/>
      <c r="E25" s="461"/>
      <c r="F25" s="461"/>
      <c r="G25" s="461"/>
      <c r="H25" s="461"/>
      <c r="I25" s="461"/>
      <c r="J25" s="461"/>
      <c r="K25" s="414"/>
      <c r="L25" s="414"/>
      <c r="M25" s="414"/>
      <c r="N25" s="414"/>
      <c r="O25" s="414"/>
      <c r="P25" s="414"/>
      <c r="Q25" s="414"/>
      <c r="R25" s="414"/>
      <c r="S25" s="414"/>
      <c r="T25" s="212"/>
      <c r="U25" s="213"/>
      <c r="V25" s="213"/>
      <c r="W25" s="213"/>
      <c r="X25" s="213"/>
      <c r="Y25" s="213"/>
      <c r="Z25" s="213"/>
      <c r="AA25" s="213"/>
      <c r="AB25" s="213"/>
      <c r="AC25" s="213"/>
      <c r="AD25" s="213"/>
      <c r="AE25" s="213"/>
      <c r="AF25" s="214"/>
      <c r="AG25" s="496"/>
      <c r="AH25" s="496"/>
      <c r="AI25" s="496"/>
      <c r="AJ25" s="496"/>
      <c r="AK25" s="496"/>
      <c r="AL25" s="496"/>
      <c r="AM25" s="496"/>
      <c r="AN25" s="496"/>
      <c r="AO25" s="496"/>
      <c r="AP25" s="506"/>
      <c r="AQ25" s="506"/>
      <c r="AR25" s="506"/>
      <c r="AS25" s="506"/>
      <c r="AT25" s="506"/>
      <c r="AU25" s="506"/>
      <c r="AV25" s="190"/>
      <c r="AW25" s="242"/>
      <c r="AX25" s="191"/>
      <c r="AY25" s="190"/>
      <c r="AZ25" s="191"/>
      <c r="BA25" s="190"/>
      <c r="BB25" s="191"/>
      <c r="BC25" s="190"/>
      <c r="BD25" s="242"/>
      <c r="BE25" s="191"/>
      <c r="BF25" s="190"/>
      <c r="BG25" s="242"/>
      <c r="BH25" s="242"/>
      <c r="BI25" s="191"/>
    </row>
    <row r="26" spans="2:61" ht="16.5" customHeight="1" thickTop="1" thickBot="1">
      <c r="B26" s="461"/>
      <c r="C26" s="461"/>
      <c r="D26" s="461"/>
      <c r="E26" s="461"/>
      <c r="F26" s="461"/>
      <c r="G26" s="461"/>
      <c r="H26" s="461"/>
      <c r="I26" s="461"/>
      <c r="J26" s="461"/>
      <c r="K26" s="414"/>
      <c r="L26" s="414"/>
      <c r="M26" s="414"/>
      <c r="N26" s="414"/>
      <c r="O26" s="414"/>
      <c r="P26" s="414"/>
      <c r="Q26" s="414"/>
      <c r="R26" s="414"/>
      <c r="S26" s="414"/>
      <c r="T26" s="215"/>
      <c r="U26" s="216"/>
      <c r="V26" s="216"/>
      <c r="W26" s="216"/>
      <c r="X26" s="216"/>
      <c r="Y26" s="216"/>
      <c r="Z26" s="216"/>
      <c r="AA26" s="216"/>
      <c r="AB26" s="216"/>
      <c r="AC26" s="216"/>
      <c r="AD26" s="216"/>
      <c r="AE26" s="216"/>
      <c r="AF26" s="217"/>
      <c r="AG26" s="496"/>
      <c r="AH26" s="496"/>
      <c r="AI26" s="496"/>
      <c r="AJ26" s="496"/>
      <c r="AK26" s="496"/>
      <c r="AL26" s="496"/>
      <c r="AM26" s="496"/>
      <c r="AN26" s="496"/>
      <c r="AO26" s="496"/>
      <c r="AP26" s="506"/>
      <c r="AQ26" s="506"/>
      <c r="AR26" s="506"/>
      <c r="AS26" s="506"/>
      <c r="AT26" s="506"/>
      <c r="AU26" s="506"/>
      <c r="AV26" s="192"/>
      <c r="AW26" s="243"/>
      <c r="AX26" s="193"/>
      <c r="AY26" s="192"/>
      <c r="AZ26" s="193"/>
      <c r="BA26" s="192"/>
      <c r="BB26" s="193"/>
      <c r="BC26" s="192"/>
      <c r="BD26" s="243"/>
      <c r="BE26" s="193"/>
      <c r="BF26" s="192"/>
      <c r="BG26" s="243"/>
      <c r="BH26" s="243"/>
      <c r="BI26" s="193"/>
    </row>
    <row r="27" spans="2:61" ht="16.5" customHeight="1" thickTop="1" thickBot="1">
      <c r="B27" s="461" t="s">
        <v>15</v>
      </c>
      <c r="C27" s="461"/>
      <c r="D27" s="461"/>
      <c r="E27" s="461"/>
      <c r="F27" s="461"/>
      <c r="G27" s="461"/>
      <c r="H27" s="461"/>
      <c r="I27" s="461"/>
      <c r="J27" s="461"/>
      <c r="K27" s="414">
        <v>23</v>
      </c>
      <c r="L27" s="414"/>
      <c r="M27" s="414"/>
      <c r="N27" s="414"/>
      <c r="O27" s="414"/>
      <c r="P27" s="414"/>
      <c r="Q27" s="414"/>
      <c r="R27" s="414"/>
      <c r="S27" s="414"/>
      <c r="T27" s="461" t="s">
        <v>16</v>
      </c>
      <c r="U27" s="461"/>
      <c r="V27" s="461"/>
      <c r="W27" s="461"/>
      <c r="X27" s="461"/>
      <c r="Y27" s="461"/>
      <c r="Z27" s="461"/>
      <c r="AA27" s="461"/>
      <c r="AB27" s="461"/>
      <c r="AC27" s="461"/>
      <c r="AD27" s="461"/>
      <c r="AE27" s="461"/>
      <c r="AF27" s="461"/>
      <c r="AG27" s="323" t="s">
        <v>129</v>
      </c>
      <c r="AH27" s="324"/>
      <c r="AI27" s="324"/>
      <c r="AJ27" s="324"/>
      <c r="AK27" s="324"/>
      <c r="AL27" s="324"/>
      <c r="AM27" s="324"/>
      <c r="AN27" s="324"/>
      <c r="AO27" s="325"/>
      <c r="AP27" s="506" t="s">
        <v>324</v>
      </c>
      <c r="AQ27" s="506"/>
      <c r="AR27" s="506"/>
      <c r="AS27" s="506"/>
      <c r="AT27" s="506"/>
      <c r="AU27" s="506"/>
      <c r="AV27" s="188" t="s">
        <v>326</v>
      </c>
      <c r="AW27" s="241"/>
      <c r="AX27" s="189"/>
      <c r="AY27" s="188">
        <v>1063</v>
      </c>
      <c r="AZ27" s="189"/>
      <c r="BA27" s="188"/>
      <c r="BB27" s="189"/>
      <c r="BC27" s="194"/>
      <c r="BD27" s="219"/>
      <c r="BE27" s="195"/>
      <c r="BF27" s="459"/>
      <c r="BG27" s="241"/>
      <c r="BH27" s="241"/>
      <c r="BI27" s="189"/>
    </row>
    <row r="28" spans="2:61" ht="16.5" customHeight="1" thickTop="1" thickBot="1">
      <c r="B28" s="461"/>
      <c r="C28" s="461"/>
      <c r="D28" s="461"/>
      <c r="E28" s="461"/>
      <c r="F28" s="461"/>
      <c r="G28" s="461"/>
      <c r="H28" s="461"/>
      <c r="I28" s="461"/>
      <c r="J28" s="461"/>
      <c r="K28" s="414"/>
      <c r="L28" s="414"/>
      <c r="M28" s="414"/>
      <c r="N28" s="414"/>
      <c r="O28" s="414"/>
      <c r="P28" s="414"/>
      <c r="Q28" s="414"/>
      <c r="R28" s="414"/>
      <c r="S28" s="414"/>
      <c r="T28" s="461"/>
      <c r="U28" s="461"/>
      <c r="V28" s="461"/>
      <c r="W28" s="461"/>
      <c r="X28" s="461"/>
      <c r="Y28" s="461"/>
      <c r="Z28" s="461"/>
      <c r="AA28" s="461"/>
      <c r="AB28" s="461"/>
      <c r="AC28" s="461"/>
      <c r="AD28" s="461"/>
      <c r="AE28" s="461"/>
      <c r="AF28" s="461"/>
      <c r="AG28" s="326"/>
      <c r="AH28" s="327"/>
      <c r="AI28" s="327"/>
      <c r="AJ28" s="327"/>
      <c r="AK28" s="327"/>
      <c r="AL28" s="327"/>
      <c r="AM28" s="327"/>
      <c r="AN28" s="327"/>
      <c r="AO28" s="328"/>
      <c r="AP28" s="506"/>
      <c r="AQ28" s="506"/>
      <c r="AR28" s="506"/>
      <c r="AS28" s="506"/>
      <c r="AT28" s="506"/>
      <c r="AU28" s="506"/>
      <c r="AV28" s="190"/>
      <c r="AW28" s="242"/>
      <c r="AX28" s="191"/>
      <c r="AY28" s="190"/>
      <c r="AZ28" s="191"/>
      <c r="BA28" s="190"/>
      <c r="BB28" s="191"/>
      <c r="BC28" s="196"/>
      <c r="BD28" s="220"/>
      <c r="BE28" s="197"/>
      <c r="BF28" s="190"/>
      <c r="BG28" s="242"/>
      <c r="BH28" s="242"/>
      <c r="BI28" s="191"/>
    </row>
    <row r="29" spans="2:61" ht="16.5" customHeight="1" thickTop="1" thickBot="1">
      <c r="B29" s="461"/>
      <c r="C29" s="461"/>
      <c r="D29" s="461"/>
      <c r="E29" s="461"/>
      <c r="F29" s="461"/>
      <c r="G29" s="461"/>
      <c r="H29" s="461"/>
      <c r="I29" s="461"/>
      <c r="J29" s="461"/>
      <c r="K29" s="414"/>
      <c r="L29" s="414"/>
      <c r="M29" s="414"/>
      <c r="N29" s="414"/>
      <c r="O29" s="414"/>
      <c r="P29" s="414"/>
      <c r="Q29" s="414"/>
      <c r="R29" s="414"/>
      <c r="S29" s="414"/>
      <c r="T29" s="461"/>
      <c r="U29" s="461"/>
      <c r="V29" s="461"/>
      <c r="W29" s="461"/>
      <c r="X29" s="461"/>
      <c r="Y29" s="461"/>
      <c r="Z29" s="461"/>
      <c r="AA29" s="461"/>
      <c r="AB29" s="461"/>
      <c r="AC29" s="461"/>
      <c r="AD29" s="461"/>
      <c r="AE29" s="461"/>
      <c r="AF29" s="461"/>
      <c r="AG29" s="329"/>
      <c r="AH29" s="330"/>
      <c r="AI29" s="330"/>
      <c r="AJ29" s="330"/>
      <c r="AK29" s="330"/>
      <c r="AL29" s="330"/>
      <c r="AM29" s="330"/>
      <c r="AN29" s="330"/>
      <c r="AO29" s="331"/>
      <c r="AP29" s="506"/>
      <c r="AQ29" s="506"/>
      <c r="AR29" s="506"/>
      <c r="AS29" s="506"/>
      <c r="AT29" s="506"/>
      <c r="AU29" s="506"/>
      <c r="AV29" s="192"/>
      <c r="AW29" s="243"/>
      <c r="AX29" s="193"/>
      <c r="AY29" s="192"/>
      <c r="AZ29" s="193"/>
      <c r="BA29" s="192"/>
      <c r="BB29" s="193"/>
      <c r="BC29" s="198"/>
      <c r="BD29" s="221"/>
      <c r="BE29" s="199"/>
      <c r="BF29" s="192"/>
      <c r="BG29" s="243"/>
      <c r="BH29" s="243"/>
      <c r="BI29" s="193"/>
    </row>
    <row r="30" spans="2:61" ht="16.5" customHeight="1" thickTop="1" thickBot="1">
      <c r="B30" s="461" t="s">
        <v>17</v>
      </c>
      <c r="C30" s="461"/>
      <c r="D30" s="461"/>
      <c r="E30" s="461"/>
      <c r="F30" s="461"/>
      <c r="G30" s="461"/>
      <c r="H30" s="461"/>
      <c r="I30" s="461"/>
      <c r="J30" s="461"/>
      <c r="K30" s="413">
        <v>7476</v>
      </c>
      <c r="L30" s="413"/>
      <c r="M30" s="413"/>
      <c r="N30" s="413"/>
      <c r="O30" s="413"/>
      <c r="P30" s="413"/>
      <c r="Q30" s="413"/>
      <c r="R30" s="413"/>
      <c r="S30" s="413"/>
      <c r="T30" s="209" t="s">
        <v>18</v>
      </c>
      <c r="U30" s="210"/>
      <c r="V30" s="210"/>
      <c r="W30" s="210"/>
      <c r="X30" s="210"/>
      <c r="Y30" s="210"/>
      <c r="Z30" s="210"/>
      <c r="AA30" s="210"/>
      <c r="AB30" s="210"/>
      <c r="AC30" s="210"/>
      <c r="AD30" s="210"/>
      <c r="AE30" s="210"/>
      <c r="AF30" s="211"/>
      <c r="AG30" s="413">
        <f>'16.02'!AG30+1</f>
        <v>13</v>
      </c>
      <c r="AH30" s="413"/>
      <c r="AI30" s="413"/>
      <c r="AJ30" s="413"/>
      <c r="AK30" s="413"/>
      <c r="AL30" s="413"/>
      <c r="AM30" s="413"/>
      <c r="AN30" s="413"/>
      <c r="AO30" s="413"/>
      <c r="AP30" s="461" t="s">
        <v>129</v>
      </c>
      <c r="AQ30" s="461"/>
      <c r="AR30" s="461"/>
      <c r="AS30" s="461"/>
      <c r="AT30" s="461"/>
      <c r="AU30" s="461"/>
      <c r="AV30" s="188" t="s">
        <v>129</v>
      </c>
      <c r="AW30" s="241"/>
      <c r="AX30" s="189"/>
      <c r="AY30" s="188" t="s">
        <v>129</v>
      </c>
      <c r="AZ30" s="189"/>
      <c r="BA30" s="188"/>
      <c r="BB30" s="189"/>
      <c r="BC30" s="194"/>
      <c r="BD30" s="219"/>
      <c r="BE30" s="195"/>
      <c r="BF30" s="465"/>
      <c r="BG30" s="466"/>
      <c r="BH30" s="466"/>
      <c r="BI30" s="467"/>
    </row>
    <row r="31" spans="2:61" ht="16.5" customHeight="1" thickTop="1" thickBot="1">
      <c r="B31" s="461"/>
      <c r="C31" s="461"/>
      <c r="D31" s="461"/>
      <c r="E31" s="461"/>
      <c r="F31" s="461"/>
      <c r="G31" s="461"/>
      <c r="H31" s="461"/>
      <c r="I31" s="461"/>
      <c r="J31" s="461"/>
      <c r="K31" s="413"/>
      <c r="L31" s="413"/>
      <c r="M31" s="413"/>
      <c r="N31" s="413"/>
      <c r="O31" s="413"/>
      <c r="P31" s="413"/>
      <c r="Q31" s="413"/>
      <c r="R31" s="413"/>
      <c r="S31" s="413"/>
      <c r="T31" s="212"/>
      <c r="U31" s="213"/>
      <c r="V31" s="213"/>
      <c r="W31" s="213"/>
      <c r="X31" s="213"/>
      <c r="Y31" s="213"/>
      <c r="Z31" s="213"/>
      <c r="AA31" s="213"/>
      <c r="AB31" s="213"/>
      <c r="AC31" s="213"/>
      <c r="AD31" s="213"/>
      <c r="AE31" s="213"/>
      <c r="AF31" s="214"/>
      <c r="AG31" s="413"/>
      <c r="AH31" s="413"/>
      <c r="AI31" s="413"/>
      <c r="AJ31" s="413"/>
      <c r="AK31" s="413"/>
      <c r="AL31" s="413"/>
      <c r="AM31" s="413"/>
      <c r="AN31" s="413"/>
      <c r="AO31" s="413"/>
      <c r="AP31" s="461"/>
      <c r="AQ31" s="461"/>
      <c r="AR31" s="461"/>
      <c r="AS31" s="461"/>
      <c r="AT31" s="461"/>
      <c r="AU31" s="461"/>
      <c r="AV31" s="190"/>
      <c r="AW31" s="242"/>
      <c r="AX31" s="191"/>
      <c r="AY31" s="190"/>
      <c r="AZ31" s="191"/>
      <c r="BA31" s="190"/>
      <c r="BB31" s="191"/>
      <c r="BC31" s="196"/>
      <c r="BD31" s="220"/>
      <c r="BE31" s="197"/>
      <c r="BF31" s="468"/>
      <c r="BG31" s="469"/>
      <c r="BH31" s="469"/>
      <c r="BI31" s="470"/>
    </row>
    <row r="32" spans="2:61" ht="16.5" customHeight="1" thickTop="1" thickBot="1">
      <c r="B32" s="461"/>
      <c r="C32" s="461"/>
      <c r="D32" s="461"/>
      <c r="E32" s="461"/>
      <c r="F32" s="461"/>
      <c r="G32" s="461"/>
      <c r="H32" s="461"/>
      <c r="I32" s="461"/>
      <c r="J32" s="461"/>
      <c r="K32" s="413"/>
      <c r="L32" s="413"/>
      <c r="M32" s="413"/>
      <c r="N32" s="413"/>
      <c r="O32" s="413"/>
      <c r="P32" s="413"/>
      <c r="Q32" s="413"/>
      <c r="R32" s="413"/>
      <c r="S32" s="413"/>
      <c r="T32" s="215"/>
      <c r="U32" s="216"/>
      <c r="V32" s="216"/>
      <c r="W32" s="216"/>
      <c r="X32" s="216"/>
      <c r="Y32" s="216"/>
      <c r="Z32" s="216"/>
      <c r="AA32" s="216"/>
      <c r="AB32" s="216"/>
      <c r="AC32" s="216"/>
      <c r="AD32" s="216"/>
      <c r="AE32" s="216"/>
      <c r="AF32" s="217"/>
      <c r="AG32" s="413"/>
      <c r="AH32" s="413"/>
      <c r="AI32" s="413"/>
      <c r="AJ32" s="413"/>
      <c r="AK32" s="413"/>
      <c r="AL32" s="413"/>
      <c r="AM32" s="413"/>
      <c r="AN32" s="413"/>
      <c r="AO32" s="413"/>
      <c r="AP32" s="461"/>
      <c r="AQ32" s="461"/>
      <c r="AR32" s="461"/>
      <c r="AS32" s="461"/>
      <c r="AT32" s="461"/>
      <c r="AU32" s="461"/>
      <c r="AV32" s="192"/>
      <c r="AW32" s="243"/>
      <c r="AX32" s="193"/>
      <c r="AY32" s="192"/>
      <c r="AZ32" s="193"/>
      <c r="BA32" s="192"/>
      <c r="BB32" s="193"/>
      <c r="BC32" s="198"/>
      <c r="BD32" s="221"/>
      <c r="BE32" s="199"/>
      <c r="BF32" s="471"/>
      <c r="BG32" s="472"/>
      <c r="BH32" s="472"/>
      <c r="BI32" s="473"/>
    </row>
    <row r="33" spans="2:61" ht="16.5" customHeight="1" thickTop="1" thickBot="1">
      <c r="B33" s="461" t="s">
        <v>19</v>
      </c>
      <c r="C33" s="461"/>
      <c r="D33" s="461"/>
      <c r="E33" s="461"/>
      <c r="F33" s="461"/>
      <c r="G33" s="461"/>
      <c r="H33" s="461"/>
      <c r="I33" s="461"/>
      <c r="J33" s="461"/>
      <c r="K33" s="617" t="s">
        <v>358</v>
      </c>
      <c r="L33" s="617"/>
      <c r="M33" s="617"/>
      <c r="N33" s="617"/>
      <c r="O33" s="617"/>
      <c r="P33" s="617"/>
      <c r="Q33" s="617"/>
      <c r="R33" s="617"/>
      <c r="S33" s="617"/>
      <c r="T33" s="461" t="s">
        <v>20</v>
      </c>
      <c r="U33" s="461"/>
      <c r="V33" s="461"/>
      <c r="W33" s="461"/>
      <c r="X33" s="461"/>
      <c r="Y33" s="461"/>
      <c r="Z33" s="461"/>
      <c r="AA33" s="461"/>
      <c r="AB33" s="461"/>
      <c r="AC33" s="461"/>
      <c r="AD33" s="461"/>
      <c r="AE33" s="461"/>
      <c r="AF33" s="461"/>
      <c r="AG33" s="460" t="s">
        <v>129</v>
      </c>
      <c r="AH33" s="460"/>
      <c r="AI33" s="460"/>
      <c r="AJ33" s="460"/>
      <c r="AK33" s="460"/>
      <c r="AL33" s="460"/>
      <c r="AM33" s="460"/>
      <c r="AN33" s="460"/>
      <c r="AO33" s="460"/>
      <c r="AP33" s="506" t="s">
        <v>327</v>
      </c>
      <c r="AQ33" s="506"/>
      <c r="AR33" s="506"/>
      <c r="AS33" s="506"/>
      <c r="AT33" s="506"/>
      <c r="AU33" s="506"/>
      <c r="AV33" s="188" t="s">
        <v>328</v>
      </c>
      <c r="AW33" s="241"/>
      <c r="AX33" s="189"/>
      <c r="AY33" s="188">
        <v>1994</v>
      </c>
      <c r="AZ33" s="189"/>
      <c r="BA33" s="188"/>
      <c r="BB33" s="189"/>
      <c r="BC33" s="188"/>
      <c r="BD33" s="241"/>
      <c r="BE33" s="189"/>
      <c r="BF33" s="459"/>
      <c r="BG33" s="241"/>
      <c r="BH33" s="241"/>
      <c r="BI33" s="189"/>
    </row>
    <row r="34" spans="2:61" ht="16.5" customHeight="1" thickTop="1" thickBot="1">
      <c r="B34" s="461"/>
      <c r="C34" s="461"/>
      <c r="D34" s="461"/>
      <c r="E34" s="461"/>
      <c r="F34" s="461"/>
      <c r="G34" s="461"/>
      <c r="H34" s="461"/>
      <c r="I34" s="461"/>
      <c r="J34" s="461"/>
      <c r="K34" s="617"/>
      <c r="L34" s="617"/>
      <c r="M34" s="617"/>
      <c r="N34" s="617"/>
      <c r="O34" s="617"/>
      <c r="P34" s="617"/>
      <c r="Q34" s="617"/>
      <c r="R34" s="617"/>
      <c r="S34" s="617"/>
      <c r="T34" s="461"/>
      <c r="U34" s="461"/>
      <c r="V34" s="461"/>
      <c r="W34" s="461"/>
      <c r="X34" s="461"/>
      <c r="Y34" s="461"/>
      <c r="Z34" s="461"/>
      <c r="AA34" s="461"/>
      <c r="AB34" s="461"/>
      <c r="AC34" s="461"/>
      <c r="AD34" s="461"/>
      <c r="AE34" s="461"/>
      <c r="AF34" s="461"/>
      <c r="AG34" s="460"/>
      <c r="AH34" s="460"/>
      <c r="AI34" s="460"/>
      <c r="AJ34" s="460"/>
      <c r="AK34" s="460"/>
      <c r="AL34" s="460"/>
      <c r="AM34" s="460"/>
      <c r="AN34" s="460"/>
      <c r="AO34" s="460"/>
      <c r="AP34" s="506"/>
      <c r="AQ34" s="506"/>
      <c r="AR34" s="506"/>
      <c r="AS34" s="506"/>
      <c r="AT34" s="506"/>
      <c r="AU34" s="506"/>
      <c r="AV34" s="190"/>
      <c r="AW34" s="242"/>
      <c r="AX34" s="191"/>
      <c r="AY34" s="190"/>
      <c r="AZ34" s="191"/>
      <c r="BA34" s="190"/>
      <c r="BB34" s="191"/>
      <c r="BC34" s="190"/>
      <c r="BD34" s="242"/>
      <c r="BE34" s="191"/>
      <c r="BF34" s="190"/>
      <c r="BG34" s="242"/>
      <c r="BH34" s="242"/>
      <c r="BI34" s="191"/>
    </row>
    <row r="35" spans="2:61" ht="16.5" customHeight="1" thickTop="1" thickBot="1">
      <c r="B35" s="461"/>
      <c r="C35" s="461"/>
      <c r="D35" s="461"/>
      <c r="E35" s="461"/>
      <c r="F35" s="461"/>
      <c r="G35" s="461"/>
      <c r="H35" s="461"/>
      <c r="I35" s="461"/>
      <c r="J35" s="461"/>
      <c r="K35" s="617"/>
      <c r="L35" s="617"/>
      <c r="M35" s="617"/>
      <c r="N35" s="617"/>
      <c r="O35" s="617"/>
      <c r="P35" s="617"/>
      <c r="Q35" s="617"/>
      <c r="R35" s="617"/>
      <c r="S35" s="617"/>
      <c r="T35" s="461"/>
      <c r="U35" s="461"/>
      <c r="V35" s="461"/>
      <c r="W35" s="461"/>
      <c r="X35" s="461"/>
      <c r="Y35" s="461"/>
      <c r="Z35" s="461"/>
      <c r="AA35" s="461"/>
      <c r="AB35" s="461"/>
      <c r="AC35" s="461"/>
      <c r="AD35" s="461"/>
      <c r="AE35" s="461"/>
      <c r="AF35" s="461"/>
      <c r="AG35" s="460"/>
      <c r="AH35" s="460"/>
      <c r="AI35" s="460"/>
      <c r="AJ35" s="460"/>
      <c r="AK35" s="460"/>
      <c r="AL35" s="460"/>
      <c r="AM35" s="460"/>
      <c r="AN35" s="460"/>
      <c r="AO35" s="460"/>
      <c r="AP35" s="506"/>
      <c r="AQ35" s="506"/>
      <c r="AR35" s="506"/>
      <c r="AS35" s="506"/>
      <c r="AT35" s="506"/>
      <c r="AU35" s="506"/>
      <c r="AV35" s="192"/>
      <c r="AW35" s="243"/>
      <c r="AX35" s="193"/>
      <c r="AY35" s="192"/>
      <c r="AZ35" s="193"/>
      <c r="BA35" s="192"/>
      <c r="BB35" s="193"/>
      <c r="BC35" s="192"/>
      <c r="BD35" s="243"/>
      <c r="BE35" s="193"/>
      <c r="BF35" s="192"/>
      <c r="BG35" s="243"/>
      <c r="BH35" s="243"/>
      <c r="BI35" s="193"/>
    </row>
    <row r="36" spans="2:61" ht="16.5" customHeight="1" thickTop="1" thickBot="1">
      <c r="B36" s="413" t="s">
        <v>405</v>
      </c>
      <c r="C36" s="413"/>
      <c r="D36" s="413"/>
      <c r="E36" s="413"/>
      <c r="F36" s="413"/>
      <c r="G36" s="413"/>
      <c r="H36" s="413"/>
      <c r="I36" s="413"/>
      <c r="J36" s="413"/>
      <c r="K36" s="413" t="s">
        <v>404</v>
      </c>
      <c r="L36" s="413"/>
      <c r="M36" s="413"/>
      <c r="N36" s="413"/>
      <c r="O36" s="413"/>
      <c r="P36" s="413"/>
      <c r="Q36" s="413"/>
      <c r="R36" s="413"/>
      <c r="S36" s="413"/>
      <c r="T36" s="341" t="s">
        <v>22</v>
      </c>
      <c r="U36" s="342"/>
      <c r="V36" s="342"/>
      <c r="W36" s="342"/>
      <c r="X36" s="342"/>
      <c r="Y36" s="342"/>
      <c r="Z36" s="342"/>
      <c r="AA36" s="342"/>
      <c r="AB36" s="342"/>
      <c r="AC36" s="342"/>
      <c r="AD36" s="342"/>
      <c r="AE36" s="342"/>
      <c r="AF36" s="343"/>
      <c r="AG36" s="460">
        <v>295.3</v>
      </c>
      <c r="AH36" s="460"/>
      <c r="AI36" s="460"/>
      <c r="AJ36" s="460"/>
      <c r="AK36" s="460"/>
      <c r="AL36" s="460"/>
      <c r="AM36" s="460"/>
      <c r="AN36" s="460"/>
      <c r="AO36" s="460"/>
      <c r="AP36" s="513" t="s">
        <v>329</v>
      </c>
      <c r="AQ36" s="514"/>
      <c r="AR36" s="514"/>
      <c r="AS36" s="514"/>
      <c r="AT36" s="514"/>
      <c r="AU36" s="515"/>
      <c r="AV36" s="188" t="s">
        <v>330</v>
      </c>
      <c r="AW36" s="241"/>
      <c r="AX36" s="189"/>
      <c r="AY36" s="507" t="s">
        <v>331</v>
      </c>
      <c r="AZ36" s="508"/>
      <c r="BA36" s="444"/>
      <c r="BB36" s="445"/>
      <c r="BC36" s="188"/>
      <c r="BD36" s="241"/>
      <c r="BE36" s="189"/>
      <c r="BF36" s="188"/>
      <c r="BG36" s="241"/>
      <c r="BH36" s="241"/>
      <c r="BI36" s="189"/>
    </row>
    <row r="37" spans="2:61" ht="16.5" customHeight="1" thickTop="1" thickBot="1">
      <c r="B37" s="413"/>
      <c r="C37" s="413"/>
      <c r="D37" s="413"/>
      <c r="E37" s="413"/>
      <c r="F37" s="413"/>
      <c r="G37" s="413"/>
      <c r="H37" s="413"/>
      <c r="I37" s="413"/>
      <c r="J37" s="413"/>
      <c r="K37" s="413"/>
      <c r="L37" s="413"/>
      <c r="M37" s="413"/>
      <c r="N37" s="413"/>
      <c r="O37" s="413"/>
      <c r="P37" s="413"/>
      <c r="Q37" s="413"/>
      <c r="R37" s="413"/>
      <c r="S37" s="413"/>
      <c r="T37" s="344"/>
      <c r="U37" s="345"/>
      <c r="V37" s="345"/>
      <c r="W37" s="345"/>
      <c r="X37" s="345"/>
      <c r="Y37" s="345"/>
      <c r="Z37" s="345"/>
      <c r="AA37" s="345"/>
      <c r="AB37" s="345"/>
      <c r="AC37" s="345"/>
      <c r="AD37" s="345"/>
      <c r="AE37" s="345"/>
      <c r="AF37" s="346"/>
      <c r="AG37" s="460"/>
      <c r="AH37" s="460"/>
      <c r="AI37" s="460"/>
      <c r="AJ37" s="460"/>
      <c r="AK37" s="460"/>
      <c r="AL37" s="460"/>
      <c r="AM37" s="460"/>
      <c r="AN37" s="460"/>
      <c r="AO37" s="460"/>
      <c r="AP37" s="516"/>
      <c r="AQ37" s="517"/>
      <c r="AR37" s="517"/>
      <c r="AS37" s="517"/>
      <c r="AT37" s="517"/>
      <c r="AU37" s="518"/>
      <c r="AV37" s="190"/>
      <c r="AW37" s="242"/>
      <c r="AX37" s="191"/>
      <c r="AY37" s="509"/>
      <c r="AZ37" s="510"/>
      <c r="BA37" s="446"/>
      <c r="BB37" s="447"/>
      <c r="BC37" s="190"/>
      <c r="BD37" s="242"/>
      <c r="BE37" s="191"/>
      <c r="BF37" s="190"/>
      <c r="BG37" s="242"/>
      <c r="BH37" s="242"/>
      <c r="BI37" s="191"/>
    </row>
    <row r="38" spans="2:61" ht="16.5" customHeight="1" thickTop="1" thickBot="1">
      <c r="B38" s="413"/>
      <c r="C38" s="413"/>
      <c r="D38" s="413"/>
      <c r="E38" s="413"/>
      <c r="F38" s="413"/>
      <c r="G38" s="413"/>
      <c r="H38" s="413"/>
      <c r="I38" s="413"/>
      <c r="J38" s="413"/>
      <c r="K38" s="413"/>
      <c r="L38" s="413"/>
      <c r="M38" s="413"/>
      <c r="N38" s="413"/>
      <c r="O38" s="413"/>
      <c r="P38" s="413"/>
      <c r="Q38" s="413"/>
      <c r="R38" s="413"/>
      <c r="S38" s="413"/>
      <c r="T38" s="347"/>
      <c r="U38" s="348"/>
      <c r="V38" s="348"/>
      <c r="W38" s="348"/>
      <c r="X38" s="348"/>
      <c r="Y38" s="348"/>
      <c r="Z38" s="348"/>
      <c r="AA38" s="348"/>
      <c r="AB38" s="348"/>
      <c r="AC38" s="348"/>
      <c r="AD38" s="348"/>
      <c r="AE38" s="348"/>
      <c r="AF38" s="349"/>
      <c r="AG38" s="460"/>
      <c r="AH38" s="460"/>
      <c r="AI38" s="460"/>
      <c r="AJ38" s="460"/>
      <c r="AK38" s="460"/>
      <c r="AL38" s="460"/>
      <c r="AM38" s="460"/>
      <c r="AN38" s="460"/>
      <c r="AO38" s="460"/>
      <c r="AP38" s="519"/>
      <c r="AQ38" s="520"/>
      <c r="AR38" s="520"/>
      <c r="AS38" s="520"/>
      <c r="AT38" s="520"/>
      <c r="AU38" s="521"/>
      <c r="AV38" s="192"/>
      <c r="AW38" s="243"/>
      <c r="AX38" s="193"/>
      <c r="AY38" s="511"/>
      <c r="AZ38" s="512"/>
      <c r="BA38" s="448"/>
      <c r="BB38" s="449"/>
      <c r="BC38" s="192"/>
      <c r="BD38" s="243"/>
      <c r="BE38" s="193"/>
      <c r="BF38" s="192"/>
      <c r="BG38" s="243"/>
      <c r="BH38" s="243"/>
      <c r="BI38" s="193"/>
    </row>
    <row r="39" spans="2:61" ht="16.5" customHeight="1" thickTop="1" thickBot="1">
      <c r="B39" s="413" t="s">
        <v>23</v>
      </c>
      <c r="C39" s="413"/>
      <c r="D39" s="413"/>
      <c r="E39" s="413"/>
      <c r="F39" s="413"/>
      <c r="G39" s="413"/>
      <c r="H39" s="413"/>
      <c r="I39" s="413"/>
      <c r="J39" s="413"/>
      <c r="K39" s="414" t="s">
        <v>258</v>
      </c>
      <c r="L39" s="414"/>
      <c r="M39" s="414"/>
      <c r="N39" s="414"/>
      <c r="O39" s="414"/>
      <c r="P39" s="414"/>
      <c r="Q39" s="414"/>
      <c r="R39" s="414"/>
      <c r="S39" s="414"/>
      <c r="T39" s="341" t="s">
        <v>177</v>
      </c>
      <c r="U39" s="342"/>
      <c r="V39" s="342"/>
      <c r="W39" s="342"/>
      <c r="X39" s="342"/>
      <c r="Y39" s="342"/>
      <c r="Z39" s="342"/>
      <c r="AA39" s="342"/>
      <c r="AB39" s="342"/>
      <c r="AC39" s="342"/>
      <c r="AD39" s="342"/>
      <c r="AE39" s="342"/>
      <c r="AF39" s="343"/>
      <c r="AG39" s="450">
        <v>1066</v>
      </c>
      <c r="AH39" s="451"/>
      <c r="AI39" s="451"/>
      <c r="AJ39" s="451"/>
      <c r="AK39" s="451"/>
      <c r="AL39" s="451"/>
      <c r="AM39" s="451"/>
      <c r="AN39" s="451"/>
      <c r="AO39" s="452"/>
      <c r="AP39" s="394" t="s">
        <v>24</v>
      </c>
      <c r="AQ39" s="395"/>
      <c r="AR39" s="395"/>
      <c r="AS39" s="395"/>
      <c r="AT39" s="395"/>
      <c r="AU39" s="395"/>
      <c r="AV39" s="395"/>
      <c r="AW39" s="395"/>
      <c r="AX39" s="395"/>
      <c r="AY39" s="400"/>
      <c r="AZ39" s="395" t="s">
        <v>25</v>
      </c>
      <c r="BA39" s="395"/>
      <c r="BB39" s="395"/>
      <c r="BC39" s="395"/>
      <c r="BD39" s="395"/>
      <c r="BE39" s="395"/>
      <c r="BF39" s="395"/>
      <c r="BG39" s="395"/>
      <c r="BH39" s="395"/>
      <c r="BI39" s="400"/>
    </row>
    <row r="40" spans="2:61" ht="16.5" customHeight="1" thickTop="1" thickBot="1">
      <c r="B40" s="413"/>
      <c r="C40" s="413"/>
      <c r="D40" s="413"/>
      <c r="E40" s="413"/>
      <c r="F40" s="413"/>
      <c r="G40" s="413"/>
      <c r="H40" s="413"/>
      <c r="I40" s="413"/>
      <c r="J40" s="413"/>
      <c r="K40" s="414"/>
      <c r="L40" s="414"/>
      <c r="M40" s="414"/>
      <c r="N40" s="414"/>
      <c r="O40" s="414"/>
      <c r="P40" s="414"/>
      <c r="Q40" s="414"/>
      <c r="R40" s="414"/>
      <c r="S40" s="414"/>
      <c r="T40" s="344"/>
      <c r="U40" s="345"/>
      <c r="V40" s="345"/>
      <c r="W40" s="345"/>
      <c r="X40" s="345"/>
      <c r="Y40" s="345"/>
      <c r="Z40" s="345"/>
      <c r="AA40" s="345"/>
      <c r="AB40" s="345"/>
      <c r="AC40" s="345"/>
      <c r="AD40" s="345"/>
      <c r="AE40" s="345"/>
      <c r="AF40" s="346"/>
      <c r="AG40" s="453"/>
      <c r="AH40" s="454"/>
      <c r="AI40" s="454"/>
      <c r="AJ40" s="454"/>
      <c r="AK40" s="454"/>
      <c r="AL40" s="454"/>
      <c r="AM40" s="454"/>
      <c r="AN40" s="454"/>
      <c r="AO40" s="455"/>
      <c r="AP40" s="396"/>
      <c r="AQ40" s="397"/>
      <c r="AR40" s="397"/>
      <c r="AS40" s="397"/>
      <c r="AT40" s="397"/>
      <c r="AU40" s="397"/>
      <c r="AV40" s="397"/>
      <c r="AW40" s="397"/>
      <c r="AX40" s="397"/>
      <c r="AY40" s="401"/>
      <c r="AZ40" s="397"/>
      <c r="BA40" s="397"/>
      <c r="BB40" s="397"/>
      <c r="BC40" s="397"/>
      <c r="BD40" s="397"/>
      <c r="BE40" s="397"/>
      <c r="BF40" s="397"/>
      <c r="BG40" s="397"/>
      <c r="BH40" s="397"/>
      <c r="BI40" s="401"/>
    </row>
    <row r="41" spans="2:61" ht="16.5" customHeight="1" thickTop="1" thickBot="1">
      <c r="B41" s="413"/>
      <c r="C41" s="413"/>
      <c r="D41" s="413"/>
      <c r="E41" s="413"/>
      <c r="F41" s="413"/>
      <c r="G41" s="413"/>
      <c r="H41" s="413"/>
      <c r="I41" s="413"/>
      <c r="J41" s="413"/>
      <c r="K41" s="414"/>
      <c r="L41" s="414"/>
      <c r="M41" s="414"/>
      <c r="N41" s="414"/>
      <c r="O41" s="414"/>
      <c r="P41" s="414"/>
      <c r="Q41" s="414"/>
      <c r="R41" s="414"/>
      <c r="S41" s="414"/>
      <c r="T41" s="347"/>
      <c r="U41" s="348"/>
      <c r="V41" s="348"/>
      <c r="W41" s="348"/>
      <c r="X41" s="348"/>
      <c r="Y41" s="348"/>
      <c r="Z41" s="348"/>
      <c r="AA41" s="348"/>
      <c r="AB41" s="348"/>
      <c r="AC41" s="348"/>
      <c r="AD41" s="348"/>
      <c r="AE41" s="348"/>
      <c r="AF41" s="349"/>
      <c r="AG41" s="456"/>
      <c r="AH41" s="457"/>
      <c r="AI41" s="457"/>
      <c r="AJ41" s="457"/>
      <c r="AK41" s="457"/>
      <c r="AL41" s="457"/>
      <c r="AM41" s="457"/>
      <c r="AN41" s="457"/>
      <c r="AO41" s="458"/>
      <c r="AP41" s="398"/>
      <c r="AQ41" s="399"/>
      <c r="AR41" s="399"/>
      <c r="AS41" s="399"/>
      <c r="AT41" s="399"/>
      <c r="AU41" s="399"/>
      <c r="AV41" s="399"/>
      <c r="AW41" s="399"/>
      <c r="AX41" s="399"/>
      <c r="AY41" s="402"/>
      <c r="AZ41" s="399"/>
      <c r="BA41" s="399"/>
      <c r="BB41" s="399"/>
      <c r="BC41" s="399"/>
      <c r="BD41" s="399"/>
      <c r="BE41" s="399"/>
      <c r="BF41" s="399"/>
      <c r="BG41" s="399"/>
      <c r="BH41" s="399"/>
      <c r="BI41" s="402"/>
    </row>
    <row r="42" spans="2:61" ht="16.5" customHeight="1" thickTop="1" thickBot="1">
      <c r="B42" s="413" t="s">
        <v>26</v>
      </c>
      <c r="C42" s="413"/>
      <c r="D42" s="413"/>
      <c r="E42" s="413"/>
      <c r="F42" s="413"/>
      <c r="G42" s="413"/>
      <c r="H42" s="413"/>
      <c r="I42" s="413"/>
      <c r="J42" s="413"/>
      <c r="K42" s="441" t="s">
        <v>257</v>
      </c>
      <c r="L42" s="441"/>
      <c r="M42" s="441"/>
      <c r="N42" s="441"/>
      <c r="O42" s="441"/>
      <c r="P42" s="441"/>
      <c r="Q42" s="441"/>
      <c r="R42" s="441"/>
      <c r="S42" s="441"/>
      <c r="T42" s="341" t="s">
        <v>27</v>
      </c>
      <c r="U42" s="342"/>
      <c r="V42" s="342"/>
      <c r="W42" s="342"/>
      <c r="X42" s="342"/>
      <c r="Y42" s="342"/>
      <c r="Z42" s="342"/>
      <c r="AA42" s="342"/>
      <c r="AB42" s="342"/>
      <c r="AC42" s="342"/>
      <c r="AD42" s="342"/>
      <c r="AE42" s="342"/>
      <c r="AF42" s="343"/>
      <c r="AG42" s="443">
        <v>1037</v>
      </c>
      <c r="AH42" s="443"/>
      <c r="AI42" s="443"/>
      <c r="AJ42" s="443"/>
      <c r="AK42" s="443"/>
      <c r="AL42" s="443"/>
      <c r="AM42" s="443"/>
      <c r="AN42" s="443"/>
      <c r="AO42" s="443"/>
      <c r="AP42" s="413" t="s">
        <v>28</v>
      </c>
      <c r="AQ42" s="413"/>
      <c r="AR42" s="413"/>
      <c r="AS42" s="413"/>
      <c r="AT42" s="413"/>
      <c r="AU42" s="413"/>
      <c r="AV42" s="413"/>
      <c r="AW42" s="413" t="s">
        <v>307</v>
      </c>
      <c r="AX42" s="413"/>
      <c r="AY42" s="413"/>
      <c r="AZ42" s="341" t="s">
        <v>178</v>
      </c>
      <c r="BA42" s="342"/>
      <c r="BB42" s="342"/>
      <c r="BC42" s="342"/>
      <c r="BD42" s="342"/>
      <c r="BE42" s="343"/>
      <c r="BF42" s="416">
        <f>BF48-BF45</f>
        <v>21</v>
      </c>
      <c r="BG42" s="417"/>
      <c r="BH42" s="407">
        <f>IFERROR(BF42/($N$231*0.06),"-")</f>
        <v>14.583333333333334</v>
      </c>
      <c r="BI42" s="408"/>
    </row>
    <row r="43" spans="2:61" ht="16.5" customHeight="1" thickTop="1" thickBot="1">
      <c r="B43" s="413"/>
      <c r="C43" s="413"/>
      <c r="D43" s="413"/>
      <c r="E43" s="413"/>
      <c r="F43" s="413"/>
      <c r="G43" s="413"/>
      <c r="H43" s="413"/>
      <c r="I43" s="413"/>
      <c r="J43" s="413"/>
      <c r="K43" s="441"/>
      <c r="L43" s="441"/>
      <c r="M43" s="441"/>
      <c r="N43" s="441"/>
      <c r="O43" s="441"/>
      <c r="P43" s="441"/>
      <c r="Q43" s="441"/>
      <c r="R43" s="441"/>
      <c r="S43" s="441"/>
      <c r="T43" s="344"/>
      <c r="U43" s="345"/>
      <c r="V43" s="345"/>
      <c r="W43" s="345"/>
      <c r="X43" s="345"/>
      <c r="Y43" s="345"/>
      <c r="Z43" s="345"/>
      <c r="AA43" s="345"/>
      <c r="AB43" s="345"/>
      <c r="AC43" s="345"/>
      <c r="AD43" s="345"/>
      <c r="AE43" s="345"/>
      <c r="AF43" s="346"/>
      <c r="AG43" s="443"/>
      <c r="AH43" s="443"/>
      <c r="AI43" s="443"/>
      <c r="AJ43" s="443"/>
      <c r="AK43" s="443"/>
      <c r="AL43" s="443"/>
      <c r="AM43" s="443"/>
      <c r="AN43" s="443"/>
      <c r="AO43" s="443"/>
      <c r="AP43" s="413"/>
      <c r="AQ43" s="413"/>
      <c r="AR43" s="413"/>
      <c r="AS43" s="413"/>
      <c r="AT43" s="413"/>
      <c r="AU43" s="413"/>
      <c r="AV43" s="413"/>
      <c r="AW43" s="413"/>
      <c r="AX43" s="413"/>
      <c r="AY43" s="413"/>
      <c r="AZ43" s="344"/>
      <c r="BA43" s="345"/>
      <c r="BB43" s="345"/>
      <c r="BC43" s="345"/>
      <c r="BD43" s="345"/>
      <c r="BE43" s="346"/>
      <c r="BF43" s="418"/>
      <c r="BG43" s="419"/>
      <c r="BH43" s="409"/>
      <c r="BI43" s="410"/>
    </row>
    <row r="44" spans="2:61" ht="16.5" customHeight="1" thickTop="1" thickBot="1">
      <c r="B44" s="413"/>
      <c r="C44" s="413"/>
      <c r="D44" s="413"/>
      <c r="E44" s="413"/>
      <c r="F44" s="413"/>
      <c r="G44" s="413"/>
      <c r="H44" s="413"/>
      <c r="I44" s="413"/>
      <c r="J44" s="413"/>
      <c r="K44" s="441"/>
      <c r="L44" s="441"/>
      <c r="M44" s="441"/>
      <c r="N44" s="441"/>
      <c r="O44" s="441"/>
      <c r="P44" s="441"/>
      <c r="Q44" s="441"/>
      <c r="R44" s="441"/>
      <c r="S44" s="441"/>
      <c r="T44" s="347"/>
      <c r="U44" s="348"/>
      <c r="V44" s="348"/>
      <c r="W44" s="348"/>
      <c r="X44" s="348"/>
      <c r="Y44" s="348"/>
      <c r="Z44" s="348"/>
      <c r="AA44" s="348"/>
      <c r="AB44" s="348"/>
      <c r="AC44" s="348"/>
      <c r="AD44" s="348"/>
      <c r="AE44" s="348"/>
      <c r="AF44" s="349"/>
      <c r="AG44" s="443"/>
      <c r="AH44" s="443"/>
      <c r="AI44" s="443"/>
      <c r="AJ44" s="443"/>
      <c r="AK44" s="443"/>
      <c r="AL44" s="443"/>
      <c r="AM44" s="443"/>
      <c r="AN44" s="443"/>
      <c r="AO44" s="443"/>
      <c r="AP44" s="413"/>
      <c r="AQ44" s="413"/>
      <c r="AR44" s="413"/>
      <c r="AS44" s="413"/>
      <c r="AT44" s="413"/>
      <c r="AU44" s="413"/>
      <c r="AV44" s="413"/>
      <c r="AW44" s="413"/>
      <c r="AX44" s="413"/>
      <c r="AY44" s="413"/>
      <c r="AZ44" s="347"/>
      <c r="BA44" s="348"/>
      <c r="BB44" s="348"/>
      <c r="BC44" s="348"/>
      <c r="BD44" s="348"/>
      <c r="BE44" s="349"/>
      <c r="BF44" s="420"/>
      <c r="BG44" s="421"/>
      <c r="BH44" s="411"/>
      <c r="BI44" s="412"/>
    </row>
    <row r="45" spans="2:61" ht="16.5" customHeight="1" thickTop="1" thickBot="1">
      <c r="B45" s="413" t="s">
        <v>29</v>
      </c>
      <c r="C45" s="413"/>
      <c r="D45" s="413"/>
      <c r="E45" s="413"/>
      <c r="F45" s="413"/>
      <c r="G45" s="413"/>
      <c r="H45" s="413"/>
      <c r="I45" s="413"/>
      <c r="J45" s="413"/>
      <c r="K45" s="431" t="s">
        <v>256</v>
      </c>
      <c r="L45" s="431"/>
      <c r="M45" s="431"/>
      <c r="N45" s="431"/>
      <c r="O45" s="431"/>
      <c r="P45" s="431"/>
      <c r="Q45" s="431"/>
      <c r="R45" s="431"/>
      <c r="S45" s="431"/>
      <c r="T45" s="341" t="s">
        <v>30</v>
      </c>
      <c r="U45" s="342"/>
      <c r="V45" s="342"/>
      <c r="W45" s="342"/>
      <c r="X45" s="342"/>
      <c r="Y45" s="342"/>
      <c r="Z45" s="342"/>
      <c r="AA45" s="342"/>
      <c r="AB45" s="342"/>
      <c r="AC45" s="342"/>
      <c r="AD45" s="342"/>
      <c r="AE45" s="342"/>
      <c r="AF45" s="343"/>
      <c r="AG45" s="432">
        <f>AG39-'16.02'!AG39</f>
        <v>0</v>
      </c>
      <c r="AH45" s="433"/>
      <c r="AI45" s="433"/>
      <c r="AJ45" s="433"/>
      <c r="AK45" s="433"/>
      <c r="AL45" s="433"/>
      <c r="AM45" s="433"/>
      <c r="AN45" s="433"/>
      <c r="AO45" s="434"/>
      <c r="AP45" s="413" t="s">
        <v>31</v>
      </c>
      <c r="AQ45" s="413"/>
      <c r="AR45" s="413"/>
      <c r="AS45" s="413"/>
      <c r="AT45" s="413"/>
      <c r="AU45" s="413"/>
      <c r="AV45" s="413"/>
      <c r="AW45" s="413">
        <v>170</v>
      </c>
      <c r="AX45" s="413"/>
      <c r="AY45" s="413"/>
      <c r="AZ45" s="341" t="s">
        <v>179</v>
      </c>
      <c r="BA45" s="342"/>
      <c r="BB45" s="342"/>
      <c r="BC45" s="342"/>
      <c r="BD45" s="342"/>
      <c r="BE45" s="343"/>
      <c r="BF45" s="416">
        <v>70</v>
      </c>
      <c r="BG45" s="417"/>
      <c r="BH45" s="407">
        <f>IFERROR(BF45/($N$231*0.06),"-")</f>
        <v>48.611111111111114</v>
      </c>
      <c r="BI45" s="408"/>
    </row>
    <row r="46" spans="2:61" ht="16.5" customHeight="1" thickTop="1" thickBot="1">
      <c r="B46" s="413"/>
      <c r="C46" s="413"/>
      <c r="D46" s="413"/>
      <c r="E46" s="413"/>
      <c r="F46" s="413"/>
      <c r="G46" s="413"/>
      <c r="H46" s="413"/>
      <c r="I46" s="413"/>
      <c r="J46" s="413"/>
      <c r="K46" s="431"/>
      <c r="L46" s="431"/>
      <c r="M46" s="431"/>
      <c r="N46" s="431"/>
      <c r="O46" s="431"/>
      <c r="P46" s="431"/>
      <c r="Q46" s="431"/>
      <c r="R46" s="431"/>
      <c r="S46" s="431"/>
      <c r="T46" s="344"/>
      <c r="U46" s="345"/>
      <c r="V46" s="345"/>
      <c r="W46" s="345"/>
      <c r="X46" s="345"/>
      <c r="Y46" s="345"/>
      <c r="Z46" s="345"/>
      <c r="AA46" s="345"/>
      <c r="AB46" s="345"/>
      <c r="AC46" s="345"/>
      <c r="AD46" s="345"/>
      <c r="AE46" s="345"/>
      <c r="AF46" s="346"/>
      <c r="AG46" s="435"/>
      <c r="AH46" s="436"/>
      <c r="AI46" s="436"/>
      <c r="AJ46" s="436"/>
      <c r="AK46" s="436"/>
      <c r="AL46" s="436"/>
      <c r="AM46" s="436"/>
      <c r="AN46" s="436"/>
      <c r="AO46" s="437"/>
      <c r="AP46" s="413"/>
      <c r="AQ46" s="413"/>
      <c r="AR46" s="413"/>
      <c r="AS46" s="413"/>
      <c r="AT46" s="413"/>
      <c r="AU46" s="413"/>
      <c r="AV46" s="413"/>
      <c r="AW46" s="413"/>
      <c r="AX46" s="413"/>
      <c r="AY46" s="413"/>
      <c r="AZ46" s="344"/>
      <c r="BA46" s="345"/>
      <c r="BB46" s="345"/>
      <c r="BC46" s="345"/>
      <c r="BD46" s="345"/>
      <c r="BE46" s="346"/>
      <c r="BF46" s="418"/>
      <c r="BG46" s="419"/>
      <c r="BH46" s="409"/>
      <c r="BI46" s="410"/>
    </row>
    <row r="47" spans="2:61" ht="16.5" customHeight="1" thickTop="1" thickBot="1">
      <c r="B47" s="413"/>
      <c r="C47" s="413"/>
      <c r="D47" s="413"/>
      <c r="E47" s="413"/>
      <c r="F47" s="413"/>
      <c r="G47" s="413"/>
      <c r="H47" s="413"/>
      <c r="I47" s="413"/>
      <c r="J47" s="413"/>
      <c r="K47" s="431"/>
      <c r="L47" s="431"/>
      <c r="M47" s="431"/>
      <c r="N47" s="431"/>
      <c r="O47" s="431"/>
      <c r="P47" s="431"/>
      <c r="Q47" s="431"/>
      <c r="R47" s="431"/>
      <c r="S47" s="431"/>
      <c r="T47" s="347"/>
      <c r="U47" s="348"/>
      <c r="V47" s="348"/>
      <c r="W47" s="348"/>
      <c r="X47" s="348"/>
      <c r="Y47" s="348"/>
      <c r="Z47" s="348"/>
      <c r="AA47" s="348"/>
      <c r="AB47" s="348"/>
      <c r="AC47" s="348"/>
      <c r="AD47" s="348"/>
      <c r="AE47" s="348"/>
      <c r="AF47" s="349"/>
      <c r="AG47" s="438"/>
      <c r="AH47" s="439"/>
      <c r="AI47" s="439"/>
      <c r="AJ47" s="439"/>
      <c r="AK47" s="439"/>
      <c r="AL47" s="439"/>
      <c r="AM47" s="439"/>
      <c r="AN47" s="439"/>
      <c r="AO47" s="440"/>
      <c r="AP47" s="413"/>
      <c r="AQ47" s="413"/>
      <c r="AR47" s="413"/>
      <c r="AS47" s="413"/>
      <c r="AT47" s="413"/>
      <c r="AU47" s="413"/>
      <c r="AV47" s="413"/>
      <c r="AW47" s="413"/>
      <c r="AX47" s="413"/>
      <c r="AY47" s="413"/>
      <c r="AZ47" s="347"/>
      <c r="BA47" s="348"/>
      <c r="BB47" s="348"/>
      <c r="BC47" s="348"/>
      <c r="BD47" s="348"/>
      <c r="BE47" s="349"/>
      <c r="BF47" s="420"/>
      <c r="BG47" s="421"/>
      <c r="BH47" s="411"/>
      <c r="BI47" s="412"/>
    </row>
    <row r="48" spans="2:61" ht="15" customHeight="1" thickTop="1" thickBot="1">
      <c r="B48" s="413" t="s">
        <v>32</v>
      </c>
      <c r="C48" s="413"/>
      <c r="D48" s="413"/>
      <c r="E48" s="413"/>
      <c r="F48" s="413"/>
      <c r="G48" s="413"/>
      <c r="H48" s="413"/>
      <c r="I48" s="413"/>
      <c r="J48" s="413"/>
      <c r="K48" s="414"/>
      <c r="L48" s="414"/>
      <c r="M48" s="414"/>
      <c r="N48" s="414"/>
      <c r="O48" s="414"/>
      <c r="P48" s="414"/>
      <c r="Q48" s="414"/>
      <c r="R48" s="414"/>
      <c r="S48" s="414"/>
      <c r="T48" s="341" t="s">
        <v>33</v>
      </c>
      <c r="U48" s="342"/>
      <c r="V48" s="342"/>
      <c r="W48" s="342"/>
      <c r="X48" s="342"/>
      <c r="Y48" s="342"/>
      <c r="Z48" s="342"/>
      <c r="AA48" s="342"/>
      <c r="AB48" s="342"/>
      <c r="AC48" s="342"/>
      <c r="AD48" s="342"/>
      <c r="AE48" s="342"/>
      <c r="AF48" s="343"/>
      <c r="AG48" s="422" t="s">
        <v>446</v>
      </c>
      <c r="AH48" s="423"/>
      <c r="AI48" s="423"/>
      <c r="AJ48" s="423"/>
      <c r="AK48" s="423"/>
      <c r="AL48" s="423"/>
      <c r="AM48" s="423"/>
      <c r="AN48" s="423"/>
      <c r="AO48" s="424"/>
      <c r="AP48" s="341" t="s">
        <v>34</v>
      </c>
      <c r="AQ48" s="342"/>
      <c r="AR48" s="342"/>
      <c r="AS48" s="342"/>
      <c r="AT48" s="342"/>
      <c r="AU48" s="342"/>
      <c r="AV48" s="343"/>
      <c r="AW48" s="413">
        <v>1776</v>
      </c>
      <c r="AX48" s="413"/>
      <c r="AY48" s="413"/>
      <c r="AZ48" s="341" t="s">
        <v>180</v>
      </c>
      <c r="BA48" s="342"/>
      <c r="BB48" s="342"/>
      <c r="BC48" s="342"/>
      <c r="BD48" s="342"/>
      <c r="BE48" s="343"/>
      <c r="BF48" s="416">
        <f>E279</f>
        <v>91</v>
      </c>
      <c r="BG48" s="417"/>
      <c r="BH48" s="407">
        <f>IFERROR(BF48/(N231*0.06),"-")</f>
        <v>63.19444444444445</v>
      </c>
      <c r="BI48" s="408"/>
    </row>
    <row r="49" spans="2:64" ht="15" customHeight="1" thickTop="1" thickBot="1">
      <c r="B49" s="413"/>
      <c r="C49" s="413"/>
      <c r="D49" s="413"/>
      <c r="E49" s="413"/>
      <c r="F49" s="413"/>
      <c r="G49" s="413"/>
      <c r="H49" s="413"/>
      <c r="I49" s="413"/>
      <c r="J49" s="413"/>
      <c r="K49" s="414"/>
      <c r="L49" s="414"/>
      <c r="M49" s="414"/>
      <c r="N49" s="414"/>
      <c r="O49" s="414"/>
      <c r="P49" s="414"/>
      <c r="Q49" s="414"/>
      <c r="R49" s="414"/>
      <c r="S49" s="414"/>
      <c r="T49" s="344"/>
      <c r="U49" s="345"/>
      <c r="V49" s="345"/>
      <c r="W49" s="345"/>
      <c r="X49" s="345"/>
      <c r="Y49" s="345"/>
      <c r="Z49" s="345"/>
      <c r="AA49" s="345"/>
      <c r="AB49" s="345"/>
      <c r="AC49" s="345"/>
      <c r="AD49" s="345"/>
      <c r="AE49" s="345"/>
      <c r="AF49" s="346"/>
      <c r="AG49" s="425"/>
      <c r="AH49" s="426"/>
      <c r="AI49" s="426"/>
      <c r="AJ49" s="426"/>
      <c r="AK49" s="426"/>
      <c r="AL49" s="426"/>
      <c r="AM49" s="426"/>
      <c r="AN49" s="426"/>
      <c r="AO49" s="427"/>
      <c r="AP49" s="344"/>
      <c r="AQ49" s="345"/>
      <c r="AR49" s="345"/>
      <c r="AS49" s="345"/>
      <c r="AT49" s="345"/>
      <c r="AU49" s="345"/>
      <c r="AV49" s="346"/>
      <c r="AW49" s="413"/>
      <c r="AX49" s="413"/>
      <c r="AY49" s="413"/>
      <c r="AZ49" s="344"/>
      <c r="BA49" s="345"/>
      <c r="BB49" s="345"/>
      <c r="BC49" s="345"/>
      <c r="BD49" s="345"/>
      <c r="BE49" s="346"/>
      <c r="BF49" s="418"/>
      <c r="BG49" s="419"/>
      <c r="BH49" s="409"/>
      <c r="BI49" s="410"/>
    </row>
    <row r="50" spans="2:64" ht="15" customHeight="1" thickTop="1" thickBot="1">
      <c r="B50" s="413"/>
      <c r="C50" s="413"/>
      <c r="D50" s="413"/>
      <c r="E50" s="413"/>
      <c r="F50" s="413"/>
      <c r="G50" s="413"/>
      <c r="H50" s="413"/>
      <c r="I50" s="413"/>
      <c r="J50" s="413"/>
      <c r="K50" s="414"/>
      <c r="L50" s="414"/>
      <c r="M50" s="414"/>
      <c r="N50" s="414"/>
      <c r="O50" s="414"/>
      <c r="P50" s="414"/>
      <c r="Q50" s="414"/>
      <c r="R50" s="414"/>
      <c r="S50" s="414"/>
      <c r="T50" s="347"/>
      <c r="U50" s="348"/>
      <c r="V50" s="348"/>
      <c r="W50" s="348"/>
      <c r="X50" s="348"/>
      <c r="Y50" s="348"/>
      <c r="Z50" s="348"/>
      <c r="AA50" s="348"/>
      <c r="AB50" s="348"/>
      <c r="AC50" s="348"/>
      <c r="AD50" s="348"/>
      <c r="AE50" s="348"/>
      <c r="AF50" s="349"/>
      <c r="AG50" s="428"/>
      <c r="AH50" s="429"/>
      <c r="AI50" s="429"/>
      <c r="AJ50" s="429"/>
      <c r="AK50" s="429"/>
      <c r="AL50" s="429"/>
      <c r="AM50" s="429"/>
      <c r="AN50" s="429"/>
      <c r="AO50" s="430"/>
      <c r="AP50" s="347"/>
      <c r="AQ50" s="348"/>
      <c r="AR50" s="348"/>
      <c r="AS50" s="348"/>
      <c r="AT50" s="348"/>
      <c r="AU50" s="348"/>
      <c r="AV50" s="349"/>
      <c r="AW50" s="413"/>
      <c r="AX50" s="413"/>
      <c r="AY50" s="413"/>
      <c r="AZ50" s="347"/>
      <c r="BA50" s="348"/>
      <c r="BB50" s="348"/>
      <c r="BC50" s="348"/>
      <c r="BD50" s="348"/>
      <c r="BE50" s="349"/>
      <c r="BF50" s="420"/>
      <c r="BG50" s="421"/>
      <c r="BH50" s="411"/>
      <c r="BI50" s="412"/>
    </row>
    <row r="51" spans="2:64" ht="15" customHeight="1" thickTop="1" thickBot="1">
      <c r="B51" s="413" t="s">
        <v>35</v>
      </c>
      <c r="C51" s="413"/>
      <c r="D51" s="413"/>
      <c r="E51" s="413"/>
      <c r="F51" s="413"/>
      <c r="G51" s="413"/>
      <c r="H51" s="413"/>
      <c r="I51" s="413"/>
      <c r="J51" s="413"/>
      <c r="K51" s="414" t="s">
        <v>133</v>
      </c>
      <c r="L51" s="414"/>
      <c r="M51" s="414"/>
      <c r="N51" s="414"/>
      <c r="O51" s="414"/>
      <c r="P51" s="414"/>
      <c r="Q51" s="414"/>
      <c r="R51" s="414"/>
      <c r="S51" s="414"/>
      <c r="T51" s="413"/>
      <c r="U51" s="413"/>
      <c r="V51" s="413"/>
      <c r="W51" s="413"/>
      <c r="X51" s="413"/>
      <c r="Y51" s="413"/>
      <c r="Z51" s="413"/>
      <c r="AA51" s="413"/>
      <c r="AB51" s="413"/>
      <c r="AC51" s="413"/>
      <c r="AD51" s="413"/>
      <c r="AE51" s="413"/>
      <c r="AF51" s="413"/>
      <c r="AG51" s="413"/>
      <c r="AH51" s="413"/>
      <c r="AI51" s="413"/>
      <c r="AJ51" s="413"/>
      <c r="AK51" s="413"/>
      <c r="AL51" s="413"/>
      <c r="AM51" s="413"/>
      <c r="AN51" s="413"/>
      <c r="AO51" s="413"/>
      <c r="AP51" s="341"/>
      <c r="AQ51" s="342"/>
      <c r="AR51" s="342"/>
      <c r="AS51" s="342"/>
      <c r="AT51" s="342"/>
      <c r="AU51" s="342"/>
      <c r="AV51" s="343"/>
      <c r="AW51" s="413"/>
      <c r="AX51" s="413"/>
      <c r="AY51" s="413"/>
      <c r="AZ51" s="341" t="s">
        <v>181</v>
      </c>
      <c r="BA51" s="342"/>
      <c r="BB51" s="342"/>
      <c r="BC51" s="342"/>
      <c r="BD51" s="342"/>
      <c r="BE51" s="343"/>
      <c r="BF51" s="416">
        <f>IFERROR(BF48+B279,"-")</f>
        <v>123</v>
      </c>
      <c r="BG51" s="417"/>
      <c r="BH51" s="407">
        <f>IFERROR(BF51/(N231*0.06),"-")</f>
        <v>85.416666666666671</v>
      </c>
      <c r="BI51" s="408"/>
    </row>
    <row r="52" spans="2:64" ht="15" customHeight="1" thickTop="1" thickBot="1">
      <c r="B52" s="413"/>
      <c r="C52" s="413"/>
      <c r="D52" s="413"/>
      <c r="E52" s="413"/>
      <c r="F52" s="413"/>
      <c r="G52" s="413"/>
      <c r="H52" s="413"/>
      <c r="I52" s="413"/>
      <c r="J52" s="413"/>
      <c r="K52" s="414"/>
      <c r="L52" s="414"/>
      <c r="M52" s="414"/>
      <c r="N52" s="414"/>
      <c r="O52" s="414"/>
      <c r="P52" s="414"/>
      <c r="Q52" s="414"/>
      <c r="R52" s="414"/>
      <c r="S52" s="414"/>
      <c r="T52" s="413"/>
      <c r="U52" s="413"/>
      <c r="V52" s="413"/>
      <c r="W52" s="413"/>
      <c r="X52" s="413"/>
      <c r="Y52" s="413"/>
      <c r="Z52" s="413"/>
      <c r="AA52" s="413"/>
      <c r="AB52" s="413"/>
      <c r="AC52" s="413"/>
      <c r="AD52" s="413"/>
      <c r="AE52" s="413"/>
      <c r="AF52" s="413"/>
      <c r="AG52" s="413"/>
      <c r="AH52" s="413"/>
      <c r="AI52" s="413"/>
      <c r="AJ52" s="413"/>
      <c r="AK52" s="413"/>
      <c r="AL52" s="413"/>
      <c r="AM52" s="413"/>
      <c r="AN52" s="413"/>
      <c r="AO52" s="413"/>
      <c r="AP52" s="344"/>
      <c r="AQ52" s="345"/>
      <c r="AR52" s="345"/>
      <c r="AS52" s="345"/>
      <c r="AT52" s="345"/>
      <c r="AU52" s="345"/>
      <c r="AV52" s="346"/>
      <c r="AW52" s="413"/>
      <c r="AX52" s="413"/>
      <c r="AY52" s="413"/>
      <c r="AZ52" s="344"/>
      <c r="BA52" s="345"/>
      <c r="BB52" s="345"/>
      <c r="BC52" s="345"/>
      <c r="BD52" s="345"/>
      <c r="BE52" s="346"/>
      <c r="BF52" s="418"/>
      <c r="BG52" s="419"/>
      <c r="BH52" s="409"/>
      <c r="BI52" s="410"/>
    </row>
    <row r="53" spans="2:64" ht="15" customHeight="1" thickTop="1" thickBot="1">
      <c r="B53" s="413"/>
      <c r="C53" s="413"/>
      <c r="D53" s="413"/>
      <c r="E53" s="413"/>
      <c r="F53" s="413"/>
      <c r="G53" s="413"/>
      <c r="H53" s="413"/>
      <c r="I53" s="413"/>
      <c r="J53" s="413"/>
      <c r="K53" s="414"/>
      <c r="L53" s="414"/>
      <c r="M53" s="414"/>
      <c r="N53" s="414"/>
      <c r="O53" s="414"/>
      <c r="P53" s="414"/>
      <c r="Q53" s="414"/>
      <c r="R53" s="414"/>
      <c r="S53" s="414"/>
      <c r="T53" s="413"/>
      <c r="U53" s="413"/>
      <c r="V53" s="413"/>
      <c r="W53" s="413"/>
      <c r="X53" s="413"/>
      <c r="Y53" s="413"/>
      <c r="Z53" s="413"/>
      <c r="AA53" s="413"/>
      <c r="AB53" s="413"/>
      <c r="AC53" s="413"/>
      <c r="AD53" s="413"/>
      <c r="AE53" s="413"/>
      <c r="AF53" s="413"/>
      <c r="AG53" s="413"/>
      <c r="AH53" s="413"/>
      <c r="AI53" s="413"/>
      <c r="AJ53" s="413"/>
      <c r="AK53" s="413"/>
      <c r="AL53" s="413"/>
      <c r="AM53" s="413"/>
      <c r="AN53" s="413"/>
      <c r="AO53" s="413"/>
      <c r="AP53" s="347"/>
      <c r="AQ53" s="348"/>
      <c r="AR53" s="348"/>
      <c r="AS53" s="348"/>
      <c r="AT53" s="348"/>
      <c r="AU53" s="348"/>
      <c r="AV53" s="349"/>
      <c r="AW53" s="413"/>
      <c r="AX53" s="413"/>
      <c r="AY53" s="413"/>
      <c r="AZ53" s="347"/>
      <c r="BA53" s="348"/>
      <c r="BB53" s="348"/>
      <c r="BC53" s="348"/>
      <c r="BD53" s="348"/>
      <c r="BE53" s="349"/>
      <c r="BF53" s="420"/>
      <c r="BG53" s="421"/>
      <c r="BH53" s="411"/>
      <c r="BI53" s="412"/>
    </row>
    <row r="54" spans="2:64" ht="15.75" customHeight="1" thickTop="1">
      <c r="B54" s="394" t="s">
        <v>36</v>
      </c>
      <c r="C54" s="395"/>
      <c r="D54" s="395"/>
      <c r="E54" s="395"/>
      <c r="F54" s="395"/>
      <c r="G54" s="395"/>
      <c r="H54" s="395"/>
      <c r="I54" s="395"/>
      <c r="J54" s="395"/>
      <c r="K54" s="395"/>
      <c r="L54" s="395"/>
      <c r="M54" s="395"/>
      <c r="N54" s="395"/>
      <c r="O54" s="395"/>
      <c r="P54" s="395"/>
      <c r="Q54" s="395"/>
      <c r="R54" s="395"/>
      <c r="S54" s="395"/>
      <c r="T54" s="395"/>
      <c r="U54" s="395"/>
      <c r="V54" s="395"/>
      <c r="W54" s="395"/>
      <c r="X54" s="395"/>
      <c r="Y54" s="395"/>
      <c r="Z54" s="395"/>
      <c r="AA54" s="395"/>
      <c r="AB54" s="395"/>
      <c r="AC54" s="395"/>
      <c r="AD54" s="395"/>
      <c r="AE54" s="395"/>
      <c r="AF54" s="395"/>
      <c r="AG54" s="395" t="s">
        <v>37</v>
      </c>
      <c r="AH54" s="395"/>
      <c r="AI54" s="395"/>
      <c r="AJ54" s="395"/>
      <c r="AK54" s="395"/>
      <c r="AL54" s="395"/>
      <c r="AM54" s="395"/>
      <c r="AN54" s="395"/>
      <c r="AO54" s="395"/>
      <c r="AP54" s="395"/>
      <c r="AQ54" s="395"/>
      <c r="AR54" s="395"/>
      <c r="AS54" s="395"/>
      <c r="AT54" s="395"/>
      <c r="AU54" s="395"/>
      <c r="AV54" s="395"/>
      <c r="AW54" s="395"/>
      <c r="AX54" s="395"/>
      <c r="AY54" s="395"/>
      <c r="AZ54" s="395"/>
      <c r="BA54" s="395"/>
      <c r="BB54" s="395"/>
      <c r="BC54" s="395"/>
      <c r="BD54" s="395"/>
      <c r="BE54" s="395"/>
      <c r="BF54" s="395"/>
      <c r="BG54" s="395"/>
      <c r="BH54" s="395"/>
      <c r="BI54" s="400"/>
    </row>
    <row r="55" spans="2:64" ht="15" customHeight="1">
      <c r="B55" s="396"/>
      <c r="C55" s="397"/>
      <c r="D55" s="397"/>
      <c r="E55" s="397"/>
      <c r="F55" s="397"/>
      <c r="G55" s="397"/>
      <c r="H55" s="397"/>
      <c r="I55" s="397"/>
      <c r="J55" s="397"/>
      <c r="K55" s="397"/>
      <c r="L55" s="397"/>
      <c r="M55" s="397"/>
      <c r="N55" s="397"/>
      <c r="O55" s="397"/>
      <c r="P55" s="397"/>
      <c r="Q55" s="397"/>
      <c r="R55" s="397"/>
      <c r="S55" s="397"/>
      <c r="T55" s="397"/>
      <c r="U55" s="397"/>
      <c r="V55" s="397"/>
      <c r="W55" s="397"/>
      <c r="X55" s="397"/>
      <c r="Y55" s="397"/>
      <c r="Z55" s="397"/>
      <c r="AA55" s="397"/>
      <c r="AB55" s="397"/>
      <c r="AC55" s="397"/>
      <c r="AD55" s="397"/>
      <c r="AE55" s="397"/>
      <c r="AF55" s="397"/>
      <c r="AG55" s="397"/>
      <c r="AH55" s="397"/>
      <c r="AI55" s="397"/>
      <c r="AJ55" s="397"/>
      <c r="AK55" s="397"/>
      <c r="AL55" s="397"/>
      <c r="AM55" s="397"/>
      <c r="AN55" s="397"/>
      <c r="AO55" s="397"/>
      <c r="AP55" s="397"/>
      <c r="AQ55" s="397"/>
      <c r="AR55" s="397"/>
      <c r="AS55" s="397"/>
      <c r="AT55" s="397"/>
      <c r="AU55" s="397"/>
      <c r="AV55" s="397"/>
      <c r="AW55" s="397"/>
      <c r="AX55" s="397"/>
      <c r="AY55" s="397"/>
      <c r="AZ55" s="397"/>
      <c r="BA55" s="397"/>
      <c r="BB55" s="397"/>
      <c r="BC55" s="397"/>
      <c r="BD55" s="397"/>
      <c r="BE55" s="397"/>
      <c r="BF55" s="397"/>
      <c r="BG55" s="397"/>
      <c r="BH55" s="397"/>
      <c r="BI55" s="401"/>
    </row>
    <row r="56" spans="2:64" ht="15" customHeight="1">
      <c r="B56" s="396"/>
      <c r="C56" s="397"/>
      <c r="D56" s="397"/>
      <c r="E56" s="397"/>
      <c r="F56" s="397"/>
      <c r="G56" s="397"/>
      <c r="H56" s="397"/>
      <c r="I56" s="397"/>
      <c r="J56" s="397"/>
      <c r="K56" s="397"/>
      <c r="L56" s="397"/>
      <c r="M56" s="397"/>
      <c r="N56" s="397"/>
      <c r="O56" s="397"/>
      <c r="P56" s="397"/>
      <c r="Q56" s="397"/>
      <c r="R56" s="397"/>
      <c r="S56" s="397"/>
      <c r="T56" s="397"/>
      <c r="U56" s="397"/>
      <c r="V56" s="397"/>
      <c r="W56" s="397"/>
      <c r="X56" s="397"/>
      <c r="Y56" s="397"/>
      <c r="Z56" s="397"/>
      <c r="AA56" s="397"/>
      <c r="AB56" s="397"/>
      <c r="AC56" s="397"/>
      <c r="AD56" s="397"/>
      <c r="AE56" s="397"/>
      <c r="AF56" s="397"/>
      <c r="AG56" s="397"/>
      <c r="AH56" s="397"/>
      <c r="AI56" s="397"/>
      <c r="AJ56" s="397"/>
      <c r="AK56" s="397"/>
      <c r="AL56" s="397"/>
      <c r="AM56" s="397"/>
      <c r="AN56" s="397"/>
      <c r="AO56" s="397"/>
      <c r="AP56" s="397"/>
      <c r="AQ56" s="397"/>
      <c r="AR56" s="397"/>
      <c r="AS56" s="397"/>
      <c r="AT56" s="397"/>
      <c r="AU56" s="397"/>
      <c r="AV56" s="397"/>
      <c r="AW56" s="397"/>
      <c r="AX56" s="397"/>
      <c r="AY56" s="397"/>
      <c r="AZ56" s="397"/>
      <c r="BA56" s="397"/>
      <c r="BB56" s="397"/>
      <c r="BC56" s="397"/>
      <c r="BD56" s="397"/>
      <c r="BE56" s="397"/>
      <c r="BF56" s="397"/>
      <c r="BG56" s="397"/>
      <c r="BH56" s="397"/>
      <c r="BI56" s="401"/>
    </row>
    <row r="57" spans="2:64" ht="15.75" customHeight="1" thickBot="1">
      <c r="B57" s="398"/>
      <c r="C57" s="399"/>
      <c r="D57" s="399"/>
      <c r="E57" s="399"/>
      <c r="F57" s="399"/>
      <c r="G57" s="399"/>
      <c r="H57" s="399"/>
      <c r="I57" s="399"/>
      <c r="J57" s="399"/>
      <c r="K57" s="399"/>
      <c r="L57" s="399"/>
      <c r="M57" s="399"/>
      <c r="N57" s="399"/>
      <c r="O57" s="399"/>
      <c r="P57" s="399"/>
      <c r="Q57" s="399"/>
      <c r="R57" s="399"/>
      <c r="S57" s="399"/>
      <c r="T57" s="399"/>
      <c r="U57" s="399"/>
      <c r="V57" s="399"/>
      <c r="W57" s="399"/>
      <c r="X57" s="399"/>
      <c r="Y57" s="399"/>
      <c r="Z57" s="399"/>
      <c r="AA57" s="399"/>
      <c r="AB57" s="399"/>
      <c r="AC57" s="399"/>
      <c r="AD57" s="399"/>
      <c r="AE57" s="399"/>
      <c r="AF57" s="399"/>
      <c r="AG57" s="399"/>
      <c r="AH57" s="399"/>
      <c r="AI57" s="399"/>
      <c r="AJ57" s="399"/>
      <c r="AK57" s="399"/>
      <c r="AL57" s="399"/>
      <c r="AM57" s="399"/>
      <c r="AN57" s="399"/>
      <c r="AO57" s="399"/>
      <c r="AP57" s="399"/>
      <c r="AQ57" s="399"/>
      <c r="AR57" s="399"/>
      <c r="AS57" s="399"/>
      <c r="AT57" s="399"/>
      <c r="AU57" s="399"/>
      <c r="AV57" s="399"/>
      <c r="AW57" s="399"/>
      <c r="AX57" s="399"/>
      <c r="AY57" s="399"/>
      <c r="AZ57" s="399"/>
      <c r="BA57" s="399"/>
      <c r="BB57" s="399"/>
      <c r="BC57" s="399"/>
      <c r="BD57" s="399"/>
      <c r="BE57" s="399"/>
      <c r="BF57" s="399"/>
      <c r="BG57" s="399"/>
      <c r="BH57" s="399"/>
      <c r="BI57" s="402"/>
    </row>
    <row r="58" spans="2:64" ht="16.5" customHeight="1" thickTop="1" thickBot="1">
      <c r="B58" s="403" t="s">
        <v>182</v>
      </c>
      <c r="C58" s="403"/>
      <c r="D58" s="403"/>
      <c r="E58" s="403"/>
      <c r="F58" s="403"/>
      <c r="G58" s="403"/>
      <c r="H58" s="403"/>
      <c r="I58" s="403"/>
      <c r="J58" s="403"/>
      <c r="K58" s="403"/>
      <c r="L58" s="403"/>
      <c r="M58" s="403"/>
      <c r="N58" s="403"/>
      <c r="O58" s="403"/>
      <c r="P58" s="403"/>
      <c r="Q58" s="403"/>
      <c r="R58" s="403"/>
      <c r="S58" s="403"/>
      <c r="T58" s="403"/>
      <c r="U58" s="403"/>
      <c r="V58" s="403"/>
      <c r="W58" s="403"/>
      <c r="X58" s="403"/>
      <c r="Y58" s="403"/>
      <c r="Z58" s="403"/>
      <c r="AA58" s="403"/>
      <c r="AB58" s="403"/>
      <c r="AC58" s="403"/>
      <c r="AD58" s="403"/>
      <c r="AE58" s="403"/>
      <c r="AF58" s="403"/>
      <c r="AG58" s="403"/>
      <c r="AH58" s="403"/>
      <c r="AI58" s="403"/>
      <c r="AJ58" s="403"/>
      <c r="AK58" s="403"/>
      <c r="AL58" s="403"/>
      <c r="AM58" s="403"/>
      <c r="AN58" s="403"/>
      <c r="AO58" s="403"/>
      <c r="AP58" s="403"/>
      <c r="AQ58" s="403"/>
      <c r="AR58" s="403"/>
      <c r="AS58" s="403"/>
      <c r="AT58" s="403"/>
      <c r="AU58" s="403"/>
      <c r="AV58" s="403"/>
      <c r="AW58" s="403"/>
      <c r="AX58" s="403"/>
      <c r="AY58" s="403"/>
      <c r="AZ58" s="403"/>
      <c r="BA58" s="403"/>
      <c r="BB58" s="403"/>
      <c r="BC58" s="403"/>
      <c r="BD58" s="403"/>
      <c r="BE58" s="403"/>
      <c r="BF58" s="403"/>
      <c r="BG58" s="403"/>
      <c r="BH58" s="403"/>
      <c r="BI58" s="403"/>
    </row>
    <row r="59" spans="2:64" ht="16.5" customHeight="1" thickTop="1" thickBot="1">
      <c r="B59" s="404"/>
      <c r="C59" s="404"/>
      <c r="D59" s="404"/>
      <c r="E59" s="404"/>
      <c r="F59" s="404"/>
      <c r="G59" s="404"/>
      <c r="H59" s="404"/>
      <c r="I59" s="404"/>
      <c r="J59" s="404"/>
      <c r="K59" s="404"/>
      <c r="L59" s="404"/>
      <c r="M59" s="404"/>
      <c r="N59" s="404"/>
      <c r="O59" s="404"/>
      <c r="P59" s="404"/>
      <c r="Q59" s="404"/>
      <c r="R59" s="404"/>
      <c r="S59" s="404"/>
      <c r="T59" s="404"/>
      <c r="U59" s="404"/>
      <c r="V59" s="404"/>
      <c r="W59" s="404"/>
      <c r="X59" s="404"/>
      <c r="Y59" s="404"/>
      <c r="Z59" s="404"/>
      <c r="AA59" s="404"/>
      <c r="AB59" s="404"/>
      <c r="AC59" s="404"/>
      <c r="AD59" s="404"/>
      <c r="AE59" s="404"/>
      <c r="AF59" s="404"/>
      <c r="AG59" s="404"/>
      <c r="AH59" s="404"/>
      <c r="AI59" s="404"/>
      <c r="AJ59" s="404"/>
      <c r="AK59" s="404"/>
      <c r="AL59" s="404"/>
      <c r="AM59" s="404"/>
      <c r="AN59" s="404"/>
      <c r="AO59" s="404"/>
      <c r="AP59" s="404"/>
      <c r="AQ59" s="404"/>
      <c r="AR59" s="404"/>
      <c r="AS59" s="404"/>
      <c r="AT59" s="404"/>
      <c r="AU59" s="404"/>
      <c r="AV59" s="404"/>
      <c r="AW59" s="404"/>
      <c r="AX59" s="404"/>
      <c r="AY59" s="404"/>
      <c r="AZ59" s="404"/>
      <c r="BA59" s="404"/>
      <c r="BB59" s="404"/>
      <c r="BC59" s="404"/>
      <c r="BD59" s="404"/>
      <c r="BE59" s="404"/>
      <c r="BF59" s="404"/>
      <c r="BG59" s="404"/>
      <c r="BH59" s="404"/>
      <c r="BI59" s="404"/>
    </row>
    <row r="60" spans="2:64" ht="15" customHeight="1" thickTop="1" thickBot="1">
      <c r="B60" s="209" t="s">
        <v>38</v>
      </c>
      <c r="C60" s="210"/>
      <c r="D60" s="210"/>
      <c r="E60" s="210"/>
      <c r="F60" s="210"/>
      <c r="G60" s="210"/>
      <c r="H60" s="210"/>
      <c r="I60" s="210"/>
      <c r="J60" s="210"/>
      <c r="K60" s="210"/>
      <c r="L60" s="211"/>
      <c r="M60" s="405">
        <v>0.25</v>
      </c>
      <c r="N60" s="182"/>
      <c r="O60" s="182"/>
      <c r="P60" s="182"/>
      <c r="Q60" s="405">
        <v>0.45833333333333331</v>
      </c>
      <c r="R60" s="182"/>
      <c r="S60" s="182"/>
      <c r="T60" s="182"/>
      <c r="U60" s="405">
        <v>0.625</v>
      </c>
      <c r="V60" s="182"/>
      <c r="W60" s="182"/>
      <c r="X60" s="182"/>
      <c r="Y60" s="406" t="s">
        <v>131</v>
      </c>
      <c r="Z60" s="406"/>
      <c r="AA60" s="406"/>
      <c r="AB60" s="406"/>
      <c r="AC60" s="405" t="s">
        <v>39</v>
      </c>
      <c r="AD60" s="182"/>
      <c r="AE60" s="182"/>
      <c r="AF60" s="182"/>
      <c r="AG60" s="182" t="s">
        <v>40</v>
      </c>
      <c r="AH60" s="182"/>
      <c r="AI60" s="182"/>
      <c r="AJ60" s="182"/>
      <c r="AK60" s="182"/>
      <c r="AL60" s="182"/>
      <c r="AM60" s="182"/>
      <c r="AN60" s="182"/>
      <c r="AO60" s="182"/>
      <c r="AP60" s="182" t="s">
        <v>41</v>
      </c>
      <c r="AQ60" s="182"/>
      <c r="AR60" s="182"/>
      <c r="AS60" s="182"/>
      <c r="AT60" s="170" t="s">
        <v>42</v>
      </c>
      <c r="AU60" s="170"/>
      <c r="AV60" s="170"/>
      <c r="AW60" s="182" t="s">
        <v>43</v>
      </c>
      <c r="AX60" s="182"/>
      <c r="AY60" s="182"/>
      <c r="AZ60" s="182"/>
      <c r="BA60" s="182"/>
      <c r="BB60" s="182"/>
      <c r="BC60" s="58" t="s">
        <v>44</v>
      </c>
      <c r="BD60" s="60"/>
      <c r="BE60" s="387" t="s">
        <v>45</v>
      </c>
      <c r="BF60" s="388"/>
      <c r="BG60" s="182" t="s">
        <v>46</v>
      </c>
      <c r="BH60" s="182"/>
      <c r="BI60" s="182"/>
      <c r="BJ60" s="386" t="s">
        <v>255</v>
      </c>
      <c r="BK60" s="386"/>
      <c r="BL60" s="386"/>
    </row>
    <row r="61" spans="2:64" ht="15" customHeight="1" thickTop="1" thickBot="1">
      <c r="B61" s="212"/>
      <c r="C61" s="213"/>
      <c r="D61" s="213"/>
      <c r="E61" s="213"/>
      <c r="F61" s="213"/>
      <c r="G61" s="213"/>
      <c r="H61" s="213"/>
      <c r="I61" s="213"/>
      <c r="J61" s="213"/>
      <c r="K61" s="213"/>
      <c r="L61" s="214"/>
      <c r="M61" s="182"/>
      <c r="N61" s="182"/>
      <c r="O61" s="182"/>
      <c r="P61" s="182"/>
      <c r="Q61" s="182"/>
      <c r="R61" s="182"/>
      <c r="S61" s="182"/>
      <c r="T61" s="182"/>
      <c r="U61" s="182"/>
      <c r="V61" s="182"/>
      <c r="W61" s="182"/>
      <c r="X61" s="182"/>
      <c r="Y61" s="406"/>
      <c r="Z61" s="406"/>
      <c r="AA61" s="406"/>
      <c r="AB61" s="406"/>
      <c r="AC61" s="182"/>
      <c r="AD61" s="182"/>
      <c r="AE61" s="182"/>
      <c r="AF61" s="182"/>
      <c r="AG61" s="182"/>
      <c r="AH61" s="182"/>
      <c r="AI61" s="182"/>
      <c r="AJ61" s="182"/>
      <c r="AK61" s="182"/>
      <c r="AL61" s="182"/>
      <c r="AM61" s="182"/>
      <c r="AN61" s="182"/>
      <c r="AO61" s="182"/>
      <c r="AP61" s="182"/>
      <c r="AQ61" s="182"/>
      <c r="AR61" s="182"/>
      <c r="AS61" s="182"/>
      <c r="AT61" s="170"/>
      <c r="AU61" s="170"/>
      <c r="AV61" s="170"/>
      <c r="AW61" s="182"/>
      <c r="AX61" s="182"/>
      <c r="AY61" s="182"/>
      <c r="AZ61" s="182"/>
      <c r="BA61" s="182"/>
      <c r="BB61" s="182"/>
      <c r="BC61" s="61"/>
      <c r="BD61" s="63"/>
      <c r="BE61" s="389"/>
      <c r="BF61" s="390"/>
      <c r="BG61" s="182"/>
      <c r="BH61" s="182"/>
      <c r="BI61" s="182"/>
      <c r="BJ61" s="386"/>
      <c r="BK61" s="386"/>
      <c r="BL61" s="386"/>
    </row>
    <row r="62" spans="2:64" ht="15" customHeight="1" thickTop="1" thickBot="1">
      <c r="B62" s="215"/>
      <c r="C62" s="216"/>
      <c r="D62" s="216"/>
      <c r="E62" s="216"/>
      <c r="F62" s="216"/>
      <c r="G62" s="216"/>
      <c r="H62" s="216"/>
      <c r="I62" s="216"/>
      <c r="J62" s="216"/>
      <c r="K62" s="216"/>
      <c r="L62" s="217"/>
      <c r="M62" s="182"/>
      <c r="N62" s="182"/>
      <c r="O62" s="182"/>
      <c r="P62" s="182"/>
      <c r="Q62" s="182"/>
      <c r="R62" s="182"/>
      <c r="S62" s="182"/>
      <c r="T62" s="182"/>
      <c r="U62" s="182"/>
      <c r="V62" s="182"/>
      <c r="W62" s="182"/>
      <c r="X62" s="182"/>
      <c r="Y62" s="406"/>
      <c r="Z62" s="406"/>
      <c r="AA62" s="406"/>
      <c r="AB62" s="406"/>
      <c r="AC62" s="182"/>
      <c r="AD62" s="182"/>
      <c r="AE62" s="182"/>
      <c r="AF62" s="182"/>
      <c r="AG62" s="182"/>
      <c r="AH62" s="182"/>
      <c r="AI62" s="182"/>
      <c r="AJ62" s="182"/>
      <c r="AK62" s="182"/>
      <c r="AL62" s="182"/>
      <c r="AM62" s="182"/>
      <c r="AN62" s="182"/>
      <c r="AO62" s="182"/>
      <c r="AP62" s="182"/>
      <c r="AQ62" s="182"/>
      <c r="AR62" s="182"/>
      <c r="AS62" s="182"/>
      <c r="AT62" s="170"/>
      <c r="AU62" s="170"/>
      <c r="AV62" s="170"/>
      <c r="AW62" s="182"/>
      <c r="AX62" s="182"/>
      <c r="AY62" s="182"/>
      <c r="AZ62" s="182"/>
      <c r="BA62" s="182"/>
      <c r="BB62" s="182"/>
      <c r="BC62" s="61"/>
      <c r="BD62" s="63"/>
      <c r="BE62" s="389"/>
      <c r="BF62" s="390"/>
      <c r="BG62" s="182"/>
      <c r="BH62" s="182"/>
      <c r="BI62" s="182"/>
      <c r="BJ62" s="386"/>
      <c r="BK62" s="386"/>
      <c r="BL62" s="386"/>
    </row>
    <row r="63" spans="2:64" ht="15" customHeight="1" thickTop="1" thickBot="1">
      <c r="B63" s="209" t="s">
        <v>47</v>
      </c>
      <c r="C63" s="210"/>
      <c r="D63" s="210"/>
      <c r="E63" s="210"/>
      <c r="F63" s="210"/>
      <c r="G63" s="210"/>
      <c r="H63" s="210"/>
      <c r="I63" s="210"/>
      <c r="J63" s="210"/>
      <c r="K63" s="210"/>
      <c r="L63" s="211"/>
      <c r="M63" s="194" t="s">
        <v>183</v>
      </c>
      <c r="N63" s="219"/>
      <c r="O63" s="219"/>
      <c r="P63" s="195"/>
      <c r="Q63" s="194" t="s">
        <v>183</v>
      </c>
      <c r="R63" s="219"/>
      <c r="S63" s="219"/>
      <c r="T63" s="195"/>
      <c r="U63" s="194" t="s">
        <v>183</v>
      </c>
      <c r="V63" s="219"/>
      <c r="W63" s="219"/>
      <c r="X63" s="195"/>
      <c r="Y63" s="194" t="s">
        <v>183</v>
      </c>
      <c r="Z63" s="219"/>
      <c r="AA63" s="219"/>
      <c r="AB63" s="195"/>
      <c r="AC63" s="188" t="s">
        <v>129</v>
      </c>
      <c r="AD63" s="241"/>
      <c r="AE63" s="241"/>
      <c r="AF63" s="189"/>
      <c r="AG63" s="182"/>
      <c r="AH63" s="182"/>
      <c r="AI63" s="182"/>
      <c r="AJ63" s="182"/>
      <c r="AK63" s="182"/>
      <c r="AL63" s="182"/>
      <c r="AM63" s="182"/>
      <c r="AN63" s="182"/>
      <c r="AO63" s="182"/>
      <c r="AP63" s="182"/>
      <c r="AQ63" s="182"/>
      <c r="AR63" s="182"/>
      <c r="AS63" s="182"/>
      <c r="AT63" s="170"/>
      <c r="AU63" s="170"/>
      <c r="AV63" s="170"/>
      <c r="AW63" s="182" t="s">
        <v>48</v>
      </c>
      <c r="AX63" s="182"/>
      <c r="AY63" s="182" t="s">
        <v>49</v>
      </c>
      <c r="AZ63" s="182"/>
      <c r="BA63" s="182" t="s">
        <v>50</v>
      </c>
      <c r="BB63" s="182"/>
      <c r="BC63" s="61"/>
      <c r="BD63" s="63"/>
      <c r="BE63" s="389"/>
      <c r="BF63" s="390"/>
      <c r="BG63" s="182"/>
      <c r="BH63" s="182"/>
      <c r="BI63" s="182"/>
      <c r="BJ63" s="386"/>
      <c r="BK63" s="386"/>
      <c r="BL63" s="386"/>
    </row>
    <row r="64" spans="2:64" ht="15.75" customHeight="1" thickTop="1" thickBot="1">
      <c r="B64" s="212"/>
      <c r="C64" s="213"/>
      <c r="D64" s="213"/>
      <c r="E64" s="213"/>
      <c r="F64" s="213"/>
      <c r="G64" s="213"/>
      <c r="H64" s="213"/>
      <c r="I64" s="213"/>
      <c r="J64" s="213"/>
      <c r="K64" s="213"/>
      <c r="L64" s="214"/>
      <c r="M64" s="196"/>
      <c r="N64" s="220"/>
      <c r="O64" s="220"/>
      <c r="P64" s="197"/>
      <c r="Q64" s="196"/>
      <c r="R64" s="220"/>
      <c r="S64" s="220"/>
      <c r="T64" s="197"/>
      <c r="U64" s="196"/>
      <c r="V64" s="220"/>
      <c r="W64" s="220"/>
      <c r="X64" s="197"/>
      <c r="Y64" s="196"/>
      <c r="Z64" s="220"/>
      <c r="AA64" s="220"/>
      <c r="AB64" s="197"/>
      <c r="AC64" s="190"/>
      <c r="AD64" s="242"/>
      <c r="AE64" s="242"/>
      <c r="AF64" s="191"/>
      <c r="AG64" s="182"/>
      <c r="AH64" s="182"/>
      <c r="AI64" s="182"/>
      <c r="AJ64" s="182"/>
      <c r="AK64" s="182"/>
      <c r="AL64" s="182"/>
      <c r="AM64" s="182"/>
      <c r="AN64" s="182"/>
      <c r="AO64" s="182"/>
      <c r="AP64" s="182"/>
      <c r="AQ64" s="182"/>
      <c r="AR64" s="182"/>
      <c r="AS64" s="182"/>
      <c r="AT64" s="170"/>
      <c r="AU64" s="170"/>
      <c r="AV64" s="170"/>
      <c r="AW64" s="182"/>
      <c r="AX64" s="182"/>
      <c r="AY64" s="182"/>
      <c r="AZ64" s="182"/>
      <c r="BA64" s="182"/>
      <c r="BB64" s="182"/>
      <c r="BC64" s="61"/>
      <c r="BD64" s="63"/>
      <c r="BE64" s="389"/>
      <c r="BF64" s="390"/>
      <c r="BG64" s="182"/>
      <c r="BH64" s="182"/>
      <c r="BI64" s="393"/>
      <c r="BJ64" s="386"/>
      <c r="BK64" s="386"/>
      <c r="BL64" s="386"/>
    </row>
    <row r="65" spans="2:66" ht="15" customHeight="1" thickTop="1" thickBot="1">
      <c r="B65" s="215"/>
      <c r="C65" s="216"/>
      <c r="D65" s="216"/>
      <c r="E65" s="216"/>
      <c r="F65" s="216"/>
      <c r="G65" s="216"/>
      <c r="H65" s="216"/>
      <c r="I65" s="216"/>
      <c r="J65" s="216"/>
      <c r="K65" s="216"/>
      <c r="L65" s="217"/>
      <c r="M65" s="198"/>
      <c r="N65" s="221"/>
      <c r="O65" s="221"/>
      <c r="P65" s="199"/>
      <c r="Q65" s="198"/>
      <c r="R65" s="221"/>
      <c r="S65" s="221"/>
      <c r="T65" s="199"/>
      <c r="U65" s="198"/>
      <c r="V65" s="221"/>
      <c r="W65" s="221"/>
      <c r="X65" s="199"/>
      <c r="Y65" s="198"/>
      <c r="Z65" s="221"/>
      <c r="AA65" s="221"/>
      <c r="AB65" s="199"/>
      <c r="AC65" s="192"/>
      <c r="AD65" s="243"/>
      <c r="AE65" s="243"/>
      <c r="AF65" s="193"/>
      <c r="AG65" s="182"/>
      <c r="AH65" s="182"/>
      <c r="AI65" s="182"/>
      <c r="AJ65" s="182"/>
      <c r="AK65" s="182"/>
      <c r="AL65" s="182"/>
      <c r="AM65" s="182"/>
      <c r="AN65" s="182"/>
      <c r="AO65" s="182"/>
      <c r="AP65" s="182"/>
      <c r="AQ65" s="182"/>
      <c r="AR65" s="182"/>
      <c r="AS65" s="182"/>
      <c r="AT65" s="170"/>
      <c r="AU65" s="170"/>
      <c r="AV65" s="170"/>
      <c r="AW65" s="182"/>
      <c r="AX65" s="182"/>
      <c r="AY65" s="182"/>
      <c r="AZ65" s="182"/>
      <c r="BA65" s="182"/>
      <c r="BB65" s="182"/>
      <c r="BC65" s="64"/>
      <c r="BD65" s="66"/>
      <c r="BE65" s="391"/>
      <c r="BF65" s="392"/>
      <c r="BG65" s="182"/>
      <c r="BH65" s="182"/>
      <c r="BI65" s="393"/>
      <c r="BJ65" s="386"/>
      <c r="BK65" s="386"/>
      <c r="BL65" s="386"/>
      <c r="BN65" s="2"/>
    </row>
    <row r="66" spans="2:66" ht="15" customHeight="1" thickTop="1">
      <c r="B66" s="209" t="s">
        <v>138</v>
      </c>
      <c r="C66" s="210"/>
      <c r="D66" s="210"/>
      <c r="E66" s="210"/>
      <c r="F66" s="210"/>
      <c r="G66" s="210"/>
      <c r="H66" s="210"/>
      <c r="I66" s="210"/>
      <c r="J66" s="210"/>
      <c r="K66" s="210"/>
      <c r="L66" s="211"/>
      <c r="M66" s="497">
        <v>1066</v>
      </c>
      <c r="N66" s="498"/>
      <c r="O66" s="498"/>
      <c r="P66" s="499"/>
      <c r="Q66" s="194">
        <v>1066</v>
      </c>
      <c r="R66" s="219"/>
      <c r="S66" s="219"/>
      <c r="T66" s="195"/>
      <c r="U66" s="194">
        <v>1066</v>
      </c>
      <c r="V66" s="219"/>
      <c r="W66" s="219"/>
      <c r="X66" s="195"/>
      <c r="Y66" s="194">
        <v>1066</v>
      </c>
      <c r="Z66" s="219"/>
      <c r="AA66" s="219"/>
      <c r="AB66" s="195"/>
      <c r="AC66" s="188" t="s">
        <v>129</v>
      </c>
      <c r="AD66" s="241"/>
      <c r="AE66" s="241"/>
      <c r="AF66" s="189"/>
      <c r="AG66" s="323" t="s">
        <v>254</v>
      </c>
      <c r="AH66" s="324"/>
      <c r="AI66" s="324"/>
      <c r="AJ66" s="324"/>
      <c r="AK66" s="324"/>
      <c r="AL66" s="324"/>
      <c r="AM66" s="324"/>
      <c r="AN66" s="324"/>
      <c r="AO66" s="325"/>
      <c r="AP66" s="200" t="s">
        <v>128</v>
      </c>
      <c r="AQ66" s="206"/>
      <c r="AR66" s="206"/>
      <c r="AS66" s="201"/>
      <c r="AT66" s="200">
        <f>'16.02'!AT66+AY66</f>
        <v>33</v>
      </c>
      <c r="AU66" s="206"/>
      <c r="AV66" s="201"/>
      <c r="AW66" s="188">
        <f>'16.02'!BG66</f>
        <v>11</v>
      </c>
      <c r="AX66" s="189"/>
      <c r="AY66" s="188"/>
      <c r="AZ66" s="189"/>
      <c r="BA66" s="200"/>
      <c r="BB66" s="201"/>
      <c r="BC66" s="269">
        <f>'16.02'!BC66+BA66</f>
        <v>11</v>
      </c>
      <c r="BD66" s="270"/>
      <c r="BE66" s="200">
        <f>'16.02'!BE66+BA66</f>
        <v>22</v>
      </c>
      <c r="BF66" s="201"/>
      <c r="BG66" s="200">
        <f>AT66-BE66</f>
        <v>11</v>
      </c>
      <c r="BH66" s="206"/>
      <c r="BI66" s="201"/>
      <c r="BJ66" s="254">
        <f>((LEFT(AP66,FIND(" ",AP66)-1)*BC66)/$S$279)</f>
        <v>84.615384615384613</v>
      </c>
      <c r="BK66" s="255"/>
      <c r="BL66" s="256"/>
      <c r="BN66" s="2"/>
    </row>
    <row r="67" spans="2:66" ht="15" customHeight="1">
      <c r="B67" s="212"/>
      <c r="C67" s="213"/>
      <c r="D67" s="213"/>
      <c r="E67" s="213"/>
      <c r="F67" s="213"/>
      <c r="G67" s="213"/>
      <c r="H67" s="213"/>
      <c r="I67" s="213"/>
      <c r="J67" s="213"/>
      <c r="K67" s="213"/>
      <c r="L67" s="214"/>
      <c r="M67" s="500"/>
      <c r="N67" s="501"/>
      <c r="O67" s="501"/>
      <c r="P67" s="502"/>
      <c r="Q67" s="196"/>
      <c r="R67" s="220"/>
      <c r="S67" s="220"/>
      <c r="T67" s="197"/>
      <c r="U67" s="196"/>
      <c r="V67" s="220"/>
      <c r="W67" s="220"/>
      <c r="X67" s="197"/>
      <c r="Y67" s="196"/>
      <c r="Z67" s="220"/>
      <c r="AA67" s="220"/>
      <c r="AB67" s="197"/>
      <c r="AC67" s="190"/>
      <c r="AD67" s="242"/>
      <c r="AE67" s="242"/>
      <c r="AF67" s="191"/>
      <c r="AG67" s="326"/>
      <c r="AH67" s="327"/>
      <c r="AI67" s="327"/>
      <c r="AJ67" s="327"/>
      <c r="AK67" s="327"/>
      <c r="AL67" s="327"/>
      <c r="AM67" s="327"/>
      <c r="AN67" s="327"/>
      <c r="AO67" s="328"/>
      <c r="AP67" s="202"/>
      <c r="AQ67" s="207"/>
      <c r="AR67" s="207"/>
      <c r="AS67" s="203"/>
      <c r="AT67" s="202"/>
      <c r="AU67" s="207"/>
      <c r="AV67" s="203"/>
      <c r="AW67" s="190"/>
      <c r="AX67" s="191"/>
      <c r="AY67" s="190"/>
      <c r="AZ67" s="191"/>
      <c r="BA67" s="202"/>
      <c r="BB67" s="203"/>
      <c r="BC67" s="271"/>
      <c r="BD67" s="272"/>
      <c r="BE67" s="202"/>
      <c r="BF67" s="203"/>
      <c r="BG67" s="202"/>
      <c r="BH67" s="207"/>
      <c r="BI67" s="203"/>
      <c r="BJ67" s="257"/>
      <c r="BK67" s="258"/>
      <c r="BL67" s="259"/>
      <c r="BN67" s="2"/>
    </row>
    <row r="68" spans="2:66" ht="15" customHeight="1" thickBot="1">
      <c r="B68" s="215"/>
      <c r="C68" s="216"/>
      <c r="D68" s="216"/>
      <c r="E68" s="216"/>
      <c r="F68" s="216"/>
      <c r="G68" s="216"/>
      <c r="H68" s="216"/>
      <c r="I68" s="216"/>
      <c r="J68" s="216"/>
      <c r="K68" s="216"/>
      <c r="L68" s="217"/>
      <c r="M68" s="503"/>
      <c r="N68" s="504"/>
      <c r="O68" s="504"/>
      <c r="P68" s="505"/>
      <c r="Q68" s="198"/>
      <c r="R68" s="221"/>
      <c r="S68" s="221"/>
      <c r="T68" s="199"/>
      <c r="U68" s="198"/>
      <c r="V68" s="221"/>
      <c r="W68" s="221"/>
      <c r="X68" s="199"/>
      <c r="Y68" s="198"/>
      <c r="Z68" s="221"/>
      <c r="AA68" s="221"/>
      <c r="AB68" s="199"/>
      <c r="AC68" s="192"/>
      <c r="AD68" s="243"/>
      <c r="AE68" s="243"/>
      <c r="AF68" s="193"/>
      <c r="AG68" s="329"/>
      <c r="AH68" s="330"/>
      <c r="AI68" s="330"/>
      <c r="AJ68" s="330"/>
      <c r="AK68" s="330"/>
      <c r="AL68" s="330"/>
      <c r="AM68" s="330"/>
      <c r="AN68" s="330"/>
      <c r="AO68" s="331"/>
      <c r="AP68" s="204"/>
      <c r="AQ68" s="208"/>
      <c r="AR68" s="208"/>
      <c r="AS68" s="205"/>
      <c r="AT68" s="204"/>
      <c r="AU68" s="208"/>
      <c r="AV68" s="205"/>
      <c r="AW68" s="192"/>
      <c r="AX68" s="193"/>
      <c r="AY68" s="192"/>
      <c r="AZ68" s="193"/>
      <c r="BA68" s="204"/>
      <c r="BB68" s="205"/>
      <c r="BC68" s="273"/>
      <c r="BD68" s="274"/>
      <c r="BE68" s="204"/>
      <c r="BF68" s="205"/>
      <c r="BG68" s="204"/>
      <c r="BH68" s="208"/>
      <c r="BI68" s="205"/>
      <c r="BJ68" s="260"/>
      <c r="BK68" s="261"/>
      <c r="BL68" s="262"/>
      <c r="BN68" s="2"/>
    </row>
    <row r="69" spans="2:66" ht="15" customHeight="1" thickTop="1">
      <c r="B69" s="341" t="s">
        <v>53</v>
      </c>
      <c r="C69" s="342"/>
      <c r="D69" s="342"/>
      <c r="E69" s="342"/>
      <c r="F69" s="342"/>
      <c r="G69" s="342"/>
      <c r="H69" s="342"/>
      <c r="I69" s="342"/>
      <c r="J69" s="342"/>
      <c r="K69" s="342"/>
      <c r="L69" s="343"/>
      <c r="M69" s="563" t="s">
        <v>339</v>
      </c>
      <c r="N69" s="564"/>
      <c r="O69" s="564"/>
      <c r="P69" s="565"/>
      <c r="Q69" s="563" t="s">
        <v>339</v>
      </c>
      <c r="R69" s="564"/>
      <c r="S69" s="564"/>
      <c r="T69" s="565"/>
      <c r="U69" s="563" t="s">
        <v>339</v>
      </c>
      <c r="V69" s="564"/>
      <c r="W69" s="564"/>
      <c r="X69" s="565"/>
      <c r="Y69" s="563" t="s">
        <v>339</v>
      </c>
      <c r="Z69" s="564"/>
      <c r="AA69" s="564"/>
      <c r="AB69" s="565"/>
      <c r="AC69" s="507" t="s">
        <v>339</v>
      </c>
      <c r="AD69" s="572"/>
      <c r="AE69" s="572"/>
      <c r="AF69" s="508"/>
      <c r="AG69" s="323" t="s">
        <v>162</v>
      </c>
      <c r="AH69" s="324"/>
      <c r="AI69" s="324"/>
      <c r="AJ69" s="324"/>
      <c r="AK69" s="324"/>
      <c r="AL69" s="324"/>
      <c r="AM69" s="324"/>
      <c r="AN69" s="324"/>
      <c r="AO69" s="325"/>
      <c r="AP69" s="269" t="s">
        <v>128</v>
      </c>
      <c r="AQ69" s="275"/>
      <c r="AR69" s="275"/>
      <c r="AS69" s="270"/>
      <c r="AT69" s="200">
        <f>'16.02'!AT69+AY69</f>
        <v>4</v>
      </c>
      <c r="AU69" s="206"/>
      <c r="AV69" s="201"/>
      <c r="AW69" s="188">
        <f>'16.02'!BG69</f>
        <v>4</v>
      </c>
      <c r="AX69" s="189"/>
      <c r="AY69" s="188"/>
      <c r="AZ69" s="189"/>
      <c r="BA69" s="200"/>
      <c r="BB69" s="201"/>
      <c r="BC69" s="269">
        <f>'16.02'!BC69+BA69</f>
        <v>0</v>
      </c>
      <c r="BD69" s="270"/>
      <c r="BE69" s="200">
        <f>'16.02'!BE69+BA69</f>
        <v>0</v>
      </c>
      <c r="BF69" s="201"/>
      <c r="BG69" s="200">
        <f>AT69-BE69</f>
        <v>4</v>
      </c>
      <c r="BH69" s="206"/>
      <c r="BI69" s="201"/>
      <c r="BJ69" s="254">
        <f>((LEFT(AP69,FIND(" ",AP69)-1)*BC69)/$S$279)</f>
        <v>0</v>
      </c>
      <c r="BK69" s="255"/>
      <c r="BL69" s="256"/>
      <c r="BM69" s="1"/>
      <c r="BN69" s="2"/>
    </row>
    <row r="70" spans="2:66" ht="15.75" customHeight="1">
      <c r="B70" s="344"/>
      <c r="C70" s="345"/>
      <c r="D70" s="345"/>
      <c r="E70" s="345"/>
      <c r="F70" s="345"/>
      <c r="G70" s="345"/>
      <c r="H70" s="345"/>
      <c r="I70" s="345"/>
      <c r="J70" s="345"/>
      <c r="K70" s="345"/>
      <c r="L70" s="346"/>
      <c r="M70" s="566"/>
      <c r="N70" s="567"/>
      <c r="O70" s="567"/>
      <c r="P70" s="568"/>
      <c r="Q70" s="566"/>
      <c r="R70" s="567"/>
      <c r="S70" s="567"/>
      <c r="T70" s="568"/>
      <c r="U70" s="566"/>
      <c r="V70" s="567"/>
      <c r="W70" s="567"/>
      <c r="X70" s="568"/>
      <c r="Y70" s="566"/>
      <c r="Z70" s="567"/>
      <c r="AA70" s="567"/>
      <c r="AB70" s="568"/>
      <c r="AC70" s="509"/>
      <c r="AD70" s="573"/>
      <c r="AE70" s="573"/>
      <c r="AF70" s="510"/>
      <c r="AG70" s="326"/>
      <c r="AH70" s="327"/>
      <c r="AI70" s="327"/>
      <c r="AJ70" s="327"/>
      <c r="AK70" s="327"/>
      <c r="AL70" s="327"/>
      <c r="AM70" s="327"/>
      <c r="AN70" s="327"/>
      <c r="AO70" s="328"/>
      <c r="AP70" s="271"/>
      <c r="AQ70" s="276"/>
      <c r="AR70" s="276"/>
      <c r="AS70" s="272"/>
      <c r="AT70" s="202"/>
      <c r="AU70" s="207"/>
      <c r="AV70" s="203"/>
      <c r="AW70" s="190"/>
      <c r="AX70" s="191"/>
      <c r="AY70" s="190"/>
      <c r="AZ70" s="191"/>
      <c r="BA70" s="202"/>
      <c r="BB70" s="203"/>
      <c r="BC70" s="271"/>
      <c r="BD70" s="272"/>
      <c r="BE70" s="202"/>
      <c r="BF70" s="203"/>
      <c r="BG70" s="202"/>
      <c r="BH70" s="207"/>
      <c r="BI70" s="203"/>
      <c r="BJ70" s="257"/>
      <c r="BK70" s="258"/>
      <c r="BL70" s="259"/>
      <c r="BM70" s="1"/>
      <c r="BN70" s="2"/>
    </row>
    <row r="71" spans="2:66" ht="15" customHeight="1" thickBot="1">
      <c r="B71" s="347"/>
      <c r="C71" s="348"/>
      <c r="D71" s="348"/>
      <c r="E71" s="348"/>
      <c r="F71" s="348"/>
      <c r="G71" s="348"/>
      <c r="H71" s="348"/>
      <c r="I71" s="348"/>
      <c r="J71" s="348"/>
      <c r="K71" s="348"/>
      <c r="L71" s="349"/>
      <c r="M71" s="569"/>
      <c r="N71" s="570"/>
      <c r="O71" s="570"/>
      <c r="P71" s="571"/>
      <c r="Q71" s="569"/>
      <c r="R71" s="570"/>
      <c r="S71" s="570"/>
      <c r="T71" s="571"/>
      <c r="U71" s="569"/>
      <c r="V71" s="570"/>
      <c r="W71" s="570"/>
      <c r="X71" s="571"/>
      <c r="Y71" s="569"/>
      <c r="Z71" s="570"/>
      <c r="AA71" s="570"/>
      <c r="AB71" s="571"/>
      <c r="AC71" s="511"/>
      <c r="AD71" s="574"/>
      <c r="AE71" s="574"/>
      <c r="AF71" s="512"/>
      <c r="AG71" s="329"/>
      <c r="AH71" s="330"/>
      <c r="AI71" s="330"/>
      <c r="AJ71" s="330"/>
      <c r="AK71" s="330"/>
      <c r="AL71" s="330"/>
      <c r="AM71" s="330"/>
      <c r="AN71" s="330"/>
      <c r="AO71" s="331"/>
      <c r="AP71" s="273"/>
      <c r="AQ71" s="277"/>
      <c r="AR71" s="277"/>
      <c r="AS71" s="274"/>
      <c r="AT71" s="204"/>
      <c r="AU71" s="208"/>
      <c r="AV71" s="205"/>
      <c r="AW71" s="192"/>
      <c r="AX71" s="193"/>
      <c r="AY71" s="192"/>
      <c r="AZ71" s="193"/>
      <c r="BA71" s="204"/>
      <c r="BB71" s="205"/>
      <c r="BC71" s="273"/>
      <c r="BD71" s="274"/>
      <c r="BE71" s="204"/>
      <c r="BF71" s="205"/>
      <c r="BG71" s="204"/>
      <c r="BH71" s="208"/>
      <c r="BI71" s="205"/>
      <c r="BJ71" s="260"/>
      <c r="BK71" s="261"/>
      <c r="BL71" s="262"/>
      <c r="BM71" s="1"/>
      <c r="BN71" s="2"/>
    </row>
    <row r="72" spans="2:66" ht="15" customHeight="1" thickTop="1">
      <c r="B72" s="209" t="s">
        <v>253</v>
      </c>
      <c r="C72" s="210"/>
      <c r="D72" s="210"/>
      <c r="E72" s="210"/>
      <c r="F72" s="210"/>
      <c r="G72" s="210"/>
      <c r="H72" s="210"/>
      <c r="I72" s="210"/>
      <c r="J72" s="210"/>
      <c r="K72" s="210"/>
      <c r="L72" s="211"/>
      <c r="M72" s="194">
        <v>15</v>
      </c>
      <c r="N72" s="219"/>
      <c r="O72" s="219"/>
      <c r="P72" s="195"/>
      <c r="Q72" s="194">
        <v>15</v>
      </c>
      <c r="R72" s="219"/>
      <c r="S72" s="219"/>
      <c r="T72" s="195"/>
      <c r="U72" s="194">
        <v>15</v>
      </c>
      <c r="V72" s="219"/>
      <c r="W72" s="219"/>
      <c r="X72" s="195"/>
      <c r="Y72" s="194">
        <v>15</v>
      </c>
      <c r="Z72" s="219"/>
      <c r="AA72" s="219"/>
      <c r="AB72" s="195"/>
      <c r="AC72" s="188" t="s">
        <v>129</v>
      </c>
      <c r="AD72" s="241"/>
      <c r="AE72" s="241"/>
      <c r="AF72" s="189"/>
      <c r="AG72" s="323" t="s">
        <v>163</v>
      </c>
      <c r="AH72" s="324"/>
      <c r="AI72" s="324"/>
      <c r="AJ72" s="324"/>
      <c r="AK72" s="324"/>
      <c r="AL72" s="324"/>
      <c r="AM72" s="324"/>
      <c r="AN72" s="324"/>
      <c r="AO72" s="325"/>
      <c r="AP72" s="269" t="s">
        <v>128</v>
      </c>
      <c r="AQ72" s="275"/>
      <c r="AR72" s="275"/>
      <c r="AS72" s="270"/>
      <c r="AT72" s="200">
        <f>'16.02'!AT72+AY72</f>
        <v>6</v>
      </c>
      <c r="AU72" s="206"/>
      <c r="AV72" s="201"/>
      <c r="AW72" s="188">
        <f>'16.02'!BG72</f>
        <v>6</v>
      </c>
      <c r="AX72" s="189"/>
      <c r="AY72" s="593"/>
      <c r="AZ72" s="594"/>
      <c r="BA72" s="200"/>
      <c r="BB72" s="201"/>
      <c r="BC72" s="269">
        <f>'16.02'!BC72+BA72</f>
        <v>0</v>
      </c>
      <c r="BD72" s="270"/>
      <c r="BE72" s="200">
        <f>'16.02'!BE72+BA72</f>
        <v>0</v>
      </c>
      <c r="BF72" s="201"/>
      <c r="BG72" s="200">
        <f>AT72-BE72</f>
        <v>6</v>
      </c>
      <c r="BH72" s="206"/>
      <c r="BI72" s="201"/>
      <c r="BJ72" s="254">
        <f>((LEFT(AP72,FIND(" ",AP72)-1)*BC72)/$S$279)</f>
        <v>0</v>
      </c>
      <c r="BK72" s="255"/>
      <c r="BL72" s="256"/>
      <c r="BM72" s="1"/>
      <c r="BN72" s="2"/>
    </row>
    <row r="73" spans="2:66" ht="15" customHeight="1">
      <c r="B73" s="212"/>
      <c r="C73" s="213"/>
      <c r="D73" s="213"/>
      <c r="E73" s="213"/>
      <c r="F73" s="213"/>
      <c r="G73" s="213"/>
      <c r="H73" s="213"/>
      <c r="I73" s="213"/>
      <c r="J73" s="213"/>
      <c r="K73" s="213"/>
      <c r="L73" s="214"/>
      <c r="M73" s="196"/>
      <c r="N73" s="220"/>
      <c r="O73" s="220"/>
      <c r="P73" s="197"/>
      <c r="Q73" s="196"/>
      <c r="R73" s="220"/>
      <c r="S73" s="220"/>
      <c r="T73" s="197"/>
      <c r="U73" s="196"/>
      <c r="V73" s="220"/>
      <c r="W73" s="220"/>
      <c r="X73" s="197"/>
      <c r="Y73" s="196"/>
      <c r="Z73" s="220"/>
      <c r="AA73" s="220"/>
      <c r="AB73" s="197"/>
      <c r="AC73" s="190"/>
      <c r="AD73" s="242"/>
      <c r="AE73" s="242"/>
      <c r="AF73" s="191"/>
      <c r="AG73" s="326"/>
      <c r="AH73" s="327"/>
      <c r="AI73" s="327"/>
      <c r="AJ73" s="327"/>
      <c r="AK73" s="327"/>
      <c r="AL73" s="327"/>
      <c r="AM73" s="327"/>
      <c r="AN73" s="327"/>
      <c r="AO73" s="328"/>
      <c r="AP73" s="271"/>
      <c r="AQ73" s="276"/>
      <c r="AR73" s="276"/>
      <c r="AS73" s="272"/>
      <c r="AT73" s="202"/>
      <c r="AU73" s="207"/>
      <c r="AV73" s="203"/>
      <c r="AW73" s="190"/>
      <c r="AX73" s="191"/>
      <c r="AY73" s="595"/>
      <c r="AZ73" s="596"/>
      <c r="BA73" s="202"/>
      <c r="BB73" s="203"/>
      <c r="BC73" s="271"/>
      <c r="BD73" s="272"/>
      <c r="BE73" s="202"/>
      <c r="BF73" s="203"/>
      <c r="BG73" s="202"/>
      <c r="BH73" s="207"/>
      <c r="BI73" s="203"/>
      <c r="BJ73" s="257"/>
      <c r="BK73" s="258"/>
      <c r="BL73" s="259"/>
      <c r="BM73" s="1"/>
      <c r="BN73" s="2"/>
    </row>
    <row r="74" spans="2:66" ht="19.5" customHeight="1" thickBot="1">
      <c r="B74" s="215"/>
      <c r="C74" s="216"/>
      <c r="D74" s="216"/>
      <c r="E74" s="216"/>
      <c r="F74" s="216"/>
      <c r="G74" s="216"/>
      <c r="H74" s="216"/>
      <c r="I74" s="216"/>
      <c r="J74" s="216"/>
      <c r="K74" s="216"/>
      <c r="L74" s="217"/>
      <c r="M74" s="198"/>
      <c r="N74" s="221"/>
      <c r="O74" s="221"/>
      <c r="P74" s="199"/>
      <c r="Q74" s="198"/>
      <c r="R74" s="221"/>
      <c r="S74" s="221"/>
      <c r="T74" s="199"/>
      <c r="U74" s="198"/>
      <c r="V74" s="221"/>
      <c r="W74" s="221"/>
      <c r="X74" s="199"/>
      <c r="Y74" s="198"/>
      <c r="Z74" s="221"/>
      <c r="AA74" s="221"/>
      <c r="AB74" s="199"/>
      <c r="AC74" s="192"/>
      <c r="AD74" s="243"/>
      <c r="AE74" s="243"/>
      <c r="AF74" s="193"/>
      <c r="AG74" s="329"/>
      <c r="AH74" s="330"/>
      <c r="AI74" s="330"/>
      <c r="AJ74" s="330"/>
      <c r="AK74" s="330"/>
      <c r="AL74" s="330"/>
      <c r="AM74" s="330"/>
      <c r="AN74" s="330"/>
      <c r="AO74" s="331"/>
      <c r="AP74" s="273"/>
      <c r="AQ74" s="277"/>
      <c r="AR74" s="277"/>
      <c r="AS74" s="274"/>
      <c r="AT74" s="204"/>
      <c r="AU74" s="208"/>
      <c r="AV74" s="205"/>
      <c r="AW74" s="192"/>
      <c r="AX74" s="193"/>
      <c r="AY74" s="597"/>
      <c r="AZ74" s="598"/>
      <c r="BA74" s="204"/>
      <c r="BB74" s="205"/>
      <c r="BC74" s="273"/>
      <c r="BD74" s="274"/>
      <c r="BE74" s="204"/>
      <c r="BF74" s="205"/>
      <c r="BG74" s="204"/>
      <c r="BH74" s="208"/>
      <c r="BI74" s="205"/>
      <c r="BJ74" s="260"/>
      <c r="BK74" s="261"/>
      <c r="BL74" s="262"/>
      <c r="BM74" s="1"/>
      <c r="BN74" s="2"/>
    </row>
    <row r="75" spans="2:66" ht="15" customHeight="1" thickTop="1">
      <c r="B75" s="341" t="s">
        <v>252</v>
      </c>
      <c r="C75" s="342"/>
      <c r="D75" s="342"/>
      <c r="E75" s="342"/>
      <c r="F75" s="342"/>
      <c r="G75" s="342"/>
      <c r="H75" s="342"/>
      <c r="I75" s="342"/>
      <c r="J75" s="342"/>
      <c r="K75" s="342"/>
      <c r="L75" s="343"/>
      <c r="M75" s="350">
        <v>1.18</v>
      </c>
      <c r="N75" s="351"/>
      <c r="O75" s="351"/>
      <c r="P75" s="352"/>
      <c r="Q75" s="350">
        <v>1.1599999999999999</v>
      </c>
      <c r="R75" s="219"/>
      <c r="S75" s="219"/>
      <c r="T75" s="195"/>
      <c r="U75" s="350">
        <v>1.1599999999999999</v>
      </c>
      <c r="V75" s="219"/>
      <c r="W75" s="219"/>
      <c r="X75" s="195"/>
      <c r="Y75" s="350">
        <v>1.1599999999999999</v>
      </c>
      <c r="Z75" s="219"/>
      <c r="AA75" s="219"/>
      <c r="AB75" s="195"/>
      <c r="AC75" s="296" t="s">
        <v>400</v>
      </c>
      <c r="AD75" s="297"/>
      <c r="AE75" s="297"/>
      <c r="AF75" s="298"/>
      <c r="AG75" s="323" t="s">
        <v>51</v>
      </c>
      <c r="AH75" s="324"/>
      <c r="AI75" s="324"/>
      <c r="AJ75" s="324"/>
      <c r="AK75" s="324"/>
      <c r="AL75" s="324"/>
      <c r="AM75" s="324"/>
      <c r="AN75" s="324"/>
      <c r="AO75" s="325"/>
      <c r="AP75" s="269" t="s">
        <v>52</v>
      </c>
      <c r="AQ75" s="275"/>
      <c r="AR75" s="275"/>
      <c r="AS75" s="270"/>
      <c r="AT75" s="200">
        <f>'16.02'!AT75+AY75</f>
        <v>61</v>
      </c>
      <c r="AU75" s="206"/>
      <c r="AV75" s="201"/>
      <c r="AW75" s="188">
        <f>'16.02'!BG75</f>
        <v>61</v>
      </c>
      <c r="AX75" s="189"/>
      <c r="AY75" s="188"/>
      <c r="AZ75" s="189"/>
      <c r="BA75" s="200"/>
      <c r="BB75" s="201"/>
      <c r="BC75" s="269">
        <f>'16.02'!BC75+BA75</f>
        <v>0</v>
      </c>
      <c r="BD75" s="270"/>
      <c r="BE75" s="200">
        <f>'16.02'!BE75+BA75</f>
        <v>0</v>
      </c>
      <c r="BF75" s="201"/>
      <c r="BG75" s="200">
        <f>AT75-BE75</f>
        <v>61</v>
      </c>
      <c r="BH75" s="206"/>
      <c r="BI75" s="201"/>
      <c r="BJ75" s="254">
        <f>((LEFT(AP75,FIND(" ",AP75)-1)*BC75)/$S$279)</f>
        <v>0</v>
      </c>
      <c r="BK75" s="255"/>
      <c r="BL75" s="256"/>
      <c r="BM75" s="1"/>
      <c r="BN75" s="2"/>
    </row>
    <row r="76" spans="2:66" ht="15" customHeight="1">
      <c r="B76" s="344"/>
      <c r="C76" s="345"/>
      <c r="D76" s="345"/>
      <c r="E76" s="345"/>
      <c r="F76" s="345"/>
      <c r="G76" s="345"/>
      <c r="H76" s="345"/>
      <c r="I76" s="345"/>
      <c r="J76" s="345"/>
      <c r="K76" s="345"/>
      <c r="L76" s="346"/>
      <c r="M76" s="353"/>
      <c r="N76" s="354"/>
      <c r="O76" s="354"/>
      <c r="P76" s="355"/>
      <c r="Q76" s="196"/>
      <c r="R76" s="220"/>
      <c r="S76" s="220"/>
      <c r="T76" s="197"/>
      <c r="U76" s="196"/>
      <c r="V76" s="220"/>
      <c r="W76" s="220"/>
      <c r="X76" s="197"/>
      <c r="Y76" s="196"/>
      <c r="Z76" s="220"/>
      <c r="AA76" s="220"/>
      <c r="AB76" s="197"/>
      <c r="AC76" s="299"/>
      <c r="AD76" s="300"/>
      <c r="AE76" s="300"/>
      <c r="AF76" s="301"/>
      <c r="AG76" s="326"/>
      <c r="AH76" s="327"/>
      <c r="AI76" s="327"/>
      <c r="AJ76" s="327"/>
      <c r="AK76" s="327"/>
      <c r="AL76" s="327"/>
      <c r="AM76" s="327"/>
      <c r="AN76" s="327"/>
      <c r="AO76" s="328"/>
      <c r="AP76" s="271"/>
      <c r="AQ76" s="276"/>
      <c r="AR76" s="276"/>
      <c r="AS76" s="272"/>
      <c r="AT76" s="202"/>
      <c r="AU76" s="207"/>
      <c r="AV76" s="203"/>
      <c r="AW76" s="190"/>
      <c r="AX76" s="191"/>
      <c r="AY76" s="190"/>
      <c r="AZ76" s="191"/>
      <c r="BA76" s="202"/>
      <c r="BB76" s="203"/>
      <c r="BC76" s="271"/>
      <c r="BD76" s="272"/>
      <c r="BE76" s="202"/>
      <c r="BF76" s="203"/>
      <c r="BG76" s="202"/>
      <c r="BH76" s="207"/>
      <c r="BI76" s="203"/>
      <c r="BJ76" s="257"/>
      <c r="BK76" s="258"/>
      <c r="BL76" s="259"/>
      <c r="BM76" s="1"/>
      <c r="BN76" s="2"/>
    </row>
    <row r="77" spans="2:66" ht="15" customHeight="1" thickBot="1">
      <c r="B77" s="347"/>
      <c r="C77" s="348"/>
      <c r="D77" s="348"/>
      <c r="E77" s="348"/>
      <c r="F77" s="348"/>
      <c r="G77" s="348"/>
      <c r="H77" s="348"/>
      <c r="I77" s="348"/>
      <c r="J77" s="348"/>
      <c r="K77" s="348"/>
      <c r="L77" s="349"/>
      <c r="M77" s="356"/>
      <c r="N77" s="357"/>
      <c r="O77" s="357"/>
      <c r="P77" s="358"/>
      <c r="Q77" s="198"/>
      <c r="R77" s="221"/>
      <c r="S77" s="221"/>
      <c r="T77" s="199"/>
      <c r="U77" s="198"/>
      <c r="V77" s="221"/>
      <c r="W77" s="221"/>
      <c r="X77" s="199"/>
      <c r="Y77" s="198"/>
      <c r="Z77" s="221"/>
      <c r="AA77" s="221"/>
      <c r="AB77" s="199"/>
      <c r="AC77" s="302"/>
      <c r="AD77" s="303"/>
      <c r="AE77" s="303"/>
      <c r="AF77" s="304"/>
      <c r="AG77" s="329"/>
      <c r="AH77" s="330"/>
      <c r="AI77" s="330"/>
      <c r="AJ77" s="330"/>
      <c r="AK77" s="330"/>
      <c r="AL77" s="330"/>
      <c r="AM77" s="330"/>
      <c r="AN77" s="330"/>
      <c r="AO77" s="331"/>
      <c r="AP77" s="273"/>
      <c r="AQ77" s="277"/>
      <c r="AR77" s="277"/>
      <c r="AS77" s="274"/>
      <c r="AT77" s="204"/>
      <c r="AU77" s="208"/>
      <c r="AV77" s="205"/>
      <c r="AW77" s="192"/>
      <c r="AX77" s="193"/>
      <c r="AY77" s="192"/>
      <c r="AZ77" s="193"/>
      <c r="BA77" s="204"/>
      <c r="BB77" s="205"/>
      <c r="BC77" s="273"/>
      <c r="BD77" s="274"/>
      <c r="BE77" s="204"/>
      <c r="BF77" s="205"/>
      <c r="BG77" s="204"/>
      <c r="BH77" s="208"/>
      <c r="BI77" s="205"/>
      <c r="BJ77" s="260"/>
      <c r="BK77" s="261"/>
      <c r="BL77" s="262"/>
      <c r="BM77" s="1"/>
      <c r="BN77" s="2"/>
    </row>
    <row r="78" spans="2:66" ht="15" customHeight="1" thickTop="1">
      <c r="B78" s="209" t="s">
        <v>251</v>
      </c>
      <c r="C78" s="210"/>
      <c r="D78" s="210"/>
      <c r="E78" s="210"/>
      <c r="F78" s="210"/>
      <c r="G78" s="210"/>
      <c r="H78" s="210"/>
      <c r="I78" s="210"/>
      <c r="J78" s="210"/>
      <c r="K78" s="210"/>
      <c r="L78" s="211"/>
      <c r="M78" s="194">
        <v>105</v>
      </c>
      <c r="N78" s="219"/>
      <c r="O78" s="219"/>
      <c r="P78" s="195"/>
      <c r="Q78" s="575">
        <v>58</v>
      </c>
      <c r="R78" s="576"/>
      <c r="S78" s="576"/>
      <c r="T78" s="577"/>
      <c r="U78" s="575">
        <v>57</v>
      </c>
      <c r="V78" s="576"/>
      <c r="W78" s="576"/>
      <c r="X78" s="577"/>
      <c r="Y78" s="575">
        <v>57</v>
      </c>
      <c r="Z78" s="576"/>
      <c r="AA78" s="576"/>
      <c r="AB78" s="577"/>
      <c r="AC78" s="49" t="s">
        <v>401</v>
      </c>
      <c r="AD78" s="50"/>
      <c r="AE78" s="50"/>
      <c r="AF78" s="51"/>
      <c r="AG78" s="323" t="s">
        <v>250</v>
      </c>
      <c r="AH78" s="324"/>
      <c r="AI78" s="324"/>
      <c r="AJ78" s="324"/>
      <c r="AK78" s="324"/>
      <c r="AL78" s="324"/>
      <c r="AM78" s="324"/>
      <c r="AN78" s="324"/>
      <c r="AO78" s="325"/>
      <c r="AP78" s="269" t="s">
        <v>143</v>
      </c>
      <c r="AQ78" s="275"/>
      <c r="AR78" s="275"/>
      <c r="AS78" s="270"/>
      <c r="AT78" s="200">
        <f>'16.02'!AT78+AY78</f>
        <v>13</v>
      </c>
      <c r="AU78" s="206"/>
      <c r="AV78" s="201"/>
      <c r="AW78" s="188">
        <f>'16.02'!BG78</f>
        <v>0</v>
      </c>
      <c r="AX78" s="189"/>
      <c r="AY78" s="188"/>
      <c r="AZ78" s="189"/>
      <c r="BA78" s="200"/>
      <c r="BB78" s="201"/>
      <c r="BC78" s="269">
        <f>'16.02'!BC78+BA78</f>
        <v>13</v>
      </c>
      <c r="BD78" s="270"/>
      <c r="BE78" s="200">
        <f>'16.02'!BE78+BA78</f>
        <v>13</v>
      </c>
      <c r="BF78" s="201"/>
      <c r="BG78" s="200">
        <f>AT78-BE78</f>
        <v>0</v>
      </c>
      <c r="BH78" s="206"/>
      <c r="BI78" s="201"/>
      <c r="BJ78" s="254">
        <f>((LEFT(AP78,FIND(" ",AP78)-1)*BC78)/$S$279)</f>
        <v>20.8</v>
      </c>
      <c r="BK78" s="255"/>
      <c r="BL78" s="256"/>
      <c r="BM78" s="1"/>
      <c r="BN78" s="2"/>
    </row>
    <row r="79" spans="2:66" ht="15" customHeight="1">
      <c r="B79" s="212"/>
      <c r="C79" s="213"/>
      <c r="D79" s="213"/>
      <c r="E79" s="213"/>
      <c r="F79" s="213"/>
      <c r="G79" s="213"/>
      <c r="H79" s="213"/>
      <c r="I79" s="213"/>
      <c r="J79" s="213"/>
      <c r="K79" s="213"/>
      <c r="L79" s="214"/>
      <c r="M79" s="196"/>
      <c r="N79" s="220"/>
      <c r="O79" s="220"/>
      <c r="P79" s="197"/>
      <c r="Q79" s="578"/>
      <c r="R79" s="579"/>
      <c r="S79" s="579"/>
      <c r="T79" s="580"/>
      <c r="U79" s="578"/>
      <c r="V79" s="579"/>
      <c r="W79" s="579"/>
      <c r="X79" s="580"/>
      <c r="Y79" s="578"/>
      <c r="Z79" s="579"/>
      <c r="AA79" s="579"/>
      <c r="AB79" s="580"/>
      <c r="AC79" s="52"/>
      <c r="AD79" s="53"/>
      <c r="AE79" s="53"/>
      <c r="AF79" s="54"/>
      <c r="AG79" s="326"/>
      <c r="AH79" s="327"/>
      <c r="AI79" s="327"/>
      <c r="AJ79" s="327"/>
      <c r="AK79" s="327"/>
      <c r="AL79" s="327"/>
      <c r="AM79" s="327"/>
      <c r="AN79" s="327"/>
      <c r="AO79" s="328"/>
      <c r="AP79" s="271"/>
      <c r="AQ79" s="276"/>
      <c r="AR79" s="276"/>
      <c r="AS79" s="272"/>
      <c r="AT79" s="202"/>
      <c r="AU79" s="207"/>
      <c r="AV79" s="203"/>
      <c r="AW79" s="190"/>
      <c r="AX79" s="191"/>
      <c r="AY79" s="190"/>
      <c r="AZ79" s="191"/>
      <c r="BA79" s="202"/>
      <c r="BB79" s="203"/>
      <c r="BC79" s="271"/>
      <c r="BD79" s="272"/>
      <c r="BE79" s="202"/>
      <c r="BF79" s="203"/>
      <c r="BG79" s="202"/>
      <c r="BH79" s="207"/>
      <c r="BI79" s="203"/>
      <c r="BJ79" s="257"/>
      <c r="BK79" s="258"/>
      <c r="BL79" s="259"/>
      <c r="BM79" s="1"/>
      <c r="BN79" s="2"/>
    </row>
    <row r="80" spans="2:66" ht="15" customHeight="1" thickBot="1">
      <c r="B80" s="215"/>
      <c r="C80" s="216"/>
      <c r="D80" s="216"/>
      <c r="E80" s="216"/>
      <c r="F80" s="216"/>
      <c r="G80" s="216"/>
      <c r="H80" s="216"/>
      <c r="I80" s="216"/>
      <c r="J80" s="216"/>
      <c r="K80" s="216"/>
      <c r="L80" s="217"/>
      <c r="M80" s="198"/>
      <c r="N80" s="221"/>
      <c r="O80" s="221"/>
      <c r="P80" s="199"/>
      <c r="Q80" s="581"/>
      <c r="R80" s="582"/>
      <c r="S80" s="582"/>
      <c r="T80" s="583"/>
      <c r="U80" s="581"/>
      <c r="V80" s="582"/>
      <c r="W80" s="582"/>
      <c r="X80" s="583"/>
      <c r="Y80" s="581"/>
      <c r="Z80" s="582"/>
      <c r="AA80" s="582"/>
      <c r="AB80" s="583"/>
      <c r="AC80" s="55"/>
      <c r="AD80" s="56"/>
      <c r="AE80" s="56"/>
      <c r="AF80" s="57"/>
      <c r="AG80" s="329"/>
      <c r="AH80" s="330"/>
      <c r="AI80" s="330"/>
      <c r="AJ80" s="330"/>
      <c r="AK80" s="330"/>
      <c r="AL80" s="330"/>
      <c r="AM80" s="330"/>
      <c r="AN80" s="330"/>
      <c r="AO80" s="331"/>
      <c r="AP80" s="273"/>
      <c r="AQ80" s="277"/>
      <c r="AR80" s="277"/>
      <c r="AS80" s="274"/>
      <c r="AT80" s="204"/>
      <c r="AU80" s="208"/>
      <c r="AV80" s="205"/>
      <c r="AW80" s="192"/>
      <c r="AX80" s="193"/>
      <c r="AY80" s="192"/>
      <c r="AZ80" s="193"/>
      <c r="BA80" s="204"/>
      <c r="BB80" s="205"/>
      <c r="BC80" s="273"/>
      <c r="BD80" s="274"/>
      <c r="BE80" s="204"/>
      <c r="BF80" s="205"/>
      <c r="BG80" s="204"/>
      <c r="BH80" s="208"/>
      <c r="BI80" s="205"/>
      <c r="BJ80" s="260"/>
      <c r="BK80" s="261"/>
      <c r="BL80" s="262"/>
      <c r="BM80" s="1"/>
      <c r="BN80" s="2"/>
    </row>
    <row r="81" spans="2:66" ht="15" customHeight="1" thickTop="1">
      <c r="B81" s="209" t="s">
        <v>54</v>
      </c>
      <c r="C81" s="210"/>
      <c r="D81" s="210"/>
      <c r="E81" s="210"/>
      <c r="F81" s="210"/>
      <c r="G81" s="210"/>
      <c r="H81" s="210"/>
      <c r="I81" s="210"/>
      <c r="J81" s="210"/>
      <c r="K81" s="210"/>
      <c r="L81" s="211"/>
      <c r="M81" s="194">
        <v>67</v>
      </c>
      <c r="N81" s="219"/>
      <c r="O81" s="219"/>
      <c r="P81" s="195"/>
      <c r="Q81" s="194">
        <v>47</v>
      </c>
      <c r="R81" s="219"/>
      <c r="S81" s="219"/>
      <c r="T81" s="195"/>
      <c r="U81" s="194">
        <v>47</v>
      </c>
      <c r="V81" s="219"/>
      <c r="W81" s="219"/>
      <c r="X81" s="195"/>
      <c r="Y81" s="194">
        <v>47</v>
      </c>
      <c r="Z81" s="219"/>
      <c r="AA81" s="219"/>
      <c r="AB81" s="195"/>
      <c r="AC81" s="188" t="s">
        <v>129</v>
      </c>
      <c r="AD81" s="241"/>
      <c r="AE81" s="241"/>
      <c r="AF81" s="189"/>
      <c r="AG81" s="323" t="s">
        <v>124</v>
      </c>
      <c r="AH81" s="324"/>
      <c r="AI81" s="324"/>
      <c r="AJ81" s="324"/>
      <c r="AK81" s="324"/>
      <c r="AL81" s="324"/>
      <c r="AM81" s="324"/>
      <c r="AN81" s="324"/>
      <c r="AO81" s="325"/>
      <c r="AP81" s="269" t="s">
        <v>128</v>
      </c>
      <c r="AQ81" s="275"/>
      <c r="AR81" s="275"/>
      <c r="AS81" s="270"/>
      <c r="AT81" s="200">
        <f>'16.02'!AT81+AY81</f>
        <v>12</v>
      </c>
      <c r="AU81" s="206"/>
      <c r="AV81" s="201"/>
      <c r="AW81" s="188">
        <f>'16.02'!BG81</f>
        <v>4</v>
      </c>
      <c r="AX81" s="189"/>
      <c r="AY81" s="188"/>
      <c r="AZ81" s="189"/>
      <c r="BA81" s="200"/>
      <c r="BB81" s="201"/>
      <c r="BC81" s="269">
        <f>'16.02'!BC81+BA81</f>
        <v>8</v>
      </c>
      <c r="BD81" s="270"/>
      <c r="BE81" s="200">
        <f>'16.02'!BE81+BA81</f>
        <v>8</v>
      </c>
      <c r="BF81" s="201"/>
      <c r="BG81" s="200">
        <f>AT81-BE81</f>
        <v>4</v>
      </c>
      <c r="BH81" s="206"/>
      <c r="BI81" s="201"/>
      <c r="BJ81" s="254">
        <f>((LEFT(AP81,FIND(" ",AP81)-1)*BC81)/$S$279)</f>
        <v>61.53846153846154</v>
      </c>
      <c r="BK81" s="255"/>
      <c r="BL81" s="256"/>
      <c r="BM81" s="1"/>
      <c r="BN81" s="2"/>
    </row>
    <row r="82" spans="2:66" ht="4.5" customHeight="1">
      <c r="B82" s="212"/>
      <c r="C82" s="213"/>
      <c r="D82" s="213"/>
      <c r="E82" s="213"/>
      <c r="F82" s="213"/>
      <c r="G82" s="213"/>
      <c r="H82" s="213"/>
      <c r="I82" s="213"/>
      <c r="J82" s="213"/>
      <c r="K82" s="213"/>
      <c r="L82" s="214"/>
      <c r="M82" s="196"/>
      <c r="N82" s="220"/>
      <c r="O82" s="220"/>
      <c r="P82" s="197"/>
      <c r="Q82" s="196"/>
      <c r="R82" s="220"/>
      <c r="S82" s="220"/>
      <c r="T82" s="197"/>
      <c r="U82" s="196"/>
      <c r="V82" s="220"/>
      <c r="W82" s="220"/>
      <c r="X82" s="197"/>
      <c r="Y82" s="196"/>
      <c r="Z82" s="220"/>
      <c r="AA82" s="220"/>
      <c r="AB82" s="197"/>
      <c r="AC82" s="190"/>
      <c r="AD82" s="242"/>
      <c r="AE82" s="242"/>
      <c r="AF82" s="191"/>
      <c r="AG82" s="326"/>
      <c r="AH82" s="327"/>
      <c r="AI82" s="327"/>
      <c r="AJ82" s="327"/>
      <c r="AK82" s="327"/>
      <c r="AL82" s="327"/>
      <c r="AM82" s="327"/>
      <c r="AN82" s="327"/>
      <c r="AO82" s="328"/>
      <c r="AP82" s="271"/>
      <c r="AQ82" s="276"/>
      <c r="AR82" s="276"/>
      <c r="AS82" s="272"/>
      <c r="AT82" s="202"/>
      <c r="AU82" s="207"/>
      <c r="AV82" s="203"/>
      <c r="AW82" s="190"/>
      <c r="AX82" s="191"/>
      <c r="AY82" s="190"/>
      <c r="AZ82" s="191"/>
      <c r="BA82" s="202"/>
      <c r="BB82" s="203"/>
      <c r="BC82" s="271"/>
      <c r="BD82" s="272"/>
      <c r="BE82" s="202"/>
      <c r="BF82" s="203"/>
      <c r="BG82" s="202"/>
      <c r="BH82" s="207"/>
      <c r="BI82" s="203"/>
      <c r="BJ82" s="257"/>
      <c r="BK82" s="258"/>
      <c r="BL82" s="259"/>
      <c r="BM82" s="1"/>
      <c r="BN82" s="2"/>
    </row>
    <row r="83" spans="2:66" ht="24.75" customHeight="1" thickBot="1">
      <c r="B83" s="215"/>
      <c r="C83" s="216"/>
      <c r="D83" s="216"/>
      <c r="E83" s="216"/>
      <c r="F83" s="216"/>
      <c r="G83" s="216"/>
      <c r="H83" s="216"/>
      <c r="I83" s="216"/>
      <c r="J83" s="216"/>
      <c r="K83" s="216"/>
      <c r="L83" s="217"/>
      <c r="M83" s="198"/>
      <c r="N83" s="221"/>
      <c r="O83" s="221"/>
      <c r="P83" s="199"/>
      <c r="Q83" s="198"/>
      <c r="R83" s="221"/>
      <c r="S83" s="221"/>
      <c r="T83" s="199"/>
      <c r="U83" s="198"/>
      <c r="V83" s="221"/>
      <c r="W83" s="221"/>
      <c r="X83" s="199"/>
      <c r="Y83" s="198"/>
      <c r="Z83" s="221"/>
      <c r="AA83" s="221"/>
      <c r="AB83" s="199"/>
      <c r="AC83" s="192"/>
      <c r="AD83" s="243"/>
      <c r="AE83" s="243"/>
      <c r="AF83" s="193"/>
      <c r="AG83" s="329"/>
      <c r="AH83" s="330"/>
      <c r="AI83" s="330"/>
      <c r="AJ83" s="330"/>
      <c r="AK83" s="330"/>
      <c r="AL83" s="330"/>
      <c r="AM83" s="330"/>
      <c r="AN83" s="330"/>
      <c r="AO83" s="331"/>
      <c r="AP83" s="273"/>
      <c r="AQ83" s="277"/>
      <c r="AR83" s="277"/>
      <c r="AS83" s="274"/>
      <c r="AT83" s="204"/>
      <c r="AU83" s="208"/>
      <c r="AV83" s="205"/>
      <c r="AW83" s="192"/>
      <c r="AX83" s="193"/>
      <c r="AY83" s="192"/>
      <c r="AZ83" s="193"/>
      <c r="BA83" s="204"/>
      <c r="BB83" s="205"/>
      <c r="BC83" s="273"/>
      <c r="BD83" s="274"/>
      <c r="BE83" s="204"/>
      <c r="BF83" s="205"/>
      <c r="BG83" s="204"/>
      <c r="BH83" s="208"/>
      <c r="BI83" s="205"/>
      <c r="BJ83" s="260"/>
      <c r="BK83" s="261"/>
      <c r="BL83" s="262"/>
      <c r="BM83" s="1"/>
      <c r="BN83" s="2"/>
    </row>
    <row r="84" spans="2:66" ht="15" customHeight="1" thickTop="1">
      <c r="B84" s="209" t="s">
        <v>55</v>
      </c>
      <c r="C84" s="210"/>
      <c r="D84" s="210"/>
      <c r="E84" s="210"/>
      <c r="F84" s="210"/>
      <c r="G84" s="210"/>
      <c r="H84" s="210"/>
      <c r="I84" s="210"/>
      <c r="J84" s="210"/>
      <c r="K84" s="210"/>
      <c r="L84" s="211"/>
      <c r="M84" s="194">
        <v>45</v>
      </c>
      <c r="N84" s="219"/>
      <c r="O84" s="219"/>
      <c r="P84" s="195"/>
      <c r="Q84" s="194">
        <v>31</v>
      </c>
      <c r="R84" s="219"/>
      <c r="S84" s="219"/>
      <c r="T84" s="195"/>
      <c r="U84" s="194">
        <v>31</v>
      </c>
      <c r="V84" s="219"/>
      <c r="W84" s="219"/>
      <c r="X84" s="195"/>
      <c r="Y84" s="194">
        <v>31</v>
      </c>
      <c r="Z84" s="219"/>
      <c r="AA84" s="219"/>
      <c r="AB84" s="195"/>
      <c r="AC84" s="188" t="s">
        <v>129</v>
      </c>
      <c r="AD84" s="241"/>
      <c r="AE84" s="241"/>
      <c r="AF84" s="189"/>
      <c r="AG84" s="323" t="s">
        <v>139</v>
      </c>
      <c r="AH84" s="324"/>
      <c r="AI84" s="324"/>
      <c r="AJ84" s="324"/>
      <c r="AK84" s="324"/>
      <c r="AL84" s="324"/>
      <c r="AM84" s="324"/>
      <c r="AN84" s="324"/>
      <c r="AO84" s="325"/>
      <c r="AP84" s="269" t="s">
        <v>52</v>
      </c>
      <c r="AQ84" s="275"/>
      <c r="AR84" s="275"/>
      <c r="AS84" s="270"/>
      <c r="AT84" s="200">
        <f>'16.02'!AT84+AY84</f>
        <v>19</v>
      </c>
      <c r="AU84" s="206"/>
      <c r="AV84" s="201"/>
      <c r="AW84" s="188">
        <f>'16.02'!BG84</f>
        <v>9</v>
      </c>
      <c r="AX84" s="189"/>
      <c r="AY84" s="188"/>
      <c r="AZ84" s="189"/>
      <c r="BA84" s="637"/>
      <c r="BB84" s="638"/>
      <c r="BC84" s="269">
        <f>'16.02'!BC84+BA84</f>
        <v>8</v>
      </c>
      <c r="BD84" s="270"/>
      <c r="BE84" s="200">
        <f>'16.02'!BE84+BA84</f>
        <v>10</v>
      </c>
      <c r="BF84" s="201"/>
      <c r="BG84" s="200">
        <f>AT84-BE84</f>
        <v>9</v>
      </c>
      <c r="BH84" s="206"/>
      <c r="BI84" s="201"/>
      <c r="BJ84" s="254">
        <f>((LEFT(AP84,FIND(" ",AP84)-1)*BC84)/$S$279)</f>
        <v>1.5384615384615385</v>
      </c>
      <c r="BK84" s="255"/>
      <c r="BL84" s="256"/>
      <c r="BM84" s="1"/>
      <c r="BN84" s="2"/>
    </row>
    <row r="85" spans="2:66" ht="15" customHeight="1">
      <c r="B85" s="212"/>
      <c r="C85" s="213"/>
      <c r="D85" s="213"/>
      <c r="E85" s="213"/>
      <c r="F85" s="213"/>
      <c r="G85" s="213"/>
      <c r="H85" s="213"/>
      <c r="I85" s="213"/>
      <c r="J85" s="213"/>
      <c r="K85" s="213"/>
      <c r="L85" s="214"/>
      <c r="M85" s="196"/>
      <c r="N85" s="220"/>
      <c r="O85" s="220"/>
      <c r="P85" s="197"/>
      <c r="Q85" s="196"/>
      <c r="R85" s="220"/>
      <c r="S85" s="220"/>
      <c r="T85" s="197"/>
      <c r="U85" s="196"/>
      <c r="V85" s="220"/>
      <c r="W85" s="220"/>
      <c r="X85" s="197"/>
      <c r="Y85" s="196"/>
      <c r="Z85" s="220"/>
      <c r="AA85" s="220"/>
      <c r="AB85" s="197"/>
      <c r="AC85" s="190"/>
      <c r="AD85" s="242"/>
      <c r="AE85" s="242"/>
      <c r="AF85" s="191"/>
      <c r="AG85" s="326"/>
      <c r="AH85" s="327"/>
      <c r="AI85" s="327"/>
      <c r="AJ85" s="327"/>
      <c r="AK85" s="327"/>
      <c r="AL85" s="327"/>
      <c r="AM85" s="327"/>
      <c r="AN85" s="327"/>
      <c r="AO85" s="328"/>
      <c r="AP85" s="271"/>
      <c r="AQ85" s="276"/>
      <c r="AR85" s="276"/>
      <c r="AS85" s="272"/>
      <c r="AT85" s="202"/>
      <c r="AU85" s="207"/>
      <c r="AV85" s="203"/>
      <c r="AW85" s="190"/>
      <c r="AX85" s="191"/>
      <c r="AY85" s="190"/>
      <c r="AZ85" s="191"/>
      <c r="BA85" s="639"/>
      <c r="BB85" s="640"/>
      <c r="BC85" s="271"/>
      <c r="BD85" s="272"/>
      <c r="BE85" s="202"/>
      <c r="BF85" s="203"/>
      <c r="BG85" s="202"/>
      <c r="BH85" s="207"/>
      <c r="BI85" s="203"/>
      <c r="BJ85" s="257"/>
      <c r="BK85" s="258"/>
      <c r="BL85" s="259"/>
      <c r="BM85" s="1"/>
      <c r="BN85" s="2"/>
    </row>
    <row r="86" spans="2:66" ht="15" customHeight="1" thickBot="1">
      <c r="B86" s="215"/>
      <c r="C86" s="216"/>
      <c r="D86" s="216"/>
      <c r="E86" s="216"/>
      <c r="F86" s="216"/>
      <c r="G86" s="216"/>
      <c r="H86" s="216"/>
      <c r="I86" s="216"/>
      <c r="J86" s="216"/>
      <c r="K86" s="216"/>
      <c r="L86" s="217"/>
      <c r="M86" s="198"/>
      <c r="N86" s="221"/>
      <c r="O86" s="221"/>
      <c r="P86" s="199"/>
      <c r="Q86" s="198"/>
      <c r="R86" s="221"/>
      <c r="S86" s="221"/>
      <c r="T86" s="199"/>
      <c r="U86" s="198"/>
      <c r="V86" s="221"/>
      <c r="W86" s="221"/>
      <c r="X86" s="199"/>
      <c r="Y86" s="198"/>
      <c r="Z86" s="221"/>
      <c r="AA86" s="221"/>
      <c r="AB86" s="199"/>
      <c r="AC86" s="192"/>
      <c r="AD86" s="243"/>
      <c r="AE86" s="243"/>
      <c r="AF86" s="193"/>
      <c r="AG86" s="329"/>
      <c r="AH86" s="330"/>
      <c r="AI86" s="330"/>
      <c r="AJ86" s="330"/>
      <c r="AK86" s="330"/>
      <c r="AL86" s="330"/>
      <c r="AM86" s="330"/>
      <c r="AN86" s="330"/>
      <c r="AO86" s="331"/>
      <c r="AP86" s="273"/>
      <c r="AQ86" s="277"/>
      <c r="AR86" s="277"/>
      <c r="AS86" s="274"/>
      <c r="AT86" s="204"/>
      <c r="AU86" s="208"/>
      <c r="AV86" s="205"/>
      <c r="AW86" s="192"/>
      <c r="AX86" s="193"/>
      <c r="AY86" s="192"/>
      <c r="AZ86" s="193"/>
      <c r="BA86" s="641"/>
      <c r="BB86" s="642"/>
      <c r="BC86" s="273"/>
      <c r="BD86" s="274"/>
      <c r="BE86" s="204"/>
      <c r="BF86" s="205"/>
      <c r="BG86" s="204"/>
      <c r="BH86" s="208"/>
      <c r="BI86" s="205"/>
      <c r="BJ86" s="260"/>
      <c r="BK86" s="261"/>
      <c r="BL86" s="262"/>
      <c r="BM86" s="1"/>
      <c r="BN86" s="2"/>
    </row>
    <row r="87" spans="2:66" ht="15" customHeight="1" thickTop="1">
      <c r="B87" s="209" t="s">
        <v>56</v>
      </c>
      <c r="C87" s="210"/>
      <c r="D87" s="210"/>
      <c r="E87" s="210"/>
      <c r="F87" s="210"/>
      <c r="G87" s="210"/>
      <c r="H87" s="210"/>
      <c r="I87" s="210"/>
      <c r="J87" s="210"/>
      <c r="K87" s="210"/>
      <c r="L87" s="211"/>
      <c r="M87" s="194">
        <v>37</v>
      </c>
      <c r="N87" s="219"/>
      <c r="O87" s="219"/>
      <c r="P87" s="195"/>
      <c r="Q87" s="194">
        <v>25</v>
      </c>
      <c r="R87" s="219"/>
      <c r="S87" s="219"/>
      <c r="T87" s="195"/>
      <c r="U87" s="194">
        <v>25</v>
      </c>
      <c r="V87" s="219"/>
      <c r="W87" s="219"/>
      <c r="X87" s="195"/>
      <c r="Y87" s="194">
        <v>25</v>
      </c>
      <c r="Z87" s="219"/>
      <c r="AA87" s="219"/>
      <c r="AB87" s="195"/>
      <c r="AC87" s="332" t="s">
        <v>129</v>
      </c>
      <c r="AD87" s="333"/>
      <c r="AE87" s="333"/>
      <c r="AF87" s="334"/>
      <c r="AG87" s="323" t="s">
        <v>249</v>
      </c>
      <c r="AH87" s="324"/>
      <c r="AI87" s="324"/>
      <c r="AJ87" s="324"/>
      <c r="AK87" s="324"/>
      <c r="AL87" s="324"/>
      <c r="AM87" s="324"/>
      <c r="AN87" s="324"/>
      <c r="AO87" s="325"/>
      <c r="AP87" s="269" t="s">
        <v>52</v>
      </c>
      <c r="AQ87" s="275"/>
      <c r="AR87" s="275"/>
      <c r="AS87" s="270"/>
      <c r="AT87" s="200">
        <f>'16.02'!AT87+AY87</f>
        <v>82</v>
      </c>
      <c r="AU87" s="206"/>
      <c r="AV87" s="201"/>
      <c r="AW87" s="188">
        <f>'16.02'!BG87</f>
        <v>82</v>
      </c>
      <c r="AX87" s="189"/>
      <c r="AY87" s="188"/>
      <c r="AZ87" s="189"/>
      <c r="BA87" s="200"/>
      <c r="BB87" s="201"/>
      <c r="BC87" s="269">
        <f>'16.02'!BC87+BA87</f>
        <v>0</v>
      </c>
      <c r="BD87" s="270"/>
      <c r="BE87" s="200">
        <f>'16.02'!BE87+BA87</f>
        <v>0</v>
      </c>
      <c r="BF87" s="201"/>
      <c r="BG87" s="200">
        <f>AT87-BE87</f>
        <v>82</v>
      </c>
      <c r="BH87" s="206"/>
      <c r="BI87" s="201"/>
      <c r="BJ87" s="254">
        <f>((LEFT(AP87,FIND(" ",AP87)-1)*BC87)/$S$279)</f>
        <v>0</v>
      </c>
      <c r="BK87" s="255"/>
      <c r="BL87" s="256"/>
      <c r="BM87" s="1"/>
      <c r="BN87" s="2"/>
    </row>
    <row r="88" spans="2:66" ht="15" customHeight="1">
      <c r="B88" s="212"/>
      <c r="C88" s="213"/>
      <c r="D88" s="213"/>
      <c r="E88" s="213"/>
      <c r="F88" s="213"/>
      <c r="G88" s="213"/>
      <c r="H88" s="213"/>
      <c r="I88" s="213"/>
      <c r="J88" s="213"/>
      <c r="K88" s="213"/>
      <c r="L88" s="214"/>
      <c r="M88" s="196"/>
      <c r="N88" s="220"/>
      <c r="O88" s="220"/>
      <c r="P88" s="197"/>
      <c r="Q88" s="196"/>
      <c r="R88" s="220"/>
      <c r="S88" s="220"/>
      <c r="T88" s="197"/>
      <c r="U88" s="196"/>
      <c r="V88" s="220"/>
      <c r="W88" s="220"/>
      <c r="X88" s="197"/>
      <c r="Y88" s="196"/>
      <c r="Z88" s="220"/>
      <c r="AA88" s="220"/>
      <c r="AB88" s="197"/>
      <c r="AC88" s="335"/>
      <c r="AD88" s="336"/>
      <c r="AE88" s="336"/>
      <c r="AF88" s="337"/>
      <c r="AG88" s="326"/>
      <c r="AH88" s="327"/>
      <c r="AI88" s="327"/>
      <c r="AJ88" s="327"/>
      <c r="AK88" s="327"/>
      <c r="AL88" s="327"/>
      <c r="AM88" s="327"/>
      <c r="AN88" s="327"/>
      <c r="AO88" s="328"/>
      <c r="AP88" s="271"/>
      <c r="AQ88" s="276"/>
      <c r="AR88" s="276"/>
      <c r="AS88" s="272"/>
      <c r="AT88" s="202"/>
      <c r="AU88" s="207"/>
      <c r="AV88" s="203"/>
      <c r="AW88" s="190"/>
      <c r="AX88" s="191"/>
      <c r="AY88" s="190"/>
      <c r="AZ88" s="191"/>
      <c r="BA88" s="202"/>
      <c r="BB88" s="203"/>
      <c r="BC88" s="271"/>
      <c r="BD88" s="272"/>
      <c r="BE88" s="202"/>
      <c r="BF88" s="203"/>
      <c r="BG88" s="202"/>
      <c r="BH88" s="207"/>
      <c r="BI88" s="203"/>
      <c r="BJ88" s="257"/>
      <c r="BK88" s="258"/>
      <c r="BL88" s="259"/>
      <c r="BM88" s="1"/>
      <c r="BN88" s="2"/>
    </row>
    <row r="89" spans="2:66" ht="15" customHeight="1" thickBot="1">
      <c r="B89" s="215"/>
      <c r="C89" s="216"/>
      <c r="D89" s="216"/>
      <c r="E89" s="216"/>
      <c r="F89" s="216"/>
      <c r="G89" s="216"/>
      <c r="H89" s="216"/>
      <c r="I89" s="216"/>
      <c r="J89" s="216"/>
      <c r="K89" s="216"/>
      <c r="L89" s="217"/>
      <c r="M89" s="198"/>
      <c r="N89" s="221"/>
      <c r="O89" s="221"/>
      <c r="P89" s="199"/>
      <c r="Q89" s="198"/>
      <c r="R89" s="221"/>
      <c r="S89" s="221"/>
      <c r="T89" s="199"/>
      <c r="U89" s="198"/>
      <c r="V89" s="221"/>
      <c r="W89" s="221"/>
      <c r="X89" s="199"/>
      <c r="Y89" s="198"/>
      <c r="Z89" s="221"/>
      <c r="AA89" s="221"/>
      <c r="AB89" s="199"/>
      <c r="AC89" s="338"/>
      <c r="AD89" s="339"/>
      <c r="AE89" s="339"/>
      <c r="AF89" s="340"/>
      <c r="AG89" s="329"/>
      <c r="AH89" s="330"/>
      <c r="AI89" s="330"/>
      <c r="AJ89" s="330"/>
      <c r="AK89" s="330"/>
      <c r="AL89" s="330"/>
      <c r="AM89" s="330"/>
      <c r="AN89" s="330"/>
      <c r="AO89" s="331"/>
      <c r="AP89" s="273"/>
      <c r="AQ89" s="277"/>
      <c r="AR89" s="277"/>
      <c r="AS89" s="274"/>
      <c r="AT89" s="204"/>
      <c r="AU89" s="208"/>
      <c r="AV89" s="205"/>
      <c r="AW89" s="192"/>
      <c r="AX89" s="193"/>
      <c r="AY89" s="192"/>
      <c r="AZ89" s="193"/>
      <c r="BA89" s="204"/>
      <c r="BB89" s="205"/>
      <c r="BC89" s="273"/>
      <c r="BD89" s="274"/>
      <c r="BE89" s="204"/>
      <c r="BF89" s="205"/>
      <c r="BG89" s="204"/>
      <c r="BH89" s="208"/>
      <c r="BI89" s="205"/>
      <c r="BJ89" s="260"/>
      <c r="BK89" s="261"/>
      <c r="BL89" s="262"/>
      <c r="BM89" s="1"/>
      <c r="BN89" s="2"/>
    </row>
    <row r="90" spans="2:66" ht="15" customHeight="1" thickTop="1">
      <c r="B90" s="209" t="s">
        <v>57</v>
      </c>
      <c r="C90" s="210"/>
      <c r="D90" s="210"/>
      <c r="E90" s="210"/>
      <c r="F90" s="210"/>
      <c r="G90" s="210"/>
      <c r="H90" s="210"/>
      <c r="I90" s="210"/>
      <c r="J90" s="210"/>
      <c r="K90" s="210"/>
      <c r="L90" s="211"/>
      <c r="M90" s="194">
        <v>29</v>
      </c>
      <c r="N90" s="219"/>
      <c r="O90" s="219"/>
      <c r="P90" s="195"/>
      <c r="Q90" s="194">
        <v>18</v>
      </c>
      <c r="R90" s="219"/>
      <c r="S90" s="219"/>
      <c r="T90" s="195"/>
      <c r="U90" s="194">
        <v>18</v>
      </c>
      <c r="V90" s="219"/>
      <c r="W90" s="219"/>
      <c r="X90" s="195"/>
      <c r="Y90" s="194">
        <v>18</v>
      </c>
      <c r="Z90" s="219"/>
      <c r="AA90" s="219"/>
      <c r="AB90" s="195"/>
      <c r="AC90" s="188" t="s">
        <v>129</v>
      </c>
      <c r="AD90" s="241"/>
      <c r="AE90" s="241"/>
      <c r="AF90" s="189"/>
      <c r="AG90" s="323" t="s">
        <v>248</v>
      </c>
      <c r="AH90" s="324"/>
      <c r="AI90" s="324"/>
      <c r="AJ90" s="324"/>
      <c r="AK90" s="324"/>
      <c r="AL90" s="324"/>
      <c r="AM90" s="324"/>
      <c r="AN90" s="324"/>
      <c r="AO90" s="325"/>
      <c r="AP90" s="188" t="s">
        <v>52</v>
      </c>
      <c r="AQ90" s="241"/>
      <c r="AR90" s="241"/>
      <c r="AS90" s="189"/>
      <c r="AT90" s="200">
        <f>'16.02'!AT90+AY90</f>
        <v>34</v>
      </c>
      <c r="AU90" s="206"/>
      <c r="AV90" s="201"/>
      <c r="AW90" s="188">
        <f>'16.02'!BG90</f>
        <v>13</v>
      </c>
      <c r="AX90" s="189"/>
      <c r="AY90" s="188"/>
      <c r="AZ90" s="189"/>
      <c r="BA90" s="593"/>
      <c r="BB90" s="594"/>
      <c r="BC90" s="269">
        <f>'16.02'!BC90+BA90</f>
        <v>21</v>
      </c>
      <c r="BD90" s="270"/>
      <c r="BE90" s="200">
        <f>'16.02'!BE90+BA90</f>
        <v>21</v>
      </c>
      <c r="BF90" s="201"/>
      <c r="BG90" s="200">
        <f>AT90-BE90</f>
        <v>13</v>
      </c>
      <c r="BH90" s="206"/>
      <c r="BI90" s="201"/>
      <c r="BJ90" s="254">
        <f>((LEFT(AP90,FIND(" ",AP90)-1)*BC90)/$S$279)</f>
        <v>4.0384615384615383</v>
      </c>
      <c r="BK90" s="255"/>
      <c r="BL90" s="256"/>
      <c r="BM90" s="1"/>
      <c r="BN90" s="2"/>
    </row>
    <row r="91" spans="2:66" ht="15" customHeight="1">
      <c r="B91" s="212"/>
      <c r="C91" s="213"/>
      <c r="D91" s="213"/>
      <c r="E91" s="213"/>
      <c r="F91" s="213"/>
      <c r="G91" s="213"/>
      <c r="H91" s="213"/>
      <c r="I91" s="213"/>
      <c r="J91" s="213"/>
      <c r="K91" s="213"/>
      <c r="L91" s="214"/>
      <c r="M91" s="196"/>
      <c r="N91" s="220"/>
      <c r="O91" s="220"/>
      <c r="P91" s="197"/>
      <c r="Q91" s="196"/>
      <c r="R91" s="220"/>
      <c r="S91" s="220"/>
      <c r="T91" s="197"/>
      <c r="U91" s="196"/>
      <c r="V91" s="220"/>
      <c r="W91" s="220"/>
      <c r="X91" s="197"/>
      <c r="Y91" s="196"/>
      <c r="Z91" s="220"/>
      <c r="AA91" s="220"/>
      <c r="AB91" s="197"/>
      <c r="AC91" s="190"/>
      <c r="AD91" s="242"/>
      <c r="AE91" s="242"/>
      <c r="AF91" s="191"/>
      <c r="AG91" s="326"/>
      <c r="AH91" s="327"/>
      <c r="AI91" s="327"/>
      <c r="AJ91" s="327"/>
      <c r="AK91" s="327"/>
      <c r="AL91" s="327"/>
      <c r="AM91" s="327"/>
      <c r="AN91" s="327"/>
      <c r="AO91" s="328"/>
      <c r="AP91" s="190"/>
      <c r="AQ91" s="242"/>
      <c r="AR91" s="242"/>
      <c r="AS91" s="191"/>
      <c r="AT91" s="202"/>
      <c r="AU91" s="207"/>
      <c r="AV91" s="203"/>
      <c r="AW91" s="190"/>
      <c r="AX91" s="191"/>
      <c r="AY91" s="190"/>
      <c r="AZ91" s="191"/>
      <c r="BA91" s="595"/>
      <c r="BB91" s="596"/>
      <c r="BC91" s="271"/>
      <c r="BD91" s="272"/>
      <c r="BE91" s="202"/>
      <c r="BF91" s="203"/>
      <c r="BG91" s="202"/>
      <c r="BH91" s="207"/>
      <c r="BI91" s="203"/>
      <c r="BJ91" s="257"/>
      <c r="BK91" s="258"/>
      <c r="BL91" s="259"/>
      <c r="BM91" s="1"/>
      <c r="BN91" s="2"/>
    </row>
    <row r="92" spans="2:66" ht="15" customHeight="1" thickBot="1">
      <c r="B92" s="215"/>
      <c r="C92" s="216"/>
      <c r="D92" s="216"/>
      <c r="E92" s="216"/>
      <c r="F92" s="216"/>
      <c r="G92" s="216"/>
      <c r="H92" s="216"/>
      <c r="I92" s="216"/>
      <c r="J92" s="216"/>
      <c r="K92" s="216"/>
      <c r="L92" s="217"/>
      <c r="M92" s="198"/>
      <c r="N92" s="221"/>
      <c r="O92" s="221"/>
      <c r="P92" s="199"/>
      <c r="Q92" s="198"/>
      <c r="R92" s="221"/>
      <c r="S92" s="221"/>
      <c r="T92" s="199"/>
      <c r="U92" s="198"/>
      <c r="V92" s="221"/>
      <c r="W92" s="221"/>
      <c r="X92" s="199"/>
      <c r="Y92" s="198"/>
      <c r="Z92" s="221"/>
      <c r="AA92" s="221"/>
      <c r="AB92" s="199"/>
      <c r="AC92" s="192"/>
      <c r="AD92" s="243"/>
      <c r="AE92" s="243"/>
      <c r="AF92" s="193"/>
      <c r="AG92" s="329"/>
      <c r="AH92" s="330"/>
      <c r="AI92" s="330"/>
      <c r="AJ92" s="330"/>
      <c r="AK92" s="330"/>
      <c r="AL92" s="330"/>
      <c r="AM92" s="330"/>
      <c r="AN92" s="330"/>
      <c r="AO92" s="331"/>
      <c r="AP92" s="192"/>
      <c r="AQ92" s="243"/>
      <c r="AR92" s="243"/>
      <c r="AS92" s="193"/>
      <c r="AT92" s="204"/>
      <c r="AU92" s="208"/>
      <c r="AV92" s="205"/>
      <c r="AW92" s="192"/>
      <c r="AX92" s="193"/>
      <c r="AY92" s="192"/>
      <c r="AZ92" s="193"/>
      <c r="BA92" s="597"/>
      <c r="BB92" s="598"/>
      <c r="BC92" s="273"/>
      <c r="BD92" s="274"/>
      <c r="BE92" s="204"/>
      <c r="BF92" s="205"/>
      <c r="BG92" s="204"/>
      <c r="BH92" s="208"/>
      <c r="BI92" s="205"/>
      <c r="BJ92" s="260"/>
      <c r="BK92" s="261"/>
      <c r="BL92" s="262"/>
      <c r="BM92" s="1"/>
      <c r="BN92" s="2"/>
    </row>
    <row r="93" spans="2:66" ht="15" customHeight="1" thickTop="1">
      <c r="B93" s="209" t="s">
        <v>58</v>
      </c>
      <c r="C93" s="210"/>
      <c r="D93" s="210"/>
      <c r="E93" s="210"/>
      <c r="F93" s="210"/>
      <c r="G93" s="210"/>
      <c r="H93" s="210"/>
      <c r="I93" s="210"/>
      <c r="J93" s="210"/>
      <c r="K93" s="210"/>
      <c r="L93" s="211"/>
      <c r="M93" s="194">
        <v>16</v>
      </c>
      <c r="N93" s="219"/>
      <c r="O93" s="219"/>
      <c r="P93" s="195"/>
      <c r="Q93" s="194">
        <v>8</v>
      </c>
      <c r="R93" s="219"/>
      <c r="S93" s="219"/>
      <c r="T93" s="195"/>
      <c r="U93" s="194">
        <v>9</v>
      </c>
      <c r="V93" s="219"/>
      <c r="W93" s="219"/>
      <c r="X93" s="195"/>
      <c r="Y93" s="194">
        <v>8</v>
      </c>
      <c r="Z93" s="219"/>
      <c r="AA93" s="219"/>
      <c r="AB93" s="195"/>
      <c r="AC93" s="188" t="s">
        <v>129</v>
      </c>
      <c r="AD93" s="241"/>
      <c r="AE93" s="241"/>
      <c r="AF93" s="189"/>
      <c r="AG93" s="323" t="s">
        <v>247</v>
      </c>
      <c r="AH93" s="324"/>
      <c r="AI93" s="324"/>
      <c r="AJ93" s="324"/>
      <c r="AK93" s="324"/>
      <c r="AL93" s="324"/>
      <c r="AM93" s="324"/>
      <c r="AN93" s="324"/>
      <c r="AO93" s="325"/>
      <c r="AP93" s="269" t="s">
        <v>52</v>
      </c>
      <c r="AQ93" s="275"/>
      <c r="AR93" s="275"/>
      <c r="AS93" s="270"/>
      <c r="AT93" s="200">
        <f>'16.02'!AT93+AY93</f>
        <v>17</v>
      </c>
      <c r="AU93" s="206"/>
      <c r="AV93" s="201"/>
      <c r="AW93" s="188">
        <f>'16.02'!BG93</f>
        <v>17</v>
      </c>
      <c r="AX93" s="189"/>
      <c r="AY93" s="593"/>
      <c r="AZ93" s="594"/>
      <c r="BA93" s="200">
        <v>6</v>
      </c>
      <c r="BB93" s="201"/>
      <c r="BC93" s="269">
        <f>'16.02'!BC93+BA93</f>
        <v>6</v>
      </c>
      <c r="BD93" s="270"/>
      <c r="BE93" s="200">
        <f>'16.02'!BE93+BA93</f>
        <v>6</v>
      </c>
      <c r="BF93" s="201"/>
      <c r="BG93" s="200">
        <f>AT93-BE93</f>
        <v>11</v>
      </c>
      <c r="BH93" s="206"/>
      <c r="BI93" s="201"/>
      <c r="BJ93" s="254">
        <f>((LEFT(AP93,FIND(" ",AP93)-1)*BC93)/$S$279)</f>
        <v>1.1538461538461537</v>
      </c>
      <c r="BK93" s="255"/>
      <c r="BL93" s="256"/>
      <c r="BM93" s="1"/>
      <c r="BN93" s="2"/>
    </row>
    <row r="94" spans="2:66" ht="15" customHeight="1">
      <c r="B94" s="212"/>
      <c r="C94" s="213"/>
      <c r="D94" s="213"/>
      <c r="E94" s="213"/>
      <c r="F94" s="213"/>
      <c r="G94" s="213"/>
      <c r="H94" s="213"/>
      <c r="I94" s="213"/>
      <c r="J94" s="213"/>
      <c r="K94" s="213"/>
      <c r="L94" s="214"/>
      <c r="M94" s="196"/>
      <c r="N94" s="220"/>
      <c r="O94" s="220"/>
      <c r="P94" s="197"/>
      <c r="Q94" s="196"/>
      <c r="R94" s="220"/>
      <c r="S94" s="220"/>
      <c r="T94" s="197"/>
      <c r="U94" s="196"/>
      <c r="V94" s="220"/>
      <c r="W94" s="220"/>
      <c r="X94" s="197"/>
      <c r="Y94" s="196"/>
      <c r="Z94" s="220"/>
      <c r="AA94" s="220"/>
      <c r="AB94" s="197"/>
      <c r="AC94" s="190"/>
      <c r="AD94" s="242"/>
      <c r="AE94" s="242"/>
      <c r="AF94" s="191"/>
      <c r="AG94" s="326"/>
      <c r="AH94" s="327"/>
      <c r="AI94" s="327"/>
      <c r="AJ94" s="327"/>
      <c r="AK94" s="327"/>
      <c r="AL94" s="327"/>
      <c r="AM94" s="327"/>
      <c r="AN94" s="327"/>
      <c r="AO94" s="328"/>
      <c r="AP94" s="271"/>
      <c r="AQ94" s="276"/>
      <c r="AR94" s="276"/>
      <c r="AS94" s="272"/>
      <c r="AT94" s="202"/>
      <c r="AU94" s="207"/>
      <c r="AV94" s="203"/>
      <c r="AW94" s="190"/>
      <c r="AX94" s="191"/>
      <c r="AY94" s="595"/>
      <c r="AZ94" s="596"/>
      <c r="BA94" s="202"/>
      <c r="BB94" s="203"/>
      <c r="BC94" s="271"/>
      <c r="BD94" s="272"/>
      <c r="BE94" s="202"/>
      <c r="BF94" s="203"/>
      <c r="BG94" s="202"/>
      <c r="BH94" s="207"/>
      <c r="BI94" s="203"/>
      <c r="BJ94" s="257"/>
      <c r="BK94" s="258"/>
      <c r="BL94" s="259"/>
      <c r="BM94" s="1"/>
      <c r="BN94" s="2"/>
    </row>
    <row r="95" spans="2:66" ht="15" customHeight="1" thickBot="1">
      <c r="B95" s="215"/>
      <c r="C95" s="216"/>
      <c r="D95" s="216"/>
      <c r="E95" s="216"/>
      <c r="F95" s="216"/>
      <c r="G95" s="216"/>
      <c r="H95" s="216"/>
      <c r="I95" s="216"/>
      <c r="J95" s="216"/>
      <c r="K95" s="216"/>
      <c r="L95" s="217"/>
      <c r="M95" s="198"/>
      <c r="N95" s="221"/>
      <c r="O95" s="221"/>
      <c r="P95" s="199"/>
      <c r="Q95" s="198"/>
      <c r="R95" s="221"/>
      <c r="S95" s="221"/>
      <c r="T95" s="199"/>
      <c r="U95" s="198"/>
      <c r="V95" s="221"/>
      <c r="W95" s="221"/>
      <c r="X95" s="199"/>
      <c r="Y95" s="198"/>
      <c r="Z95" s="221"/>
      <c r="AA95" s="221"/>
      <c r="AB95" s="199"/>
      <c r="AC95" s="192"/>
      <c r="AD95" s="243"/>
      <c r="AE95" s="243"/>
      <c r="AF95" s="193"/>
      <c r="AG95" s="329"/>
      <c r="AH95" s="330"/>
      <c r="AI95" s="330"/>
      <c r="AJ95" s="330"/>
      <c r="AK95" s="330"/>
      <c r="AL95" s="330"/>
      <c r="AM95" s="330"/>
      <c r="AN95" s="330"/>
      <c r="AO95" s="331"/>
      <c r="AP95" s="273"/>
      <c r="AQ95" s="277"/>
      <c r="AR95" s="277"/>
      <c r="AS95" s="274"/>
      <c r="AT95" s="204"/>
      <c r="AU95" s="208"/>
      <c r="AV95" s="205"/>
      <c r="AW95" s="192"/>
      <c r="AX95" s="193"/>
      <c r="AY95" s="597"/>
      <c r="AZ95" s="598"/>
      <c r="BA95" s="204"/>
      <c r="BB95" s="205"/>
      <c r="BC95" s="273"/>
      <c r="BD95" s="274"/>
      <c r="BE95" s="204"/>
      <c r="BF95" s="205"/>
      <c r="BG95" s="204"/>
      <c r="BH95" s="208"/>
      <c r="BI95" s="205"/>
      <c r="BJ95" s="260"/>
      <c r="BK95" s="261"/>
      <c r="BL95" s="262"/>
      <c r="BM95" s="1"/>
      <c r="BN95" s="2"/>
    </row>
    <row r="96" spans="2:66" ht="15" customHeight="1" thickTop="1">
      <c r="B96" s="209" t="s">
        <v>59</v>
      </c>
      <c r="C96" s="210"/>
      <c r="D96" s="210"/>
      <c r="E96" s="210"/>
      <c r="F96" s="210"/>
      <c r="G96" s="210"/>
      <c r="H96" s="210"/>
      <c r="I96" s="210"/>
      <c r="J96" s="210"/>
      <c r="K96" s="210"/>
      <c r="L96" s="211"/>
      <c r="M96" s="194">
        <v>14</v>
      </c>
      <c r="N96" s="219"/>
      <c r="O96" s="219"/>
      <c r="P96" s="195"/>
      <c r="Q96" s="194">
        <v>7</v>
      </c>
      <c r="R96" s="219"/>
      <c r="S96" s="219"/>
      <c r="T96" s="195"/>
      <c r="U96" s="194">
        <v>7</v>
      </c>
      <c r="V96" s="219"/>
      <c r="W96" s="219"/>
      <c r="X96" s="195"/>
      <c r="Y96" s="194">
        <v>7</v>
      </c>
      <c r="Z96" s="219"/>
      <c r="AA96" s="219"/>
      <c r="AB96" s="195"/>
      <c r="AC96" s="188" t="s">
        <v>129</v>
      </c>
      <c r="AD96" s="241"/>
      <c r="AE96" s="241"/>
      <c r="AF96" s="189"/>
      <c r="AG96" s="323" t="s">
        <v>246</v>
      </c>
      <c r="AH96" s="324"/>
      <c r="AI96" s="324"/>
      <c r="AJ96" s="324"/>
      <c r="AK96" s="324"/>
      <c r="AL96" s="324"/>
      <c r="AM96" s="324"/>
      <c r="AN96" s="324"/>
      <c r="AO96" s="325"/>
      <c r="AP96" s="269" t="s">
        <v>142</v>
      </c>
      <c r="AQ96" s="275"/>
      <c r="AR96" s="275"/>
      <c r="AS96" s="270"/>
      <c r="AT96" s="200">
        <f>'16.02'!AT96+AY96</f>
        <v>65</v>
      </c>
      <c r="AU96" s="206"/>
      <c r="AV96" s="201"/>
      <c r="AW96" s="188">
        <f>'16.02'!BG96</f>
        <v>65</v>
      </c>
      <c r="AX96" s="189"/>
      <c r="AY96" s="188"/>
      <c r="AZ96" s="189"/>
      <c r="BA96" s="200"/>
      <c r="BB96" s="201"/>
      <c r="BC96" s="269">
        <f>'16.02'!BC96+BA96</f>
        <v>0</v>
      </c>
      <c r="BD96" s="270"/>
      <c r="BE96" s="200">
        <f>'16.02'!BE96+BA96</f>
        <v>0</v>
      </c>
      <c r="BF96" s="201"/>
      <c r="BG96" s="200">
        <f>AT96-BE96</f>
        <v>65</v>
      </c>
      <c r="BH96" s="206"/>
      <c r="BI96" s="201"/>
      <c r="BJ96" s="254">
        <f>((LEFT(AP96,FIND(" ",AP96)-1)*BC96)/$S$279)</f>
        <v>0</v>
      </c>
      <c r="BK96" s="255"/>
      <c r="BL96" s="256"/>
      <c r="BM96" s="1"/>
      <c r="BN96" s="2"/>
    </row>
    <row r="97" spans="2:66" ht="15" customHeight="1">
      <c r="B97" s="212"/>
      <c r="C97" s="213"/>
      <c r="D97" s="213"/>
      <c r="E97" s="213"/>
      <c r="F97" s="213"/>
      <c r="G97" s="213"/>
      <c r="H97" s="213"/>
      <c r="I97" s="213"/>
      <c r="J97" s="213"/>
      <c r="K97" s="213"/>
      <c r="L97" s="214"/>
      <c r="M97" s="196"/>
      <c r="N97" s="220"/>
      <c r="O97" s="220"/>
      <c r="P97" s="197"/>
      <c r="Q97" s="196"/>
      <c r="R97" s="220"/>
      <c r="S97" s="220"/>
      <c r="T97" s="197"/>
      <c r="U97" s="196"/>
      <c r="V97" s="220"/>
      <c r="W97" s="220"/>
      <c r="X97" s="197"/>
      <c r="Y97" s="196"/>
      <c r="Z97" s="220"/>
      <c r="AA97" s="220"/>
      <c r="AB97" s="197"/>
      <c r="AC97" s="190"/>
      <c r="AD97" s="242"/>
      <c r="AE97" s="242"/>
      <c r="AF97" s="191"/>
      <c r="AG97" s="326"/>
      <c r="AH97" s="327"/>
      <c r="AI97" s="327"/>
      <c r="AJ97" s="327"/>
      <c r="AK97" s="327"/>
      <c r="AL97" s="327"/>
      <c r="AM97" s="327"/>
      <c r="AN97" s="327"/>
      <c r="AO97" s="328"/>
      <c r="AP97" s="271"/>
      <c r="AQ97" s="276"/>
      <c r="AR97" s="276"/>
      <c r="AS97" s="272"/>
      <c r="AT97" s="202"/>
      <c r="AU97" s="207"/>
      <c r="AV97" s="203"/>
      <c r="AW97" s="190"/>
      <c r="AX97" s="191"/>
      <c r="AY97" s="190"/>
      <c r="AZ97" s="191"/>
      <c r="BA97" s="202"/>
      <c r="BB97" s="203"/>
      <c r="BC97" s="271"/>
      <c r="BD97" s="272"/>
      <c r="BE97" s="202"/>
      <c r="BF97" s="203"/>
      <c r="BG97" s="202"/>
      <c r="BH97" s="207"/>
      <c r="BI97" s="203"/>
      <c r="BJ97" s="257"/>
      <c r="BK97" s="258"/>
      <c r="BL97" s="259"/>
      <c r="BM97" s="1"/>
      <c r="BN97" s="2"/>
    </row>
    <row r="98" spans="2:66" ht="15" customHeight="1" thickBot="1">
      <c r="B98" s="215"/>
      <c r="C98" s="216"/>
      <c r="D98" s="216"/>
      <c r="E98" s="216"/>
      <c r="F98" s="216"/>
      <c r="G98" s="216"/>
      <c r="H98" s="216"/>
      <c r="I98" s="216"/>
      <c r="J98" s="216"/>
      <c r="K98" s="216"/>
      <c r="L98" s="217"/>
      <c r="M98" s="198"/>
      <c r="N98" s="221"/>
      <c r="O98" s="221"/>
      <c r="P98" s="199"/>
      <c r="Q98" s="198"/>
      <c r="R98" s="221"/>
      <c r="S98" s="221"/>
      <c r="T98" s="199"/>
      <c r="U98" s="198"/>
      <c r="V98" s="221"/>
      <c r="W98" s="221"/>
      <c r="X98" s="199"/>
      <c r="Y98" s="198"/>
      <c r="Z98" s="221"/>
      <c r="AA98" s="221"/>
      <c r="AB98" s="199"/>
      <c r="AC98" s="192"/>
      <c r="AD98" s="243"/>
      <c r="AE98" s="243"/>
      <c r="AF98" s="193"/>
      <c r="AG98" s="329"/>
      <c r="AH98" s="330"/>
      <c r="AI98" s="330"/>
      <c r="AJ98" s="330"/>
      <c r="AK98" s="330"/>
      <c r="AL98" s="330"/>
      <c r="AM98" s="330"/>
      <c r="AN98" s="330"/>
      <c r="AO98" s="331"/>
      <c r="AP98" s="273"/>
      <c r="AQ98" s="277"/>
      <c r="AR98" s="277"/>
      <c r="AS98" s="274"/>
      <c r="AT98" s="204"/>
      <c r="AU98" s="208"/>
      <c r="AV98" s="205"/>
      <c r="AW98" s="192"/>
      <c r="AX98" s="193"/>
      <c r="AY98" s="192"/>
      <c r="AZ98" s="193"/>
      <c r="BA98" s="204"/>
      <c r="BB98" s="205"/>
      <c r="BC98" s="273"/>
      <c r="BD98" s="274"/>
      <c r="BE98" s="204"/>
      <c r="BF98" s="205"/>
      <c r="BG98" s="204"/>
      <c r="BH98" s="208"/>
      <c r="BI98" s="205"/>
      <c r="BJ98" s="260"/>
      <c r="BK98" s="261"/>
      <c r="BL98" s="262"/>
      <c r="BM98" s="1"/>
      <c r="BN98" s="2"/>
    </row>
    <row r="99" spans="2:66" ht="15" customHeight="1" thickTop="1">
      <c r="B99" s="209" t="s">
        <v>245</v>
      </c>
      <c r="C99" s="210"/>
      <c r="D99" s="210"/>
      <c r="E99" s="210"/>
      <c r="F99" s="210"/>
      <c r="G99" s="210"/>
      <c r="H99" s="210"/>
      <c r="I99" s="210"/>
      <c r="J99" s="210"/>
      <c r="K99" s="210"/>
      <c r="L99" s="211"/>
      <c r="M99" s="194">
        <v>22</v>
      </c>
      <c r="N99" s="219"/>
      <c r="O99" s="219"/>
      <c r="P99" s="195"/>
      <c r="Q99" s="194">
        <v>16</v>
      </c>
      <c r="R99" s="219"/>
      <c r="S99" s="219"/>
      <c r="T99" s="195"/>
      <c r="U99" s="194">
        <v>16</v>
      </c>
      <c r="V99" s="219"/>
      <c r="W99" s="219"/>
      <c r="X99" s="195"/>
      <c r="Y99" s="194">
        <v>16</v>
      </c>
      <c r="Z99" s="219"/>
      <c r="AA99" s="219"/>
      <c r="AB99" s="195"/>
      <c r="AC99" s="296" t="s">
        <v>171</v>
      </c>
      <c r="AD99" s="297"/>
      <c r="AE99" s="297"/>
      <c r="AF99" s="298"/>
      <c r="AG99" s="323" t="s">
        <v>60</v>
      </c>
      <c r="AH99" s="324"/>
      <c r="AI99" s="324"/>
      <c r="AJ99" s="324"/>
      <c r="AK99" s="324"/>
      <c r="AL99" s="324"/>
      <c r="AM99" s="324"/>
      <c r="AN99" s="324"/>
      <c r="AO99" s="325"/>
      <c r="AP99" s="269" t="s">
        <v>128</v>
      </c>
      <c r="AQ99" s="275"/>
      <c r="AR99" s="275"/>
      <c r="AS99" s="270"/>
      <c r="AT99" s="200">
        <f>'16.02'!AT99+AY99</f>
        <v>2</v>
      </c>
      <c r="AU99" s="206"/>
      <c r="AV99" s="201"/>
      <c r="AW99" s="188">
        <f>'16.02'!BG99</f>
        <v>2</v>
      </c>
      <c r="AX99" s="189"/>
      <c r="AY99" s="188"/>
      <c r="AZ99" s="189"/>
      <c r="BA99" s="200"/>
      <c r="BB99" s="201"/>
      <c r="BC99" s="269">
        <f>'16.02'!BC99+BA99</f>
        <v>0</v>
      </c>
      <c r="BD99" s="270"/>
      <c r="BE99" s="200">
        <f>'16.02'!BE99+BA99</f>
        <v>0</v>
      </c>
      <c r="BF99" s="201"/>
      <c r="BG99" s="200">
        <f>AT99-BE99</f>
        <v>2</v>
      </c>
      <c r="BH99" s="206"/>
      <c r="BI99" s="201"/>
      <c r="BJ99" s="254">
        <f>((LEFT(AP99,FIND(" ",AP99)-1)*BC99)/$S$279)</f>
        <v>0</v>
      </c>
      <c r="BK99" s="255"/>
      <c r="BL99" s="256"/>
      <c r="BM99" s="1"/>
      <c r="BN99" s="2"/>
    </row>
    <row r="100" spans="2:66" ht="15" customHeight="1">
      <c r="B100" s="212"/>
      <c r="C100" s="213"/>
      <c r="D100" s="213"/>
      <c r="E100" s="213"/>
      <c r="F100" s="213"/>
      <c r="G100" s="213"/>
      <c r="H100" s="213"/>
      <c r="I100" s="213"/>
      <c r="J100" s="213"/>
      <c r="K100" s="213"/>
      <c r="L100" s="214"/>
      <c r="M100" s="196"/>
      <c r="N100" s="220"/>
      <c r="O100" s="220"/>
      <c r="P100" s="197"/>
      <c r="Q100" s="196"/>
      <c r="R100" s="220"/>
      <c r="S100" s="220"/>
      <c r="T100" s="197"/>
      <c r="U100" s="196"/>
      <c r="V100" s="220"/>
      <c r="W100" s="220"/>
      <c r="X100" s="197"/>
      <c r="Y100" s="196"/>
      <c r="Z100" s="220"/>
      <c r="AA100" s="220"/>
      <c r="AB100" s="197"/>
      <c r="AC100" s="299"/>
      <c r="AD100" s="300"/>
      <c r="AE100" s="300"/>
      <c r="AF100" s="301"/>
      <c r="AG100" s="326"/>
      <c r="AH100" s="327"/>
      <c r="AI100" s="327"/>
      <c r="AJ100" s="327"/>
      <c r="AK100" s="327"/>
      <c r="AL100" s="327"/>
      <c r="AM100" s="327"/>
      <c r="AN100" s="327"/>
      <c r="AO100" s="328"/>
      <c r="AP100" s="271"/>
      <c r="AQ100" s="276"/>
      <c r="AR100" s="276"/>
      <c r="AS100" s="272"/>
      <c r="AT100" s="202"/>
      <c r="AU100" s="207"/>
      <c r="AV100" s="203"/>
      <c r="AW100" s="190"/>
      <c r="AX100" s="191"/>
      <c r="AY100" s="190"/>
      <c r="AZ100" s="191"/>
      <c r="BA100" s="202"/>
      <c r="BB100" s="203"/>
      <c r="BC100" s="271"/>
      <c r="BD100" s="272"/>
      <c r="BE100" s="202"/>
      <c r="BF100" s="203"/>
      <c r="BG100" s="202"/>
      <c r="BH100" s="207"/>
      <c r="BI100" s="203"/>
      <c r="BJ100" s="257"/>
      <c r="BK100" s="258"/>
      <c r="BL100" s="259"/>
      <c r="BM100" s="1"/>
      <c r="BN100" s="2"/>
    </row>
    <row r="101" spans="2:66" ht="15" customHeight="1" thickBot="1">
      <c r="B101" s="215"/>
      <c r="C101" s="216"/>
      <c r="D101" s="216"/>
      <c r="E101" s="216"/>
      <c r="F101" s="216"/>
      <c r="G101" s="216"/>
      <c r="H101" s="216"/>
      <c r="I101" s="216"/>
      <c r="J101" s="216"/>
      <c r="K101" s="216"/>
      <c r="L101" s="217"/>
      <c r="M101" s="198"/>
      <c r="N101" s="221"/>
      <c r="O101" s="221"/>
      <c r="P101" s="199"/>
      <c r="Q101" s="198"/>
      <c r="R101" s="221"/>
      <c r="S101" s="221"/>
      <c r="T101" s="199"/>
      <c r="U101" s="198"/>
      <c r="V101" s="221"/>
      <c r="W101" s="221"/>
      <c r="X101" s="199"/>
      <c r="Y101" s="198"/>
      <c r="Z101" s="221"/>
      <c r="AA101" s="221"/>
      <c r="AB101" s="199"/>
      <c r="AC101" s="302"/>
      <c r="AD101" s="303"/>
      <c r="AE101" s="303"/>
      <c r="AF101" s="304"/>
      <c r="AG101" s="329"/>
      <c r="AH101" s="330"/>
      <c r="AI101" s="330"/>
      <c r="AJ101" s="330"/>
      <c r="AK101" s="330"/>
      <c r="AL101" s="330"/>
      <c r="AM101" s="330"/>
      <c r="AN101" s="330"/>
      <c r="AO101" s="331"/>
      <c r="AP101" s="273"/>
      <c r="AQ101" s="277"/>
      <c r="AR101" s="277"/>
      <c r="AS101" s="274"/>
      <c r="AT101" s="204"/>
      <c r="AU101" s="208"/>
      <c r="AV101" s="205"/>
      <c r="AW101" s="192"/>
      <c r="AX101" s="193"/>
      <c r="AY101" s="192"/>
      <c r="AZ101" s="193"/>
      <c r="BA101" s="204"/>
      <c r="BB101" s="205"/>
      <c r="BC101" s="273"/>
      <c r="BD101" s="274"/>
      <c r="BE101" s="204"/>
      <c r="BF101" s="205"/>
      <c r="BG101" s="204"/>
      <c r="BH101" s="208"/>
      <c r="BI101" s="205"/>
      <c r="BJ101" s="260"/>
      <c r="BK101" s="261"/>
      <c r="BL101" s="262"/>
      <c r="BM101" s="1"/>
      <c r="BN101" s="2"/>
    </row>
    <row r="102" spans="2:66" ht="15" customHeight="1" thickTop="1">
      <c r="B102" s="209" t="s">
        <v>244</v>
      </c>
      <c r="C102" s="210"/>
      <c r="D102" s="210"/>
      <c r="E102" s="210"/>
      <c r="F102" s="210"/>
      <c r="G102" s="210"/>
      <c r="H102" s="210"/>
      <c r="I102" s="210"/>
      <c r="J102" s="210"/>
      <c r="K102" s="210"/>
      <c r="L102" s="211"/>
      <c r="M102" s="194">
        <v>23</v>
      </c>
      <c r="N102" s="219"/>
      <c r="O102" s="219"/>
      <c r="P102" s="195"/>
      <c r="Q102" s="194">
        <v>15</v>
      </c>
      <c r="R102" s="219"/>
      <c r="S102" s="219"/>
      <c r="T102" s="195"/>
      <c r="U102" s="194">
        <v>15</v>
      </c>
      <c r="V102" s="219"/>
      <c r="W102" s="219"/>
      <c r="X102" s="195"/>
      <c r="Y102" s="194">
        <v>15</v>
      </c>
      <c r="Z102" s="219"/>
      <c r="AA102" s="219"/>
      <c r="AB102" s="195"/>
      <c r="AC102" s="296" t="s">
        <v>171</v>
      </c>
      <c r="AD102" s="297"/>
      <c r="AE102" s="297"/>
      <c r="AF102" s="298"/>
      <c r="AG102" s="323" t="s">
        <v>243</v>
      </c>
      <c r="AH102" s="324"/>
      <c r="AI102" s="324"/>
      <c r="AJ102" s="324"/>
      <c r="AK102" s="324"/>
      <c r="AL102" s="324"/>
      <c r="AM102" s="324"/>
      <c r="AN102" s="324"/>
      <c r="AO102" s="325"/>
      <c r="AP102" s="269" t="s">
        <v>52</v>
      </c>
      <c r="AQ102" s="275"/>
      <c r="AR102" s="275"/>
      <c r="AS102" s="270"/>
      <c r="AT102" s="200">
        <f>'16.02'!AT102+AY102</f>
        <v>24</v>
      </c>
      <c r="AU102" s="206"/>
      <c r="AV102" s="201"/>
      <c r="AW102" s="188">
        <f>'16.02'!BG102</f>
        <v>9</v>
      </c>
      <c r="AX102" s="189"/>
      <c r="AY102" s="188"/>
      <c r="AZ102" s="189"/>
      <c r="BA102" s="200"/>
      <c r="BB102" s="201"/>
      <c r="BC102" s="269">
        <f>'16.02'!BC102+BA102</f>
        <v>10</v>
      </c>
      <c r="BD102" s="270"/>
      <c r="BE102" s="200">
        <f>'16.02'!BE102+BA102</f>
        <v>15</v>
      </c>
      <c r="BF102" s="201"/>
      <c r="BG102" s="200">
        <f>AT102-BE102</f>
        <v>9</v>
      </c>
      <c r="BH102" s="206"/>
      <c r="BI102" s="201"/>
      <c r="BJ102" s="254">
        <f>((LEFT(AP102,FIND(" ",AP102)-1)*BC102)/$S$279)</f>
        <v>1.9230769230769231</v>
      </c>
      <c r="BK102" s="255"/>
      <c r="BL102" s="256"/>
      <c r="BM102" s="1"/>
      <c r="BN102" s="2"/>
    </row>
    <row r="103" spans="2:66" ht="15" customHeight="1">
      <c r="B103" s="212"/>
      <c r="C103" s="213"/>
      <c r="D103" s="213"/>
      <c r="E103" s="213"/>
      <c r="F103" s="213"/>
      <c r="G103" s="213"/>
      <c r="H103" s="213"/>
      <c r="I103" s="213"/>
      <c r="J103" s="213"/>
      <c r="K103" s="213"/>
      <c r="L103" s="214"/>
      <c r="M103" s="196"/>
      <c r="N103" s="220"/>
      <c r="O103" s="220"/>
      <c r="P103" s="197"/>
      <c r="Q103" s="196"/>
      <c r="R103" s="220"/>
      <c r="S103" s="220"/>
      <c r="T103" s="197"/>
      <c r="U103" s="196"/>
      <c r="V103" s="220"/>
      <c r="W103" s="220"/>
      <c r="X103" s="197"/>
      <c r="Y103" s="196"/>
      <c r="Z103" s="220"/>
      <c r="AA103" s="220"/>
      <c r="AB103" s="197"/>
      <c r="AC103" s="299"/>
      <c r="AD103" s="300"/>
      <c r="AE103" s="300"/>
      <c r="AF103" s="301"/>
      <c r="AG103" s="326"/>
      <c r="AH103" s="327"/>
      <c r="AI103" s="327"/>
      <c r="AJ103" s="327"/>
      <c r="AK103" s="327"/>
      <c r="AL103" s="327"/>
      <c r="AM103" s="327"/>
      <c r="AN103" s="327"/>
      <c r="AO103" s="328"/>
      <c r="AP103" s="271"/>
      <c r="AQ103" s="276"/>
      <c r="AR103" s="276"/>
      <c r="AS103" s="272"/>
      <c r="AT103" s="202"/>
      <c r="AU103" s="207"/>
      <c r="AV103" s="203"/>
      <c r="AW103" s="190"/>
      <c r="AX103" s="191"/>
      <c r="AY103" s="190"/>
      <c r="AZ103" s="191"/>
      <c r="BA103" s="202"/>
      <c r="BB103" s="203"/>
      <c r="BC103" s="271"/>
      <c r="BD103" s="272"/>
      <c r="BE103" s="202"/>
      <c r="BF103" s="203"/>
      <c r="BG103" s="202"/>
      <c r="BH103" s="207"/>
      <c r="BI103" s="203"/>
      <c r="BJ103" s="257"/>
      <c r="BK103" s="258"/>
      <c r="BL103" s="259"/>
      <c r="BM103" s="1"/>
      <c r="BN103" s="2"/>
    </row>
    <row r="104" spans="2:66" ht="15" customHeight="1" thickBot="1">
      <c r="B104" s="215"/>
      <c r="C104" s="216"/>
      <c r="D104" s="216"/>
      <c r="E104" s="216"/>
      <c r="F104" s="216"/>
      <c r="G104" s="216"/>
      <c r="H104" s="216"/>
      <c r="I104" s="216"/>
      <c r="J104" s="216"/>
      <c r="K104" s="216"/>
      <c r="L104" s="217"/>
      <c r="M104" s="198"/>
      <c r="N104" s="221"/>
      <c r="O104" s="221"/>
      <c r="P104" s="199"/>
      <c r="Q104" s="198"/>
      <c r="R104" s="221"/>
      <c r="S104" s="221"/>
      <c r="T104" s="199"/>
      <c r="U104" s="198"/>
      <c r="V104" s="221"/>
      <c r="W104" s="221"/>
      <c r="X104" s="199"/>
      <c r="Y104" s="198"/>
      <c r="Z104" s="221"/>
      <c r="AA104" s="221"/>
      <c r="AB104" s="199"/>
      <c r="AC104" s="302"/>
      <c r="AD104" s="303"/>
      <c r="AE104" s="303"/>
      <c r="AF104" s="304"/>
      <c r="AG104" s="329"/>
      <c r="AH104" s="330"/>
      <c r="AI104" s="330"/>
      <c r="AJ104" s="330"/>
      <c r="AK104" s="330"/>
      <c r="AL104" s="330"/>
      <c r="AM104" s="330"/>
      <c r="AN104" s="330"/>
      <c r="AO104" s="331"/>
      <c r="AP104" s="273"/>
      <c r="AQ104" s="277"/>
      <c r="AR104" s="277"/>
      <c r="AS104" s="274"/>
      <c r="AT104" s="204"/>
      <c r="AU104" s="208"/>
      <c r="AV104" s="205"/>
      <c r="AW104" s="192"/>
      <c r="AX104" s="193"/>
      <c r="AY104" s="192"/>
      <c r="AZ104" s="193"/>
      <c r="BA104" s="204"/>
      <c r="BB104" s="205"/>
      <c r="BC104" s="273"/>
      <c r="BD104" s="274"/>
      <c r="BE104" s="204"/>
      <c r="BF104" s="205"/>
      <c r="BG104" s="204"/>
      <c r="BH104" s="208"/>
      <c r="BI104" s="205"/>
      <c r="BJ104" s="260"/>
      <c r="BK104" s="261"/>
      <c r="BL104" s="262"/>
      <c r="BM104" s="1"/>
      <c r="BN104" s="2"/>
    </row>
    <row r="105" spans="2:66" ht="15" customHeight="1" thickTop="1">
      <c r="B105" s="209" t="s">
        <v>242</v>
      </c>
      <c r="C105" s="210"/>
      <c r="D105" s="210"/>
      <c r="E105" s="210"/>
      <c r="F105" s="210"/>
      <c r="G105" s="210"/>
      <c r="H105" s="210"/>
      <c r="I105" s="210"/>
      <c r="J105" s="210"/>
      <c r="K105" s="210"/>
      <c r="L105" s="211"/>
      <c r="M105" s="194" t="s">
        <v>362</v>
      </c>
      <c r="N105" s="219"/>
      <c r="O105" s="219"/>
      <c r="P105" s="195"/>
      <c r="Q105" s="194" t="s">
        <v>442</v>
      </c>
      <c r="R105" s="219"/>
      <c r="S105" s="219"/>
      <c r="T105" s="195"/>
      <c r="U105" s="194" t="s">
        <v>442</v>
      </c>
      <c r="V105" s="219"/>
      <c r="W105" s="219"/>
      <c r="X105" s="195"/>
      <c r="Y105" s="194" t="s">
        <v>442</v>
      </c>
      <c r="Z105" s="219"/>
      <c r="AA105" s="219"/>
      <c r="AB105" s="195"/>
      <c r="AC105" s="296" t="s">
        <v>341</v>
      </c>
      <c r="AD105" s="297"/>
      <c r="AE105" s="297"/>
      <c r="AF105" s="298"/>
      <c r="AG105" s="222" t="s">
        <v>241</v>
      </c>
      <c r="AH105" s="223"/>
      <c r="AI105" s="223"/>
      <c r="AJ105" s="223"/>
      <c r="AK105" s="223"/>
      <c r="AL105" s="223"/>
      <c r="AM105" s="223"/>
      <c r="AN105" s="223"/>
      <c r="AO105" s="224"/>
      <c r="AP105" s="269" t="s">
        <v>61</v>
      </c>
      <c r="AQ105" s="275"/>
      <c r="AR105" s="275"/>
      <c r="AS105" s="270"/>
      <c r="AT105" s="200">
        <f>'16.02'!AT105+AY105</f>
        <v>1</v>
      </c>
      <c r="AU105" s="206"/>
      <c r="AV105" s="201"/>
      <c r="AW105" s="188">
        <f>'16.02'!BG105</f>
        <v>1</v>
      </c>
      <c r="AX105" s="189"/>
      <c r="AY105" s="188"/>
      <c r="AZ105" s="189"/>
      <c r="BA105" s="200"/>
      <c r="BB105" s="201"/>
      <c r="BC105" s="269">
        <f>'16.02'!BC105+BA105</f>
        <v>0</v>
      </c>
      <c r="BD105" s="270"/>
      <c r="BE105" s="200">
        <f>'16.02'!BE105+BA105</f>
        <v>0</v>
      </c>
      <c r="BF105" s="201"/>
      <c r="BG105" s="200">
        <f>AT105-BE105</f>
        <v>1</v>
      </c>
      <c r="BH105" s="206"/>
      <c r="BI105" s="201"/>
      <c r="BJ105" s="254">
        <f>((LEFT(AP105,FIND(" ",AP105)-1)*BC105)/$S$279)</f>
        <v>0</v>
      </c>
      <c r="BK105" s="255"/>
      <c r="BL105" s="256"/>
      <c r="BM105" s="1"/>
      <c r="BN105" s="2"/>
    </row>
    <row r="106" spans="2:66" ht="15" customHeight="1">
      <c r="B106" s="212"/>
      <c r="C106" s="213"/>
      <c r="D106" s="213"/>
      <c r="E106" s="213"/>
      <c r="F106" s="213"/>
      <c r="G106" s="213"/>
      <c r="H106" s="213"/>
      <c r="I106" s="213"/>
      <c r="J106" s="213"/>
      <c r="K106" s="213"/>
      <c r="L106" s="214"/>
      <c r="M106" s="196"/>
      <c r="N106" s="220"/>
      <c r="O106" s="220"/>
      <c r="P106" s="197"/>
      <c r="Q106" s="196"/>
      <c r="R106" s="220"/>
      <c r="S106" s="220"/>
      <c r="T106" s="197"/>
      <c r="U106" s="196"/>
      <c r="V106" s="220"/>
      <c r="W106" s="220"/>
      <c r="X106" s="197"/>
      <c r="Y106" s="196"/>
      <c r="Z106" s="220"/>
      <c r="AA106" s="220"/>
      <c r="AB106" s="197"/>
      <c r="AC106" s="299"/>
      <c r="AD106" s="300"/>
      <c r="AE106" s="300"/>
      <c r="AF106" s="301"/>
      <c r="AG106" s="225"/>
      <c r="AH106" s="226"/>
      <c r="AI106" s="226"/>
      <c r="AJ106" s="226"/>
      <c r="AK106" s="226"/>
      <c r="AL106" s="226"/>
      <c r="AM106" s="226"/>
      <c r="AN106" s="226"/>
      <c r="AO106" s="227"/>
      <c r="AP106" s="271"/>
      <c r="AQ106" s="276"/>
      <c r="AR106" s="276"/>
      <c r="AS106" s="272"/>
      <c r="AT106" s="202"/>
      <c r="AU106" s="207"/>
      <c r="AV106" s="203"/>
      <c r="AW106" s="190"/>
      <c r="AX106" s="191"/>
      <c r="AY106" s="190"/>
      <c r="AZ106" s="191"/>
      <c r="BA106" s="202"/>
      <c r="BB106" s="203"/>
      <c r="BC106" s="271"/>
      <c r="BD106" s="272"/>
      <c r="BE106" s="202"/>
      <c r="BF106" s="203"/>
      <c r="BG106" s="202"/>
      <c r="BH106" s="207"/>
      <c r="BI106" s="203"/>
      <c r="BJ106" s="257"/>
      <c r="BK106" s="258"/>
      <c r="BL106" s="259"/>
      <c r="BM106" s="1"/>
      <c r="BN106" s="2"/>
    </row>
    <row r="107" spans="2:66" ht="15" customHeight="1" thickBot="1">
      <c r="B107" s="215"/>
      <c r="C107" s="216"/>
      <c r="D107" s="216"/>
      <c r="E107" s="216"/>
      <c r="F107" s="216"/>
      <c r="G107" s="216"/>
      <c r="H107" s="216"/>
      <c r="I107" s="216"/>
      <c r="J107" s="216"/>
      <c r="K107" s="216"/>
      <c r="L107" s="217"/>
      <c r="M107" s="198"/>
      <c r="N107" s="221"/>
      <c r="O107" s="221"/>
      <c r="P107" s="199"/>
      <c r="Q107" s="198"/>
      <c r="R107" s="221"/>
      <c r="S107" s="221"/>
      <c r="T107" s="199"/>
      <c r="U107" s="198"/>
      <c r="V107" s="221"/>
      <c r="W107" s="221"/>
      <c r="X107" s="199"/>
      <c r="Y107" s="198"/>
      <c r="Z107" s="221"/>
      <c r="AA107" s="221"/>
      <c r="AB107" s="199"/>
      <c r="AC107" s="302"/>
      <c r="AD107" s="303"/>
      <c r="AE107" s="303"/>
      <c r="AF107" s="304"/>
      <c r="AG107" s="228"/>
      <c r="AH107" s="229"/>
      <c r="AI107" s="229"/>
      <c r="AJ107" s="229"/>
      <c r="AK107" s="229"/>
      <c r="AL107" s="229"/>
      <c r="AM107" s="229"/>
      <c r="AN107" s="229"/>
      <c r="AO107" s="230"/>
      <c r="AP107" s="273"/>
      <c r="AQ107" s="277"/>
      <c r="AR107" s="277"/>
      <c r="AS107" s="274"/>
      <c r="AT107" s="204"/>
      <c r="AU107" s="208"/>
      <c r="AV107" s="205"/>
      <c r="AW107" s="192"/>
      <c r="AX107" s="193"/>
      <c r="AY107" s="192"/>
      <c r="AZ107" s="193"/>
      <c r="BA107" s="204"/>
      <c r="BB107" s="205"/>
      <c r="BC107" s="273"/>
      <c r="BD107" s="274"/>
      <c r="BE107" s="204"/>
      <c r="BF107" s="205"/>
      <c r="BG107" s="204"/>
      <c r="BH107" s="208"/>
      <c r="BI107" s="205"/>
      <c r="BJ107" s="260"/>
      <c r="BK107" s="261"/>
      <c r="BL107" s="262"/>
      <c r="BM107" s="1"/>
      <c r="BN107" s="2"/>
    </row>
    <row r="108" spans="2:66" ht="15" customHeight="1" thickTop="1">
      <c r="B108" s="209" t="s">
        <v>240</v>
      </c>
      <c r="C108" s="210"/>
      <c r="D108" s="210"/>
      <c r="E108" s="210"/>
      <c r="F108" s="210"/>
      <c r="G108" s="210"/>
      <c r="H108" s="210"/>
      <c r="I108" s="210"/>
      <c r="J108" s="210"/>
      <c r="K108" s="210"/>
      <c r="L108" s="211"/>
      <c r="M108" s="194">
        <v>8</v>
      </c>
      <c r="N108" s="219"/>
      <c r="O108" s="219"/>
      <c r="P108" s="195"/>
      <c r="Q108" s="194">
        <v>8</v>
      </c>
      <c r="R108" s="219"/>
      <c r="S108" s="219"/>
      <c r="T108" s="195"/>
      <c r="U108" s="194">
        <v>8</v>
      </c>
      <c r="V108" s="219"/>
      <c r="W108" s="219"/>
      <c r="X108" s="195"/>
      <c r="Y108" s="194">
        <v>7.9</v>
      </c>
      <c r="Z108" s="219"/>
      <c r="AA108" s="219"/>
      <c r="AB108" s="195"/>
      <c r="AC108" s="305" t="s">
        <v>402</v>
      </c>
      <c r="AD108" s="306"/>
      <c r="AE108" s="306"/>
      <c r="AF108" s="307"/>
      <c r="AG108" s="323" t="s">
        <v>239</v>
      </c>
      <c r="AH108" s="324"/>
      <c r="AI108" s="324"/>
      <c r="AJ108" s="324"/>
      <c r="AK108" s="324"/>
      <c r="AL108" s="324"/>
      <c r="AM108" s="324"/>
      <c r="AN108" s="324"/>
      <c r="AO108" s="325"/>
      <c r="AP108" s="269" t="s">
        <v>143</v>
      </c>
      <c r="AQ108" s="275"/>
      <c r="AR108" s="275"/>
      <c r="AS108" s="270"/>
      <c r="AT108" s="200">
        <f>'16.02'!AT108+AY108</f>
        <v>3</v>
      </c>
      <c r="AU108" s="206"/>
      <c r="AV108" s="201"/>
      <c r="AW108" s="188">
        <f>'16.02'!BG108</f>
        <v>0</v>
      </c>
      <c r="AX108" s="189"/>
      <c r="AY108" s="188"/>
      <c r="AZ108" s="189"/>
      <c r="BA108" s="200"/>
      <c r="BB108" s="201"/>
      <c r="BC108" s="269">
        <f>'16.02'!BC108+BA108</f>
        <v>3</v>
      </c>
      <c r="BD108" s="270"/>
      <c r="BE108" s="200">
        <f>'16.02'!BE108+BA108</f>
        <v>3</v>
      </c>
      <c r="BF108" s="201"/>
      <c r="BG108" s="200">
        <f>AT108-BE108</f>
        <v>0</v>
      </c>
      <c r="BH108" s="206"/>
      <c r="BI108" s="201"/>
      <c r="BJ108" s="254">
        <f>((LEFT(AP108,FIND(" ",AP108)-1)*BC108)/$S$279)</f>
        <v>4.8</v>
      </c>
      <c r="BK108" s="255"/>
      <c r="BL108" s="256"/>
      <c r="BM108" s="1"/>
      <c r="BN108" s="2"/>
    </row>
    <row r="109" spans="2:66" ht="15" customHeight="1">
      <c r="B109" s="212"/>
      <c r="C109" s="213"/>
      <c r="D109" s="213"/>
      <c r="E109" s="213"/>
      <c r="F109" s="213"/>
      <c r="G109" s="213"/>
      <c r="H109" s="213"/>
      <c r="I109" s="213"/>
      <c r="J109" s="213"/>
      <c r="K109" s="213"/>
      <c r="L109" s="214"/>
      <c r="M109" s="196"/>
      <c r="N109" s="220"/>
      <c r="O109" s="220"/>
      <c r="P109" s="197"/>
      <c r="Q109" s="196"/>
      <c r="R109" s="220"/>
      <c r="S109" s="220"/>
      <c r="T109" s="197"/>
      <c r="U109" s="196"/>
      <c r="V109" s="220"/>
      <c r="W109" s="220"/>
      <c r="X109" s="197"/>
      <c r="Y109" s="196"/>
      <c r="Z109" s="220"/>
      <c r="AA109" s="220"/>
      <c r="AB109" s="197"/>
      <c r="AC109" s="308"/>
      <c r="AD109" s="309"/>
      <c r="AE109" s="309"/>
      <c r="AF109" s="310"/>
      <c r="AG109" s="326"/>
      <c r="AH109" s="327"/>
      <c r="AI109" s="327"/>
      <c r="AJ109" s="327"/>
      <c r="AK109" s="327"/>
      <c r="AL109" s="327"/>
      <c r="AM109" s="327"/>
      <c r="AN109" s="327"/>
      <c r="AO109" s="328"/>
      <c r="AP109" s="271"/>
      <c r="AQ109" s="276"/>
      <c r="AR109" s="276"/>
      <c r="AS109" s="272"/>
      <c r="AT109" s="202"/>
      <c r="AU109" s="207"/>
      <c r="AV109" s="203"/>
      <c r="AW109" s="190"/>
      <c r="AX109" s="191"/>
      <c r="AY109" s="190"/>
      <c r="AZ109" s="191"/>
      <c r="BA109" s="202"/>
      <c r="BB109" s="203"/>
      <c r="BC109" s="271"/>
      <c r="BD109" s="272"/>
      <c r="BE109" s="202"/>
      <c r="BF109" s="203"/>
      <c r="BG109" s="202"/>
      <c r="BH109" s="207"/>
      <c r="BI109" s="203"/>
      <c r="BJ109" s="257"/>
      <c r="BK109" s="258"/>
      <c r="BL109" s="259"/>
      <c r="BM109" s="1"/>
      <c r="BN109" s="2"/>
    </row>
    <row r="110" spans="2:66" ht="15" customHeight="1" thickBot="1">
      <c r="B110" s="215"/>
      <c r="C110" s="216"/>
      <c r="D110" s="216"/>
      <c r="E110" s="216"/>
      <c r="F110" s="216"/>
      <c r="G110" s="216"/>
      <c r="H110" s="216"/>
      <c r="I110" s="216"/>
      <c r="J110" s="216"/>
      <c r="K110" s="216"/>
      <c r="L110" s="217"/>
      <c r="M110" s="198"/>
      <c r="N110" s="221"/>
      <c r="O110" s="221"/>
      <c r="P110" s="199"/>
      <c r="Q110" s="198"/>
      <c r="R110" s="221"/>
      <c r="S110" s="221"/>
      <c r="T110" s="199"/>
      <c r="U110" s="198"/>
      <c r="V110" s="221"/>
      <c r="W110" s="221"/>
      <c r="X110" s="199"/>
      <c r="Y110" s="198"/>
      <c r="Z110" s="221"/>
      <c r="AA110" s="221"/>
      <c r="AB110" s="199"/>
      <c r="AC110" s="311"/>
      <c r="AD110" s="312"/>
      <c r="AE110" s="312"/>
      <c r="AF110" s="313"/>
      <c r="AG110" s="329"/>
      <c r="AH110" s="330"/>
      <c r="AI110" s="330"/>
      <c r="AJ110" s="330"/>
      <c r="AK110" s="330"/>
      <c r="AL110" s="330"/>
      <c r="AM110" s="330"/>
      <c r="AN110" s="330"/>
      <c r="AO110" s="331"/>
      <c r="AP110" s="273"/>
      <c r="AQ110" s="277"/>
      <c r="AR110" s="277"/>
      <c r="AS110" s="274"/>
      <c r="AT110" s="204"/>
      <c r="AU110" s="208"/>
      <c r="AV110" s="205"/>
      <c r="AW110" s="192"/>
      <c r="AX110" s="193"/>
      <c r="AY110" s="192"/>
      <c r="AZ110" s="193"/>
      <c r="BA110" s="204"/>
      <c r="BB110" s="205"/>
      <c r="BC110" s="273"/>
      <c r="BD110" s="274"/>
      <c r="BE110" s="204"/>
      <c r="BF110" s="205"/>
      <c r="BG110" s="204"/>
      <c r="BH110" s="208"/>
      <c r="BI110" s="205"/>
      <c r="BJ110" s="260"/>
      <c r="BK110" s="261"/>
      <c r="BL110" s="262"/>
      <c r="BM110" s="1"/>
      <c r="BN110" s="2"/>
    </row>
    <row r="111" spans="2:66" ht="15" customHeight="1" thickTop="1">
      <c r="B111" s="209" t="s">
        <v>238</v>
      </c>
      <c r="C111" s="210"/>
      <c r="D111" s="210"/>
      <c r="E111" s="210"/>
      <c r="F111" s="210"/>
      <c r="G111" s="210"/>
      <c r="H111" s="210"/>
      <c r="I111" s="210"/>
      <c r="J111" s="210"/>
      <c r="K111" s="210"/>
      <c r="L111" s="211"/>
      <c r="M111" s="194">
        <v>0.8</v>
      </c>
      <c r="N111" s="219"/>
      <c r="O111" s="219"/>
      <c r="P111" s="195"/>
      <c r="Q111" s="194">
        <v>0.9</v>
      </c>
      <c r="R111" s="219"/>
      <c r="S111" s="219"/>
      <c r="T111" s="195"/>
      <c r="U111" s="194">
        <v>0.9</v>
      </c>
      <c r="V111" s="219"/>
      <c r="W111" s="219"/>
      <c r="X111" s="195"/>
      <c r="Y111" s="194">
        <v>0.9</v>
      </c>
      <c r="Z111" s="219"/>
      <c r="AA111" s="219"/>
      <c r="AB111" s="195"/>
      <c r="AC111" s="305" t="s">
        <v>343</v>
      </c>
      <c r="AD111" s="306"/>
      <c r="AE111" s="306"/>
      <c r="AF111" s="307"/>
      <c r="AG111" s="323" t="s">
        <v>208</v>
      </c>
      <c r="AH111" s="324"/>
      <c r="AI111" s="324"/>
      <c r="AJ111" s="324"/>
      <c r="AK111" s="324"/>
      <c r="AL111" s="324"/>
      <c r="AM111" s="324"/>
      <c r="AN111" s="324"/>
      <c r="AO111" s="325"/>
      <c r="AP111" s="269" t="s">
        <v>237</v>
      </c>
      <c r="AQ111" s="275"/>
      <c r="AR111" s="275"/>
      <c r="AS111" s="270"/>
      <c r="AT111" s="200">
        <f>'16.02'!AT111+AY111</f>
        <v>4</v>
      </c>
      <c r="AU111" s="206"/>
      <c r="AV111" s="201"/>
      <c r="AW111" s="188">
        <f>'16.02'!BG111</f>
        <v>4</v>
      </c>
      <c r="AX111" s="189"/>
      <c r="AY111" s="188"/>
      <c r="AZ111" s="189"/>
      <c r="BA111" s="200"/>
      <c r="BB111" s="201"/>
      <c r="BC111" s="269">
        <f>'16.02'!BC111+BA111</f>
        <v>0</v>
      </c>
      <c r="BD111" s="270"/>
      <c r="BE111" s="200">
        <f>'16.02'!BE111+BA111</f>
        <v>0</v>
      </c>
      <c r="BF111" s="201"/>
      <c r="BG111" s="200">
        <f>AT111-BE111</f>
        <v>4</v>
      </c>
      <c r="BH111" s="206"/>
      <c r="BI111" s="201"/>
      <c r="BJ111" s="254">
        <f>((LEFT(AP111,FIND(" ",AP111)-1)*BC111)/$S$279)</f>
        <v>0</v>
      </c>
      <c r="BK111" s="255"/>
      <c r="BL111" s="256"/>
      <c r="BM111" s="1"/>
      <c r="BN111" s="2"/>
    </row>
    <row r="112" spans="2:66" ht="15" customHeight="1">
      <c r="B112" s="212"/>
      <c r="C112" s="213"/>
      <c r="D112" s="213"/>
      <c r="E112" s="213"/>
      <c r="F112" s="213"/>
      <c r="G112" s="213"/>
      <c r="H112" s="213"/>
      <c r="I112" s="213"/>
      <c r="J112" s="213"/>
      <c r="K112" s="213"/>
      <c r="L112" s="214"/>
      <c r="M112" s="196"/>
      <c r="N112" s="220"/>
      <c r="O112" s="220"/>
      <c r="P112" s="197"/>
      <c r="Q112" s="196"/>
      <c r="R112" s="220"/>
      <c r="S112" s="220"/>
      <c r="T112" s="197"/>
      <c r="U112" s="196"/>
      <c r="V112" s="220"/>
      <c r="W112" s="220"/>
      <c r="X112" s="197"/>
      <c r="Y112" s="196"/>
      <c r="Z112" s="220"/>
      <c r="AA112" s="220"/>
      <c r="AB112" s="197"/>
      <c r="AC112" s="308"/>
      <c r="AD112" s="309"/>
      <c r="AE112" s="309"/>
      <c r="AF112" s="310"/>
      <c r="AG112" s="326"/>
      <c r="AH112" s="327"/>
      <c r="AI112" s="327"/>
      <c r="AJ112" s="327"/>
      <c r="AK112" s="327"/>
      <c r="AL112" s="327"/>
      <c r="AM112" s="327"/>
      <c r="AN112" s="327"/>
      <c r="AO112" s="328"/>
      <c r="AP112" s="271"/>
      <c r="AQ112" s="276"/>
      <c r="AR112" s="276"/>
      <c r="AS112" s="272"/>
      <c r="AT112" s="202"/>
      <c r="AU112" s="207"/>
      <c r="AV112" s="203"/>
      <c r="AW112" s="190"/>
      <c r="AX112" s="191"/>
      <c r="AY112" s="190"/>
      <c r="AZ112" s="191"/>
      <c r="BA112" s="202"/>
      <c r="BB112" s="203"/>
      <c r="BC112" s="271"/>
      <c r="BD112" s="272"/>
      <c r="BE112" s="202"/>
      <c r="BF112" s="203"/>
      <c r="BG112" s="202"/>
      <c r="BH112" s="207"/>
      <c r="BI112" s="203"/>
      <c r="BJ112" s="257"/>
      <c r="BK112" s="258"/>
      <c r="BL112" s="259"/>
      <c r="BM112" s="1"/>
      <c r="BN112" s="2"/>
    </row>
    <row r="113" spans="2:66" ht="15" customHeight="1" thickBot="1">
      <c r="B113" s="215"/>
      <c r="C113" s="216"/>
      <c r="D113" s="216"/>
      <c r="E113" s="216"/>
      <c r="F113" s="216"/>
      <c r="G113" s="216"/>
      <c r="H113" s="216"/>
      <c r="I113" s="216"/>
      <c r="J113" s="216"/>
      <c r="K113" s="216"/>
      <c r="L113" s="217"/>
      <c r="M113" s="198"/>
      <c r="N113" s="221"/>
      <c r="O113" s="221"/>
      <c r="P113" s="199"/>
      <c r="Q113" s="198"/>
      <c r="R113" s="221"/>
      <c r="S113" s="221"/>
      <c r="T113" s="199"/>
      <c r="U113" s="198"/>
      <c r="V113" s="221"/>
      <c r="W113" s="221"/>
      <c r="X113" s="199"/>
      <c r="Y113" s="198"/>
      <c r="Z113" s="221"/>
      <c r="AA113" s="221"/>
      <c r="AB113" s="199"/>
      <c r="AC113" s="311"/>
      <c r="AD113" s="312"/>
      <c r="AE113" s="312"/>
      <c r="AF113" s="313"/>
      <c r="AG113" s="329"/>
      <c r="AH113" s="330"/>
      <c r="AI113" s="330"/>
      <c r="AJ113" s="330"/>
      <c r="AK113" s="330"/>
      <c r="AL113" s="330"/>
      <c r="AM113" s="330"/>
      <c r="AN113" s="330"/>
      <c r="AO113" s="331"/>
      <c r="AP113" s="273"/>
      <c r="AQ113" s="277"/>
      <c r="AR113" s="277"/>
      <c r="AS113" s="274"/>
      <c r="AT113" s="204"/>
      <c r="AU113" s="208"/>
      <c r="AV113" s="205"/>
      <c r="AW113" s="192"/>
      <c r="AX113" s="193"/>
      <c r="AY113" s="192"/>
      <c r="AZ113" s="193"/>
      <c r="BA113" s="204"/>
      <c r="BB113" s="205"/>
      <c r="BC113" s="273"/>
      <c r="BD113" s="274"/>
      <c r="BE113" s="204"/>
      <c r="BF113" s="205"/>
      <c r="BG113" s="204"/>
      <c r="BH113" s="208"/>
      <c r="BI113" s="205"/>
      <c r="BJ113" s="260"/>
      <c r="BK113" s="261"/>
      <c r="BL113" s="262"/>
      <c r="BM113" s="1"/>
      <c r="BN113" s="2"/>
    </row>
    <row r="114" spans="2:66" ht="15" customHeight="1" thickTop="1" thickBot="1">
      <c r="B114" s="209" t="s">
        <v>236</v>
      </c>
      <c r="C114" s="210"/>
      <c r="D114" s="210"/>
      <c r="E114" s="210"/>
      <c r="F114" s="210"/>
      <c r="G114" s="210"/>
      <c r="H114" s="210"/>
      <c r="I114" s="210"/>
      <c r="J114" s="210"/>
      <c r="K114" s="210"/>
      <c r="L114" s="211"/>
      <c r="M114" s="194">
        <v>12</v>
      </c>
      <c r="N114" s="219"/>
      <c r="O114" s="219"/>
      <c r="P114" s="195"/>
      <c r="Q114" s="194">
        <v>12</v>
      </c>
      <c r="R114" s="219"/>
      <c r="S114" s="219"/>
      <c r="T114" s="195"/>
      <c r="U114" s="194">
        <v>12</v>
      </c>
      <c r="V114" s="219"/>
      <c r="W114" s="219"/>
      <c r="X114" s="195"/>
      <c r="Y114" s="194">
        <v>12</v>
      </c>
      <c r="Z114" s="219"/>
      <c r="AA114" s="219"/>
      <c r="AB114" s="195"/>
      <c r="AC114" s="305" t="s">
        <v>129</v>
      </c>
      <c r="AD114" s="306"/>
      <c r="AE114" s="306"/>
      <c r="AF114" s="307"/>
      <c r="AG114" s="323" t="s">
        <v>235</v>
      </c>
      <c r="AH114" s="324"/>
      <c r="AI114" s="324"/>
      <c r="AJ114" s="324"/>
      <c r="AK114" s="324"/>
      <c r="AL114" s="324"/>
      <c r="AM114" s="324"/>
      <c r="AN114" s="324"/>
      <c r="AO114" s="325"/>
      <c r="AP114" s="186" t="s">
        <v>165</v>
      </c>
      <c r="AQ114" s="186"/>
      <c r="AR114" s="186"/>
      <c r="AS114" s="186"/>
      <c r="AT114" s="200">
        <f>'16.02'!AT114+AY114</f>
        <v>40</v>
      </c>
      <c r="AU114" s="206"/>
      <c r="AV114" s="201"/>
      <c r="AW114" s="188">
        <f>'16.02'!BG114</f>
        <v>40</v>
      </c>
      <c r="AX114" s="189"/>
      <c r="AY114" s="188"/>
      <c r="AZ114" s="189"/>
      <c r="BA114" s="200"/>
      <c r="BB114" s="201"/>
      <c r="BC114" s="269">
        <f>'16.02'!BC114+BA114</f>
        <v>0</v>
      </c>
      <c r="BD114" s="270"/>
      <c r="BE114" s="200">
        <f>'16.02'!BE114+BA114</f>
        <v>0</v>
      </c>
      <c r="BF114" s="201"/>
      <c r="BG114" s="200">
        <f>AT114-BE114</f>
        <v>40</v>
      </c>
      <c r="BH114" s="206"/>
      <c r="BI114" s="201"/>
      <c r="BJ114" s="254">
        <f>((LEFT(AP114,FIND(" ",AP114)-1)*BC114)/$S$279)</f>
        <v>0</v>
      </c>
      <c r="BK114" s="255"/>
      <c r="BL114" s="256"/>
      <c r="BM114" s="1"/>
      <c r="BN114" s="2"/>
    </row>
    <row r="115" spans="2:66" ht="15" customHeight="1" thickTop="1" thickBot="1">
      <c r="B115" s="212"/>
      <c r="C115" s="213"/>
      <c r="D115" s="213"/>
      <c r="E115" s="213"/>
      <c r="F115" s="213"/>
      <c r="G115" s="213"/>
      <c r="H115" s="213"/>
      <c r="I115" s="213"/>
      <c r="J115" s="213"/>
      <c r="K115" s="213"/>
      <c r="L115" s="214"/>
      <c r="M115" s="196"/>
      <c r="N115" s="220"/>
      <c r="O115" s="220"/>
      <c r="P115" s="197"/>
      <c r="Q115" s="196"/>
      <c r="R115" s="220"/>
      <c r="S115" s="220"/>
      <c r="T115" s="197"/>
      <c r="U115" s="196"/>
      <c r="V115" s="220"/>
      <c r="W115" s="220"/>
      <c r="X115" s="197"/>
      <c r="Y115" s="196"/>
      <c r="Z115" s="220"/>
      <c r="AA115" s="220"/>
      <c r="AB115" s="197"/>
      <c r="AC115" s="308"/>
      <c r="AD115" s="309"/>
      <c r="AE115" s="309"/>
      <c r="AF115" s="310"/>
      <c r="AG115" s="326"/>
      <c r="AH115" s="327"/>
      <c r="AI115" s="327"/>
      <c r="AJ115" s="327"/>
      <c r="AK115" s="327"/>
      <c r="AL115" s="327"/>
      <c r="AM115" s="327"/>
      <c r="AN115" s="327"/>
      <c r="AO115" s="328"/>
      <c r="AP115" s="186"/>
      <c r="AQ115" s="186"/>
      <c r="AR115" s="186"/>
      <c r="AS115" s="186"/>
      <c r="AT115" s="202"/>
      <c r="AU115" s="207"/>
      <c r="AV115" s="203"/>
      <c r="AW115" s="190"/>
      <c r="AX115" s="191"/>
      <c r="AY115" s="190"/>
      <c r="AZ115" s="191"/>
      <c r="BA115" s="202"/>
      <c r="BB115" s="203"/>
      <c r="BC115" s="271"/>
      <c r="BD115" s="272"/>
      <c r="BE115" s="202"/>
      <c r="BF115" s="203"/>
      <c r="BG115" s="202"/>
      <c r="BH115" s="207"/>
      <c r="BI115" s="203"/>
      <c r="BJ115" s="257"/>
      <c r="BK115" s="258"/>
      <c r="BL115" s="259"/>
      <c r="BM115" s="1"/>
      <c r="BN115" s="2"/>
    </row>
    <row r="116" spans="2:66" ht="15" customHeight="1" thickTop="1" thickBot="1">
      <c r="B116" s="215"/>
      <c r="C116" s="216"/>
      <c r="D116" s="216"/>
      <c r="E116" s="216"/>
      <c r="F116" s="216"/>
      <c r="G116" s="216"/>
      <c r="H116" s="216"/>
      <c r="I116" s="216"/>
      <c r="J116" s="216"/>
      <c r="K116" s="216"/>
      <c r="L116" s="217"/>
      <c r="M116" s="198"/>
      <c r="N116" s="221"/>
      <c r="O116" s="221"/>
      <c r="P116" s="199"/>
      <c r="Q116" s="198"/>
      <c r="R116" s="221"/>
      <c r="S116" s="221"/>
      <c r="T116" s="199"/>
      <c r="U116" s="198"/>
      <c r="V116" s="221"/>
      <c r="W116" s="221"/>
      <c r="X116" s="199"/>
      <c r="Y116" s="198"/>
      <c r="Z116" s="221"/>
      <c r="AA116" s="221"/>
      <c r="AB116" s="199"/>
      <c r="AC116" s="311"/>
      <c r="AD116" s="312"/>
      <c r="AE116" s="312"/>
      <c r="AF116" s="313"/>
      <c r="AG116" s="329"/>
      <c r="AH116" s="330"/>
      <c r="AI116" s="330"/>
      <c r="AJ116" s="330"/>
      <c r="AK116" s="330"/>
      <c r="AL116" s="330"/>
      <c r="AM116" s="330"/>
      <c r="AN116" s="330"/>
      <c r="AO116" s="331"/>
      <c r="AP116" s="186"/>
      <c r="AQ116" s="186"/>
      <c r="AR116" s="186"/>
      <c r="AS116" s="186"/>
      <c r="AT116" s="204"/>
      <c r="AU116" s="208"/>
      <c r="AV116" s="205"/>
      <c r="AW116" s="192"/>
      <c r="AX116" s="193"/>
      <c r="AY116" s="192"/>
      <c r="AZ116" s="193"/>
      <c r="BA116" s="204"/>
      <c r="BB116" s="205"/>
      <c r="BC116" s="273"/>
      <c r="BD116" s="274"/>
      <c r="BE116" s="204"/>
      <c r="BF116" s="205"/>
      <c r="BG116" s="204"/>
      <c r="BH116" s="208"/>
      <c r="BI116" s="205"/>
      <c r="BJ116" s="260"/>
      <c r="BK116" s="261"/>
      <c r="BL116" s="262"/>
      <c r="BM116" s="1"/>
      <c r="BN116" s="2"/>
    </row>
    <row r="117" spans="2:66" ht="15" customHeight="1" thickTop="1">
      <c r="B117" s="209" t="s">
        <v>234</v>
      </c>
      <c r="C117" s="210"/>
      <c r="D117" s="210"/>
      <c r="E117" s="210"/>
      <c r="F117" s="210"/>
      <c r="G117" s="210"/>
      <c r="H117" s="210"/>
      <c r="I117" s="210"/>
      <c r="J117" s="210"/>
      <c r="K117" s="210"/>
      <c r="L117" s="211"/>
      <c r="M117" s="194">
        <v>2</v>
      </c>
      <c r="N117" s="219"/>
      <c r="O117" s="219"/>
      <c r="P117" s="195"/>
      <c r="Q117" s="194">
        <v>2</v>
      </c>
      <c r="R117" s="219"/>
      <c r="S117" s="219"/>
      <c r="T117" s="195"/>
      <c r="U117" s="194">
        <v>2</v>
      </c>
      <c r="V117" s="219"/>
      <c r="W117" s="219"/>
      <c r="X117" s="195"/>
      <c r="Y117" s="194">
        <v>2</v>
      </c>
      <c r="Z117" s="219"/>
      <c r="AA117" s="219"/>
      <c r="AB117" s="195"/>
      <c r="AC117" s="305" t="s">
        <v>346</v>
      </c>
      <c r="AD117" s="306"/>
      <c r="AE117" s="306"/>
      <c r="AF117" s="307"/>
      <c r="AG117" s="323" t="s">
        <v>233</v>
      </c>
      <c r="AH117" s="324"/>
      <c r="AI117" s="324"/>
      <c r="AJ117" s="324"/>
      <c r="AK117" s="324"/>
      <c r="AL117" s="324"/>
      <c r="AM117" s="324"/>
      <c r="AN117" s="324"/>
      <c r="AO117" s="325"/>
      <c r="AP117" s="269" t="s">
        <v>52</v>
      </c>
      <c r="AQ117" s="275"/>
      <c r="AR117" s="275"/>
      <c r="AS117" s="270"/>
      <c r="AT117" s="200">
        <f>'16.02'!AT117+AY117</f>
        <v>40</v>
      </c>
      <c r="AU117" s="206"/>
      <c r="AV117" s="201"/>
      <c r="AW117" s="188">
        <f>'16.02'!BG117</f>
        <v>40</v>
      </c>
      <c r="AX117" s="189"/>
      <c r="AY117" s="188"/>
      <c r="AZ117" s="189"/>
      <c r="BA117" s="200"/>
      <c r="BB117" s="201"/>
      <c r="BC117" s="269">
        <f>'16.02'!BC117+BA117</f>
        <v>0</v>
      </c>
      <c r="BD117" s="270"/>
      <c r="BE117" s="200">
        <f>'16.02'!BE117+BA117</f>
        <v>0</v>
      </c>
      <c r="BF117" s="201"/>
      <c r="BG117" s="200">
        <f>AT117-BE117</f>
        <v>40</v>
      </c>
      <c r="BH117" s="206"/>
      <c r="BI117" s="201"/>
      <c r="BJ117" s="254">
        <f>((LEFT(AP117,FIND(" ",AP117)-1)*BC117)/$S$279)</f>
        <v>0</v>
      </c>
      <c r="BK117" s="255"/>
      <c r="BL117" s="256"/>
      <c r="BM117" s="1"/>
      <c r="BN117" s="2"/>
    </row>
    <row r="118" spans="2:66" ht="15" customHeight="1">
      <c r="B118" s="212"/>
      <c r="C118" s="213"/>
      <c r="D118" s="213"/>
      <c r="E118" s="213"/>
      <c r="F118" s="213"/>
      <c r="G118" s="213"/>
      <c r="H118" s="213"/>
      <c r="I118" s="213"/>
      <c r="J118" s="213"/>
      <c r="K118" s="213"/>
      <c r="L118" s="214"/>
      <c r="M118" s="196"/>
      <c r="N118" s="220"/>
      <c r="O118" s="220"/>
      <c r="P118" s="197"/>
      <c r="Q118" s="196"/>
      <c r="R118" s="220"/>
      <c r="S118" s="220"/>
      <c r="T118" s="197"/>
      <c r="U118" s="196"/>
      <c r="V118" s="220"/>
      <c r="W118" s="220"/>
      <c r="X118" s="197"/>
      <c r="Y118" s="196"/>
      <c r="Z118" s="220"/>
      <c r="AA118" s="220"/>
      <c r="AB118" s="197"/>
      <c r="AC118" s="308"/>
      <c r="AD118" s="309"/>
      <c r="AE118" s="309"/>
      <c r="AF118" s="310"/>
      <c r="AG118" s="326"/>
      <c r="AH118" s="327"/>
      <c r="AI118" s="327"/>
      <c r="AJ118" s="327"/>
      <c r="AK118" s="327"/>
      <c r="AL118" s="327"/>
      <c r="AM118" s="327"/>
      <c r="AN118" s="327"/>
      <c r="AO118" s="328"/>
      <c r="AP118" s="271"/>
      <c r="AQ118" s="276"/>
      <c r="AR118" s="276"/>
      <c r="AS118" s="272"/>
      <c r="AT118" s="202"/>
      <c r="AU118" s="207"/>
      <c r="AV118" s="203"/>
      <c r="AW118" s="190"/>
      <c r="AX118" s="191"/>
      <c r="AY118" s="190"/>
      <c r="AZ118" s="191"/>
      <c r="BA118" s="202"/>
      <c r="BB118" s="203"/>
      <c r="BC118" s="271"/>
      <c r="BD118" s="272"/>
      <c r="BE118" s="202"/>
      <c r="BF118" s="203"/>
      <c r="BG118" s="202"/>
      <c r="BH118" s="207"/>
      <c r="BI118" s="203"/>
      <c r="BJ118" s="257"/>
      <c r="BK118" s="258"/>
      <c r="BL118" s="259"/>
      <c r="BM118" s="1"/>
      <c r="BN118" s="2"/>
    </row>
    <row r="119" spans="2:66" ht="15" customHeight="1" thickBot="1">
      <c r="B119" s="215"/>
      <c r="C119" s="216"/>
      <c r="D119" s="216"/>
      <c r="E119" s="216"/>
      <c r="F119" s="216"/>
      <c r="G119" s="216"/>
      <c r="H119" s="216"/>
      <c r="I119" s="216"/>
      <c r="J119" s="216"/>
      <c r="K119" s="216"/>
      <c r="L119" s="217"/>
      <c r="M119" s="198"/>
      <c r="N119" s="221"/>
      <c r="O119" s="221"/>
      <c r="P119" s="199"/>
      <c r="Q119" s="198"/>
      <c r="R119" s="221"/>
      <c r="S119" s="221"/>
      <c r="T119" s="199"/>
      <c r="U119" s="198"/>
      <c r="V119" s="221"/>
      <c r="W119" s="221"/>
      <c r="X119" s="199"/>
      <c r="Y119" s="198"/>
      <c r="Z119" s="221"/>
      <c r="AA119" s="221"/>
      <c r="AB119" s="199"/>
      <c r="AC119" s="311"/>
      <c r="AD119" s="312"/>
      <c r="AE119" s="312"/>
      <c r="AF119" s="313"/>
      <c r="AG119" s="329"/>
      <c r="AH119" s="330"/>
      <c r="AI119" s="330"/>
      <c r="AJ119" s="330"/>
      <c r="AK119" s="330"/>
      <c r="AL119" s="330"/>
      <c r="AM119" s="330"/>
      <c r="AN119" s="330"/>
      <c r="AO119" s="331"/>
      <c r="AP119" s="273"/>
      <c r="AQ119" s="277"/>
      <c r="AR119" s="277"/>
      <c r="AS119" s="274"/>
      <c r="AT119" s="204"/>
      <c r="AU119" s="208"/>
      <c r="AV119" s="205"/>
      <c r="AW119" s="192"/>
      <c r="AX119" s="193"/>
      <c r="AY119" s="192"/>
      <c r="AZ119" s="193"/>
      <c r="BA119" s="204"/>
      <c r="BB119" s="205"/>
      <c r="BC119" s="273"/>
      <c r="BD119" s="274"/>
      <c r="BE119" s="204"/>
      <c r="BF119" s="205"/>
      <c r="BG119" s="204"/>
      <c r="BH119" s="208"/>
      <c r="BI119" s="205"/>
      <c r="BJ119" s="260"/>
      <c r="BK119" s="261"/>
      <c r="BL119" s="262"/>
      <c r="BM119" s="1"/>
      <c r="BN119" s="2"/>
    </row>
    <row r="120" spans="2:66" ht="15" customHeight="1" thickTop="1">
      <c r="B120" s="209" t="s">
        <v>232</v>
      </c>
      <c r="C120" s="210"/>
      <c r="D120" s="210"/>
      <c r="E120" s="210"/>
      <c r="F120" s="210"/>
      <c r="G120" s="210"/>
      <c r="H120" s="210"/>
      <c r="I120" s="210"/>
      <c r="J120" s="210"/>
      <c r="K120" s="210"/>
      <c r="L120" s="211"/>
      <c r="M120" s="194">
        <v>86</v>
      </c>
      <c r="N120" s="219"/>
      <c r="O120" s="219"/>
      <c r="P120" s="195"/>
      <c r="Q120" s="194">
        <v>86</v>
      </c>
      <c r="R120" s="219"/>
      <c r="S120" s="219"/>
      <c r="T120" s="195"/>
      <c r="U120" s="194">
        <v>86</v>
      </c>
      <c r="V120" s="219"/>
      <c r="W120" s="219"/>
      <c r="X120" s="195"/>
      <c r="Y120" s="194">
        <v>86</v>
      </c>
      <c r="Z120" s="219"/>
      <c r="AA120" s="219"/>
      <c r="AB120" s="195"/>
      <c r="AC120" s="188" t="s">
        <v>129</v>
      </c>
      <c r="AD120" s="241"/>
      <c r="AE120" s="241"/>
      <c r="AF120" s="189"/>
      <c r="AG120" s="222" t="s">
        <v>231</v>
      </c>
      <c r="AH120" s="223"/>
      <c r="AI120" s="223"/>
      <c r="AJ120" s="223"/>
      <c r="AK120" s="223"/>
      <c r="AL120" s="223"/>
      <c r="AM120" s="223"/>
      <c r="AN120" s="223"/>
      <c r="AO120" s="224"/>
      <c r="AP120" s="269" t="s">
        <v>142</v>
      </c>
      <c r="AQ120" s="275"/>
      <c r="AR120" s="275"/>
      <c r="AS120" s="270"/>
      <c r="AT120" s="200">
        <f>'16.02'!AT120+AY120</f>
        <v>0</v>
      </c>
      <c r="AU120" s="206"/>
      <c r="AV120" s="201"/>
      <c r="AW120" s="188">
        <f>'16.02'!BG120</f>
        <v>0</v>
      </c>
      <c r="AX120" s="189"/>
      <c r="AY120" s="188"/>
      <c r="AZ120" s="189"/>
      <c r="BA120" s="200"/>
      <c r="BB120" s="201"/>
      <c r="BC120" s="269">
        <f>'16.02'!BC120+BA120</f>
        <v>0</v>
      </c>
      <c r="BD120" s="270"/>
      <c r="BE120" s="200">
        <f>'16.02'!BE120+BA120</f>
        <v>0</v>
      </c>
      <c r="BF120" s="201"/>
      <c r="BG120" s="200">
        <f>AT120-BE120</f>
        <v>0</v>
      </c>
      <c r="BH120" s="206"/>
      <c r="BI120" s="201"/>
      <c r="BJ120" s="254">
        <f>((LEFT(AP120,FIND(" ",AP120)-1)*BC120)/$S$279)</f>
        <v>0</v>
      </c>
      <c r="BK120" s="255"/>
      <c r="BL120" s="256"/>
      <c r="BM120" s="1"/>
      <c r="BN120" s="2"/>
    </row>
    <row r="121" spans="2:66" ht="15" customHeight="1">
      <c r="B121" s="212"/>
      <c r="C121" s="213"/>
      <c r="D121" s="213"/>
      <c r="E121" s="213"/>
      <c r="F121" s="213"/>
      <c r="G121" s="213"/>
      <c r="H121" s="213"/>
      <c r="I121" s="213"/>
      <c r="J121" s="213"/>
      <c r="K121" s="213"/>
      <c r="L121" s="214"/>
      <c r="M121" s="196"/>
      <c r="N121" s="220"/>
      <c r="O121" s="220"/>
      <c r="P121" s="197"/>
      <c r="Q121" s="196"/>
      <c r="R121" s="220"/>
      <c r="S121" s="220"/>
      <c r="T121" s="197"/>
      <c r="U121" s="196"/>
      <c r="V121" s="220"/>
      <c r="W121" s="220"/>
      <c r="X121" s="197"/>
      <c r="Y121" s="196"/>
      <c r="Z121" s="220"/>
      <c r="AA121" s="220"/>
      <c r="AB121" s="197"/>
      <c r="AC121" s="190"/>
      <c r="AD121" s="242"/>
      <c r="AE121" s="242"/>
      <c r="AF121" s="191"/>
      <c r="AG121" s="225"/>
      <c r="AH121" s="226"/>
      <c r="AI121" s="226"/>
      <c r="AJ121" s="226"/>
      <c r="AK121" s="226"/>
      <c r="AL121" s="226"/>
      <c r="AM121" s="226"/>
      <c r="AN121" s="226"/>
      <c r="AO121" s="227"/>
      <c r="AP121" s="271"/>
      <c r="AQ121" s="276"/>
      <c r="AR121" s="276"/>
      <c r="AS121" s="272"/>
      <c r="AT121" s="202"/>
      <c r="AU121" s="207"/>
      <c r="AV121" s="203"/>
      <c r="AW121" s="190"/>
      <c r="AX121" s="191"/>
      <c r="AY121" s="190"/>
      <c r="AZ121" s="191"/>
      <c r="BA121" s="202"/>
      <c r="BB121" s="203"/>
      <c r="BC121" s="271"/>
      <c r="BD121" s="272"/>
      <c r="BE121" s="202"/>
      <c r="BF121" s="203"/>
      <c r="BG121" s="202"/>
      <c r="BH121" s="207"/>
      <c r="BI121" s="203"/>
      <c r="BJ121" s="257"/>
      <c r="BK121" s="258"/>
      <c r="BL121" s="259"/>
      <c r="BM121" s="1"/>
      <c r="BN121" s="2"/>
    </row>
    <row r="122" spans="2:66" ht="15" customHeight="1" thickBot="1">
      <c r="B122" s="215"/>
      <c r="C122" s="216"/>
      <c r="D122" s="216"/>
      <c r="E122" s="216"/>
      <c r="F122" s="216"/>
      <c r="G122" s="216"/>
      <c r="H122" s="216"/>
      <c r="I122" s="216"/>
      <c r="J122" s="216"/>
      <c r="K122" s="216"/>
      <c r="L122" s="217"/>
      <c r="M122" s="198"/>
      <c r="N122" s="221"/>
      <c r="O122" s="221"/>
      <c r="P122" s="199"/>
      <c r="Q122" s="198"/>
      <c r="R122" s="221"/>
      <c r="S122" s="221"/>
      <c r="T122" s="199"/>
      <c r="U122" s="198"/>
      <c r="V122" s="221"/>
      <c r="W122" s="221"/>
      <c r="X122" s="199"/>
      <c r="Y122" s="198"/>
      <c r="Z122" s="221"/>
      <c r="AA122" s="221"/>
      <c r="AB122" s="199"/>
      <c r="AC122" s="192"/>
      <c r="AD122" s="243"/>
      <c r="AE122" s="243"/>
      <c r="AF122" s="193"/>
      <c r="AG122" s="228"/>
      <c r="AH122" s="229"/>
      <c r="AI122" s="229"/>
      <c r="AJ122" s="229"/>
      <c r="AK122" s="229"/>
      <c r="AL122" s="229"/>
      <c r="AM122" s="229"/>
      <c r="AN122" s="229"/>
      <c r="AO122" s="230"/>
      <c r="AP122" s="273"/>
      <c r="AQ122" s="277"/>
      <c r="AR122" s="277"/>
      <c r="AS122" s="274"/>
      <c r="AT122" s="204"/>
      <c r="AU122" s="208"/>
      <c r="AV122" s="205"/>
      <c r="AW122" s="192"/>
      <c r="AX122" s="193"/>
      <c r="AY122" s="192"/>
      <c r="AZ122" s="193"/>
      <c r="BA122" s="204"/>
      <c r="BB122" s="205"/>
      <c r="BC122" s="273"/>
      <c r="BD122" s="274"/>
      <c r="BE122" s="204"/>
      <c r="BF122" s="205"/>
      <c r="BG122" s="204"/>
      <c r="BH122" s="208"/>
      <c r="BI122" s="205"/>
      <c r="BJ122" s="260"/>
      <c r="BK122" s="261"/>
      <c r="BL122" s="262"/>
      <c r="BM122" s="1"/>
      <c r="BN122" s="2"/>
    </row>
    <row r="123" spans="2:66" ht="15" customHeight="1" thickTop="1">
      <c r="B123" s="314" t="s">
        <v>230</v>
      </c>
      <c r="C123" s="315"/>
      <c r="D123" s="315"/>
      <c r="E123" s="315"/>
      <c r="F123" s="315"/>
      <c r="G123" s="315"/>
      <c r="H123" s="315"/>
      <c r="I123" s="315"/>
      <c r="J123" s="315"/>
      <c r="K123" s="315"/>
      <c r="L123" s="316"/>
      <c r="M123" s="194">
        <v>64.099999999999994</v>
      </c>
      <c r="N123" s="219"/>
      <c r="O123" s="219"/>
      <c r="P123" s="195"/>
      <c r="Q123" s="194">
        <v>57</v>
      </c>
      <c r="R123" s="219"/>
      <c r="S123" s="219"/>
      <c r="T123" s="195"/>
      <c r="U123" s="194">
        <v>57</v>
      </c>
      <c r="V123" s="219"/>
      <c r="W123" s="219"/>
      <c r="X123" s="195"/>
      <c r="Y123" s="194">
        <v>57</v>
      </c>
      <c r="Z123" s="219"/>
      <c r="AA123" s="219"/>
      <c r="AB123" s="195"/>
      <c r="AC123" s="305" t="s">
        <v>344</v>
      </c>
      <c r="AD123" s="306"/>
      <c r="AE123" s="306"/>
      <c r="AF123" s="307"/>
      <c r="AG123" s="323" t="s">
        <v>130</v>
      </c>
      <c r="AH123" s="324"/>
      <c r="AI123" s="324"/>
      <c r="AJ123" s="324"/>
      <c r="AK123" s="324"/>
      <c r="AL123" s="324"/>
      <c r="AM123" s="324"/>
      <c r="AN123" s="324"/>
      <c r="AO123" s="325"/>
      <c r="AP123" s="269" t="s">
        <v>128</v>
      </c>
      <c r="AQ123" s="275"/>
      <c r="AR123" s="275"/>
      <c r="AS123" s="270"/>
      <c r="AT123" s="200">
        <f>'16.02'!AT123+AY123</f>
        <v>0</v>
      </c>
      <c r="AU123" s="206"/>
      <c r="AV123" s="201"/>
      <c r="AW123" s="188">
        <f>'16.02'!BG123</f>
        <v>0</v>
      </c>
      <c r="AX123" s="189"/>
      <c r="AY123" s="188"/>
      <c r="AZ123" s="189"/>
      <c r="BA123" s="200"/>
      <c r="BB123" s="201"/>
      <c r="BC123" s="269">
        <f>'16.02'!BC123+BA123</f>
        <v>0</v>
      </c>
      <c r="BD123" s="270"/>
      <c r="BE123" s="200">
        <f>'16.02'!BE123+BA123</f>
        <v>0</v>
      </c>
      <c r="BF123" s="201"/>
      <c r="BG123" s="200">
        <f>AT123-BE123</f>
        <v>0</v>
      </c>
      <c r="BH123" s="206"/>
      <c r="BI123" s="201"/>
      <c r="BJ123" s="254">
        <f>((LEFT(AP123,FIND(" ",AP123)-1)*BC123)/$S$279)</f>
        <v>0</v>
      </c>
      <c r="BK123" s="255"/>
      <c r="BL123" s="256"/>
      <c r="BM123" s="1"/>
      <c r="BN123" s="2"/>
    </row>
    <row r="124" spans="2:66" ht="15" customHeight="1">
      <c r="B124" s="317"/>
      <c r="C124" s="318"/>
      <c r="D124" s="318"/>
      <c r="E124" s="318"/>
      <c r="F124" s="318"/>
      <c r="G124" s="318"/>
      <c r="H124" s="318"/>
      <c r="I124" s="318"/>
      <c r="J124" s="318"/>
      <c r="K124" s="318"/>
      <c r="L124" s="319"/>
      <c r="M124" s="196"/>
      <c r="N124" s="220"/>
      <c r="O124" s="220"/>
      <c r="P124" s="197"/>
      <c r="Q124" s="196"/>
      <c r="R124" s="220"/>
      <c r="S124" s="220"/>
      <c r="T124" s="197"/>
      <c r="U124" s="196"/>
      <c r="V124" s="220"/>
      <c r="W124" s="220"/>
      <c r="X124" s="197"/>
      <c r="Y124" s="196"/>
      <c r="Z124" s="220"/>
      <c r="AA124" s="220"/>
      <c r="AB124" s="197"/>
      <c r="AC124" s="308"/>
      <c r="AD124" s="309"/>
      <c r="AE124" s="309"/>
      <c r="AF124" s="310"/>
      <c r="AG124" s="326"/>
      <c r="AH124" s="327"/>
      <c r="AI124" s="327"/>
      <c r="AJ124" s="327"/>
      <c r="AK124" s="327"/>
      <c r="AL124" s="327"/>
      <c r="AM124" s="327"/>
      <c r="AN124" s="327"/>
      <c r="AO124" s="328"/>
      <c r="AP124" s="271"/>
      <c r="AQ124" s="276"/>
      <c r="AR124" s="276"/>
      <c r="AS124" s="272"/>
      <c r="AT124" s="202"/>
      <c r="AU124" s="207"/>
      <c r="AV124" s="203"/>
      <c r="AW124" s="190"/>
      <c r="AX124" s="191"/>
      <c r="AY124" s="190"/>
      <c r="AZ124" s="191"/>
      <c r="BA124" s="202"/>
      <c r="BB124" s="203"/>
      <c r="BC124" s="271"/>
      <c r="BD124" s="272"/>
      <c r="BE124" s="202"/>
      <c r="BF124" s="203"/>
      <c r="BG124" s="202"/>
      <c r="BH124" s="207"/>
      <c r="BI124" s="203"/>
      <c r="BJ124" s="257"/>
      <c r="BK124" s="258"/>
      <c r="BL124" s="259"/>
      <c r="BM124" s="1"/>
      <c r="BN124" s="2"/>
    </row>
    <row r="125" spans="2:66" ht="15" customHeight="1" thickBot="1">
      <c r="B125" s="320"/>
      <c r="C125" s="321"/>
      <c r="D125" s="321"/>
      <c r="E125" s="321"/>
      <c r="F125" s="321"/>
      <c r="G125" s="321"/>
      <c r="H125" s="321"/>
      <c r="I125" s="321"/>
      <c r="J125" s="321"/>
      <c r="K125" s="321"/>
      <c r="L125" s="322"/>
      <c r="M125" s="198"/>
      <c r="N125" s="221"/>
      <c r="O125" s="221"/>
      <c r="P125" s="199"/>
      <c r="Q125" s="198"/>
      <c r="R125" s="221"/>
      <c r="S125" s="221"/>
      <c r="T125" s="199"/>
      <c r="U125" s="198"/>
      <c r="V125" s="221"/>
      <c r="W125" s="221"/>
      <c r="X125" s="199"/>
      <c r="Y125" s="198"/>
      <c r="Z125" s="221"/>
      <c r="AA125" s="221"/>
      <c r="AB125" s="199"/>
      <c r="AC125" s="311"/>
      <c r="AD125" s="312"/>
      <c r="AE125" s="312"/>
      <c r="AF125" s="313"/>
      <c r="AG125" s="329"/>
      <c r="AH125" s="330"/>
      <c r="AI125" s="330"/>
      <c r="AJ125" s="330"/>
      <c r="AK125" s="330"/>
      <c r="AL125" s="330"/>
      <c r="AM125" s="330"/>
      <c r="AN125" s="330"/>
      <c r="AO125" s="331"/>
      <c r="AP125" s="273"/>
      <c r="AQ125" s="277"/>
      <c r="AR125" s="277"/>
      <c r="AS125" s="274"/>
      <c r="AT125" s="204"/>
      <c r="AU125" s="208"/>
      <c r="AV125" s="205"/>
      <c r="AW125" s="192"/>
      <c r="AX125" s="193"/>
      <c r="AY125" s="192"/>
      <c r="AZ125" s="193"/>
      <c r="BA125" s="204"/>
      <c r="BB125" s="205"/>
      <c r="BC125" s="273"/>
      <c r="BD125" s="274"/>
      <c r="BE125" s="204"/>
      <c r="BF125" s="205"/>
      <c r="BG125" s="204"/>
      <c r="BH125" s="208"/>
      <c r="BI125" s="205"/>
      <c r="BJ125" s="260"/>
      <c r="BK125" s="261"/>
      <c r="BL125" s="262"/>
      <c r="BM125" s="1"/>
      <c r="BN125" s="2"/>
    </row>
    <row r="126" spans="2:66" ht="15" customHeight="1" thickTop="1">
      <c r="B126" s="314" t="s">
        <v>62</v>
      </c>
      <c r="C126" s="315"/>
      <c r="D126" s="315"/>
      <c r="E126" s="315"/>
      <c r="F126" s="315"/>
      <c r="G126" s="315"/>
      <c r="H126" s="315"/>
      <c r="I126" s="315"/>
      <c r="J126" s="315"/>
      <c r="K126" s="315"/>
      <c r="L126" s="316"/>
      <c r="M126" s="194">
        <v>8.5</v>
      </c>
      <c r="N126" s="219"/>
      <c r="O126" s="219"/>
      <c r="P126" s="195"/>
      <c r="Q126" s="194">
        <v>8</v>
      </c>
      <c r="R126" s="219"/>
      <c r="S126" s="219"/>
      <c r="T126" s="195"/>
      <c r="U126" s="194">
        <v>8</v>
      </c>
      <c r="V126" s="219"/>
      <c r="W126" s="219"/>
      <c r="X126" s="195"/>
      <c r="Y126" s="194">
        <v>8</v>
      </c>
      <c r="Z126" s="219"/>
      <c r="AA126" s="219"/>
      <c r="AB126" s="195"/>
      <c r="AC126" s="305" t="s">
        <v>312</v>
      </c>
      <c r="AD126" s="306"/>
      <c r="AE126" s="306"/>
      <c r="AF126" s="307"/>
      <c r="AG126" s="323" t="s">
        <v>229</v>
      </c>
      <c r="AH126" s="324"/>
      <c r="AI126" s="324"/>
      <c r="AJ126" s="324"/>
      <c r="AK126" s="324"/>
      <c r="AL126" s="324"/>
      <c r="AM126" s="324"/>
      <c r="AN126" s="324"/>
      <c r="AO126" s="325"/>
      <c r="AP126" s="269" t="s">
        <v>52</v>
      </c>
      <c r="AQ126" s="275"/>
      <c r="AR126" s="275"/>
      <c r="AS126" s="270"/>
      <c r="AT126" s="200">
        <f>'16.02'!AT126+AY126</f>
        <v>118</v>
      </c>
      <c r="AU126" s="206"/>
      <c r="AV126" s="201"/>
      <c r="AW126" s="188">
        <f>'16.02'!BG126</f>
        <v>118</v>
      </c>
      <c r="AX126" s="189"/>
      <c r="AY126" s="188"/>
      <c r="AZ126" s="189"/>
      <c r="BA126" s="200"/>
      <c r="BB126" s="201"/>
      <c r="BC126" s="269">
        <f>'16.02'!BC126+BA126</f>
        <v>0</v>
      </c>
      <c r="BD126" s="270"/>
      <c r="BE126" s="200">
        <f>'16.02'!BE126+BA126</f>
        <v>0</v>
      </c>
      <c r="BF126" s="201"/>
      <c r="BG126" s="200">
        <f>AT126-BE126</f>
        <v>118</v>
      </c>
      <c r="BH126" s="206"/>
      <c r="BI126" s="201"/>
      <c r="BJ126" s="254">
        <f>((LEFT(AP126,FIND(" ",AP126)-1)*BC126)/$S$279)</f>
        <v>0</v>
      </c>
      <c r="BK126" s="255"/>
      <c r="BL126" s="256"/>
      <c r="BM126" s="1"/>
      <c r="BN126" s="2"/>
    </row>
    <row r="127" spans="2:66" ht="15" customHeight="1">
      <c r="B127" s="317"/>
      <c r="C127" s="318"/>
      <c r="D127" s="318"/>
      <c r="E127" s="318"/>
      <c r="F127" s="318"/>
      <c r="G127" s="318"/>
      <c r="H127" s="318"/>
      <c r="I127" s="318"/>
      <c r="J127" s="318"/>
      <c r="K127" s="318"/>
      <c r="L127" s="319"/>
      <c r="M127" s="196"/>
      <c r="N127" s="220"/>
      <c r="O127" s="220"/>
      <c r="P127" s="197"/>
      <c r="Q127" s="196"/>
      <c r="R127" s="220"/>
      <c r="S127" s="220"/>
      <c r="T127" s="197"/>
      <c r="U127" s="196"/>
      <c r="V127" s="220"/>
      <c r="W127" s="220"/>
      <c r="X127" s="197"/>
      <c r="Y127" s="196"/>
      <c r="Z127" s="220"/>
      <c r="AA127" s="220"/>
      <c r="AB127" s="197"/>
      <c r="AC127" s="308"/>
      <c r="AD127" s="309"/>
      <c r="AE127" s="309"/>
      <c r="AF127" s="310"/>
      <c r="AG127" s="326"/>
      <c r="AH127" s="327"/>
      <c r="AI127" s="327"/>
      <c r="AJ127" s="327"/>
      <c r="AK127" s="327"/>
      <c r="AL127" s="327"/>
      <c r="AM127" s="327"/>
      <c r="AN127" s="327"/>
      <c r="AO127" s="328"/>
      <c r="AP127" s="271"/>
      <c r="AQ127" s="276"/>
      <c r="AR127" s="276"/>
      <c r="AS127" s="272"/>
      <c r="AT127" s="202"/>
      <c r="AU127" s="207"/>
      <c r="AV127" s="203"/>
      <c r="AW127" s="190"/>
      <c r="AX127" s="191"/>
      <c r="AY127" s="190"/>
      <c r="AZ127" s="191"/>
      <c r="BA127" s="202"/>
      <c r="BB127" s="203"/>
      <c r="BC127" s="271"/>
      <c r="BD127" s="272"/>
      <c r="BE127" s="202"/>
      <c r="BF127" s="203"/>
      <c r="BG127" s="202"/>
      <c r="BH127" s="207"/>
      <c r="BI127" s="203"/>
      <c r="BJ127" s="257"/>
      <c r="BK127" s="258"/>
      <c r="BL127" s="259"/>
      <c r="BM127" s="1"/>
      <c r="BN127" s="2"/>
    </row>
    <row r="128" spans="2:66" ht="15" customHeight="1" thickBot="1">
      <c r="B128" s="320"/>
      <c r="C128" s="321"/>
      <c r="D128" s="321"/>
      <c r="E128" s="321"/>
      <c r="F128" s="321"/>
      <c r="G128" s="321"/>
      <c r="H128" s="321"/>
      <c r="I128" s="321"/>
      <c r="J128" s="321"/>
      <c r="K128" s="321"/>
      <c r="L128" s="322"/>
      <c r="M128" s="198"/>
      <c r="N128" s="221"/>
      <c r="O128" s="221"/>
      <c r="P128" s="199"/>
      <c r="Q128" s="198"/>
      <c r="R128" s="221"/>
      <c r="S128" s="221"/>
      <c r="T128" s="199"/>
      <c r="U128" s="198"/>
      <c r="V128" s="221"/>
      <c r="W128" s="221"/>
      <c r="X128" s="199"/>
      <c r="Y128" s="198"/>
      <c r="Z128" s="221"/>
      <c r="AA128" s="221"/>
      <c r="AB128" s="199"/>
      <c r="AC128" s="311"/>
      <c r="AD128" s="312"/>
      <c r="AE128" s="312"/>
      <c r="AF128" s="313"/>
      <c r="AG128" s="329"/>
      <c r="AH128" s="330"/>
      <c r="AI128" s="330"/>
      <c r="AJ128" s="330"/>
      <c r="AK128" s="330"/>
      <c r="AL128" s="330"/>
      <c r="AM128" s="330"/>
      <c r="AN128" s="330"/>
      <c r="AO128" s="331"/>
      <c r="AP128" s="273"/>
      <c r="AQ128" s="277"/>
      <c r="AR128" s="277"/>
      <c r="AS128" s="274"/>
      <c r="AT128" s="204"/>
      <c r="AU128" s="208"/>
      <c r="AV128" s="205"/>
      <c r="AW128" s="192"/>
      <c r="AX128" s="193"/>
      <c r="AY128" s="192"/>
      <c r="AZ128" s="193"/>
      <c r="BA128" s="204"/>
      <c r="BB128" s="205"/>
      <c r="BC128" s="273"/>
      <c r="BD128" s="274"/>
      <c r="BE128" s="204"/>
      <c r="BF128" s="205"/>
      <c r="BG128" s="204"/>
      <c r="BH128" s="208"/>
      <c r="BI128" s="205"/>
      <c r="BJ128" s="260"/>
      <c r="BK128" s="261"/>
      <c r="BL128" s="262"/>
      <c r="BM128" s="1"/>
      <c r="BN128" s="2"/>
    </row>
    <row r="129" spans="2:66" ht="15" customHeight="1" thickTop="1">
      <c r="B129" s="209" t="s">
        <v>228</v>
      </c>
      <c r="C129" s="210"/>
      <c r="D129" s="210"/>
      <c r="E129" s="210"/>
      <c r="F129" s="210"/>
      <c r="G129" s="210"/>
      <c r="H129" s="210"/>
      <c r="I129" s="210"/>
      <c r="J129" s="210"/>
      <c r="K129" s="210"/>
      <c r="L129" s="211"/>
      <c r="M129" s="194">
        <v>0.05</v>
      </c>
      <c r="N129" s="219"/>
      <c r="O129" s="219"/>
      <c r="P129" s="195"/>
      <c r="Q129" s="194" t="s">
        <v>129</v>
      </c>
      <c r="R129" s="219"/>
      <c r="S129" s="219"/>
      <c r="T129" s="195"/>
      <c r="U129" s="194" t="s">
        <v>129</v>
      </c>
      <c r="V129" s="219"/>
      <c r="W129" s="219"/>
      <c r="X129" s="195"/>
      <c r="Y129" s="194" t="s">
        <v>129</v>
      </c>
      <c r="Z129" s="219"/>
      <c r="AA129" s="219"/>
      <c r="AB129" s="195"/>
      <c r="AC129" s="278" t="s">
        <v>129</v>
      </c>
      <c r="AD129" s="279"/>
      <c r="AE129" s="279"/>
      <c r="AF129" s="280"/>
      <c r="AG129" s="323" t="s">
        <v>227</v>
      </c>
      <c r="AH129" s="324"/>
      <c r="AI129" s="324"/>
      <c r="AJ129" s="324"/>
      <c r="AK129" s="324"/>
      <c r="AL129" s="324"/>
      <c r="AM129" s="324"/>
      <c r="AN129" s="324"/>
      <c r="AO129" s="325"/>
      <c r="AP129" s="269" t="s">
        <v>52</v>
      </c>
      <c r="AQ129" s="275"/>
      <c r="AR129" s="275"/>
      <c r="AS129" s="270"/>
      <c r="AT129" s="200">
        <f>'16.02'!AT129+AY129</f>
        <v>11</v>
      </c>
      <c r="AU129" s="206"/>
      <c r="AV129" s="201"/>
      <c r="AW129" s="188">
        <f>'16.02'!BG129</f>
        <v>11</v>
      </c>
      <c r="AX129" s="189"/>
      <c r="AY129" s="188"/>
      <c r="AZ129" s="189"/>
      <c r="BA129" s="200"/>
      <c r="BB129" s="201"/>
      <c r="BC129" s="269">
        <f>'16.02'!BC129+BA129</f>
        <v>0</v>
      </c>
      <c r="BD129" s="270"/>
      <c r="BE129" s="200">
        <f>'16.02'!BE129+BA129</f>
        <v>0</v>
      </c>
      <c r="BF129" s="201"/>
      <c r="BG129" s="200">
        <f>AT129-BE129</f>
        <v>11</v>
      </c>
      <c r="BH129" s="206"/>
      <c r="BI129" s="201"/>
      <c r="BJ129" s="254">
        <f>((LEFT(AP129,FIND(" ",AP129)-1)*BC129)/$S$279)</f>
        <v>0</v>
      </c>
      <c r="BK129" s="255"/>
      <c r="BL129" s="256"/>
      <c r="BM129" s="1"/>
      <c r="BN129" s="2"/>
    </row>
    <row r="130" spans="2:66" ht="15" customHeight="1">
      <c r="B130" s="212"/>
      <c r="C130" s="213"/>
      <c r="D130" s="213"/>
      <c r="E130" s="213"/>
      <c r="F130" s="213"/>
      <c r="G130" s="213"/>
      <c r="H130" s="213"/>
      <c r="I130" s="213"/>
      <c r="J130" s="213"/>
      <c r="K130" s="213"/>
      <c r="L130" s="214"/>
      <c r="M130" s="196"/>
      <c r="N130" s="220"/>
      <c r="O130" s="220"/>
      <c r="P130" s="197"/>
      <c r="Q130" s="196"/>
      <c r="R130" s="220"/>
      <c r="S130" s="220"/>
      <c r="T130" s="197"/>
      <c r="U130" s="196"/>
      <c r="V130" s="220"/>
      <c r="W130" s="220"/>
      <c r="X130" s="197"/>
      <c r="Y130" s="196"/>
      <c r="Z130" s="220"/>
      <c r="AA130" s="220"/>
      <c r="AB130" s="197"/>
      <c r="AC130" s="281"/>
      <c r="AD130" s="282"/>
      <c r="AE130" s="282"/>
      <c r="AF130" s="283"/>
      <c r="AG130" s="326"/>
      <c r="AH130" s="327"/>
      <c r="AI130" s="327"/>
      <c r="AJ130" s="327"/>
      <c r="AK130" s="327"/>
      <c r="AL130" s="327"/>
      <c r="AM130" s="327"/>
      <c r="AN130" s="327"/>
      <c r="AO130" s="328"/>
      <c r="AP130" s="271"/>
      <c r="AQ130" s="276"/>
      <c r="AR130" s="276"/>
      <c r="AS130" s="272"/>
      <c r="AT130" s="202"/>
      <c r="AU130" s="207"/>
      <c r="AV130" s="203"/>
      <c r="AW130" s="190"/>
      <c r="AX130" s="191"/>
      <c r="AY130" s="190"/>
      <c r="AZ130" s="191"/>
      <c r="BA130" s="202"/>
      <c r="BB130" s="203"/>
      <c r="BC130" s="271"/>
      <c r="BD130" s="272"/>
      <c r="BE130" s="202"/>
      <c r="BF130" s="203"/>
      <c r="BG130" s="202"/>
      <c r="BH130" s="207"/>
      <c r="BI130" s="203"/>
      <c r="BJ130" s="257"/>
      <c r="BK130" s="258"/>
      <c r="BL130" s="259"/>
      <c r="BM130" s="1"/>
      <c r="BN130" s="2"/>
    </row>
    <row r="131" spans="2:66" ht="15" customHeight="1" thickBot="1">
      <c r="B131" s="215"/>
      <c r="C131" s="216"/>
      <c r="D131" s="216"/>
      <c r="E131" s="216"/>
      <c r="F131" s="216"/>
      <c r="G131" s="216"/>
      <c r="H131" s="216"/>
      <c r="I131" s="216"/>
      <c r="J131" s="216"/>
      <c r="K131" s="216"/>
      <c r="L131" s="217"/>
      <c r="M131" s="198"/>
      <c r="N131" s="221"/>
      <c r="O131" s="221"/>
      <c r="P131" s="199"/>
      <c r="Q131" s="198"/>
      <c r="R131" s="221"/>
      <c r="S131" s="221"/>
      <c r="T131" s="199"/>
      <c r="U131" s="198"/>
      <c r="V131" s="221"/>
      <c r="W131" s="221"/>
      <c r="X131" s="199"/>
      <c r="Y131" s="198"/>
      <c r="Z131" s="221"/>
      <c r="AA131" s="221"/>
      <c r="AB131" s="199"/>
      <c r="AC131" s="284"/>
      <c r="AD131" s="285"/>
      <c r="AE131" s="285"/>
      <c r="AF131" s="286"/>
      <c r="AG131" s="329"/>
      <c r="AH131" s="330"/>
      <c r="AI131" s="330"/>
      <c r="AJ131" s="330"/>
      <c r="AK131" s="330"/>
      <c r="AL131" s="330"/>
      <c r="AM131" s="330"/>
      <c r="AN131" s="330"/>
      <c r="AO131" s="331"/>
      <c r="AP131" s="273"/>
      <c r="AQ131" s="277"/>
      <c r="AR131" s="277"/>
      <c r="AS131" s="274"/>
      <c r="AT131" s="204"/>
      <c r="AU131" s="208"/>
      <c r="AV131" s="205"/>
      <c r="AW131" s="192"/>
      <c r="AX131" s="193"/>
      <c r="AY131" s="192"/>
      <c r="AZ131" s="193"/>
      <c r="BA131" s="204"/>
      <c r="BB131" s="205"/>
      <c r="BC131" s="273"/>
      <c r="BD131" s="274"/>
      <c r="BE131" s="204"/>
      <c r="BF131" s="205"/>
      <c r="BG131" s="204"/>
      <c r="BH131" s="208"/>
      <c r="BI131" s="205"/>
      <c r="BJ131" s="260"/>
      <c r="BK131" s="261"/>
      <c r="BL131" s="262"/>
      <c r="BM131" s="1"/>
      <c r="BN131" s="2"/>
    </row>
    <row r="132" spans="2:66" ht="15" customHeight="1" thickTop="1">
      <c r="B132" s="209" t="s">
        <v>226</v>
      </c>
      <c r="C132" s="210"/>
      <c r="D132" s="210"/>
      <c r="E132" s="210"/>
      <c r="F132" s="210"/>
      <c r="G132" s="210"/>
      <c r="H132" s="210"/>
      <c r="I132" s="210"/>
      <c r="J132" s="210"/>
      <c r="K132" s="210"/>
      <c r="L132" s="211"/>
      <c r="M132" s="194" t="s">
        <v>430</v>
      </c>
      <c r="N132" s="219"/>
      <c r="O132" s="219"/>
      <c r="P132" s="195"/>
      <c r="Q132" s="194" t="s">
        <v>443</v>
      </c>
      <c r="R132" s="219"/>
      <c r="S132" s="219"/>
      <c r="T132" s="195"/>
      <c r="U132" s="194" t="s">
        <v>443</v>
      </c>
      <c r="V132" s="219"/>
      <c r="W132" s="219"/>
      <c r="X132" s="195"/>
      <c r="Y132" s="194" t="s">
        <v>443</v>
      </c>
      <c r="Z132" s="219"/>
      <c r="AA132" s="219"/>
      <c r="AB132" s="195"/>
      <c r="AC132" s="188" t="s">
        <v>129</v>
      </c>
      <c r="AD132" s="241"/>
      <c r="AE132" s="241"/>
      <c r="AF132" s="189"/>
      <c r="AG132" s="222" t="s">
        <v>225</v>
      </c>
      <c r="AH132" s="223"/>
      <c r="AI132" s="223"/>
      <c r="AJ132" s="223"/>
      <c r="AK132" s="223"/>
      <c r="AL132" s="223"/>
      <c r="AM132" s="223"/>
      <c r="AN132" s="223"/>
      <c r="AO132" s="224"/>
      <c r="AP132" s="269" t="s">
        <v>141</v>
      </c>
      <c r="AQ132" s="275"/>
      <c r="AR132" s="275"/>
      <c r="AS132" s="270"/>
      <c r="AT132" s="200">
        <f>'16.02'!AT132+AY132</f>
        <v>2</v>
      </c>
      <c r="AU132" s="206"/>
      <c r="AV132" s="201"/>
      <c r="AW132" s="188">
        <f>'16.02'!BG132</f>
        <v>2</v>
      </c>
      <c r="AX132" s="189"/>
      <c r="AY132" s="188"/>
      <c r="AZ132" s="189"/>
      <c r="BA132" s="200"/>
      <c r="BB132" s="201"/>
      <c r="BC132" s="269">
        <f>'16.02'!BC132+BA132</f>
        <v>0</v>
      </c>
      <c r="BD132" s="270"/>
      <c r="BE132" s="200">
        <f>'16.02'!BE132+BA132</f>
        <v>0</v>
      </c>
      <c r="BF132" s="201"/>
      <c r="BG132" s="200">
        <f>AT132-BE132</f>
        <v>2</v>
      </c>
      <c r="BH132" s="206"/>
      <c r="BI132" s="201"/>
      <c r="BJ132" s="254">
        <f>((LEFT(AP132,FIND(" ",AP132)-1)*BC132)/$S$279)</f>
        <v>0</v>
      </c>
      <c r="BK132" s="255"/>
      <c r="BL132" s="256"/>
      <c r="BM132" s="1"/>
      <c r="BN132" s="2"/>
    </row>
    <row r="133" spans="2:66" ht="15" customHeight="1">
      <c r="B133" s="212"/>
      <c r="C133" s="213"/>
      <c r="D133" s="213"/>
      <c r="E133" s="213"/>
      <c r="F133" s="213"/>
      <c r="G133" s="213"/>
      <c r="H133" s="213"/>
      <c r="I133" s="213"/>
      <c r="J133" s="213"/>
      <c r="K133" s="213"/>
      <c r="L133" s="214"/>
      <c r="M133" s="196"/>
      <c r="N133" s="220"/>
      <c r="O133" s="220"/>
      <c r="P133" s="197"/>
      <c r="Q133" s="196"/>
      <c r="R133" s="220"/>
      <c r="S133" s="220"/>
      <c r="T133" s="197"/>
      <c r="U133" s="196"/>
      <c r="V133" s="220"/>
      <c r="W133" s="220"/>
      <c r="X133" s="197"/>
      <c r="Y133" s="196"/>
      <c r="Z133" s="220"/>
      <c r="AA133" s="220"/>
      <c r="AB133" s="197"/>
      <c r="AC133" s="190"/>
      <c r="AD133" s="242"/>
      <c r="AE133" s="242"/>
      <c r="AF133" s="191"/>
      <c r="AG133" s="225"/>
      <c r="AH133" s="226"/>
      <c r="AI133" s="226"/>
      <c r="AJ133" s="226"/>
      <c r="AK133" s="226"/>
      <c r="AL133" s="226"/>
      <c r="AM133" s="226"/>
      <c r="AN133" s="226"/>
      <c r="AO133" s="227"/>
      <c r="AP133" s="271"/>
      <c r="AQ133" s="276"/>
      <c r="AR133" s="276"/>
      <c r="AS133" s="272"/>
      <c r="AT133" s="202"/>
      <c r="AU133" s="207"/>
      <c r="AV133" s="203"/>
      <c r="AW133" s="190"/>
      <c r="AX133" s="191"/>
      <c r="AY133" s="190"/>
      <c r="AZ133" s="191"/>
      <c r="BA133" s="202"/>
      <c r="BB133" s="203"/>
      <c r="BC133" s="271"/>
      <c r="BD133" s="272"/>
      <c r="BE133" s="202"/>
      <c r="BF133" s="203"/>
      <c r="BG133" s="202"/>
      <c r="BH133" s="207"/>
      <c r="BI133" s="203"/>
      <c r="BJ133" s="257"/>
      <c r="BK133" s="258"/>
      <c r="BL133" s="259"/>
      <c r="BM133" s="1"/>
      <c r="BN133" s="2"/>
    </row>
    <row r="134" spans="2:66" ht="15" customHeight="1" thickBot="1">
      <c r="B134" s="215"/>
      <c r="C134" s="216"/>
      <c r="D134" s="216"/>
      <c r="E134" s="216"/>
      <c r="F134" s="216"/>
      <c r="G134" s="216"/>
      <c r="H134" s="216"/>
      <c r="I134" s="216"/>
      <c r="J134" s="216"/>
      <c r="K134" s="216"/>
      <c r="L134" s="217"/>
      <c r="M134" s="198"/>
      <c r="N134" s="221"/>
      <c r="O134" s="221"/>
      <c r="P134" s="199"/>
      <c r="Q134" s="198"/>
      <c r="R134" s="221"/>
      <c r="S134" s="221"/>
      <c r="T134" s="199"/>
      <c r="U134" s="198"/>
      <c r="V134" s="221"/>
      <c r="W134" s="221"/>
      <c r="X134" s="199"/>
      <c r="Y134" s="198"/>
      <c r="Z134" s="221"/>
      <c r="AA134" s="221"/>
      <c r="AB134" s="199"/>
      <c r="AC134" s="192"/>
      <c r="AD134" s="243"/>
      <c r="AE134" s="243"/>
      <c r="AF134" s="193"/>
      <c r="AG134" s="228"/>
      <c r="AH134" s="229"/>
      <c r="AI134" s="229"/>
      <c r="AJ134" s="229"/>
      <c r="AK134" s="229"/>
      <c r="AL134" s="229"/>
      <c r="AM134" s="229"/>
      <c r="AN134" s="229"/>
      <c r="AO134" s="230"/>
      <c r="AP134" s="273"/>
      <c r="AQ134" s="277"/>
      <c r="AR134" s="277"/>
      <c r="AS134" s="274"/>
      <c r="AT134" s="204"/>
      <c r="AU134" s="208"/>
      <c r="AV134" s="205"/>
      <c r="AW134" s="192"/>
      <c r="AX134" s="193"/>
      <c r="AY134" s="192"/>
      <c r="AZ134" s="193"/>
      <c r="BA134" s="204"/>
      <c r="BB134" s="205"/>
      <c r="BC134" s="273"/>
      <c r="BD134" s="274"/>
      <c r="BE134" s="204"/>
      <c r="BF134" s="205"/>
      <c r="BG134" s="204"/>
      <c r="BH134" s="208"/>
      <c r="BI134" s="205"/>
      <c r="BJ134" s="260"/>
      <c r="BK134" s="261"/>
      <c r="BL134" s="262"/>
      <c r="BM134" s="1"/>
      <c r="BN134" s="2"/>
    </row>
    <row r="135" spans="2:66" ht="15" customHeight="1" thickTop="1">
      <c r="B135" s="314" t="s">
        <v>224</v>
      </c>
      <c r="C135" s="315"/>
      <c r="D135" s="315"/>
      <c r="E135" s="315"/>
      <c r="F135" s="315"/>
      <c r="G135" s="315"/>
      <c r="H135" s="315"/>
      <c r="I135" s="315"/>
      <c r="J135" s="315"/>
      <c r="K135" s="315"/>
      <c r="L135" s="316"/>
      <c r="M135" s="194">
        <v>400</v>
      </c>
      <c r="N135" s="219"/>
      <c r="O135" s="219"/>
      <c r="P135" s="195"/>
      <c r="Q135" s="194">
        <v>400</v>
      </c>
      <c r="R135" s="219"/>
      <c r="S135" s="219"/>
      <c r="T135" s="195"/>
      <c r="U135" s="194">
        <v>400</v>
      </c>
      <c r="V135" s="219"/>
      <c r="W135" s="219"/>
      <c r="X135" s="195"/>
      <c r="Y135" s="194">
        <v>400</v>
      </c>
      <c r="Z135" s="219"/>
      <c r="AA135" s="219"/>
      <c r="AB135" s="195"/>
      <c r="AC135" s="188" t="s">
        <v>129</v>
      </c>
      <c r="AD135" s="241"/>
      <c r="AE135" s="241"/>
      <c r="AF135" s="189"/>
      <c r="AG135" s="323" t="s">
        <v>140</v>
      </c>
      <c r="AH135" s="324"/>
      <c r="AI135" s="324"/>
      <c r="AJ135" s="324"/>
      <c r="AK135" s="324"/>
      <c r="AL135" s="324"/>
      <c r="AM135" s="324"/>
      <c r="AN135" s="324"/>
      <c r="AO135" s="325"/>
      <c r="AP135" s="269" t="s">
        <v>159</v>
      </c>
      <c r="AQ135" s="275"/>
      <c r="AR135" s="275"/>
      <c r="AS135" s="270"/>
      <c r="AT135" s="200">
        <f>'16.02'!AT135+AY135</f>
        <v>12</v>
      </c>
      <c r="AU135" s="206"/>
      <c r="AV135" s="201"/>
      <c r="AW135" s="188">
        <f>'16.02'!BG135</f>
        <v>12</v>
      </c>
      <c r="AX135" s="189"/>
      <c r="AY135" s="188"/>
      <c r="AZ135" s="189"/>
      <c r="BA135" s="200"/>
      <c r="BB135" s="201"/>
      <c r="BC135" s="269">
        <f>'16.02'!BC135+BA135</f>
        <v>0</v>
      </c>
      <c r="BD135" s="270"/>
      <c r="BE135" s="200">
        <f>'16.02'!BE135+BA135</f>
        <v>0</v>
      </c>
      <c r="BF135" s="201"/>
      <c r="BG135" s="200">
        <f>AT135-BE135</f>
        <v>12</v>
      </c>
      <c r="BH135" s="206"/>
      <c r="BI135" s="201"/>
      <c r="BJ135" s="254">
        <f>((LEFT(AP135,FIND(" ",AP135)-1)*BC135)/$S$279)</f>
        <v>0</v>
      </c>
      <c r="BK135" s="255"/>
      <c r="BL135" s="256"/>
      <c r="BM135" s="1"/>
      <c r="BN135" s="2"/>
    </row>
    <row r="136" spans="2:66" ht="15" customHeight="1">
      <c r="B136" s="317"/>
      <c r="C136" s="318"/>
      <c r="D136" s="318"/>
      <c r="E136" s="318"/>
      <c r="F136" s="318"/>
      <c r="G136" s="318"/>
      <c r="H136" s="318"/>
      <c r="I136" s="318"/>
      <c r="J136" s="318"/>
      <c r="K136" s="318"/>
      <c r="L136" s="319"/>
      <c r="M136" s="196"/>
      <c r="N136" s="220"/>
      <c r="O136" s="220"/>
      <c r="P136" s="197"/>
      <c r="Q136" s="196"/>
      <c r="R136" s="220"/>
      <c r="S136" s="220"/>
      <c r="T136" s="197"/>
      <c r="U136" s="196"/>
      <c r="V136" s="220"/>
      <c r="W136" s="220"/>
      <c r="X136" s="197"/>
      <c r="Y136" s="196"/>
      <c r="Z136" s="220"/>
      <c r="AA136" s="220"/>
      <c r="AB136" s="197"/>
      <c r="AC136" s="190"/>
      <c r="AD136" s="242"/>
      <c r="AE136" s="242"/>
      <c r="AF136" s="191"/>
      <c r="AG136" s="326"/>
      <c r="AH136" s="327"/>
      <c r="AI136" s="327"/>
      <c r="AJ136" s="327"/>
      <c r="AK136" s="327"/>
      <c r="AL136" s="327"/>
      <c r="AM136" s="327"/>
      <c r="AN136" s="327"/>
      <c r="AO136" s="328"/>
      <c r="AP136" s="271"/>
      <c r="AQ136" s="276"/>
      <c r="AR136" s="276"/>
      <c r="AS136" s="272"/>
      <c r="AT136" s="202"/>
      <c r="AU136" s="207"/>
      <c r="AV136" s="203"/>
      <c r="AW136" s="190"/>
      <c r="AX136" s="191"/>
      <c r="AY136" s="190"/>
      <c r="AZ136" s="191"/>
      <c r="BA136" s="202"/>
      <c r="BB136" s="203"/>
      <c r="BC136" s="271"/>
      <c r="BD136" s="272"/>
      <c r="BE136" s="202"/>
      <c r="BF136" s="203"/>
      <c r="BG136" s="202"/>
      <c r="BH136" s="207"/>
      <c r="BI136" s="203"/>
      <c r="BJ136" s="257"/>
      <c r="BK136" s="258"/>
      <c r="BL136" s="259"/>
      <c r="BM136" s="1"/>
      <c r="BN136" s="2"/>
    </row>
    <row r="137" spans="2:66" ht="15" customHeight="1" thickBot="1">
      <c r="B137" s="320"/>
      <c r="C137" s="321"/>
      <c r="D137" s="321"/>
      <c r="E137" s="321"/>
      <c r="F137" s="321"/>
      <c r="G137" s="321"/>
      <c r="H137" s="321"/>
      <c r="I137" s="321"/>
      <c r="J137" s="321"/>
      <c r="K137" s="321"/>
      <c r="L137" s="322"/>
      <c r="M137" s="198"/>
      <c r="N137" s="221"/>
      <c r="O137" s="221"/>
      <c r="P137" s="199"/>
      <c r="Q137" s="198"/>
      <c r="R137" s="221"/>
      <c r="S137" s="221"/>
      <c r="T137" s="199"/>
      <c r="U137" s="198"/>
      <c r="V137" s="221"/>
      <c r="W137" s="221"/>
      <c r="X137" s="199"/>
      <c r="Y137" s="198"/>
      <c r="Z137" s="221"/>
      <c r="AA137" s="221"/>
      <c r="AB137" s="199"/>
      <c r="AC137" s="192"/>
      <c r="AD137" s="243"/>
      <c r="AE137" s="243"/>
      <c r="AF137" s="193"/>
      <c r="AG137" s="329"/>
      <c r="AH137" s="330"/>
      <c r="AI137" s="330"/>
      <c r="AJ137" s="330"/>
      <c r="AK137" s="330"/>
      <c r="AL137" s="330"/>
      <c r="AM137" s="330"/>
      <c r="AN137" s="330"/>
      <c r="AO137" s="331"/>
      <c r="AP137" s="273"/>
      <c r="AQ137" s="277"/>
      <c r="AR137" s="277"/>
      <c r="AS137" s="274"/>
      <c r="AT137" s="204"/>
      <c r="AU137" s="208"/>
      <c r="AV137" s="205"/>
      <c r="AW137" s="192"/>
      <c r="AX137" s="193"/>
      <c r="AY137" s="192"/>
      <c r="AZ137" s="193"/>
      <c r="BA137" s="204"/>
      <c r="BB137" s="205"/>
      <c r="BC137" s="273"/>
      <c r="BD137" s="274"/>
      <c r="BE137" s="204"/>
      <c r="BF137" s="205"/>
      <c r="BG137" s="204"/>
      <c r="BH137" s="208"/>
      <c r="BI137" s="205"/>
      <c r="BJ137" s="260"/>
      <c r="BK137" s="261"/>
      <c r="BL137" s="262"/>
      <c r="BM137" s="1"/>
      <c r="BN137" s="2"/>
    </row>
    <row r="138" spans="2:66" ht="15" customHeight="1" thickTop="1">
      <c r="B138" s="209" t="s">
        <v>223</v>
      </c>
      <c r="C138" s="210"/>
      <c r="D138" s="210"/>
      <c r="E138" s="210"/>
      <c r="F138" s="210"/>
      <c r="G138" s="210"/>
      <c r="H138" s="210"/>
      <c r="I138" s="210"/>
      <c r="J138" s="210"/>
      <c r="K138" s="210"/>
      <c r="L138" s="211"/>
      <c r="M138" s="194">
        <v>80</v>
      </c>
      <c r="N138" s="219"/>
      <c r="O138" s="219"/>
      <c r="P138" s="195"/>
      <c r="Q138" s="194">
        <v>40</v>
      </c>
      <c r="R138" s="219"/>
      <c r="S138" s="219"/>
      <c r="T138" s="195"/>
      <c r="U138" s="194">
        <v>40</v>
      </c>
      <c r="V138" s="219"/>
      <c r="W138" s="219"/>
      <c r="X138" s="195"/>
      <c r="Y138" s="194">
        <v>40</v>
      </c>
      <c r="Z138" s="219"/>
      <c r="AA138" s="219"/>
      <c r="AB138" s="195"/>
      <c r="AC138" s="296" t="s">
        <v>311</v>
      </c>
      <c r="AD138" s="297"/>
      <c r="AE138" s="297"/>
      <c r="AF138" s="298"/>
      <c r="AG138" s="222" t="s">
        <v>134</v>
      </c>
      <c r="AH138" s="223"/>
      <c r="AI138" s="223"/>
      <c r="AJ138" s="223"/>
      <c r="AK138" s="223"/>
      <c r="AL138" s="223"/>
      <c r="AM138" s="223"/>
      <c r="AN138" s="223"/>
      <c r="AO138" s="224"/>
      <c r="AP138" s="269" t="s">
        <v>52</v>
      </c>
      <c r="AQ138" s="275"/>
      <c r="AR138" s="275"/>
      <c r="AS138" s="270"/>
      <c r="AT138" s="200">
        <f>'16.02'!AT138+AY138</f>
        <v>11</v>
      </c>
      <c r="AU138" s="206"/>
      <c r="AV138" s="201"/>
      <c r="AW138" s="188">
        <f>'16.02'!BG138</f>
        <v>11</v>
      </c>
      <c r="AX138" s="189"/>
      <c r="AY138" s="188"/>
      <c r="AZ138" s="189"/>
      <c r="BA138" s="546"/>
      <c r="BB138" s="547"/>
      <c r="BC138" s="269">
        <f>'16.02'!BC138+BA138</f>
        <v>0</v>
      </c>
      <c r="BD138" s="270"/>
      <c r="BE138" s="200">
        <f>'16.02'!BE138+BA138</f>
        <v>0</v>
      </c>
      <c r="BF138" s="201"/>
      <c r="BG138" s="200">
        <f>AT138-BE138</f>
        <v>11</v>
      </c>
      <c r="BH138" s="206"/>
      <c r="BI138" s="201"/>
      <c r="BJ138" s="254">
        <f>((LEFT(AP138,FIND(" ",AP138)-1)*BC138)/$S$279)</f>
        <v>0</v>
      </c>
      <c r="BK138" s="255"/>
      <c r="BL138" s="256"/>
      <c r="BM138" s="1"/>
      <c r="BN138" s="2"/>
    </row>
    <row r="139" spans="2:66" ht="15" customHeight="1">
      <c r="B139" s="212"/>
      <c r="C139" s="213"/>
      <c r="D139" s="213"/>
      <c r="E139" s="213"/>
      <c r="F139" s="213"/>
      <c r="G139" s="213"/>
      <c r="H139" s="213"/>
      <c r="I139" s="213"/>
      <c r="J139" s="213"/>
      <c r="K139" s="213"/>
      <c r="L139" s="214"/>
      <c r="M139" s="196"/>
      <c r="N139" s="220"/>
      <c r="O139" s="220"/>
      <c r="P139" s="197"/>
      <c r="Q139" s="196"/>
      <c r="R139" s="220"/>
      <c r="S139" s="220"/>
      <c r="T139" s="197"/>
      <c r="U139" s="196"/>
      <c r="V139" s="220"/>
      <c r="W139" s="220"/>
      <c r="X139" s="197"/>
      <c r="Y139" s="196"/>
      <c r="Z139" s="220"/>
      <c r="AA139" s="220"/>
      <c r="AB139" s="197"/>
      <c r="AC139" s="299"/>
      <c r="AD139" s="300"/>
      <c r="AE139" s="300"/>
      <c r="AF139" s="301"/>
      <c r="AG139" s="225"/>
      <c r="AH139" s="226"/>
      <c r="AI139" s="226"/>
      <c r="AJ139" s="226"/>
      <c r="AK139" s="226"/>
      <c r="AL139" s="226"/>
      <c r="AM139" s="226"/>
      <c r="AN139" s="226"/>
      <c r="AO139" s="227"/>
      <c r="AP139" s="271"/>
      <c r="AQ139" s="276"/>
      <c r="AR139" s="276"/>
      <c r="AS139" s="272"/>
      <c r="AT139" s="202"/>
      <c r="AU139" s="207"/>
      <c r="AV139" s="203"/>
      <c r="AW139" s="190"/>
      <c r="AX139" s="191"/>
      <c r="AY139" s="190"/>
      <c r="AZ139" s="191"/>
      <c r="BA139" s="548"/>
      <c r="BB139" s="549"/>
      <c r="BC139" s="271"/>
      <c r="BD139" s="272"/>
      <c r="BE139" s="202"/>
      <c r="BF139" s="203"/>
      <c r="BG139" s="202"/>
      <c r="BH139" s="207"/>
      <c r="BI139" s="203"/>
      <c r="BJ139" s="257"/>
      <c r="BK139" s="258"/>
      <c r="BL139" s="259"/>
      <c r="BM139" s="1"/>
      <c r="BN139" s="2"/>
    </row>
    <row r="140" spans="2:66" ht="15" customHeight="1" thickBot="1">
      <c r="B140" s="215"/>
      <c r="C140" s="216"/>
      <c r="D140" s="216"/>
      <c r="E140" s="216"/>
      <c r="F140" s="216"/>
      <c r="G140" s="216"/>
      <c r="H140" s="216"/>
      <c r="I140" s="216"/>
      <c r="J140" s="216"/>
      <c r="K140" s="216"/>
      <c r="L140" s="217"/>
      <c r="M140" s="198"/>
      <c r="N140" s="221"/>
      <c r="O140" s="221"/>
      <c r="P140" s="199"/>
      <c r="Q140" s="198"/>
      <c r="R140" s="221"/>
      <c r="S140" s="221"/>
      <c r="T140" s="199"/>
      <c r="U140" s="198"/>
      <c r="V140" s="221"/>
      <c r="W140" s="221"/>
      <c r="X140" s="199"/>
      <c r="Y140" s="198"/>
      <c r="Z140" s="221"/>
      <c r="AA140" s="221"/>
      <c r="AB140" s="199"/>
      <c r="AC140" s="302"/>
      <c r="AD140" s="303"/>
      <c r="AE140" s="303"/>
      <c r="AF140" s="304"/>
      <c r="AG140" s="228"/>
      <c r="AH140" s="229"/>
      <c r="AI140" s="229"/>
      <c r="AJ140" s="229"/>
      <c r="AK140" s="229"/>
      <c r="AL140" s="229"/>
      <c r="AM140" s="229"/>
      <c r="AN140" s="229"/>
      <c r="AO140" s="230"/>
      <c r="AP140" s="273"/>
      <c r="AQ140" s="277"/>
      <c r="AR140" s="277"/>
      <c r="AS140" s="274"/>
      <c r="AT140" s="204"/>
      <c r="AU140" s="208"/>
      <c r="AV140" s="205"/>
      <c r="AW140" s="192"/>
      <c r="AX140" s="193"/>
      <c r="AY140" s="192"/>
      <c r="AZ140" s="193"/>
      <c r="BA140" s="550"/>
      <c r="BB140" s="551"/>
      <c r="BC140" s="273"/>
      <c r="BD140" s="274"/>
      <c r="BE140" s="204"/>
      <c r="BF140" s="205"/>
      <c r="BG140" s="204"/>
      <c r="BH140" s="208"/>
      <c r="BI140" s="205"/>
      <c r="BJ140" s="260"/>
      <c r="BK140" s="261"/>
      <c r="BL140" s="262"/>
      <c r="BM140" s="1"/>
      <c r="BN140" s="2"/>
    </row>
    <row r="141" spans="2:66" ht="15" customHeight="1" thickTop="1">
      <c r="B141" s="209" t="s">
        <v>222</v>
      </c>
      <c r="C141" s="210"/>
      <c r="D141" s="210"/>
      <c r="E141" s="210"/>
      <c r="F141" s="210"/>
      <c r="G141" s="210"/>
      <c r="H141" s="210"/>
      <c r="I141" s="210"/>
      <c r="J141" s="210"/>
      <c r="K141" s="210"/>
      <c r="L141" s="211"/>
      <c r="M141" s="194">
        <v>50</v>
      </c>
      <c r="N141" s="219"/>
      <c r="O141" s="219"/>
      <c r="P141" s="195"/>
      <c r="Q141" s="194">
        <v>50</v>
      </c>
      <c r="R141" s="219"/>
      <c r="S141" s="219"/>
      <c r="T141" s="195"/>
      <c r="U141" s="194">
        <v>50</v>
      </c>
      <c r="V141" s="219"/>
      <c r="W141" s="219"/>
      <c r="X141" s="195"/>
      <c r="Y141" s="194">
        <v>50</v>
      </c>
      <c r="Z141" s="219"/>
      <c r="AA141" s="219"/>
      <c r="AB141" s="195"/>
      <c r="AC141" s="305" t="s">
        <v>344</v>
      </c>
      <c r="AD141" s="306"/>
      <c r="AE141" s="306"/>
      <c r="AF141" s="307"/>
      <c r="AG141" s="323" t="s">
        <v>221</v>
      </c>
      <c r="AH141" s="324"/>
      <c r="AI141" s="324"/>
      <c r="AJ141" s="324"/>
      <c r="AK141" s="324"/>
      <c r="AL141" s="324"/>
      <c r="AM141" s="324"/>
      <c r="AN141" s="324"/>
      <c r="AO141" s="325"/>
      <c r="AP141" s="269" t="s">
        <v>52</v>
      </c>
      <c r="AQ141" s="275"/>
      <c r="AR141" s="275"/>
      <c r="AS141" s="270"/>
      <c r="AT141" s="200">
        <f>'16.02'!AT141+AY141</f>
        <v>20</v>
      </c>
      <c r="AU141" s="206"/>
      <c r="AV141" s="201"/>
      <c r="AW141" s="188">
        <f>'16.02'!BG141</f>
        <v>20</v>
      </c>
      <c r="AX141" s="189"/>
      <c r="AY141" s="188"/>
      <c r="AZ141" s="189"/>
      <c r="BA141" s="200"/>
      <c r="BB141" s="201"/>
      <c r="BC141" s="269">
        <f>'16.02'!BC141+BA141</f>
        <v>0</v>
      </c>
      <c r="BD141" s="270"/>
      <c r="BE141" s="200">
        <f>'16.02'!BE141+BA141</f>
        <v>0</v>
      </c>
      <c r="BF141" s="201"/>
      <c r="BG141" s="200">
        <f>AT141-BE141</f>
        <v>20</v>
      </c>
      <c r="BH141" s="206"/>
      <c r="BI141" s="201"/>
      <c r="BJ141" s="254">
        <f>((LEFT(AP141,FIND(" ",AP141)-1)*BC141)/$S$279)</f>
        <v>0</v>
      </c>
      <c r="BK141" s="255"/>
      <c r="BL141" s="256"/>
      <c r="BM141" s="1"/>
      <c r="BN141" s="2"/>
    </row>
    <row r="142" spans="2:66" ht="15" customHeight="1">
      <c r="B142" s="212"/>
      <c r="C142" s="213"/>
      <c r="D142" s="213"/>
      <c r="E142" s="213"/>
      <c r="F142" s="213"/>
      <c r="G142" s="213"/>
      <c r="H142" s="213"/>
      <c r="I142" s="213"/>
      <c r="J142" s="213"/>
      <c r="K142" s="213"/>
      <c r="L142" s="214"/>
      <c r="M142" s="196"/>
      <c r="N142" s="220"/>
      <c r="O142" s="220"/>
      <c r="P142" s="197"/>
      <c r="Q142" s="196"/>
      <c r="R142" s="220"/>
      <c r="S142" s="220"/>
      <c r="T142" s="197"/>
      <c r="U142" s="196"/>
      <c r="V142" s="220"/>
      <c r="W142" s="220"/>
      <c r="X142" s="197"/>
      <c r="Y142" s="196"/>
      <c r="Z142" s="220"/>
      <c r="AA142" s="220"/>
      <c r="AB142" s="197"/>
      <c r="AC142" s="308"/>
      <c r="AD142" s="309"/>
      <c r="AE142" s="309"/>
      <c r="AF142" s="310"/>
      <c r="AG142" s="326"/>
      <c r="AH142" s="327"/>
      <c r="AI142" s="327"/>
      <c r="AJ142" s="327"/>
      <c r="AK142" s="327"/>
      <c r="AL142" s="327"/>
      <c r="AM142" s="327"/>
      <c r="AN142" s="327"/>
      <c r="AO142" s="328"/>
      <c r="AP142" s="271"/>
      <c r="AQ142" s="276"/>
      <c r="AR142" s="276"/>
      <c r="AS142" s="272"/>
      <c r="AT142" s="202"/>
      <c r="AU142" s="207"/>
      <c r="AV142" s="203"/>
      <c r="AW142" s="190"/>
      <c r="AX142" s="191"/>
      <c r="AY142" s="190"/>
      <c r="AZ142" s="191"/>
      <c r="BA142" s="202"/>
      <c r="BB142" s="203"/>
      <c r="BC142" s="271"/>
      <c r="BD142" s="272"/>
      <c r="BE142" s="202"/>
      <c r="BF142" s="203"/>
      <c r="BG142" s="202"/>
      <c r="BH142" s="207"/>
      <c r="BI142" s="203"/>
      <c r="BJ142" s="257"/>
      <c r="BK142" s="258"/>
      <c r="BL142" s="259"/>
      <c r="BM142" s="1"/>
      <c r="BN142" s="2"/>
    </row>
    <row r="143" spans="2:66" ht="15" customHeight="1" thickBot="1">
      <c r="B143" s="215"/>
      <c r="C143" s="216"/>
      <c r="D143" s="216"/>
      <c r="E143" s="216"/>
      <c r="F143" s="216"/>
      <c r="G143" s="216"/>
      <c r="H143" s="216"/>
      <c r="I143" s="216"/>
      <c r="J143" s="216"/>
      <c r="K143" s="216"/>
      <c r="L143" s="217"/>
      <c r="M143" s="198"/>
      <c r="N143" s="221"/>
      <c r="O143" s="221"/>
      <c r="P143" s="199"/>
      <c r="Q143" s="198"/>
      <c r="R143" s="221"/>
      <c r="S143" s="221"/>
      <c r="T143" s="199"/>
      <c r="U143" s="198"/>
      <c r="V143" s="221"/>
      <c r="W143" s="221"/>
      <c r="X143" s="199"/>
      <c r="Y143" s="198"/>
      <c r="Z143" s="221"/>
      <c r="AA143" s="221"/>
      <c r="AB143" s="199"/>
      <c r="AC143" s="311"/>
      <c r="AD143" s="312"/>
      <c r="AE143" s="312"/>
      <c r="AF143" s="313"/>
      <c r="AG143" s="329"/>
      <c r="AH143" s="330"/>
      <c r="AI143" s="330"/>
      <c r="AJ143" s="330"/>
      <c r="AK143" s="330"/>
      <c r="AL143" s="330"/>
      <c r="AM143" s="330"/>
      <c r="AN143" s="330"/>
      <c r="AO143" s="331"/>
      <c r="AP143" s="273"/>
      <c r="AQ143" s="277"/>
      <c r="AR143" s="277"/>
      <c r="AS143" s="274"/>
      <c r="AT143" s="204"/>
      <c r="AU143" s="208"/>
      <c r="AV143" s="205"/>
      <c r="AW143" s="192"/>
      <c r="AX143" s="193"/>
      <c r="AY143" s="192"/>
      <c r="AZ143" s="193"/>
      <c r="BA143" s="204"/>
      <c r="BB143" s="205"/>
      <c r="BC143" s="273"/>
      <c r="BD143" s="274"/>
      <c r="BE143" s="204"/>
      <c r="BF143" s="205"/>
      <c r="BG143" s="204"/>
      <c r="BH143" s="208"/>
      <c r="BI143" s="205"/>
      <c r="BJ143" s="260"/>
      <c r="BK143" s="261"/>
      <c r="BL143" s="262"/>
      <c r="BM143" s="1"/>
      <c r="BN143" s="2"/>
    </row>
    <row r="144" spans="2:66" ht="15" customHeight="1" thickTop="1">
      <c r="B144" s="314" t="s">
        <v>220</v>
      </c>
      <c r="C144" s="315"/>
      <c r="D144" s="315"/>
      <c r="E144" s="315"/>
      <c r="F144" s="315"/>
      <c r="G144" s="315"/>
      <c r="H144" s="315"/>
      <c r="I144" s="315"/>
      <c r="J144" s="315"/>
      <c r="K144" s="315"/>
      <c r="L144" s="316"/>
      <c r="M144" s="194">
        <v>0.8</v>
      </c>
      <c r="N144" s="219"/>
      <c r="O144" s="219"/>
      <c r="P144" s="195"/>
      <c r="Q144" s="194">
        <v>0.5</v>
      </c>
      <c r="R144" s="219"/>
      <c r="S144" s="219"/>
      <c r="T144" s="195"/>
      <c r="U144" s="194">
        <v>0.5</v>
      </c>
      <c r="V144" s="219"/>
      <c r="W144" s="219"/>
      <c r="X144" s="195"/>
      <c r="Y144" s="194">
        <v>0.5</v>
      </c>
      <c r="Z144" s="219"/>
      <c r="AA144" s="219"/>
      <c r="AB144" s="195"/>
      <c r="AC144" s="305" t="s">
        <v>345</v>
      </c>
      <c r="AD144" s="306"/>
      <c r="AE144" s="306"/>
      <c r="AF144" s="307"/>
      <c r="AG144" s="222" t="s">
        <v>135</v>
      </c>
      <c r="AH144" s="223"/>
      <c r="AI144" s="223"/>
      <c r="AJ144" s="223"/>
      <c r="AK144" s="223"/>
      <c r="AL144" s="223"/>
      <c r="AM144" s="223"/>
      <c r="AN144" s="223"/>
      <c r="AO144" s="224"/>
      <c r="AP144" s="269" t="s">
        <v>61</v>
      </c>
      <c r="AQ144" s="275"/>
      <c r="AR144" s="275"/>
      <c r="AS144" s="270"/>
      <c r="AT144" s="200">
        <f>'16.02'!AT144+AY144</f>
        <v>6</v>
      </c>
      <c r="AU144" s="206"/>
      <c r="AV144" s="201"/>
      <c r="AW144" s="188">
        <f>'16.02'!BG144</f>
        <v>6</v>
      </c>
      <c r="AX144" s="189"/>
      <c r="AY144" s="188"/>
      <c r="AZ144" s="189"/>
      <c r="BA144" s="200"/>
      <c r="BB144" s="201"/>
      <c r="BC144" s="269">
        <f>'16.02'!BC144+BA144</f>
        <v>0</v>
      </c>
      <c r="BD144" s="270"/>
      <c r="BE144" s="200">
        <f>'16.02'!BE144+BA144</f>
        <v>0</v>
      </c>
      <c r="BF144" s="201"/>
      <c r="BG144" s="200">
        <f>AT144-BE144</f>
        <v>6</v>
      </c>
      <c r="BH144" s="206"/>
      <c r="BI144" s="201"/>
      <c r="BJ144" s="254">
        <f>((LEFT(AP144,FIND(" ",AP144)-1)*BC144)/$S$279)</f>
        <v>0</v>
      </c>
      <c r="BK144" s="255"/>
      <c r="BL144" s="256"/>
      <c r="BM144" s="1"/>
      <c r="BN144" s="2"/>
    </row>
    <row r="145" spans="2:66" ht="15" customHeight="1">
      <c r="B145" s="317"/>
      <c r="C145" s="318"/>
      <c r="D145" s="318"/>
      <c r="E145" s="318"/>
      <c r="F145" s="318"/>
      <c r="G145" s="318"/>
      <c r="H145" s="318"/>
      <c r="I145" s="318"/>
      <c r="J145" s="318"/>
      <c r="K145" s="318"/>
      <c r="L145" s="319"/>
      <c r="M145" s="196"/>
      <c r="N145" s="220"/>
      <c r="O145" s="220"/>
      <c r="P145" s="197"/>
      <c r="Q145" s="196"/>
      <c r="R145" s="220"/>
      <c r="S145" s="220"/>
      <c r="T145" s="197"/>
      <c r="U145" s="196"/>
      <c r="V145" s="220"/>
      <c r="W145" s="220"/>
      <c r="X145" s="197"/>
      <c r="Y145" s="196"/>
      <c r="Z145" s="220"/>
      <c r="AA145" s="220"/>
      <c r="AB145" s="197"/>
      <c r="AC145" s="308"/>
      <c r="AD145" s="309"/>
      <c r="AE145" s="309"/>
      <c r="AF145" s="310"/>
      <c r="AG145" s="225"/>
      <c r="AH145" s="226"/>
      <c r="AI145" s="226"/>
      <c r="AJ145" s="226"/>
      <c r="AK145" s="226"/>
      <c r="AL145" s="226"/>
      <c r="AM145" s="226"/>
      <c r="AN145" s="226"/>
      <c r="AO145" s="227"/>
      <c r="AP145" s="271"/>
      <c r="AQ145" s="276"/>
      <c r="AR145" s="276"/>
      <c r="AS145" s="272"/>
      <c r="AT145" s="202"/>
      <c r="AU145" s="207"/>
      <c r="AV145" s="203"/>
      <c r="AW145" s="190"/>
      <c r="AX145" s="191"/>
      <c r="AY145" s="190"/>
      <c r="AZ145" s="191"/>
      <c r="BA145" s="202"/>
      <c r="BB145" s="203"/>
      <c r="BC145" s="271"/>
      <c r="BD145" s="272"/>
      <c r="BE145" s="202"/>
      <c r="BF145" s="203"/>
      <c r="BG145" s="202"/>
      <c r="BH145" s="207"/>
      <c r="BI145" s="203"/>
      <c r="BJ145" s="257"/>
      <c r="BK145" s="258"/>
      <c r="BL145" s="259"/>
      <c r="BM145" s="1"/>
      <c r="BN145" s="2"/>
    </row>
    <row r="146" spans="2:66" ht="15" customHeight="1" thickBot="1">
      <c r="B146" s="320"/>
      <c r="C146" s="321"/>
      <c r="D146" s="321"/>
      <c r="E146" s="321"/>
      <c r="F146" s="321"/>
      <c r="G146" s="321"/>
      <c r="H146" s="321"/>
      <c r="I146" s="321"/>
      <c r="J146" s="321"/>
      <c r="K146" s="321"/>
      <c r="L146" s="322"/>
      <c r="M146" s="198"/>
      <c r="N146" s="221"/>
      <c r="O146" s="221"/>
      <c r="P146" s="199"/>
      <c r="Q146" s="198"/>
      <c r="R146" s="221"/>
      <c r="S146" s="221"/>
      <c r="T146" s="199"/>
      <c r="U146" s="198"/>
      <c r="V146" s="221"/>
      <c r="W146" s="221"/>
      <c r="X146" s="199"/>
      <c r="Y146" s="198"/>
      <c r="Z146" s="221"/>
      <c r="AA146" s="221"/>
      <c r="AB146" s="199"/>
      <c r="AC146" s="311"/>
      <c r="AD146" s="312"/>
      <c r="AE146" s="312"/>
      <c r="AF146" s="313"/>
      <c r="AG146" s="228"/>
      <c r="AH146" s="229"/>
      <c r="AI146" s="229"/>
      <c r="AJ146" s="229"/>
      <c r="AK146" s="229"/>
      <c r="AL146" s="229"/>
      <c r="AM146" s="229"/>
      <c r="AN146" s="229"/>
      <c r="AO146" s="230"/>
      <c r="AP146" s="273"/>
      <c r="AQ146" s="277"/>
      <c r="AR146" s="277"/>
      <c r="AS146" s="274"/>
      <c r="AT146" s="204"/>
      <c r="AU146" s="208"/>
      <c r="AV146" s="205"/>
      <c r="AW146" s="192"/>
      <c r="AX146" s="193"/>
      <c r="AY146" s="192"/>
      <c r="AZ146" s="193"/>
      <c r="BA146" s="204"/>
      <c r="BB146" s="205"/>
      <c r="BC146" s="273"/>
      <c r="BD146" s="274"/>
      <c r="BE146" s="204"/>
      <c r="BF146" s="205"/>
      <c r="BG146" s="204"/>
      <c r="BH146" s="208"/>
      <c r="BI146" s="205"/>
      <c r="BJ146" s="260"/>
      <c r="BK146" s="261"/>
      <c r="BL146" s="262"/>
      <c r="BM146" s="1"/>
      <c r="BN146" s="2"/>
    </row>
    <row r="147" spans="2:66" ht="15" customHeight="1" thickTop="1">
      <c r="B147" s="209" t="s">
        <v>219</v>
      </c>
      <c r="C147" s="210"/>
      <c r="D147" s="210"/>
      <c r="E147" s="210"/>
      <c r="F147" s="210"/>
      <c r="G147" s="210"/>
      <c r="H147" s="210"/>
      <c r="I147" s="210"/>
      <c r="J147" s="210"/>
      <c r="K147" s="210"/>
      <c r="L147" s="211"/>
      <c r="M147" s="194" t="s">
        <v>129</v>
      </c>
      <c r="N147" s="219"/>
      <c r="O147" s="219"/>
      <c r="P147" s="195"/>
      <c r="Q147" s="194" t="s">
        <v>129</v>
      </c>
      <c r="R147" s="219"/>
      <c r="S147" s="219"/>
      <c r="T147" s="195"/>
      <c r="U147" s="194" t="s">
        <v>129</v>
      </c>
      <c r="V147" s="219"/>
      <c r="W147" s="219"/>
      <c r="X147" s="195"/>
      <c r="Y147" s="194" t="s">
        <v>129</v>
      </c>
      <c r="Z147" s="219"/>
      <c r="AA147" s="219"/>
      <c r="AB147" s="195"/>
      <c r="AC147" s="305" t="s">
        <v>129</v>
      </c>
      <c r="AD147" s="306"/>
      <c r="AE147" s="306"/>
      <c r="AF147" s="307"/>
      <c r="AG147" s="222" t="s">
        <v>218</v>
      </c>
      <c r="AH147" s="223"/>
      <c r="AI147" s="223"/>
      <c r="AJ147" s="223"/>
      <c r="AK147" s="223"/>
      <c r="AL147" s="223"/>
      <c r="AM147" s="223"/>
      <c r="AN147" s="223"/>
      <c r="AO147" s="224"/>
      <c r="AP147" s="269" t="s">
        <v>143</v>
      </c>
      <c r="AQ147" s="275"/>
      <c r="AR147" s="275"/>
      <c r="AS147" s="270"/>
      <c r="AT147" s="200">
        <f>'16.02'!AT147+AY147</f>
        <v>2</v>
      </c>
      <c r="AU147" s="206"/>
      <c r="AV147" s="201"/>
      <c r="AW147" s="188">
        <f>'16.02'!BG147</f>
        <v>2</v>
      </c>
      <c r="AX147" s="189"/>
      <c r="AY147" s="188"/>
      <c r="AZ147" s="189"/>
      <c r="BA147" s="200"/>
      <c r="BB147" s="201"/>
      <c r="BC147" s="269">
        <f>'16.02'!BC147+BA147</f>
        <v>0</v>
      </c>
      <c r="BD147" s="270"/>
      <c r="BE147" s="200">
        <f>'16.02'!BE147+BA147</f>
        <v>0</v>
      </c>
      <c r="BF147" s="201"/>
      <c r="BG147" s="200">
        <f>AT147-BE147</f>
        <v>2</v>
      </c>
      <c r="BH147" s="206"/>
      <c r="BI147" s="201"/>
      <c r="BJ147" s="254">
        <f>((LEFT(AP147,FIND(" ",AP147)-1)*BC147)/$S$279)</f>
        <v>0</v>
      </c>
      <c r="BK147" s="255"/>
      <c r="BL147" s="256"/>
      <c r="BM147" s="1"/>
      <c r="BN147" s="2"/>
    </row>
    <row r="148" spans="2:66" ht="15" customHeight="1">
      <c r="B148" s="212"/>
      <c r="C148" s="213"/>
      <c r="D148" s="213"/>
      <c r="E148" s="213"/>
      <c r="F148" s="213"/>
      <c r="G148" s="213"/>
      <c r="H148" s="213"/>
      <c r="I148" s="213"/>
      <c r="J148" s="213"/>
      <c r="K148" s="213"/>
      <c r="L148" s="214"/>
      <c r="M148" s="196"/>
      <c r="N148" s="220"/>
      <c r="O148" s="220"/>
      <c r="P148" s="197"/>
      <c r="Q148" s="196"/>
      <c r="R148" s="220"/>
      <c r="S148" s="220"/>
      <c r="T148" s="197"/>
      <c r="U148" s="196"/>
      <c r="V148" s="220"/>
      <c r="W148" s="220"/>
      <c r="X148" s="197"/>
      <c r="Y148" s="196"/>
      <c r="Z148" s="220"/>
      <c r="AA148" s="220"/>
      <c r="AB148" s="197"/>
      <c r="AC148" s="308"/>
      <c r="AD148" s="309"/>
      <c r="AE148" s="309"/>
      <c r="AF148" s="310"/>
      <c r="AG148" s="225"/>
      <c r="AH148" s="226"/>
      <c r="AI148" s="226"/>
      <c r="AJ148" s="226"/>
      <c r="AK148" s="226"/>
      <c r="AL148" s="226"/>
      <c r="AM148" s="226"/>
      <c r="AN148" s="226"/>
      <c r="AO148" s="227"/>
      <c r="AP148" s="271"/>
      <c r="AQ148" s="276"/>
      <c r="AR148" s="276"/>
      <c r="AS148" s="272"/>
      <c r="AT148" s="202"/>
      <c r="AU148" s="207"/>
      <c r="AV148" s="203"/>
      <c r="AW148" s="190"/>
      <c r="AX148" s="191"/>
      <c r="AY148" s="190"/>
      <c r="AZ148" s="191"/>
      <c r="BA148" s="202"/>
      <c r="BB148" s="203"/>
      <c r="BC148" s="271"/>
      <c r="BD148" s="272"/>
      <c r="BE148" s="202"/>
      <c r="BF148" s="203"/>
      <c r="BG148" s="202"/>
      <c r="BH148" s="207"/>
      <c r="BI148" s="203"/>
      <c r="BJ148" s="257"/>
      <c r="BK148" s="258"/>
      <c r="BL148" s="259"/>
      <c r="BM148" s="1"/>
      <c r="BN148" s="2"/>
    </row>
    <row r="149" spans="2:66" ht="15" customHeight="1" thickBot="1">
      <c r="B149" s="215"/>
      <c r="C149" s="216"/>
      <c r="D149" s="216"/>
      <c r="E149" s="216"/>
      <c r="F149" s="216"/>
      <c r="G149" s="216"/>
      <c r="H149" s="216"/>
      <c r="I149" s="216"/>
      <c r="J149" s="216"/>
      <c r="K149" s="216"/>
      <c r="L149" s="217"/>
      <c r="M149" s="198"/>
      <c r="N149" s="221"/>
      <c r="O149" s="221"/>
      <c r="P149" s="199"/>
      <c r="Q149" s="198"/>
      <c r="R149" s="221"/>
      <c r="S149" s="221"/>
      <c r="T149" s="199"/>
      <c r="U149" s="198"/>
      <c r="V149" s="221"/>
      <c r="W149" s="221"/>
      <c r="X149" s="199"/>
      <c r="Y149" s="198"/>
      <c r="Z149" s="221"/>
      <c r="AA149" s="221"/>
      <c r="AB149" s="199"/>
      <c r="AC149" s="311"/>
      <c r="AD149" s="312"/>
      <c r="AE149" s="312"/>
      <c r="AF149" s="313"/>
      <c r="AG149" s="228"/>
      <c r="AH149" s="229"/>
      <c r="AI149" s="229"/>
      <c r="AJ149" s="229"/>
      <c r="AK149" s="229"/>
      <c r="AL149" s="229"/>
      <c r="AM149" s="229"/>
      <c r="AN149" s="229"/>
      <c r="AO149" s="230"/>
      <c r="AP149" s="273"/>
      <c r="AQ149" s="277"/>
      <c r="AR149" s="277"/>
      <c r="AS149" s="274"/>
      <c r="AT149" s="204"/>
      <c r="AU149" s="208"/>
      <c r="AV149" s="205"/>
      <c r="AW149" s="192"/>
      <c r="AX149" s="193"/>
      <c r="AY149" s="192"/>
      <c r="AZ149" s="193"/>
      <c r="BA149" s="204"/>
      <c r="BB149" s="205"/>
      <c r="BC149" s="273"/>
      <c r="BD149" s="274"/>
      <c r="BE149" s="204"/>
      <c r="BF149" s="205"/>
      <c r="BG149" s="204"/>
      <c r="BH149" s="208"/>
      <c r="BI149" s="205"/>
      <c r="BJ149" s="260"/>
      <c r="BK149" s="261"/>
      <c r="BL149" s="262"/>
      <c r="BM149" s="1"/>
      <c r="BN149" s="2"/>
    </row>
    <row r="150" spans="2:66" ht="15" customHeight="1" thickTop="1">
      <c r="B150" s="209" t="s">
        <v>298</v>
      </c>
      <c r="C150" s="210"/>
      <c r="D150" s="210"/>
      <c r="E150" s="210"/>
      <c r="F150" s="210"/>
      <c r="G150" s="210"/>
      <c r="H150" s="210"/>
      <c r="I150" s="210"/>
      <c r="J150" s="210"/>
      <c r="K150" s="210"/>
      <c r="L150" s="211"/>
      <c r="M150" s="599" t="s">
        <v>129</v>
      </c>
      <c r="N150" s="600"/>
      <c r="O150" s="600"/>
      <c r="P150" s="601"/>
      <c r="Q150" s="599" t="s">
        <v>129</v>
      </c>
      <c r="R150" s="600"/>
      <c r="S150" s="600"/>
      <c r="T150" s="601"/>
      <c r="U150" s="599" t="s">
        <v>129</v>
      </c>
      <c r="V150" s="600"/>
      <c r="W150" s="600"/>
      <c r="X150" s="601"/>
      <c r="Y150" s="599" t="s">
        <v>129</v>
      </c>
      <c r="Z150" s="600"/>
      <c r="AA150" s="600"/>
      <c r="AB150" s="601"/>
      <c r="AC150" s="296" t="s">
        <v>129</v>
      </c>
      <c r="AD150" s="297"/>
      <c r="AE150" s="297"/>
      <c r="AF150" s="298"/>
      <c r="AG150" s="222" t="s">
        <v>216</v>
      </c>
      <c r="AH150" s="223"/>
      <c r="AI150" s="223"/>
      <c r="AJ150" s="223"/>
      <c r="AK150" s="223"/>
      <c r="AL150" s="223"/>
      <c r="AM150" s="223"/>
      <c r="AN150" s="223"/>
      <c r="AO150" s="224"/>
      <c r="AP150" s="269" t="s">
        <v>159</v>
      </c>
      <c r="AQ150" s="275"/>
      <c r="AR150" s="275"/>
      <c r="AS150" s="270"/>
      <c r="AT150" s="200">
        <f>'16.02'!AT150+AY150</f>
        <v>7</v>
      </c>
      <c r="AU150" s="206"/>
      <c r="AV150" s="201"/>
      <c r="AW150" s="188">
        <f>'16.02'!BG150</f>
        <v>7</v>
      </c>
      <c r="AX150" s="189"/>
      <c r="AY150" s="188"/>
      <c r="AZ150" s="189"/>
      <c r="BA150" s="200"/>
      <c r="BB150" s="201"/>
      <c r="BC150" s="269">
        <f>'16.02'!BC150+BA150</f>
        <v>0</v>
      </c>
      <c r="BD150" s="270"/>
      <c r="BE150" s="200">
        <f>'16.02'!BE150+BA150</f>
        <v>0</v>
      </c>
      <c r="BF150" s="201"/>
      <c r="BG150" s="200">
        <f>AT150-BE150</f>
        <v>7</v>
      </c>
      <c r="BH150" s="206"/>
      <c r="BI150" s="201"/>
      <c r="BJ150" s="254">
        <f>((LEFT(AP150,FIND(" ",AP150)-1)*BC150)/$S$279)</f>
        <v>0</v>
      </c>
      <c r="BK150" s="255"/>
      <c r="BL150" s="256"/>
      <c r="BM150" s="1"/>
      <c r="BN150" s="2"/>
    </row>
    <row r="151" spans="2:66" ht="15" customHeight="1">
      <c r="B151" s="212"/>
      <c r="C151" s="213"/>
      <c r="D151" s="213"/>
      <c r="E151" s="213"/>
      <c r="F151" s="213"/>
      <c r="G151" s="213"/>
      <c r="H151" s="213"/>
      <c r="I151" s="213"/>
      <c r="J151" s="213"/>
      <c r="K151" s="213"/>
      <c r="L151" s="214"/>
      <c r="M151" s="602"/>
      <c r="N151" s="603"/>
      <c r="O151" s="603"/>
      <c r="P151" s="604"/>
      <c r="Q151" s="602"/>
      <c r="R151" s="603"/>
      <c r="S151" s="603"/>
      <c r="T151" s="604"/>
      <c r="U151" s="602"/>
      <c r="V151" s="603"/>
      <c r="W151" s="603"/>
      <c r="X151" s="604"/>
      <c r="Y151" s="602"/>
      <c r="Z151" s="603"/>
      <c r="AA151" s="603"/>
      <c r="AB151" s="604"/>
      <c r="AC151" s="299"/>
      <c r="AD151" s="300"/>
      <c r="AE151" s="300"/>
      <c r="AF151" s="301"/>
      <c r="AG151" s="225"/>
      <c r="AH151" s="226"/>
      <c r="AI151" s="226"/>
      <c r="AJ151" s="226"/>
      <c r="AK151" s="226"/>
      <c r="AL151" s="226"/>
      <c r="AM151" s="226"/>
      <c r="AN151" s="226"/>
      <c r="AO151" s="227"/>
      <c r="AP151" s="271"/>
      <c r="AQ151" s="276"/>
      <c r="AR151" s="276"/>
      <c r="AS151" s="272"/>
      <c r="AT151" s="202"/>
      <c r="AU151" s="207"/>
      <c r="AV151" s="203"/>
      <c r="AW151" s="190"/>
      <c r="AX151" s="191"/>
      <c r="AY151" s="190"/>
      <c r="AZ151" s="191"/>
      <c r="BA151" s="202"/>
      <c r="BB151" s="203"/>
      <c r="BC151" s="271"/>
      <c r="BD151" s="272"/>
      <c r="BE151" s="202"/>
      <c r="BF151" s="203"/>
      <c r="BG151" s="202"/>
      <c r="BH151" s="207"/>
      <c r="BI151" s="203"/>
      <c r="BJ151" s="257"/>
      <c r="BK151" s="258"/>
      <c r="BL151" s="259"/>
      <c r="BM151" s="1"/>
      <c r="BN151" s="2"/>
    </row>
    <row r="152" spans="2:66" ht="15" customHeight="1" thickBot="1">
      <c r="B152" s="215"/>
      <c r="C152" s="216"/>
      <c r="D152" s="216"/>
      <c r="E152" s="216"/>
      <c r="F152" s="216"/>
      <c r="G152" s="216"/>
      <c r="H152" s="216"/>
      <c r="I152" s="216"/>
      <c r="J152" s="216"/>
      <c r="K152" s="216"/>
      <c r="L152" s="217"/>
      <c r="M152" s="605"/>
      <c r="N152" s="606"/>
      <c r="O152" s="606"/>
      <c r="P152" s="607"/>
      <c r="Q152" s="605"/>
      <c r="R152" s="606"/>
      <c r="S152" s="606"/>
      <c r="T152" s="607"/>
      <c r="U152" s="605"/>
      <c r="V152" s="606"/>
      <c r="W152" s="606"/>
      <c r="X152" s="607"/>
      <c r="Y152" s="605"/>
      <c r="Z152" s="606"/>
      <c r="AA152" s="606"/>
      <c r="AB152" s="607"/>
      <c r="AC152" s="302"/>
      <c r="AD152" s="303"/>
      <c r="AE152" s="303"/>
      <c r="AF152" s="304"/>
      <c r="AG152" s="228"/>
      <c r="AH152" s="229"/>
      <c r="AI152" s="229"/>
      <c r="AJ152" s="229"/>
      <c r="AK152" s="229"/>
      <c r="AL152" s="229"/>
      <c r="AM152" s="229"/>
      <c r="AN152" s="229"/>
      <c r="AO152" s="230"/>
      <c r="AP152" s="273"/>
      <c r="AQ152" s="277"/>
      <c r="AR152" s="277"/>
      <c r="AS152" s="274"/>
      <c r="AT152" s="204"/>
      <c r="AU152" s="208"/>
      <c r="AV152" s="205"/>
      <c r="AW152" s="192"/>
      <c r="AX152" s="193"/>
      <c r="AY152" s="192"/>
      <c r="AZ152" s="193"/>
      <c r="BA152" s="204"/>
      <c r="BB152" s="205"/>
      <c r="BC152" s="273"/>
      <c r="BD152" s="274"/>
      <c r="BE152" s="204"/>
      <c r="BF152" s="205"/>
      <c r="BG152" s="204"/>
      <c r="BH152" s="208"/>
      <c r="BI152" s="205"/>
      <c r="BJ152" s="260"/>
      <c r="BK152" s="261"/>
      <c r="BL152" s="262"/>
      <c r="BM152" s="1"/>
      <c r="BN152" s="2"/>
    </row>
    <row r="153" spans="2:66" ht="15" customHeight="1" thickTop="1">
      <c r="B153" s="209"/>
      <c r="C153" s="210"/>
      <c r="D153" s="210"/>
      <c r="E153" s="210"/>
      <c r="F153" s="210"/>
      <c r="G153" s="210"/>
      <c r="H153" s="210"/>
      <c r="I153" s="210"/>
      <c r="J153" s="210"/>
      <c r="K153" s="210"/>
      <c r="L153" s="211"/>
      <c r="M153" s="188"/>
      <c r="N153" s="241"/>
      <c r="O153" s="241"/>
      <c r="P153" s="189"/>
      <c r="Q153" s="188"/>
      <c r="R153" s="241"/>
      <c r="S153" s="241"/>
      <c r="T153" s="189"/>
      <c r="U153" s="188"/>
      <c r="V153" s="241"/>
      <c r="W153" s="241"/>
      <c r="X153" s="189"/>
      <c r="Y153" s="188"/>
      <c r="Z153" s="241"/>
      <c r="AA153" s="241"/>
      <c r="AB153" s="189"/>
      <c r="AC153" s="278"/>
      <c r="AD153" s="279"/>
      <c r="AE153" s="279"/>
      <c r="AF153" s="280"/>
      <c r="AG153" s="222"/>
      <c r="AH153" s="223"/>
      <c r="AI153" s="223"/>
      <c r="AJ153" s="223"/>
      <c r="AK153" s="223"/>
      <c r="AL153" s="223"/>
      <c r="AM153" s="223"/>
      <c r="AN153" s="223"/>
      <c r="AO153" s="224"/>
      <c r="AP153" s="269"/>
      <c r="AQ153" s="275"/>
      <c r="AR153" s="275"/>
      <c r="AS153" s="270"/>
      <c r="AT153" s="200">
        <f>'16.02'!AT153+AY153</f>
        <v>0</v>
      </c>
      <c r="AU153" s="206"/>
      <c r="AV153" s="201"/>
      <c r="AW153" s="188">
        <f>'16.02'!BG153</f>
        <v>0</v>
      </c>
      <c r="AX153" s="189"/>
      <c r="AY153" s="188"/>
      <c r="AZ153" s="189"/>
      <c r="BA153" s="200"/>
      <c r="BB153" s="201"/>
      <c r="BC153" s="269">
        <f>'16.02'!BC153+BA153</f>
        <v>0</v>
      </c>
      <c r="BD153" s="270"/>
      <c r="BE153" s="200">
        <f>'16.02'!BE153+BA153</f>
        <v>0</v>
      </c>
      <c r="BF153" s="201"/>
      <c r="BG153" s="200">
        <f>AT153-BE153</f>
        <v>0</v>
      </c>
      <c r="BH153" s="206"/>
      <c r="BI153" s="201"/>
      <c r="BJ153" s="254"/>
      <c r="BK153" s="255"/>
      <c r="BL153" s="256"/>
      <c r="BM153" s="1"/>
      <c r="BN153" s="2"/>
    </row>
    <row r="154" spans="2:66" ht="15" customHeight="1">
      <c r="B154" s="212"/>
      <c r="C154" s="213"/>
      <c r="D154" s="213"/>
      <c r="E154" s="213"/>
      <c r="F154" s="213"/>
      <c r="G154" s="213"/>
      <c r="H154" s="213"/>
      <c r="I154" s="213"/>
      <c r="J154" s="213"/>
      <c r="K154" s="213"/>
      <c r="L154" s="214"/>
      <c r="M154" s="190"/>
      <c r="N154" s="242"/>
      <c r="O154" s="242"/>
      <c r="P154" s="191"/>
      <c r="Q154" s="190"/>
      <c r="R154" s="242"/>
      <c r="S154" s="242"/>
      <c r="T154" s="191"/>
      <c r="U154" s="190"/>
      <c r="V154" s="242"/>
      <c r="W154" s="242"/>
      <c r="X154" s="191"/>
      <c r="Y154" s="190"/>
      <c r="Z154" s="242"/>
      <c r="AA154" s="242"/>
      <c r="AB154" s="191"/>
      <c r="AC154" s="281"/>
      <c r="AD154" s="282"/>
      <c r="AE154" s="282"/>
      <c r="AF154" s="283"/>
      <c r="AG154" s="225"/>
      <c r="AH154" s="226"/>
      <c r="AI154" s="226"/>
      <c r="AJ154" s="226"/>
      <c r="AK154" s="226"/>
      <c r="AL154" s="226"/>
      <c r="AM154" s="226"/>
      <c r="AN154" s="226"/>
      <c r="AO154" s="227"/>
      <c r="AP154" s="271"/>
      <c r="AQ154" s="276"/>
      <c r="AR154" s="276"/>
      <c r="AS154" s="272"/>
      <c r="AT154" s="202"/>
      <c r="AU154" s="207"/>
      <c r="AV154" s="203"/>
      <c r="AW154" s="190"/>
      <c r="AX154" s="191"/>
      <c r="AY154" s="190"/>
      <c r="AZ154" s="191"/>
      <c r="BA154" s="202"/>
      <c r="BB154" s="203"/>
      <c r="BC154" s="271"/>
      <c r="BD154" s="272"/>
      <c r="BE154" s="202"/>
      <c r="BF154" s="203"/>
      <c r="BG154" s="202"/>
      <c r="BH154" s="207"/>
      <c r="BI154" s="203"/>
      <c r="BJ154" s="257"/>
      <c r="BK154" s="258"/>
      <c r="BL154" s="259"/>
      <c r="BM154" s="1"/>
      <c r="BN154" s="2"/>
    </row>
    <row r="155" spans="2:66" ht="15" customHeight="1" thickBot="1">
      <c r="B155" s="215"/>
      <c r="C155" s="216"/>
      <c r="D155" s="216"/>
      <c r="E155" s="216"/>
      <c r="F155" s="216"/>
      <c r="G155" s="216"/>
      <c r="H155" s="216"/>
      <c r="I155" s="216"/>
      <c r="J155" s="216"/>
      <c r="K155" s="216"/>
      <c r="L155" s="217"/>
      <c r="M155" s="192"/>
      <c r="N155" s="243"/>
      <c r="O155" s="243"/>
      <c r="P155" s="193"/>
      <c r="Q155" s="192"/>
      <c r="R155" s="243"/>
      <c r="S155" s="243"/>
      <c r="T155" s="193"/>
      <c r="U155" s="192"/>
      <c r="V155" s="243"/>
      <c r="W155" s="243"/>
      <c r="X155" s="193"/>
      <c r="Y155" s="192"/>
      <c r="Z155" s="243"/>
      <c r="AA155" s="243"/>
      <c r="AB155" s="193"/>
      <c r="AC155" s="284"/>
      <c r="AD155" s="285"/>
      <c r="AE155" s="285"/>
      <c r="AF155" s="286"/>
      <c r="AG155" s="228"/>
      <c r="AH155" s="229"/>
      <c r="AI155" s="229"/>
      <c r="AJ155" s="229"/>
      <c r="AK155" s="229"/>
      <c r="AL155" s="229"/>
      <c r="AM155" s="229"/>
      <c r="AN155" s="229"/>
      <c r="AO155" s="230"/>
      <c r="AP155" s="273"/>
      <c r="AQ155" s="277"/>
      <c r="AR155" s="277"/>
      <c r="AS155" s="274"/>
      <c r="AT155" s="204"/>
      <c r="AU155" s="208"/>
      <c r="AV155" s="205"/>
      <c r="AW155" s="192"/>
      <c r="AX155" s="193"/>
      <c r="AY155" s="192"/>
      <c r="AZ155" s="193"/>
      <c r="BA155" s="204"/>
      <c r="BB155" s="205"/>
      <c r="BC155" s="273"/>
      <c r="BD155" s="274"/>
      <c r="BE155" s="204"/>
      <c r="BF155" s="205"/>
      <c r="BG155" s="204"/>
      <c r="BH155" s="208"/>
      <c r="BI155" s="205"/>
      <c r="BJ155" s="260"/>
      <c r="BK155" s="261"/>
      <c r="BL155" s="262"/>
      <c r="BM155" s="1"/>
      <c r="BN155" s="2"/>
    </row>
    <row r="156" spans="2:66" ht="15" customHeight="1" thickTop="1">
      <c r="B156" s="209"/>
      <c r="C156" s="210"/>
      <c r="D156" s="210"/>
      <c r="E156" s="210"/>
      <c r="F156" s="210"/>
      <c r="G156" s="210"/>
      <c r="H156" s="210"/>
      <c r="I156" s="210"/>
      <c r="J156" s="210"/>
      <c r="K156" s="210"/>
      <c r="L156" s="211"/>
      <c r="M156" s="194"/>
      <c r="N156" s="219"/>
      <c r="O156" s="219"/>
      <c r="P156" s="195"/>
      <c r="Q156" s="194"/>
      <c r="R156" s="219"/>
      <c r="S156" s="219"/>
      <c r="T156" s="195"/>
      <c r="U156" s="194"/>
      <c r="V156" s="219"/>
      <c r="W156" s="219"/>
      <c r="X156" s="195"/>
      <c r="Y156" s="194"/>
      <c r="Z156" s="219"/>
      <c r="AA156" s="219"/>
      <c r="AB156" s="195"/>
      <c r="AC156" s="188"/>
      <c r="AD156" s="241"/>
      <c r="AE156" s="241"/>
      <c r="AF156" s="189"/>
      <c r="AG156" s="222" t="s">
        <v>215</v>
      </c>
      <c r="AH156" s="223"/>
      <c r="AI156" s="223"/>
      <c r="AJ156" s="223"/>
      <c r="AK156" s="223"/>
      <c r="AL156" s="223"/>
      <c r="AM156" s="223"/>
      <c r="AN156" s="223"/>
      <c r="AO156" s="224"/>
      <c r="AP156" s="269" t="s">
        <v>61</v>
      </c>
      <c r="AQ156" s="275"/>
      <c r="AR156" s="275"/>
      <c r="AS156" s="270"/>
      <c r="AT156" s="200">
        <f>'16.02'!AT156+AY156</f>
        <v>37</v>
      </c>
      <c r="AU156" s="206"/>
      <c r="AV156" s="201"/>
      <c r="AW156" s="188">
        <f>'16.02'!BG156</f>
        <v>37</v>
      </c>
      <c r="AX156" s="189"/>
      <c r="AY156" s="188"/>
      <c r="AZ156" s="189"/>
      <c r="BA156" s="200"/>
      <c r="BB156" s="201"/>
      <c r="BC156" s="269">
        <f>'16.02'!BC156+BA156</f>
        <v>0</v>
      </c>
      <c r="BD156" s="270"/>
      <c r="BE156" s="200">
        <f>'16.02'!BE156+BA156</f>
        <v>0</v>
      </c>
      <c r="BF156" s="201"/>
      <c r="BG156" s="200">
        <f>AT156-BE156</f>
        <v>37</v>
      </c>
      <c r="BH156" s="206"/>
      <c r="BI156" s="201"/>
      <c r="BJ156" s="254">
        <f>((LEFT(AP156,FIND(" ",AP156)-1)*BC156)/$S$279)</f>
        <v>0</v>
      </c>
      <c r="BK156" s="255"/>
      <c r="BL156" s="256"/>
      <c r="BM156" s="1"/>
      <c r="BN156" s="2"/>
    </row>
    <row r="157" spans="2:66" ht="15" customHeight="1">
      <c r="B157" s="212"/>
      <c r="C157" s="213"/>
      <c r="D157" s="213"/>
      <c r="E157" s="213"/>
      <c r="F157" s="213"/>
      <c r="G157" s="213"/>
      <c r="H157" s="213"/>
      <c r="I157" s="213"/>
      <c r="J157" s="213"/>
      <c r="K157" s="213"/>
      <c r="L157" s="214"/>
      <c r="M157" s="196"/>
      <c r="N157" s="220"/>
      <c r="O157" s="220"/>
      <c r="P157" s="197"/>
      <c r="Q157" s="196"/>
      <c r="R157" s="220"/>
      <c r="S157" s="220"/>
      <c r="T157" s="197"/>
      <c r="U157" s="196"/>
      <c r="V157" s="220"/>
      <c r="W157" s="220"/>
      <c r="X157" s="197"/>
      <c r="Y157" s="196"/>
      <c r="Z157" s="220"/>
      <c r="AA157" s="220"/>
      <c r="AB157" s="197"/>
      <c r="AC157" s="190"/>
      <c r="AD157" s="242"/>
      <c r="AE157" s="242"/>
      <c r="AF157" s="191"/>
      <c r="AG157" s="225"/>
      <c r="AH157" s="226"/>
      <c r="AI157" s="226"/>
      <c r="AJ157" s="226"/>
      <c r="AK157" s="226"/>
      <c r="AL157" s="226"/>
      <c r="AM157" s="226"/>
      <c r="AN157" s="226"/>
      <c r="AO157" s="227"/>
      <c r="AP157" s="271"/>
      <c r="AQ157" s="276"/>
      <c r="AR157" s="276"/>
      <c r="AS157" s="272"/>
      <c r="AT157" s="202"/>
      <c r="AU157" s="207"/>
      <c r="AV157" s="203"/>
      <c r="AW157" s="190"/>
      <c r="AX157" s="191"/>
      <c r="AY157" s="190"/>
      <c r="AZ157" s="191"/>
      <c r="BA157" s="202"/>
      <c r="BB157" s="203"/>
      <c r="BC157" s="271"/>
      <c r="BD157" s="272"/>
      <c r="BE157" s="202"/>
      <c r="BF157" s="203"/>
      <c r="BG157" s="202"/>
      <c r="BH157" s="207"/>
      <c r="BI157" s="203"/>
      <c r="BJ157" s="257"/>
      <c r="BK157" s="258"/>
      <c r="BL157" s="259"/>
      <c r="BM157" s="1"/>
      <c r="BN157" s="2"/>
    </row>
    <row r="158" spans="2:66" ht="15" customHeight="1" thickBot="1">
      <c r="B158" s="215"/>
      <c r="C158" s="216"/>
      <c r="D158" s="216"/>
      <c r="E158" s="216"/>
      <c r="F158" s="216"/>
      <c r="G158" s="216"/>
      <c r="H158" s="216"/>
      <c r="I158" s="216"/>
      <c r="J158" s="216"/>
      <c r="K158" s="216"/>
      <c r="L158" s="217"/>
      <c r="M158" s="198"/>
      <c r="N158" s="221"/>
      <c r="O158" s="221"/>
      <c r="P158" s="199"/>
      <c r="Q158" s="198"/>
      <c r="R158" s="221"/>
      <c r="S158" s="221"/>
      <c r="T158" s="199"/>
      <c r="U158" s="198"/>
      <c r="V158" s="221"/>
      <c r="W158" s="221"/>
      <c r="X158" s="199"/>
      <c r="Y158" s="198"/>
      <c r="Z158" s="221"/>
      <c r="AA158" s="221"/>
      <c r="AB158" s="199"/>
      <c r="AC158" s="192"/>
      <c r="AD158" s="243"/>
      <c r="AE158" s="243"/>
      <c r="AF158" s="193"/>
      <c r="AG158" s="228"/>
      <c r="AH158" s="229"/>
      <c r="AI158" s="229"/>
      <c r="AJ158" s="229"/>
      <c r="AK158" s="229"/>
      <c r="AL158" s="229"/>
      <c r="AM158" s="229"/>
      <c r="AN158" s="229"/>
      <c r="AO158" s="230"/>
      <c r="AP158" s="273"/>
      <c r="AQ158" s="277"/>
      <c r="AR158" s="277"/>
      <c r="AS158" s="274"/>
      <c r="AT158" s="204"/>
      <c r="AU158" s="208"/>
      <c r="AV158" s="205"/>
      <c r="AW158" s="192"/>
      <c r="AX158" s="193"/>
      <c r="AY158" s="192"/>
      <c r="AZ158" s="193"/>
      <c r="BA158" s="204"/>
      <c r="BB158" s="205"/>
      <c r="BC158" s="273"/>
      <c r="BD158" s="274"/>
      <c r="BE158" s="204"/>
      <c r="BF158" s="205"/>
      <c r="BG158" s="204"/>
      <c r="BH158" s="208"/>
      <c r="BI158" s="205"/>
      <c r="BJ158" s="260"/>
      <c r="BK158" s="261"/>
      <c r="BL158" s="262"/>
      <c r="BM158" s="1"/>
      <c r="BN158" s="2"/>
    </row>
    <row r="159" spans="2:66" ht="15" customHeight="1" thickTop="1" thickBot="1">
      <c r="B159" s="209"/>
      <c r="C159" s="210"/>
      <c r="D159" s="210"/>
      <c r="E159" s="210"/>
      <c r="F159" s="210"/>
      <c r="G159" s="210"/>
      <c r="H159" s="210"/>
      <c r="I159" s="210"/>
      <c r="J159" s="210"/>
      <c r="K159" s="210"/>
      <c r="L159" s="211"/>
      <c r="M159" s="218"/>
      <c r="N159" s="218"/>
      <c r="O159" s="218"/>
      <c r="P159" s="218"/>
      <c r="Q159" s="218"/>
      <c r="R159" s="218"/>
      <c r="S159" s="218"/>
      <c r="T159" s="218"/>
      <c r="U159" s="218"/>
      <c r="V159" s="218"/>
      <c r="W159" s="218"/>
      <c r="X159" s="218"/>
      <c r="Y159" s="218"/>
      <c r="Z159" s="218"/>
      <c r="AA159" s="218"/>
      <c r="AB159" s="218"/>
      <c r="AC159" s="182"/>
      <c r="AD159" s="182"/>
      <c r="AE159" s="182"/>
      <c r="AF159" s="182"/>
      <c r="AG159" s="222" t="s">
        <v>301</v>
      </c>
      <c r="AH159" s="223"/>
      <c r="AI159" s="223"/>
      <c r="AJ159" s="223"/>
      <c r="AK159" s="223"/>
      <c r="AL159" s="223"/>
      <c r="AM159" s="223"/>
      <c r="AN159" s="223"/>
      <c r="AO159" s="224"/>
      <c r="AP159" s="269" t="s">
        <v>52</v>
      </c>
      <c r="AQ159" s="275"/>
      <c r="AR159" s="275"/>
      <c r="AS159" s="270"/>
      <c r="AT159" s="200">
        <f>'16.02'!AT159+AY159</f>
        <v>10</v>
      </c>
      <c r="AU159" s="206"/>
      <c r="AV159" s="201"/>
      <c r="AW159" s="188">
        <f>'16.02'!BG159</f>
        <v>10</v>
      </c>
      <c r="AX159" s="189"/>
      <c r="AY159" s="188"/>
      <c r="AZ159" s="189"/>
      <c r="BA159" s="200"/>
      <c r="BB159" s="201"/>
      <c r="BC159" s="269">
        <f>'16.02'!BC159+BA159</f>
        <v>0</v>
      </c>
      <c r="BD159" s="270"/>
      <c r="BE159" s="200">
        <f>'16.02'!BE159+BA159</f>
        <v>0</v>
      </c>
      <c r="BF159" s="201"/>
      <c r="BG159" s="200">
        <f>AT159-BE159</f>
        <v>10</v>
      </c>
      <c r="BH159" s="206"/>
      <c r="BI159" s="201"/>
      <c r="BJ159" s="254">
        <f>((LEFT(AP159,FIND(" ",AP159)-1)*BC159)/$S$279)</f>
        <v>0</v>
      </c>
      <c r="BK159" s="255"/>
      <c r="BL159" s="256"/>
      <c r="BM159" s="1"/>
      <c r="BN159" s="2"/>
    </row>
    <row r="160" spans="2:66" ht="15" customHeight="1" thickTop="1" thickBot="1">
      <c r="B160" s="212"/>
      <c r="C160" s="213"/>
      <c r="D160" s="213"/>
      <c r="E160" s="213"/>
      <c r="F160" s="213"/>
      <c r="G160" s="213"/>
      <c r="H160" s="213"/>
      <c r="I160" s="213"/>
      <c r="J160" s="213"/>
      <c r="K160" s="213"/>
      <c r="L160" s="214"/>
      <c r="M160" s="218"/>
      <c r="N160" s="218"/>
      <c r="O160" s="218"/>
      <c r="P160" s="218"/>
      <c r="Q160" s="218"/>
      <c r="R160" s="218"/>
      <c r="S160" s="218"/>
      <c r="T160" s="218"/>
      <c r="U160" s="218"/>
      <c r="V160" s="218"/>
      <c r="W160" s="218"/>
      <c r="X160" s="218"/>
      <c r="Y160" s="218"/>
      <c r="Z160" s="218"/>
      <c r="AA160" s="218"/>
      <c r="AB160" s="218"/>
      <c r="AC160" s="182"/>
      <c r="AD160" s="182"/>
      <c r="AE160" s="182"/>
      <c r="AF160" s="182"/>
      <c r="AG160" s="225"/>
      <c r="AH160" s="226"/>
      <c r="AI160" s="226"/>
      <c r="AJ160" s="226"/>
      <c r="AK160" s="226"/>
      <c r="AL160" s="226"/>
      <c r="AM160" s="226"/>
      <c r="AN160" s="226"/>
      <c r="AO160" s="227"/>
      <c r="AP160" s="271"/>
      <c r="AQ160" s="276"/>
      <c r="AR160" s="276"/>
      <c r="AS160" s="272"/>
      <c r="AT160" s="202"/>
      <c r="AU160" s="207"/>
      <c r="AV160" s="203"/>
      <c r="AW160" s="190"/>
      <c r="AX160" s="191"/>
      <c r="AY160" s="190"/>
      <c r="AZ160" s="191"/>
      <c r="BA160" s="202"/>
      <c r="BB160" s="203"/>
      <c r="BC160" s="271"/>
      <c r="BD160" s="272"/>
      <c r="BE160" s="202"/>
      <c r="BF160" s="203"/>
      <c r="BG160" s="202"/>
      <c r="BH160" s="207"/>
      <c r="BI160" s="203"/>
      <c r="BJ160" s="257"/>
      <c r="BK160" s="258"/>
      <c r="BL160" s="259"/>
      <c r="BM160" s="1"/>
      <c r="BN160" s="2"/>
    </row>
    <row r="161" spans="2:67" ht="15" customHeight="1" thickTop="1" thickBot="1">
      <c r="B161" s="215"/>
      <c r="C161" s="216"/>
      <c r="D161" s="216"/>
      <c r="E161" s="216"/>
      <c r="F161" s="216"/>
      <c r="G161" s="216"/>
      <c r="H161" s="216"/>
      <c r="I161" s="216"/>
      <c r="J161" s="216"/>
      <c r="K161" s="216"/>
      <c r="L161" s="217"/>
      <c r="M161" s="218"/>
      <c r="N161" s="218"/>
      <c r="O161" s="218"/>
      <c r="P161" s="218"/>
      <c r="Q161" s="218"/>
      <c r="R161" s="218"/>
      <c r="S161" s="218"/>
      <c r="T161" s="218"/>
      <c r="U161" s="218"/>
      <c r="V161" s="218"/>
      <c r="W161" s="218"/>
      <c r="X161" s="218"/>
      <c r="Y161" s="218"/>
      <c r="Z161" s="218"/>
      <c r="AA161" s="218"/>
      <c r="AB161" s="218"/>
      <c r="AC161" s="182"/>
      <c r="AD161" s="182"/>
      <c r="AE161" s="182"/>
      <c r="AF161" s="182"/>
      <c r="AG161" s="228"/>
      <c r="AH161" s="229"/>
      <c r="AI161" s="229"/>
      <c r="AJ161" s="229"/>
      <c r="AK161" s="229"/>
      <c r="AL161" s="229"/>
      <c r="AM161" s="229"/>
      <c r="AN161" s="229"/>
      <c r="AO161" s="230"/>
      <c r="AP161" s="273"/>
      <c r="AQ161" s="277"/>
      <c r="AR161" s="277"/>
      <c r="AS161" s="274"/>
      <c r="AT161" s="204"/>
      <c r="AU161" s="208"/>
      <c r="AV161" s="205"/>
      <c r="AW161" s="192"/>
      <c r="AX161" s="193"/>
      <c r="AY161" s="192"/>
      <c r="AZ161" s="193"/>
      <c r="BA161" s="204"/>
      <c r="BB161" s="205"/>
      <c r="BC161" s="273"/>
      <c r="BD161" s="274"/>
      <c r="BE161" s="204"/>
      <c r="BF161" s="205"/>
      <c r="BG161" s="204"/>
      <c r="BH161" s="208"/>
      <c r="BI161" s="205"/>
      <c r="BJ161" s="260"/>
      <c r="BK161" s="261"/>
      <c r="BL161" s="262"/>
      <c r="BM161" s="1"/>
      <c r="BN161" s="2"/>
    </row>
    <row r="162" spans="2:67" ht="15" customHeight="1" thickTop="1" thickBot="1">
      <c r="B162" s="209"/>
      <c r="C162" s="210"/>
      <c r="D162" s="210"/>
      <c r="E162" s="210"/>
      <c r="F162" s="210"/>
      <c r="G162" s="210"/>
      <c r="H162" s="210"/>
      <c r="I162" s="210"/>
      <c r="J162" s="210"/>
      <c r="K162" s="210"/>
      <c r="L162" s="211"/>
      <c r="M162" s="218"/>
      <c r="N162" s="218"/>
      <c r="O162" s="218"/>
      <c r="P162" s="218"/>
      <c r="Q162" s="218"/>
      <c r="R162" s="218"/>
      <c r="S162" s="218"/>
      <c r="T162" s="218"/>
      <c r="U162" s="218"/>
      <c r="V162" s="218"/>
      <c r="W162" s="218"/>
      <c r="X162" s="218"/>
      <c r="Y162" s="218"/>
      <c r="Z162" s="218"/>
      <c r="AA162" s="218"/>
      <c r="AB162" s="218"/>
      <c r="AC162" s="182"/>
      <c r="AD162" s="182"/>
      <c r="AE162" s="182"/>
      <c r="AF162" s="182"/>
      <c r="AG162" s="222" t="s">
        <v>164</v>
      </c>
      <c r="AH162" s="223"/>
      <c r="AI162" s="223"/>
      <c r="AJ162" s="223"/>
      <c r="AK162" s="223"/>
      <c r="AL162" s="223"/>
      <c r="AM162" s="223"/>
      <c r="AN162" s="223"/>
      <c r="AO162" s="224"/>
      <c r="AP162" s="269" t="s">
        <v>52</v>
      </c>
      <c r="AQ162" s="275"/>
      <c r="AR162" s="275"/>
      <c r="AS162" s="270"/>
      <c r="AT162" s="200">
        <f>'16.02'!AT162+AY162</f>
        <v>0</v>
      </c>
      <c r="AU162" s="206"/>
      <c r="AV162" s="201"/>
      <c r="AW162" s="188">
        <f>'16.02'!BG162</f>
        <v>0</v>
      </c>
      <c r="AX162" s="189"/>
      <c r="AY162" s="188"/>
      <c r="AZ162" s="189"/>
      <c r="BA162" s="200"/>
      <c r="BB162" s="201"/>
      <c r="BC162" s="269">
        <f>'16.02'!BC162+BA162</f>
        <v>0</v>
      </c>
      <c r="BD162" s="270"/>
      <c r="BE162" s="200">
        <f>'16.02'!BE162+BA162</f>
        <v>0</v>
      </c>
      <c r="BF162" s="201"/>
      <c r="BG162" s="200">
        <f>AT162-BE162</f>
        <v>0</v>
      </c>
      <c r="BH162" s="206"/>
      <c r="BI162" s="201"/>
      <c r="BJ162" s="254">
        <f>((LEFT(AP162,FIND(" ",AP162)-1)*BC162)/$S$279)</f>
        <v>0</v>
      </c>
      <c r="BK162" s="255"/>
      <c r="BL162" s="256"/>
      <c r="BM162" s="1"/>
      <c r="BN162" s="2"/>
    </row>
    <row r="163" spans="2:67" ht="15" customHeight="1" thickTop="1" thickBot="1">
      <c r="B163" s="212"/>
      <c r="C163" s="213"/>
      <c r="D163" s="213"/>
      <c r="E163" s="213"/>
      <c r="F163" s="213"/>
      <c r="G163" s="213"/>
      <c r="H163" s="213"/>
      <c r="I163" s="213"/>
      <c r="J163" s="213"/>
      <c r="K163" s="213"/>
      <c r="L163" s="214"/>
      <c r="M163" s="218"/>
      <c r="N163" s="218"/>
      <c r="O163" s="218"/>
      <c r="P163" s="218"/>
      <c r="Q163" s="218"/>
      <c r="R163" s="218"/>
      <c r="S163" s="218"/>
      <c r="T163" s="218"/>
      <c r="U163" s="218"/>
      <c r="V163" s="218"/>
      <c r="W163" s="218"/>
      <c r="X163" s="218"/>
      <c r="Y163" s="218"/>
      <c r="Z163" s="218"/>
      <c r="AA163" s="218"/>
      <c r="AB163" s="218"/>
      <c r="AC163" s="182"/>
      <c r="AD163" s="182"/>
      <c r="AE163" s="182"/>
      <c r="AF163" s="182"/>
      <c r="AG163" s="225"/>
      <c r="AH163" s="226"/>
      <c r="AI163" s="226"/>
      <c r="AJ163" s="226"/>
      <c r="AK163" s="226"/>
      <c r="AL163" s="226"/>
      <c r="AM163" s="226"/>
      <c r="AN163" s="226"/>
      <c r="AO163" s="227"/>
      <c r="AP163" s="271"/>
      <c r="AQ163" s="276"/>
      <c r="AR163" s="276"/>
      <c r="AS163" s="272"/>
      <c r="AT163" s="202"/>
      <c r="AU163" s="207"/>
      <c r="AV163" s="203"/>
      <c r="AW163" s="190"/>
      <c r="AX163" s="191"/>
      <c r="AY163" s="190"/>
      <c r="AZ163" s="191"/>
      <c r="BA163" s="202"/>
      <c r="BB163" s="203"/>
      <c r="BC163" s="271"/>
      <c r="BD163" s="272"/>
      <c r="BE163" s="202"/>
      <c r="BF163" s="203"/>
      <c r="BG163" s="202"/>
      <c r="BH163" s="207"/>
      <c r="BI163" s="203"/>
      <c r="BJ163" s="257"/>
      <c r="BK163" s="258"/>
      <c r="BL163" s="259"/>
      <c r="BM163" s="1"/>
      <c r="BN163" s="2"/>
    </row>
    <row r="164" spans="2:67" ht="15" customHeight="1" thickTop="1" thickBot="1">
      <c r="B164" s="215"/>
      <c r="C164" s="216"/>
      <c r="D164" s="216"/>
      <c r="E164" s="216"/>
      <c r="F164" s="216"/>
      <c r="G164" s="216"/>
      <c r="H164" s="216"/>
      <c r="I164" s="216"/>
      <c r="J164" s="216"/>
      <c r="K164" s="216"/>
      <c r="L164" s="217"/>
      <c r="M164" s="218"/>
      <c r="N164" s="218"/>
      <c r="O164" s="218"/>
      <c r="P164" s="218"/>
      <c r="Q164" s="218"/>
      <c r="R164" s="218"/>
      <c r="S164" s="218"/>
      <c r="T164" s="218"/>
      <c r="U164" s="218"/>
      <c r="V164" s="218"/>
      <c r="W164" s="218"/>
      <c r="X164" s="218"/>
      <c r="Y164" s="218"/>
      <c r="Z164" s="218"/>
      <c r="AA164" s="218"/>
      <c r="AB164" s="218"/>
      <c r="AC164" s="182"/>
      <c r="AD164" s="182"/>
      <c r="AE164" s="182"/>
      <c r="AF164" s="182"/>
      <c r="AG164" s="228"/>
      <c r="AH164" s="229"/>
      <c r="AI164" s="229"/>
      <c r="AJ164" s="229"/>
      <c r="AK164" s="229"/>
      <c r="AL164" s="229"/>
      <c r="AM164" s="229"/>
      <c r="AN164" s="229"/>
      <c r="AO164" s="230"/>
      <c r="AP164" s="273"/>
      <c r="AQ164" s="277"/>
      <c r="AR164" s="277"/>
      <c r="AS164" s="274"/>
      <c r="AT164" s="204"/>
      <c r="AU164" s="208"/>
      <c r="AV164" s="205"/>
      <c r="AW164" s="192"/>
      <c r="AX164" s="193"/>
      <c r="AY164" s="192"/>
      <c r="AZ164" s="193"/>
      <c r="BA164" s="204"/>
      <c r="BB164" s="205"/>
      <c r="BC164" s="273"/>
      <c r="BD164" s="274"/>
      <c r="BE164" s="204"/>
      <c r="BF164" s="205"/>
      <c r="BG164" s="204"/>
      <c r="BH164" s="208"/>
      <c r="BI164" s="205"/>
      <c r="BJ164" s="260"/>
      <c r="BK164" s="261"/>
      <c r="BL164" s="262"/>
      <c r="BM164" s="1"/>
      <c r="BN164" s="2"/>
    </row>
    <row r="165" spans="2:67" ht="15" customHeight="1" thickTop="1" thickBot="1">
      <c r="B165" s="209"/>
      <c r="C165" s="210"/>
      <c r="D165" s="210"/>
      <c r="E165" s="210"/>
      <c r="F165" s="210"/>
      <c r="G165" s="210"/>
      <c r="H165" s="210"/>
      <c r="I165" s="210"/>
      <c r="J165" s="210"/>
      <c r="K165" s="210"/>
      <c r="L165" s="211"/>
      <c r="M165" s="218"/>
      <c r="N165" s="218"/>
      <c r="O165" s="218"/>
      <c r="P165" s="218"/>
      <c r="Q165" s="218"/>
      <c r="R165" s="218"/>
      <c r="S165" s="218"/>
      <c r="T165" s="218"/>
      <c r="U165" s="218"/>
      <c r="V165" s="218"/>
      <c r="W165" s="218"/>
      <c r="X165" s="218"/>
      <c r="Y165" s="218"/>
      <c r="Z165" s="218"/>
      <c r="AA165" s="218"/>
      <c r="AB165" s="218"/>
      <c r="AC165" s="182"/>
      <c r="AD165" s="182"/>
      <c r="AE165" s="182"/>
      <c r="AF165" s="182"/>
      <c r="AG165" s="265" t="s">
        <v>63</v>
      </c>
      <c r="AH165" s="265"/>
      <c r="AI165" s="265"/>
      <c r="AJ165" s="265"/>
      <c r="AK165" s="265"/>
      <c r="AL165" s="265"/>
      <c r="AM165" s="265"/>
      <c r="AN165" s="265"/>
      <c r="AO165" s="265"/>
      <c r="AP165" s="265"/>
      <c r="AQ165" s="265"/>
      <c r="AR165" s="265"/>
      <c r="AS165" s="265"/>
      <c r="AT165" s="265"/>
      <c r="AU165" s="265"/>
      <c r="AV165" s="265"/>
      <c r="AW165" s="265"/>
      <c r="AX165" s="265"/>
      <c r="AY165" s="265"/>
      <c r="AZ165" s="265"/>
      <c r="BA165" s="265"/>
      <c r="BB165" s="265"/>
      <c r="BC165" s="265"/>
      <c r="BD165" s="265"/>
      <c r="BE165" s="265"/>
      <c r="BF165" s="265"/>
      <c r="BG165" s="265"/>
      <c r="BH165" s="265"/>
      <c r="BI165" s="266"/>
      <c r="BJ165" s="254">
        <f>SUM(BG66:BI164)</f>
        <v>598</v>
      </c>
      <c r="BK165" s="255"/>
      <c r="BL165" s="256"/>
      <c r="BM165" s="263" t="s">
        <v>263</v>
      </c>
      <c r="BN165" s="264"/>
      <c r="BO165" s="264"/>
    </row>
    <row r="166" spans="2:67" ht="15" customHeight="1" thickTop="1" thickBot="1">
      <c r="B166" s="212"/>
      <c r="C166" s="213"/>
      <c r="D166" s="213"/>
      <c r="E166" s="213"/>
      <c r="F166" s="213"/>
      <c r="G166" s="213"/>
      <c r="H166" s="213"/>
      <c r="I166" s="213"/>
      <c r="J166" s="213"/>
      <c r="K166" s="213"/>
      <c r="L166" s="214"/>
      <c r="M166" s="218"/>
      <c r="N166" s="218"/>
      <c r="O166" s="218"/>
      <c r="P166" s="218"/>
      <c r="Q166" s="218"/>
      <c r="R166" s="218"/>
      <c r="S166" s="218"/>
      <c r="T166" s="218"/>
      <c r="U166" s="218"/>
      <c r="V166" s="218"/>
      <c r="W166" s="218"/>
      <c r="X166" s="218"/>
      <c r="Y166" s="218"/>
      <c r="Z166" s="218"/>
      <c r="AA166" s="218"/>
      <c r="AB166" s="218"/>
      <c r="AC166" s="182"/>
      <c r="AD166" s="182"/>
      <c r="AE166" s="182"/>
      <c r="AF166" s="182"/>
      <c r="AG166" s="267"/>
      <c r="AH166" s="267"/>
      <c r="AI166" s="267"/>
      <c r="AJ166" s="267"/>
      <c r="AK166" s="267"/>
      <c r="AL166" s="267"/>
      <c r="AM166" s="267"/>
      <c r="AN166" s="267"/>
      <c r="AO166" s="267"/>
      <c r="AP166" s="267"/>
      <c r="AQ166" s="267"/>
      <c r="AR166" s="267"/>
      <c r="AS166" s="267"/>
      <c r="AT166" s="267"/>
      <c r="AU166" s="267"/>
      <c r="AV166" s="267"/>
      <c r="AW166" s="267"/>
      <c r="AX166" s="267"/>
      <c r="AY166" s="267"/>
      <c r="AZ166" s="267"/>
      <c r="BA166" s="267"/>
      <c r="BB166" s="267"/>
      <c r="BC166" s="267"/>
      <c r="BD166" s="267"/>
      <c r="BE166" s="267"/>
      <c r="BF166" s="267"/>
      <c r="BG166" s="267"/>
      <c r="BH166" s="267"/>
      <c r="BI166" s="268"/>
      <c r="BJ166" s="257"/>
      <c r="BK166" s="258"/>
      <c r="BL166" s="259"/>
      <c r="BM166" s="263"/>
      <c r="BN166" s="264"/>
      <c r="BO166" s="264"/>
    </row>
    <row r="167" spans="2:67" ht="15" customHeight="1" thickTop="1" thickBot="1">
      <c r="B167" s="215"/>
      <c r="C167" s="216"/>
      <c r="D167" s="216"/>
      <c r="E167" s="216"/>
      <c r="F167" s="216"/>
      <c r="G167" s="216"/>
      <c r="H167" s="216"/>
      <c r="I167" s="216"/>
      <c r="J167" s="216"/>
      <c r="K167" s="216"/>
      <c r="L167" s="217"/>
      <c r="M167" s="218"/>
      <c r="N167" s="218"/>
      <c r="O167" s="218"/>
      <c r="P167" s="218"/>
      <c r="Q167" s="218"/>
      <c r="R167" s="218"/>
      <c r="S167" s="218"/>
      <c r="T167" s="218"/>
      <c r="U167" s="218"/>
      <c r="V167" s="218"/>
      <c r="W167" s="218"/>
      <c r="X167" s="218"/>
      <c r="Y167" s="218"/>
      <c r="Z167" s="218"/>
      <c r="AA167" s="218"/>
      <c r="AB167" s="218"/>
      <c r="AC167" s="182"/>
      <c r="AD167" s="182"/>
      <c r="AE167" s="182"/>
      <c r="AF167" s="182"/>
      <c r="AG167" s="267"/>
      <c r="AH167" s="267"/>
      <c r="AI167" s="267"/>
      <c r="AJ167" s="267"/>
      <c r="AK167" s="267"/>
      <c r="AL167" s="267"/>
      <c r="AM167" s="267"/>
      <c r="AN167" s="267"/>
      <c r="AO167" s="267"/>
      <c r="AP167" s="267"/>
      <c r="AQ167" s="267"/>
      <c r="AR167" s="267"/>
      <c r="AS167" s="267"/>
      <c r="AT167" s="267"/>
      <c r="AU167" s="267"/>
      <c r="AV167" s="267"/>
      <c r="AW167" s="267"/>
      <c r="AX167" s="267"/>
      <c r="AY167" s="267"/>
      <c r="AZ167" s="267"/>
      <c r="BA167" s="267"/>
      <c r="BB167" s="267"/>
      <c r="BC167" s="267"/>
      <c r="BD167" s="267"/>
      <c r="BE167" s="267"/>
      <c r="BF167" s="267"/>
      <c r="BG167" s="267"/>
      <c r="BH167" s="267"/>
      <c r="BI167" s="268"/>
      <c r="BJ167" s="260"/>
      <c r="BK167" s="261"/>
      <c r="BL167" s="262"/>
      <c r="BM167" s="263"/>
      <c r="BN167" s="264"/>
      <c r="BO167" s="264"/>
    </row>
    <row r="168" spans="2:67" ht="15" customHeight="1" thickTop="1" thickBot="1">
      <c r="B168" s="209"/>
      <c r="C168" s="210"/>
      <c r="D168" s="210"/>
      <c r="E168" s="210"/>
      <c r="F168" s="210"/>
      <c r="G168" s="210"/>
      <c r="H168" s="210"/>
      <c r="I168" s="210"/>
      <c r="J168" s="210"/>
      <c r="K168" s="210"/>
      <c r="L168" s="211"/>
      <c r="M168" s="218"/>
      <c r="N168" s="218"/>
      <c r="O168" s="218"/>
      <c r="P168" s="218"/>
      <c r="Q168" s="218"/>
      <c r="R168" s="218"/>
      <c r="S168" s="218"/>
      <c r="T168" s="218"/>
      <c r="U168" s="218"/>
      <c r="V168" s="218"/>
      <c r="W168" s="218"/>
      <c r="X168" s="218"/>
      <c r="Y168" s="218"/>
      <c r="Z168" s="218"/>
      <c r="AA168" s="218"/>
      <c r="AB168" s="218"/>
      <c r="AC168" s="182"/>
      <c r="AD168" s="182"/>
      <c r="AE168" s="182"/>
      <c r="AF168" s="182"/>
      <c r="AG168" s="246" t="s">
        <v>40</v>
      </c>
      <c r="AH168" s="246"/>
      <c r="AI168" s="246"/>
      <c r="AJ168" s="246"/>
      <c r="AK168" s="246"/>
      <c r="AL168" s="246"/>
      <c r="AM168" s="246"/>
      <c r="AN168" s="246"/>
      <c r="AO168" s="246"/>
      <c r="AP168" s="246" t="s">
        <v>41</v>
      </c>
      <c r="AQ168" s="246"/>
      <c r="AR168" s="246"/>
      <c r="AS168" s="246"/>
      <c r="AT168" s="247" t="s">
        <v>42</v>
      </c>
      <c r="AU168" s="247"/>
      <c r="AV168" s="247"/>
      <c r="AW168" s="246" t="s">
        <v>43</v>
      </c>
      <c r="AX168" s="246"/>
      <c r="AY168" s="246"/>
      <c r="AZ168" s="246"/>
      <c r="BA168" s="246"/>
      <c r="BB168" s="246"/>
      <c r="BC168" s="248" t="s">
        <v>44</v>
      </c>
      <c r="BD168" s="249"/>
      <c r="BE168" s="248" t="s">
        <v>45</v>
      </c>
      <c r="BF168" s="249"/>
      <c r="BG168" s="246" t="s">
        <v>46</v>
      </c>
      <c r="BH168" s="246"/>
      <c r="BI168" s="246"/>
      <c r="BJ168" s="254">
        <f>SUM(BG174:BI209)</f>
        <v>11</v>
      </c>
      <c r="BK168" s="255"/>
      <c r="BL168" s="256"/>
      <c r="BM168" s="263" t="s">
        <v>264</v>
      </c>
      <c r="BN168" s="264"/>
      <c r="BO168" s="264"/>
    </row>
    <row r="169" spans="2:67" ht="15" customHeight="1" thickTop="1" thickBot="1">
      <c r="B169" s="212"/>
      <c r="C169" s="213"/>
      <c r="D169" s="213"/>
      <c r="E169" s="213"/>
      <c r="F169" s="213"/>
      <c r="G169" s="213"/>
      <c r="H169" s="213"/>
      <c r="I169" s="213"/>
      <c r="J169" s="213"/>
      <c r="K169" s="213"/>
      <c r="L169" s="214"/>
      <c r="M169" s="218"/>
      <c r="N169" s="218"/>
      <c r="O169" s="218"/>
      <c r="P169" s="218"/>
      <c r="Q169" s="218"/>
      <c r="R169" s="218"/>
      <c r="S169" s="218"/>
      <c r="T169" s="218"/>
      <c r="U169" s="218"/>
      <c r="V169" s="218"/>
      <c r="W169" s="218"/>
      <c r="X169" s="218"/>
      <c r="Y169" s="218"/>
      <c r="Z169" s="218"/>
      <c r="AA169" s="218"/>
      <c r="AB169" s="218"/>
      <c r="AC169" s="182"/>
      <c r="AD169" s="182"/>
      <c r="AE169" s="182"/>
      <c r="AF169" s="182"/>
      <c r="AG169" s="246"/>
      <c r="AH169" s="246"/>
      <c r="AI169" s="246"/>
      <c r="AJ169" s="246"/>
      <c r="AK169" s="246"/>
      <c r="AL169" s="246"/>
      <c r="AM169" s="246"/>
      <c r="AN169" s="246"/>
      <c r="AO169" s="246"/>
      <c r="AP169" s="246"/>
      <c r="AQ169" s="246"/>
      <c r="AR169" s="246"/>
      <c r="AS169" s="246"/>
      <c r="AT169" s="247"/>
      <c r="AU169" s="247"/>
      <c r="AV169" s="247"/>
      <c r="AW169" s="246"/>
      <c r="AX169" s="246"/>
      <c r="AY169" s="246"/>
      <c r="AZ169" s="246"/>
      <c r="BA169" s="246"/>
      <c r="BB169" s="246"/>
      <c r="BC169" s="250"/>
      <c r="BD169" s="251"/>
      <c r="BE169" s="250"/>
      <c r="BF169" s="251"/>
      <c r="BG169" s="246"/>
      <c r="BH169" s="246"/>
      <c r="BI169" s="246"/>
      <c r="BJ169" s="257"/>
      <c r="BK169" s="258"/>
      <c r="BL169" s="259"/>
      <c r="BM169" s="263"/>
      <c r="BN169" s="264"/>
      <c r="BO169" s="264"/>
    </row>
    <row r="170" spans="2:67" ht="15" customHeight="1" thickTop="1" thickBot="1">
      <c r="B170" s="215"/>
      <c r="C170" s="216"/>
      <c r="D170" s="216"/>
      <c r="E170" s="216"/>
      <c r="F170" s="216"/>
      <c r="G170" s="216"/>
      <c r="H170" s="216"/>
      <c r="I170" s="216"/>
      <c r="J170" s="216"/>
      <c r="K170" s="216"/>
      <c r="L170" s="217"/>
      <c r="M170" s="218"/>
      <c r="N170" s="218"/>
      <c r="O170" s="218"/>
      <c r="P170" s="218"/>
      <c r="Q170" s="218"/>
      <c r="R170" s="218"/>
      <c r="S170" s="218"/>
      <c r="T170" s="218"/>
      <c r="U170" s="218"/>
      <c r="V170" s="218"/>
      <c r="W170" s="218"/>
      <c r="X170" s="218"/>
      <c r="Y170" s="218"/>
      <c r="Z170" s="218"/>
      <c r="AA170" s="218"/>
      <c r="AB170" s="218"/>
      <c r="AC170" s="182"/>
      <c r="AD170" s="182"/>
      <c r="AE170" s="182"/>
      <c r="AF170" s="182"/>
      <c r="AG170" s="246"/>
      <c r="AH170" s="246"/>
      <c r="AI170" s="246"/>
      <c r="AJ170" s="246"/>
      <c r="AK170" s="246"/>
      <c r="AL170" s="246"/>
      <c r="AM170" s="246"/>
      <c r="AN170" s="246"/>
      <c r="AO170" s="246"/>
      <c r="AP170" s="246"/>
      <c r="AQ170" s="246"/>
      <c r="AR170" s="246"/>
      <c r="AS170" s="246"/>
      <c r="AT170" s="247"/>
      <c r="AU170" s="247"/>
      <c r="AV170" s="247"/>
      <c r="AW170" s="246"/>
      <c r="AX170" s="246"/>
      <c r="AY170" s="246"/>
      <c r="AZ170" s="246"/>
      <c r="BA170" s="246"/>
      <c r="BB170" s="246"/>
      <c r="BC170" s="250"/>
      <c r="BD170" s="251"/>
      <c r="BE170" s="250"/>
      <c r="BF170" s="251"/>
      <c r="BG170" s="246"/>
      <c r="BH170" s="246"/>
      <c r="BI170" s="246"/>
      <c r="BJ170" s="260"/>
      <c r="BK170" s="261"/>
      <c r="BL170" s="262"/>
      <c r="BM170" s="263"/>
      <c r="BN170" s="264"/>
      <c r="BO170" s="264"/>
    </row>
    <row r="171" spans="2:67" ht="15" customHeight="1" thickTop="1" thickBot="1">
      <c r="B171" s="209"/>
      <c r="C171" s="210"/>
      <c r="D171" s="210"/>
      <c r="E171" s="210"/>
      <c r="F171" s="210"/>
      <c r="G171" s="210"/>
      <c r="H171" s="210"/>
      <c r="I171" s="210"/>
      <c r="J171" s="210"/>
      <c r="K171" s="210"/>
      <c r="L171" s="211"/>
      <c r="M171" s="218"/>
      <c r="N171" s="218"/>
      <c r="O171" s="218"/>
      <c r="P171" s="218"/>
      <c r="Q171" s="218"/>
      <c r="R171" s="218"/>
      <c r="S171" s="218"/>
      <c r="T171" s="218"/>
      <c r="U171" s="218"/>
      <c r="V171" s="218"/>
      <c r="W171" s="218"/>
      <c r="X171" s="218"/>
      <c r="Y171" s="218"/>
      <c r="Z171" s="218"/>
      <c r="AA171" s="218"/>
      <c r="AB171" s="218"/>
      <c r="AC171" s="182"/>
      <c r="AD171" s="182"/>
      <c r="AE171" s="182"/>
      <c r="AF171" s="182"/>
      <c r="AG171" s="246"/>
      <c r="AH171" s="246"/>
      <c r="AI171" s="246"/>
      <c r="AJ171" s="246"/>
      <c r="AK171" s="246"/>
      <c r="AL171" s="246"/>
      <c r="AM171" s="246"/>
      <c r="AN171" s="246"/>
      <c r="AO171" s="246"/>
      <c r="AP171" s="246"/>
      <c r="AQ171" s="246"/>
      <c r="AR171" s="246"/>
      <c r="AS171" s="246"/>
      <c r="AT171" s="247"/>
      <c r="AU171" s="247"/>
      <c r="AV171" s="247"/>
      <c r="AW171" s="246" t="s">
        <v>48</v>
      </c>
      <c r="AX171" s="246"/>
      <c r="AY171" s="246" t="s">
        <v>49</v>
      </c>
      <c r="AZ171" s="246"/>
      <c r="BA171" s="246" t="s">
        <v>50</v>
      </c>
      <c r="BB171" s="246"/>
      <c r="BC171" s="250"/>
      <c r="BD171" s="251"/>
      <c r="BE171" s="250"/>
      <c r="BF171" s="251"/>
      <c r="BG171" s="246"/>
      <c r="BH171" s="246"/>
      <c r="BI171" s="246"/>
      <c r="BJ171" s="254">
        <f>BJ165+BJ168+BJ177</f>
        <v>610.1</v>
      </c>
      <c r="BK171" s="255"/>
      <c r="BL171" s="256"/>
      <c r="BM171" s="263" t="s">
        <v>265</v>
      </c>
      <c r="BN171" s="264"/>
      <c r="BO171" s="264"/>
    </row>
    <row r="172" spans="2:67" ht="15" customHeight="1" thickTop="1" thickBot="1">
      <c r="B172" s="212"/>
      <c r="C172" s="213"/>
      <c r="D172" s="213"/>
      <c r="E172" s="213"/>
      <c r="F172" s="213"/>
      <c r="G172" s="213"/>
      <c r="H172" s="213"/>
      <c r="I172" s="213"/>
      <c r="J172" s="213"/>
      <c r="K172" s="213"/>
      <c r="L172" s="214"/>
      <c r="M172" s="218"/>
      <c r="N172" s="218"/>
      <c r="O172" s="218"/>
      <c r="P172" s="218"/>
      <c r="Q172" s="218"/>
      <c r="R172" s="218"/>
      <c r="S172" s="218"/>
      <c r="T172" s="218"/>
      <c r="U172" s="218"/>
      <c r="V172" s="218"/>
      <c r="W172" s="218"/>
      <c r="X172" s="218"/>
      <c r="Y172" s="218"/>
      <c r="Z172" s="218"/>
      <c r="AA172" s="218"/>
      <c r="AB172" s="218"/>
      <c r="AC172" s="182"/>
      <c r="AD172" s="182"/>
      <c r="AE172" s="182"/>
      <c r="AF172" s="182"/>
      <c r="AG172" s="246"/>
      <c r="AH172" s="246"/>
      <c r="AI172" s="246"/>
      <c r="AJ172" s="246"/>
      <c r="AK172" s="246"/>
      <c r="AL172" s="246"/>
      <c r="AM172" s="246"/>
      <c r="AN172" s="246"/>
      <c r="AO172" s="246"/>
      <c r="AP172" s="246"/>
      <c r="AQ172" s="246"/>
      <c r="AR172" s="246"/>
      <c r="AS172" s="246"/>
      <c r="AT172" s="247"/>
      <c r="AU172" s="247"/>
      <c r="AV172" s="247"/>
      <c r="AW172" s="246"/>
      <c r="AX172" s="246"/>
      <c r="AY172" s="246"/>
      <c r="AZ172" s="246"/>
      <c r="BA172" s="246"/>
      <c r="BB172" s="246"/>
      <c r="BC172" s="250"/>
      <c r="BD172" s="251"/>
      <c r="BE172" s="250"/>
      <c r="BF172" s="251"/>
      <c r="BG172" s="246"/>
      <c r="BH172" s="246"/>
      <c r="BI172" s="246"/>
      <c r="BJ172" s="257"/>
      <c r="BK172" s="258"/>
      <c r="BL172" s="259"/>
      <c r="BM172" s="263"/>
      <c r="BN172" s="264"/>
      <c r="BO172" s="264"/>
    </row>
    <row r="173" spans="2:67" ht="15" customHeight="1" thickTop="1" thickBot="1">
      <c r="B173" s="215"/>
      <c r="C173" s="216"/>
      <c r="D173" s="216"/>
      <c r="E173" s="216"/>
      <c r="F173" s="216"/>
      <c r="G173" s="216"/>
      <c r="H173" s="216"/>
      <c r="I173" s="216"/>
      <c r="J173" s="216"/>
      <c r="K173" s="216"/>
      <c r="L173" s="217"/>
      <c r="M173" s="218"/>
      <c r="N173" s="218"/>
      <c r="O173" s="218"/>
      <c r="P173" s="218"/>
      <c r="Q173" s="218"/>
      <c r="R173" s="218"/>
      <c r="S173" s="218"/>
      <c r="T173" s="218"/>
      <c r="U173" s="218"/>
      <c r="V173" s="218"/>
      <c r="W173" s="218"/>
      <c r="X173" s="218"/>
      <c r="Y173" s="218"/>
      <c r="Z173" s="218"/>
      <c r="AA173" s="218"/>
      <c r="AB173" s="218"/>
      <c r="AC173" s="182"/>
      <c r="AD173" s="182"/>
      <c r="AE173" s="182"/>
      <c r="AF173" s="182"/>
      <c r="AG173" s="246"/>
      <c r="AH173" s="246"/>
      <c r="AI173" s="246"/>
      <c r="AJ173" s="246"/>
      <c r="AK173" s="246"/>
      <c r="AL173" s="246"/>
      <c r="AM173" s="246"/>
      <c r="AN173" s="246"/>
      <c r="AO173" s="246"/>
      <c r="AP173" s="246"/>
      <c r="AQ173" s="246"/>
      <c r="AR173" s="246"/>
      <c r="AS173" s="246"/>
      <c r="AT173" s="247"/>
      <c r="AU173" s="247"/>
      <c r="AV173" s="247"/>
      <c r="AW173" s="246"/>
      <c r="AX173" s="246"/>
      <c r="AY173" s="246"/>
      <c r="AZ173" s="246"/>
      <c r="BA173" s="246"/>
      <c r="BB173" s="246"/>
      <c r="BC173" s="252"/>
      <c r="BD173" s="253"/>
      <c r="BE173" s="252"/>
      <c r="BF173" s="253"/>
      <c r="BG173" s="246"/>
      <c r="BH173" s="246"/>
      <c r="BI173" s="246"/>
      <c r="BJ173" s="260"/>
      <c r="BK173" s="261"/>
      <c r="BL173" s="262"/>
      <c r="BM173" s="263"/>
      <c r="BN173" s="264"/>
      <c r="BO173" s="264"/>
    </row>
    <row r="174" spans="2:67" ht="15.75" customHeight="1" thickTop="1" thickBot="1">
      <c r="B174" s="209"/>
      <c r="C174" s="210"/>
      <c r="D174" s="210"/>
      <c r="E174" s="210"/>
      <c r="F174" s="210"/>
      <c r="G174" s="210"/>
      <c r="H174" s="210"/>
      <c r="I174" s="210"/>
      <c r="J174" s="210"/>
      <c r="K174" s="210"/>
      <c r="L174" s="211"/>
      <c r="M174" s="218"/>
      <c r="N174" s="218"/>
      <c r="O174" s="218"/>
      <c r="P174" s="218"/>
      <c r="Q174" s="218"/>
      <c r="R174" s="218"/>
      <c r="S174" s="218"/>
      <c r="T174" s="218"/>
      <c r="U174" s="218"/>
      <c r="V174" s="218"/>
      <c r="W174" s="218"/>
      <c r="X174" s="218"/>
      <c r="Y174" s="218"/>
      <c r="Z174" s="218"/>
      <c r="AA174" s="218"/>
      <c r="AB174" s="218"/>
      <c r="AC174" s="182"/>
      <c r="AD174" s="182"/>
      <c r="AE174" s="182"/>
      <c r="AF174" s="182"/>
      <c r="AG174" s="222" t="s">
        <v>144</v>
      </c>
      <c r="AH174" s="223"/>
      <c r="AI174" s="223"/>
      <c r="AJ174" s="223"/>
      <c r="AK174" s="223"/>
      <c r="AL174" s="223"/>
      <c r="AM174" s="223"/>
      <c r="AN174" s="223"/>
      <c r="AO174" s="224"/>
      <c r="AP174" s="231" t="s">
        <v>184</v>
      </c>
      <c r="AQ174" s="231"/>
      <c r="AR174" s="231"/>
      <c r="AS174" s="231"/>
      <c r="AT174" s="200">
        <f>AY174+'16.02'!AT174:AV176</f>
        <v>2</v>
      </c>
      <c r="AU174" s="206"/>
      <c r="AV174" s="201"/>
      <c r="AW174" s="188">
        <f>'16.02'!BG174</f>
        <v>1</v>
      </c>
      <c r="AX174" s="189"/>
      <c r="AY174" s="194"/>
      <c r="AZ174" s="195"/>
      <c r="BA174" s="188"/>
      <c r="BB174" s="189"/>
      <c r="BC174" s="200">
        <f>BA174+'16.02'!BC174</f>
        <v>0</v>
      </c>
      <c r="BD174" s="201"/>
      <c r="BE174" s="200">
        <f>BA174+'16.02'!BE174</f>
        <v>1</v>
      </c>
      <c r="BF174" s="201"/>
      <c r="BG174" s="200">
        <f>AW174+AY174-BA174</f>
        <v>1</v>
      </c>
      <c r="BH174" s="206"/>
      <c r="BI174" s="201"/>
      <c r="BJ174" s="254">
        <f>IF(AG45&gt;0,(AG36/1000)^2*AG45*0.7854*1.3,0)</f>
        <v>0</v>
      </c>
      <c r="BK174" s="255"/>
      <c r="BL174" s="256"/>
      <c r="BM174" s="263" t="s">
        <v>279</v>
      </c>
      <c r="BN174" s="264"/>
      <c r="BO174" s="264"/>
    </row>
    <row r="175" spans="2:67" ht="15" customHeight="1" thickTop="1" thickBot="1">
      <c r="B175" s="212"/>
      <c r="C175" s="213"/>
      <c r="D175" s="213"/>
      <c r="E175" s="213"/>
      <c r="F175" s="213"/>
      <c r="G175" s="213"/>
      <c r="H175" s="213"/>
      <c r="I175" s="213"/>
      <c r="J175" s="213"/>
      <c r="K175" s="213"/>
      <c r="L175" s="214"/>
      <c r="M175" s="218"/>
      <c r="N175" s="218"/>
      <c r="O175" s="218"/>
      <c r="P175" s="218"/>
      <c r="Q175" s="218"/>
      <c r="R175" s="218"/>
      <c r="S175" s="218"/>
      <c r="T175" s="218"/>
      <c r="U175" s="218"/>
      <c r="V175" s="218"/>
      <c r="W175" s="218"/>
      <c r="X175" s="218"/>
      <c r="Y175" s="218"/>
      <c r="Z175" s="218"/>
      <c r="AA175" s="218"/>
      <c r="AB175" s="218"/>
      <c r="AC175" s="182"/>
      <c r="AD175" s="182"/>
      <c r="AE175" s="182"/>
      <c r="AF175" s="182"/>
      <c r="AG175" s="225"/>
      <c r="AH175" s="226"/>
      <c r="AI175" s="226"/>
      <c r="AJ175" s="226"/>
      <c r="AK175" s="226"/>
      <c r="AL175" s="226"/>
      <c r="AM175" s="226"/>
      <c r="AN175" s="226"/>
      <c r="AO175" s="227"/>
      <c r="AP175" s="231"/>
      <c r="AQ175" s="231"/>
      <c r="AR175" s="231"/>
      <c r="AS175" s="231"/>
      <c r="AT175" s="202"/>
      <c r="AU175" s="207"/>
      <c r="AV175" s="203"/>
      <c r="AW175" s="190"/>
      <c r="AX175" s="191"/>
      <c r="AY175" s="196"/>
      <c r="AZ175" s="197"/>
      <c r="BA175" s="190"/>
      <c r="BB175" s="191"/>
      <c r="BC175" s="202"/>
      <c r="BD175" s="203"/>
      <c r="BE175" s="202"/>
      <c r="BF175" s="203"/>
      <c r="BG175" s="202"/>
      <c r="BH175" s="207"/>
      <c r="BI175" s="203"/>
      <c r="BJ175" s="257"/>
      <c r="BK175" s="258"/>
      <c r="BL175" s="259"/>
      <c r="BM175" s="263"/>
      <c r="BN175" s="264"/>
      <c r="BO175" s="264"/>
    </row>
    <row r="176" spans="2:67" ht="15" customHeight="1" thickTop="1" thickBot="1">
      <c r="B176" s="215"/>
      <c r="C176" s="216"/>
      <c r="D176" s="216"/>
      <c r="E176" s="216"/>
      <c r="F176" s="216"/>
      <c r="G176" s="216"/>
      <c r="H176" s="216"/>
      <c r="I176" s="216"/>
      <c r="J176" s="216"/>
      <c r="K176" s="216"/>
      <c r="L176" s="217"/>
      <c r="M176" s="218"/>
      <c r="N176" s="218"/>
      <c r="O176" s="218"/>
      <c r="P176" s="218"/>
      <c r="Q176" s="218"/>
      <c r="R176" s="218"/>
      <c r="S176" s="218"/>
      <c r="T176" s="218"/>
      <c r="U176" s="218"/>
      <c r="V176" s="218"/>
      <c r="W176" s="218"/>
      <c r="X176" s="218"/>
      <c r="Y176" s="218"/>
      <c r="Z176" s="218"/>
      <c r="AA176" s="218"/>
      <c r="AB176" s="218"/>
      <c r="AC176" s="182"/>
      <c r="AD176" s="182"/>
      <c r="AE176" s="182"/>
      <c r="AF176" s="182"/>
      <c r="AG176" s="228"/>
      <c r="AH176" s="229"/>
      <c r="AI176" s="229"/>
      <c r="AJ176" s="229"/>
      <c r="AK176" s="229"/>
      <c r="AL176" s="229"/>
      <c r="AM176" s="229"/>
      <c r="AN176" s="229"/>
      <c r="AO176" s="230"/>
      <c r="AP176" s="231"/>
      <c r="AQ176" s="231"/>
      <c r="AR176" s="231"/>
      <c r="AS176" s="231"/>
      <c r="AT176" s="204"/>
      <c r="AU176" s="208"/>
      <c r="AV176" s="205"/>
      <c r="AW176" s="192"/>
      <c r="AX176" s="193"/>
      <c r="AY176" s="198"/>
      <c r="AZ176" s="199"/>
      <c r="BA176" s="192"/>
      <c r="BB176" s="193"/>
      <c r="BC176" s="204"/>
      <c r="BD176" s="205"/>
      <c r="BE176" s="204"/>
      <c r="BF176" s="205"/>
      <c r="BG176" s="204"/>
      <c r="BH176" s="208"/>
      <c r="BI176" s="205"/>
      <c r="BJ176" s="260"/>
      <c r="BK176" s="261"/>
      <c r="BL176" s="262"/>
      <c r="BM176" s="263"/>
      <c r="BN176" s="264"/>
      <c r="BO176" s="264"/>
    </row>
    <row r="177" spans="2:67" ht="15" customHeight="1" thickTop="1" thickBot="1">
      <c r="B177" s="209"/>
      <c r="C177" s="210"/>
      <c r="D177" s="210"/>
      <c r="E177" s="210"/>
      <c r="F177" s="210"/>
      <c r="G177" s="210"/>
      <c r="H177" s="210"/>
      <c r="I177" s="210"/>
      <c r="J177" s="210"/>
      <c r="K177" s="210"/>
      <c r="L177" s="211"/>
      <c r="M177" s="182"/>
      <c r="N177" s="182"/>
      <c r="O177" s="182"/>
      <c r="P177" s="182"/>
      <c r="Q177" s="218"/>
      <c r="R177" s="218"/>
      <c r="S177" s="218"/>
      <c r="T177" s="218"/>
      <c r="U177" s="218"/>
      <c r="V177" s="218"/>
      <c r="W177" s="218"/>
      <c r="X177" s="218"/>
      <c r="Y177" s="218"/>
      <c r="Z177" s="218"/>
      <c r="AA177" s="218"/>
      <c r="AB177" s="218"/>
      <c r="AC177" s="218"/>
      <c r="AD177" s="218"/>
      <c r="AE177" s="218"/>
      <c r="AF177" s="218"/>
      <c r="AG177" s="222" t="s">
        <v>145</v>
      </c>
      <c r="AH177" s="223"/>
      <c r="AI177" s="223"/>
      <c r="AJ177" s="223"/>
      <c r="AK177" s="223"/>
      <c r="AL177" s="223"/>
      <c r="AM177" s="223"/>
      <c r="AN177" s="223"/>
      <c r="AO177" s="224"/>
      <c r="AP177" s="231" t="s">
        <v>184</v>
      </c>
      <c r="AQ177" s="231"/>
      <c r="AR177" s="231"/>
      <c r="AS177" s="231"/>
      <c r="AT177" s="200">
        <f>AY177+'16.02'!AT177:AV179</f>
        <v>0</v>
      </c>
      <c r="AU177" s="206"/>
      <c r="AV177" s="201"/>
      <c r="AW177" s="188">
        <f>'16.02'!BG177</f>
        <v>0</v>
      </c>
      <c r="AX177" s="189"/>
      <c r="AY177" s="194"/>
      <c r="AZ177" s="195"/>
      <c r="BA177" s="188"/>
      <c r="BB177" s="189"/>
      <c r="BC177" s="200">
        <f>BA177+'16.02'!BC177</f>
        <v>0</v>
      </c>
      <c r="BD177" s="201"/>
      <c r="BE177" s="200">
        <f>BA177+'16.02'!BE177</f>
        <v>0</v>
      </c>
      <c r="BF177" s="201"/>
      <c r="BG177" s="200">
        <f>AW177+AY177-BA177</f>
        <v>0</v>
      </c>
      <c r="BH177" s="206"/>
      <c r="BI177" s="201"/>
      <c r="BJ177" s="254">
        <v>1.1000000000000001</v>
      </c>
      <c r="BK177" s="255"/>
      <c r="BL177" s="256"/>
      <c r="BM177" s="263" t="s">
        <v>371</v>
      </c>
      <c r="BN177" s="264"/>
      <c r="BO177" s="264"/>
    </row>
    <row r="178" spans="2:67" ht="15.75" customHeight="1" thickTop="1" thickBot="1">
      <c r="B178" s="212"/>
      <c r="C178" s="213"/>
      <c r="D178" s="213"/>
      <c r="E178" s="213"/>
      <c r="F178" s="213"/>
      <c r="G178" s="213"/>
      <c r="H178" s="213"/>
      <c r="I178" s="213"/>
      <c r="J178" s="213"/>
      <c r="K178" s="213"/>
      <c r="L178" s="214"/>
      <c r="M178" s="182"/>
      <c r="N178" s="182"/>
      <c r="O178" s="182"/>
      <c r="P178" s="182"/>
      <c r="Q178" s="218"/>
      <c r="R178" s="218"/>
      <c r="S178" s="218"/>
      <c r="T178" s="218"/>
      <c r="U178" s="218"/>
      <c r="V178" s="218"/>
      <c r="W178" s="218"/>
      <c r="X178" s="218"/>
      <c r="Y178" s="218"/>
      <c r="Z178" s="218"/>
      <c r="AA178" s="218"/>
      <c r="AB178" s="218"/>
      <c r="AC178" s="218"/>
      <c r="AD178" s="218"/>
      <c r="AE178" s="218"/>
      <c r="AF178" s="218"/>
      <c r="AG178" s="225"/>
      <c r="AH178" s="226"/>
      <c r="AI178" s="226"/>
      <c r="AJ178" s="226"/>
      <c r="AK178" s="226"/>
      <c r="AL178" s="226"/>
      <c r="AM178" s="226"/>
      <c r="AN178" s="226"/>
      <c r="AO178" s="227"/>
      <c r="AP178" s="231"/>
      <c r="AQ178" s="231"/>
      <c r="AR178" s="231"/>
      <c r="AS178" s="231"/>
      <c r="AT178" s="202"/>
      <c r="AU178" s="207"/>
      <c r="AV178" s="203"/>
      <c r="AW178" s="190"/>
      <c r="AX178" s="191"/>
      <c r="AY178" s="196"/>
      <c r="AZ178" s="197"/>
      <c r="BA178" s="190"/>
      <c r="BB178" s="191"/>
      <c r="BC178" s="202"/>
      <c r="BD178" s="203"/>
      <c r="BE178" s="202"/>
      <c r="BF178" s="203"/>
      <c r="BG178" s="202"/>
      <c r="BH178" s="207"/>
      <c r="BI178" s="203"/>
      <c r="BJ178" s="257"/>
      <c r="BK178" s="258"/>
      <c r="BL178" s="259"/>
      <c r="BM178" s="263"/>
      <c r="BN178" s="264"/>
      <c r="BO178" s="264"/>
    </row>
    <row r="179" spans="2:67" ht="15.75" customHeight="1" thickTop="1" thickBot="1">
      <c r="B179" s="215"/>
      <c r="C179" s="216"/>
      <c r="D179" s="216"/>
      <c r="E179" s="216"/>
      <c r="F179" s="216"/>
      <c r="G179" s="216"/>
      <c r="H179" s="216"/>
      <c r="I179" s="216"/>
      <c r="J179" s="216"/>
      <c r="K179" s="216"/>
      <c r="L179" s="217"/>
      <c r="M179" s="182"/>
      <c r="N179" s="182"/>
      <c r="O179" s="182"/>
      <c r="P179" s="182"/>
      <c r="Q179" s="218"/>
      <c r="R179" s="218"/>
      <c r="S179" s="218"/>
      <c r="T179" s="218"/>
      <c r="U179" s="218"/>
      <c r="V179" s="218"/>
      <c r="W179" s="218"/>
      <c r="X179" s="218"/>
      <c r="Y179" s="218"/>
      <c r="Z179" s="218"/>
      <c r="AA179" s="218"/>
      <c r="AB179" s="218"/>
      <c r="AC179" s="218"/>
      <c r="AD179" s="218"/>
      <c r="AE179" s="218"/>
      <c r="AF179" s="218"/>
      <c r="AG179" s="228"/>
      <c r="AH179" s="229"/>
      <c r="AI179" s="229"/>
      <c r="AJ179" s="229"/>
      <c r="AK179" s="229"/>
      <c r="AL179" s="229"/>
      <c r="AM179" s="229"/>
      <c r="AN179" s="229"/>
      <c r="AO179" s="230"/>
      <c r="AP179" s="231"/>
      <c r="AQ179" s="231"/>
      <c r="AR179" s="231"/>
      <c r="AS179" s="231"/>
      <c r="AT179" s="204"/>
      <c r="AU179" s="208"/>
      <c r="AV179" s="205"/>
      <c r="AW179" s="192"/>
      <c r="AX179" s="193"/>
      <c r="AY179" s="198"/>
      <c r="AZ179" s="199"/>
      <c r="BA179" s="192"/>
      <c r="BB179" s="193"/>
      <c r="BC179" s="204"/>
      <c r="BD179" s="205"/>
      <c r="BE179" s="204"/>
      <c r="BF179" s="205"/>
      <c r="BG179" s="204"/>
      <c r="BH179" s="208"/>
      <c r="BI179" s="205"/>
      <c r="BJ179" s="260"/>
      <c r="BK179" s="261"/>
      <c r="BL179" s="262"/>
      <c r="BM179" s="263"/>
      <c r="BN179" s="264"/>
      <c r="BO179" s="264"/>
    </row>
    <row r="180" spans="2:67" ht="15.75" customHeight="1" thickTop="1" thickBot="1">
      <c r="B180" s="209"/>
      <c r="C180" s="210"/>
      <c r="D180" s="210"/>
      <c r="E180" s="210"/>
      <c r="F180" s="210"/>
      <c r="G180" s="210"/>
      <c r="H180" s="210"/>
      <c r="I180" s="210"/>
      <c r="J180" s="210"/>
      <c r="K180" s="210"/>
      <c r="L180" s="211"/>
      <c r="M180" s="244"/>
      <c r="N180" s="244"/>
      <c r="O180" s="244"/>
      <c r="P180" s="244"/>
      <c r="Q180" s="245"/>
      <c r="R180" s="245"/>
      <c r="S180" s="245"/>
      <c r="T180" s="245"/>
      <c r="U180" s="245"/>
      <c r="V180" s="245"/>
      <c r="W180" s="245"/>
      <c r="X180" s="245"/>
      <c r="Y180" s="245"/>
      <c r="Z180" s="245"/>
      <c r="AA180" s="245"/>
      <c r="AB180" s="245"/>
      <c r="AC180" s="218"/>
      <c r="AD180" s="218"/>
      <c r="AE180" s="218"/>
      <c r="AF180" s="218"/>
      <c r="AG180" s="222" t="s">
        <v>147</v>
      </c>
      <c r="AH180" s="223"/>
      <c r="AI180" s="223"/>
      <c r="AJ180" s="223"/>
      <c r="AK180" s="223"/>
      <c r="AL180" s="223"/>
      <c r="AM180" s="223"/>
      <c r="AN180" s="223"/>
      <c r="AO180" s="224"/>
      <c r="AP180" s="231" t="s">
        <v>184</v>
      </c>
      <c r="AQ180" s="231"/>
      <c r="AR180" s="231"/>
      <c r="AS180" s="231"/>
      <c r="AT180" s="200">
        <f>AY180+'16.02'!AT180:AV182</f>
        <v>2</v>
      </c>
      <c r="AU180" s="206"/>
      <c r="AV180" s="201"/>
      <c r="AW180" s="188">
        <f>'16.02'!BG180</f>
        <v>0</v>
      </c>
      <c r="AX180" s="189"/>
      <c r="AY180" s="194"/>
      <c r="AZ180" s="195"/>
      <c r="BA180" s="188"/>
      <c r="BB180" s="189"/>
      <c r="BC180" s="200">
        <f>BA180+'16.02'!BC180</f>
        <v>0</v>
      </c>
      <c r="BD180" s="201"/>
      <c r="BE180" s="200">
        <f>BA180+'16.02'!BE180</f>
        <v>2</v>
      </c>
      <c r="BF180" s="201"/>
      <c r="BG180" s="200">
        <f>AW180+AY180-BA180</f>
        <v>0</v>
      </c>
      <c r="BH180" s="206"/>
      <c r="BI180" s="201"/>
    </row>
    <row r="181" spans="2:67" ht="15.75" customHeight="1" thickTop="1" thickBot="1">
      <c r="B181" s="212"/>
      <c r="C181" s="213"/>
      <c r="D181" s="213"/>
      <c r="E181" s="213"/>
      <c r="F181" s="213"/>
      <c r="G181" s="213"/>
      <c r="H181" s="213"/>
      <c r="I181" s="213"/>
      <c r="J181" s="213"/>
      <c r="K181" s="213"/>
      <c r="L181" s="214"/>
      <c r="M181" s="244"/>
      <c r="N181" s="244"/>
      <c r="O181" s="244"/>
      <c r="P181" s="244"/>
      <c r="Q181" s="245"/>
      <c r="R181" s="245"/>
      <c r="S181" s="245"/>
      <c r="T181" s="245"/>
      <c r="U181" s="245"/>
      <c r="V181" s="245"/>
      <c r="W181" s="245"/>
      <c r="X181" s="245"/>
      <c r="Y181" s="245"/>
      <c r="Z181" s="245"/>
      <c r="AA181" s="245"/>
      <c r="AB181" s="245"/>
      <c r="AC181" s="218"/>
      <c r="AD181" s="218"/>
      <c r="AE181" s="218"/>
      <c r="AF181" s="218"/>
      <c r="AG181" s="225"/>
      <c r="AH181" s="226"/>
      <c r="AI181" s="226"/>
      <c r="AJ181" s="226"/>
      <c r="AK181" s="226"/>
      <c r="AL181" s="226"/>
      <c r="AM181" s="226"/>
      <c r="AN181" s="226"/>
      <c r="AO181" s="227"/>
      <c r="AP181" s="231"/>
      <c r="AQ181" s="231"/>
      <c r="AR181" s="231"/>
      <c r="AS181" s="231"/>
      <c r="AT181" s="202"/>
      <c r="AU181" s="207"/>
      <c r="AV181" s="203"/>
      <c r="AW181" s="190"/>
      <c r="AX181" s="191"/>
      <c r="AY181" s="196"/>
      <c r="AZ181" s="197"/>
      <c r="BA181" s="190"/>
      <c r="BB181" s="191"/>
      <c r="BC181" s="202"/>
      <c r="BD181" s="203"/>
      <c r="BE181" s="202"/>
      <c r="BF181" s="203"/>
      <c r="BG181" s="202"/>
      <c r="BH181" s="207"/>
      <c r="BI181" s="203"/>
    </row>
    <row r="182" spans="2:67" ht="15.75" customHeight="1" thickTop="1" thickBot="1">
      <c r="B182" s="215"/>
      <c r="C182" s="216"/>
      <c r="D182" s="216"/>
      <c r="E182" s="216"/>
      <c r="F182" s="216"/>
      <c r="G182" s="216"/>
      <c r="H182" s="216"/>
      <c r="I182" s="216"/>
      <c r="J182" s="216"/>
      <c r="K182" s="216"/>
      <c r="L182" s="217"/>
      <c r="M182" s="244"/>
      <c r="N182" s="244"/>
      <c r="O182" s="244"/>
      <c r="P182" s="244"/>
      <c r="Q182" s="245"/>
      <c r="R182" s="245"/>
      <c r="S182" s="245"/>
      <c r="T182" s="245"/>
      <c r="U182" s="245"/>
      <c r="V182" s="245"/>
      <c r="W182" s="245"/>
      <c r="X182" s="245"/>
      <c r="Y182" s="245"/>
      <c r="Z182" s="245"/>
      <c r="AA182" s="245"/>
      <c r="AB182" s="245"/>
      <c r="AC182" s="218"/>
      <c r="AD182" s="218"/>
      <c r="AE182" s="218"/>
      <c r="AF182" s="218"/>
      <c r="AG182" s="228"/>
      <c r="AH182" s="229"/>
      <c r="AI182" s="229"/>
      <c r="AJ182" s="229"/>
      <c r="AK182" s="229"/>
      <c r="AL182" s="229"/>
      <c r="AM182" s="229"/>
      <c r="AN182" s="229"/>
      <c r="AO182" s="230"/>
      <c r="AP182" s="231"/>
      <c r="AQ182" s="231"/>
      <c r="AR182" s="231"/>
      <c r="AS182" s="231"/>
      <c r="AT182" s="204"/>
      <c r="AU182" s="208"/>
      <c r="AV182" s="205"/>
      <c r="AW182" s="192"/>
      <c r="AX182" s="193"/>
      <c r="AY182" s="198"/>
      <c r="AZ182" s="199"/>
      <c r="BA182" s="192"/>
      <c r="BB182" s="193"/>
      <c r="BC182" s="204"/>
      <c r="BD182" s="205"/>
      <c r="BE182" s="204"/>
      <c r="BF182" s="205"/>
      <c r="BG182" s="204"/>
      <c r="BH182" s="208"/>
      <c r="BI182" s="205"/>
    </row>
    <row r="183" spans="2:67" ht="15.75" customHeight="1" thickTop="1" thickBot="1">
      <c r="B183" s="209"/>
      <c r="C183" s="210"/>
      <c r="D183" s="210"/>
      <c r="E183" s="210"/>
      <c r="F183" s="210"/>
      <c r="G183" s="210"/>
      <c r="H183" s="210"/>
      <c r="I183" s="210"/>
      <c r="J183" s="210"/>
      <c r="K183" s="210"/>
      <c r="L183" s="211"/>
      <c r="M183" s="188"/>
      <c r="N183" s="241"/>
      <c r="O183" s="241"/>
      <c r="P183" s="189"/>
      <c r="Q183" s="188"/>
      <c r="R183" s="241"/>
      <c r="S183" s="241"/>
      <c r="T183" s="189"/>
      <c r="U183" s="188"/>
      <c r="V183" s="241"/>
      <c r="W183" s="241"/>
      <c r="X183" s="189"/>
      <c r="Y183" s="188"/>
      <c r="Z183" s="241"/>
      <c r="AA183" s="241"/>
      <c r="AB183" s="189"/>
      <c r="AC183" s="194"/>
      <c r="AD183" s="219"/>
      <c r="AE183" s="219"/>
      <c r="AF183" s="195"/>
      <c r="AG183" s="222" t="s">
        <v>148</v>
      </c>
      <c r="AH183" s="223"/>
      <c r="AI183" s="223"/>
      <c r="AJ183" s="223"/>
      <c r="AK183" s="223"/>
      <c r="AL183" s="223"/>
      <c r="AM183" s="223"/>
      <c r="AN183" s="223"/>
      <c r="AO183" s="224"/>
      <c r="AP183" s="231" t="s">
        <v>184</v>
      </c>
      <c r="AQ183" s="231"/>
      <c r="AR183" s="231"/>
      <c r="AS183" s="231"/>
      <c r="AT183" s="200">
        <f>AY183+'16.02'!AT183:AV185</f>
        <v>4</v>
      </c>
      <c r="AU183" s="206"/>
      <c r="AV183" s="201"/>
      <c r="AW183" s="188">
        <f>'16.02'!BG183</f>
        <v>1</v>
      </c>
      <c r="AX183" s="189"/>
      <c r="AY183" s="194"/>
      <c r="AZ183" s="195"/>
      <c r="BA183" s="188"/>
      <c r="BB183" s="189"/>
      <c r="BC183" s="200">
        <f>BA183+'16.02'!BC183</f>
        <v>3</v>
      </c>
      <c r="BD183" s="201"/>
      <c r="BE183" s="200">
        <f>BA183+'16.02'!BE183</f>
        <v>3</v>
      </c>
      <c r="BF183" s="201"/>
      <c r="BG183" s="200">
        <f>AW183+AY183-BA183</f>
        <v>1</v>
      </c>
      <c r="BH183" s="206"/>
      <c r="BI183" s="201"/>
    </row>
    <row r="184" spans="2:67" ht="15.75" customHeight="1" thickTop="1" thickBot="1">
      <c r="B184" s="212"/>
      <c r="C184" s="213"/>
      <c r="D184" s="213"/>
      <c r="E184" s="213"/>
      <c r="F184" s="213"/>
      <c r="G184" s="213"/>
      <c r="H184" s="213"/>
      <c r="I184" s="213"/>
      <c r="J184" s="213"/>
      <c r="K184" s="213"/>
      <c r="L184" s="214"/>
      <c r="M184" s="190"/>
      <c r="N184" s="242"/>
      <c r="O184" s="242"/>
      <c r="P184" s="191"/>
      <c r="Q184" s="190"/>
      <c r="R184" s="242"/>
      <c r="S184" s="242"/>
      <c r="T184" s="191"/>
      <c r="U184" s="190"/>
      <c r="V184" s="242"/>
      <c r="W184" s="242"/>
      <c r="X184" s="191"/>
      <c r="Y184" s="190"/>
      <c r="Z184" s="242"/>
      <c r="AA184" s="242"/>
      <c r="AB184" s="191"/>
      <c r="AC184" s="196"/>
      <c r="AD184" s="220"/>
      <c r="AE184" s="220"/>
      <c r="AF184" s="197"/>
      <c r="AG184" s="225"/>
      <c r="AH184" s="226"/>
      <c r="AI184" s="226"/>
      <c r="AJ184" s="226"/>
      <c r="AK184" s="226"/>
      <c r="AL184" s="226"/>
      <c r="AM184" s="226"/>
      <c r="AN184" s="226"/>
      <c r="AO184" s="227"/>
      <c r="AP184" s="231"/>
      <c r="AQ184" s="231"/>
      <c r="AR184" s="231"/>
      <c r="AS184" s="231"/>
      <c r="AT184" s="202"/>
      <c r="AU184" s="207"/>
      <c r="AV184" s="203"/>
      <c r="AW184" s="190"/>
      <c r="AX184" s="191"/>
      <c r="AY184" s="196"/>
      <c r="AZ184" s="197"/>
      <c r="BA184" s="190"/>
      <c r="BB184" s="191"/>
      <c r="BC184" s="202"/>
      <c r="BD184" s="203"/>
      <c r="BE184" s="202"/>
      <c r="BF184" s="203"/>
      <c r="BG184" s="202"/>
      <c r="BH184" s="207"/>
      <c r="BI184" s="203"/>
    </row>
    <row r="185" spans="2:67" ht="15.75" customHeight="1" thickTop="1" thickBot="1">
      <c r="B185" s="215"/>
      <c r="C185" s="216"/>
      <c r="D185" s="216"/>
      <c r="E185" s="216"/>
      <c r="F185" s="216"/>
      <c r="G185" s="216"/>
      <c r="H185" s="216"/>
      <c r="I185" s="216"/>
      <c r="J185" s="216"/>
      <c r="K185" s="216"/>
      <c r="L185" s="217"/>
      <c r="M185" s="192"/>
      <c r="N185" s="243"/>
      <c r="O185" s="243"/>
      <c r="P185" s="193"/>
      <c r="Q185" s="192"/>
      <c r="R185" s="243"/>
      <c r="S185" s="243"/>
      <c r="T185" s="193"/>
      <c r="U185" s="192"/>
      <c r="V185" s="243"/>
      <c r="W185" s="243"/>
      <c r="X185" s="193"/>
      <c r="Y185" s="192"/>
      <c r="Z185" s="243"/>
      <c r="AA185" s="243"/>
      <c r="AB185" s="193"/>
      <c r="AC185" s="198"/>
      <c r="AD185" s="221"/>
      <c r="AE185" s="221"/>
      <c r="AF185" s="199"/>
      <c r="AG185" s="228"/>
      <c r="AH185" s="229"/>
      <c r="AI185" s="229"/>
      <c r="AJ185" s="229"/>
      <c r="AK185" s="229"/>
      <c r="AL185" s="229"/>
      <c r="AM185" s="229"/>
      <c r="AN185" s="229"/>
      <c r="AO185" s="230"/>
      <c r="AP185" s="231"/>
      <c r="AQ185" s="231"/>
      <c r="AR185" s="231"/>
      <c r="AS185" s="231"/>
      <c r="AT185" s="204"/>
      <c r="AU185" s="208"/>
      <c r="AV185" s="205"/>
      <c r="AW185" s="192"/>
      <c r="AX185" s="193"/>
      <c r="AY185" s="198"/>
      <c r="AZ185" s="199"/>
      <c r="BA185" s="192"/>
      <c r="BB185" s="193"/>
      <c r="BC185" s="204"/>
      <c r="BD185" s="205"/>
      <c r="BE185" s="204"/>
      <c r="BF185" s="205"/>
      <c r="BG185" s="204"/>
      <c r="BH185" s="208"/>
      <c r="BI185" s="205"/>
    </row>
    <row r="186" spans="2:67" ht="15.75" customHeight="1" thickTop="1" thickBot="1">
      <c r="B186" s="209"/>
      <c r="C186" s="210"/>
      <c r="D186" s="210"/>
      <c r="E186" s="210"/>
      <c r="F186" s="210"/>
      <c r="G186" s="210"/>
      <c r="H186" s="210"/>
      <c r="I186" s="210"/>
      <c r="J186" s="210"/>
      <c r="K186" s="210"/>
      <c r="L186" s="211"/>
      <c r="M186" s="188"/>
      <c r="N186" s="241"/>
      <c r="O186" s="241"/>
      <c r="P186" s="189"/>
      <c r="Q186" s="188"/>
      <c r="R186" s="241"/>
      <c r="S186" s="241"/>
      <c r="T186" s="189"/>
      <c r="U186" s="188"/>
      <c r="V186" s="241"/>
      <c r="W186" s="241"/>
      <c r="X186" s="189"/>
      <c r="Y186" s="188"/>
      <c r="Z186" s="241"/>
      <c r="AA186" s="241"/>
      <c r="AB186" s="189"/>
      <c r="AC186" s="194"/>
      <c r="AD186" s="219"/>
      <c r="AE186" s="219"/>
      <c r="AF186" s="195"/>
      <c r="AG186" s="222" t="s">
        <v>149</v>
      </c>
      <c r="AH186" s="223"/>
      <c r="AI186" s="223"/>
      <c r="AJ186" s="223"/>
      <c r="AK186" s="223"/>
      <c r="AL186" s="223"/>
      <c r="AM186" s="223"/>
      <c r="AN186" s="223"/>
      <c r="AO186" s="224"/>
      <c r="AP186" s="231" t="s">
        <v>184</v>
      </c>
      <c r="AQ186" s="231"/>
      <c r="AR186" s="231"/>
      <c r="AS186" s="231"/>
      <c r="AT186" s="200">
        <f>AY186+'16.02'!AT186:AV188</f>
        <v>2</v>
      </c>
      <c r="AU186" s="206"/>
      <c r="AV186" s="201"/>
      <c r="AW186" s="188">
        <f>'16.02'!BG186</f>
        <v>2</v>
      </c>
      <c r="AX186" s="189"/>
      <c r="AY186" s="194"/>
      <c r="AZ186" s="195"/>
      <c r="BA186" s="188"/>
      <c r="BB186" s="189"/>
      <c r="BC186" s="200">
        <f>BA186+'16.02'!BC186</f>
        <v>0</v>
      </c>
      <c r="BD186" s="201"/>
      <c r="BE186" s="200">
        <f>BA186+'16.02'!BE186</f>
        <v>0</v>
      </c>
      <c r="BF186" s="201"/>
      <c r="BG186" s="200">
        <f>AW186+AY186-BA186</f>
        <v>2</v>
      </c>
      <c r="BH186" s="206"/>
      <c r="BI186" s="201"/>
    </row>
    <row r="187" spans="2:67" ht="15.75" customHeight="1" thickTop="1" thickBot="1">
      <c r="B187" s="212"/>
      <c r="C187" s="213"/>
      <c r="D187" s="213"/>
      <c r="E187" s="213"/>
      <c r="F187" s="213"/>
      <c r="G187" s="213"/>
      <c r="H187" s="213"/>
      <c r="I187" s="213"/>
      <c r="J187" s="213"/>
      <c r="K187" s="213"/>
      <c r="L187" s="214"/>
      <c r="M187" s="190"/>
      <c r="N187" s="242"/>
      <c r="O187" s="242"/>
      <c r="P187" s="191"/>
      <c r="Q187" s="190"/>
      <c r="R187" s="242"/>
      <c r="S187" s="242"/>
      <c r="T187" s="191"/>
      <c r="U187" s="190"/>
      <c r="V187" s="242"/>
      <c r="W187" s="242"/>
      <c r="X187" s="191"/>
      <c r="Y187" s="190"/>
      <c r="Z187" s="242"/>
      <c r="AA187" s="242"/>
      <c r="AB187" s="191"/>
      <c r="AC187" s="196"/>
      <c r="AD187" s="220"/>
      <c r="AE187" s="220"/>
      <c r="AF187" s="197"/>
      <c r="AG187" s="225"/>
      <c r="AH187" s="226"/>
      <c r="AI187" s="226"/>
      <c r="AJ187" s="226"/>
      <c r="AK187" s="226"/>
      <c r="AL187" s="226"/>
      <c r="AM187" s="226"/>
      <c r="AN187" s="226"/>
      <c r="AO187" s="227"/>
      <c r="AP187" s="231"/>
      <c r="AQ187" s="231"/>
      <c r="AR187" s="231"/>
      <c r="AS187" s="231"/>
      <c r="AT187" s="202"/>
      <c r="AU187" s="207"/>
      <c r="AV187" s="203"/>
      <c r="AW187" s="190"/>
      <c r="AX187" s="191"/>
      <c r="AY187" s="196"/>
      <c r="AZ187" s="197"/>
      <c r="BA187" s="190"/>
      <c r="BB187" s="191"/>
      <c r="BC187" s="202"/>
      <c r="BD187" s="203"/>
      <c r="BE187" s="202"/>
      <c r="BF187" s="203"/>
      <c r="BG187" s="202"/>
      <c r="BH187" s="207"/>
      <c r="BI187" s="203"/>
    </row>
    <row r="188" spans="2:67" ht="15.75" customHeight="1" thickTop="1" thickBot="1">
      <c r="B188" s="215"/>
      <c r="C188" s="216"/>
      <c r="D188" s="216"/>
      <c r="E188" s="216"/>
      <c r="F188" s="216"/>
      <c r="G188" s="216"/>
      <c r="H188" s="216"/>
      <c r="I188" s="216"/>
      <c r="J188" s="216"/>
      <c r="K188" s="216"/>
      <c r="L188" s="217"/>
      <c r="M188" s="192"/>
      <c r="N188" s="243"/>
      <c r="O188" s="243"/>
      <c r="P188" s="193"/>
      <c r="Q188" s="192"/>
      <c r="R188" s="243"/>
      <c r="S188" s="243"/>
      <c r="T188" s="193"/>
      <c r="U188" s="192"/>
      <c r="V188" s="243"/>
      <c r="W188" s="243"/>
      <c r="X188" s="193"/>
      <c r="Y188" s="192"/>
      <c r="Z188" s="243"/>
      <c r="AA188" s="243"/>
      <c r="AB188" s="193"/>
      <c r="AC188" s="198"/>
      <c r="AD188" s="221"/>
      <c r="AE188" s="221"/>
      <c r="AF188" s="199"/>
      <c r="AG188" s="228"/>
      <c r="AH188" s="229"/>
      <c r="AI188" s="229"/>
      <c r="AJ188" s="229"/>
      <c r="AK188" s="229"/>
      <c r="AL188" s="229"/>
      <c r="AM188" s="229"/>
      <c r="AN188" s="229"/>
      <c r="AO188" s="230"/>
      <c r="AP188" s="231"/>
      <c r="AQ188" s="231"/>
      <c r="AR188" s="231"/>
      <c r="AS188" s="231"/>
      <c r="AT188" s="204"/>
      <c r="AU188" s="208"/>
      <c r="AV188" s="205"/>
      <c r="AW188" s="192"/>
      <c r="AX188" s="193"/>
      <c r="AY188" s="198"/>
      <c r="AZ188" s="199"/>
      <c r="BA188" s="192"/>
      <c r="BB188" s="193"/>
      <c r="BC188" s="204"/>
      <c r="BD188" s="205"/>
      <c r="BE188" s="204"/>
      <c r="BF188" s="205"/>
      <c r="BG188" s="204"/>
      <c r="BH188" s="208"/>
      <c r="BI188" s="205"/>
    </row>
    <row r="189" spans="2:67" ht="15.75" customHeight="1" thickTop="1" thickBot="1">
      <c r="B189" s="209"/>
      <c r="C189" s="210"/>
      <c r="D189" s="210"/>
      <c r="E189" s="210"/>
      <c r="F189" s="210"/>
      <c r="G189" s="210"/>
      <c r="H189" s="210"/>
      <c r="I189" s="210"/>
      <c r="J189" s="210"/>
      <c r="K189" s="210"/>
      <c r="L189" s="211"/>
      <c r="M189" s="188"/>
      <c r="N189" s="241"/>
      <c r="O189" s="241"/>
      <c r="P189" s="189"/>
      <c r="Q189" s="188"/>
      <c r="R189" s="241"/>
      <c r="S189" s="241"/>
      <c r="T189" s="189"/>
      <c r="U189" s="188"/>
      <c r="V189" s="241"/>
      <c r="W189" s="241"/>
      <c r="X189" s="189"/>
      <c r="Y189" s="188"/>
      <c r="Z189" s="241"/>
      <c r="AA189" s="241"/>
      <c r="AB189" s="189"/>
      <c r="AC189" s="194"/>
      <c r="AD189" s="219"/>
      <c r="AE189" s="219"/>
      <c r="AF189" s="195"/>
      <c r="AG189" s="222" t="s">
        <v>150</v>
      </c>
      <c r="AH189" s="223"/>
      <c r="AI189" s="223"/>
      <c r="AJ189" s="223"/>
      <c r="AK189" s="223"/>
      <c r="AL189" s="223"/>
      <c r="AM189" s="223"/>
      <c r="AN189" s="223"/>
      <c r="AO189" s="224"/>
      <c r="AP189" s="231" t="s">
        <v>184</v>
      </c>
      <c r="AQ189" s="231"/>
      <c r="AR189" s="231"/>
      <c r="AS189" s="231"/>
      <c r="AT189" s="200">
        <f>AY189+'16.02'!AT189:AV191</f>
        <v>0</v>
      </c>
      <c r="AU189" s="206"/>
      <c r="AV189" s="201"/>
      <c r="AW189" s="188">
        <f>'16.02'!BG189</f>
        <v>0</v>
      </c>
      <c r="AX189" s="189"/>
      <c r="AY189" s="194"/>
      <c r="AZ189" s="195"/>
      <c r="BA189" s="188"/>
      <c r="BB189" s="189"/>
      <c r="BC189" s="200">
        <f>BA189+'16.02'!BC189</f>
        <v>0</v>
      </c>
      <c r="BD189" s="201"/>
      <c r="BE189" s="200">
        <f>BA189+'16.02'!BE189</f>
        <v>0</v>
      </c>
      <c r="BF189" s="201"/>
      <c r="BG189" s="200">
        <f>AW189+AY189-BA189</f>
        <v>0</v>
      </c>
      <c r="BH189" s="206"/>
      <c r="BI189" s="201"/>
    </row>
    <row r="190" spans="2:67" ht="15.75" customHeight="1" thickTop="1" thickBot="1">
      <c r="B190" s="212"/>
      <c r="C190" s="213"/>
      <c r="D190" s="213"/>
      <c r="E190" s="213"/>
      <c r="F190" s="213"/>
      <c r="G190" s="213"/>
      <c r="H190" s="213"/>
      <c r="I190" s="213"/>
      <c r="J190" s="213"/>
      <c r="K190" s="213"/>
      <c r="L190" s="214"/>
      <c r="M190" s="190"/>
      <c r="N190" s="242"/>
      <c r="O190" s="242"/>
      <c r="P190" s="191"/>
      <c r="Q190" s="190"/>
      <c r="R190" s="242"/>
      <c r="S190" s="242"/>
      <c r="T190" s="191"/>
      <c r="U190" s="190"/>
      <c r="V190" s="242"/>
      <c r="W190" s="242"/>
      <c r="X190" s="191"/>
      <c r="Y190" s="190"/>
      <c r="Z190" s="242"/>
      <c r="AA190" s="242"/>
      <c r="AB190" s="191"/>
      <c r="AC190" s="196"/>
      <c r="AD190" s="220"/>
      <c r="AE190" s="220"/>
      <c r="AF190" s="197"/>
      <c r="AG190" s="225"/>
      <c r="AH190" s="226"/>
      <c r="AI190" s="226"/>
      <c r="AJ190" s="226"/>
      <c r="AK190" s="226"/>
      <c r="AL190" s="226"/>
      <c r="AM190" s="226"/>
      <c r="AN190" s="226"/>
      <c r="AO190" s="227"/>
      <c r="AP190" s="231"/>
      <c r="AQ190" s="231"/>
      <c r="AR190" s="231"/>
      <c r="AS190" s="231"/>
      <c r="AT190" s="202"/>
      <c r="AU190" s="207"/>
      <c r="AV190" s="203"/>
      <c r="AW190" s="190"/>
      <c r="AX190" s="191"/>
      <c r="AY190" s="196"/>
      <c r="AZ190" s="197"/>
      <c r="BA190" s="190"/>
      <c r="BB190" s="191"/>
      <c r="BC190" s="202"/>
      <c r="BD190" s="203"/>
      <c r="BE190" s="202"/>
      <c r="BF190" s="203"/>
      <c r="BG190" s="202"/>
      <c r="BH190" s="207"/>
      <c r="BI190" s="203"/>
    </row>
    <row r="191" spans="2:67" ht="15.75" customHeight="1" thickTop="1" thickBot="1">
      <c r="B191" s="215"/>
      <c r="C191" s="216"/>
      <c r="D191" s="216"/>
      <c r="E191" s="216"/>
      <c r="F191" s="216"/>
      <c r="G191" s="216"/>
      <c r="H191" s="216"/>
      <c r="I191" s="216"/>
      <c r="J191" s="216"/>
      <c r="K191" s="216"/>
      <c r="L191" s="217"/>
      <c r="M191" s="192"/>
      <c r="N191" s="243"/>
      <c r="O191" s="243"/>
      <c r="P191" s="193"/>
      <c r="Q191" s="192"/>
      <c r="R191" s="243"/>
      <c r="S191" s="243"/>
      <c r="T191" s="193"/>
      <c r="U191" s="192"/>
      <c r="V191" s="243"/>
      <c r="W191" s="243"/>
      <c r="X191" s="193"/>
      <c r="Y191" s="192"/>
      <c r="Z191" s="243"/>
      <c r="AA191" s="243"/>
      <c r="AB191" s="193"/>
      <c r="AC191" s="198"/>
      <c r="AD191" s="221"/>
      <c r="AE191" s="221"/>
      <c r="AF191" s="199"/>
      <c r="AG191" s="228"/>
      <c r="AH191" s="229"/>
      <c r="AI191" s="229"/>
      <c r="AJ191" s="229"/>
      <c r="AK191" s="229"/>
      <c r="AL191" s="229"/>
      <c r="AM191" s="229"/>
      <c r="AN191" s="229"/>
      <c r="AO191" s="230"/>
      <c r="AP191" s="231"/>
      <c r="AQ191" s="231"/>
      <c r="AR191" s="231"/>
      <c r="AS191" s="231"/>
      <c r="AT191" s="204"/>
      <c r="AU191" s="208"/>
      <c r="AV191" s="205"/>
      <c r="AW191" s="192"/>
      <c r="AX191" s="193"/>
      <c r="AY191" s="198"/>
      <c r="AZ191" s="199"/>
      <c r="BA191" s="192"/>
      <c r="BB191" s="193"/>
      <c r="BC191" s="204"/>
      <c r="BD191" s="205"/>
      <c r="BE191" s="204"/>
      <c r="BF191" s="205"/>
      <c r="BG191" s="204"/>
      <c r="BH191" s="208"/>
      <c r="BI191" s="205"/>
    </row>
    <row r="192" spans="2:67" ht="15.75" customHeight="1" thickTop="1" thickBot="1">
      <c r="B192" s="209"/>
      <c r="C192" s="210"/>
      <c r="D192" s="210"/>
      <c r="E192" s="210"/>
      <c r="F192" s="210"/>
      <c r="G192" s="210"/>
      <c r="H192" s="210"/>
      <c r="I192" s="210"/>
      <c r="J192" s="210"/>
      <c r="K192" s="210"/>
      <c r="L192" s="211"/>
      <c r="M192" s="188"/>
      <c r="N192" s="241"/>
      <c r="O192" s="241"/>
      <c r="P192" s="189"/>
      <c r="Q192" s="182"/>
      <c r="R192" s="182"/>
      <c r="S192" s="182"/>
      <c r="T192" s="182"/>
      <c r="U192" s="182"/>
      <c r="V192" s="182"/>
      <c r="W192" s="182"/>
      <c r="X192" s="182"/>
      <c r="Y192" s="182"/>
      <c r="Z192" s="182"/>
      <c r="AA192" s="182"/>
      <c r="AB192" s="182"/>
      <c r="AC192" s="218"/>
      <c r="AD192" s="218"/>
      <c r="AE192" s="218"/>
      <c r="AF192" s="218"/>
      <c r="AG192" s="222" t="s">
        <v>151</v>
      </c>
      <c r="AH192" s="223"/>
      <c r="AI192" s="223"/>
      <c r="AJ192" s="223"/>
      <c r="AK192" s="223"/>
      <c r="AL192" s="223"/>
      <c r="AM192" s="223"/>
      <c r="AN192" s="223"/>
      <c r="AO192" s="224"/>
      <c r="AP192" s="231" t="s">
        <v>184</v>
      </c>
      <c r="AQ192" s="231"/>
      <c r="AR192" s="231"/>
      <c r="AS192" s="231"/>
      <c r="AT192" s="200">
        <f>AY192+'16.02'!AT192:AV194</f>
        <v>0</v>
      </c>
      <c r="AU192" s="206"/>
      <c r="AV192" s="201"/>
      <c r="AW192" s="188">
        <f>'16.02'!BG192</f>
        <v>0</v>
      </c>
      <c r="AX192" s="189"/>
      <c r="AY192" s="194"/>
      <c r="AZ192" s="195"/>
      <c r="BA192" s="188"/>
      <c r="BB192" s="189"/>
      <c r="BC192" s="200">
        <f>BA192+'16.02'!BC192*0</f>
        <v>0</v>
      </c>
      <c r="BD192" s="201"/>
      <c r="BE192" s="200">
        <f>BA192+'16.02'!BE192</f>
        <v>0</v>
      </c>
      <c r="BF192" s="201"/>
      <c r="BG192" s="200">
        <f>AW192+AY192-BA192</f>
        <v>0</v>
      </c>
      <c r="BH192" s="206"/>
      <c r="BI192" s="201"/>
    </row>
    <row r="193" spans="2:61" ht="15.75" customHeight="1" thickTop="1" thickBot="1">
      <c r="B193" s="212"/>
      <c r="C193" s="213"/>
      <c r="D193" s="213"/>
      <c r="E193" s="213"/>
      <c r="F193" s="213"/>
      <c r="G193" s="213"/>
      <c r="H193" s="213"/>
      <c r="I193" s="213"/>
      <c r="J193" s="213"/>
      <c r="K193" s="213"/>
      <c r="L193" s="214"/>
      <c r="M193" s="190"/>
      <c r="N193" s="242"/>
      <c r="O193" s="242"/>
      <c r="P193" s="191"/>
      <c r="Q193" s="182"/>
      <c r="R193" s="182"/>
      <c r="S193" s="182"/>
      <c r="T193" s="182"/>
      <c r="U193" s="182"/>
      <c r="V193" s="182"/>
      <c r="W193" s="182"/>
      <c r="X193" s="182"/>
      <c r="Y193" s="182"/>
      <c r="Z193" s="182"/>
      <c r="AA193" s="182"/>
      <c r="AB193" s="182"/>
      <c r="AC193" s="218"/>
      <c r="AD193" s="218"/>
      <c r="AE193" s="218"/>
      <c r="AF193" s="218"/>
      <c r="AG193" s="225"/>
      <c r="AH193" s="226"/>
      <c r="AI193" s="226"/>
      <c r="AJ193" s="226"/>
      <c r="AK193" s="226"/>
      <c r="AL193" s="226"/>
      <c r="AM193" s="226"/>
      <c r="AN193" s="226"/>
      <c r="AO193" s="227"/>
      <c r="AP193" s="231"/>
      <c r="AQ193" s="231"/>
      <c r="AR193" s="231"/>
      <c r="AS193" s="231"/>
      <c r="AT193" s="202"/>
      <c r="AU193" s="207"/>
      <c r="AV193" s="203"/>
      <c r="AW193" s="190"/>
      <c r="AX193" s="191"/>
      <c r="AY193" s="196"/>
      <c r="AZ193" s="197"/>
      <c r="BA193" s="190"/>
      <c r="BB193" s="191"/>
      <c r="BC193" s="202"/>
      <c r="BD193" s="203"/>
      <c r="BE193" s="202"/>
      <c r="BF193" s="203"/>
      <c r="BG193" s="202"/>
      <c r="BH193" s="207"/>
      <c r="BI193" s="203"/>
    </row>
    <row r="194" spans="2:61" ht="15.75" customHeight="1" thickTop="1" thickBot="1">
      <c r="B194" s="215"/>
      <c r="C194" s="216"/>
      <c r="D194" s="216"/>
      <c r="E194" s="216"/>
      <c r="F194" s="216"/>
      <c r="G194" s="216"/>
      <c r="H194" s="216"/>
      <c r="I194" s="216"/>
      <c r="J194" s="216"/>
      <c r="K194" s="216"/>
      <c r="L194" s="217"/>
      <c r="M194" s="192"/>
      <c r="N194" s="243"/>
      <c r="O194" s="243"/>
      <c r="P194" s="193"/>
      <c r="Q194" s="182"/>
      <c r="R194" s="182"/>
      <c r="S194" s="182"/>
      <c r="T194" s="182"/>
      <c r="U194" s="182"/>
      <c r="V194" s="182"/>
      <c r="W194" s="182"/>
      <c r="X194" s="182"/>
      <c r="Y194" s="182"/>
      <c r="Z194" s="182"/>
      <c r="AA194" s="182"/>
      <c r="AB194" s="182"/>
      <c r="AC194" s="218"/>
      <c r="AD194" s="218"/>
      <c r="AE194" s="218"/>
      <c r="AF194" s="218"/>
      <c r="AG194" s="228"/>
      <c r="AH194" s="229"/>
      <c r="AI194" s="229"/>
      <c r="AJ194" s="229"/>
      <c r="AK194" s="229"/>
      <c r="AL194" s="229"/>
      <c r="AM194" s="229"/>
      <c r="AN194" s="229"/>
      <c r="AO194" s="230"/>
      <c r="AP194" s="231"/>
      <c r="AQ194" s="231"/>
      <c r="AR194" s="231"/>
      <c r="AS194" s="231"/>
      <c r="AT194" s="204"/>
      <c r="AU194" s="208"/>
      <c r="AV194" s="205"/>
      <c r="AW194" s="192"/>
      <c r="AX194" s="193"/>
      <c r="AY194" s="198"/>
      <c r="AZ194" s="199"/>
      <c r="BA194" s="192"/>
      <c r="BB194" s="193"/>
      <c r="BC194" s="204"/>
      <c r="BD194" s="205"/>
      <c r="BE194" s="204"/>
      <c r="BF194" s="205"/>
      <c r="BG194" s="204"/>
      <c r="BH194" s="208"/>
      <c r="BI194" s="205"/>
    </row>
    <row r="195" spans="2:61" ht="15.75" customHeight="1" thickTop="1" thickBot="1">
      <c r="B195" s="209"/>
      <c r="C195" s="210"/>
      <c r="D195" s="210"/>
      <c r="E195" s="210"/>
      <c r="F195" s="210"/>
      <c r="G195" s="210"/>
      <c r="H195" s="210"/>
      <c r="I195" s="210"/>
      <c r="J195" s="210"/>
      <c r="K195" s="210"/>
      <c r="L195" s="211"/>
      <c r="M195" s="194"/>
      <c r="N195" s="219"/>
      <c r="O195" s="219"/>
      <c r="P195" s="195"/>
      <c r="Q195" s="218"/>
      <c r="R195" s="218"/>
      <c r="S195" s="218"/>
      <c r="T195" s="218"/>
      <c r="U195" s="218"/>
      <c r="V195" s="218"/>
      <c r="W195" s="218"/>
      <c r="X195" s="218"/>
      <c r="Y195" s="218"/>
      <c r="Z195" s="218"/>
      <c r="AA195" s="218"/>
      <c r="AB195" s="218"/>
      <c r="AC195" s="218"/>
      <c r="AD195" s="218"/>
      <c r="AE195" s="218"/>
      <c r="AF195" s="218"/>
      <c r="AG195" s="222" t="s">
        <v>152</v>
      </c>
      <c r="AH195" s="223"/>
      <c r="AI195" s="223"/>
      <c r="AJ195" s="223"/>
      <c r="AK195" s="223"/>
      <c r="AL195" s="223"/>
      <c r="AM195" s="223"/>
      <c r="AN195" s="223"/>
      <c r="AO195" s="224"/>
      <c r="AP195" s="231" t="s">
        <v>184</v>
      </c>
      <c r="AQ195" s="231"/>
      <c r="AR195" s="231"/>
      <c r="AS195" s="231"/>
      <c r="AT195" s="200">
        <f>AY195+'16.02'!AT195:AV197</f>
        <v>3</v>
      </c>
      <c r="AU195" s="206"/>
      <c r="AV195" s="201"/>
      <c r="AW195" s="188">
        <f>'16.02'!BG195</f>
        <v>3</v>
      </c>
      <c r="AX195" s="189"/>
      <c r="AY195" s="194"/>
      <c r="AZ195" s="195"/>
      <c r="BA195" s="188"/>
      <c r="BB195" s="189"/>
      <c r="BC195" s="200">
        <f>BA195+'16.02'!BC195*0</f>
        <v>0</v>
      </c>
      <c r="BD195" s="201"/>
      <c r="BE195" s="200">
        <f>BA195+'16.02'!BE195</f>
        <v>0</v>
      </c>
      <c r="BF195" s="201"/>
      <c r="BG195" s="200">
        <f>AW195+AY195-BA195</f>
        <v>3</v>
      </c>
      <c r="BH195" s="206"/>
      <c r="BI195" s="201"/>
    </row>
    <row r="196" spans="2:61" ht="15.75" customHeight="1" thickTop="1" thickBot="1">
      <c r="B196" s="212"/>
      <c r="C196" s="213"/>
      <c r="D196" s="213"/>
      <c r="E196" s="213"/>
      <c r="F196" s="213"/>
      <c r="G196" s="213"/>
      <c r="H196" s="213"/>
      <c r="I196" s="213"/>
      <c r="J196" s="213"/>
      <c r="K196" s="213"/>
      <c r="L196" s="214"/>
      <c r="M196" s="196"/>
      <c r="N196" s="220"/>
      <c r="O196" s="220"/>
      <c r="P196" s="197"/>
      <c r="Q196" s="218"/>
      <c r="R196" s="218"/>
      <c r="S196" s="218"/>
      <c r="T196" s="218"/>
      <c r="U196" s="218"/>
      <c r="V196" s="218"/>
      <c r="W196" s="218"/>
      <c r="X196" s="218"/>
      <c r="Y196" s="218"/>
      <c r="Z196" s="218"/>
      <c r="AA196" s="218"/>
      <c r="AB196" s="218"/>
      <c r="AC196" s="218"/>
      <c r="AD196" s="218"/>
      <c r="AE196" s="218"/>
      <c r="AF196" s="218"/>
      <c r="AG196" s="225"/>
      <c r="AH196" s="226"/>
      <c r="AI196" s="226"/>
      <c r="AJ196" s="226"/>
      <c r="AK196" s="226"/>
      <c r="AL196" s="226"/>
      <c r="AM196" s="226"/>
      <c r="AN196" s="226"/>
      <c r="AO196" s="227"/>
      <c r="AP196" s="231"/>
      <c r="AQ196" s="231"/>
      <c r="AR196" s="231"/>
      <c r="AS196" s="231"/>
      <c r="AT196" s="202"/>
      <c r="AU196" s="207"/>
      <c r="AV196" s="203"/>
      <c r="AW196" s="190"/>
      <c r="AX196" s="191"/>
      <c r="AY196" s="196"/>
      <c r="AZ196" s="197"/>
      <c r="BA196" s="190"/>
      <c r="BB196" s="191"/>
      <c r="BC196" s="202"/>
      <c r="BD196" s="203"/>
      <c r="BE196" s="202"/>
      <c r="BF196" s="203"/>
      <c r="BG196" s="202"/>
      <c r="BH196" s="207"/>
      <c r="BI196" s="203"/>
    </row>
    <row r="197" spans="2:61" ht="15.75" customHeight="1" thickTop="1" thickBot="1">
      <c r="B197" s="215"/>
      <c r="C197" s="216"/>
      <c r="D197" s="216"/>
      <c r="E197" s="216"/>
      <c r="F197" s="216"/>
      <c r="G197" s="216"/>
      <c r="H197" s="216"/>
      <c r="I197" s="216"/>
      <c r="J197" s="216"/>
      <c r="K197" s="216"/>
      <c r="L197" s="217"/>
      <c r="M197" s="198"/>
      <c r="N197" s="221"/>
      <c r="O197" s="221"/>
      <c r="P197" s="199"/>
      <c r="Q197" s="218"/>
      <c r="R197" s="218"/>
      <c r="S197" s="218"/>
      <c r="T197" s="218"/>
      <c r="U197" s="218"/>
      <c r="V197" s="218"/>
      <c r="W197" s="218"/>
      <c r="X197" s="218"/>
      <c r="Y197" s="218"/>
      <c r="Z197" s="218"/>
      <c r="AA197" s="218"/>
      <c r="AB197" s="218"/>
      <c r="AC197" s="218"/>
      <c r="AD197" s="218"/>
      <c r="AE197" s="218"/>
      <c r="AF197" s="218"/>
      <c r="AG197" s="228"/>
      <c r="AH197" s="229"/>
      <c r="AI197" s="229"/>
      <c r="AJ197" s="229"/>
      <c r="AK197" s="229"/>
      <c r="AL197" s="229"/>
      <c r="AM197" s="229"/>
      <c r="AN197" s="229"/>
      <c r="AO197" s="230"/>
      <c r="AP197" s="231"/>
      <c r="AQ197" s="231"/>
      <c r="AR197" s="231"/>
      <c r="AS197" s="231"/>
      <c r="AT197" s="204"/>
      <c r="AU197" s="208"/>
      <c r="AV197" s="205"/>
      <c r="AW197" s="192"/>
      <c r="AX197" s="193"/>
      <c r="AY197" s="198"/>
      <c r="AZ197" s="199"/>
      <c r="BA197" s="192"/>
      <c r="BB197" s="193"/>
      <c r="BC197" s="204"/>
      <c r="BD197" s="205"/>
      <c r="BE197" s="204"/>
      <c r="BF197" s="205"/>
      <c r="BG197" s="204"/>
      <c r="BH197" s="208"/>
      <c r="BI197" s="205"/>
    </row>
    <row r="198" spans="2:61" ht="15.75" customHeight="1" thickTop="1" thickBot="1">
      <c r="B198" s="209"/>
      <c r="C198" s="210"/>
      <c r="D198" s="210"/>
      <c r="E198" s="210"/>
      <c r="F198" s="210"/>
      <c r="G198" s="210"/>
      <c r="H198" s="210"/>
      <c r="I198" s="210"/>
      <c r="J198" s="210"/>
      <c r="K198" s="210"/>
      <c r="L198" s="211"/>
      <c r="M198" s="218"/>
      <c r="N198" s="218"/>
      <c r="O198" s="218"/>
      <c r="P198" s="218"/>
      <c r="Q198" s="218"/>
      <c r="R198" s="218"/>
      <c r="S198" s="218"/>
      <c r="T198" s="218"/>
      <c r="U198" s="232"/>
      <c r="V198" s="233"/>
      <c r="W198" s="233"/>
      <c r="X198" s="234"/>
      <c r="Y198" s="232"/>
      <c r="Z198" s="233"/>
      <c r="AA198" s="233"/>
      <c r="AB198" s="234"/>
      <c r="AC198" s="218"/>
      <c r="AD198" s="218"/>
      <c r="AE198" s="218"/>
      <c r="AF198" s="218"/>
      <c r="AG198" s="222" t="s">
        <v>153</v>
      </c>
      <c r="AH198" s="223"/>
      <c r="AI198" s="223"/>
      <c r="AJ198" s="223"/>
      <c r="AK198" s="223"/>
      <c r="AL198" s="223"/>
      <c r="AM198" s="223"/>
      <c r="AN198" s="223"/>
      <c r="AO198" s="224"/>
      <c r="AP198" s="231" t="s">
        <v>184</v>
      </c>
      <c r="AQ198" s="231"/>
      <c r="AR198" s="231"/>
      <c r="AS198" s="231"/>
      <c r="AT198" s="200">
        <f>AY198+'16.02'!AT198:AV200</f>
        <v>4</v>
      </c>
      <c r="AU198" s="206"/>
      <c r="AV198" s="201"/>
      <c r="AW198" s="188">
        <f>'16.02'!BG198</f>
        <v>4</v>
      </c>
      <c r="AX198" s="189"/>
      <c r="AY198" s="194"/>
      <c r="AZ198" s="195"/>
      <c r="BA198" s="188"/>
      <c r="BB198" s="189"/>
      <c r="BC198" s="200">
        <f>BA198+'16.02'!BC198</f>
        <v>0</v>
      </c>
      <c r="BD198" s="201"/>
      <c r="BE198" s="200">
        <f>BA198+'16.02'!BE198</f>
        <v>0</v>
      </c>
      <c r="BF198" s="201"/>
      <c r="BG198" s="200">
        <f>AW198+AY198-BA198</f>
        <v>4</v>
      </c>
      <c r="BH198" s="206"/>
      <c r="BI198" s="201"/>
    </row>
    <row r="199" spans="2:61" ht="15.75" customHeight="1" thickTop="1" thickBot="1">
      <c r="B199" s="212"/>
      <c r="C199" s="213"/>
      <c r="D199" s="213"/>
      <c r="E199" s="213"/>
      <c r="F199" s="213"/>
      <c r="G199" s="213"/>
      <c r="H199" s="213"/>
      <c r="I199" s="213"/>
      <c r="J199" s="213"/>
      <c r="K199" s="213"/>
      <c r="L199" s="214"/>
      <c r="M199" s="218"/>
      <c r="N199" s="218"/>
      <c r="O199" s="218"/>
      <c r="P199" s="218"/>
      <c r="Q199" s="218"/>
      <c r="R199" s="218"/>
      <c r="S199" s="218"/>
      <c r="T199" s="218"/>
      <c r="U199" s="235"/>
      <c r="V199" s="236"/>
      <c r="W199" s="236"/>
      <c r="X199" s="237"/>
      <c r="Y199" s="235"/>
      <c r="Z199" s="236"/>
      <c r="AA199" s="236"/>
      <c r="AB199" s="237"/>
      <c r="AC199" s="218"/>
      <c r="AD199" s="218"/>
      <c r="AE199" s="218"/>
      <c r="AF199" s="218"/>
      <c r="AG199" s="225"/>
      <c r="AH199" s="226"/>
      <c r="AI199" s="226"/>
      <c r="AJ199" s="226"/>
      <c r="AK199" s="226"/>
      <c r="AL199" s="226"/>
      <c r="AM199" s="226"/>
      <c r="AN199" s="226"/>
      <c r="AO199" s="227"/>
      <c r="AP199" s="231"/>
      <c r="AQ199" s="231"/>
      <c r="AR199" s="231"/>
      <c r="AS199" s="231"/>
      <c r="AT199" s="202"/>
      <c r="AU199" s="207"/>
      <c r="AV199" s="203"/>
      <c r="AW199" s="190"/>
      <c r="AX199" s="191"/>
      <c r="AY199" s="196"/>
      <c r="AZ199" s="197"/>
      <c r="BA199" s="190"/>
      <c r="BB199" s="191"/>
      <c r="BC199" s="202"/>
      <c r="BD199" s="203"/>
      <c r="BE199" s="202"/>
      <c r="BF199" s="203"/>
      <c r="BG199" s="202"/>
      <c r="BH199" s="207"/>
      <c r="BI199" s="203"/>
    </row>
    <row r="200" spans="2:61" ht="15.75" customHeight="1" thickTop="1" thickBot="1">
      <c r="B200" s="215"/>
      <c r="C200" s="216"/>
      <c r="D200" s="216"/>
      <c r="E200" s="216"/>
      <c r="F200" s="216"/>
      <c r="G200" s="216"/>
      <c r="H200" s="216"/>
      <c r="I200" s="216"/>
      <c r="J200" s="216"/>
      <c r="K200" s="216"/>
      <c r="L200" s="217"/>
      <c r="M200" s="218"/>
      <c r="N200" s="218"/>
      <c r="O200" s="218"/>
      <c r="P200" s="218"/>
      <c r="Q200" s="218"/>
      <c r="R200" s="218"/>
      <c r="S200" s="218"/>
      <c r="T200" s="218"/>
      <c r="U200" s="238"/>
      <c r="V200" s="239"/>
      <c r="W200" s="239"/>
      <c r="X200" s="240"/>
      <c r="Y200" s="238"/>
      <c r="Z200" s="239"/>
      <c r="AA200" s="239"/>
      <c r="AB200" s="240"/>
      <c r="AC200" s="218"/>
      <c r="AD200" s="218"/>
      <c r="AE200" s="218"/>
      <c r="AF200" s="218"/>
      <c r="AG200" s="228"/>
      <c r="AH200" s="229"/>
      <c r="AI200" s="229"/>
      <c r="AJ200" s="229"/>
      <c r="AK200" s="229"/>
      <c r="AL200" s="229"/>
      <c r="AM200" s="229"/>
      <c r="AN200" s="229"/>
      <c r="AO200" s="230"/>
      <c r="AP200" s="231"/>
      <c r="AQ200" s="231"/>
      <c r="AR200" s="231"/>
      <c r="AS200" s="231"/>
      <c r="AT200" s="204"/>
      <c r="AU200" s="208"/>
      <c r="AV200" s="205"/>
      <c r="AW200" s="192"/>
      <c r="AX200" s="193"/>
      <c r="AY200" s="198"/>
      <c r="AZ200" s="199"/>
      <c r="BA200" s="192"/>
      <c r="BB200" s="193"/>
      <c r="BC200" s="204"/>
      <c r="BD200" s="205"/>
      <c r="BE200" s="204"/>
      <c r="BF200" s="205"/>
      <c r="BG200" s="204"/>
      <c r="BH200" s="208"/>
      <c r="BI200" s="205"/>
    </row>
    <row r="201" spans="2:61" ht="15.75" customHeight="1" thickTop="1" thickBot="1">
      <c r="B201" s="209"/>
      <c r="C201" s="210"/>
      <c r="D201" s="210"/>
      <c r="E201" s="210"/>
      <c r="F201" s="210"/>
      <c r="G201" s="210"/>
      <c r="H201" s="210"/>
      <c r="I201" s="210"/>
      <c r="J201" s="210"/>
      <c r="K201" s="210"/>
      <c r="L201" s="211"/>
      <c r="M201" s="182"/>
      <c r="N201" s="182"/>
      <c r="O201" s="182"/>
      <c r="P201" s="182"/>
      <c r="Q201" s="218"/>
      <c r="R201" s="218"/>
      <c r="S201" s="218"/>
      <c r="T201" s="218"/>
      <c r="U201" s="194"/>
      <c r="V201" s="219"/>
      <c r="W201" s="219"/>
      <c r="X201" s="195"/>
      <c r="Y201" s="182"/>
      <c r="Z201" s="182"/>
      <c r="AA201" s="182"/>
      <c r="AB201" s="182"/>
      <c r="AC201" s="218"/>
      <c r="AD201" s="218"/>
      <c r="AE201" s="218"/>
      <c r="AF201" s="218"/>
      <c r="AG201" s="222" t="s">
        <v>154</v>
      </c>
      <c r="AH201" s="223"/>
      <c r="AI201" s="223"/>
      <c r="AJ201" s="223"/>
      <c r="AK201" s="223"/>
      <c r="AL201" s="223"/>
      <c r="AM201" s="223"/>
      <c r="AN201" s="223"/>
      <c r="AO201" s="224"/>
      <c r="AP201" s="231" t="s">
        <v>184</v>
      </c>
      <c r="AQ201" s="231"/>
      <c r="AR201" s="231"/>
      <c r="AS201" s="231"/>
      <c r="AT201" s="200">
        <f>AY201+'16.02'!AT201:AV203</f>
        <v>0</v>
      </c>
      <c r="AU201" s="206"/>
      <c r="AV201" s="201"/>
      <c r="AW201" s="188">
        <f>'16.02'!BG201</f>
        <v>0</v>
      </c>
      <c r="AX201" s="189"/>
      <c r="AY201" s="194"/>
      <c r="AZ201" s="195"/>
      <c r="BA201" s="188"/>
      <c r="BB201" s="189"/>
      <c r="BC201" s="200">
        <f>BA201+'16.02'!BC201</f>
        <v>0</v>
      </c>
      <c r="BD201" s="201"/>
      <c r="BE201" s="200">
        <f>BA201+'16.02'!BE201</f>
        <v>0</v>
      </c>
      <c r="BF201" s="201"/>
      <c r="BG201" s="200">
        <f>AW201+AY201-BA201</f>
        <v>0</v>
      </c>
      <c r="BH201" s="206"/>
      <c r="BI201" s="201"/>
    </row>
    <row r="202" spans="2:61" ht="15.75" customHeight="1" thickTop="1" thickBot="1">
      <c r="B202" s="212"/>
      <c r="C202" s="213"/>
      <c r="D202" s="213"/>
      <c r="E202" s="213"/>
      <c r="F202" s="213"/>
      <c r="G202" s="213"/>
      <c r="H202" s="213"/>
      <c r="I202" s="213"/>
      <c r="J202" s="213"/>
      <c r="K202" s="213"/>
      <c r="L202" s="214"/>
      <c r="M202" s="182"/>
      <c r="N202" s="182"/>
      <c r="O202" s="182"/>
      <c r="P202" s="182"/>
      <c r="Q202" s="218"/>
      <c r="R202" s="218"/>
      <c r="S202" s="218"/>
      <c r="T202" s="218"/>
      <c r="U202" s="196"/>
      <c r="V202" s="220"/>
      <c r="W202" s="220"/>
      <c r="X202" s="197"/>
      <c r="Y202" s="182"/>
      <c r="Z202" s="182"/>
      <c r="AA202" s="182"/>
      <c r="AB202" s="182"/>
      <c r="AC202" s="218"/>
      <c r="AD202" s="218"/>
      <c r="AE202" s="218"/>
      <c r="AF202" s="218"/>
      <c r="AG202" s="225"/>
      <c r="AH202" s="226"/>
      <c r="AI202" s="226"/>
      <c r="AJ202" s="226"/>
      <c r="AK202" s="226"/>
      <c r="AL202" s="226"/>
      <c r="AM202" s="226"/>
      <c r="AN202" s="226"/>
      <c r="AO202" s="227"/>
      <c r="AP202" s="231"/>
      <c r="AQ202" s="231"/>
      <c r="AR202" s="231"/>
      <c r="AS202" s="231"/>
      <c r="AT202" s="202"/>
      <c r="AU202" s="207"/>
      <c r="AV202" s="203"/>
      <c r="AW202" s="190"/>
      <c r="AX202" s="191"/>
      <c r="AY202" s="196"/>
      <c r="AZ202" s="197"/>
      <c r="BA202" s="190"/>
      <c r="BB202" s="191"/>
      <c r="BC202" s="202"/>
      <c r="BD202" s="203"/>
      <c r="BE202" s="202"/>
      <c r="BF202" s="203"/>
      <c r="BG202" s="202"/>
      <c r="BH202" s="207"/>
      <c r="BI202" s="203"/>
    </row>
    <row r="203" spans="2:61" ht="15.75" customHeight="1" thickTop="1" thickBot="1">
      <c r="B203" s="215"/>
      <c r="C203" s="216"/>
      <c r="D203" s="216"/>
      <c r="E203" s="216"/>
      <c r="F203" s="216"/>
      <c r="G203" s="216"/>
      <c r="H203" s="216"/>
      <c r="I203" s="216"/>
      <c r="J203" s="216"/>
      <c r="K203" s="216"/>
      <c r="L203" s="217"/>
      <c r="M203" s="182"/>
      <c r="N203" s="182"/>
      <c r="O203" s="182"/>
      <c r="P203" s="182"/>
      <c r="Q203" s="218"/>
      <c r="R203" s="218"/>
      <c r="S203" s="218"/>
      <c r="T203" s="218"/>
      <c r="U203" s="198"/>
      <c r="V203" s="221"/>
      <c r="W203" s="221"/>
      <c r="X203" s="199"/>
      <c r="Y203" s="182"/>
      <c r="Z203" s="182"/>
      <c r="AA203" s="182"/>
      <c r="AB203" s="182"/>
      <c r="AC203" s="218"/>
      <c r="AD203" s="218"/>
      <c r="AE203" s="218"/>
      <c r="AF203" s="218"/>
      <c r="AG203" s="228"/>
      <c r="AH203" s="229"/>
      <c r="AI203" s="229"/>
      <c r="AJ203" s="229"/>
      <c r="AK203" s="229"/>
      <c r="AL203" s="229"/>
      <c r="AM203" s="229"/>
      <c r="AN203" s="229"/>
      <c r="AO203" s="230"/>
      <c r="AP203" s="231"/>
      <c r="AQ203" s="231"/>
      <c r="AR203" s="231"/>
      <c r="AS203" s="231"/>
      <c r="AT203" s="204"/>
      <c r="AU203" s="208"/>
      <c r="AV203" s="205"/>
      <c r="AW203" s="192"/>
      <c r="AX203" s="193"/>
      <c r="AY203" s="198"/>
      <c r="AZ203" s="199"/>
      <c r="BA203" s="192"/>
      <c r="BB203" s="193"/>
      <c r="BC203" s="204"/>
      <c r="BD203" s="205"/>
      <c r="BE203" s="204"/>
      <c r="BF203" s="205"/>
      <c r="BG203" s="204"/>
      <c r="BH203" s="208"/>
      <c r="BI203" s="205"/>
    </row>
    <row r="204" spans="2:61" ht="15.75" customHeight="1" thickTop="1" thickBot="1">
      <c r="B204" s="209"/>
      <c r="C204" s="210"/>
      <c r="D204" s="210"/>
      <c r="E204" s="210"/>
      <c r="F204" s="210"/>
      <c r="G204" s="210"/>
      <c r="H204" s="210"/>
      <c r="I204" s="210"/>
      <c r="J204" s="210"/>
      <c r="K204" s="210"/>
      <c r="L204" s="211"/>
      <c r="M204" s="218"/>
      <c r="N204" s="218"/>
      <c r="O204" s="218"/>
      <c r="P204" s="218"/>
      <c r="Q204" s="218"/>
      <c r="R204" s="218"/>
      <c r="S204" s="218"/>
      <c r="T204" s="218"/>
      <c r="U204" s="194"/>
      <c r="V204" s="219"/>
      <c r="W204" s="219"/>
      <c r="X204" s="195"/>
      <c r="Y204" s="218"/>
      <c r="Z204" s="218"/>
      <c r="AA204" s="218"/>
      <c r="AB204" s="218"/>
      <c r="AC204" s="218"/>
      <c r="AD204" s="218"/>
      <c r="AE204" s="218"/>
      <c r="AF204" s="218"/>
      <c r="AG204" s="222" t="s">
        <v>146</v>
      </c>
      <c r="AH204" s="223"/>
      <c r="AI204" s="223"/>
      <c r="AJ204" s="223"/>
      <c r="AK204" s="223"/>
      <c r="AL204" s="223"/>
      <c r="AM204" s="223"/>
      <c r="AN204" s="223"/>
      <c r="AO204" s="224"/>
      <c r="AP204" s="231" t="s">
        <v>184</v>
      </c>
      <c r="AQ204" s="231"/>
      <c r="AR204" s="231"/>
      <c r="AS204" s="231"/>
      <c r="AT204" s="200">
        <f>AY204+'16.02'!AT204:AV206</f>
        <v>0</v>
      </c>
      <c r="AU204" s="206"/>
      <c r="AV204" s="201"/>
      <c r="AW204" s="188">
        <f>'16.02'!BG204</f>
        <v>0</v>
      </c>
      <c r="AX204" s="189"/>
      <c r="AY204" s="194"/>
      <c r="AZ204" s="195"/>
      <c r="BA204" s="188"/>
      <c r="BB204" s="189"/>
      <c r="BC204" s="200">
        <f>BA204+'16.02'!BC204</f>
        <v>0</v>
      </c>
      <c r="BD204" s="201"/>
      <c r="BE204" s="200">
        <f>BA204+'16.02'!BE204</f>
        <v>0</v>
      </c>
      <c r="BF204" s="201"/>
      <c r="BG204" s="200">
        <f>AW204+AY204-BA204</f>
        <v>0</v>
      </c>
      <c r="BH204" s="206"/>
      <c r="BI204" s="201"/>
    </row>
    <row r="205" spans="2:61" ht="15.75" customHeight="1" thickTop="1" thickBot="1">
      <c r="B205" s="212"/>
      <c r="C205" s="213"/>
      <c r="D205" s="213"/>
      <c r="E205" s="213"/>
      <c r="F205" s="213"/>
      <c r="G205" s="213"/>
      <c r="H205" s="213"/>
      <c r="I205" s="213"/>
      <c r="J205" s="213"/>
      <c r="K205" s="213"/>
      <c r="L205" s="214"/>
      <c r="M205" s="218"/>
      <c r="N205" s="218"/>
      <c r="O205" s="218"/>
      <c r="P205" s="218"/>
      <c r="Q205" s="218"/>
      <c r="R205" s="218"/>
      <c r="S205" s="218"/>
      <c r="T205" s="218"/>
      <c r="U205" s="196"/>
      <c r="V205" s="220"/>
      <c r="W205" s="220"/>
      <c r="X205" s="197"/>
      <c r="Y205" s="218"/>
      <c r="Z205" s="218"/>
      <c r="AA205" s="218"/>
      <c r="AB205" s="218"/>
      <c r="AC205" s="218"/>
      <c r="AD205" s="218"/>
      <c r="AE205" s="218"/>
      <c r="AF205" s="218"/>
      <c r="AG205" s="225"/>
      <c r="AH205" s="226"/>
      <c r="AI205" s="226"/>
      <c r="AJ205" s="226"/>
      <c r="AK205" s="226"/>
      <c r="AL205" s="226"/>
      <c r="AM205" s="226"/>
      <c r="AN205" s="226"/>
      <c r="AO205" s="227"/>
      <c r="AP205" s="231"/>
      <c r="AQ205" s="231"/>
      <c r="AR205" s="231"/>
      <c r="AS205" s="231"/>
      <c r="AT205" s="202"/>
      <c r="AU205" s="207"/>
      <c r="AV205" s="203"/>
      <c r="AW205" s="190"/>
      <c r="AX205" s="191"/>
      <c r="AY205" s="196"/>
      <c r="AZ205" s="197"/>
      <c r="BA205" s="190"/>
      <c r="BB205" s="191"/>
      <c r="BC205" s="202"/>
      <c r="BD205" s="203"/>
      <c r="BE205" s="202"/>
      <c r="BF205" s="203"/>
      <c r="BG205" s="202"/>
      <c r="BH205" s="207"/>
      <c r="BI205" s="203"/>
    </row>
    <row r="206" spans="2:61" ht="15.75" customHeight="1" thickTop="1" thickBot="1">
      <c r="B206" s="215"/>
      <c r="C206" s="216"/>
      <c r="D206" s="216"/>
      <c r="E206" s="216"/>
      <c r="F206" s="216"/>
      <c r="G206" s="216"/>
      <c r="H206" s="216"/>
      <c r="I206" s="216"/>
      <c r="J206" s="216"/>
      <c r="K206" s="216"/>
      <c r="L206" s="217"/>
      <c r="M206" s="218"/>
      <c r="N206" s="218"/>
      <c r="O206" s="218"/>
      <c r="P206" s="218"/>
      <c r="Q206" s="218"/>
      <c r="R206" s="218"/>
      <c r="S206" s="218"/>
      <c r="T206" s="218"/>
      <c r="U206" s="198"/>
      <c r="V206" s="221"/>
      <c r="W206" s="221"/>
      <c r="X206" s="199"/>
      <c r="Y206" s="218"/>
      <c r="Z206" s="218"/>
      <c r="AA206" s="218"/>
      <c r="AB206" s="218"/>
      <c r="AC206" s="218"/>
      <c r="AD206" s="218"/>
      <c r="AE206" s="218"/>
      <c r="AF206" s="218"/>
      <c r="AG206" s="228"/>
      <c r="AH206" s="229"/>
      <c r="AI206" s="229"/>
      <c r="AJ206" s="229"/>
      <c r="AK206" s="229"/>
      <c r="AL206" s="229"/>
      <c r="AM206" s="229"/>
      <c r="AN206" s="229"/>
      <c r="AO206" s="230"/>
      <c r="AP206" s="231"/>
      <c r="AQ206" s="231"/>
      <c r="AR206" s="231"/>
      <c r="AS206" s="231"/>
      <c r="AT206" s="204"/>
      <c r="AU206" s="208"/>
      <c r="AV206" s="205"/>
      <c r="AW206" s="192"/>
      <c r="AX206" s="193"/>
      <c r="AY206" s="198"/>
      <c r="AZ206" s="199"/>
      <c r="BA206" s="192"/>
      <c r="BB206" s="193"/>
      <c r="BC206" s="204"/>
      <c r="BD206" s="205"/>
      <c r="BE206" s="204"/>
      <c r="BF206" s="205"/>
      <c r="BG206" s="204"/>
      <c r="BH206" s="208"/>
      <c r="BI206" s="205"/>
    </row>
    <row r="207" spans="2:61" ht="15.75" customHeight="1" thickTop="1" thickBot="1">
      <c r="B207" s="209"/>
      <c r="C207" s="210"/>
      <c r="D207" s="210"/>
      <c r="E207" s="210"/>
      <c r="F207" s="210"/>
      <c r="G207" s="210"/>
      <c r="H207" s="210"/>
      <c r="I207" s="210"/>
      <c r="J207" s="210"/>
      <c r="K207" s="210"/>
      <c r="L207" s="211"/>
      <c r="M207" s="218"/>
      <c r="N207" s="218"/>
      <c r="O207" s="218"/>
      <c r="P207" s="218"/>
      <c r="Q207" s="218"/>
      <c r="R207" s="218"/>
      <c r="S207" s="218"/>
      <c r="T207" s="218"/>
      <c r="U207" s="194"/>
      <c r="V207" s="219"/>
      <c r="W207" s="219"/>
      <c r="X207" s="195"/>
      <c r="Y207" s="218"/>
      <c r="Z207" s="218"/>
      <c r="AA207" s="218"/>
      <c r="AB207" s="218"/>
      <c r="AC207" s="218"/>
      <c r="AD207" s="218"/>
      <c r="AE207" s="218"/>
      <c r="AF207" s="218"/>
      <c r="AG207" s="222" t="s">
        <v>155</v>
      </c>
      <c r="AH207" s="223"/>
      <c r="AI207" s="223"/>
      <c r="AJ207" s="223"/>
      <c r="AK207" s="223"/>
      <c r="AL207" s="223"/>
      <c r="AM207" s="223"/>
      <c r="AN207" s="223"/>
      <c r="AO207" s="224"/>
      <c r="AP207" s="231"/>
      <c r="AQ207" s="231"/>
      <c r="AR207" s="231"/>
      <c r="AS207" s="231"/>
      <c r="AT207" s="200">
        <f>AY207+'16.02'!AT207:AV209</f>
        <v>0</v>
      </c>
      <c r="AU207" s="206"/>
      <c r="AV207" s="201"/>
      <c r="AW207" s="188">
        <f>'16.02'!BG207</f>
        <v>0</v>
      </c>
      <c r="AX207" s="189"/>
      <c r="AY207" s="194"/>
      <c r="AZ207" s="195"/>
      <c r="BA207" s="188"/>
      <c r="BB207" s="189"/>
      <c r="BC207" s="200">
        <f>BA207+'16.02'!BC207</f>
        <v>0</v>
      </c>
      <c r="BD207" s="201"/>
      <c r="BE207" s="200">
        <f>BA207+'16.02'!BE207</f>
        <v>0</v>
      </c>
      <c r="BF207" s="201"/>
      <c r="BG207" s="200">
        <f>AW207+AY207-BA207</f>
        <v>0</v>
      </c>
      <c r="BH207" s="206"/>
      <c r="BI207" s="201"/>
    </row>
    <row r="208" spans="2:61" ht="15.75" customHeight="1" thickTop="1" thickBot="1">
      <c r="B208" s="212"/>
      <c r="C208" s="213"/>
      <c r="D208" s="213"/>
      <c r="E208" s="213"/>
      <c r="F208" s="213"/>
      <c r="G208" s="213"/>
      <c r="H208" s="213"/>
      <c r="I208" s="213"/>
      <c r="J208" s="213"/>
      <c r="K208" s="213"/>
      <c r="L208" s="214"/>
      <c r="M208" s="218"/>
      <c r="N208" s="218"/>
      <c r="O208" s="218"/>
      <c r="P208" s="218"/>
      <c r="Q208" s="218"/>
      <c r="R208" s="218"/>
      <c r="S208" s="218"/>
      <c r="T208" s="218"/>
      <c r="U208" s="196"/>
      <c r="V208" s="220"/>
      <c r="W208" s="220"/>
      <c r="X208" s="197"/>
      <c r="Y208" s="218"/>
      <c r="Z208" s="218"/>
      <c r="AA208" s="218"/>
      <c r="AB208" s="218"/>
      <c r="AC208" s="218"/>
      <c r="AD208" s="218"/>
      <c r="AE208" s="218"/>
      <c r="AF208" s="218"/>
      <c r="AG208" s="225"/>
      <c r="AH208" s="226"/>
      <c r="AI208" s="226"/>
      <c r="AJ208" s="226"/>
      <c r="AK208" s="226"/>
      <c r="AL208" s="226"/>
      <c r="AM208" s="226"/>
      <c r="AN208" s="226"/>
      <c r="AO208" s="227"/>
      <c r="AP208" s="231"/>
      <c r="AQ208" s="231"/>
      <c r="AR208" s="231"/>
      <c r="AS208" s="231"/>
      <c r="AT208" s="202"/>
      <c r="AU208" s="207"/>
      <c r="AV208" s="203"/>
      <c r="AW208" s="190"/>
      <c r="AX208" s="191"/>
      <c r="AY208" s="196"/>
      <c r="AZ208" s="197"/>
      <c r="BA208" s="190"/>
      <c r="BB208" s="191"/>
      <c r="BC208" s="202"/>
      <c r="BD208" s="203"/>
      <c r="BE208" s="202"/>
      <c r="BF208" s="203"/>
      <c r="BG208" s="202"/>
      <c r="BH208" s="207"/>
      <c r="BI208" s="203"/>
    </row>
    <row r="209" spans="2:61" ht="15.75" customHeight="1" thickTop="1" thickBot="1">
      <c r="B209" s="215"/>
      <c r="C209" s="216"/>
      <c r="D209" s="216"/>
      <c r="E209" s="216"/>
      <c r="F209" s="216"/>
      <c r="G209" s="216"/>
      <c r="H209" s="216"/>
      <c r="I209" s="216"/>
      <c r="J209" s="216"/>
      <c r="K209" s="216"/>
      <c r="L209" s="217"/>
      <c r="M209" s="218"/>
      <c r="N209" s="218"/>
      <c r="O209" s="218"/>
      <c r="P209" s="218"/>
      <c r="Q209" s="218"/>
      <c r="R209" s="218"/>
      <c r="S209" s="218"/>
      <c r="T209" s="218"/>
      <c r="U209" s="198"/>
      <c r="V209" s="221"/>
      <c r="W209" s="221"/>
      <c r="X209" s="199"/>
      <c r="Y209" s="218"/>
      <c r="Z209" s="218"/>
      <c r="AA209" s="218"/>
      <c r="AB209" s="218"/>
      <c r="AC209" s="218"/>
      <c r="AD209" s="218"/>
      <c r="AE209" s="218"/>
      <c r="AF209" s="218"/>
      <c r="AG209" s="228"/>
      <c r="AH209" s="229"/>
      <c r="AI209" s="229"/>
      <c r="AJ209" s="229"/>
      <c r="AK209" s="229"/>
      <c r="AL209" s="229"/>
      <c r="AM209" s="229"/>
      <c r="AN209" s="229"/>
      <c r="AO209" s="230"/>
      <c r="AP209" s="231"/>
      <c r="AQ209" s="231"/>
      <c r="AR209" s="231"/>
      <c r="AS209" s="231"/>
      <c r="AT209" s="204"/>
      <c r="AU209" s="208"/>
      <c r="AV209" s="205"/>
      <c r="AW209" s="192"/>
      <c r="AX209" s="193"/>
      <c r="AY209" s="198"/>
      <c r="AZ209" s="199"/>
      <c r="BA209" s="192"/>
      <c r="BB209" s="193"/>
      <c r="BC209" s="204"/>
      <c r="BD209" s="205"/>
      <c r="BE209" s="204"/>
      <c r="BF209" s="205"/>
      <c r="BG209" s="204"/>
      <c r="BH209" s="208"/>
      <c r="BI209" s="205"/>
    </row>
    <row r="210" spans="2:61" ht="16.5" customHeight="1" thickTop="1" thickBot="1">
      <c r="B210" s="183" t="s">
        <v>64</v>
      </c>
      <c r="C210" s="183"/>
      <c r="D210" s="183"/>
      <c r="E210" s="183"/>
      <c r="F210" s="183"/>
      <c r="G210" s="183"/>
      <c r="H210" s="183"/>
      <c r="I210" s="183"/>
      <c r="J210" s="183"/>
      <c r="K210" s="183"/>
      <c r="L210" s="183"/>
      <c r="M210" s="183"/>
      <c r="N210" s="183"/>
      <c r="O210" s="183"/>
      <c r="P210" s="183"/>
      <c r="Q210" s="183"/>
      <c r="R210" s="183"/>
      <c r="S210" s="183"/>
      <c r="T210" s="183"/>
      <c r="U210" s="183"/>
      <c r="V210" s="183"/>
      <c r="W210" s="183"/>
      <c r="X210" s="183"/>
      <c r="Y210" s="183"/>
      <c r="Z210" s="183"/>
      <c r="AA210" s="183"/>
      <c r="AB210" s="183"/>
      <c r="AC210" s="183"/>
      <c r="AD210" s="183"/>
      <c r="AE210" s="183"/>
      <c r="AF210" s="183"/>
      <c r="AG210" s="183"/>
      <c r="AH210" s="183"/>
      <c r="AI210" s="183"/>
      <c r="AJ210" s="183"/>
      <c r="AK210" s="183"/>
      <c r="AL210" s="183"/>
      <c r="AM210" s="183"/>
      <c r="AN210" s="183"/>
      <c r="AO210" s="183"/>
      <c r="AP210" s="183"/>
      <c r="AQ210" s="183"/>
      <c r="AR210" s="183"/>
      <c r="AS210" s="183"/>
      <c r="AT210" s="183"/>
      <c r="AU210" s="183"/>
      <c r="AV210" s="183"/>
      <c r="AW210" s="183"/>
      <c r="AX210" s="183"/>
      <c r="AY210" s="183"/>
      <c r="AZ210" s="183"/>
      <c r="BA210" s="183"/>
      <c r="BB210" s="183"/>
      <c r="BC210" s="183"/>
      <c r="BD210" s="183"/>
      <c r="BE210" s="183"/>
      <c r="BF210" s="183"/>
      <c r="BG210" s="183"/>
      <c r="BH210" s="183"/>
      <c r="BI210" s="183"/>
    </row>
    <row r="211" spans="2:61" ht="16.5" customHeight="1" thickTop="1" thickBot="1">
      <c r="B211" s="183"/>
      <c r="C211" s="183"/>
      <c r="D211" s="183"/>
      <c r="E211" s="183"/>
      <c r="F211" s="183"/>
      <c r="G211" s="183"/>
      <c r="H211" s="183"/>
      <c r="I211" s="183"/>
      <c r="J211" s="183"/>
      <c r="K211" s="183"/>
      <c r="L211" s="183"/>
      <c r="M211" s="183"/>
      <c r="N211" s="183"/>
      <c r="O211" s="183"/>
      <c r="P211" s="183"/>
      <c r="Q211" s="183"/>
      <c r="R211" s="183"/>
      <c r="S211" s="183"/>
      <c r="T211" s="183"/>
      <c r="U211" s="183"/>
      <c r="V211" s="183"/>
      <c r="W211" s="183"/>
      <c r="X211" s="183"/>
      <c r="Y211" s="183"/>
      <c r="Z211" s="183"/>
      <c r="AA211" s="183"/>
      <c r="AB211" s="183"/>
      <c r="AC211" s="183"/>
      <c r="AD211" s="183"/>
      <c r="AE211" s="183"/>
      <c r="AF211" s="183"/>
      <c r="AG211" s="183"/>
      <c r="AH211" s="183"/>
      <c r="AI211" s="183"/>
      <c r="AJ211" s="183"/>
      <c r="AK211" s="183"/>
      <c r="AL211" s="183"/>
      <c r="AM211" s="183"/>
      <c r="AN211" s="183"/>
      <c r="AO211" s="183"/>
      <c r="AP211" s="183"/>
      <c r="AQ211" s="183"/>
      <c r="AR211" s="183"/>
      <c r="AS211" s="183"/>
      <c r="AT211" s="183"/>
      <c r="AU211" s="183"/>
      <c r="AV211" s="183"/>
      <c r="AW211" s="183"/>
      <c r="AX211" s="183"/>
      <c r="AY211" s="183"/>
      <c r="AZ211" s="183"/>
      <c r="BA211" s="183"/>
      <c r="BB211" s="183"/>
      <c r="BC211" s="183"/>
      <c r="BD211" s="183"/>
      <c r="BE211" s="183"/>
      <c r="BF211" s="183"/>
      <c r="BG211" s="183"/>
      <c r="BH211" s="183"/>
      <c r="BI211" s="183"/>
    </row>
    <row r="212" spans="2:61" ht="16.5" customHeight="1" thickTop="1" thickBot="1">
      <c r="B212" s="183"/>
      <c r="C212" s="183"/>
      <c r="D212" s="183"/>
      <c r="E212" s="183"/>
      <c r="F212" s="183"/>
      <c r="G212" s="183"/>
      <c r="H212" s="183"/>
      <c r="I212" s="183"/>
      <c r="J212" s="183"/>
      <c r="K212" s="183"/>
      <c r="L212" s="183"/>
      <c r="M212" s="183"/>
      <c r="N212" s="183"/>
      <c r="O212" s="183"/>
      <c r="P212" s="183"/>
      <c r="Q212" s="183"/>
      <c r="R212" s="183"/>
      <c r="S212" s="183"/>
      <c r="T212" s="183"/>
      <c r="U212" s="183"/>
      <c r="V212" s="183"/>
      <c r="W212" s="183"/>
      <c r="X212" s="183"/>
      <c r="Y212" s="183"/>
      <c r="Z212" s="183"/>
      <c r="AA212" s="183"/>
      <c r="AB212" s="183"/>
      <c r="AC212" s="183"/>
      <c r="AD212" s="183"/>
      <c r="AE212" s="183"/>
      <c r="AF212" s="183"/>
      <c r="AG212" s="183"/>
      <c r="AH212" s="183"/>
      <c r="AI212" s="183"/>
      <c r="AJ212" s="183"/>
      <c r="AK212" s="183"/>
      <c r="AL212" s="183"/>
      <c r="AM212" s="183"/>
      <c r="AN212" s="183"/>
      <c r="AO212" s="183"/>
      <c r="AP212" s="183"/>
      <c r="AQ212" s="183"/>
      <c r="AR212" s="183"/>
      <c r="AS212" s="183"/>
      <c r="AT212" s="183"/>
      <c r="AU212" s="183"/>
      <c r="AV212" s="183"/>
      <c r="AW212" s="183"/>
      <c r="AX212" s="183"/>
      <c r="AY212" s="183"/>
      <c r="AZ212" s="183"/>
      <c r="BA212" s="183"/>
      <c r="BB212" s="183"/>
      <c r="BC212" s="183"/>
      <c r="BD212" s="183"/>
      <c r="BE212" s="183"/>
      <c r="BF212" s="183"/>
      <c r="BG212" s="183"/>
      <c r="BH212" s="183"/>
      <c r="BI212" s="183"/>
    </row>
    <row r="213" spans="2:61" ht="16.5" customHeight="1" thickTop="1" thickBot="1">
      <c r="B213" s="183"/>
      <c r="C213" s="183"/>
      <c r="D213" s="183"/>
      <c r="E213" s="183"/>
      <c r="F213" s="183"/>
      <c r="G213" s="183"/>
      <c r="H213" s="183"/>
      <c r="I213" s="183"/>
      <c r="J213" s="183"/>
      <c r="K213" s="183"/>
      <c r="L213" s="183"/>
      <c r="M213" s="183"/>
      <c r="N213" s="183"/>
      <c r="O213" s="183"/>
      <c r="P213" s="183"/>
      <c r="Q213" s="183"/>
      <c r="R213" s="183"/>
      <c r="S213" s="183"/>
      <c r="T213" s="183"/>
      <c r="U213" s="183"/>
      <c r="V213" s="183"/>
      <c r="W213" s="183"/>
      <c r="X213" s="183"/>
      <c r="Y213" s="183"/>
      <c r="Z213" s="183"/>
      <c r="AA213" s="183"/>
      <c r="AB213" s="183"/>
      <c r="AC213" s="183"/>
      <c r="AD213" s="183"/>
      <c r="AE213" s="183"/>
      <c r="AF213" s="183"/>
      <c r="AG213" s="183"/>
      <c r="AH213" s="183"/>
      <c r="AI213" s="183"/>
      <c r="AJ213" s="183"/>
      <c r="AK213" s="183"/>
      <c r="AL213" s="183"/>
      <c r="AM213" s="183"/>
      <c r="AN213" s="183"/>
      <c r="AO213" s="183"/>
      <c r="AP213" s="183"/>
      <c r="AQ213" s="183"/>
      <c r="AR213" s="183"/>
      <c r="AS213" s="183"/>
      <c r="AT213" s="183"/>
      <c r="AU213" s="183"/>
      <c r="AV213" s="183"/>
      <c r="AW213" s="183"/>
      <c r="AX213" s="183"/>
      <c r="AY213" s="183"/>
      <c r="AZ213" s="183"/>
      <c r="BA213" s="183"/>
      <c r="BB213" s="183"/>
      <c r="BC213" s="183"/>
      <c r="BD213" s="183"/>
      <c r="BE213" s="183"/>
      <c r="BF213" s="183"/>
      <c r="BG213" s="183"/>
      <c r="BH213" s="183"/>
      <c r="BI213" s="183"/>
    </row>
    <row r="214" spans="2:61" ht="16.5" customHeight="1" thickTop="1" thickBot="1">
      <c r="B214" s="146"/>
      <c r="C214" s="146"/>
      <c r="D214" s="146"/>
      <c r="E214" s="146"/>
      <c r="F214" s="146"/>
      <c r="G214" s="146"/>
      <c r="H214" s="146"/>
      <c r="I214" s="146"/>
      <c r="J214" s="146"/>
      <c r="K214" s="146"/>
      <c r="L214" s="146"/>
      <c r="M214" s="146"/>
      <c r="N214" s="146"/>
      <c r="O214" s="146"/>
      <c r="P214" s="146"/>
      <c r="Q214" s="146"/>
      <c r="R214" s="146"/>
      <c r="S214" s="146"/>
      <c r="T214" s="146"/>
      <c r="U214" s="146"/>
      <c r="V214" s="146"/>
      <c r="W214" s="146"/>
      <c r="X214" s="146"/>
      <c r="Y214" s="146"/>
      <c r="Z214" s="146"/>
      <c r="AA214" s="146"/>
      <c r="AB214" s="146"/>
      <c r="AC214" s="146"/>
      <c r="AD214" s="146"/>
      <c r="AE214" s="146"/>
      <c r="AF214" s="146"/>
      <c r="AG214" s="146"/>
      <c r="AH214" s="146"/>
      <c r="AI214" s="146"/>
      <c r="AJ214" s="146"/>
      <c r="AK214" s="146"/>
      <c r="AL214" s="146"/>
      <c r="AM214" s="146"/>
      <c r="AN214" s="146"/>
      <c r="AO214" s="146"/>
      <c r="AP214" s="146"/>
      <c r="AQ214" s="146"/>
      <c r="AR214" s="146"/>
      <c r="AS214" s="146"/>
      <c r="AT214" s="146"/>
      <c r="AU214" s="146"/>
      <c r="AV214" s="146"/>
      <c r="AW214" s="146"/>
      <c r="AX214" s="146"/>
      <c r="AY214" s="146"/>
      <c r="AZ214" s="146"/>
      <c r="BA214" s="146"/>
      <c r="BB214" s="146"/>
      <c r="BC214" s="146"/>
      <c r="BD214" s="146"/>
      <c r="BE214" s="146"/>
      <c r="BF214" s="146"/>
      <c r="BG214" s="146"/>
      <c r="BH214" s="146"/>
      <c r="BI214" s="146"/>
    </row>
    <row r="215" spans="2:61" ht="16.5" customHeight="1" thickTop="1" thickBot="1">
      <c r="B215" s="146"/>
      <c r="C215" s="146"/>
      <c r="D215" s="146"/>
      <c r="E215" s="146"/>
      <c r="F215" s="146"/>
      <c r="G215" s="146"/>
      <c r="H215" s="146"/>
      <c r="I215" s="146"/>
      <c r="J215" s="146"/>
      <c r="K215" s="146"/>
      <c r="L215" s="146"/>
      <c r="M215" s="146"/>
      <c r="N215" s="146"/>
      <c r="O215" s="146"/>
      <c r="P215" s="146"/>
      <c r="Q215" s="146"/>
      <c r="R215" s="146"/>
      <c r="S215" s="146"/>
      <c r="T215" s="146"/>
      <c r="U215" s="146"/>
      <c r="V215" s="146"/>
      <c r="W215" s="146"/>
      <c r="X215" s="146"/>
      <c r="Y215" s="146"/>
      <c r="Z215" s="146"/>
      <c r="AA215" s="146"/>
      <c r="AB215" s="146"/>
      <c r="AC215" s="146"/>
      <c r="AD215" s="146"/>
      <c r="AE215" s="146"/>
      <c r="AF215" s="146"/>
      <c r="AG215" s="146"/>
      <c r="AH215" s="146"/>
      <c r="AI215" s="146"/>
      <c r="AJ215" s="146"/>
      <c r="AK215" s="146"/>
      <c r="AL215" s="146"/>
      <c r="AM215" s="146"/>
      <c r="AN215" s="146"/>
      <c r="AO215" s="146"/>
      <c r="AP215" s="146"/>
      <c r="AQ215" s="146"/>
      <c r="AR215" s="146"/>
      <c r="AS215" s="146"/>
      <c r="AT215" s="146"/>
      <c r="AU215" s="146"/>
      <c r="AV215" s="146"/>
      <c r="AW215" s="146"/>
      <c r="AX215" s="146"/>
      <c r="AY215" s="146"/>
      <c r="AZ215" s="146"/>
      <c r="BA215" s="146"/>
      <c r="BB215" s="146"/>
      <c r="BC215" s="146"/>
      <c r="BD215" s="146"/>
      <c r="BE215" s="146"/>
      <c r="BF215" s="146"/>
      <c r="BG215" s="146"/>
      <c r="BH215" s="146"/>
      <c r="BI215" s="146"/>
    </row>
    <row r="216" spans="2:61" ht="15" customHeight="1" thickTop="1" thickBot="1">
      <c r="B216" s="186" t="s">
        <v>65</v>
      </c>
      <c r="C216" s="186"/>
      <c r="D216" s="186"/>
      <c r="E216" s="186"/>
      <c r="F216" s="186"/>
      <c r="G216" s="186"/>
      <c r="H216" s="186" t="s">
        <v>66</v>
      </c>
      <c r="I216" s="186"/>
      <c r="J216" s="186"/>
      <c r="K216" s="186"/>
      <c r="L216" s="186"/>
      <c r="M216" s="186"/>
      <c r="N216" s="186" t="s">
        <v>67</v>
      </c>
      <c r="O216" s="186"/>
      <c r="P216" s="186"/>
      <c r="Q216" s="186"/>
      <c r="R216" s="186"/>
      <c r="S216" s="186"/>
      <c r="T216" s="186" t="s">
        <v>68</v>
      </c>
      <c r="U216" s="186"/>
      <c r="V216" s="186"/>
      <c r="W216" s="186"/>
      <c r="X216" s="186"/>
      <c r="Y216" s="186"/>
      <c r="Z216" s="186"/>
      <c r="AA216" s="186"/>
      <c r="AB216" s="186"/>
      <c r="AC216" s="186"/>
      <c r="AD216" s="186"/>
      <c r="AE216" s="186"/>
      <c r="AF216" s="186"/>
      <c r="AG216" s="186" t="s">
        <v>69</v>
      </c>
      <c r="AH216" s="186"/>
      <c r="AI216" s="186"/>
      <c r="AJ216" s="186"/>
      <c r="AK216" s="186"/>
      <c r="AL216" s="186"/>
      <c r="AM216" s="186"/>
      <c r="AN216" s="186"/>
      <c r="AO216" s="186"/>
      <c r="AP216" s="186" t="s">
        <v>70</v>
      </c>
      <c r="AQ216" s="186"/>
      <c r="AR216" s="186"/>
      <c r="AS216" s="186"/>
      <c r="AT216" s="186"/>
      <c r="AU216" s="186"/>
      <c r="AV216" s="186"/>
      <c r="AW216" s="186"/>
      <c r="AX216" s="186"/>
      <c r="AY216" s="186"/>
      <c r="AZ216" s="187" t="s">
        <v>71</v>
      </c>
      <c r="BA216" s="187"/>
      <c r="BB216" s="187"/>
      <c r="BC216" s="187"/>
      <c r="BD216" s="187"/>
      <c r="BE216" s="187"/>
      <c r="BF216" s="187"/>
      <c r="BG216" s="187"/>
      <c r="BH216" s="187"/>
      <c r="BI216" s="187"/>
    </row>
    <row r="217" spans="2:61" ht="15" customHeight="1" thickTop="1" thickBot="1">
      <c r="B217" s="186"/>
      <c r="C217" s="186"/>
      <c r="D217" s="186"/>
      <c r="E217" s="186"/>
      <c r="F217" s="186"/>
      <c r="G217" s="186"/>
      <c r="H217" s="186"/>
      <c r="I217" s="186"/>
      <c r="J217" s="186"/>
      <c r="K217" s="186"/>
      <c r="L217" s="186"/>
      <c r="M217" s="186"/>
      <c r="N217" s="186"/>
      <c r="O217" s="186"/>
      <c r="P217" s="186"/>
      <c r="Q217" s="186"/>
      <c r="R217" s="186"/>
      <c r="S217" s="186"/>
      <c r="T217" s="186"/>
      <c r="U217" s="186"/>
      <c r="V217" s="186"/>
      <c r="W217" s="186"/>
      <c r="X217" s="186"/>
      <c r="Y217" s="186"/>
      <c r="Z217" s="186"/>
      <c r="AA217" s="186"/>
      <c r="AB217" s="186"/>
      <c r="AC217" s="186"/>
      <c r="AD217" s="186"/>
      <c r="AE217" s="186"/>
      <c r="AF217" s="186"/>
      <c r="AG217" s="186"/>
      <c r="AH217" s="186"/>
      <c r="AI217" s="186"/>
      <c r="AJ217" s="186"/>
      <c r="AK217" s="186"/>
      <c r="AL217" s="186"/>
      <c r="AM217" s="186"/>
      <c r="AN217" s="186"/>
      <c r="AO217" s="186"/>
      <c r="AP217" s="186"/>
      <c r="AQ217" s="186"/>
      <c r="AR217" s="186"/>
      <c r="AS217" s="186"/>
      <c r="AT217" s="186"/>
      <c r="AU217" s="186"/>
      <c r="AV217" s="186"/>
      <c r="AW217" s="186"/>
      <c r="AX217" s="186"/>
      <c r="AY217" s="186"/>
      <c r="AZ217" s="187"/>
      <c r="BA217" s="187"/>
      <c r="BB217" s="187"/>
      <c r="BC217" s="187"/>
      <c r="BD217" s="187"/>
      <c r="BE217" s="187"/>
      <c r="BF217" s="187"/>
      <c r="BG217" s="187"/>
      <c r="BH217" s="187"/>
      <c r="BI217" s="187"/>
    </row>
    <row r="218" spans="2:61" ht="15" customHeight="1" thickTop="1" thickBot="1">
      <c r="B218" s="186"/>
      <c r="C218" s="186"/>
      <c r="D218" s="186"/>
      <c r="E218" s="186"/>
      <c r="F218" s="186"/>
      <c r="G218" s="186"/>
      <c r="H218" s="186"/>
      <c r="I218" s="186"/>
      <c r="J218" s="186"/>
      <c r="K218" s="186"/>
      <c r="L218" s="186"/>
      <c r="M218" s="186"/>
      <c r="N218" s="186"/>
      <c r="O218" s="186"/>
      <c r="P218" s="186"/>
      <c r="Q218" s="186"/>
      <c r="R218" s="186"/>
      <c r="S218" s="186"/>
      <c r="T218" s="186"/>
      <c r="U218" s="186"/>
      <c r="V218" s="186"/>
      <c r="W218" s="186"/>
      <c r="X218" s="186"/>
      <c r="Y218" s="186"/>
      <c r="Z218" s="186"/>
      <c r="AA218" s="186"/>
      <c r="AB218" s="186"/>
      <c r="AC218" s="186"/>
      <c r="AD218" s="186"/>
      <c r="AE218" s="186"/>
      <c r="AF218" s="186"/>
      <c r="AG218" s="186"/>
      <c r="AH218" s="186"/>
      <c r="AI218" s="186"/>
      <c r="AJ218" s="186"/>
      <c r="AK218" s="186"/>
      <c r="AL218" s="186"/>
      <c r="AM218" s="186"/>
      <c r="AN218" s="186"/>
      <c r="AO218" s="186"/>
      <c r="AP218" s="186"/>
      <c r="AQ218" s="186"/>
      <c r="AR218" s="186"/>
      <c r="AS218" s="186"/>
      <c r="AT218" s="186"/>
      <c r="AU218" s="186"/>
      <c r="AV218" s="186"/>
      <c r="AW218" s="186"/>
      <c r="AX218" s="186"/>
      <c r="AY218" s="186"/>
      <c r="AZ218" s="187"/>
      <c r="BA218" s="187"/>
      <c r="BB218" s="187"/>
      <c r="BC218" s="187"/>
      <c r="BD218" s="187"/>
      <c r="BE218" s="187"/>
      <c r="BF218" s="187"/>
      <c r="BG218" s="187"/>
      <c r="BH218" s="187"/>
      <c r="BI218" s="187"/>
    </row>
    <row r="219" spans="2:61" ht="16.5" customHeight="1" thickTop="1" thickBot="1">
      <c r="B219" s="182" t="s">
        <v>129</v>
      </c>
      <c r="C219" s="182"/>
      <c r="D219" s="182"/>
      <c r="E219" s="182"/>
      <c r="F219" s="182"/>
      <c r="G219" s="182"/>
      <c r="H219" s="185" t="s">
        <v>129</v>
      </c>
      <c r="I219" s="185"/>
      <c r="J219" s="185"/>
      <c r="K219" s="185"/>
      <c r="L219" s="185"/>
      <c r="M219" s="185"/>
      <c r="N219" s="182" t="s">
        <v>129</v>
      </c>
      <c r="O219" s="182"/>
      <c r="P219" s="182"/>
      <c r="Q219" s="182"/>
      <c r="R219" s="182"/>
      <c r="S219" s="182"/>
      <c r="T219" s="182" t="s">
        <v>129</v>
      </c>
      <c r="U219" s="182"/>
      <c r="V219" s="182"/>
      <c r="W219" s="182"/>
      <c r="X219" s="182"/>
      <c r="Y219" s="182"/>
      <c r="Z219" s="182"/>
      <c r="AA219" s="182"/>
      <c r="AB219" s="182"/>
      <c r="AC219" s="182"/>
      <c r="AD219" s="182"/>
      <c r="AE219" s="182"/>
      <c r="AF219" s="182"/>
      <c r="AG219" s="182" t="s">
        <v>129</v>
      </c>
      <c r="AH219" s="182"/>
      <c r="AI219" s="182"/>
      <c r="AJ219" s="182"/>
      <c r="AK219" s="182"/>
      <c r="AL219" s="182"/>
      <c r="AM219" s="182"/>
      <c r="AN219" s="182"/>
      <c r="AO219" s="182"/>
      <c r="AP219" s="186" t="s">
        <v>129</v>
      </c>
      <c r="AQ219" s="186"/>
      <c r="AR219" s="186"/>
      <c r="AS219" s="186"/>
      <c r="AT219" s="186"/>
      <c r="AU219" s="186"/>
      <c r="AV219" s="186"/>
      <c r="AW219" s="186"/>
      <c r="AX219" s="186"/>
      <c r="AY219" s="186"/>
      <c r="AZ219" s="182" t="s">
        <v>129</v>
      </c>
      <c r="BA219" s="182"/>
      <c r="BB219" s="182"/>
      <c r="BC219" s="182"/>
      <c r="BD219" s="182"/>
      <c r="BE219" s="182"/>
      <c r="BF219" s="182"/>
      <c r="BG219" s="182"/>
      <c r="BH219" s="182"/>
      <c r="BI219" s="182"/>
    </row>
    <row r="220" spans="2:61" ht="16.5" customHeight="1" thickTop="1" thickBot="1">
      <c r="B220" s="182"/>
      <c r="C220" s="182"/>
      <c r="D220" s="182"/>
      <c r="E220" s="182"/>
      <c r="F220" s="182"/>
      <c r="G220" s="182"/>
      <c r="H220" s="185"/>
      <c r="I220" s="185"/>
      <c r="J220" s="185"/>
      <c r="K220" s="185"/>
      <c r="L220" s="185"/>
      <c r="M220" s="185"/>
      <c r="N220" s="182"/>
      <c r="O220" s="182"/>
      <c r="P220" s="182"/>
      <c r="Q220" s="182"/>
      <c r="R220" s="182"/>
      <c r="S220" s="182"/>
      <c r="T220" s="182"/>
      <c r="U220" s="182"/>
      <c r="V220" s="182"/>
      <c r="W220" s="182"/>
      <c r="X220" s="182"/>
      <c r="Y220" s="182"/>
      <c r="Z220" s="182"/>
      <c r="AA220" s="182"/>
      <c r="AB220" s="182"/>
      <c r="AC220" s="182"/>
      <c r="AD220" s="182"/>
      <c r="AE220" s="182"/>
      <c r="AF220" s="182"/>
      <c r="AG220" s="182"/>
      <c r="AH220" s="182"/>
      <c r="AI220" s="182"/>
      <c r="AJ220" s="182"/>
      <c r="AK220" s="182"/>
      <c r="AL220" s="182"/>
      <c r="AM220" s="182"/>
      <c r="AN220" s="182"/>
      <c r="AO220" s="182"/>
      <c r="AP220" s="186"/>
      <c r="AQ220" s="186"/>
      <c r="AR220" s="186"/>
      <c r="AS220" s="186"/>
      <c r="AT220" s="186"/>
      <c r="AU220" s="186"/>
      <c r="AV220" s="186"/>
      <c r="AW220" s="186"/>
      <c r="AX220" s="186"/>
      <c r="AY220" s="186"/>
      <c r="AZ220" s="182"/>
      <c r="BA220" s="182"/>
      <c r="BB220" s="182"/>
      <c r="BC220" s="182"/>
      <c r="BD220" s="182"/>
      <c r="BE220" s="182"/>
      <c r="BF220" s="182"/>
      <c r="BG220" s="182"/>
      <c r="BH220" s="182"/>
      <c r="BI220" s="182"/>
    </row>
    <row r="221" spans="2:61" ht="16.5" customHeight="1" thickTop="1" thickBot="1">
      <c r="B221" s="182"/>
      <c r="C221" s="182"/>
      <c r="D221" s="182"/>
      <c r="E221" s="182"/>
      <c r="F221" s="182"/>
      <c r="G221" s="182"/>
      <c r="H221" s="185"/>
      <c r="I221" s="185"/>
      <c r="J221" s="185"/>
      <c r="K221" s="185"/>
      <c r="L221" s="185"/>
      <c r="M221" s="185"/>
      <c r="N221" s="182"/>
      <c r="O221" s="182"/>
      <c r="P221" s="182"/>
      <c r="Q221" s="182"/>
      <c r="R221" s="182"/>
      <c r="S221" s="182"/>
      <c r="T221" s="182"/>
      <c r="U221" s="182"/>
      <c r="V221" s="182"/>
      <c r="W221" s="182"/>
      <c r="X221" s="182"/>
      <c r="Y221" s="182"/>
      <c r="Z221" s="182"/>
      <c r="AA221" s="182"/>
      <c r="AB221" s="182"/>
      <c r="AC221" s="182"/>
      <c r="AD221" s="182"/>
      <c r="AE221" s="182"/>
      <c r="AF221" s="182"/>
      <c r="AG221" s="182"/>
      <c r="AH221" s="182"/>
      <c r="AI221" s="182"/>
      <c r="AJ221" s="182"/>
      <c r="AK221" s="182"/>
      <c r="AL221" s="182"/>
      <c r="AM221" s="182"/>
      <c r="AN221" s="182"/>
      <c r="AO221" s="182"/>
      <c r="AP221" s="186"/>
      <c r="AQ221" s="186"/>
      <c r="AR221" s="186"/>
      <c r="AS221" s="186"/>
      <c r="AT221" s="186"/>
      <c r="AU221" s="186"/>
      <c r="AV221" s="186"/>
      <c r="AW221" s="186"/>
      <c r="AX221" s="186"/>
      <c r="AY221" s="186"/>
      <c r="AZ221" s="182"/>
      <c r="BA221" s="182"/>
      <c r="BB221" s="182"/>
      <c r="BC221" s="182"/>
      <c r="BD221" s="182"/>
      <c r="BE221" s="182"/>
      <c r="BF221" s="182"/>
      <c r="BG221" s="182"/>
      <c r="BH221" s="182"/>
      <c r="BI221" s="182"/>
    </row>
    <row r="222" spans="2:61" ht="15.75" customHeight="1" thickTop="1" thickBot="1">
      <c r="B222" s="183" t="s">
        <v>72</v>
      </c>
      <c r="C222" s="183"/>
      <c r="D222" s="183"/>
      <c r="E222" s="183"/>
      <c r="F222" s="183"/>
      <c r="G222" s="183"/>
      <c r="H222" s="183"/>
      <c r="I222" s="183"/>
      <c r="J222" s="183"/>
      <c r="K222" s="183"/>
      <c r="L222" s="183"/>
      <c r="M222" s="183"/>
      <c r="N222" s="183"/>
      <c r="O222" s="183"/>
      <c r="P222" s="183"/>
      <c r="Q222" s="183"/>
      <c r="R222" s="183"/>
      <c r="S222" s="183"/>
      <c r="T222" s="183"/>
      <c r="U222" s="183"/>
      <c r="V222" s="183"/>
      <c r="W222" s="183"/>
      <c r="X222" s="183"/>
      <c r="Y222" s="183"/>
      <c r="Z222" s="183"/>
      <c r="AA222" s="183"/>
      <c r="AB222" s="183"/>
      <c r="AC222" s="183"/>
      <c r="AD222" s="183"/>
      <c r="AE222" s="183"/>
      <c r="AF222" s="183"/>
      <c r="AG222" s="183"/>
      <c r="AH222" s="183"/>
      <c r="AI222" s="183"/>
      <c r="AJ222" s="183"/>
      <c r="AK222" s="183"/>
      <c r="AL222" s="183"/>
      <c r="AM222" s="183"/>
      <c r="AN222" s="183"/>
      <c r="AO222" s="183"/>
      <c r="AP222" s="183"/>
      <c r="AQ222" s="183"/>
      <c r="AR222" s="183"/>
      <c r="AS222" s="183"/>
      <c r="AT222" s="183"/>
      <c r="AU222" s="183"/>
      <c r="AV222" s="183"/>
      <c r="AW222" s="183"/>
      <c r="AX222" s="183"/>
      <c r="AY222" s="183"/>
      <c r="AZ222" s="183"/>
      <c r="BA222" s="183"/>
      <c r="BB222" s="183"/>
      <c r="BC222" s="183"/>
      <c r="BD222" s="183"/>
      <c r="BE222" s="183"/>
      <c r="BF222" s="183"/>
      <c r="BG222" s="183"/>
      <c r="BH222" s="183"/>
      <c r="BI222" s="183"/>
    </row>
    <row r="223" spans="2:61" ht="15" customHeight="1" thickTop="1" thickBot="1">
      <c r="B223" s="183"/>
      <c r="C223" s="183"/>
      <c r="D223" s="183"/>
      <c r="E223" s="183"/>
      <c r="F223" s="183"/>
      <c r="G223" s="183"/>
      <c r="H223" s="183"/>
      <c r="I223" s="183"/>
      <c r="J223" s="183"/>
      <c r="K223" s="183"/>
      <c r="L223" s="183"/>
      <c r="M223" s="183"/>
      <c r="N223" s="183"/>
      <c r="O223" s="183"/>
      <c r="P223" s="183"/>
      <c r="Q223" s="183"/>
      <c r="R223" s="183"/>
      <c r="S223" s="183"/>
      <c r="T223" s="183"/>
      <c r="U223" s="183"/>
      <c r="V223" s="183"/>
      <c r="W223" s="183"/>
      <c r="X223" s="183"/>
      <c r="Y223" s="183"/>
      <c r="Z223" s="183"/>
      <c r="AA223" s="183"/>
      <c r="AB223" s="183"/>
      <c r="AC223" s="183"/>
      <c r="AD223" s="183"/>
      <c r="AE223" s="183"/>
      <c r="AF223" s="183"/>
      <c r="AG223" s="183"/>
      <c r="AH223" s="183"/>
      <c r="AI223" s="183"/>
      <c r="AJ223" s="183"/>
      <c r="AK223" s="183"/>
      <c r="AL223" s="183"/>
      <c r="AM223" s="183"/>
      <c r="AN223" s="183"/>
      <c r="AO223" s="183"/>
      <c r="AP223" s="183"/>
      <c r="AQ223" s="183"/>
      <c r="AR223" s="183"/>
      <c r="AS223" s="183"/>
      <c r="AT223" s="183"/>
      <c r="AU223" s="183"/>
      <c r="AV223" s="183"/>
      <c r="AW223" s="183"/>
      <c r="AX223" s="183"/>
      <c r="AY223" s="183"/>
      <c r="AZ223" s="183"/>
      <c r="BA223" s="183"/>
      <c r="BB223" s="183"/>
      <c r="BC223" s="183"/>
      <c r="BD223" s="183"/>
      <c r="BE223" s="183"/>
      <c r="BF223" s="183"/>
      <c r="BG223" s="183"/>
      <c r="BH223" s="183"/>
      <c r="BI223" s="183"/>
    </row>
    <row r="224" spans="2:61" ht="15" customHeight="1" thickTop="1" thickBot="1">
      <c r="B224" s="183"/>
      <c r="C224" s="183"/>
      <c r="D224" s="183"/>
      <c r="E224" s="183"/>
      <c r="F224" s="183"/>
      <c r="G224" s="183"/>
      <c r="H224" s="183"/>
      <c r="I224" s="183"/>
      <c r="J224" s="183"/>
      <c r="K224" s="183"/>
      <c r="L224" s="183"/>
      <c r="M224" s="183"/>
      <c r="N224" s="183"/>
      <c r="O224" s="183"/>
      <c r="P224" s="183"/>
      <c r="Q224" s="183"/>
      <c r="R224" s="183"/>
      <c r="S224" s="183"/>
      <c r="T224" s="183"/>
      <c r="U224" s="183"/>
      <c r="V224" s="183"/>
      <c r="W224" s="183"/>
      <c r="X224" s="183"/>
      <c r="Y224" s="183"/>
      <c r="Z224" s="183"/>
      <c r="AA224" s="183"/>
      <c r="AB224" s="183"/>
      <c r="AC224" s="183"/>
      <c r="AD224" s="183"/>
      <c r="AE224" s="183"/>
      <c r="AF224" s="183"/>
      <c r="AG224" s="183"/>
      <c r="AH224" s="183"/>
      <c r="AI224" s="183"/>
      <c r="AJ224" s="183"/>
      <c r="AK224" s="183"/>
      <c r="AL224" s="183"/>
      <c r="AM224" s="183"/>
      <c r="AN224" s="183"/>
      <c r="AO224" s="183"/>
      <c r="AP224" s="183"/>
      <c r="AQ224" s="183"/>
      <c r="AR224" s="183"/>
      <c r="AS224" s="183"/>
      <c r="AT224" s="183"/>
      <c r="AU224" s="183"/>
      <c r="AV224" s="183"/>
      <c r="AW224" s="183"/>
      <c r="AX224" s="183"/>
      <c r="AY224" s="183"/>
      <c r="AZ224" s="183"/>
      <c r="BA224" s="183"/>
      <c r="BB224" s="183"/>
      <c r="BC224" s="183"/>
      <c r="BD224" s="183"/>
      <c r="BE224" s="183"/>
      <c r="BF224" s="183"/>
      <c r="BG224" s="183"/>
      <c r="BH224" s="183"/>
      <c r="BI224" s="183"/>
    </row>
    <row r="225" spans="1:63" ht="15.75" customHeight="1" thickTop="1" thickBot="1">
      <c r="B225" s="183"/>
      <c r="C225" s="183"/>
      <c r="D225" s="183"/>
      <c r="E225" s="183"/>
      <c r="F225" s="183"/>
      <c r="G225" s="183"/>
      <c r="H225" s="183"/>
      <c r="I225" s="183"/>
      <c r="J225" s="183"/>
      <c r="K225" s="183"/>
      <c r="L225" s="183"/>
      <c r="M225" s="183"/>
      <c r="N225" s="183"/>
      <c r="O225" s="183"/>
      <c r="P225" s="183"/>
      <c r="Q225" s="183"/>
      <c r="R225" s="183"/>
      <c r="S225" s="183"/>
      <c r="T225" s="183"/>
      <c r="U225" s="183"/>
      <c r="V225" s="183"/>
      <c r="W225" s="183"/>
      <c r="X225" s="183"/>
      <c r="Y225" s="183"/>
      <c r="Z225" s="183"/>
      <c r="AA225" s="183"/>
      <c r="AB225" s="183"/>
      <c r="AC225" s="183"/>
      <c r="AD225" s="183"/>
      <c r="AE225" s="183"/>
      <c r="AF225" s="183"/>
      <c r="AG225" s="183"/>
      <c r="AH225" s="183"/>
      <c r="AI225" s="183"/>
      <c r="AJ225" s="183"/>
      <c r="AK225" s="183"/>
      <c r="AL225" s="183"/>
      <c r="AM225" s="183"/>
      <c r="AN225" s="183"/>
      <c r="AO225" s="183"/>
      <c r="AP225" s="183"/>
      <c r="AQ225" s="183"/>
      <c r="AR225" s="183"/>
      <c r="AS225" s="183"/>
      <c r="AT225" s="183"/>
      <c r="AU225" s="183"/>
      <c r="AV225" s="183"/>
      <c r="AW225" s="183"/>
      <c r="AX225" s="183"/>
      <c r="AY225" s="183"/>
      <c r="AZ225" s="183"/>
      <c r="BA225" s="183"/>
      <c r="BB225" s="183"/>
      <c r="BC225" s="183"/>
      <c r="BD225" s="183"/>
      <c r="BE225" s="183"/>
      <c r="BF225" s="183"/>
      <c r="BG225" s="183"/>
      <c r="BH225" s="183"/>
      <c r="BI225" s="183"/>
    </row>
    <row r="226" spans="1:63" ht="15.75" customHeight="1" thickTop="1" thickBot="1">
      <c r="B226" s="146"/>
      <c r="C226" s="146"/>
      <c r="D226" s="146"/>
      <c r="E226" s="146"/>
      <c r="F226" s="146"/>
      <c r="G226" s="146"/>
      <c r="H226" s="146"/>
      <c r="I226" s="146"/>
      <c r="J226" s="146"/>
      <c r="K226" s="146"/>
      <c r="L226" s="146"/>
      <c r="M226" s="146"/>
      <c r="N226" s="146"/>
      <c r="O226" s="146"/>
      <c r="P226" s="146"/>
      <c r="Q226" s="146"/>
      <c r="R226" s="146"/>
      <c r="S226" s="146"/>
      <c r="T226" s="146"/>
      <c r="U226" s="146"/>
      <c r="V226" s="146"/>
      <c r="W226" s="146"/>
      <c r="X226" s="146"/>
      <c r="Y226" s="146"/>
      <c r="Z226" s="146"/>
      <c r="AA226" s="146"/>
      <c r="AB226" s="146"/>
      <c r="AC226" s="146"/>
      <c r="AD226" s="146"/>
      <c r="AE226" s="146"/>
      <c r="AF226" s="146"/>
      <c r="AG226" s="146"/>
      <c r="AH226" s="146"/>
      <c r="AI226" s="146"/>
      <c r="AJ226" s="146"/>
      <c r="AK226" s="146"/>
      <c r="AL226" s="146"/>
      <c r="AM226" s="146"/>
      <c r="AN226" s="146"/>
      <c r="AO226" s="146"/>
      <c r="AP226" s="146"/>
      <c r="AQ226" s="146"/>
      <c r="AR226" s="146"/>
      <c r="AS226" s="146"/>
      <c r="AT226" s="146"/>
      <c r="AU226" s="146"/>
      <c r="AV226" s="146"/>
      <c r="AW226" s="146"/>
      <c r="AX226" s="146"/>
      <c r="AY226" s="146"/>
      <c r="AZ226" s="146"/>
      <c r="BA226" s="146"/>
      <c r="BB226" s="146"/>
      <c r="BC226" s="146"/>
      <c r="BD226" s="146"/>
      <c r="BE226" s="146"/>
      <c r="BF226" s="146"/>
      <c r="BG226" s="146"/>
      <c r="BH226" s="146"/>
      <c r="BI226" s="146"/>
    </row>
    <row r="227" spans="1:63" ht="15" customHeight="1" thickTop="1" thickBot="1">
      <c r="B227" s="146"/>
      <c r="C227" s="146"/>
      <c r="D227" s="146"/>
      <c r="E227" s="146"/>
      <c r="F227" s="146"/>
      <c r="G227" s="146"/>
      <c r="H227" s="146"/>
      <c r="I227" s="146"/>
      <c r="J227" s="146"/>
      <c r="K227" s="146"/>
      <c r="L227" s="146"/>
      <c r="M227" s="146"/>
      <c r="N227" s="146"/>
      <c r="O227" s="146"/>
      <c r="P227" s="146"/>
      <c r="Q227" s="146"/>
      <c r="R227" s="146"/>
      <c r="S227" s="146"/>
      <c r="T227" s="146"/>
      <c r="U227" s="146"/>
      <c r="V227" s="146"/>
      <c r="W227" s="146"/>
      <c r="X227" s="146"/>
      <c r="Y227" s="146"/>
      <c r="Z227" s="146"/>
      <c r="AA227" s="146"/>
      <c r="AB227" s="146"/>
      <c r="AC227" s="146"/>
      <c r="AD227" s="146"/>
      <c r="AE227" s="146"/>
      <c r="AF227" s="146"/>
      <c r="AG227" s="146"/>
      <c r="AH227" s="146"/>
      <c r="AI227" s="146"/>
      <c r="AJ227" s="146"/>
      <c r="AK227" s="146"/>
      <c r="AL227" s="146"/>
      <c r="AM227" s="146"/>
      <c r="AN227" s="146"/>
      <c r="AO227" s="146"/>
      <c r="AP227" s="146"/>
      <c r="AQ227" s="146"/>
      <c r="AR227" s="146"/>
      <c r="AS227" s="146"/>
      <c r="AT227" s="146"/>
      <c r="AU227" s="146"/>
      <c r="AV227" s="146"/>
      <c r="AW227" s="146"/>
      <c r="AX227" s="146"/>
      <c r="AY227" s="146"/>
      <c r="AZ227" s="146"/>
      <c r="BA227" s="146"/>
      <c r="BB227" s="146"/>
      <c r="BC227" s="146"/>
      <c r="BD227" s="146"/>
      <c r="BE227" s="146"/>
      <c r="BF227" s="146"/>
      <c r="BG227" s="146"/>
      <c r="BH227" s="146"/>
      <c r="BI227" s="146"/>
    </row>
    <row r="228" spans="1:63" ht="15" customHeight="1" thickTop="1" thickBot="1">
      <c r="B228" s="124" t="s">
        <v>73</v>
      </c>
      <c r="C228" s="124"/>
      <c r="D228" s="124"/>
      <c r="E228" s="124"/>
      <c r="F228" s="124"/>
      <c r="G228" s="124"/>
      <c r="H228" s="184" t="s">
        <v>74</v>
      </c>
      <c r="I228" s="184"/>
      <c r="J228" s="184"/>
      <c r="K228" s="184"/>
      <c r="L228" s="184"/>
      <c r="M228" s="184"/>
      <c r="N228" s="124" t="s">
        <v>75</v>
      </c>
      <c r="O228" s="124"/>
      <c r="P228" s="124"/>
      <c r="Q228" s="124"/>
      <c r="R228" s="124"/>
      <c r="S228" s="124"/>
      <c r="T228" s="124" t="s">
        <v>76</v>
      </c>
      <c r="U228" s="124"/>
      <c r="V228" s="124"/>
      <c r="W228" s="124"/>
      <c r="X228" s="124"/>
      <c r="Y228" s="124"/>
      <c r="Z228" s="124"/>
      <c r="AA228" s="124"/>
      <c r="AB228" s="124"/>
      <c r="AC228" s="124"/>
      <c r="AD228" s="124" t="s">
        <v>77</v>
      </c>
      <c r="AE228" s="124"/>
      <c r="AF228" s="124"/>
      <c r="AG228" s="124"/>
      <c r="AH228" s="124"/>
      <c r="AI228" s="124"/>
      <c r="AJ228" s="124" t="s">
        <v>160</v>
      </c>
      <c r="AK228" s="124"/>
      <c r="AL228" s="124"/>
      <c r="AM228" s="124"/>
      <c r="AN228" s="124"/>
      <c r="AO228" s="124"/>
      <c r="AP228" s="124" t="s">
        <v>78</v>
      </c>
      <c r="AQ228" s="124"/>
      <c r="AR228" s="124"/>
      <c r="AS228" s="124"/>
      <c r="AT228" s="124"/>
      <c r="AU228" s="124"/>
      <c r="AV228" s="124" t="s">
        <v>79</v>
      </c>
      <c r="AW228" s="124"/>
      <c r="AX228" s="124"/>
      <c r="AY228" s="124"/>
      <c r="AZ228" s="124"/>
      <c r="BA228" s="124"/>
      <c r="BB228" s="125" t="s">
        <v>80</v>
      </c>
      <c r="BC228" s="125"/>
      <c r="BD228" s="125"/>
      <c r="BE228" s="125"/>
      <c r="BF228" s="125"/>
      <c r="BG228" s="125"/>
      <c r="BH228" s="125"/>
      <c r="BI228" s="125"/>
    </row>
    <row r="229" spans="1:63" ht="15" customHeight="1" thickTop="1" thickBot="1">
      <c r="B229" s="124"/>
      <c r="C229" s="124"/>
      <c r="D229" s="124"/>
      <c r="E229" s="124"/>
      <c r="F229" s="124"/>
      <c r="G229" s="124"/>
      <c r="H229" s="184"/>
      <c r="I229" s="184"/>
      <c r="J229" s="184"/>
      <c r="K229" s="184"/>
      <c r="L229" s="184"/>
      <c r="M229" s="184"/>
      <c r="N229" s="124"/>
      <c r="O229" s="124"/>
      <c r="P229" s="124"/>
      <c r="Q229" s="124"/>
      <c r="R229" s="124"/>
      <c r="S229" s="124"/>
      <c r="T229" s="124"/>
      <c r="U229" s="124"/>
      <c r="V229" s="124"/>
      <c r="W229" s="124"/>
      <c r="X229" s="124"/>
      <c r="Y229" s="124"/>
      <c r="Z229" s="124"/>
      <c r="AA229" s="124"/>
      <c r="AB229" s="124"/>
      <c r="AC229" s="124"/>
      <c r="AD229" s="124"/>
      <c r="AE229" s="124"/>
      <c r="AF229" s="124"/>
      <c r="AG229" s="124"/>
      <c r="AH229" s="124"/>
      <c r="AI229" s="124"/>
      <c r="AJ229" s="124"/>
      <c r="AK229" s="124"/>
      <c r="AL229" s="124"/>
      <c r="AM229" s="124"/>
      <c r="AN229" s="124"/>
      <c r="AO229" s="124"/>
      <c r="AP229" s="124"/>
      <c r="AQ229" s="124"/>
      <c r="AR229" s="124"/>
      <c r="AS229" s="124"/>
      <c r="AT229" s="124"/>
      <c r="AU229" s="124"/>
      <c r="AV229" s="124"/>
      <c r="AW229" s="124"/>
      <c r="AX229" s="124"/>
      <c r="AY229" s="124"/>
      <c r="AZ229" s="124"/>
      <c r="BA229" s="124"/>
      <c r="BB229" s="125"/>
      <c r="BC229" s="125"/>
      <c r="BD229" s="125"/>
      <c r="BE229" s="125"/>
      <c r="BF229" s="125"/>
      <c r="BG229" s="125"/>
      <c r="BH229" s="125"/>
      <c r="BI229" s="125"/>
    </row>
    <row r="230" spans="1:63" ht="15" customHeight="1" thickTop="1" thickBot="1">
      <c r="B230" s="124"/>
      <c r="C230" s="124"/>
      <c r="D230" s="124"/>
      <c r="E230" s="124"/>
      <c r="F230" s="124"/>
      <c r="G230" s="124"/>
      <c r="H230" s="184"/>
      <c r="I230" s="184"/>
      <c r="J230" s="184"/>
      <c r="K230" s="184"/>
      <c r="L230" s="184"/>
      <c r="M230" s="184"/>
      <c r="N230" s="124"/>
      <c r="O230" s="124"/>
      <c r="P230" s="124"/>
      <c r="Q230" s="124"/>
      <c r="R230" s="124"/>
      <c r="S230" s="124"/>
      <c r="T230" s="124"/>
      <c r="U230" s="124"/>
      <c r="V230" s="124"/>
      <c r="W230" s="124"/>
      <c r="X230" s="124"/>
      <c r="Y230" s="124"/>
      <c r="Z230" s="124"/>
      <c r="AA230" s="124"/>
      <c r="AB230" s="124"/>
      <c r="AC230" s="124"/>
      <c r="AD230" s="124"/>
      <c r="AE230" s="124"/>
      <c r="AF230" s="124"/>
      <c r="AG230" s="124"/>
      <c r="AH230" s="124"/>
      <c r="AI230" s="124"/>
      <c r="AJ230" s="124"/>
      <c r="AK230" s="124"/>
      <c r="AL230" s="124"/>
      <c r="AM230" s="124"/>
      <c r="AN230" s="124"/>
      <c r="AO230" s="124"/>
      <c r="AP230" s="124"/>
      <c r="AQ230" s="124"/>
      <c r="AR230" s="124"/>
      <c r="AS230" s="124"/>
      <c r="AT230" s="124"/>
      <c r="AU230" s="124"/>
      <c r="AV230" s="124"/>
      <c r="AW230" s="124"/>
      <c r="AX230" s="124"/>
      <c r="AY230" s="124"/>
      <c r="AZ230" s="124"/>
      <c r="BA230" s="124"/>
      <c r="BB230" s="125"/>
      <c r="BC230" s="125"/>
      <c r="BD230" s="125"/>
      <c r="BE230" s="125"/>
      <c r="BF230" s="125"/>
      <c r="BG230" s="125"/>
      <c r="BH230" s="125"/>
      <c r="BI230" s="125"/>
    </row>
    <row r="231" spans="1:63" ht="15" customHeight="1" thickTop="1" thickBot="1">
      <c r="B231" s="174" t="s">
        <v>129</v>
      </c>
      <c r="C231" s="174"/>
      <c r="D231" s="174"/>
      <c r="E231" s="174"/>
      <c r="F231" s="174"/>
      <c r="G231" s="174"/>
      <c r="H231" s="174" t="str">
        <f>B231</f>
        <v>-</v>
      </c>
      <c r="I231" s="170"/>
      <c r="J231" s="170"/>
      <c r="K231" s="170"/>
      <c r="L231" s="170"/>
      <c r="M231" s="170"/>
      <c r="N231" s="174" t="s">
        <v>447</v>
      </c>
      <c r="O231" s="174"/>
      <c r="P231" s="174"/>
      <c r="Q231" s="174"/>
      <c r="R231" s="174"/>
      <c r="S231" s="174"/>
      <c r="T231" s="181" t="s">
        <v>448</v>
      </c>
      <c r="U231" s="181"/>
      <c r="V231" s="181"/>
      <c r="W231" s="181"/>
      <c r="X231" s="181"/>
      <c r="Y231" s="181"/>
      <c r="Z231" s="181"/>
      <c r="AA231" s="181"/>
      <c r="AB231" s="181"/>
      <c r="AC231" s="181"/>
      <c r="AD231" s="170" t="s">
        <v>129</v>
      </c>
      <c r="AE231" s="170"/>
      <c r="AF231" s="170"/>
      <c r="AG231" s="170"/>
      <c r="AH231" s="170"/>
      <c r="AI231" s="170"/>
      <c r="AJ231" s="181" t="s">
        <v>129</v>
      </c>
      <c r="AK231" s="181"/>
      <c r="AL231" s="181"/>
      <c r="AM231" s="181"/>
      <c r="AN231" s="181"/>
      <c r="AO231" s="181"/>
      <c r="AP231" s="170" t="s">
        <v>129</v>
      </c>
      <c r="AQ231" s="170"/>
      <c r="AR231" s="170"/>
      <c r="AS231" s="170"/>
      <c r="AT231" s="170"/>
      <c r="AU231" s="170"/>
      <c r="AV231" s="170" t="s">
        <v>129</v>
      </c>
      <c r="AW231" s="170"/>
      <c r="AX231" s="170"/>
      <c r="AY231" s="170"/>
      <c r="AZ231" s="170"/>
      <c r="BA231" s="170"/>
      <c r="BB231" s="170" t="s">
        <v>129</v>
      </c>
      <c r="BC231" s="170"/>
      <c r="BD231" s="170"/>
      <c r="BE231" s="170"/>
      <c r="BF231" s="170"/>
      <c r="BG231" s="170"/>
      <c r="BH231" s="170"/>
      <c r="BI231" s="170"/>
    </row>
    <row r="232" spans="1:63" ht="15" customHeight="1" thickTop="1" thickBot="1">
      <c r="B232" s="174"/>
      <c r="C232" s="174"/>
      <c r="D232" s="174"/>
      <c r="E232" s="174"/>
      <c r="F232" s="174"/>
      <c r="G232" s="174"/>
      <c r="H232" s="170"/>
      <c r="I232" s="170"/>
      <c r="J232" s="170"/>
      <c r="K232" s="170"/>
      <c r="L232" s="170"/>
      <c r="M232" s="170"/>
      <c r="N232" s="174"/>
      <c r="O232" s="174"/>
      <c r="P232" s="174"/>
      <c r="Q232" s="174"/>
      <c r="R232" s="174"/>
      <c r="S232" s="174"/>
      <c r="T232" s="181"/>
      <c r="U232" s="181"/>
      <c r="V232" s="181"/>
      <c r="W232" s="181"/>
      <c r="X232" s="181"/>
      <c r="Y232" s="181"/>
      <c r="Z232" s="181"/>
      <c r="AA232" s="181"/>
      <c r="AB232" s="181"/>
      <c r="AC232" s="181"/>
      <c r="AD232" s="170"/>
      <c r="AE232" s="170"/>
      <c r="AF232" s="170"/>
      <c r="AG232" s="170"/>
      <c r="AH232" s="170"/>
      <c r="AI232" s="170"/>
      <c r="AJ232" s="181"/>
      <c r="AK232" s="181"/>
      <c r="AL232" s="181"/>
      <c r="AM232" s="181"/>
      <c r="AN232" s="181"/>
      <c r="AO232" s="181"/>
      <c r="AP232" s="170"/>
      <c r="AQ232" s="170"/>
      <c r="AR232" s="170"/>
      <c r="AS232" s="170"/>
      <c r="AT232" s="170"/>
      <c r="AU232" s="170"/>
      <c r="AV232" s="170"/>
      <c r="AW232" s="170"/>
      <c r="AX232" s="170"/>
      <c r="AY232" s="170"/>
      <c r="AZ232" s="170"/>
      <c r="BA232" s="170"/>
      <c r="BB232" s="170"/>
      <c r="BC232" s="170"/>
      <c r="BD232" s="170"/>
      <c r="BE232" s="170"/>
      <c r="BF232" s="170"/>
      <c r="BG232" s="170"/>
      <c r="BH232" s="170"/>
      <c r="BI232" s="170"/>
    </row>
    <row r="233" spans="1:63" ht="15.75" customHeight="1" thickTop="1" thickBot="1">
      <c r="B233" s="174"/>
      <c r="C233" s="174"/>
      <c r="D233" s="174"/>
      <c r="E233" s="174"/>
      <c r="F233" s="174"/>
      <c r="G233" s="174"/>
      <c r="H233" s="170"/>
      <c r="I233" s="170"/>
      <c r="J233" s="170"/>
      <c r="K233" s="170"/>
      <c r="L233" s="170"/>
      <c r="M233" s="170"/>
      <c r="N233" s="174"/>
      <c r="O233" s="174"/>
      <c r="P233" s="174"/>
      <c r="Q233" s="174"/>
      <c r="R233" s="174"/>
      <c r="S233" s="174"/>
      <c r="T233" s="181"/>
      <c r="U233" s="181"/>
      <c r="V233" s="181"/>
      <c r="W233" s="181"/>
      <c r="X233" s="181"/>
      <c r="Y233" s="181"/>
      <c r="Z233" s="181"/>
      <c r="AA233" s="181"/>
      <c r="AB233" s="181"/>
      <c r="AC233" s="181"/>
      <c r="AD233" s="170"/>
      <c r="AE233" s="170"/>
      <c r="AF233" s="170"/>
      <c r="AG233" s="170"/>
      <c r="AH233" s="170"/>
      <c r="AI233" s="170"/>
      <c r="AJ233" s="181"/>
      <c r="AK233" s="181"/>
      <c r="AL233" s="181"/>
      <c r="AM233" s="181"/>
      <c r="AN233" s="181"/>
      <c r="AO233" s="181"/>
      <c r="AP233" s="170"/>
      <c r="AQ233" s="170"/>
      <c r="AR233" s="170"/>
      <c r="AS233" s="170"/>
      <c r="AT233" s="170"/>
      <c r="AU233" s="170"/>
      <c r="AV233" s="170"/>
      <c r="AW233" s="170"/>
      <c r="AX233" s="170"/>
      <c r="AY233" s="170"/>
      <c r="AZ233" s="170"/>
      <c r="BA233" s="170"/>
      <c r="BB233" s="170"/>
      <c r="BC233" s="170"/>
      <c r="BD233" s="170"/>
      <c r="BE233" s="170"/>
      <c r="BF233" s="170"/>
      <c r="BG233" s="170"/>
      <c r="BH233" s="170"/>
      <c r="BI233" s="170"/>
      <c r="BJ233" s="3"/>
      <c r="BK233" s="3"/>
    </row>
    <row r="234" spans="1:63" ht="15.75" customHeight="1" thickTop="1" thickBot="1">
      <c r="A234" s="3"/>
      <c r="B234" s="179"/>
      <c r="C234" s="179"/>
      <c r="D234" s="179"/>
      <c r="E234" s="179"/>
      <c r="F234" s="179"/>
      <c r="G234" s="179"/>
      <c r="H234" s="179"/>
      <c r="I234" s="179"/>
      <c r="J234" s="179"/>
      <c r="K234" s="179"/>
      <c r="L234" s="179"/>
      <c r="M234" s="179"/>
      <c r="N234" s="179"/>
      <c r="O234" s="179"/>
      <c r="P234" s="179"/>
      <c r="Q234" s="179"/>
      <c r="R234" s="179"/>
      <c r="S234" s="179"/>
      <c r="T234" s="179"/>
      <c r="U234" s="179"/>
      <c r="V234" s="179"/>
      <c r="W234" s="179"/>
      <c r="X234" s="179"/>
      <c r="Y234" s="179"/>
      <c r="Z234" s="179"/>
      <c r="AA234" s="179"/>
      <c r="AB234" s="179"/>
      <c r="AC234" s="179"/>
      <c r="AD234" s="179"/>
      <c r="AE234" s="179"/>
      <c r="AF234" s="179"/>
      <c r="AG234" s="179"/>
      <c r="AH234" s="179"/>
      <c r="AI234" s="179"/>
      <c r="AJ234" s="179"/>
      <c r="AK234" s="179"/>
      <c r="AL234" s="179"/>
      <c r="AM234" s="179"/>
      <c r="AN234" s="179"/>
      <c r="AO234" s="179"/>
      <c r="AP234" s="179"/>
      <c r="AQ234" s="179"/>
      <c r="AR234" s="179"/>
      <c r="AS234" s="179"/>
      <c r="AT234" s="179"/>
      <c r="AU234" s="179"/>
      <c r="AV234" s="179"/>
      <c r="AW234" s="179"/>
      <c r="AX234" s="179"/>
      <c r="AY234" s="179"/>
      <c r="AZ234" s="179"/>
      <c r="BA234" s="179"/>
      <c r="BB234" s="179"/>
      <c r="BC234" s="179"/>
      <c r="BD234" s="179"/>
      <c r="BE234" s="179"/>
      <c r="BF234" s="179"/>
      <c r="BG234" s="179"/>
      <c r="BH234" s="179"/>
      <c r="BI234" s="179"/>
      <c r="BJ234" s="3"/>
      <c r="BK234" s="3"/>
    </row>
    <row r="235" spans="1:63" ht="15" customHeight="1" thickTop="1" thickBot="1">
      <c r="A235" s="3"/>
      <c r="B235" s="179"/>
      <c r="C235" s="179"/>
      <c r="D235" s="179"/>
      <c r="E235" s="179"/>
      <c r="F235" s="179"/>
      <c r="G235" s="179"/>
      <c r="H235" s="179"/>
      <c r="I235" s="179"/>
      <c r="J235" s="179"/>
      <c r="K235" s="179"/>
      <c r="L235" s="179"/>
      <c r="M235" s="179"/>
      <c r="N235" s="179"/>
      <c r="O235" s="179"/>
      <c r="P235" s="179"/>
      <c r="Q235" s="179"/>
      <c r="R235" s="179"/>
      <c r="S235" s="179"/>
      <c r="T235" s="179"/>
      <c r="U235" s="179"/>
      <c r="V235" s="179"/>
      <c r="W235" s="179"/>
      <c r="X235" s="179"/>
      <c r="Y235" s="179"/>
      <c r="Z235" s="179"/>
      <c r="AA235" s="179"/>
      <c r="AB235" s="179"/>
      <c r="AC235" s="179"/>
      <c r="AD235" s="179"/>
      <c r="AE235" s="179"/>
      <c r="AF235" s="179"/>
      <c r="AG235" s="179"/>
      <c r="AH235" s="179"/>
      <c r="AI235" s="179"/>
      <c r="AJ235" s="179"/>
      <c r="AK235" s="179"/>
      <c r="AL235" s="179"/>
      <c r="AM235" s="179"/>
      <c r="AN235" s="179"/>
      <c r="AO235" s="179"/>
      <c r="AP235" s="179"/>
      <c r="AQ235" s="179"/>
      <c r="AR235" s="179"/>
      <c r="AS235" s="179"/>
      <c r="AT235" s="179"/>
      <c r="AU235" s="179"/>
      <c r="AV235" s="179"/>
      <c r="AW235" s="179"/>
      <c r="AX235" s="179"/>
      <c r="AY235" s="179"/>
      <c r="AZ235" s="179"/>
      <c r="BA235" s="179"/>
      <c r="BB235" s="179"/>
      <c r="BC235" s="179"/>
      <c r="BD235" s="179"/>
      <c r="BE235" s="179"/>
      <c r="BF235" s="179"/>
      <c r="BG235" s="179"/>
      <c r="BH235" s="179"/>
      <c r="BI235" s="179"/>
      <c r="BJ235" s="3"/>
      <c r="BK235" s="3"/>
    </row>
    <row r="236" spans="1:63" ht="15" customHeight="1" thickTop="1" thickBot="1">
      <c r="A236" s="3"/>
      <c r="B236" s="157" t="s">
        <v>81</v>
      </c>
      <c r="C236" s="158"/>
      <c r="D236" s="158"/>
      <c r="E236" s="158"/>
      <c r="F236" s="158"/>
      <c r="G236" s="158"/>
      <c r="H236" s="158"/>
      <c r="I236" s="158"/>
      <c r="J236" s="158"/>
      <c r="K236" s="158"/>
      <c r="L236" s="158"/>
      <c r="M236" s="158"/>
      <c r="N236" s="158"/>
      <c r="O236" s="158"/>
      <c r="P236" s="158"/>
      <c r="Q236" s="158"/>
      <c r="R236" s="158"/>
      <c r="S236" s="158"/>
      <c r="T236" s="158"/>
      <c r="U236" s="158"/>
      <c r="V236" s="159"/>
      <c r="W236" s="180" t="s">
        <v>82</v>
      </c>
      <c r="X236" s="180"/>
      <c r="Y236" s="180"/>
      <c r="Z236" s="180"/>
      <c r="AA236" s="180"/>
      <c r="AB236" s="180"/>
      <c r="AC236" s="180"/>
      <c r="AD236" s="180"/>
      <c r="AE236" s="180"/>
      <c r="AF236" s="180"/>
      <c r="AG236" s="180"/>
      <c r="AH236" s="180"/>
      <c r="AI236" s="180"/>
      <c r="AJ236" s="180"/>
      <c r="AK236" s="180"/>
      <c r="AL236" s="180"/>
      <c r="AM236" s="180"/>
      <c r="AN236" s="180"/>
      <c r="AO236" s="180"/>
      <c r="AP236" s="180"/>
      <c r="AQ236" s="180"/>
      <c r="AR236" s="180" t="s">
        <v>83</v>
      </c>
      <c r="AS236" s="180"/>
      <c r="AT236" s="180"/>
      <c r="AU236" s="180"/>
      <c r="AV236" s="180"/>
      <c r="AW236" s="180"/>
      <c r="AX236" s="180"/>
      <c r="AY236" s="180"/>
      <c r="AZ236" s="180"/>
      <c r="BA236" s="180"/>
      <c r="BB236" s="180"/>
      <c r="BC236" s="180"/>
      <c r="BD236" s="180"/>
      <c r="BE236" s="180"/>
      <c r="BF236" s="180"/>
      <c r="BG236" s="180"/>
      <c r="BH236" s="180"/>
      <c r="BI236" s="180"/>
      <c r="BJ236" s="3"/>
      <c r="BK236" s="3"/>
    </row>
    <row r="237" spans="1:63" ht="15.75" customHeight="1" thickTop="1" thickBot="1">
      <c r="A237" s="3"/>
      <c r="B237" s="163"/>
      <c r="C237" s="164"/>
      <c r="D237" s="164"/>
      <c r="E237" s="164"/>
      <c r="F237" s="164"/>
      <c r="G237" s="164"/>
      <c r="H237" s="164"/>
      <c r="I237" s="164"/>
      <c r="J237" s="164"/>
      <c r="K237" s="164"/>
      <c r="L237" s="164"/>
      <c r="M237" s="164"/>
      <c r="N237" s="164"/>
      <c r="O237" s="164"/>
      <c r="P237" s="164"/>
      <c r="Q237" s="164"/>
      <c r="R237" s="164"/>
      <c r="S237" s="164"/>
      <c r="T237" s="164"/>
      <c r="U237" s="164"/>
      <c r="V237" s="165"/>
      <c r="W237" s="180"/>
      <c r="X237" s="180"/>
      <c r="Y237" s="180"/>
      <c r="Z237" s="180"/>
      <c r="AA237" s="180"/>
      <c r="AB237" s="180"/>
      <c r="AC237" s="180"/>
      <c r="AD237" s="180"/>
      <c r="AE237" s="180"/>
      <c r="AF237" s="180"/>
      <c r="AG237" s="180"/>
      <c r="AH237" s="180"/>
      <c r="AI237" s="180"/>
      <c r="AJ237" s="180"/>
      <c r="AK237" s="180"/>
      <c r="AL237" s="180"/>
      <c r="AM237" s="180"/>
      <c r="AN237" s="180"/>
      <c r="AO237" s="180"/>
      <c r="AP237" s="180"/>
      <c r="AQ237" s="180"/>
      <c r="AR237" s="180"/>
      <c r="AS237" s="180"/>
      <c r="AT237" s="180"/>
      <c r="AU237" s="180"/>
      <c r="AV237" s="180"/>
      <c r="AW237" s="180"/>
      <c r="AX237" s="180"/>
      <c r="AY237" s="180"/>
      <c r="AZ237" s="180"/>
      <c r="BA237" s="180"/>
      <c r="BB237" s="180"/>
      <c r="BC237" s="180"/>
      <c r="BD237" s="180"/>
      <c r="BE237" s="180"/>
      <c r="BF237" s="180"/>
      <c r="BG237" s="180"/>
      <c r="BH237" s="180"/>
      <c r="BI237" s="180"/>
      <c r="BJ237" s="3"/>
      <c r="BK237" s="3"/>
    </row>
    <row r="238" spans="1:63" ht="16.5" customHeight="1" thickTop="1" thickBot="1">
      <c r="A238" s="3"/>
      <c r="B238" s="146"/>
      <c r="C238" s="146"/>
      <c r="D238" s="146"/>
      <c r="E238" s="146"/>
      <c r="F238" s="146"/>
      <c r="G238" s="146"/>
      <c r="H238" s="146"/>
      <c r="I238" s="146"/>
      <c r="J238" s="146"/>
      <c r="K238" s="146"/>
      <c r="L238" s="146"/>
      <c r="M238" s="146"/>
      <c r="N238" s="146"/>
      <c r="O238" s="146"/>
      <c r="P238" s="146"/>
      <c r="Q238" s="146"/>
      <c r="R238" s="146"/>
      <c r="S238" s="146"/>
      <c r="T238" s="146"/>
      <c r="U238" s="146"/>
      <c r="V238" s="146"/>
      <c r="W238" s="146"/>
      <c r="X238" s="146"/>
      <c r="Y238" s="146"/>
      <c r="Z238" s="146"/>
      <c r="AA238" s="146"/>
      <c r="AB238" s="146"/>
      <c r="AC238" s="146"/>
      <c r="AD238" s="146"/>
      <c r="AE238" s="146"/>
      <c r="AF238" s="146"/>
      <c r="AG238" s="146"/>
      <c r="AH238" s="146"/>
      <c r="AI238" s="146"/>
      <c r="AJ238" s="146"/>
      <c r="AK238" s="146"/>
      <c r="AL238" s="146"/>
      <c r="AM238" s="146"/>
      <c r="AN238" s="146"/>
      <c r="AO238" s="146"/>
      <c r="AP238" s="146"/>
      <c r="AQ238" s="146"/>
      <c r="AR238" s="146"/>
      <c r="AS238" s="146"/>
      <c r="AT238" s="146"/>
      <c r="AU238" s="146"/>
      <c r="AV238" s="146"/>
      <c r="AW238" s="146"/>
      <c r="AX238" s="146"/>
      <c r="AY238" s="146"/>
      <c r="AZ238" s="146"/>
      <c r="BA238" s="146"/>
      <c r="BB238" s="146"/>
      <c r="BC238" s="146"/>
      <c r="BD238" s="146"/>
      <c r="BE238" s="146"/>
      <c r="BF238" s="146"/>
      <c r="BG238" s="146"/>
      <c r="BH238" s="146"/>
      <c r="BI238" s="146"/>
      <c r="BJ238" s="3"/>
      <c r="BK238" s="3"/>
    </row>
    <row r="239" spans="1:63" ht="16.5" customHeight="1" thickTop="1" thickBot="1">
      <c r="A239" s="3"/>
      <c r="B239" s="146"/>
      <c r="C239" s="146"/>
      <c r="D239" s="146"/>
      <c r="E239" s="146"/>
      <c r="F239" s="146"/>
      <c r="G239" s="146"/>
      <c r="H239" s="146"/>
      <c r="I239" s="146"/>
      <c r="J239" s="146"/>
      <c r="K239" s="146"/>
      <c r="L239" s="146"/>
      <c r="M239" s="146"/>
      <c r="N239" s="146"/>
      <c r="O239" s="146"/>
      <c r="P239" s="146"/>
      <c r="Q239" s="146"/>
      <c r="R239" s="146"/>
      <c r="S239" s="146"/>
      <c r="T239" s="146"/>
      <c r="U239" s="146"/>
      <c r="V239" s="146"/>
      <c r="W239" s="146"/>
      <c r="X239" s="146"/>
      <c r="Y239" s="146"/>
      <c r="Z239" s="146"/>
      <c r="AA239" s="146"/>
      <c r="AB239" s="146"/>
      <c r="AC239" s="146"/>
      <c r="AD239" s="146"/>
      <c r="AE239" s="146"/>
      <c r="AF239" s="146"/>
      <c r="AG239" s="146"/>
      <c r="AH239" s="146"/>
      <c r="AI239" s="146"/>
      <c r="AJ239" s="146"/>
      <c r="AK239" s="146"/>
      <c r="AL239" s="146"/>
      <c r="AM239" s="146"/>
      <c r="AN239" s="146"/>
      <c r="AO239" s="146"/>
      <c r="AP239" s="146"/>
      <c r="AQ239" s="146"/>
      <c r="AR239" s="146"/>
      <c r="AS239" s="146"/>
      <c r="AT239" s="146"/>
      <c r="AU239" s="146"/>
      <c r="AV239" s="146"/>
      <c r="AW239" s="146"/>
      <c r="AX239" s="146"/>
      <c r="AY239" s="146"/>
      <c r="AZ239" s="146"/>
      <c r="BA239" s="146"/>
      <c r="BB239" s="146"/>
      <c r="BC239" s="146"/>
      <c r="BD239" s="146"/>
      <c r="BE239" s="146"/>
      <c r="BF239" s="146"/>
      <c r="BG239" s="146"/>
      <c r="BH239" s="146"/>
      <c r="BI239" s="146"/>
      <c r="BJ239" s="3"/>
      <c r="BK239" s="3"/>
    </row>
    <row r="240" spans="1:63" ht="51.75" customHeight="1" thickTop="1" thickBot="1">
      <c r="A240" s="3"/>
      <c r="B240" s="155" t="s">
        <v>84</v>
      </c>
      <c r="C240" s="155"/>
      <c r="D240" s="155"/>
      <c r="E240" s="155"/>
      <c r="F240" s="155"/>
      <c r="G240" s="155"/>
      <c r="H240" s="155" t="s">
        <v>85</v>
      </c>
      <c r="I240" s="155"/>
      <c r="J240" s="155"/>
      <c r="K240" s="155" t="s">
        <v>86</v>
      </c>
      <c r="L240" s="155"/>
      <c r="M240" s="155"/>
      <c r="N240" s="155" t="s">
        <v>86</v>
      </c>
      <c r="O240" s="155"/>
      <c r="P240" s="155"/>
      <c r="Q240" s="155" t="s">
        <v>86</v>
      </c>
      <c r="R240" s="155"/>
      <c r="S240" s="155"/>
      <c r="T240" s="155" t="s">
        <v>86</v>
      </c>
      <c r="U240" s="155"/>
      <c r="V240" s="155"/>
      <c r="W240" s="155" t="s">
        <v>84</v>
      </c>
      <c r="X240" s="155"/>
      <c r="Y240" s="155"/>
      <c r="Z240" s="155"/>
      <c r="AA240" s="155"/>
      <c r="AB240" s="155" t="s">
        <v>85</v>
      </c>
      <c r="AC240" s="155"/>
      <c r="AD240" s="155"/>
      <c r="AE240" s="156" t="s">
        <v>87</v>
      </c>
      <c r="AF240" s="156"/>
      <c r="AG240" s="156"/>
      <c r="AH240" s="156"/>
      <c r="AI240" s="156" t="s">
        <v>88</v>
      </c>
      <c r="AJ240" s="156"/>
      <c r="AK240" s="156"/>
      <c r="AL240" s="156" t="s">
        <v>185</v>
      </c>
      <c r="AM240" s="156"/>
      <c r="AN240" s="156"/>
      <c r="AO240" s="156" t="s">
        <v>186</v>
      </c>
      <c r="AP240" s="156"/>
      <c r="AQ240" s="156"/>
      <c r="AR240" s="156" t="s">
        <v>84</v>
      </c>
      <c r="AS240" s="156"/>
      <c r="AT240" s="156"/>
      <c r="AU240" s="156"/>
      <c r="AV240" s="156"/>
      <c r="AW240" s="156" t="s">
        <v>85</v>
      </c>
      <c r="AX240" s="156"/>
      <c r="AY240" s="156"/>
      <c r="AZ240" s="156" t="s">
        <v>89</v>
      </c>
      <c r="BA240" s="156"/>
      <c r="BB240" s="156"/>
      <c r="BC240" s="175" t="s">
        <v>185</v>
      </c>
      <c r="BD240" s="176"/>
      <c r="BE240" s="176"/>
      <c r="BF240" s="177"/>
      <c r="BG240" s="156" t="s">
        <v>186</v>
      </c>
      <c r="BH240" s="156"/>
      <c r="BI240" s="156"/>
      <c r="BJ240" s="3"/>
      <c r="BK240" s="3"/>
    </row>
    <row r="241" spans="1:63" ht="15" customHeight="1" thickTop="1" thickBot="1">
      <c r="A241" s="3"/>
      <c r="B241" s="87" t="s">
        <v>126</v>
      </c>
      <c r="C241" s="88"/>
      <c r="D241" s="88"/>
      <c r="E241" s="88"/>
      <c r="F241" s="88"/>
      <c r="G241" s="89"/>
      <c r="H241" s="178">
        <f>B260+E260+Q260+Z260+W260</f>
        <v>4</v>
      </c>
      <c r="I241" s="178"/>
      <c r="J241" s="178"/>
      <c r="K241" s="87">
        <v>100</v>
      </c>
      <c r="L241" s="88"/>
      <c r="M241" s="89"/>
      <c r="N241" s="87">
        <v>80</v>
      </c>
      <c r="O241" s="88"/>
      <c r="P241" s="89"/>
      <c r="Q241" s="87">
        <v>80</v>
      </c>
      <c r="R241" s="88"/>
      <c r="S241" s="89"/>
      <c r="T241" s="87" t="s">
        <v>129</v>
      </c>
      <c r="U241" s="88"/>
      <c r="V241" s="89"/>
      <c r="W241" s="124" t="s">
        <v>90</v>
      </c>
      <c r="X241" s="124"/>
      <c r="Y241" s="124"/>
      <c r="Z241" s="124"/>
      <c r="AA241" s="124"/>
      <c r="AB241" s="173">
        <f>H241</f>
        <v>4</v>
      </c>
      <c r="AC241" s="173"/>
      <c r="AD241" s="173"/>
      <c r="AE241" s="174" t="s">
        <v>214</v>
      </c>
      <c r="AF241" s="174"/>
      <c r="AG241" s="174"/>
      <c r="AH241" s="174"/>
      <c r="AI241" s="170">
        <v>2.4</v>
      </c>
      <c r="AJ241" s="170"/>
      <c r="AK241" s="170"/>
      <c r="AL241" s="145" t="str">
        <f>CONCATENATE(MAX(M75:AB77),"/",MAX(M75:AB77)-0.01)</f>
        <v>1.18/1.17</v>
      </c>
      <c r="AM241" s="170"/>
      <c r="AN241" s="170"/>
      <c r="AO241" s="170" t="s">
        <v>445</v>
      </c>
      <c r="AP241" s="170"/>
      <c r="AQ241" s="170"/>
      <c r="AR241" s="124" t="s">
        <v>136</v>
      </c>
      <c r="AS241" s="124"/>
      <c r="AT241" s="124"/>
      <c r="AU241" s="124"/>
      <c r="AV241" s="124"/>
      <c r="AW241" s="169" t="s">
        <v>129</v>
      </c>
      <c r="AX241" s="124"/>
      <c r="AY241" s="124"/>
      <c r="AZ241" s="172" t="s">
        <v>129</v>
      </c>
      <c r="BA241" s="172"/>
      <c r="BB241" s="172"/>
      <c r="BC241" s="171" t="s">
        <v>129</v>
      </c>
      <c r="BD241" s="171"/>
      <c r="BE241" s="171"/>
      <c r="BF241" s="171"/>
      <c r="BG241" s="172" t="s">
        <v>129</v>
      </c>
      <c r="BH241" s="172"/>
      <c r="BI241" s="172"/>
      <c r="BJ241" s="3"/>
      <c r="BK241" s="3"/>
    </row>
    <row r="242" spans="1:63" ht="15" customHeight="1" thickTop="1" thickBot="1">
      <c r="A242" s="3"/>
      <c r="B242" s="90"/>
      <c r="C242" s="91"/>
      <c r="D242" s="91"/>
      <c r="E242" s="91"/>
      <c r="F242" s="91"/>
      <c r="G242" s="92"/>
      <c r="H242" s="178"/>
      <c r="I242" s="178"/>
      <c r="J242" s="178"/>
      <c r="K242" s="90"/>
      <c r="L242" s="91"/>
      <c r="M242" s="92"/>
      <c r="N242" s="90"/>
      <c r="O242" s="91"/>
      <c r="P242" s="92"/>
      <c r="Q242" s="90"/>
      <c r="R242" s="91"/>
      <c r="S242" s="92"/>
      <c r="T242" s="90"/>
      <c r="U242" s="91"/>
      <c r="V242" s="92"/>
      <c r="W242" s="124"/>
      <c r="X242" s="124"/>
      <c r="Y242" s="124"/>
      <c r="Z242" s="124"/>
      <c r="AA242" s="124"/>
      <c r="AB242" s="173"/>
      <c r="AC242" s="173"/>
      <c r="AD242" s="173"/>
      <c r="AE242" s="174"/>
      <c r="AF242" s="174"/>
      <c r="AG242" s="174"/>
      <c r="AH242" s="174"/>
      <c r="AI242" s="170"/>
      <c r="AJ242" s="170"/>
      <c r="AK242" s="170"/>
      <c r="AL242" s="170"/>
      <c r="AM242" s="170"/>
      <c r="AN242" s="170"/>
      <c r="AO242" s="170"/>
      <c r="AP242" s="170"/>
      <c r="AQ242" s="170"/>
      <c r="AR242" s="124"/>
      <c r="AS242" s="124"/>
      <c r="AT242" s="124"/>
      <c r="AU242" s="124"/>
      <c r="AV242" s="124"/>
      <c r="AW242" s="124"/>
      <c r="AX242" s="124"/>
      <c r="AY242" s="124"/>
      <c r="AZ242" s="172"/>
      <c r="BA242" s="172"/>
      <c r="BB242" s="172"/>
      <c r="BC242" s="171"/>
      <c r="BD242" s="171"/>
      <c r="BE242" s="171"/>
      <c r="BF242" s="171"/>
      <c r="BG242" s="172"/>
      <c r="BH242" s="172"/>
      <c r="BI242" s="172"/>
      <c r="BJ242" s="3"/>
      <c r="BK242" s="3"/>
    </row>
    <row r="243" spans="1:63" ht="15" customHeight="1" thickTop="1" thickBot="1">
      <c r="A243" s="3"/>
      <c r="B243" s="90"/>
      <c r="C243" s="91"/>
      <c r="D243" s="91"/>
      <c r="E243" s="91"/>
      <c r="F243" s="91"/>
      <c r="G243" s="92"/>
      <c r="H243" s="178"/>
      <c r="I243" s="178"/>
      <c r="J243" s="178"/>
      <c r="K243" s="90"/>
      <c r="L243" s="91"/>
      <c r="M243" s="92"/>
      <c r="N243" s="90"/>
      <c r="O243" s="91"/>
      <c r="P243" s="92"/>
      <c r="Q243" s="90"/>
      <c r="R243" s="91"/>
      <c r="S243" s="92"/>
      <c r="T243" s="90"/>
      <c r="U243" s="91"/>
      <c r="V243" s="92"/>
      <c r="W243" s="124"/>
      <c r="X243" s="124"/>
      <c r="Y243" s="124"/>
      <c r="Z243" s="124"/>
      <c r="AA243" s="124"/>
      <c r="AB243" s="173"/>
      <c r="AC243" s="173"/>
      <c r="AD243" s="173"/>
      <c r="AE243" s="174"/>
      <c r="AF243" s="174"/>
      <c r="AG243" s="174"/>
      <c r="AH243" s="174"/>
      <c r="AI243" s="170"/>
      <c r="AJ243" s="170"/>
      <c r="AK243" s="170"/>
      <c r="AL243" s="170"/>
      <c r="AM243" s="170"/>
      <c r="AN243" s="170"/>
      <c r="AO243" s="170"/>
      <c r="AP243" s="170"/>
      <c r="AQ243" s="170"/>
      <c r="AR243" s="124"/>
      <c r="AS243" s="124"/>
      <c r="AT243" s="124"/>
      <c r="AU243" s="124"/>
      <c r="AV243" s="124"/>
      <c r="AW243" s="124"/>
      <c r="AX243" s="124"/>
      <c r="AY243" s="124"/>
      <c r="AZ243" s="172"/>
      <c r="BA243" s="172"/>
      <c r="BB243" s="172"/>
      <c r="BC243" s="171"/>
      <c r="BD243" s="171"/>
      <c r="BE243" s="171"/>
      <c r="BF243" s="171"/>
      <c r="BG243" s="172"/>
      <c r="BH243" s="172"/>
      <c r="BI243" s="172"/>
      <c r="BJ243" s="3"/>
      <c r="BK243" s="3"/>
    </row>
    <row r="244" spans="1:63" ht="15" customHeight="1" thickTop="1" thickBot="1">
      <c r="A244" s="3"/>
      <c r="B244" s="93"/>
      <c r="C244" s="94"/>
      <c r="D244" s="94"/>
      <c r="E244" s="94"/>
      <c r="F244" s="94"/>
      <c r="G244" s="95"/>
      <c r="H244" s="178"/>
      <c r="I244" s="178"/>
      <c r="J244" s="178"/>
      <c r="K244" s="93"/>
      <c r="L244" s="94"/>
      <c r="M244" s="95"/>
      <c r="N244" s="93"/>
      <c r="O244" s="94"/>
      <c r="P244" s="95"/>
      <c r="Q244" s="93"/>
      <c r="R244" s="94"/>
      <c r="S244" s="95"/>
      <c r="T244" s="93"/>
      <c r="U244" s="94"/>
      <c r="V244" s="95"/>
      <c r="W244" s="124"/>
      <c r="X244" s="124"/>
      <c r="Y244" s="124"/>
      <c r="Z244" s="124"/>
      <c r="AA244" s="124"/>
      <c r="AB244" s="173"/>
      <c r="AC244" s="173"/>
      <c r="AD244" s="173"/>
      <c r="AE244" s="174"/>
      <c r="AF244" s="174"/>
      <c r="AG244" s="174"/>
      <c r="AH244" s="174"/>
      <c r="AI244" s="170"/>
      <c r="AJ244" s="170"/>
      <c r="AK244" s="170"/>
      <c r="AL244" s="170"/>
      <c r="AM244" s="170"/>
      <c r="AN244" s="170"/>
      <c r="AO244" s="170"/>
      <c r="AP244" s="170"/>
      <c r="AQ244" s="170"/>
      <c r="AR244" s="124"/>
      <c r="AS244" s="124"/>
      <c r="AT244" s="124"/>
      <c r="AU244" s="124"/>
      <c r="AV244" s="124"/>
      <c r="AW244" s="124"/>
      <c r="AX244" s="124"/>
      <c r="AY244" s="124"/>
      <c r="AZ244" s="172"/>
      <c r="BA244" s="172"/>
      <c r="BB244" s="172"/>
      <c r="BC244" s="171"/>
      <c r="BD244" s="171"/>
      <c r="BE244" s="171"/>
      <c r="BF244" s="171"/>
      <c r="BG244" s="172"/>
      <c r="BH244" s="172"/>
      <c r="BI244" s="172"/>
      <c r="BJ244" s="3"/>
      <c r="BK244" s="3"/>
    </row>
    <row r="245" spans="1:63" ht="15" customHeight="1" thickTop="1" thickBot="1">
      <c r="A245" s="3"/>
      <c r="B245" s="87" t="s">
        <v>126</v>
      </c>
      <c r="C245" s="88"/>
      <c r="D245" s="88"/>
      <c r="E245" s="88"/>
      <c r="F245" s="88"/>
      <c r="G245" s="89"/>
      <c r="H245" s="178">
        <f>H241</f>
        <v>4</v>
      </c>
      <c r="I245" s="178"/>
      <c r="J245" s="178"/>
      <c r="K245" s="87">
        <v>100</v>
      </c>
      <c r="L245" s="88"/>
      <c r="M245" s="89"/>
      <c r="N245" s="87">
        <v>80</v>
      </c>
      <c r="O245" s="88"/>
      <c r="P245" s="89"/>
      <c r="Q245" s="87">
        <v>80</v>
      </c>
      <c r="R245" s="88"/>
      <c r="S245" s="89"/>
      <c r="T245" s="87" t="s">
        <v>129</v>
      </c>
      <c r="U245" s="88"/>
      <c r="V245" s="89"/>
      <c r="W245" s="124" t="s">
        <v>91</v>
      </c>
      <c r="X245" s="124"/>
      <c r="Y245" s="124"/>
      <c r="Z245" s="124"/>
      <c r="AA245" s="124"/>
      <c r="AB245" s="173">
        <f>H241</f>
        <v>4</v>
      </c>
      <c r="AC245" s="173"/>
      <c r="AD245" s="173"/>
      <c r="AE245" s="174" t="s">
        <v>213</v>
      </c>
      <c r="AF245" s="174"/>
      <c r="AG245" s="174"/>
      <c r="AH245" s="174"/>
      <c r="AI245" s="170">
        <v>2.8</v>
      </c>
      <c r="AJ245" s="170"/>
      <c r="AK245" s="170"/>
      <c r="AL245" s="145" t="str">
        <f>AL241</f>
        <v>1.18/1.17</v>
      </c>
      <c r="AM245" s="170"/>
      <c r="AN245" s="170"/>
      <c r="AO245" s="170" t="str">
        <f>AO241</f>
        <v>1.24-1.29</v>
      </c>
      <c r="AP245" s="170"/>
      <c r="AQ245" s="170"/>
      <c r="AR245" s="124" t="s">
        <v>136</v>
      </c>
      <c r="AS245" s="124"/>
      <c r="AT245" s="124"/>
      <c r="AU245" s="124"/>
      <c r="AV245" s="124"/>
      <c r="AW245" s="169" t="s">
        <v>129</v>
      </c>
      <c r="AX245" s="124"/>
      <c r="AY245" s="124"/>
      <c r="AZ245" s="170" t="s">
        <v>129</v>
      </c>
      <c r="BA245" s="170"/>
      <c r="BB245" s="170"/>
      <c r="BC245" s="171" t="s">
        <v>129</v>
      </c>
      <c r="BD245" s="171"/>
      <c r="BE245" s="171"/>
      <c r="BF245" s="171"/>
      <c r="BG245" s="172" t="s">
        <v>129</v>
      </c>
      <c r="BH245" s="172"/>
      <c r="BI245" s="172"/>
      <c r="BJ245" s="3"/>
      <c r="BK245" s="3"/>
    </row>
    <row r="246" spans="1:63" ht="15" customHeight="1" thickTop="1" thickBot="1">
      <c r="A246" s="3"/>
      <c r="B246" s="90"/>
      <c r="C246" s="91"/>
      <c r="D246" s="91"/>
      <c r="E246" s="91"/>
      <c r="F246" s="91"/>
      <c r="G246" s="92"/>
      <c r="H246" s="178"/>
      <c r="I246" s="178"/>
      <c r="J246" s="178"/>
      <c r="K246" s="90"/>
      <c r="L246" s="91"/>
      <c r="M246" s="92"/>
      <c r="N246" s="90"/>
      <c r="O246" s="91"/>
      <c r="P246" s="92"/>
      <c r="Q246" s="90"/>
      <c r="R246" s="91"/>
      <c r="S246" s="92"/>
      <c r="T246" s="90"/>
      <c r="U246" s="91"/>
      <c r="V246" s="92"/>
      <c r="W246" s="124"/>
      <c r="X246" s="124"/>
      <c r="Y246" s="124"/>
      <c r="Z246" s="124"/>
      <c r="AA246" s="124"/>
      <c r="AB246" s="173"/>
      <c r="AC246" s="173"/>
      <c r="AD246" s="173"/>
      <c r="AE246" s="174"/>
      <c r="AF246" s="174"/>
      <c r="AG246" s="174"/>
      <c r="AH246" s="174"/>
      <c r="AI246" s="170"/>
      <c r="AJ246" s="170"/>
      <c r="AK246" s="170"/>
      <c r="AL246" s="170"/>
      <c r="AM246" s="170"/>
      <c r="AN246" s="170"/>
      <c r="AO246" s="170"/>
      <c r="AP246" s="170"/>
      <c r="AQ246" s="170"/>
      <c r="AR246" s="124"/>
      <c r="AS246" s="124"/>
      <c r="AT246" s="124"/>
      <c r="AU246" s="124"/>
      <c r="AV246" s="124"/>
      <c r="AW246" s="124"/>
      <c r="AX246" s="124"/>
      <c r="AY246" s="124"/>
      <c r="AZ246" s="170"/>
      <c r="BA246" s="170"/>
      <c r="BB246" s="170"/>
      <c r="BC246" s="171"/>
      <c r="BD246" s="171"/>
      <c r="BE246" s="171"/>
      <c r="BF246" s="171"/>
      <c r="BG246" s="172"/>
      <c r="BH246" s="172"/>
      <c r="BI246" s="172"/>
      <c r="BJ246" s="3"/>
      <c r="BK246" s="3"/>
    </row>
    <row r="247" spans="1:63" ht="15" customHeight="1" thickTop="1" thickBot="1">
      <c r="A247" s="3"/>
      <c r="B247" s="90"/>
      <c r="C247" s="91"/>
      <c r="D247" s="91"/>
      <c r="E247" s="91"/>
      <c r="F247" s="91"/>
      <c r="G247" s="92"/>
      <c r="H247" s="178"/>
      <c r="I247" s="178"/>
      <c r="J247" s="178"/>
      <c r="K247" s="90"/>
      <c r="L247" s="91"/>
      <c r="M247" s="92"/>
      <c r="N247" s="90"/>
      <c r="O247" s="91"/>
      <c r="P247" s="92"/>
      <c r="Q247" s="90"/>
      <c r="R247" s="91"/>
      <c r="S247" s="92"/>
      <c r="T247" s="90"/>
      <c r="U247" s="91"/>
      <c r="V247" s="92"/>
      <c r="W247" s="124"/>
      <c r="X247" s="124"/>
      <c r="Y247" s="124"/>
      <c r="Z247" s="124"/>
      <c r="AA247" s="124"/>
      <c r="AB247" s="173"/>
      <c r="AC247" s="173"/>
      <c r="AD247" s="173"/>
      <c r="AE247" s="174"/>
      <c r="AF247" s="174"/>
      <c r="AG247" s="174"/>
      <c r="AH247" s="174"/>
      <c r="AI247" s="170"/>
      <c r="AJ247" s="170"/>
      <c r="AK247" s="170"/>
      <c r="AL247" s="170"/>
      <c r="AM247" s="170"/>
      <c r="AN247" s="170"/>
      <c r="AO247" s="170"/>
      <c r="AP247" s="170"/>
      <c r="AQ247" s="170"/>
      <c r="AR247" s="124"/>
      <c r="AS247" s="124"/>
      <c r="AT247" s="124"/>
      <c r="AU247" s="124"/>
      <c r="AV247" s="124"/>
      <c r="AW247" s="124"/>
      <c r="AX247" s="124"/>
      <c r="AY247" s="124"/>
      <c r="AZ247" s="170"/>
      <c r="BA247" s="170"/>
      <c r="BB247" s="170"/>
      <c r="BC247" s="171"/>
      <c r="BD247" s="171"/>
      <c r="BE247" s="171"/>
      <c r="BF247" s="171"/>
      <c r="BG247" s="172"/>
      <c r="BH247" s="172"/>
      <c r="BI247" s="172"/>
      <c r="BJ247" s="3"/>
      <c r="BK247" s="3"/>
    </row>
    <row r="248" spans="1:63" ht="15" customHeight="1" thickTop="1" thickBot="1">
      <c r="A248" s="3"/>
      <c r="B248" s="93"/>
      <c r="C248" s="94"/>
      <c r="D248" s="94"/>
      <c r="E248" s="94"/>
      <c r="F248" s="94"/>
      <c r="G248" s="95"/>
      <c r="H248" s="178"/>
      <c r="I248" s="178"/>
      <c r="J248" s="178"/>
      <c r="K248" s="93"/>
      <c r="L248" s="94"/>
      <c r="M248" s="95"/>
      <c r="N248" s="93"/>
      <c r="O248" s="94"/>
      <c r="P248" s="95"/>
      <c r="Q248" s="93"/>
      <c r="R248" s="94"/>
      <c r="S248" s="95"/>
      <c r="T248" s="93"/>
      <c r="U248" s="94"/>
      <c r="V248" s="95"/>
      <c r="W248" s="124"/>
      <c r="X248" s="124"/>
      <c r="Y248" s="124"/>
      <c r="Z248" s="124"/>
      <c r="AA248" s="124"/>
      <c r="AB248" s="173"/>
      <c r="AC248" s="173"/>
      <c r="AD248" s="173"/>
      <c r="AE248" s="174"/>
      <c r="AF248" s="174"/>
      <c r="AG248" s="174"/>
      <c r="AH248" s="174"/>
      <c r="AI248" s="170"/>
      <c r="AJ248" s="170"/>
      <c r="AK248" s="170"/>
      <c r="AL248" s="170"/>
      <c r="AM248" s="170"/>
      <c r="AN248" s="170"/>
      <c r="AO248" s="170"/>
      <c r="AP248" s="170"/>
      <c r="AQ248" s="170"/>
      <c r="AR248" s="124"/>
      <c r="AS248" s="124"/>
      <c r="AT248" s="124"/>
      <c r="AU248" s="124"/>
      <c r="AV248" s="124"/>
      <c r="AW248" s="124"/>
      <c r="AX248" s="124"/>
      <c r="AY248" s="124"/>
      <c r="AZ248" s="170"/>
      <c r="BA248" s="170"/>
      <c r="BB248" s="170"/>
      <c r="BC248" s="171"/>
      <c r="BD248" s="171"/>
      <c r="BE248" s="171"/>
      <c r="BF248" s="171"/>
      <c r="BG248" s="172"/>
      <c r="BH248" s="172"/>
      <c r="BI248" s="172"/>
      <c r="BJ248" s="3"/>
      <c r="BK248" s="3"/>
    </row>
    <row r="249" spans="1:63" ht="15" customHeight="1" thickTop="1" thickBot="1">
      <c r="A249" s="3"/>
      <c r="B249" s="87" t="s">
        <v>126</v>
      </c>
      <c r="C249" s="88"/>
      <c r="D249" s="88"/>
      <c r="E249" s="88"/>
      <c r="F249" s="88"/>
      <c r="G249" s="89"/>
      <c r="H249" s="178">
        <f>H241</f>
        <v>4</v>
      </c>
      <c r="I249" s="178"/>
      <c r="J249" s="178"/>
      <c r="K249" s="87">
        <v>100</v>
      </c>
      <c r="L249" s="88"/>
      <c r="M249" s="89"/>
      <c r="N249" s="87">
        <v>80</v>
      </c>
      <c r="O249" s="88"/>
      <c r="P249" s="89"/>
      <c r="Q249" s="87">
        <v>80</v>
      </c>
      <c r="R249" s="88"/>
      <c r="S249" s="89"/>
      <c r="T249" s="87" t="s">
        <v>129</v>
      </c>
      <c r="U249" s="88"/>
      <c r="V249" s="89"/>
      <c r="W249" s="87" t="s">
        <v>372</v>
      </c>
      <c r="X249" s="88"/>
      <c r="Y249" s="88"/>
      <c r="Z249" s="88"/>
      <c r="AA249" s="89"/>
      <c r="AB249" s="145"/>
      <c r="AC249" s="145"/>
      <c r="AD249" s="145"/>
      <c r="AE249" s="124"/>
      <c r="AF249" s="124"/>
      <c r="AG249" s="124"/>
      <c r="AH249" s="124"/>
      <c r="AI249" s="124"/>
      <c r="AJ249" s="124"/>
      <c r="AK249" s="124"/>
      <c r="AL249" s="124"/>
      <c r="AM249" s="124"/>
      <c r="AN249" s="124"/>
      <c r="AO249" s="124"/>
      <c r="AP249" s="124"/>
      <c r="AQ249" s="124"/>
      <c r="AR249" s="76"/>
      <c r="AS249" s="76"/>
      <c r="AT249" s="76"/>
      <c r="AU249" s="76"/>
      <c r="AV249" s="76"/>
      <c r="AW249" s="76"/>
      <c r="AX249" s="76"/>
      <c r="AY249" s="76"/>
      <c r="AZ249" s="76"/>
      <c r="BA249" s="76"/>
      <c r="BB249" s="76"/>
      <c r="BC249" s="114"/>
      <c r="BD249" s="78"/>
      <c r="BE249" s="78"/>
      <c r="BF249" s="79"/>
      <c r="BG249" s="76"/>
      <c r="BH249" s="76"/>
      <c r="BI249" s="76"/>
      <c r="BJ249" s="3"/>
      <c r="BK249" s="3"/>
    </row>
    <row r="250" spans="1:63" ht="15" customHeight="1" thickTop="1" thickBot="1">
      <c r="A250" s="3"/>
      <c r="B250" s="90"/>
      <c r="C250" s="91"/>
      <c r="D250" s="91"/>
      <c r="E250" s="91"/>
      <c r="F250" s="91"/>
      <c r="G250" s="92"/>
      <c r="H250" s="178"/>
      <c r="I250" s="178"/>
      <c r="J250" s="178"/>
      <c r="K250" s="90"/>
      <c r="L250" s="91"/>
      <c r="M250" s="92"/>
      <c r="N250" s="90"/>
      <c r="O250" s="91"/>
      <c r="P250" s="92"/>
      <c r="Q250" s="90"/>
      <c r="R250" s="91"/>
      <c r="S250" s="92"/>
      <c r="T250" s="90"/>
      <c r="U250" s="91"/>
      <c r="V250" s="92"/>
      <c r="W250" s="90"/>
      <c r="X250" s="91"/>
      <c r="Y250" s="91"/>
      <c r="Z250" s="91"/>
      <c r="AA250" s="92"/>
      <c r="AB250" s="145"/>
      <c r="AC250" s="145"/>
      <c r="AD250" s="145"/>
      <c r="AE250" s="124"/>
      <c r="AF250" s="124"/>
      <c r="AG250" s="124"/>
      <c r="AH250" s="124"/>
      <c r="AI250" s="124"/>
      <c r="AJ250" s="124"/>
      <c r="AK250" s="124"/>
      <c r="AL250" s="124"/>
      <c r="AM250" s="124"/>
      <c r="AN250" s="124"/>
      <c r="AO250" s="124"/>
      <c r="AP250" s="124"/>
      <c r="AQ250" s="124"/>
      <c r="AR250" s="76"/>
      <c r="AS250" s="76"/>
      <c r="AT250" s="76"/>
      <c r="AU250" s="76"/>
      <c r="AV250" s="76"/>
      <c r="AW250" s="76"/>
      <c r="AX250" s="76"/>
      <c r="AY250" s="76"/>
      <c r="AZ250" s="76"/>
      <c r="BA250" s="76"/>
      <c r="BB250" s="76"/>
      <c r="BC250" s="80"/>
      <c r="BD250" s="81"/>
      <c r="BE250" s="81"/>
      <c r="BF250" s="82"/>
      <c r="BG250" s="76"/>
      <c r="BH250" s="76"/>
      <c r="BI250" s="76"/>
      <c r="BJ250" s="3"/>
      <c r="BK250" s="3"/>
    </row>
    <row r="251" spans="1:63" ht="15" customHeight="1" thickTop="1" thickBot="1">
      <c r="A251" s="3"/>
      <c r="B251" s="90"/>
      <c r="C251" s="91"/>
      <c r="D251" s="91"/>
      <c r="E251" s="91"/>
      <c r="F251" s="91"/>
      <c r="G251" s="92"/>
      <c r="H251" s="178"/>
      <c r="I251" s="178"/>
      <c r="J251" s="178"/>
      <c r="K251" s="90"/>
      <c r="L251" s="91"/>
      <c r="M251" s="92"/>
      <c r="N251" s="90"/>
      <c r="O251" s="91"/>
      <c r="P251" s="92"/>
      <c r="Q251" s="90"/>
      <c r="R251" s="91"/>
      <c r="S251" s="92"/>
      <c r="T251" s="90"/>
      <c r="U251" s="91"/>
      <c r="V251" s="92"/>
      <c r="W251" s="90"/>
      <c r="X251" s="91"/>
      <c r="Y251" s="91"/>
      <c r="Z251" s="91"/>
      <c r="AA251" s="92"/>
      <c r="AB251" s="145"/>
      <c r="AC251" s="145"/>
      <c r="AD251" s="145"/>
      <c r="AE251" s="124"/>
      <c r="AF251" s="124"/>
      <c r="AG251" s="124"/>
      <c r="AH251" s="124"/>
      <c r="AI251" s="124"/>
      <c r="AJ251" s="124"/>
      <c r="AK251" s="124"/>
      <c r="AL251" s="124"/>
      <c r="AM251" s="124"/>
      <c r="AN251" s="124"/>
      <c r="AO251" s="124"/>
      <c r="AP251" s="124"/>
      <c r="AQ251" s="124"/>
      <c r="AR251" s="76"/>
      <c r="AS251" s="76"/>
      <c r="AT251" s="76"/>
      <c r="AU251" s="76"/>
      <c r="AV251" s="76"/>
      <c r="AW251" s="76"/>
      <c r="AX251" s="76"/>
      <c r="AY251" s="76"/>
      <c r="AZ251" s="76"/>
      <c r="BA251" s="76"/>
      <c r="BB251" s="76"/>
      <c r="BC251" s="80"/>
      <c r="BD251" s="81"/>
      <c r="BE251" s="81"/>
      <c r="BF251" s="82"/>
      <c r="BG251" s="76"/>
      <c r="BH251" s="76"/>
      <c r="BI251" s="76"/>
      <c r="BJ251" s="3"/>
      <c r="BK251" s="3"/>
    </row>
    <row r="252" spans="1:63" ht="15" customHeight="1" thickTop="1" thickBot="1">
      <c r="A252" s="3"/>
      <c r="B252" s="93"/>
      <c r="C252" s="94"/>
      <c r="D252" s="94"/>
      <c r="E252" s="94"/>
      <c r="F252" s="94"/>
      <c r="G252" s="95"/>
      <c r="H252" s="178"/>
      <c r="I252" s="178"/>
      <c r="J252" s="178"/>
      <c r="K252" s="93"/>
      <c r="L252" s="94"/>
      <c r="M252" s="95"/>
      <c r="N252" s="93"/>
      <c r="O252" s="94"/>
      <c r="P252" s="95"/>
      <c r="Q252" s="93"/>
      <c r="R252" s="94"/>
      <c r="S252" s="95"/>
      <c r="T252" s="93"/>
      <c r="U252" s="94"/>
      <c r="V252" s="95"/>
      <c r="W252" s="93"/>
      <c r="X252" s="94"/>
      <c r="Y252" s="94"/>
      <c r="Z252" s="94"/>
      <c r="AA252" s="95"/>
      <c r="AB252" s="145"/>
      <c r="AC252" s="145"/>
      <c r="AD252" s="145"/>
      <c r="AE252" s="124"/>
      <c r="AF252" s="124"/>
      <c r="AG252" s="124"/>
      <c r="AH252" s="124"/>
      <c r="AI252" s="124"/>
      <c r="AJ252" s="124"/>
      <c r="AK252" s="124"/>
      <c r="AL252" s="124"/>
      <c r="AM252" s="124"/>
      <c r="AN252" s="124"/>
      <c r="AO252" s="124"/>
      <c r="AP252" s="124"/>
      <c r="AQ252" s="124"/>
      <c r="AR252" s="76"/>
      <c r="AS252" s="76"/>
      <c r="AT252" s="76"/>
      <c r="AU252" s="76"/>
      <c r="AV252" s="76"/>
      <c r="AW252" s="76"/>
      <c r="AX252" s="76"/>
      <c r="AY252" s="76"/>
      <c r="AZ252" s="76"/>
      <c r="BA252" s="76"/>
      <c r="BB252" s="76"/>
      <c r="BC252" s="83"/>
      <c r="BD252" s="84"/>
      <c r="BE252" s="84"/>
      <c r="BF252" s="85"/>
      <c r="BG252" s="76"/>
      <c r="BH252" s="76"/>
      <c r="BI252" s="76"/>
      <c r="BJ252" s="3"/>
      <c r="BK252" s="3"/>
    </row>
    <row r="253" spans="1:63" ht="15" customHeight="1" thickTop="1">
      <c r="A253" s="3"/>
      <c r="B253" s="157"/>
      <c r="C253" s="158"/>
      <c r="D253" s="158"/>
      <c r="E253" s="158"/>
      <c r="F253" s="158"/>
      <c r="G253" s="158"/>
      <c r="H253" s="158"/>
      <c r="I253" s="158"/>
      <c r="J253" s="158"/>
      <c r="K253" s="158"/>
      <c r="L253" s="158"/>
      <c r="M253" s="158"/>
      <c r="N253" s="158"/>
      <c r="O253" s="158"/>
      <c r="P253" s="158"/>
      <c r="Q253" s="158"/>
      <c r="R253" s="158"/>
      <c r="S253" s="158"/>
      <c r="T253" s="158"/>
      <c r="U253" s="158"/>
      <c r="V253" s="158"/>
      <c r="W253" s="158"/>
      <c r="X253" s="158"/>
      <c r="Y253" s="158"/>
      <c r="Z253" s="158"/>
      <c r="AA253" s="158"/>
      <c r="AB253" s="158"/>
      <c r="AC253" s="158"/>
      <c r="AD253" s="158"/>
      <c r="AE253" s="158"/>
      <c r="AF253" s="158"/>
      <c r="AG253" s="158"/>
      <c r="AH253" s="158"/>
      <c r="AI253" s="158"/>
      <c r="AJ253" s="158"/>
      <c r="AK253" s="158"/>
      <c r="AL253" s="158"/>
      <c r="AM253" s="158"/>
      <c r="AN253" s="158"/>
      <c r="AO253" s="158"/>
      <c r="AP253" s="158"/>
      <c r="AQ253" s="158"/>
      <c r="AR253" s="158"/>
      <c r="AS253" s="158"/>
      <c r="AT253" s="158"/>
      <c r="AU253" s="158"/>
      <c r="AV253" s="158"/>
      <c r="AW253" s="158"/>
      <c r="AX253" s="158"/>
      <c r="AY253" s="158"/>
      <c r="AZ253" s="158"/>
      <c r="BA253" s="158"/>
      <c r="BB253" s="158"/>
      <c r="BC253" s="158"/>
      <c r="BD253" s="158"/>
      <c r="BE253" s="158"/>
      <c r="BF253" s="158"/>
      <c r="BG253" s="158"/>
      <c r="BH253" s="158"/>
      <c r="BI253" s="159"/>
      <c r="BJ253" s="3"/>
      <c r="BK253" s="3"/>
    </row>
    <row r="254" spans="1:63" ht="15" customHeight="1">
      <c r="A254" s="3"/>
      <c r="B254" s="160"/>
      <c r="C254" s="161"/>
      <c r="D254" s="161"/>
      <c r="E254" s="161"/>
      <c r="F254" s="161"/>
      <c r="G254" s="161"/>
      <c r="H254" s="161"/>
      <c r="I254" s="161"/>
      <c r="J254" s="161"/>
      <c r="K254" s="161"/>
      <c r="L254" s="161"/>
      <c r="M254" s="161"/>
      <c r="N254" s="161"/>
      <c r="O254" s="161"/>
      <c r="P254" s="161"/>
      <c r="Q254" s="161"/>
      <c r="R254" s="161"/>
      <c r="S254" s="161"/>
      <c r="T254" s="161"/>
      <c r="U254" s="161"/>
      <c r="V254" s="161"/>
      <c r="W254" s="161"/>
      <c r="X254" s="161"/>
      <c r="Y254" s="161"/>
      <c r="Z254" s="161"/>
      <c r="AA254" s="161"/>
      <c r="AB254" s="161"/>
      <c r="AC254" s="161"/>
      <c r="AD254" s="161"/>
      <c r="AE254" s="161"/>
      <c r="AF254" s="161"/>
      <c r="AG254" s="161"/>
      <c r="AH254" s="161"/>
      <c r="AI254" s="161"/>
      <c r="AJ254" s="161"/>
      <c r="AK254" s="161"/>
      <c r="AL254" s="161"/>
      <c r="AM254" s="161"/>
      <c r="AN254" s="161"/>
      <c r="AO254" s="161"/>
      <c r="AP254" s="161"/>
      <c r="AQ254" s="161"/>
      <c r="AR254" s="161"/>
      <c r="AS254" s="161"/>
      <c r="AT254" s="161"/>
      <c r="AU254" s="161"/>
      <c r="AV254" s="161"/>
      <c r="AW254" s="161"/>
      <c r="AX254" s="161"/>
      <c r="AY254" s="161"/>
      <c r="AZ254" s="161"/>
      <c r="BA254" s="161"/>
      <c r="BB254" s="161"/>
      <c r="BC254" s="161"/>
      <c r="BD254" s="161"/>
      <c r="BE254" s="161"/>
      <c r="BF254" s="161"/>
      <c r="BG254" s="161"/>
      <c r="BH254" s="161"/>
      <c r="BI254" s="162"/>
      <c r="BJ254" s="3"/>
      <c r="BK254" s="3"/>
    </row>
    <row r="255" spans="1:63" ht="15" customHeight="1">
      <c r="A255" s="3"/>
      <c r="B255" s="160"/>
      <c r="C255" s="161"/>
      <c r="D255" s="161"/>
      <c r="E255" s="161"/>
      <c r="F255" s="161"/>
      <c r="G255" s="161"/>
      <c r="H255" s="161"/>
      <c r="I255" s="161"/>
      <c r="J255" s="161"/>
      <c r="K255" s="161"/>
      <c r="L255" s="161"/>
      <c r="M255" s="161"/>
      <c r="N255" s="161"/>
      <c r="O255" s="161"/>
      <c r="P255" s="161"/>
      <c r="Q255" s="161"/>
      <c r="R255" s="161"/>
      <c r="S255" s="161"/>
      <c r="T255" s="161"/>
      <c r="U255" s="161"/>
      <c r="V255" s="161"/>
      <c r="W255" s="161"/>
      <c r="X255" s="161"/>
      <c r="Y255" s="161"/>
      <c r="Z255" s="161"/>
      <c r="AA255" s="161"/>
      <c r="AB255" s="161"/>
      <c r="AC255" s="161"/>
      <c r="AD255" s="161"/>
      <c r="AE255" s="161"/>
      <c r="AF255" s="161"/>
      <c r="AG255" s="161"/>
      <c r="AH255" s="161"/>
      <c r="AI255" s="161"/>
      <c r="AJ255" s="161"/>
      <c r="AK255" s="161"/>
      <c r="AL255" s="161"/>
      <c r="AM255" s="161"/>
      <c r="AN255" s="161"/>
      <c r="AO255" s="161"/>
      <c r="AP255" s="161"/>
      <c r="AQ255" s="161"/>
      <c r="AR255" s="161"/>
      <c r="AS255" s="161"/>
      <c r="AT255" s="161"/>
      <c r="AU255" s="161"/>
      <c r="AV255" s="161"/>
      <c r="AW255" s="161"/>
      <c r="AX255" s="161"/>
      <c r="AY255" s="161"/>
      <c r="AZ255" s="161"/>
      <c r="BA255" s="161"/>
      <c r="BB255" s="161"/>
      <c r="BC255" s="161"/>
      <c r="BD255" s="161"/>
      <c r="BE255" s="161"/>
      <c r="BF255" s="161"/>
      <c r="BG255" s="161"/>
      <c r="BH255" s="161"/>
      <c r="BI255" s="162"/>
      <c r="BJ255" s="3"/>
      <c r="BK255" s="3"/>
    </row>
    <row r="256" spans="1:63" ht="15.75" customHeight="1" thickBot="1">
      <c r="A256" s="3"/>
      <c r="B256" s="163"/>
      <c r="C256" s="164"/>
      <c r="D256" s="164"/>
      <c r="E256" s="164"/>
      <c r="F256" s="164"/>
      <c r="G256" s="164"/>
      <c r="H256" s="164"/>
      <c r="I256" s="164"/>
      <c r="J256" s="164"/>
      <c r="K256" s="164"/>
      <c r="L256" s="164"/>
      <c r="M256" s="164"/>
      <c r="N256" s="164"/>
      <c r="O256" s="164"/>
      <c r="P256" s="164"/>
      <c r="Q256" s="164"/>
      <c r="R256" s="164"/>
      <c r="S256" s="164"/>
      <c r="T256" s="164"/>
      <c r="U256" s="164"/>
      <c r="V256" s="164"/>
      <c r="W256" s="164"/>
      <c r="X256" s="164"/>
      <c r="Y256" s="164"/>
      <c r="Z256" s="164"/>
      <c r="AA256" s="164"/>
      <c r="AB256" s="164"/>
      <c r="AC256" s="164"/>
      <c r="AD256" s="164"/>
      <c r="AE256" s="164"/>
      <c r="AF256" s="164"/>
      <c r="AG256" s="164"/>
      <c r="AH256" s="164"/>
      <c r="AI256" s="164"/>
      <c r="AJ256" s="164"/>
      <c r="AK256" s="164"/>
      <c r="AL256" s="164"/>
      <c r="AM256" s="164"/>
      <c r="AN256" s="164"/>
      <c r="AO256" s="164"/>
      <c r="AP256" s="164"/>
      <c r="AQ256" s="164"/>
      <c r="AR256" s="164"/>
      <c r="AS256" s="164"/>
      <c r="AT256" s="164"/>
      <c r="AU256" s="164"/>
      <c r="AV256" s="164"/>
      <c r="AW256" s="164"/>
      <c r="AX256" s="164"/>
      <c r="AY256" s="164"/>
      <c r="AZ256" s="164"/>
      <c r="BA256" s="164"/>
      <c r="BB256" s="164"/>
      <c r="BC256" s="164"/>
      <c r="BD256" s="164"/>
      <c r="BE256" s="164"/>
      <c r="BF256" s="164"/>
      <c r="BG256" s="164"/>
      <c r="BH256" s="164"/>
      <c r="BI256" s="165"/>
      <c r="BJ256" s="3"/>
      <c r="BK256" s="3"/>
    </row>
    <row r="257" spans="1:65" ht="16.5" customHeight="1" thickTop="1" thickBot="1">
      <c r="A257" s="3"/>
      <c r="B257" s="146"/>
      <c r="C257" s="146"/>
      <c r="D257" s="146"/>
      <c r="E257" s="146"/>
      <c r="F257" s="146"/>
      <c r="G257" s="146"/>
      <c r="H257" s="146"/>
      <c r="I257" s="146"/>
      <c r="J257" s="146"/>
      <c r="K257" s="146"/>
      <c r="L257" s="146"/>
      <c r="M257" s="146"/>
      <c r="N257" s="146"/>
      <c r="O257" s="146"/>
      <c r="P257" s="146"/>
      <c r="Q257" s="146"/>
      <c r="R257" s="146"/>
      <c r="S257" s="146"/>
      <c r="T257" s="146"/>
      <c r="U257" s="146"/>
      <c r="V257" s="146"/>
      <c r="W257" s="146"/>
      <c r="X257" s="146"/>
      <c r="Y257" s="146"/>
      <c r="Z257" s="146"/>
      <c r="AA257" s="146"/>
      <c r="AB257" s="146"/>
      <c r="AC257" s="146"/>
      <c r="AD257" s="146"/>
      <c r="AE257" s="146"/>
      <c r="AF257" s="146"/>
      <c r="AG257" s="146"/>
      <c r="AH257" s="146"/>
      <c r="AI257" s="146"/>
      <c r="AJ257" s="146"/>
      <c r="AK257" s="146"/>
      <c r="AL257" s="146"/>
      <c r="AM257" s="146"/>
      <c r="AN257" s="146"/>
      <c r="AO257" s="146"/>
      <c r="AP257" s="146"/>
      <c r="AQ257" s="146"/>
      <c r="AR257" s="146"/>
      <c r="AS257" s="146"/>
      <c r="AT257" s="146"/>
      <c r="AU257" s="146"/>
      <c r="AV257" s="146"/>
      <c r="AW257" s="146"/>
      <c r="AX257" s="146"/>
      <c r="AY257" s="146"/>
      <c r="AZ257" s="146"/>
      <c r="BA257" s="146"/>
      <c r="BB257" s="146"/>
      <c r="BC257" s="146"/>
      <c r="BD257" s="146"/>
      <c r="BE257" s="146"/>
      <c r="BF257" s="146"/>
      <c r="BG257" s="146"/>
      <c r="BH257" s="146"/>
      <c r="BI257" s="146"/>
      <c r="BJ257" s="3"/>
      <c r="BK257" s="3"/>
    </row>
    <row r="258" spans="1:65" ht="16.5" customHeight="1" thickTop="1" thickBot="1">
      <c r="A258" s="3"/>
      <c r="B258" s="146"/>
      <c r="C258" s="146"/>
      <c r="D258" s="146"/>
      <c r="E258" s="146"/>
      <c r="F258" s="146"/>
      <c r="G258" s="146"/>
      <c r="H258" s="146"/>
      <c r="I258" s="146"/>
      <c r="J258" s="146"/>
      <c r="K258" s="146"/>
      <c r="L258" s="146"/>
      <c r="M258" s="146"/>
      <c r="N258" s="146"/>
      <c r="O258" s="146"/>
      <c r="P258" s="146"/>
      <c r="Q258" s="146"/>
      <c r="R258" s="146"/>
      <c r="S258" s="146"/>
      <c r="T258" s="146"/>
      <c r="U258" s="146"/>
      <c r="V258" s="146"/>
      <c r="W258" s="146"/>
      <c r="X258" s="146"/>
      <c r="Y258" s="146"/>
      <c r="Z258" s="146"/>
      <c r="AA258" s="146"/>
      <c r="AB258" s="146"/>
      <c r="AC258" s="146"/>
      <c r="AD258" s="146"/>
      <c r="AE258" s="146"/>
      <c r="AF258" s="146"/>
      <c r="AG258" s="146"/>
      <c r="AH258" s="146"/>
      <c r="AI258" s="146"/>
      <c r="AJ258" s="146"/>
      <c r="AK258" s="146"/>
      <c r="AL258" s="146"/>
      <c r="AM258" s="146"/>
      <c r="AN258" s="146"/>
      <c r="AO258" s="146"/>
      <c r="AP258" s="146"/>
      <c r="AQ258" s="146"/>
      <c r="AR258" s="146"/>
      <c r="AS258" s="146"/>
      <c r="AT258" s="146"/>
      <c r="AU258" s="146"/>
      <c r="AV258" s="146"/>
      <c r="AW258" s="146"/>
      <c r="AX258" s="146"/>
      <c r="AY258" s="146"/>
      <c r="AZ258" s="146"/>
      <c r="BA258" s="146"/>
      <c r="BB258" s="146"/>
      <c r="BC258" s="146"/>
      <c r="BD258" s="146"/>
      <c r="BE258" s="146"/>
      <c r="BF258" s="146"/>
      <c r="BG258" s="146"/>
      <c r="BH258" s="146"/>
      <c r="BI258" s="146"/>
      <c r="BJ258" s="3"/>
      <c r="BK258" s="3"/>
    </row>
    <row r="259" spans="1:65" ht="51.75" customHeight="1" thickTop="1" thickBot="1">
      <c r="A259" s="3"/>
      <c r="B259" s="166" t="s">
        <v>188</v>
      </c>
      <c r="C259" s="167"/>
      <c r="D259" s="168"/>
      <c r="E259" s="166" t="s">
        <v>189</v>
      </c>
      <c r="F259" s="167"/>
      <c r="G259" s="168"/>
      <c r="H259" s="155" t="s">
        <v>194</v>
      </c>
      <c r="I259" s="155"/>
      <c r="J259" s="155"/>
      <c r="K259" s="166" t="s">
        <v>190</v>
      </c>
      <c r="L259" s="167"/>
      <c r="M259" s="168"/>
      <c r="N259" s="166" t="s">
        <v>294</v>
      </c>
      <c r="O259" s="167"/>
      <c r="P259" s="168"/>
      <c r="Q259" s="155" t="s">
        <v>92</v>
      </c>
      <c r="R259" s="155"/>
      <c r="S259" s="155"/>
      <c r="T259" s="155" t="s">
        <v>93</v>
      </c>
      <c r="U259" s="155"/>
      <c r="V259" s="155"/>
      <c r="W259" s="155" t="s">
        <v>161</v>
      </c>
      <c r="X259" s="155"/>
      <c r="Y259" s="155"/>
      <c r="Z259" s="155" t="s">
        <v>192</v>
      </c>
      <c r="AA259" s="155"/>
      <c r="AB259" s="155"/>
      <c r="AC259" s="155" t="s">
        <v>64</v>
      </c>
      <c r="AD259" s="155"/>
      <c r="AE259" s="155"/>
      <c r="AF259" s="155" t="s">
        <v>157</v>
      </c>
      <c r="AG259" s="155"/>
      <c r="AH259" s="155"/>
      <c r="AI259" s="155" t="s">
        <v>193</v>
      </c>
      <c r="AJ259" s="155"/>
      <c r="AK259" s="155"/>
      <c r="AL259" s="155" t="s">
        <v>156</v>
      </c>
      <c r="AM259" s="155"/>
      <c r="AN259" s="155"/>
      <c r="AO259" s="155" t="s">
        <v>167</v>
      </c>
      <c r="AP259" s="155"/>
      <c r="AQ259" s="155"/>
      <c r="AR259" s="155" t="s">
        <v>94</v>
      </c>
      <c r="AS259" s="155"/>
      <c r="AT259" s="155"/>
      <c r="AU259" s="155" t="s">
        <v>195</v>
      </c>
      <c r="AV259" s="155"/>
      <c r="AW259" s="155"/>
      <c r="AX259" s="155" t="s">
        <v>125</v>
      </c>
      <c r="AY259" s="155"/>
      <c r="AZ259" s="155"/>
      <c r="BA259" s="155" t="s">
        <v>161</v>
      </c>
      <c r="BB259" s="155"/>
      <c r="BC259" s="155"/>
      <c r="BD259" s="155" t="s">
        <v>196</v>
      </c>
      <c r="BE259" s="155"/>
      <c r="BF259" s="155"/>
      <c r="BG259" s="156" t="s">
        <v>197</v>
      </c>
      <c r="BH259" s="156"/>
      <c r="BI259" s="156"/>
      <c r="BJ259" s="3"/>
      <c r="BK259" s="3"/>
    </row>
    <row r="260" spans="1:65" ht="15" customHeight="1" thickTop="1" thickBot="1">
      <c r="A260" s="4"/>
      <c r="B260" s="145"/>
      <c r="C260" s="145"/>
      <c r="D260" s="145"/>
      <c r="E260" s="145"/>
      <c r="F260" s="145"/>
      <c r="G260" s="145"/>
      <c r="H260" s="145"/>
      <c r="I260" s="145"/>
      <c r="J260" s="145"/>
      <c r="K260" s="145"/>
      <c r="L260" s="145"/>
      <c r="M260" s="145"/>
      <c r="N260" s="145"/>
      <c r="O260" s="145"/>
      <c r="P260" s="145"/>
      <c r="Q260" s="145">
        <v>4</v>
      </c>
      <c r="R260" s="145"/>
      <c r="S260" s="145"/>
      <c r="T260" s="145"/>
      <c r="U260" s="145"/>
      <c r="V260" s="145"/>
      <c r="W260" s="145"/>
      <c r="X260" s="145"/>
      <c r="Y260" s="145"/>
      <c r="Z260" s="145"/>
      <c r="AA260" s="145"/>
      <c r="AB260" s="145"/>
      <c r="AC260" s="145"/>
      <c r="AD260" s="145"/>
      <c r="AE260" s="145"/>
      <c r="AF260" s="145"/>
      <c r="AG260" s="145"/>
      <c r="AH260" s="145"/>
      <c r="AI260" s="145"/>
      <c r="AJ260" s="145"/>
      <c r="AK260" s="145"/>
      <c r="AL260" s="145"/>
      <c r="AM260" s="145"/>
      <c r="AN260" s="145"/>
      <c r="AO260" s="145"/>
      <c r="AP260" s="145"/>
      <c r="AQ260" s="145"/>
      <c r="AR260" s="145">
        <v>1.25</v>
      </c>
      <c r="AS260" s="145"/>
      <c r="AT260" s="145"/>
      <c r="AU260" s="145"/>
      <c r="AV260" s="145"/>
      <c r="AW260" s="145"/>
      <c r="AX260" s="145">
        <v>7.25</v>
      </c>
      <c r="AY260" s="145"/>
      <c r="AZ260" s="145"/>
      <c r="BA260" s="86"/>
      <c r="BB260" s="147"/>
      <c r="BC260" s="148"/>
      <c r="BD260" s="145">
        <v>11.5</v>
      </c>
      <c r="BE260" s="145"/>
      <c r="BF260" s="145"/>
      <c r="BG260" s="145">
        <f>SUM(B260:BF263)</f>
        <v>24</v>
      </c>
      <c r="BH260" s="145"/>
      <c r="BI260" s="145"/>
      <c r="BJ260" s="3"/>
      <c r="BK260" s="3"/>
    </row>
    <row r="261" spans="1:65" ht="15" customHeight="1" thickTop="1" thickBot="1">
      <c r="A261" s="4"/>
      <c r="B261" s="145"/>
      <c r="C261" s="145"/>
      <c r="D261" s="145"/>
      <c r="E261" s="145"/>
      <c r="F261" s="145"/>
      <c r="G261" s="145"/>
      <c r="H261" s="145"/>
      <c r="I261" s="145"/>
      <c r="J261" s="145"/>
      <c r="K261" s="145"/>
      <c r="L261" s="145"/>
      <c r="M261" s="145"/>
      <c r="N261" s="145"/>
      <c r="O261" s="145"/>
      <c r="P261" s="145"/>
      <c r="Q261" s="145"/>
      <c r="R261" s="145"/>
      <c r="S261" s="145"/>
      <c r="T261" s="145"/>
      <c r="U261" s="145"/>
      <c r="V261" s="145"/>
      <c r="W261" s="145"/>
      <c r="X261" s="145"/>
      <c r="Y261" s="145"/>
      <c r="Z261" s="145"/>
      <c r="AA261" s="145"/>
      <c r="AB261" s="145"/>
      <c r="AC261" s="145"/>
      <c r="AD261" s="145"/>
      <c r="AE261" s="145"/>
      <c r="AF261" s="145"/>
      <c r="AG261" s="145"/>
      <c r="AH261" s="145"/>
      <c r="AI261" s="145"/>
      <c r="AJ261" s="145"/>
      <c r="AK261" s="145"/>
      <c r="AL261" s="145"/>
      <c r="AM261" s="145"/>
      <c r="AN261" s="145"/>
      <c r="AO261" s="145"/>
      <c r="AP261" s="145"/>
      <c r="AQ261" s="145"/>
      <c r="AR261" s="145"/>
      <c r="AS261" s="145"/>
      <c r="AT261" s="145"/>
      <c r="AU261" s="145"/>
      <c r="AV261" s="145"/>
      <c r="AW261" s="145"/>
      <c r="AX261" s="145"/>
      <c r="AY261" s="145"/>
      <c r="AZ261" s="145"/>
      <c r="BA261" s="149"/>
      <c r="BB261" s="150"/>
      <c r="BC261" s="151"/>
      <c r="BD261" s="145"/>
      <c r="BE261" s="145"/>
      <c r="BF261" s="145"/>
      <c r="BG261" s="145"/>
      <c r="BH261" s="145"/>
      <c r="BI261" s="145"/>
      <c r="BJ261" s="3"/>
      <c r="BK261" s="3"/>
    </row>
    <row r="262" spans="1:65" ht="15" customHeight="1" thickTop="1" thickBot="1">
      <c r="A262" s="4"/>
      <c r="B262" s="145"/>
      <c r="C262" s="145"/>
      <c r="D262" s="145"/>
      <c r="E262" s="145"/>
      <c r="F262" s="145"/>
      <c r="G262" s="145"/>
      <c r="H262" s="145"/>
      <c r="I262" s="145"/>
      <c r="J262" s="145"/>
      <c r="K262" s="145"/>
      <c r="L262" s="145"/>
      <c r="M262" s="145"/>
      <c r="N262" s="145"/>
      <c r="O262" s="145"/>
      <c r="P262" s="145"/>
      <c r="Q262" s="145"/>
      <c r="R262" s="145"/>
      <c r="S262" s="145"/>
      <c r="T262" s="145"/>
      <c r="U262" s="145"/>
      <c r="V262" s="145"/>
      <c r="W262" s="145"/>
      <c r="X262" s="145"/>
      <c r="Y262" s="145"/>
      <c r="Z262" s="145"/>
      <c r="AA262" s="145"/>
      <c r="AB262" s="145"/>
      <c r="AC262" s="145"/>
      <c r="AD262" s="145"/>
      <c r="AE262" s="145"/>
      <c r="AF262" s="145"/>
      <c r="AG262" s="145"/>
      <c r="AH262" s="145"/>
      <c r="AI262" s="145"/>
      <c r="AJ262" s="145"/>
      <c r="AK262" s="145"/>
      <c r="AL262" s="145"/>
      <c r="AM262" s="145"/>
      <c r="AN262" s="145"/>
      <c r="AO262" s="145"/>
      <c r="AP262" s="145"/>
      <c r="AQ262" s="145"/>
      <c r="AR262" s="145"/>
      <c r="AS262" s="145"/>
      <c r="AT262" s="145"/>
      <c r="AU262" s="145"/>
      <c r="AV262" s="145"/>
      <c r="AW262" s="145"/>
      <c r="AX262" s="145"/>
      <c r="AY262" s="145"/>
      <c r="AZ262" s="145"/>
      <c r="BA262" s="149"/>
      <c r="BB262" s="150"/>
      <c r="BC262" s="151"/>
      <c r="BD262" s="145"/>
      <c r="BE262" s="145"/>
      <c r="BF262" s="145"/>
      <c r="BG262" s="145"/>
      <c r="BH262" s="145"/>
      <c r="BI262" s="145"/>
      <c r="BJ262" s="3"/>
      <c r="BK262" s="3"/>
    </row>
    <row r="263" spans="1:65" ht="15" customHeight="1" thickTop="1" thickBot="1">
      <c r="A263" s="4"/>
      <c r="B263" s="145"/>
      <c r="C263" s="145"/>
      <c r="D263" s="145"/>
      <c r="E263" s="145"/>
      <c r="F263" s="145"/>
      <c r="G263" s="145"/>
      <c r="H263" s="145"/>
      <c r="I263" s="145"/>
      <c r="J263" s="145"/>
      <c r="K263" s="145"/>
      <c r="L263" s="145"/>
      <c r="M263" s="145"/>
      <c r="N263" s="145"/>
      <c r="O263" s="145"/>
      <c r="P263" s="145"/>
      <c r="Q263" s="145"/>
      <c r="R263" s="145"/>
      <c r="S263" s="145"/>
      <c r="T263" s="145"/>
      <c r="U263" s="145"/>
      <c r="V263" s="145"/>
      <c r="W263" s="145"/>
      <c r="X263" s="145"/>
      <c r="Y263" s="145"/>
      <c r="Z263" s="145"/>
      <c r="AA263" s="145"/>
      <c r="AB263" s="145"/>
      <c r="AC263" s="145"/>
      <c r="AD263" s="145"/>
      <c r="AE263" s="145"/>
      <c r="AF263" s="145"/>
      <c r="AG263" s="145"/>
      <c r="AH263" s="145"/>
      <c r="AI263" s="145"/>
      <c r="AJ263" s="145"/>
      <c r="AK263" s="145"/>
      <c r="AL263" s="145"/>
      <c r="AM263" s="145"/>
      <c r="AN263" s="145"/>
      <c r="AO263" s="145"/>
      <c r="AP263" s="145"/>
      <c r="AQ263" s="145"/>
      <c r="AR263" s="145"/>
      <c r="AS263" s="145"/>
      <c r="AT263" s="145"/>
      <c r="AU263" s="145"/>
      <c r="AV263" s="145"/>
      <c r="AW263" s="145"/>
      <c r="AX263" s="145"/>
      <c r="AY263" s="145"/>
      <c r="AZ263" s="145"/>
      <c r="BA263" s="152"/>
      <c r="BB263" s="153"/>
      <c r="BC263" s="154"/>
      <c r="BD263" s="145"/>
      <c r="BE263" s="145"/>
      <c r="BF263" s="145"/>
      <c r="BG263" s="145"/>
      <c r="BH263" s="145"/>
      <c r="BI263" s="145"/>
      <c r="BJ263" s="3"/>
      <c r="BK263" s="3"/>
      <c r="BM263" t="s">
        <v>198</v>
      </c>
    </row>
    <row r="264" spans="1:65" ht="15.75" customHeight="1" thickTop="1" thickBot="1">
      <c r="B264" s="25"/>
      <c r="C264" s="26"/>
      <c r="D264" s="26"/>
      <c r="E264" s="26"/>
      <c r="F264" s="26"/>
      <c r="G264" s="26"/>
      <c r="H264" s="26"/>
      <c r="I264" s="26"/>
      <c r="J264" s="26"/>
      <c r="K264" s="26"/>
      <c r="L264" s="26"/>
      <c r="M264" s="26"/>
      <c r="N264" s="26"/>
      <c r="O264" s="26"/>
      <c r="P264" s="26"/>
      <c r="Q264" s="26"/>
      <c r="R264" s="26"/>
      <c r="S264" s="26"/>
      <c r="T264" s="26"/>
      <c r="U264" s="26"/>
      <c r="V264" s="26"/>
      <c r="W264" s="26"/>
      <c r="X264" s="26"/>
      <c r="Y264" s="26"/>
      <c r="Z264" s="26"/>
      <c r="AA264" s="26"/>
      <c r="AB264" s="31"/>
      <c r="AC264" s="18" t="s">
        <v>95</v>
      </c>
      <c r="AD264" s="18"/>
      <c r="AE264" s="18"/>
      <c r="AF264" s="18"/>
      <c r="AG264" s="18"/>
      <c r="AH264" s="18"/>
      <c r="AI264" s="18"/>
      <c r="AJ264" s="18"/>
      <c r="AK264" s="18"/>
      <c r="AL264" s="18"/>
      <c r="AM264" s="18"/>
      <c r="AN264" s="18"/>
      <c r="AO264" s="18"/>
      <c r="AP264" s="18"/>
      <c r="AQ264" s="18"/>
      <c r="AR264" s="18"/>
      <c r="AS264" s="18"/>
      <c r="AT264" s="18" t="s">
        <v>96</v>
      </c>
      <c r="AU264" s="18"/>
      <c r="AV264" s="18"/>
      <c r="AW264" s="18"/>
      <c r="AX264" s="18"/>
      <c r="AY264" s="18"/>
      <c r="AZ264" s="18"/>
      <c r="BA264" s="18"/>
      <c r="BB264" s="18"/>
      <c r="BC264" s="18"/>
      <c r="BD264" s="18"/>
      <c r="BE264" s="18"/>
      <c r="BF264" s="18"/>
      <c r="BG264" s="18"/>
      <c r="BH264" s="18"/>
      <c r="BI264" s="18"/>
    </row>
    <row r="265" spans="1:65" ht="15" customHeight="1" thickTop="1" thickBot="1">
      <c r="B265" s="27"/>
      <c r="C265" s="28"/>
      <c r="D265" s="28"/>
      <c r="E265" s="28"/>
      <c r="F265" s="28"/>
      <c r="G265" s="28"/>
      <c r="H265" s="28"/>
      <c r="I265" s="28"/>
      <c r="J265" s="28"/>
      <c r="K265" s="28"/>
      <c r="L265" s="28"/>
      <c r="M265" s="28"/>
      <c r="N265" s="28"/>
      <c r="O265" s="28"/>
      <c r="P265" s="28"/>
      <c r="Q265" s="28"/>
      <c r="R265" s="28"/>
      <c r="S265" s="28"/>
      <c r="T265" s="28"/>
      <c r="U265" s="28"/>
      <c r="V265" s="28"/>
      <c r="W265" s="28"/>
      <c r="X265" s="28"/>
      <c r="Y265" s="28"/>
      <c r="Z265" s="28"/>
      <c r="AA265" s="28"/>
      <c r="AB265" s="32"/>
      <c r="AC265" s="36"/>
      <c r="AD265" s="36"/>
      <c r="AE265" s="36"/>
      <c r="AF265" s="36"/>
      <c r="AG265" s="36"/>
      <c r="AH265" s="36"/>
      <c r="AI265" s="36"/>
      <c r="AJ265" s="36"/>
      <c r="AK265" s="36"/>
      <c r="AL265" s="36"/>
      <c r="AM265" s="36"/>
      <c r="AN265" s="36"/>
      <c r="AO265" s="36"/>
      <c r="AP265" s="36"/>
      <c r="AQ265" s="36"/>
      <c r="AR265" s="36"/>
      <c r="AS265" s="36"/>
      <c r="AT265" s="36"/>
      <c r="AU265" s="36"/>
      <c r="AV265" s="36"/>
      <c r="AW265" s="36"/>
      <c r="AX265" s="36"/>
      <c r="AY265" s="36"/>
      <c r="AZ265" s="36"/>
      <c r="BA265" s="36"/>
      <c r="BB265" s="36"/>
      <c r="BC265" s="36"/>
      <c r="BD265" s="36"/>
      <c r="BE265" s="36"/>
      <c r="BF265" s="36"/>
      <c r="BG265" s="36"/>
      <c r="BH265" s="36"/>
      <c r="BI265" s="36"/>
    </row>
    <row r="266" spans="1:65" ht="15" customHeight="1" thickTop="1" thickBot="1">
      <c r="B266" s="27"/>
      <c r="C266" s="28"/>
      <c r="D266" s="28"/>
      <c r="E266" s="28"/>
      <c r="F266" s="28"/>
      <c r="G266" s="28"/>
      <c r="H266" s="28"/>
      <c r="I266" s="28"/>
      <c r="J266" s="28"/>
      <c r="K266" s="28"/>
      <c r="L266" s="28"/>
      <c r="M266" s="28"/>
      <c r="N266" s="28"/>
      <c r="O266" s="28"/>
      <c r="P266" s="28"/>
      <c r="Q266" s="28"/>
      <c r="R266" s="28"/>
      <c r="S266" s="28"/>
      <c r="T266" s="28"/>
      <c r="U266" s="28"/>
      <c r="V266" s="28"/>
      <c r="W266" s="28"/>
      <c r="X266" s="28"/>
      <c r="Y266" s="28"/>
      <c r="Z266" s="28"/>
      <c r="AA266" s="28"/>
      <c r="AB266" s="32"/>
      <c r="AC266" s="36"/>
      <c r="AD266" s="36"/>
      <c r="AE266" s="36"/>
      <c r="AF266" s="36"/>
      <c r="AG266" s="36"/>
      <c r="AH266" s="36"/>
      <c r="AI266" s="36"/>
      <c r="AJ266" s="36"/>
      <c r="AK266" s="36"/>
      <c r="AL266" s="36"/>
      <c r="AM266" s="36"/>
      <c r="AN266" s="36"/>
      <c r="AO266" s="36"/>
      <c r="AP266" s="36"/>
      <c r="AQ266" s="36"/>
      <c r="AR266" s="36"/>
      <c r="AS266" s="36"/>
      <c r="AT266" s="36"/>
      <c r="AU266" s="36"/>
      <c r="AV266" s="36"/>
      <c r="AW266" s="36"/>
      <c r="AX266" s="36"/>
      <c r="AY266" s="36"/>
      <c r="AZ266" s="36"/>
      <c r="BA266" s="36"/>
      <c r="BB266" s="36"/>
      <c r="BC266" s="36"/>
      <c r="BD266" s="36"/>
      <c r="BE266" s="36"/>
      <c r="BF266" s="36"/>
      <c r="BG266" s="36"/>
      <c r="BH266" s="36"/>
      <c r="BI266" s="36"/>
    </row>
    <row r="267" spans="1:65" ht="15.75" customHeight="1" thickTop="1" thickBot="1">
      <c r="B267" s="29"/>
      <c r="C267" s="30"/>
      <c r="D267" s="30"/>
      <c r="E267" s="30"/>
      <c r="F267" s="30"/>
      <c r="G267" s="30"/>
      <c r="H267" s="30"/>
      <c r="I267" s="30"/>
      <c r="J267" s="30"/>
      <c r="K267" s="30"/>
      <c r="L267" s="30"/>
      <c r="M267" s="30"/>
      <c r="N267" s="30"/>
      <c r="O267" s="30"/>
      <c r="P267" s="30"/>
      <c r="Q267" s="30"/>
      <c r="R267" s="30"/>
      <c r="S267" s="30"/>
      <c r="T267" s="30"/>
      <c r="U267" s="30"/>
      <c r="V267" s="30"/>
      <c r="W267" s="30"/>
      <c r="X267" s="30"/>
      <c r="Y267" s="30"/>
      <c r="Z267" s="30"/>
      <c r="AA267" s="30"/>
      <c r="AB267" s="33"/>
      <c r="AC267" s="36"/>
      <c r="AD267" s="36"/>
      <c r="AE267" s="36"/>
      <c r="AF267" s="36"/>
      <c r="AG267" s="36"/>
      <c r="AH267" s="36"/>
      <c r="AI267" s="36"/>
      <c r="AJ267" s="36"/>
      <c r="AK267" s="36"/>
      <c r="AL267" s="36"/>
      <c r="AM267" s="36"/>
      <c r="AN267" s="36"/>
      <c r="AO267" s="36"/>
      <c r="AP267" s="36"/>
      <c r="AQ267" s="36"/>
      <c r="AR267" s="36"/>
      <c r="AS267" s="36"/>
      <c r="AT267" s="36"/>
      <c r="AU267" s="36"/>
      <c r="AV267" s="36"/>
      <c r="AW267" s="36"/>
      <c r="AX267" s="36"/>
      <c r="AY267" s="36"/>
      <c r="AZ267" s="36"/>
      <c r="BA267" s="36"/>
      <c r="BB267" s="36"/>
      <c r="BC267" s="36"/>
      <c r="BD267" s="36"/>
      <c r="BE267" s="36"/>
      <c r="BF267" s="36"/>
      <c r="BG267" s="36"/>
      <c r="BH267" s="36"/>
      <c r="BI267" s="36"/>
    </row>
    <row r="268" spans="1:65" ht="16.5" customHeight="1" thickTop="1" thickBot="1">
      <c r="B268" s="146"/>
      <c r="C268" s="146"/>
      <c r="D268" s="146"/>
      <c r="E268" s="146"/>
      <c r="F268" s="146"/>
      <c r="G268" s="146"/>
      <c r="H268" s="146"/>
      <c r="I268" s="146"/>
      <c r="J268" s="146"/>
      <c r="K268" s="146"/>
      <c r="L268" s="146"/>
      <c r="M268" s="146"/>
      <c r="N268" s="146"/>
      <c r="O268" s="146"/>
      <c r="P268" s="146"/>
      <c r="Q268" s="146"/>
      <c r="R268" s="146"/>
      <c r="S268" s="146"/>
      <c r="T268" s="146"/>
      <c r="U268" s="146"/>
      <c r="V268" s="146"/>
      <c r="W268" s="146"/>
      <c r="X268" s="146"/>
      <c r="Y268" s="146"/>
      <c r="Z268" s="146"/>
      <c r="AA268" s="146"/>
      <c r="AB268" s="146"/>
      <c r="AC268" s="146"/>
      <c r="AD268" s="146"/>
      <c r="AE268" s="146"/>
      <c r="AF268" s="146"/>
      <c r="AG268" s="146"/>
      <c r="AH268" s="146"/>
      <c r="AI268" s="146"/>
      <c r="AJ268" s="146"/>
      <c r="AK268" s="146"/>
      <c r="AL268" s="146"/>
      <c r="AM268" s="146"/>
      <c r="AN268" s="146"/>
      <c r="AO268" s="146"/>
      <c r="AP268" s="146"/>
      <c r="AQ268" s="146"/>
      <c r="AR268" s="146"/>
      <c r="AS268" s="146"/>
      <c r="AT268" s="146"/>
      <c r="AU268" s="146"/>
      <c r="AV268" s="146"/>
      <c r="AW268" s="146"/>
      <c r="AX268" s="146"/>
      <c r="AY268" s="146"/>
      <c r="AZ268" s="146"/>
      <c r="BA268" s="146"/>
      <c r="BB268" s="146"/>
      <c r="BC268" s="146"/>
      <c r="BD268" s="146"/>
      <c r="BE268" s="146"/>
      <c r="BF268" s="146"/>
      <c r="BG268" s="146"/>
      <c r="BH268" s="146"/>
      <c r="BI268" s="146"/>
    </row>
    <row r="269" spans="1:65" ht="16.5" customHeight="1" thickTop="1" thickBot="1">
      <c r="B269" s="146"/>
      <c r="C269" s="146"/>
      <c r="D269" s="146"/>
      <c r="E269" s="146"/>
      <c r="F269" s="146"/>
      <c r="G269" s="146"/>
      <c r="H269" s="146"/>
      <c r="I269" s="146"/>
      <c r="J269" s="146"/>
      <c r="K269" s="146"/>
      <c r="L269" s="146"/>
      <c r="M269" s="146"/>
      <c r="N269" s="146"/>
      <c r="O269" s="146"/>
      <c r="P269" s="146"/>
      <c r="Q269" s="146"/>
      <c r="R269" s="146"/>
      <c r="S269" s="146"/>
      <c r="T269" s="146"/>
      <c r="U269" s="146"/>
      <c r="V269" s="146"/>
      <c r="W269" s="146"/>
      <c r="X269" s="146"/>
      <c r="Y269" s="146"/>
      <c r="Z269" s="146"/>
      <c r="AA269" s="146"/>
      <c r="AB269" s="146"/>
      <c r="AC269" s="146"/>
      <c r="AD269" s="146"/>
      <c r="AE269" s="146"/>
      <c r="AF269" s="146"/>
      <c r="AG269" s="146"/>
      <c r="AH269" s="146"/>
      <c r="AI269" s="146"/>
      <c r="AJ269" s="146"/>
      <c r="AK269" s="146"/>
      <c r="AL269" s="146"/>
      <c r="AM269" s="146"/>
      <c r="AN269" s="146"/>
      <c r="AO269" s="146"/>
      <c r="AP269" s="146"/>
      <c r="AQ269" s="146"/>
      <c r="AR269" s="146"/>
      <c r="AS269" s="146"/>
      <c r="AT269" s="146"/>
      <c r="AU269" s="146"/>
      <c r="AV269" s="146"/>
      <c r="AW269" s="146"/>
      <c r="AX269" s="146"/>
      <c r="AY269" s="146"/>
      <c r="AZ269" s="146"/>
      <c r="BA269" s="146"/>
      <c r="BB269" s="146"/>
      <c r="BC269" s="146"/>
      <c r="BD269" s="146"/>
      <c r="BE269" s="146"/>
      <c r="BF269" s="146"/>
      <c r="BG269" s="146"/>
      <c r="BH269" s="146"/>
      <c r="BI269" s="146"/>
    </row>
    <row r="270" spans="1:65" ht="15" customHeight="1" thickTop="1" thickBot="1">
      <c r="B270" s="125" t="s">
        <v>97</v>
      </c>
      <c r="C270" s="125"/>
      <c r="D270" s="125"/>
      <c r="E270" s="125" t="s">
        <v>98</v>
      </c>
      <c r="F270" s="125"/>
      <c r="G270" s="125"/>
      <c r="H270" s="125" t="s">
        <v>99</v>
      </c>
      <c r="I270" s="125"/>
      <c r="J270" s="125"/>
      <c r="K270" s="125" t="s">
        <v>100</v>
      </c>
      <c r="L270" s="125"/>
      <c r="M270" s="125"/>
      <c r="N270" s="125"/>
      <c r="O270" s="125"/>
      <c r="P270" s="125"/>
      <c r="Q270" s="125" t="s">
        <v>101</v>
      </c>
      <c r="R270" s="125"/>
      <c r="S270" s="125"/>
      <c r="T270" s="125"/>
      <c r="U270" s="125"/>
      <c r="V270" s="125"/>
      <c r="W270" s="125"/>
      <c r="X270" s="125"/>
      <c r="Y270" s="125"/>
      <c r="Z270" s="136" t="s">
        <v>102</v>
      </c>
      <c r="AA270" s="137"/>
      <c r="AB270" s="138"/>
      <c r="AC270" s="127" t="s">
        <v>103</v>
      </c>
      <c r="AD270" s="128"/>
      <c r="AE270" s="128"/>
      <c r="AF270" s="128"/>
      <c r="AG270" s="129"/>
      <c r="AH270" s="125" t="s">
        <v>104</v>
      </c>
      <c r="AI270" s="125"/>
      <c r="AJ270" s="125"/>
      <c r="AK270" s="125" t="s">
        <v>169</v>
      </c>
      <c r="AL270" s="125"/>
      <c r="AM270" s="125"/>
      <c r="AN270" s="125" t="s">
        <v>105</v>
      </c>
      <c r="AO270" s="125"/>
      <c r="AP270" s="125"/>
      <c r="AQ270" s="125" t="s">
        <v>106</v>
      </c>
      <c r="AR270" s="125"/>
      <c r="AS270" s="125"/>
      <c r="AT270" s="126" t="s">
        <v>107</v>
      </c>
      <c r="AU270" s="126"/>
      <c r="AV270" s="126"/>
      <c r="AW270" s="125" t="s">
        <v>108</v>
      </c>
      <c r="AX270" s="125"/>
      <c r="AY270" s="125"/>
      <c r="AZ270" s="125" t="s">
        <v>199</v>
      </c>
      <c r="BA270" s="125"/>
      <c r="BB270" s="125"/>
      <c r="BC270" s="125"/>
      <c r="BD270" s="125"/>
      <c r="BE270" s="125"/>
      <c r="BF270" s="126" t="s">
        <v>200</v>
      </c>
      <c r="BG270" s="126"/>
      <c r="BH270" s="126"/>
      <c r="BI270" s="126"/>
    </row>
    <row r="271" spans="1:65" ht="15" customHeight="1" thickTop="1" thickBot="1">
      <c r="B271" s="125"/>
      <c r="C271" s="125"/>
      <c r="D271" s="125"/>
      <c r="E271" s="125"/>
      <c r="F271" s="125"/>
      <c r="G271" s="125"/>
      <c r="H271" s="125"/>
      <c r="I271" s="125"/>
      <c r="J271" s="125"/>
      <c r="K271" s="125"/>
      <c r="L271" s="125"/>
      <c r="M271" s="125"/>
      <c r="N271" s="125"/>
      <c r="O271" s="125"/>
      <c r="P271" s="125"/>
      <c r="Q271" s="125"/>
      <c r="R271" s="125"/>
      <c r="S271" s="125"/>
      <c r="T271" s="125"/>
      <c r="U271" s="125"/>
      <c r="V271" s="125"/>
      <c r="W271" s="125"/>
      <c r="X271" s="125"/>
      <c r="Y271" s="125"/>
      <c r="Z271" s="139"/>
      <c r="AA271" s="140"/>
      <c r="AB271" s="141"/>
      <c r="AC271" s="130"/>
      <c r="AD271" s="131"/>
      <c r="AE271" s="131"/>
      <c r="AF271" s="131"/>
      <c r="AG271" s="132"/>
      <c r="AH271" s="125"/>
      <c r="AI271" s="125"/>
      <c r="AJ271" s="125"/>
      <c r="AK271" s="125"/>
      <c r="AL271" s="125"/>
      <c r="AM271" s="125"/>
      <c r="AN271" s="125"/>
      <c r="AO271" s="125"/>
      <c r="AP271" s="125"/>
      <c r="AQ271" s="125"/>
      <c r="AR271" s="125"/>
      <c r="AS271" s="125"/>
      <c r="AT271" s="126"/>
      <c r="AU271" s="126"/>
      <c r="AV271" s="126"/>
      <c r="AW271" s="125"/>
      <c r="AX271" s="125"/>
      <c r="AY271" s="125"/>
      <c r="AZ271" s="125"/>
      <c r="BA271" s="125"/>
      <c r="BB271" s="125"/>
      <c r="BC271" s="125"/>
      <c r="BD271" s="125"/>
      <c r="BE271" s="125"/>
      <c r="BF271" s="126"/>
      <c r="BG271" s="126"/>
      <c r="BH271" s="126"/>
      <c r="BI271" s="126"/>
    </row>
    <row r="272" spans="1:65" ht="15" customHeight="1" thickTop="1" thickBot="1">
      <c r="B272" s="125"/>
      <c r="C272" s="125"/>
      <c r="D272" s="125"/>
      <c r="E272" s="125"/>
      <c r="F272" s="125"/>
      <c r="G272" s="125"/>
      <c r="H272" s="125"/>
      <c r="I272" s="125"/>
      <c r="J272" s="125"/>
      <c r="K272" s="125"/>
      <c r="L272" s="125"/>
      <c r="M272" s="125"/>
      <c r="N272" s="125"/>
      <c r="O272" s="125"/>
      <c r="P272" s="125"/>
      <c r="Q272" s="125"/>
      <c r="R272" s="125"/>
      <c r="S272" s="125"/>
      <c r="T272" s="125"/>
      <c r="U272" s="125"/>
      <c r="V272" s="125"/>
      <c r="W272" s="125"/>
      <c r="X272" s="125"/>
      <c r="Y272" s="125"/>
      <c r="Z272" s="139"/>
      <c r="AA272" s="140"/>
      <c r="AB272" s="141"/>
      <c r="AC272" s="130"/>
      <c r="AD272" s="131"/>
      <c r="AE272" s="131"/>
      <c r="AF272" s="131"/>
      <c r="AG272" s="132"/>
      <c r="AH272" s="125"/>
      <c r="AI272" s="125"/>
      <c r="AJ272" s="125"/>
      <c r="AK272" s="125"/>
      <c r="AL272" s="125"/>
      <c r="AM272" s="125"/>
      <c r="AN272" s="125"/>
      <c r="AO272" s="125"/>
      <c r="AP272" s="125"/>
      <c r="AQ272" s="125"/>
      <c r="AR272" s="125"/>
      <c r="AS272" s="125"/>
      <c r="AT272" s="126"/>
      <c r="AU272" s="126"/>
      <c r="AV272" s="126"/>
      <c r="AW272" s="125"/>
      <c r="AX272" s="125"/>
      <c r="AY272" s="125"/>
      <c r="AZ272" s="125"/>
      <c r="BA272" s="125"/>
      <c r="BB272" s="125"/>
      <c r="BC272" s="125"/>
      <c r="BD272" s="125"/>
      <c r="BE272" s="125"/>
      <c r="BF272" s="126"/>
      <c r="BG272" s="126"/>
      <c r="BH272" s="126"/>
      <c r="BI272" s="126"/>
    </row>
    <row r="273" spans="2:61" ht="15" customHeight="1" thickTop="1" thickBot="1">
      <c r="B273" s="125"/>
      <c r="C273" s="125"/>
      <c r="D273" s="125"/>
      <c r="E273" s="125"/>
      <c r="F273" s="125"/>
      <c r="G273" s="125"/>
      <c r="H273" s="125"/>
      <c r="I273" s="125"/>
      <c r="J273" s="125"/>
      <c r="K273" s="125"/>
      <c r="L273" s="125"/>
      <c r="M273" s="125"/>
      <c r="N273" s="125"/>
      <c r="O273" s="125"/>
      <c r="P273" s="125"/>
      <c r="Q273" s="125" t="s">
        <v>109</v>
      </c>
      <c r="R273" s="125"/>
      <c r="S273" s="125" t="s">
        <v>110</v>
      </c>
      <c r="T273" s="125"/>
      <c r="U273" s="125"/>
      <c r="V273" s="125"/>
      <c r="W273" s="125" t="s">
        <v>111</v>
      </c>
      <c r="X273" s="125"/>
      <c r="Y273" s="125"/>
      <c r="Z273" s="139"/>
      <c r="AA273" s="140"/>
      <c r="AB273" s="141"/>
      <c r="AC273" s="130"/>
      <c r="AD273" s="131"/>
      <c r="AE273" s="131"/>
      <c r="AF273" s="131"/>
      <c r="AG273" s="132"/>
      <c r="AH273" s="125"/>
      <c r="AI273" s="125"/>
      <c r="AJ273" s="125"/>
      <c r="AK273" s="125"/>
      <c r="AL273" s="125"/>
      <c r="AM273" s="125"/>
      <c r="AN273" s="125"/>
      <c r="AO273" s="125"/>
      <c r="AP273" s="125"/>
      <c r="AQ273" s="125"/>
      <c r="AR273" s="125"/>
      <c r="AS273" s="125"/>
      <c r="AT273" s="126"/>
      <c r="AU273" s="126"/>
      <c r="AV273" s="126"/>
      <c r="AW273" s="125"/>
      <c r="AX273" s="125"/>
      <c r="AY273" s="125"/>
      <c r="AZ273" s="125"/>
      <c r="BA273" s="125"/>
      <c r="BB273" s="125"/>
      <c r="BC273" s="125"/>
      <c r="BD273" s="125"/>
      <c r="BE273" s="125"/>
      <c r="BF273" s="126"/>
      <c r="BG273" s="126"/>
      <c r="BH273" s="126"/>
      <c r="BI273" s="126"/>
    </row>
    <row r="274" spans="2:61" ht="15" customHeight="1" thickTop="1" thickBot="1">
      <c r="B274" s="125"/>
      <c r="C274" s="125"/>
      <c r="D274" s="125"/>
      <c r="E274" s="125"/>
      <c r="F274" s="125"/>
      <c r="G274" s="125"/>
      <c r="H274" s="125"/>
      <c r="I274" s="125"/>
      <c r="J274" s="125"/>
      <c r="K274" s="125"/>
      <c r="L274" s="125"/>
      <c r="M274" s="125"/>
      <c r="N274" s="125"/>
      <c r="O274" s="125"/>
      <c r="P274" s="125"/>
      <c r="Q274" s="125"/>
      <c r="R274" s="125"/>
      <c r="S274" s="125"/>
      <c r="T274" s="125"/>
      <c r="U274" s="125"/>
      <c r="V274" s="125"/>
      <c r="W274" s="125"/>
      <c r="X274" s="125"/>
      <c r="Y274" s="125"/>
      <c r="Z274" s="142"/>
      <c r="AA274" s="143"/>
      <c r="AB274" s="144"/>
      <c r="AC274" s="133"/>
      <c r="AD274" s="134"/>
      <c r="AE274" s="134"/>
      <c r="AF274" s="134"/>
      <c r="AG274" s="135"/>
      <c r="AH274" s="125"/>
      <c r="AI274" s="125"/>
      <c r="AJ274" s="125"/>
      <c r="AK274" s="125"/>
      <c r="AL274" s="125"/>
      <c r="AM274" s="125"/>
      <c r="AN274" s="125"/>
      <c r="AO274" s="125"/>
      <c r="AP274" s="125"/>
      <c r="AQ274" s="125"/>
      <c r="AR274" s="125"/>
      <c r="AS274" s="125"/>
      <c r="AT274" s="126"/>
      <c r="AU274" s="126"/>
      <c r="AV274" s="126"/>
      <c r="AW274" s="125"/>
      <c r="AX274" s="125"/>
      <c r="AY274" s="125"/>
      <c r="AZ274" s="125"/>
      <c r="BA274" s="125"/>
      <c r="BB274" s="125"/>
      <c r="BC274" s="125"/>
      <c r="BD274" s="125"/>
      <c r="BE274" s="125"/>
      <c r="BF274" s="126"/>
      <c r="BG274" s="126"/>
      <c r="BH274" s="126"/>
      <c r="BI274" s="126"/>
    </row>
    <row r="275" spans="2:61" ht="15" customHeight="1" thickTop="1" thickBot="1">
      <c r="B275" s="87" t="s">
        <v>112</v>
      </c>
      <c r="C275" s="88"/>
      <c r="D275" s="89"/>
      <c r="E275" s="87" t="s">
        <v>112</v>
      </c>
      <c r="F275" s="88"/>
      <c r="G275" s="89"/>
      <c r="H275" s="87" t="s">
        <v>112</v>
      </c>
      <c r="I275" s="88"/>
      <c r="J275" s="89"/>
      <c r="K275" s="87" t="s">
        <v>113</v>
      </c>
      <c r="L275" s="88"/>
      <c r="M275" s="89"/>
      <c r="N275" s="87" t="s">
        <v>114</v>
      </c>
      <c r="O275" s="88"/>
      <c r="P275" s="89"/>
      <c r="Q275" s="87" t="s">
        <v>112</v>
      </c>
      <c r="R275" s="89"/>
      <c r="S275" s="87" t="s">
        <v>201</v>
      </c>
      <c r="T275" s="88"/>
      <c r="U275" s="88"/>
      <c r="V275" s="89"/>
      <c r="W275" s="87" t="s">
        <v>112</v>
      </c>
      <c r="X275" s="88"/>
      <c r="Y275" s="89"/>
      <c r="Z275" s="87" t="s">
        <v>112</v>
      </c>
      <c r="AA275" s="88"/>
      <c r="AB275" s="89"/>
      <c r="AC275" s="87" t="s">
        <v>43</v>
      </c>
      <c r="AD275" s="88"/>
      <c r="AE275" s="88"/>
      <c r="AF275" s="88"/>
      <c r="AG275" s="89"/>
      <c r="AH275" s="49"/>
      <c r="AI275" s="50"/>
      <c r="AJ275" s="51"/>
      <c r="AK275" s="49"/>
      <c r="AL275" s="50"/>
      <c r="AM275" s="51"/>
      <c r="AN275" s="114"/>
      <c r="AO275" s="78"/>
      <c r="AP275" s="79"/>
      <c r="AQ275" s="115">
        <f>AK275+AN275+AH275</f>
        <v>0</v>
      </c>
      <c r="AR275" s="116"/>
      <c r="AS275" s="117"/>
      <c r="AT275" s="124">
        <v>1.17</v>
      </c>
      <c r="AU275" s="124"/>
      <c r="AV275" s="124"/>
      <c r="AW275" s="124">
        <v>1.17</v>
      </c>
      <c r="AX275" s="124"/>
      <c r="AY275" s="124"/>
      <c r="AZ275" s="124">
        <v>21.6</v>
      </c>
      <c r="BA275" s="124"/>
      <c r="BB275" s="124"/>
      <c r="BC275" s="124"/>
      <c r="BD275" s="124"/>
      <c r="BE275" s="124"/>
      <c r="BF275" s="124" t="s">
        <v>129</v>
      </c>
      <c r="BG275" s="124"/>
      <c r="BH275" s="124"/>
      <c r="BI275" s="124"/>
    </row>
    <row r="276" spans="2:61" ht="15" customHeight="1" thickTop="1" thickBot="1">
      <c r="B276" s="90"/>
      <c r="C276" s="91"/>
      <c r="D276" s="92"/>
      <c r="E276" s="90"/>
      <c r="F276" s="91"/>
      <c r="G276" s="92"/>
      <c r="H276" s="90"/>
      <c r="I276" s="91"/>
      <c r="J276" s="92"/>
      <c r="K276" s="90"/>
      <c r="L276" s="91"/>
      <c r="M276" s="92"/>
      <c r="N276" s="90"/>
      <c r="O276" s="91"/>
      <c r="P276" s="92"/>
      <c r="Q276" s="90"/>
      <c r="R276" s="92"/>
      <c r="S276" s="90"/>
      <c r="T276" s="91"/>
      <c r="U276" s="91"/>
      <c r="V276" s="92"/>
      <c r="W276" s="90"/>
      <c r="X276" s="91"/>
      <c r="Y276" s="92"/>
      <c r="Z276" s="90"/>
      <c r="AA276" s="91"/>
      <c r="AB276" s="92"/>
      <c r="AC276" s="90"/>
      <c r="AD276" s="91"/>
      <c r="AE276" s="91"/>
      <c r="AF276" s="91"/>
      <c r="AG276" s="92"/>
      <c r="AH276" s="52"/>
      <c r="AI276" s="53"/>
      <c r="AJ276" s="54"/>
      <c r="AK276" s="52"/>
      <c r="AL276" s="53"/>
      <c r="AM276" s="54"/>
      <c r="AN276" s="80"/>
      <c r="AO276" s="81"/>
      <c r="AP276" s="82"/>
      <c r="AQ276" s="118"/>
      <c r="AR276" s="119"/>
      <c r="AS276" s="120"/>
      <c r="AT276" s="124"/>
      <c r="AU276" s="124"/>
      <c r="AV276" s="124"/>
      <c r="AW276" s="124"/>
      <c r="AX276" s="124"/>
      <c r="AY276" s="124"/>
      <c r="AZ276" s="124"/>
      <c r="BA276" s="124"/>
      <c r="BB276" s="124"/>
      <c r="BC276" s="124"/>
      <c r="BD276" s="124"/>
      <c r="BE276" s="124"/>
      <c r="BF276" s="124"/>
      <c r="BG276" s="124"/>
      <c r="BH276" s="124"/>
      <c r="BI276" s="124"/>
    </row>
    <row r="277" spans="2:61" ht="15" customHeight="1" thickTop="1" thickBot="1">
      <c r="B277" s="90"/>
      <c r="C277" s="91"/>
      <c r="D277" s="92"/>
      <c r="E277" s="90"/>
      <c r="F277" s="91"/>
      <c r="G277" s="92"/>
      <c r="H277" s="90"/>
      <c r="I277" s="91"/>
      <c r="J277" s="92"/>
      <c r="K277" s="90"/>
      <c r="L277" s="91"/>
      <c r="M277" s="92"/>
      <c r="N277" s="90"/>
      <c r="O277" s="91"/>
      <c r="P277" s="92"/>
      <c r="Q277" s="90"/>
      <c r="R277" s="92"/>
      <c r="S277" s="90"/>
      <c r="T277" s="91"/>
      <c r="U277" s="91"/>
      <c r="V277" s="92"/>
      <c r="W277" s="90"/>
      <c r="X277" s="91"/>
      <c r="Y277" s="92"/>
      <c r="Z277" s="90"/>
      <c r="AA277" s="91"/>
      <c r="AB277" s="92"/>
      <c r="AC277" s="90"/>
      <c r="AD277" s="91"/>
      <c r="AE277" s="91"/>
      <c r="AF277" s="91"/>
      <c r="AG277" s="92"/>
      <c r="AH277" s="52"/>
      <c r="AI277" s="53"/>
      <c r="AJ277" s="54"/>
      <c r="AK277" s="52"/>
      <c r="AL277" s="53"/>
      <c r="AM277" s="54"/>
      <c r="AN277" s="80"/>
      <c r="AO277" s="81"/>
      <c r="AP277" s="82"/>
      <c r="AQ277" s="118"/>
      <c r="AR277" s="119"/>
      <c r="AS277" s="120"/>
      <c r="AT277" s="124"/>
      <c r="AU277" s="124"/>
      <c r="AV277" s="124"/>
      <c r="AW277" s="124"/>
      <c r="AX277" s="124"/>
      <c r="AY277" s="124"/>
      <c r="AZ277" s="124"/>
      <c r="BA277" s="124"/>
      <c r="BB277" s="124"/>
      <c r="BC277" s="124"/>
      <c r="BD277" s="124"/>
      <c r="BE277" s="124"/>
      <c r="BF277" s="124"/>
      <c r="BG277" s="124"/>
      <c r="BH277" s="124"/>
      <c r="BI277" s="124"/>
    </row>
    <row r="278" spans="2:61" ht="15" customHeight="1" thickTop="1" thickBot="1">
      <c r="B278" s="93"/>
      <c r="C278" s="94"/>
      <c r="D278" s="95"/>
      <c r="E278" s="93"/>
      <c r="F278" s="94"/>
      <c r="G278" s="95"/>
      <c r="H278" s="93"/>
      <c r="I278" s="94"/>
      <c r="J278" s="95"/>
      <c r="K278" s="93"/>
      <c r="L278" s="94"/>
      <c r="M278" s="95"/>
      <c r="N278" s="93"/>
      <c r="O278" s="94"/>
      <c r="P278" s="95"/>
      <c r="Q278" s="93"/>
      <c r="R278" s="95"/>
      <c r="S278" s="93"/>
      <c r="T278" s="94"/>
      <c r="U278" s="94"/>
      <c r="V278" s="95"/>
      <c r="W278" s="93"/>
      <c r="X278" s="94"/>
      <c r="Y278" s="95"/>
      <c r="Z278" s="93"/>
      <c r="AA278" s="94"/>
      <c r="AB278" s="95"/>
      <c r="AC278" s="93"/>
      <c r="AD278" s="94"/>
      <c r="AE278" s="94"/>
      <c r="AF278" s="94"/>
      <c r="AG278" s="95"/>
      <c r="AH278" s="55"/>
      <c r="AI278" s="56"/>
      <c r="AJ278" s="57"/>
      <c r="AK278" s="55"/>
      <c r="AL278" s="56"/>
      <c r="AM278" s="57"/>
      <c r="AN278" s="83"/>
      <c r="AO278" s="84"/>
      <c r="AP278" s="85"/>
      <c r="AQ278" s="121"/>
      <c r="AR278" s="122"/>
      <c r="AS278" s="123"/>
      <c r="AT278" s="124"/>
      <c r="AU278" s="124"/>
      <c r="AV278" s="124"/>
      <c r="AW278" s="124"/>
      <c r="AX278" s="124"/>
      <c r="AY278" s="124"/>
      <c r="AZ278" s="124"/>
      <c r="BA278" s="124"/>
      <c r="BB278" s="124"/>
      <c r="BC278" s="124"/>
      <c r="BD278" s="124"/>
      <c r="BE278" s="124"/>
      <c r="BF278" s="124"/>
      <c r="BG278" s="124"/>
      <c r="BH278" s="124"/>
      <c r="BI278" s="124"/>
    </row>
    <row r="279" spans="2:61" ht="15" customHeight="1" thickTop="1" thickBot="1">
      <c r="B279" s="105">
        <v>32</v>
      </c>
      <c r="C279" s="106"/>
      <c r="D279" s="107"/>
      <c r="E279" s="105">
        <v>91</v>
      </c>
      <c r="F279" s="106"/>
      <c r="G279" s="107"/>
      <c r="H279" s="96">
        <v>6.5</v>
      </c>
      <c r="I279" s="97"/>
      <c r="J279" s="98"/>
      <c r="K279" s="49">
        <v>1</v>
      </c>
      <c r="L279" s="50"/>
      <c r="M279" s="51"/>
      <c r="N279" s="49">
        <v>2.5</v>
      </c>
      <c r="O279" s="50"/>
      <c r="P279" s="51"/>
      <c r="Q279" s="87">
        <v>10</v>
      </c>
      <c r="R279" s="89"/>
      <c r="S279" s="77">
        <f>Q279+'16.02'!S279</f>
        <v>130</v>
      </c>
      <c r="T279" s="78"/>
      <c r="U279" s="78"/>
      <c r="V279" s="79"/>
      <c r="W279" s="86">
        <f>Q279+'16.02'!W279</f>
        <v>130</v>
      </c>
      <c r="X279" s="50"/>
      <c r="Y279" s="51"/>
      <c r="Z279" s="49">
        <f>B279+H279</f>
        <v>38.5</v>
      </c>
      <c r="AA279" s="50"/>
      <c r="AB279" s="51"/>
      <c r="AC279" s="87" t="s">
        <v>202</v>
      </c>
      <c r="AD279" s="88"/>
      <c r="AE279" s="88"/>
      <c r="AF279" s="88"/>
      <c r="AG279" s="89"/>
      <c r="AH279" s="96">
        <f>AH275+'16.02'!AH279</f>
        <v>181.85</v>
      </c>
      <c r="AI279" s="97"/>
      <c r="AJ279" s="98"/>
      <c r="AK279" s="96">
        <f>AK275+'16.02'!AK279</f>
        <v>10.5</v>
      </c>
      <c r="AL279" s="97"/>
      <c r="AM279" s="98"/>
      <c r="AN279" s="58">
        <f>'16.02'!AN279+AN275</f>
        <v>0</v>
      </c>
      <c r="AO279" s="59"/>
      <c r="AP279" s="60"/>
      <c r="AQ279" s="67">
        <f>AH279+AK279+AN279</f>
        <v>192.35</v>
      </c>
      <c r="AR279" s="68"/>
      <c r="AS279" s="69"/>
      <c r="AT279" s="76"/>
      <c r="AU279" s="76"/>
      <c r="AV279" s="76"/>
      <c r="AW279" s="76"/>
      <c r="AX279" s="76"/>
      <c r="AY279" s="76"/>
      <c r="AZ279" s="76"/>
      <c r="BA279" s="76"/>
      <c r="BB279" s="76"/>
      <c r="BC279" s="76"/>
      <c r="BD279" s="76"/>
      <c r="BE279" s="76"/>
      <c r="BF279" s="76"/>
      <c r="BG279" s="76"/>
      <c r="BH279" s="76"/>
      <c r="BI279" s="76"/>
    </row>
    <row r="280" spans="2:61" ht="15" customHeight="1" thickTop="1" thickBot="1">
      <c r="B280" s="108"/>
      <c r="C280" s="109"/>
      <c r="D280" s="110"/>
      <c r="E280" s="108"/>
      <c r="F280" s="109"/>
      <c r="G280" s="110"/>
      <c r="H280" s="99"/>
      <c r="I280" s="100"/>
      <c r="J280" s="101"/>
      <c r="K280" s="52"/>
      <c r="L280" s="53"/>
      <c r="M280" s="54"/>
      <c r="N280" s="52"/>
      <c r="O280" s="53"/>
      <c r="P280" s="54"/>
      <c r="Q280" s="90"/>
      <c r="R280" s="92"/>
      <c r="S280" s="80"/>
      <c r="T280" s="81"/>
      <c r="U280" s="81"/>
      <c r="V280" s="82"/>
      <c r="W280" s="52"/>
      <c r="X280" s="53"/>
      <c r="Y280" s="54"/>
      <c r="Z280" s="52"/>
      <c r="AA280" s="53"/>
      <c r="AB280" s="54"/>
      <c r="AC280" s="90"/>
      <c r="AD280" s="91"/>
      <c r="AE280" s="91"/>
      <c r="AF280" s="91"/>
      <c r="AG280" s="92"/>
      <c r="AH280" s="99"/>
      <c r="AI280" s="100"/>
      <c r="AJ280" s="101"/>
      <c r="AK280" s="99"/>
      <c r="AL280" s="100"/>
      <c r="AM280" s="101"/>
      <c r="AN280" s="61"/>
      <c r="AO280" s="62"/>
      <c r="AP280" s="63"/>
      <c r="AQ280" s="70"/>
      <c r="AR280" s="71"/>
      <c r="AS280" s="72"/>
      <c r="AT280" s="76"/>
      <c r="AU280" s="76"/>
      <c r="AV280" s="76"/>
      <c r="AW280" s="76"/>
      <c r="AX280" s="76"/>
      <c r="AY280" s="76"/>
      <c r="AZ280" s="76"/>
      <c r="BA280" s="76"/>
      <c r="BB280" s="76"/>
      <c r="BC280" s="76"/>
      <c r="BD280" s="76"/>
      <c r="BE280" s="76"/>
      <c r="BF280" s="76"/>
      <c r="BG280" s="76"/>
      <c r="BH280" s="76"/>
      <c r="BI280" s="76"/>
    </row>
    <row r="281" spans="2:61" ht="15" customHeight="1" thickTop="1" thickBot="1">
      <c r="B281" s="108"/>
      <c r="C281" s="109"/>
      <c r="D281" s="110"/>
      <c r="E281" s="108"/>
      <c r="F281" s="109"/>
      <c r="G281" s="110"/>
      <c r="H281" s="99"/>
      <c r="I281" s="100"/>
      <c r="J281" s="101"/>
      <c r="K281" s="52"/>
      <c r="L281" s="53"/>
      <c r="M281" s="54"/>
      <c r="N281" s="52"/>
      <c r="O281" s="53"/>
      <c r="P281" s="54"/>
      <c r="Q281" s="90"/>
      <c r="R281" s="92"/>
      <c r="S281" s="80"/>
      <c r="T281" s="81"/>
      <c r="U281" s="81"/>
      <c r="V281" s="82"/>
      <c r="W281" s="52"/>
      <c r="X281" s="53"/>
      <c r="Y281" s="54"/>
      <c r="Z281" s="52"/>
      <c r="AA281" s="53"/>
      <c r="AB281" s="54"/>
      <c r="AC281" s="90"/>
      <c r="AD281" s="91"/>
      <c r="AE281" s="91"/>
      <c r="AF281" s="91"/>
      <c r="AG281" s="92"/>
      <c r="AH281" s="99"/>
      <c r="AI281" s="100"/>
      <c r="AJ281" s="101"/>
      <c r="AK281" s="99"/>
      <c r="AL281" s="100"/>
      <c r="AM281" s="101"/>
      <c r="AN281" s="61"/>
      <c r="AO281" s="62"/>
      <c r="AP281" s="63"/>
      <c r="AQ281" s="70"/>
      <c r="AR281" s="71"/>
      <c r="AS281" s="72"/>
      <c r="AT281" s="76"/>
      <c r="AU281" s="76"/>
      <c r="AV281" s="76"/>
      <c r="AW281" s="76"/>
      <c r="AX281" s="76"/>
      <c r="AY281" s="76"/>
      <c r="AZ281" s="76"/>
      <c r="BA281" s="76"/>
      <c r="BB281" s="76"/>
      <c r="BC281" s="76"/>
      <c r="BD281" s="76"/>
      <c r="BE281" s="76"/>
      <c r="BF281" s="76"/>
      <c r="BG281" s="76"/>
      <c r="BH281" s="76"/>
      <c r="BI281" s="76"/>
    </row>
    <row r="282" spans="2:61" ht="15" customHeight="1" thickTop="1" thickBot="1">
      <c r="B282" s="111"/>
      <c r="C282" s="112"/>
      <c r="D282" s="113"/>
      <c r="E282" s="111"/>
      <c r="F282" s="112"/>
      <c r="G282" s="113"/>
      <c r="H282" s="102"/>
      <c r="I282" s="103"/>
      <c r="J282" s="104"/>
      <c r="K282" s="55"/>
      <c r="L282" s="56"/>
      <c r="M282" s="57"/>
      <c r="N282" s="55"/>
      <c r="O282" s="56"/>
      <c r="P282" s="57"/>
      <c r="Q282" s="93"/>
      <c r="R282" s="95"/>
      <c r="S282" s="83"/>
      <c r="T282" s="84"/>
      <c r="U282" s="84"/>
      <c r="V282" s="85"/>
      <c r="W282" s="55"/>
      <c r="X282" s="56"/>
      <c r="Y282" s="57"/>
      <c r="Z282" s="55"/>
      <c r="AA282" s="56"/>
      <c r="AB282" s="57"/>
      <c r="AC282" s="93"/>
      <c r="AD282" s="94"/>
      <c r="AE282" s="94"/>
      <c r="AF282" s="94"/>
      <c r="AG282" s="95"/>
      <c r="AH282" s="102"/>
      <c r="AI282" s="103"/>
      <c r="AJ282" s="104"/>
      <c r="AK282" s="102"/>
      <c r="AL282" s="103"/>
      <c r="AM282" s="104"/>
      <c r="AN282" s="64"/>
      <c r="AO282" s="65"/>
      <c r="AP282" s="66"/>
      <c r="AQ282" s="73"/>
      <c r="AR282" s="74"/>
      <c r="AS282" s="75"/>
      <c r="AT282" s="76"/>
      <c r="AU282" s="76"/>
      <c r="AV282" s="76"/>
      <c r="AW282" s="76"/>
      <c r="AX282" s="76"/>
      <c r="AY282" s="76"/>
      <c r="AZ282" s="76"/>
      <c r="BA282" s="76"/>
      <c r="BB282" s="76"/>
      <c r="BC282" s="76"/>
      <c r="BD282" s="76"/>
      <c r="BE282" s="76"/>
      <c r="BF282" s="76"/>
      <c r="BG282" s="76"/>
      <c r="BH282" s="76"/>
      <c r="BI282" s="76"/>
    </row>
    <row r="283" spans="2:61" ht="15.75" customHeight="1" thickTop="1">
      <c r="B283" s="34"/>
      <c r="C283" s="34"/>
      <c r="D283" s="34"/>
      <c r="E283" s="34"/>
      <c r="F283" s="34"/>
      <c r="G283" s="34"/>
      <c r="H283" s="34"/>
      <c r="I283" s="34"/>
      <c r="J283" s="34"/>
      <c r="K283" s="34"/>
      <c r="L283" s="34"/>
      <c r="M283" s="34"/>
      <c r="N283" s="34"/>
      <c r="O283" s="34"/>
      <c r="P283" s="34"/>
      <c r="Q283" s="34"/>
      <c r="R283" s="34"/>
      <c r="S283" s="34"/>
      <c r="T283" s="34"/>
      <c r="U283" s="34"/>
      <c r="V283" s="34"/>
      <c r="W283" s="34"/>
      <c r="X283" s="34"/>
      <c r="Y283" s="34"/>
      <c r="Z283" s="34"/>
      <c r="AA283" s="34"/>
      <c r="AB283" s="34"/>
      <c r="AC283" s="34"/>
      <c r="AD283" s="34"/>
      <c r="AE283" s="34"/>
      <c r="AF283" s="34"/>
      <c r="AG283" s="34"/>
      <c r="AH283" s="34"/>
      <c r="AI283" s="34"/>
      <c r="AJ283" s="34"/>
      <c r="AK283" s="34"/>
      <c r="AL283" s="34"/>
      <c r="AM283" s="34"/>
      <c r="AN283" s="34"/>
      <c r="AO283" s="34"/>
      <c r="AP283" s="34"/>
      <c r="AQ283" s="34"/>
      <c r="AR283" s="34"/>
      <c r="AS283" s="34"/>
      <c r="AT283" s="34"/>
      <c r="AU283" s="34"/>
      <c r="AV283" s="34"/>
      <c r="AW283" s="34"/>
      <c r="AX283" s="34"/>
      <c r="AY283" s="34"/>
      <c r="AZ283" s="34"/>
      <c r="BA283" s="34"/>
      <c r="BB283" s="34"/>
      <c r="BC283" s="34"/>
      <c r="BD283" s="34"/>
      <c r="BE283" s="34"/>
      <c r="BF283" s="34"/>
      <c r="BG283" s="34"/>
      <c r="BH283" s="34"/>
      <c r="BI283" s="34"/>
    </row>
    <row r="284" spans="2:61" ht="15.75" customHeight="1" thickBot="1">
      <c r="B284" s="35"/>
      <c r="C284" s="35"/>
      <c r="D284" s="35"/>
      <c r="E284" s="35"/>
      <c r="F284" s="35"/>
      <c r="G284" s="35"/>
      <c r="H284" s="35"/>
      <c r="I284" s="35"/>
      <c r="J284" s="35"/>
      <c r="K284" s="35"/>
      <c r="L284" s="35"/>
      <c r="M284" s="35"/>
      <c r="N284" s="35"/>
      <c r="O284" s="35"/>
      <c r="P284" s="35"/>
      <c r="Q284" s="35"/>
      <c r="R284" s="35"/>
      <c r="S284" s="35"/>
      <c r="T284" s="35"/>
      <c r="U284" s="35"/>
      <c r="V284" s="35"/>
      <c r="W284" s="35"/>
      <c r="X284" s="35"/>
      <c r="Y284" s="35"/>
      <c r="Z284" s="35"/>
      <c r="AA284" s="35"/>
      <c r="AB284" s="35"/>
      <c r="AC284" s="35"/>
      <c r="AD284" s="35"/>
      <c r="AE284" s="35"/>
      <c r="AF284" s="35"/>
      <c r="AG284" s="35"/>
      <c r="AH284" s="35"/>
      <c r="AI284" s="35"/>
      <c r="AJ284" s="35"/>
      <c r="AK284" s="35"/>
      <c r="AL284" s="35"/>
      <c r="AM284" s="35"/>
      <c r="AN284" s="35"/>
      <c r="AO284" s="35"/>
      <c r="AP284" s="35"/>
      <c r="AQ284" s="35"/>
      <c r="AR284" s="35"/>
      <c r="AS284" s="35"/>
      <c r="AT284" s="35"/>
      <c r="AU284" s="35"/>
      <c r="AV284" s="35"/>
      <c r="AW284" s="35"/>
      <c r="AX284" s="35"/>
      <c r="AY284" s="35"/>
      <c r="AZ284" s="35"/>
      <c r="BA284" s="35"/>
      <c r="BB284" s="35"/>
      <c r="BC284" s="35"/>
      <c r="BD284" s="35"/>
      <c r="BE284" s="35"/>
      <c r="BF284" s="35"/>
      <c r="BG284" s="35"/>
      <c r="BH284" s="35"/>
      <c r="BI284" s="35"/>
    </row>
    <row r="285" spans="2:61" ht="15.75" customHeight="1" thickTop="1" thickBot="1">
      <c r="B285" s="36" t="s">
        <v>115</v>
      </c>
      <c r="C285" s="36"/>
      <c r="D285" s="36"/>
      <c r="E285" s="36"/>
      <c r="F285" s="36"/>
      <c r="G285" s="37" t="s">
        <v>116</v>
      </c>
      <c r="H285" s="38"/>
      <c r="I285" s="38"/>
      <c r="J285" s="38"/>
      <c r="K285" s="38"/>
      <c r="L285" s="38"/>
      <c r="M285" s="38"/>
      <c r="N285" s="38"/>
      <c r="O285" s="38"/>
      <c r="P285" s="38"/>
      <c r="Q285" s="38"/>
      <c r="R285" s="38"/>
      <c r="S285" s="38"/>
      <c r="T285" s="38"/>
      <c r="U285" s="38"/>
      <c r="V285" s="38"/>
      <c r="W285" s="38"/>
      <c r="X285" s="38"/>
      <c r="Y285" s="38"/>
      <c r="Z285" s="38"/>
      <c r="AA285" s="38"/>
      <c r="AB285" s="38"/>
      <c r="AC285" s="38"/>
      <c r="AD285" s="38"/>
      <c r="AE285" s="38"/>
      <c r="AF285" s="38"/>
      <c r="AG285" s="38"/>
      <c r="AH285" s="38"/>
      <c r="AI285" s="38"/>
      <c r="AJ285" s="38"/>
      <c r="AK285" s="38"/>
      <c r="AL285" s="38"/>
      <c r="AM285" s="38"/>
      <c r="AN285" s="38"/>
      <c r="AO285" s="38"/>
      <c r="AP285" s="38"/>
      <c r="AQ285" s="38"/>
      <c r="AR285" s="38"/>
      <c r="AS285" s="38"/>
      <c r="AT285" s="38"/>
      <c r="AU285" s="38"/>
      <c r="AV285" s="38"/>
      <c r="AW285" s="38"/>
      <c r="AX285" s="38"/>
      <c r="AY285" s="38"/>
      <c r="AZ285" s="38"/>
      <c r="BA285" s="38"/>
      <c r="BB285" s="38"/>
      <c r="BC285" s="38"/>
      <c r="BD285" s="38"/>
      <c r="BE285" s="38"/>
      <c r="BF285" s="38"/>
      <c r="BG285" s="38"/>
      <c r="BH285" s="38"/>
      <c r="BI285" s="39"/>
    </row>
    <row r="286" spans="2:61" ht="15" customHeight="1" thickTop="1" thickBot="1">
      <c r="B286" s="36"/>
      <c r="C286" s="36"/>
      <c r="D286" s="36"/>
      <c r="E286" s="36"/>
      <c r="F286" s="36"/>
      <c r="G286" s="40"/>
      <c r="H286" s="41"/>
      <c r="I286" s="41"/>
      <c r="J286" s="41"/>
      <c r="K286" s="41"/>
      <c r="L286" s="41"/>
      <c r="M286" s="41"/>
      <c r="N286" s="41"/>
      <c r="O286" s="41"/>
      <c r="P286" s="41"/>
      <c r="Q286" s="41"/>
      <c r="R286" s="41"/>
      <c r="S286" s="41"/>
      <c r="T286" s="41"/>
      <c r="U286" s="41"/>
      <c r="V286" s="41"/>
      <c r="W286" s="41"/>
      <c r="X286" s="41"/>
      <c r="Y286" s="41"/>
      <c r="Z286" s="41"/>
      <c r="AA286" s="41"/>
      <c r="AB286" s="41"/>
      <c r="AC286" s="41"/>
      <c r="AD286" s="41"/>
      <c r="AE286" s="41"/>
      <c r="AF286" s="41"/>
      <c r="AG286" s="41"/>
      <c r="AH286" s="41"/>
      <c r="AI286" s="41"/>
      <c r="AJ286" s="41"/>
      <c r="AK286" s="41"/>
      <c r="AL286" s="41"/>
      <c r="AM286" s="41"/>
      <c r="AN286" s="41"/>
      <c r="AO286" s="41"/>
      <c r="AP286" s="41"/>
      <c r="AQ286" s="41"/>
      <c r="AR286" s="41"/>
      <c r="AS286" s="41"/>
      <c r="AT286" s="41"/>
      <c r="AU286" s="41"/>
      <c r="AV286" s="41"/>
      <c r="AW286" s="41"/>
      <c r="AX286" s="41"/>
      <c r="AY286" s="41"/>
      <c r="AZ286" s="41"/>
      <c r="BA286" s="41"/>
      <c r="BB286" s="41"/>
      <c r="BC286" s="41"/>
      <c r="BD286" s="41"/>
      <c r="BE286" s="41"/>
      <c r="BF286" s="41"/>
      <c r="BG286" s="41"/>
      <c r="BH286" s="41"/>
      <c r="BI286" s="42"/>
    </row>
    <row r="287" spans="2:61" ht="15" customHeight="1" thickTop="1" thickBot="1">
      <c r="B287" s="36"/>
      <c r="C287" s="36"/>
      <c r="D287" s="36"/>
      <c r="E287" s="36"/>
      <c r="F287" s="36"/>
      <c r="G287" s="40"/>
      <c r="H287" s="41"/>
      <c r="I287" s="41"/>
      <c r="J287" s="41"/>
      <c r="K287" s="41"/>
      <c r="L287" s="41"/>
      <c r="M287" s="41"/>
      <c r="N287" s="41"/>
      <c r="O287" s="41"/>
      <c r="P287" s="41"/>
      <c r="Q287" s="41"/>
      <c r="R287" s="41"/>
      <c r="S287" s="41"/>
      <c r="T287" s="41"/>
      <c r="U287" s="41"/>
      <c r="V287" s="41"/>
      <c r="W287" s="41"/>
      <c r="X287" s="41"/>
      <c r="Y287" s="41"/>
      <c r="Z287" s="41"/>
      <c r="AA287" s="41"/>
      <c r="AB287" s="41"/>
      <c r="AC287" s="41"/>
      <c r="AD287" s="41"/>
      <c r="AE287" s="41"/>
      <c r="AF287" s="41"/>
      <c r="AG287" s="41"/>
      <c r="AH287" s="41"/>
      <c r="AI287" s="41"/>
      <c r="AJ287" s="41"/>
      <c r="AK287" s="41"/>
      <c r="AL287" s="41"/>
      <c r="AM287" s="41"/>
      <c r="AN287" s="41"/>
      <c r="AO287" s="41"/>
      <c r="AP287" s="41"/>
      <c r="AQ287" s="41"/>
      <c r="AR287" s="41"/>
      <c r="AS287" s="41"/>
      <c r="AT287" s="41"/>
      <c r="AU287" s="41"/>
      <c r="AV287" s="41"/>
      <c r="AW287" s="41"/>
      <c r="AX287" s="41"/>
      <c r="AY287" s="41"/>
      <c r="AZ287" s="41"/>
      <c r="BA287" s="41"/>
      <c r="BB287" s="41"/>
      <c r="BC287" s="41"/>
      <c r="BD287" s="41"/>
      <c r="BE287" s="41"/>
      <c r="BF287" s="41"/>
      <c r="BG287" s="41"/>
      <c r="BH287" s="41"/>
      <c r="BI287" s="42"/>
    </row>
    <row r="288" spans="2:61" ht="15.75" customHeight="1" thickTop="1" thickBot="1">
      <c r="B288" s="36"/>
      <c r="C288" s="36"/>
      <c r="D288" s="36"/>
      <c r="E288" s="36"/>
      <c r="F288" s="36"/>
      <c r="G288" s="43"/>
      <c r="H288" s="44"/>
      <c r="I288" s="44"/>
      <c r="J288" s="44"/>
      <c r="K288" s="44"/>
      <c r="L288" s="44"/>
      <c r="M288" s="44"/>
      <c r="N288" s="44"/>
      <c r="O288" s="44"/>
      <c r="P288" s="44"/>
      <c r="Q288" s="44"/>
      <c r="R288" s="44"/>
      <c r="S288" s="44"/>
      <c r="T288" s="44"/>
      <c r="U288" s="44"/>
      <c r="V288" s="44"/>
      <c r="W288" s="44"/>
      <c r="X288" s="44"/>
      <c r="Y288" s="44"/>
      <c r="Z288" s="44"/>
      <c r="AA288" s="44"/>
      <c r="AB288" s="44"/>
      <c r="AC288" s="44"/>
      <c r="AD288" s="44"/>
      <c r="AE288" s="44"/>
      <c r="AF288" s="44"/>
      <c r="AG288" s="44"/>
      <c r="AH288" s="44"/>
      <c r="AI288" s="44"/>
      <c r="AJ288" s="44"/>
      <c r="AK288" s="44"/>
      <c r="AL288" s="44"/>
      <c r="AM288" s="44"/>
      <c r="AN288" s="44"/>
      <c r="AO288" s="44"/>
      <c r="AP288" s="44"/>
      <c r="AQ288" s="44"/>
      <c r="AR288" s="44"/>
      <c r="AS288" s="44"/>
      <c r="AT288" s="44"/>
      <c r="AU288" s="44"/>
      <c r="AV288" s="44"/>
      <c r="AW288" s="44"/>
      <c r="AX288" s="44"/>
      <c r="AY288" s="44"/>
      <c r="AZ288" s="44"/>
      <c r="BA288" s="44"/>
      <c r="BB288" s="44"/>
      <c r="BC288" s="44"/>
      <c r="BD288" s="44"/>
      <c r="BE288" s="44"/>
      <c r="BF288" s="44"/>
      <c r="BG288" s="44"/>
      <c r="BH288" s="44"/>
      <c r="BI288" s="45"/>
    </row>
    <row r="289" spans="2:61" ht="84.75" customHeight="1" thickTop="1" thickBot="1">
      <c r="B289" s="36" t="s">
        <v>117</v>
      </c>
      <c r="C289" s="36"/>
      <c r="D289" s="36"/>
      <c r="E289" s="36"/>
      <c r="F289" s="36"/>
      <c r="G289" s="46" t="s">
        <v>441</v>
      </c>
      <c r="H289" s="46"/>
      <c r="I289" s="46"/>
      <c r="J289" s="46"/>
      <c r="K289" s="46"/>
      <c r="L289" s="46"/>
      <c r="M289" s="46"/>
      <c r="N289" s="46"/>
      <c r="O289" s="46"/>
      <c r="P289" s="46"/>
      <c r="Q289" s="46"/>
      <c r="R289" s="46"/>
      <c r="S289" s="46"/>
      <c r="T289" s="46"/>
      <c r="U289" s="46"/>
      <c r="V289" s="46"/>
      <c r="W289" s="46"/>
      <c r="X289" s="46"/>
      <c r="Y289" s="46"/>
      <c r="Z289" s="46"/>
      <c r="AA289" s="46"/>
      <c r="AB289" s="46"/>
      <c r="AC289" s="46"/>
      <c r="AD289" s="46"/>
      <c r="AE289" s="46"/>
      <c r="AF289" s="46"/>
      <c r="AG289" s="46"/>
      <c r="AH289" s="58" t="s">
        <v>444</v>
      </c>
      <c r="AI289" s="59"/>
      <c r="AJ289" s="59"/>
      <c r="AK289" s="59"/>
      <c r="AL289" s="59"/>
      <c r="AM289" s="59"/>
      <c r="AN289" s="59"/>
      <c r="AO289" s="59"/>
      <c r="AP289" s="59"/>
      <c r="AQ289" s="59"/>
      <c r="AR289" s="59"/>
      <c r="AS289" s="59"/>
      <c r="AT289" s="59"/>
      <c r="AU289" s="59"/>
      <c r="AV289" s="59"/>
      <c r="AW289" s="59"/>
      <c r="AX289" s="59"/>
      <c r="AY289" s="59"/>
      <c r="AZ289" s="59"/>
      <c r="BA289" s="59"/>
      <c r="BB289" s="59"/>
      <c r="BC289" s="59"/>
      <c r="BD289" s="59"/>
      <c r="BE289" s="59"/>
      <c r="BF289" s="59"/>
      <c r="BG289" s="59"/>
      <c r="BH289" s="59"/>
      <c r="BI289" s="60"/>
    </row>
    <row r="290" spans="2:61" ht="45" customHeight="1" thickTop="1" thickBot="1">
      <c r="B290" s="36"/>
      <c r="C290" s="36"/>
      <c r="D290" s="36"/>
      <c r="E290" s="36"/>
      <c r="F290" s="36"/>
      <c r="G290" s="47"/>
      <c r="H290" s="47"/>
      <c r="I290" s="47"/>
      <c r="J290" s="47"/>
      <c r="K290" s="47"/>
      <c r="L290" s="47"/>
      <c r="M290" s="47"/>
      <c r="N290" s="47"/>
      <c r="O290" s="47"/>
      <c r="P290" s="47"/>
      <c r="Q290" s="47"/>
      <c r="R290" s="47"/>
      <c r="S290" s="47"/>
      <c r="T290" s="47"/>
      <c r="U290" s="47"/>
      <c r="V290" s="47"/>
      <c r="W290" s="47"/>
      <c r="X290" s="47"/>
      <c r="Y290" s="47"/>
      <c r="Z290" s="47"/>
      <c r="AA290" s="47"/>
      <c r="AB290" s="47"/>
      <c r="AC290" s="47"/>
      <c r="AD290" s="47"/>
      <c r="AE290" s="47"/>
      <c r="AF290" s="47"/>
      <c r="AG290" s="47"/>
      <c r="AH290" s="61"/>
      <c r="AI290" s="62"/>
      <c r="AJ290" s="62"/>
      <c r="AK290" s="62"/>
      <c r="AL290" s="62"/>
      <c r="AM290" s="62"/>
      <c r="AN290" s="62"/>
      <c r="AO290" s="62"/>
      <c r="AP290" s="62"/>
      <c r="AQ290" s="62"/>
      <c r="AR290" s="62"/>
      <c r="AS290" s="62"/>
      <c r="AT290" s="62"/>
      <c r="AU290" s="62"/>
      <c r="AV290" s="62"/>
      <c r="AW290" s="62"/>
      <c r="AX290" s="62"/>
      <c r="AY290" s="62"/>
      <c r="AZ290" s="62"/>
      <c r="BA290" s="62"/>
      <c r="BB290" s="62"/>
      <c r="BC290" s="62"/>
      <c r="BD290" s="62"/>
      <c r="BE290" s="62"/>
      <c r="BF290" s="62"/>
      <c r="BG290" s="62"/>
      <c r="BH290" s="62"/>
      <c r="BI290" s="63"/>
    </row>
    <row r="291" spans="2:61" ht="45" customHeight="1" thickTop="1" thickBot="1">
      <c r="B291" s="36"/>
      <c r="C291" s="36"/>
      <c r="D291" s="36"/>
      <c r="E291" s="36"/>
      <c r="F291" s="36"/>
      <c r="G291" s="47"/>
      <c r="H291" s="47"/>
      <c r="I291" s="47"/>
      <c r="J291" s="47"/>
      <c r="K291" s="47"/>
      <c r="L291" s="47"/>
      <c r="M291" s="47"/>
      <c r="N291" s="47"/>
      <c r="O291" s="47"/>
      <c r="P291" s="47"/>
      <c r="Q291" s="47"/>
      <c r="R291" s="47"/>
      <c r="S291" s="47"/>
      <c r="T291" s="47"/>
      <c r="U291" s="47"/>
      <c r="V291" s="47"/>
      <c r="W291" s="47"/>
      <c r="X291" s="47"/>
      <c r="Y291" s="47"/>
      <c r="Z291" s="47"/>
      <c r="AA291" s="47"/>
      <c r="AB291" s="47"/>
      <c r="AC291" s="47"/>
      <c r="AD291" s="47"/>
      <c r="AE291" s="47"/>
      <c r="AF291" s="47"/>
      <c r="AG291" s="47"/>
      <c r="AH291" s="61"/>
      <c r="AI291" s="62"/>
      <c r="AJ291" s="62"/>
      <c r="AK291" s="62"/>
      <c r="AL291" s="62"/>
      <c r="AM291" s="62"/>
      <c r="AN291" s="62"/>
      <c r="AO291" s="62"/>
      <c r="AP291" s="62"/>
      <c r="AQ291" s="62"/>
      <c r="AR291" s="62"/>
      <c r="AS291" s="62"/>
      <c r="AT291" s="62"/>
      <c r="AU291" s="62"/>
      <c r="AV291" s="62"/>
      <c r="AW291" s="62"/>
      <c r="AX291" s="62"/>
      <c r="AY291" s="62"/>
      <c r="AZ291" s="62"/>
      <c r="BA291" s="62"/>
      <c r="BB291" s="62"/>
      <c r="BC291" s="62"/>
      <c r="BD291" s="62"/>
      <c r="BE291" s="62"/>
      <c r="BF291" s="62"/>
      <c r="BG291" s="62"/>
      <c r="BH291" s="62"/>
      <c r="BI291" s="63"/>
    </row>
    <row r="292" spans="2:61" ht="45" customHeight="1" thickTop="1" thickBot="1">
      <c r="B292" s="36"/>
      <c r="C292" s="36"/>
      <c r="D292" s="36"/>
      <c r="E292" s="36"/>
      <c r="F292" s="36"/>
      <c r="G292" s="48"/>
      <c r="H292" s="48"/>
      <c r="I292" s="48"/>
      <c r="J292" s="48"/>
      <c r="K292" s="48"/>
      <c r="L292" s="48"/>
      <c r="M292" s="48"/>
      <c r="N292" s="48"/>
      <c r="O292" s="48"/>
      <c r="P292" s="48"/>
      <c r="Q292" s="48"/>
      <c r="R292" s="48"/>
      <c r="S292" s="48"/>
      <c r="T292" s="48"/>
      <c r="U292" s="48"/>
      <c r="V292" s="48"/>
      <c r="W292" s="48"/>
      <c r="X292" s="48"/>
      <c r="Y292" s="48"/>
      <c r="Z292" s="48"/>
      <c r="AA292" s="48"/>
      <c r="AB292" s="48"/>
      <c r="AC292" s="48"/>
      <c r="AD292" s="48"/>
      <c r="AE292" s="48"/>
      <c r="AF292" s="48"/>
      <c r="AG292" s="48"/>
      <c r="AH292" s="64"/>
      <c r="AI292" s="65"/>
      <c r="AJ292" s="65"/>
      <c r="AK292" s="65"/>
      <c r="AL292" s="65"/>
      <c r="AM292" s="65"/>
      <c r="AN292" s="65"/>
      <c r="AO292" s="65"/>
      <c r="AP292" s="65"/>
      <c r="AQ292" s="65"/>
      <c r="AR292" s="65"/>
      <c r="AS292" s="65"/>
      <c r="AT292" s="65"/>
      <c r="AU292" s="65"/>
      <c r="AV292" s="65"/>
      <c r="AW292" s="65"/>
      <c r="AX292" s="65"/>
      <c r="AY292" s="65"/>
      <c r="AZ292" s="65"/>
      <c r="BA292" s="65"/>
      <c r="BB292" s="65"/>
      <c r="BC292" s="65"/>
      <c r="BD292" s="65"/>
      <c r="BE292" s="65"/>
      <c r="BF292" s="65"/>
      <c r="BG292" s="65"/>
      <c r="BH292" s="65"/>
      <c r="BI292" s="66"/>
    </row>
    <row r="293" spans="2:61" ht="15" customHeight="1" thickTop="1">
      <c r="B293" s="14"/>
      <c r="C293" s="14"/>
      <c r="D293" s="14"/>
      <c r="E293" s="14"/>
      <c r="F293" s="14"/>
      <c r="G293" s="14"/>
      <c r="H293" s="14"/>
      <c r="I293" s="14"/>
      <c r="J293" s="14"/>
      <c r="K293" s="14"/>
      <c r="L293" s="14"/>
      <c r="M293" s="14"/>
      <c r="N293" s="14"/>
      <c r="O293" s="14"/>
      <c r="P293" s="14"/>
      <c r="Q293" s="14"/>
      <c r="R293" s="14"/>
      <c r="S293" s="14"/>
      <c r="T293" s="14"/>
      <c r="U293" s="14"/>
      <c r="V293" s="14"/>
      <c r="W293" s="14"/>
      <c r="X293" s="14"/>
      <c r="Y293" s="14"/>
      <c r="Z293" s="14"/>
      <c r="AA293" s="14"/>
      <c r="AB293" s="14"/>
      <c r="AC293" s="14"/>
      <c r="AD293" s="14"/>
      <c r="AE293" s="14"/>
      <c r="AF293" s="14"/>
      <c r="AG293" s="14"/>
      <c r="AH293" s="14"/>
      <c r="AI293" s="14"/>
      <c r="AJ293" s="14"/>
      <c r="AK293" s="14"/>
      <c r="AL293" s="14"/>
      <c r="AM293" s="14"/>
      <c r="AN293" s="14"/>
      <c r="AO293" s="14"/>
      <c r="AP293" s="14"/>
      <c r="AQ293" s="14"/>
      <c r="AR293" s="14"/>
      <c r="AS293" s="14"/>
      <c r="AT293" s="14"/>
      <c r="AU293" s="14"/>
      <c r="AV293" s="14"/>
      <c r="AW293" s="14"/>
      <c r="AX293" s="14"/>
      <c r="AY293" s="14"/>
      <c r="AZ293" s="14"/>
      <c r="BA293" s="14"/>
      <c r="BB293" s="14"/>
      <c r="BC293" s="14"/>
      <c r="BD293" s="14"/>
      <c r="BE293" s="14"/>
      <c r="BF293" s="14"/>
      <c r="BG293" s="14"/>
      <c r="BH293" s="14"/>
      <c r="BI293" s="14"/>
    </row>
    <row r="294" spans="2:61" ht="15" customHeight="1" thickBot="1">
      <c r="B294" s="15"/>
      <c r="C294" s="15"/>
      <c r="D294" s="15"/>
      <c r="E294" s="15"/>
      <c r="F294" s="15"/>
      <c r="G294" s="15"/>
      <c r="H294" s="15"/>
      <c r="I294" s="15"/>
      <c r="J294" s="15"/>
      <c r="K294" s="15"/>
      <c r="L294" s="15"/>
      <c r="M294" s="15"/>
      <c r="N294" s="15"/>
      <c r="O294" s="15"/>
      <c r="P294" s="15"/>
      <c r="Q294" s="15"/>
      <c r="R294" s="15"/>
      <c r="S294" s="15"/>
      <c r="T294" s="15"/>
      <c r="U294" s="15"/>
      <c r="V294" s="15"/>
      <c r="W294" s="15"/>
      <c r="X294" s="15"/>
      <c r="Y294" s="15"/>
      <c r="Z294" s="15"/>
      <c r="AA294" s="15"/>
      <c r="AB294" s="15"/>
      <c r="AC294" s="15"/>
      <c r="AD294" s="15"/>
      <c r="AE294" s="15"/>
      <c r="AF294" s="15"/>
      <c r="AG294" s="15"/>
      <c r="AH294" s="15"/>
      <c r="AI294" s="15"/>
      <c r="AJ294" s="15"/>
      <c r="AK294" s="15"/>
      <c r="AL294" s="15"/>
      <c r="AM294" s="15"/>
      <c r="AN294" s="15"/>
      <c r="AO294" s="15"/>
      <c r="AP294" s="15"/>
      <c r="AQ294" s="15"/>
      <c r="AR294" s="15"/>
      <c r="AS294" s="15"/>
      <c r="AT294" s="15"/>
      <c r="AU294" s="15"/>
      <c r="AV294" s="15"/>
      <c r="AW294" s="15"/>
      <c r="AX294" s="15"/>
      <c r="AY294" s="15"/>
      <c r="AZ294" s="15"/>
      <c r="BA294" s="15"/>
      <c r="BB294" s="15"/>
      <c r="BC294" s="15"/>
      <c r="BD294" s="15"/>
      <c r="BE294" s="15"/>
      <c r="BF294" s="15"/>
      <c r="BG294" s="15"/>
      <c r="BH294" s="15"/>
      <c r="BI294" s="15"/>
    </row>
    <row r="295" spans="2:61" ht="15" customHeight="1" thickTop="1">
      <c r="B295" s="25" t="s">
        <v>118</v>
      </c>
      <c r="C295" s="26"/>
      <c r="D295" s="26"/>
      <c r="E295" s="26"/>
      <c r="F295" s="31"/>
      <c r="G295" s="25" t="s">
        <v>119</v>
      </c>
      <c r="H295" s="26"/>
      <c r="I295" s="26"/>
      <c r="J295" s="26"/>
      <c r="K295" s="31"/>
      <c r="L295" s="5"/>
      <c r="M295" s="6"/>
      <c r="N295" s="6"/>
      <c r="O295" s="6"/>
      <c r="P295" s="6"/>
      <c r="Q295" s="7"/>
      <c r="R295" s="25" t="s">
        <v>120</v>
      </c>
      <c r="S295" s="26"/>
      <c r="T295" s="26"/>
      <c r="U295" s="26"/>
      <c r="V295" s="31"/>
      <c r="W295" s="25" t="s">
        <v>119</v>
      </c>
      <c r="X295" s="26"/>
      <c r="Y295" s="26"/>
      <c r="Z295" s="26"/>
      <c r="AA295" s="31"/>
      <c r="AB295" s="5"/>
      <c r="AC295" s="6"/>
      <c r="AD295" s="6"/>
      <c r="AE295" s="6"/>
      <c r="AF295" s="6"/>
      <c r="AG295" s="7"/>
      <c r="AH295" s="25" t="s">
        <v>121</v>
      </c>
      <c r="AI295" s="26"/>
      <c r="AJ295" s="26"/>
      <c r="AK295" s="26"/>
      <c r="AL295" s="31"/>
      <c r="AM295" s="25" t="s">
        <v>119</v>
      </c>
      <c r="AN295" s="26"/>
      <c r="AO295" s="26"/>
      <c r="AP295" s="26"/>
      <c r="AQ295" s="31"/>
      <c r="AR295" s="5"/>
      <c r="AS295" s="6"/>
      <c r="AT295" s="6"/>
      <c r="AU295" s="6"/>
      <c r="AV295" s="6"/>
      <c r="AW295" s="7"/>
      <c r="AX295" s="25" t="s">
        <v>122</v>
      </c>
      <c r="AY295" s="26"/>
      <c r="AZ295" s="26"/>
      <c r="BA295" s="25" t="s">
        <v>119</v>
      </c>
      <c r="BB295" s="26"/>
      <c r="BC295" s="31"/>
      <c r="BD295" s="5"/>
      <c r="BE295" s="6"/>
      <c r="BF295" s="6"/>
      <c r="BG295" s="6"/>
      <c r="BH295" s="6"/>
      <c r="BI295" s="7"/>
    </row>
    <row r="296" spans="2:61" ht="15" customHeight="1">
      <c r="B296" s="27"/>
      <c r="C296" s="28"/>
      <c r="D296" s="28"/>
      <c r="E296" s="28"/>
      <c r="F296" s="32"/>
      <c r="G296" s="27"/>
      <c r="H296" s="28"/>
      <c r="I296" s="28"/>
      <c r="J296" s="28"/>
      <c r="K296" s="32"/>
      <c r="L296" s="8"/>
      <c r="M296" s="9"/>
      <c r="N296" s="9"/>
      <c r="O296" s="9"/>
      <c r="P296" s="9"/>
      <c r="Q296" s="10"/>
      <c r="R296" s="27"/>
      <c r="S296" s="28"/>
      <c r="T296" s="28"/>
      <c r="U296" s="28"/>
      <c r="V296" s="32"/>
      <c r="W296" s="27"/>
      <c r="X296" s="28"/>
      <c r="Y296" s="28"/>
      <c r="Z296" s="28"/>
      <c r="AA296" s="32"/>
      <c r="AB296" s="8"/>
      <c r="AC296" s="9"/>
      <c r="AD296" s="9"/>
      <c r="AE296" s="9"/>
      <c r="AF296" s="9"/>
      <c r="AG296" s="10"/>
      <c r="AH296" s="27"/>
      <c r="AI296" s="28"/>
      <c r="AJ296" s="28"/>
      <c r="AK296" s="28"/>
      <c r="AL296" s="32"/>
      <c r="AM296" s="27"/>
      <c r="AN296" s="28"/>
      <c r="AO296" s="28"/>
      <c r="AP296" s="28"/>
      <c r="AQ296" s="32"/>
      <c r="AR296" s="8"/>
      <c r="AS296" s="9"/>
      <c r="AT296" s="9"/>
      <c r="AU296" s="9"/>
      <c r="AV296" s="9"/>
      <c r="AW296" s="10"/>
      <c r="AX296" s="27"/>
      <c r="AY296" s="28"/>
      <c r="AZ296" s="28"/>
      <c r="BA296" s="27"/>
      <c r="BB296" s="28"/>
      <c r="BC296" s="32"/>
      <c r="BD296" s="8"/>
      <c r="BE296" s="9"/>
      <c r="BF296" s="9"/>
      <c r="BG296" s="9"/>
      <c r="BH296" s="9"/>
      <c r="BI296" s="10"/>
    </row>
    <row r="297" spans="2:61" ht="15" customHeight="1" thickBot="1">
      <c r="B297" s="27"/>
      <c r="C297" s="28"/>
      <c r="D297" s="28"/>
      <c r="E297" s="28"/>
      <c r="F297" s="32"/>
      <c r="G297" s="29"/>
      <c r="H297" s="30"/>
      <c r="I297" s="30"/>
      <c r="J297" s="30"/>
      <c r="K297" s="33"/>
      <c r="L297" s="11"/>
      <c r="M297" s="12"/>
      <c r="N297" s="12"/>
      <c r="O297" s="12"/>
      <c r="P297" s="12"/>
      <c r="Q297" s="13"/>
      <c r="R297" s="27"/>
      <c r="S297" s="28"/>
      <c r="T297" s="28"/>
      <c r="U297" s="28"/>
      <c r="V297" s="32"/>
      <c r="W297" s="29"/>
      <c r="X297" s="30"/>
      <c r="Y297" s="30"/>
      <c r="Z297" s="30"/>
      <c r="AA297" s="33"/>
      <c r="AB297" s="11"/>
      <c r="AC297" s="12"/>
      <c r="AD297" s="12"/>
      <c r="AE297" s="12"/>
      <c r="AF297" s="12"/>
      <c r="AG297" s="13"/>
      <c r="AH297" s="27"/>
      <c r="AI297" s="28"/>
      <c r="AJ297" s="28"/>
      <c r="AK297" s="28"/>
      <c r="AL297" s="32"/>
      <c r="AM297" s="29"/>
      <c r="AN297" s="30"/>
      <c r="AO297" s="30"/>
      <c r="AP297" s="30"/>
      <c r="AQ297" s="33"/>
      <c r="AR297" s="11"/>
      <c r="AS297" s="12"/>
      <c r="AT297" s="12"/>
      <c r="AU297" s="12"/>
      <c r="AV297" s="12"/>
      <c r="AW297" s="13"/>
      <c r="AX297" s="27"/>
      <c r="AY297" s="28"/>
      <c r="AZ297" s="28"/>
      <c r="BA297" s="29"/>
      <c r="BB297" s="30"/>
      <c r="BC297" s="33"/>
      <c r="BD297" s="11"/>
      <c r="BE297" s="12"/>
      <c r="BF297" s="12"/>
      <c r="BG297" s="12"/>
      <c r="BH297" s="12"/>
      <c r="BI297" s="13"/>
    </row>
    <row r="298" spans="2:61" ht="15" customHeight="1" thickTop="1">
      <c r="B298" s="27"/>
      <c r="C298" s="28"/>
      <c r="D298" s="28"/>
      <c r="E298" s="28"/>
      <c r="F298" s="32"/>
      <c r="G298" s="25" t="s">
        <v>17</v>
      </c>
      <c r="H298" s="26"/>
      <c r="I298" s="26"/>
      <c r="J298" s="26"/>
      <c r="K298" s="31"/>
      <c r="L298" s="5"/>
      <c r="M298" s="6"/>
      <c r="N298" s="6"/>
      <c r="O298" s="6"/>
      <c r="P298" s="6"/>
      <c r="Q298" s="7"/>
      <c r="R298" s="27"/>
      <c r="S298" s="28"/>
      <c r="T298" s="28"/>
      <c r="U298" s="28"/>
      <c r="V298" s="32"/>
      <c r="W298" s="25" t="s">
        <v>17</v>
      </c>
      <c r="X298" s="26"/>
      <c r="Y298" s="26"/>
      <c r="Z298" s="26"/>
      <c r="AA298" s="31"/>
      <c r="AB298" s="5"/>
      <c r="AC298" s="6"/>
      <c r="AD298" s="6"/>
      <c r="AE298" s="6"/>
      <c r="AF298" s="6"/>
      <c r="AG298" s="7"/>
      <c r="AH298" s="27"/>
      <c r="AI298" s="28"/>
      <c r="AJ298" s="28"/>
      <c r="AK298" s="28"/>
      <c r="AL298" s="32"/>
      <c r="AM298" s="25" t="s">
        <v>17</v>
      </c>
      <c r="AN298" s="26"/>
      <c r="AO298" s="26"/>
      <c r="AP298" s="26"/>
      <c r="AQ298" s="31"/>
      <c r="AR298" s="5"/>
      <c r="AS298" s="6"/>
      <c r="AT298" s="6"/>
      <c r="AU298" s="6"/>
      <c r="AV298" s="6"/>
      <c r="AW298" s="7"/>
      <c r="AX298" s="27"/>
      <c r="AY298" s="28"/>
      <c r="AZ298" s="28"/>
      <c r="BA298" s="25" t="s">
        <v>17</v>
      </c>
      <c r="BB298" s="26"/>
      <c r="BC298" s="31"/>
      <c r="BD298" s="5"/>
      <c r="BE298" s="6"/>
      <c r="BF298" s="6"/>
      <c r="BG298" s="6"/>
      <c r="BH298" s="6"/>
      <c r="BI298" s="7"/>
    </row>
    <row r="299" spans="2:61" ht="15" customHeight="1">
      <c r="B299" s="27"/>
      <c r="C299" s="28"/>
      <c r="D299" s="28"/>
      <c r="E299" s="28"/>
      <c r="F299" s="32"/>
      <c r="G299" s="27"/>
      <c r="H299" s="28"/>
      <c r="I299" s="28"/>
      <c r="J299" s="28"/>
      <c r="K299" s="32"/>
      <c r="L299" s="8"/>
      <c r="M299" s="9"/>
      <c r="N299" s="9"/>
      <c r="O299" s="9"/>
      <c r="P299" s="9"/>
      <c r="Q299" s="10"/>
      <c r="R299" s="27"/>
      <c r="S299" s="28"/>
      <c r="T299" s="28"/>
      <c r="U299" s="28"/>
      <c r="V299" s="32"/>
      <c r="W299" s="27"/>
      <c r="X299" s="28"/>
      <c r="Y299" s="28"/>
      <c r="Z299" s="28"/>
      <c r="AA299" s="32"/>
      <c r="AB299" s="8"/>
      <c r="AC299" s="9"/>
      <c r="AD299" s="9"/>
      <c r="AE299" s="9"/>
      <c r="AF299" s="9"/>
      <c r="AG299" s="10"/>
      <c r="AH299" s="27"/>
      <c r="AI299" s="28"/>
      <c r="AJ299" s="28"/>
      <c r="AK299" s="28"/>
      <c r="AL299" s="32"/>
      <c r="AM299" s="27"/>
      <c r="AN299" s="28"/>
      <c r="AO299" s="28"/>
      <c r="AP299" s="28"/>
      <c r="AQ299" s="32"/>
      <c r="AR299" s="8"/>
      <c r="AS299" s="9"/>
      <c r="AT299" s="9"/>
      <c r="AU299" s="9"/>
      <c r="AV299" s="9"/>
      <c r="AW299" s="10"/>
      <c r="AX299" s="27"/>
      <c r="AY299" s="28"/>
      <c r="AZ299" s="28"/>
      <c r="BA299" s="27"/>
      <c r="BB299" s="28"/>
      <c r="BC299" s="32"/>
      <c r="BD299" s="8"/>
      <c r="BE299" s="9"/>
      <c r="BF299" s="9"/>
      <c r="BG299" s="9"/>
      <c r="BH299" s="9"/>
      <c r="BI299" s="10"/>
    </row>
    <row r="300" spans="2:61" ht="15" customHeight="1" thickBot="1">
      <c r="B300" s="29"/>
      <c r="C300" s="30"/>
      <c r="D300" s="30"/>
      <c r="E300" s="30"/>
      <c r="F300" s="33"/>
      <c r="G300" s="29"/>
      <c r="H300" s="30"/>
      <c r="I300" s="30"/>
      <c r="J300" s="30"/>
      <c r="K300" s="33"/>
      <c r="L300" s="11"/>
      <c r="M300" s="12"/>
      <c r="N300" s="12"/>
      <c r="O300" s="12"/>
      <c r="P300" s="12"/>
      <c r="Q300" s="13"/>
      <c r="R300" s="29"/>
      <c r="S300" s="30"/>
      <c r="T300" s="30"/>
      <c r="U300" s="30"/>
      <c r="V300" s="33"/>
      <c r="W300" s="29"/>
      <c r="X300" s="30"/>
      <c r="Y300" s="30"/>
      <c r="Z300" s="30"/>
      <c r="AA300" s="33"/>
      <c r="AB300" s="11"/>
      <c r="AC300" s="12"/>
      <c r="AD300" s="12"/>
      <c r="AE300" s="12"/>
      <c r="AF300" s="12"/>
      <c r="AG300" s="13"/>
      <c r="AH300" s="29"/>
      <c r="AI300" s="30"/>
      <c r="AJ300" s="30"/>
      <c r="AK300" s="30"/>
      <c r="AL300" s="33"/>
      <c r="AM300" s="29"/>
      <c r="AN300" s="30"/>
      <c r="AO300" s="30"/>
      <c r="AP300" s="30"/>
      <c r="AQ300" s="33"/>
      <c r="AR300" s="11"/>
      <c r="AS300" s="12"/>
      <c r="AT300" s="12"/>
      <c r="AU300" s="12"/>
      <c r="AV300" s="12"/>
      <c r="AW300" s="13"/>
      <c r="AX300" s="29"/>
      <c r="AY300" s="30"/>
      <c r="AZ300" s="30"/>
      <c r="BA300" s="29"/>
      <c r="BB300" s="30"/>
      <c r="BC300" s="33"/>
      <c r="BD300" s="11"/>
      <c r="BE300" s="12"/>
      <c r="BF300" s="12"/>
      <c r="BG300" s="12"/>
      <c r="BH300" s="12"/>
      <c r="BI300" s="13"/>
    </row>
    <row r="301" spans="2:61" ht="15" customHeight="1" thickTop="1">
      <c r="B301" s="14"/>
      <c r="C301" s="14"/>
      <c r="D301" s="14"/>
      <c r="E301" s="14"/>
      <c r="F301" s="14"/>
      <c r="G301" s="14"/>
      <c r="H301" s="14"/>
      <c r="I301" s="14"/>
      <c r="J301" s="14"/>
      <c r="K301" s="14"/>
      <c r="L301" s="14"/>
      <c r="M301" s="14"/>
      <c r="N301" s="14"/>
      <c r="O301" s="14"/>
      <c r="P301" s="14"/>
      <c r="Q301" s="14"/>
      <c r="R301" s="14"/>
      <c r="S301" s="14"/>
      <c r="T301" s="14"/>
      <c r="U301" s="14"/>
      <c r="V301" s="14"/>
      <c r="W301" s="14"/>
      <c r="X301" s="14"/>
      <c r="Y301" s="14"/>
      <c r="Z301" s="14"/>
      <c r="AA301" s="14"/>
      <c r="AB301" s="14"/>
      <c r="AC301" s="14"/>
      <c r="AD301" s="14"/>
      <c r="AE301" s="14"/>
      <c r="AF301" s="14"/>
      <c r="AG301" s="14"/>
      <c r="AH301" s="14"/>
      <c r="AI301" s="14"/>
      <c r="AJ301" s="14"/>
      <c r="AK301" s="14"/>
      <c r="AL301" s="14"/>
      <c r="AM301" s="14"/>
      <c r="AN301" s="14"/>
      <c r="AO301" s="14"/>
      <c r="AP301" s="14"/>
      <c r="AQ301" s="14"/>
      <c r="AR301" s="14"/>
      <c r="AS301" s="14"/>
      <c r="AT301" s="14"/>
      <c r="AU301" s="14"/>
      <c r="AV301" s="14"/>
      <c r="AW301" s="14"/>
      <c r="AX301" s="14"/>
      <c r="AY301" s="14"/>
      <c r="AZ301" s="14"/>
      <c r="BA301" s="14"/>
      <c r="BB301" s="14"/>
      <c r="BC301" s="14"/>
      <c r="BD301" s="14"/>
      <c r="BE301" s="14"/>
      <c r="BF301" s="14"/>
      <c r="BG301" s="14"/>
      <c r="BH301" s="14"/>
      <c r="BI301" s="14"/>
    </row>
    <row r="302" spans="2:61" ht="15" customHeight="1" thickBot="1">
      <c r="B302" s="15"/>
      <c r="C302" s="15"/>
      <c r="D302" s="15"/>
      <c r="E302" s="15"/>
      <c r="F302" s="15"/>
      <c r="G302" s="15"/>
      <c r="H302" s="15"/>
      <c r="I302" s="15"/>
      <c r="J302" s="15"/>
      <c r="K302" s="15"/>
      <c r="L302" s="15"/>
      <c r="M302" s="15"/>
      <c r="N302" s="15"/>
      <c r="O302" s="15"/>
      <c r="P302" s="15"/>
      <c r="Q302" s="15"/>
      <c r="R302" s="15"/>
      <c r="S302" s="15"/>
      <c r="T302" s="15"/>
      <c r="U302" s="15"/>
      <c r="V302" s="15"/>
      <c r="W302" s="15"/>
      <c r="X302" s="15"/>
      <c r="Y302" s="15"/>
      <c r="Z302" s="15"/>
      <c r="AA302" s="15"/>
      <c r="AB302" s="15"/>
      <c r="AC302" s="15"/>
      <c r="AD302" s="15"/>
      <c r="AE302" s="15"/>
      <c r="AF302" s="15"/>
      <c r="AG302" s="15"/>
      <c r="AH302" s="15"/>
      <c r="AI302" s="15"/>
      <c r="AJ302" s="15"/>
      <c r="AK302" s="15"/>
      <c r="AL302" s="15"/>
      <c r="AM302" s="15"/>
      <c r="AN302" s="15"/>
      <c r="AO302" s="15"/>
      <c r="AP302" s="15"/>
      <c r="AQ302" s="15"/>
      <c r="AR302" s="15"/>
      <c r="AS302" s="15"/>
      <c r="AT302" s="15"/>
      <c r="AU302" s="15"/>
      <c r="AV302" s="15"/>
      <c r="AW302" s="15"/>
      <c r="AX302" s="15"/>
      <c r="AY302" s="15"/>
      <c r="AZ302" s="15"/>
      <c r="BA302" s="15"/>
      <c r="BB302" s="15"/>
      <c r="BC302" s="15"/>
      <c r="BD302" s="15"/>
      <c r="BE302" s="15"/>
      <c r="BF302" s="15"/>
      <c r="BG302" s="15"/>
      <c r="BH302" s="15"/>
      <c r="BI302" s="15"/>
    </row>
    <row r="303" spans="2:61" ht="15" customHeight="1" thickTop="1">
      <c r="B303" s="16" t="s">
        <v>19</v>
      </c>
      <c r="C303" s="16"/>
      <c r="D303" s="16"/>
      <c r="E303" s="16"/>
      <c r="F303" s="16"/>
      <c r="G303" s="16"/>
      <c r="H303" s="16"/>
      <c r="I303" s="16"/>
      <c r="J303" s="16"/>
      <c r="K303" s="19" t="str">
        <f>K33</f>
        <v>Илюхин А.В. / Лесковский А.В. / Набиуллин Р.И.</v>
      </c>
      <c r="L303" s="19"/>
      <c r="M303" s="19"/>
      <c r="N303" s="19"/>
      <c r="O303" s="19"/>
      <c r="P303" s="19"/>
      <c r="Q303" s="19"/>
      <c r="R303" s="19"/>
      <c r="S303" s="19"/>
      <c r="T303" s="22" t="s">
        <v>123</v>
      </c>
      <c r="U303" s="22"/>
      <c r="V303" s="22"/>
      <c r="W303" s="22"/>
      <c r="X303" s="22"/>
      <c r="Y303" s="22"/>
      <c r="Z303" s="22"/>
      <c r="AA303" s="22"/>
      <c r="AB303" s="22"/>
      <c r="AC303" s="22"/>
      <c r="AD303" s="22"/>
      <c r="AE303" s="22"/>
      <c r="AF303" s="22"/>
      <c r="AG303" s="16" t="s">
        <v>203</v>
      </c>
      <c r="AH303" s="16"/>
      <c r="AI303" s="16"/>
      <c r="AJ303" s="16"/>
      <c r="AK303" s="16"/>
      <c r="AL303" s="16"/>
      <c r="AM303" s="16"/>
      <c r="AN303" s="16"/>
      <c r="AO303" s="16"/>
      <c r="AP303" s="19" t="str">
        <f>K39</f>
        <v>Шамсиев Р.Р.</v>
      </c>
      <c r="AQ303" s="19"/>
      <c r="AR303" s="19"/>
      <c r="AS303" s="19"/>
      <c r="AT303" s="19"/>
      <c r="AU303" s="19"/>
      <c r="AV303" s="19"/>
      <c r="AW303" s="19"/>
      <c r="AX303" s="19"/>
      <c r="AY303" s="22" t="s">
        <v>123</v>
      </c>
      <c r="AZ303" s="22"/>
      <c r="BA303" s="22"/>
      <c r="BB303" s="22"/>
      <c r="BC303" s="22"/>
      <c r="BD303" s="22"/>
      <c r="BE303" s="22"/>
      <c r="BF303" s="22"/>
      <c r="BG303" s="22"/>
      <c r="BH303" s="22"/>
      <c r="BI303" s="22"/>
    </row>
    <row r="304" spans="2:61" ht="15" customHeight="1">
      <c r="B304" s="17"/>
      <c r="C304" s="17"/>
      <c r="D304" s="17"/>
      <c r="E304" s="17"/>
      <c r="F304" s="17"/>
      <c r="G304" s="17"/>
      <c r="H304" s="17"/>
      <c r="I304" s="17"/>
      <c r="J304" s="17"/>
      <c r="K304" s="20"/>
      <c r="L304" s="20"/>
      <c r="M304" s="20"/>
      <c r="N304" s="20"/>
      <c r="O304" s="20"/>
      <c r="P304" s="20"/>
      <c r="Q304" s="20"/>
      <c r="R304" s="20"/>
      <c r="S304" s="20"/>
      <c r="T304" s="23"/>
      <c r="U304" s="23"/>
      <c r="V304" s="23"/>
      <c r="W304" s="23"/>
      <c r="X304" s="23"/>
      <c r="Y304" s="23"/>
      <c r="Z304" s="23"/>
      <c r="AA304" s="23"/>
      <c r="AB304" s="23"/>
      <c r="AC304" s="23"/>
      <c r="AD304" s="23"/>
      <c r="AE304" s="23"/>
      <c r="AF304" s="23"/>
      <c r="AG304" s="17"/>
      <c r="AH304" s="17"/>
      <c r="AI304" s="17"/>
      <c r="AJ304" s="17"/>
      <c r="AK304" s="17"/>
      <c r="AL304" s="17"/>
      <c r="AM304" s="17"/>
      <c r="AN304" s="17"/>
      <c r="AO304" s="17"/>
      <c r="AP304" s="20"/>
      <c r="AQ304" s="20"/>
      <c r="AR304" s="20"/>
      <c r="AS304" s="20"/>
      <c r="AT304" s="20"/>
      <c r="AU304" s="20"/>
      <c r="AV304" s="20"/>
      <c r="AW304" s="20"/>
      <c r="AX304" s="20"/>
      <c r="AY304" s="23"/>
      <c r="AZ304" s="23"/>
      <c r="BA304" s="23"/>
      <c r="BB304" s="23"/>
      <c r="BC304" s="23"/>
      <c r="BD304" s="23"/>
      <c r="BE304" s="23"/>
      <c r="BF304" s="23"/>
      <c r="BG304" s="23"/>
      <c r="BH304" s="23"/>
      <c r="BI304" s="23"/>
    </row>
    <row r="305" spans="2:61" ht="15" customHeight="1">
      <c r="B305" s="17"/>
      <c r="C305" s="17"/>
      <c r="D305" s="17"/>
      <c r="E305" s="17"/>
      <c r="F305" s="17"/>
      <c r="G305" s="17"/>
      <c r="H305" s="17"/>
      <c r="I305" s="17"/>
      <c r="J305" s="17"/>
      <c r="K305" s="20"/>
      <c r="L305" s="20"/>
      <c r="M305" s="20"/>
      <c r="N305" s="20"/>
      <c r="O305" s="20"/>
      <c r="P305" s="20"/>
      <c r="Q305" s="20"/>
      <c r="R305" s="20"/>
      <c r="S305" s="20"/>
      <c r="T305" s="23"/>
      <c r="U305" s="23"/>
      <c r="V305" s="23"/>
      <c r="W305" s="23"/>
      <c r="X305" s="23"/>
      <c r="Y305" s="23"/>
      <c r="Z305" s="23"/>
      <c r="AA305" s="23"/>
      <c r="AB305" s="23"/>
      <c r="AC305" s="23"/>
      <c r="AD305" s="23"/>
      <c r="AE305" s="23"/>
      <c r="AF305" s="23"/>
      <c r="AG305" s="17"/>
      <c r="AH305" s="17"/>
      <c r="AI305" s="17"/>
      <c r="AJ305" s="17"/>
      <c r="AK305" s="17"/>
      <c r="AL305" s="17"/>
      <c r="AM305" s="17"/>
      <c r="AN305" s="17"/>
      <c r="AO305" s="17"/>
      <c r="AP305" s="20"/>
      <c r="AQ305" s="20"/>
      <c r="AR305" s="20"/>
      <c r="AS305" s="20"/>
      <c r="AT305" s="20"/>
      <c r="AU305" s="20"/>
      <c r="AV305" s="20"/>
      <c r="AW305" s="20"/>
      <c r="AX305" s="20"/>
      <c r="AY305" s="23"/>
      <c r="AZ305" s="23"/>
      <c r="BA305" s="23"/>
      <c r="BB305" s="23"/>
      <c r="BC305" s="23"/>
      <c r="BD305" s="23"/>
      <c r="BE305" s="23"/>
      <c r="BF305" s="23"/>
      <c r="BG305" s="23"/>
      <c r="BH305" s="23"/>
      <c r="BI305" s="23"/>
    </row>
    <row r="306" spans="2:61" ht="15" customHeight="1">
      <c r="B306" s="17"/>
      <c r="C306" s="17"/>
      <c r="D306" s="17"/>
      <c r="E306" s="17"/>
      <c r="F306" s="17"/>
      <c r="G306" s="17"/>
      <c r="H306" s="17"/>
      <c r="I306" s="17"/>
      <c r="J306" s="17"/>
      <c r="K306" s="20"/>
      <c r="L306" s="20"/>
      <c r="M306" s="20"/>
      <c r="N306" s="20"/>
      <c r="O306" s="20"/>
      <c r="P306" s="20"/>
      <c r="Q306" s="20"/>
      <c r="R306" s="20"/>
      <c r="S306" s="20"/>
      <c r="T306" s="23"/>
      <c r="U306" s="23"/>
      <c r="V306" s="23"/>
      <c r="W306" s="23"/>
      <c r="X306" s="23"/>
      <c r="Y306" s="23"/>
      <c r="Z306" s="23"/>
      <c r="AA306" s="23"/>
      <c r="AB306" s="23"/>
      <c r="AC306" s="23"/>
      <c r="AD306" s="23"/>
      <c r="AE306" s="23"/>
      <c r="AF306" s="23"/>
      <c r="AG306" s="17"/>
      <c r="AH306" s="17"/>
      <c r="AI306" s="17"/>
      <c r="AJ306" s="17"/>
      <c r="AK306" s="17"/>
      <c r="AL306" s="17"/>
      <c r="AM306" s="17"/>
      <c r="AN306" s="17"/>
      <c r="AO306" s="17"/>
      <c r="AP306" s="20"/>
      <c r="AQ306" s="20"/>
      <c r="AR306" s="20"/>
      <c r="AS306" s="20"/>
      <c r="AT306" s="20"/>
      <c r="AU306" s="20"/>
      <c r="AV306" s="20"/>
      <c r="AW306" s="20"/>
      <c r="AX306" s="20"/>
      <c r="AY306" s="23"/>
      <c r="AZ306" s="23"/>
      <c r="BA306" s="23"/>
      <c r="BB306" s="23"/>
      <c r="BC306" s="23"/>
      <c r="BD306" s="23"/>
      <c r="BE306" s="23"/>
      <c r="BF306" s="23"/>
      <c r="BG306" s="23"/>
      <c r="BH306" s="23"/>
      <c r="BI306" s="23"/>
    </row>
    <row r="307" spans="2:61" ht="56.25" customHeight="1" thickBot="1">
      <c r="B307" s="18"/>
      <c r="C307" s="18"/>
      <c r="D307" s="18"/>
      <c r="E307" s="18"/>
      <c r="F307" s="18"/>
      <c r="G307" s="18"/>
      <c r="H307" s="18"/>
      <c r="I307" s="18"/>
      <c r="J307" s="18"/>
      <c r="K307" s="21"/>
      <c r="L307" s="21"/>
      <c r="M307" s="21"/>
      <c r="N307" s="21"/>
      <c r="O307" s="21"/>
      <c r="P307" s="21"/>
      <c r="Q307" s="21"/>
      <c r="R307" s="21"/>
      <c r="S307" s="21"/>
      <c r="T307" s="24"/>
      <c r="U307" s="24"/>
      <c r="V307" s="24"/>
      <c r="W307" s="24"/>
      <c r="X307" s="24"/>
      <c r="Y307" s="24"/>
      <c r="Z307" s="24"/>
      <c r="AA307" s="24"/>
      <c r="AB307" s="24"/>
      <c r="AC307" s="24"/>
      <c r="AD307" s="24"/>
      <c r="AE307" s="24"/>
      <c r="AF307" s="24"/>
      <c r="AG307" s="18"/>
      <c r="AH307" s="18"/>
      <c r="AI307" s="18"/>
      <c r="AJ307" s="18"/>
      <c r="AK307" s="18"/>
      <c r="AL307" s="18"/>
      <c r="AM307" s="18"/>
      <c r="AN307" s="18"/>
      <c r="AO307" s="18"/>
      <c r="AP307" s="21"/>
      <c r="AQ307" s="21"/>
      <c r="AR307" s="21"/>
      <c r="AS307" s="21"/>
      <c r="AT307" s="21"/>
      <c r="AU307" s="21"/>
      <c r="AV307" s="21"/>
      <c r="AW307" s="21"/>
      <c r="AX307" s="21"/>
      <c r="AY307" s="24"/>
      <c r="AZ307" s="24"/>
      <c r="BA307" s="24"/>
      <c r="BB307" s="24"/>
      <c r="BC307" s="24"/>
      <c r="BD307" s="24"/>
      <c r="BE307" s="24"/>
      <c r="BF307" s="24"/>
      <c r="BG307" s="24"/>
      <c r="BH307" s="24"/>
      <c r="BI307" s="24"/>
    </row>
    <row r="308" spans="2:61" ht="15.75" thickTop="1"/>
  </sheetData>
  <mergeCells count="1128">
    <mergeCell ref="B301:BI302"/>
    <mergeCell ref="B303:J307"/>
    <mergeCell ref="K303:S307"/>
    <mergeCell ref="T303:AF307"/>
    <mergeCell ref="AG303:AO307"/>
    <mergeCell ref="AP303:AX307"/>
    <mergeCell ref="AY303:BI307"/>
    <mergeCell ref="AX295:AZ300"/>
    <mergeCell ref="BA295:BC297"/>
    <mergeCell ref="BD295:BI297"/>
    <mergeCell ref="G298:K300"/>
    <mergeCell ref="L298:Q300"/>
    <mergeCell ref="W298:AA300"/>
    <mergeCell ref="AB298:AG300"/>
    <mergeCell ref="AM298:AQ300"/>
    <mergeCell ref="AR298:AW300"/>
    <mergeCell ref="BA298:BC300"/>
    <mergeCell ref="B293:BI294"/>
    <mergeCell ref="B295:F300"/>
    <mergeCell ref="G295:K297"/>
    <mergeCell ref="L295:Q297"/>
    <mergeCell ref="R295:V300"/>
    <mergeCell ref="W295:AA297"/>
    <mergeCell ref="AB295:AG297"/>
    <mergeCell ref="AH295:AL300"/>
    <mergeCell ref="AM295:AQ297"/>
    <mergeCell ref="AR295:AW297"/>
    <mergeCell ref="BF279:BI282"/>
    <mergeCell ref="B283:BI284"/>
    <mergeCell ref="B285:F288"/>
    <mergeCell ref="G285:BI288"/>
    <mergeCell ref="B289:F292"/>
    <mergeCell ref="G289:AG292"/>
    <mergeCell ref="AH289:BI292"/>
    <mergeCell ref="AK279:AM282"/>
    <mergeCell ref="AN279:AP282"/>
    <mergeCell ref="AQ279:AS282"/>
    <mergeCell ref="AT279:AV282"/>
    <mergeCell ref="AW279:AY282"/>
    <mergeCell ref="AZ279:BE282"/>
    <mergeCell ref="Q279:R282"/>
    <mergeCell ref="S279:V282"/>
    <mergeCell ref="W279:Y282"/>
    <mergeCell ref="Z279:AB282"/>
    <mergeCell ref="AC279:AG282"/>
    <mergeCell ref="AH279:AJ282"/>
    <mergeCell ref="BD298:BI300"/>
    <mergeCell ref="AQ275:AS278"/>
    <mergeCell ref="AT275:AV278"/>
    <mergeCell ref="AW275:AY278"/>
    <mergeCell ref="AZ275:BE278"/>
    <mergeCell ref="BF275:BI278"/>
    <mergeCell ref="B279:D282"/>
    <mergeCell ref="E279:G282"/>
    <mergeCell ref="H279:J282"/>
    <mergeCell ref="K279:M282"/>
    <mergeCell ref="N279:P282"/>
    <mergeCell ref="W275:Y278"/>
    <mergeCell ref="Z275:AB278"/>
    <mergeCell ref="AC275:AG278"/>
    <mergeCell ref="AH275:AJ278"/>
    <mergeCell ref="AK275:AM278"/>
    <mergeCell ref="AN275:AP278"/>
    <mergeCell ref="Q273:R274"/>
    <mergeCell ref="S273:V274"/>
    <mergeCell ref="W273:Y274"/>
    <mergeCell ref="B275:D278"/>
    <mergeCell ref="E275:G278"/>
    <mergeCell ref="H275:J278"/>
    <mergeCell ref="K275:M278"/>
    <mergeCell ref="N275:P278"/>
    <mergeCell ref="Q275:R278"/>
    <mergeCell ref="S275:V278"/>
    <mergeCell ref="AN270:AP274"/>
    <mergeCell ref="AQ270:AS274"/>
    <mergeCell ref="AT270:AV274"/>
    <mergeCell ref="AW270:AY274"/>
    <mergeCell ref="AZ270:BE274"/>
    <mergeCell ref="BF270:BI274"/>
    <mergeCell ref="B268:BI269"/>
    <mergeCell ref="B270:D274"/>
    <mergeCell ref="E270:G274"/>
    <mergeCell ref="H270:J274"/>
    <mergeCell ref="K270:P274"/>
    <mergeCell ref="Q270:Y272"/>
    <mergeCell ref="Z270:AB274"/>
    <mergeCell ref="AC270:AG274"/>
    <mergeCell ref="AH270:AJ274"/>
    <mergeCell ref="AK270:AM274"/>
    <mergeCell ref="BA260:BC263"/>
    <mergeCell ref="BD260:BF263"/>
    <mergeCell ref="BG260:BI263"/>
    <mergeCell ref="B264:AB267"/>
    <mergeCell ref="AC264:AS267"/>
    <mergeCell ref="AT264:BI267"/>
    <mergeCell ref="AI260:AK263"/>
    <mergeCell ref="AL260:AN263"/>
    <mergeCell ref="AO260:AQ263"/>
    <mergeCell ref="AR260:AT263"/>
    <mergeCell ref="AU260:AW263"/>
    <mergeCell ref="AX260:AZ263"/>
    <mergeCell ref="Q260:S263"/>
    <mergeCell ref="T260:V263"/>
    <mergeCell ref="W260:Y263"/>
    <mergeCell ref="Z260:AB263"/>
    <mergeCell ref="AC260:AE263"/>
    <mergeCell ref="AF260:AH263"/>
    <mergeCell ref="B260:D263"/>
    <mergeCell ref="E260:G263"/>
    <mergeCell ref="H260:J263"/>
    <mergeCell ref="K260:M263"/>
    <mergeCell ref="N260:P263"/>
    <mergeCell ref="AC259:AE259"/>
    <mergeCell ref="AF259:AH259"/>
    <mergeCell ref="AI259:AK259"/>
    <mergeCell ref="AL259:AN259"/>
    <mergeCell ref="AO259:AQ259"/>
    <mergeCell ref="AR259:AT259"/>
    <mergeCell ref="B257:BI258"/>
    <mergeCell ref="B259:D259"/>
    <mergeCell ref="E259:G259"/>
    <mergeCell ref="H259:J259"/>
    <mergeCell ref="K259:M259"/>
    <mergeCell ref="N259:P259"/>
    <mergeCell ref="Q259:S259"/>
    <mergeCell ref="T259:V259"/>
    <mergeCell ref="W259:Y259"/>
    <mergeCell ref="Z259:AB259"/>
    <mergeCell ref="B253:BI256"/>
    <mergeCell ref="W249:AA252"/>
    <mergeCell ref="AB249:AD252"/>
    <mergeCell ref="AE249:AH252"/>
    <mergeCell ref="AI249:AK252"/>
    <mergeCell ref="AL249:AN252"/>
    <mergeCell ref="AO249:AQ252"/>
    <mergeCell ref="B249:G252"/>
    <mergeCell ref="H249:J252"/>
    <mergeCell ref="K249:M252"/>
    <mergeCell ref="N249:P252"/>
    <mergeCell ref="Q249:S252"/>
    <mergeCell ref="T249:V252"/>
    <mergeCell ref="AU259:AW259"/>
    <mergeCell ref="AX259:AZ259"/>
    <mergeCell ref="BA259:BC259"/>
    <mergeCell ref="BD259:BF259"/>
    <mergeCell ref="BG259:BI259"/>
    <mergeCell ref="AR245:AV248"/>
    <mergeCell ref="AW245:AY248"/>
    <mergeCell ref="AZ245:BB248"/>
    <mergeCell ref="BC245:BF248"/>
    <mergeCell ref="BG245:BI248"/>
    <mergeCell ref="T245:V248"/>
    <mergeCell ref="W245:AA248"/>
    <mergeCell ref="AB245:AD248"/>
    <mergeCell ref="AE245:AH248"/>
    <mergeCell ref="AI245:AK248"/>
    <mergeCell ref="AL245:AN248"/>
    <mergeCell ref="AR241:AV244"/>
    <mergeCell ref="AW241:AY244"/>
    <mergeCell ref="AZ241:BB244"/>
    <mergeCell ref="BC241:BF244"/>
    <mergeCell ref="BG241:BI244"/>
    <mergeCell ref="AR249:AV252"/>
    <mergeCell ref="AW249:AY252"/>
    <mergeCell ref="AZ249:BB252"/>
    <mergeCell ref="BC249:BF252"/>
    <mergeCell ref="BG249:BI252"/>
    <mergeCell ref="B245:G248"/>
    <mergeCell ref="H245:J248"/>
    <mergeCell ref="K245:M248"/>
    <mergeCell ref="N245:P248"/>
    <mergeCell ref="Q245:S248"/>
    <mergeCell ref="W241:AA244"/>
    <mergeCell ref="AB241:AD244"/>
    <mergeCell ref="AE241:AH244"/>
    <mergeCell ref="AI241:AK244"/>
    <mergeCell ref="AL241:AN244"/>
    <mergeCell ref="AO241:AQ244"/>
    <mergeCell ref="B241:G244"/>
    <mergeCell ref="H241:J244"/>
    <mergeCell ref="K241:M244"/>
    <mergeCell ref="N241:P244"/>
    <mergeCell ref="Q241:S244"/>
    <mergeCell ref="T241:V244"/>
    <mergeCell ref="AO245:AQ248"/>
    <mergeCell ref="AO240:AQ240"/>
    <mergeCell ref="AR240:AV240"/>
    <mergeCell ref="AW240:AY240"/>
    <mergeCell ref="AZ240:BB240"/>
    <mergeCell ref="BC240:BF240"/>
    <mergeCell ref="BG240:BI240"/>
    <mergeCell ref="T240:V240"/>
    <mergeCell ref="W240:AA240"/>
    <mergeCell ref="AB240:AD240"/>
    <mergeCell ref="AE240:AH240"/>
    <mergeCell ref="AI240:AK240"/>
    <mergeCell ref="AL240:AN240"/>
    <mergeCell ref="B234:BI235"/>
    <mergeCell ref="B236:V237"/>
    <mergeCell ref="W236:AQ237"/>
    <mergeCell ref="AR236:BI237"/>
    <mergeCell ref="B238:BI239"/>
    <mergeCell ref="B240:G240"/>
    <mergeCell ref="H240:J240"/>
    <mergeCell ref="K240:M240"/>
    <mergeCell ref="N240:P240"/>
    <mergeCell ref="Q240:S240"/>
    <mergeCell ref="BB228:BI230"/>
    <mergeCell ref="B231:G233"/>
    <mergeCell ref="H231:M233"/>
    <mergeCell ref="N231:S233"/>
    <mergeCell ref="T231:AC233"/>
    <mergeCell ref="AD231:AI233"/>
    <mergeCell ref="AJ231:AO233"/>
    <mergeCell ref="AP231:AU233"/>
    <mergeCell ref="AV231:BA233"/>
    <mergeCell ref="BB231:BI233"/>
    <mergeCell ref="B222:BI225"/>
    <mergeCell ref="B226:BI227"/>
    <mergeCell ref="B228:G230"/>
    <mergeCell ref="H228:M230"/>
    <mergeCell ref="N228:S230"/>
    <mergeCell ref="T228:AC230"/>
    <mergeCell ref="AD228:AI230"/>
    <mergeCell ref="AJ228:AO230"/>
    <mergeCell ref="AP228:AU230"/>
    <mergeCell ref="AV228:BA230"/>
    <mergeCell ref="AZ216:BI218"/>
    <mergeCell ref="B219:G221"/>
    <mergeCell ref="H219:M221"/>
    <mergeCell ref="N219:S221"/>
    <mergeCell ref="T219:AF221"/>
    <mergeCell ref="AG219:AO221"/>
    <mergeCell ref="AP219:AY221"/>
    <mergeCell ref="AZ219:BI221"/>
    <mergeCell ref="BE207:BF209"/>
    <mergeCell ref="BG207:BI209"/>
    <mergeCell ref="B210:BI213"/>
    <mergeCell ref="B214:BI215"/>
    <mergeCell ref="B216:G218"/>
    <mergeCell ref="H216:M218"/>
    <mergeCell ref="N216:S218"/>
    <mergeCell ref="T216:AF218"/>
    <mergeCell ref="AG216:AO218"/>
    <mergeCell ref="AP216:AY218"/>
    <mergeCell ref="AP207:AS209"/>
    <mergeCell ref="AT207:AV209"/>
    <mergeCell ref="AW207:AX209"/>
    <mergeCell ref="AY207:AZ209"/>
    <mergeCell ref="BA207:BB209"/>
    <mergeCell ref="BC207:BD209"/>
    <mergeCell ref="BC204:BD206"/>
    <mergeCell ref="BE204:BF206"/>
    <mergeCell ref="BG204:BI206"/>
    <mergeCell ref="B207:L209"/>
    <mergeCell ref="M207:P209"/>
    <mergeCell ref="Q207:T209"/>
    <mergeCell ref="U207:X209"/>
    <mergeCell ref="Y207:AB209"/>
    <mergeCell ref="AC207:AF209"/>
    <mergeCell ref="AG207:AO209"/>
    <mergeCell ref="AG204:AO206"/>
    <mergeCell ref="AP204:AS206"/>
    <mergeCell ref="AT204:AV206"/>
    <mergeCell ref="AW204:AX206"/>
    <mergeCell ref="AY204:AZ206"/>
    <mergeCell ref="BA204:BB206"/>
    <mergeCell ref="B204:L206"/>
    <mergeCell ref="M204:P206"/>
    <mergeCell ref="Q204:T206"/>
    <mergeCell ref="U204:X206"/>
    <mergeCell ref="Y204:AB206"/>
    <mergeCell ref="AC204:AF206"/>
    <mergeCell ref="AW201:AX203"/>
    <mergeCell ref="AY201:AZ203"/>
    <mergeCell ref="BA201:BB203"/>
    <mergeCell ref="BC201:BD203"/>
    <mergeCell ref="BE201:BF203"/>
    <mergeCell ref="BG201:BI203"/>
    <mergeCell ref="BG198:BI200"/>
    <mergeCell ref="B201:L203"/>
    <mergeCell ref="M201:P203"/>
    <mergeCell ref="Q201:T203"/>
    <mergeCell ref="U201:X203"/>
    <mergeCell ref="Y201:AB203"/>
    <mergeCell ref="AC201:AF203"/>
    <mergeCell ref="AG201:AO203"/>
    <mergeCell ref="AP201:AS203"/>
    <mergeCell ref="AT201:AV203"/>
    <mergeCell ref="AT198:AV200"/>
    <mergeCell ref="AW198:AX200"/>
    <mergeCell ref="AY198:AZ200"/>
    <mergeCell ref="BA198:BB200"/>
    <mergeCell ref="BC198:BD200"/>
    <mergeCell ref="BE198:BF200"/>
    <mergeCell ref="BE195:BF197"/>
    <mergeCell ref="BG195:BI197"/>
    <mergeCell ref="B198:L200"/>
    <mergeCell ref="M198:P200"/>
    <mergeCell ref="Q198:T200"/>
    <mergeCell ref="U198:X200"/>
    <mergeCell ref="Y198:AB200"/>
    <mergeCell ref="AC198:AF200"/>
    <mergeCell ref="AG198:AO200"/>
    <mergeCell ref="AP198:AS200"/>
    <mergeCell ref="AP195:AS197"/>
    <mergeCell ref="AT195:AV197"/>
    <mergeCell ref="AW195:AX197"/>
    <mergeCell ref="AY195:AZ197"/>
    <mergeCell ref="BA195:BB197"/>
    <mergeCell ref="BC195:BD197"/>
    <mergeCell ref="BC192:BD194"/>
    <mergeCell ref="BE192:BF194"/>
    <mergeCell ref="BG192:BI194"/>
    <mergeCell ref="B195:L197"/>
    <mergeCell ref="M195:P197"/>
    <mergeCell ref="Q195:T197"/>
    <mergeCell ref="U195:X197"/>
    <mergeCell ref="Y195:AB197"/>
    <mergeCell ref="AC195:AF197"/>
    <mergeCell ref="AG195:AO197"/>
    <mergeCell ref="AG192:AO194"/>
    <mergeCell ref="AP192:AS194"/>
    <mergeCell ref="AT192:AV194"/>
    <mergeCell ref="AW192:AX194"/>
    <mergeCell ref="AY192:AZ194"/>
    <mergeCell ref="BA192:BB194"/>
    <mergeCell ref="B192:L194"/>
    <mergeCell ref="M192:P194"/>
    <mergeCell ref="Q192:T194"/>
    <mergeCell ref="U192:X194"/>
    <mergeCell ref="Y192:AB194"/>
    <mergeCell ref="AC192:AF194"/>
    <mergeCell ref="AW189:AX191"/>
    <mergeCell ref="AY189:AZ191"/>
    <mergeCell ref="BA189:BB191"/>
    <mergeCell ref="BC189:BD191"/>
    <mergeCell ref="BE189:BF191"/>
    <mergeCell ref="BG189:BI191"/>
    <mergeCell ref="BG186:BI188"/>
    <mergeCell ref="B189:L191"/>
    <mergeCell ref="M189:P191"/>
    <mergeCell ref="Q189:T191"/>
    <mergeCell ref="U189:X191"/>
    <mergeCell ref="Y189:AB191"/>
    <mergeCell ref="AC189:AF191"/>
    <mergeCell ref="AG189:AO191"/>
    <mergeCell ref="AP189:AS191"/>
    <mergeCell ref="AT189:AV191"/>
    <mergeCell ref="AT186:AV188"/>
    <mergeCell ref="AW186:AX188"/>
    <mergeCell ref="AY186:AZ188"/>
    <mergeCell ref="BA186:BB188"/>
    <mergeCell ref="BC186:BD188"/>
    <mergeCell ref="BE186:BF188"/>
    <mergeCell ref="BE183:BF185"/>
    <mergeCell ref="BG183:BI185"/>
    <mergeCell ref="B186:L188"/>
    <mergeCell ref="M186:P188"/>
    <mergeCell ref="Q186:T188"/>
    <mergeCell ref="U186:X188"/>
    <mergeCell ref="Y186:AB188"/>
    <mergeCell ref="AC186:AF188"/>
    <mergeCell ref="AG186:AO188"/>
    <mergeCell ref="AP186:AS188"/>
    <mergeCell ref="AP183:AS185"/>
    <mergeCell ref="AT183:AV185"/>
    <mergeCell ref="AW183:AX185"/>
    <mergeCell ref="AY183:AZ185"/>
    <mergeCell ref="BA183:BB185"/>
    <mergeCell ref="BC183:BD185"/>
    <mergeCell ref="BC180:BD182"/>
    <mergeCell ref="BE180:BF182"/>
    <mergeCell ref="BG180:BI182"/>
    <mergeCell ref="B183:L185"/>
    <mergeCell ref="M183:P185"/>
    <mergeCell ref="Q183:T185"/>
    <mergeCell ref="U183:X185"/>
    <mergeCell ref="Y183:AB185"/>
    <mergeCell ref="AC183:AF185"/>
    <mergeCell ref="AG183:AO185"/>
    <mergeCell ref="AG180:AO182"/>
    <mergeCell ref="AP180:AS182"/>
    <mergeCell ref="AT180:AV182"/>
    <mergeCell ref="AW180:AX182"/>
    <mergeCell ref="AY180:AZ182"/>
    <mergeCell ref="BA180:BB182"/>
    <mergeCell ref="BE177:BF179"/>
    <mergeCell ref="BG177:BI179"/>
    <mergeCell ref="BJ177:BL179"/>
    <mergeCell ref="BM177:BO179"/>
    <mergeCell ref="B180:L182"/>
    <mergeCell ref="M180:P182"/>
    <mergeCell ref="Q180:T182"/>
    <mergeCell ref="U180:X182"/>
    <mergeCell ref="Y180:AB182"/>
    <mergeCell ref="AC180:AF182"/>
    <mergeCell ref="AP177:AS179"/>
    <mergeCell ref="AT177:AV179"/>
    <mergeCell ref="AW177:AX179"/>
    <mergeCell ref="AY177:AZ179"/>
    <mergeCell ref="BA177:BB179"/>
    <mergeCell ref="BC177:BD179"/>
    <mergeCell ref="BG174:BI176"/>
    <mergeCell ref="BJ174:BL176"/>
    <mergeCell ref="BM174:BO176"/>
    <mergeCell ref="B177:L179"/>
    <mergeCell ref="M177:P179"/>
    <mergeCell ref="Q177:T179"/>
    <mergeCell ref="U177:X179"/>
    <mergeCell ref="Y177:AB179"/>
    <mergeCell ref="AC177:AF179"/>
    <mergeCell ref="AG177:AO179"/>
    <mergeCell ref="AT174:AV176"/>
    <mergeCell ref="AW174:AX176"/>
    <mergeCell ref="AY174:AZ176"/>
    <mergeCell ref="BA174:BB176"/>
    <mergeCell ref="BC174:BD176"/>
    <mergeCell ref="BE174:BF176"/>
    <mergeCell ref="B174:L176"/>
    <mergeCell ref="M174:P176"/>
    <mergeCell ref="Q174:T176"/>
    <mergeCell ref="U174:X176"/>
    <mergeCell ref="Y174:AB176"/>
    <mergeCell ref="AC174:AF176"/>
    <mergeCell ref="AG174:AO176"/>
    <mergeCell ref="AP174:AS176"/>
    <mergeCell ref="BJ168:BL170"/>
    <mergeCell ref="BM168:BO170"/>
    <mergeCell ref="B171:L173"/>
    <mergeCell ref="M171:P173"/>
    <mergeCell ref="Q171:T173"/>
    <mergeCell ref="U171:X173"/>
    <mergeCell ref="Y171:AB173"/>
    <mergeCell ref="AC171:AF173"/>
    <mergeCell ref="AW171:AX173"/>
    <mergeCell ref="AY171:AZ173"/>
    <mergeCell ref="AP168:AS173"/>
    <mergeCell ref="AT168:AV173"/>
    <mergeCell ref="AW168:BB170"/>
    <mergeCell ref="BC168:BD173"/>
    <mergeCell ref="BE168:BF173"/>
    <mergeCell ref="BG168:BI173"/>
    <mergeCell ref="BA171:BB173"/>
    <mergeCell ref="AG165:BI167"/>
    <mergeCell ref="BJ165:BL167"/>
    <mergeCell ref="BM165:BO167"/>
    <mergeCell ref="B168:L170"/>
    <mergeCell ref="M168:P170"/>
    <mergeCell ref="Q168:T170"/>
    <mergeCell ref="U168:X170"/>
    <mergeCell ref="Y168:AB170"/>
    <mergeCell ref="AC168:AF170"/>
    <mergeCell ref="AG168:AO173"/>
    <mergeCell ref="BC162:BD164"/>
    <mergeCell ref="BE162:BF164"/>
    <mergeCell ref="BG162:BI164"/>
    <mergeCell ref="BJ162:BL164"/>
    <mergeCell ref="B165:L167"/>
    <mergeCell ref="M165:P167"/>
    <mergeCell ref="Q165:T167"/>
    <mergeCell ref="U165:X167"/>
    <mergeCell ref="Y165:AB167"/>
    <mergeCell ref="AC165:AF167"/>
    <mergeCell ref="AG162:AO164"/>
    <mergeCell ref="AP162:AS164"/>
    <mergeCell ref="AT162:AV164"/>
    <mergeCell ref="AW162:AX164"/>
    <mergeCell ref="AY162:AZ164"/>
    <mergeCell ref="BA162:BB164"/>
    <mergeCell ref="BJ171:BL173"/>
    <mergeCell ref="BM171:BO173"/>
    <mergeCell ref="BC159:BD161"/>
    <mergeCell ref="BE159:BF161"/>
    <mergeCell ref="BG159:BI161"/>
    <mergeCell ref="BJ159:BL161"/>
    <mergeCell ref="B162:L164"/>
    <mergeCell ref="M162:P164"/>
    <mergeCell ref="Q162:T164"/>
    <mergeCell ref="U162:X164"/>
    <mergeCell ref="Y162:AB164"/>
    <mergeCell ref="AC162:AF164"/>
    <mergeCell ref="AG159:AO161"/>
    <mergeCell ref="AP159:AS161"/>
    <mergeCell ref="AT159:AV161"/>
    <mergeCell ref="AW159:AX161"/>
    <mergeCell ref="AY159:AZ161"/>
    <mergeCell ref="BA159:BB161"/>
    <mergeCell ref="BC156:BD158"/>
    <mergeCell ref="BE156:BF158"/>
    <mergeCell ref="BG156:BI158"/>
    <mergeCell ref="BJ156:BL158"/>
    <mergeCell ref="B159:L161"/>
    <mergeCell ref="M159:P161"/>
    <mergeCell ref="Q159:T161"/>
    <mergeCell ref="U159:X161"/>
    <mergeCell ref="Y159:AB161"/>
    <mergeCell ref="AC159:AF161"/>
    <mergeCell ref="AG156:AO158"/>
    <mergeCell ref="AP156:AS158"/>
    <mergeCell ref="AT156:AV158"/>
    <mergeCell ref="AW156:AX158"/>
    <mergeCell ref="AY156:AZ158"/>
    <mergeCell ref="BA156:BB158"/>
    <mergeCell ref="BC153:BD155"/>
    <mergeCell ref="BE153:BF155"/>
    <mergeCell ref="BG153:BI155"/>
    <mergeCell ref="BJ153:BL155"/>
    <mergeCell ref="B156:L158"/>
    <mergeCell ref="M156:P158"/>
    <mergeCell ref="Q156:T158"/>
    <mergeCell ref="U156:X158"/>
    <mergeCell ref="Y156:AB158"/>
    <mergeCell ref="AC156:AF158"/>
    <mergeCell ref="AG153:AO155"/>
    <mergeCell ref="AP153:AS155"/>
    <mergeCell ref="AT153:AV155"/>
    <mergeCell ref="AW153:AX155"/>
    <mergeCell ref="AY153:AZ155"/>
    <mergeCell ref="BA153:BB155"/>
    <mergeCell ref="BC150:BD152"/>
    <mergeCell ref="BE150:BF152"/>
    <mergeCell ref="BG150:BI152"/>
    <mergeCell ref="BJ150:BL152"/>
    <mergeCell ref="B153:L155"/>
    <mergeCell ref="M153:P155"/>
    <mergeCell ref="Q153:T155"/>
    <mergeCell ref="U153:X155"/>
    <mergeCell ref="Y153:AB155"/>
    <mergeCell ref="AC153:AF155"/>
    <mergeCell ref="AG150:AO152"/>
    <mergeCell ref="AP150:AS152"/>
    <mergeCell ref="AT150:AV152"/>
    <mergeCell ref="AW150:AX152"/>
    <mergeCell ref="AY150:AZ152"/>
    <mergeCell ref="BA150:BB152"/>
    <mergeCell ref="BC147:BD149"/>
    <mergeCell ref="BE147:BF149"/>
    <mergeCell ref="BG147:BI149"/>
    <mergeCell ref="BJ147:BL149"/>
    <mergeCell ref="B150:L152"/>
    <mergeCell ref="M150:P152"/>
    <mergeCell ref="Q150:T152"/>
    <mergeCell ref="U150:X152"/>
    <mergeCell ref="Y150:AB152"/>
    <mergeCell ref="AC150:AF152"/>
    <mergeCell ref="AG147:AO149"/>
    <mergeCell ref="AP147:AS149"/>
    <mergeCell ref="AT147:AV149"/>
    <mergeCell ref="AW147:AX149"/>
    <mergeCell ref="AY147:AZ149"/>
    <mergeCell ref="BA147:BB149"/>
    <mergeCell ref="BC144:BD146"/>
    <mergeCell ref="BE144:BF146"/>
    <mergeCell ref="BG144:BI146"/>
    <mergeCell ref="BJ144:BL146"/>
    <mergeCell ref="B147:L149"/>
    <mergeCell ref="M147:P149"/>
    <mergeCell ref="Q147:T149"/>
    <mergeCell ref="U147:X149"/>
    <mergeCell ref="Y147:AB149"/>
    <mergeCell ref="AC147:AF149"/>
    <mergeCell ref="AG144:AO146"/>
    <mergeCell ref="AP144:AS146"/>
    <mergeCell ref="AT144:AV146"/>
    <mergeCell ref="AW144:AX146"/>
    <mergeCell ref="AY144:AZ146"/>
    <mergeCell ref="BA144:BB146"/>
    <mergeCell ref="BC141:BD143"/>
    <mergeCell ref="BE141:BF143"/>
    <mergeCell ref="BG141:BI143"/>
    <mergeCell ref="BJ141:BL143"/>
    <mergeCell ref="B144:L146"/>
    <mergeCell ref="M144:P146"/>
    <mergeCell ref="Q144:T146"/>
    <mergeCell ref="U144:X146"/>
    <mergeCell ref="Y144:AB146"/>
    <mergeCell ref="AC144:AF146"/>
    <mergeCell ref="AG141:AO143"/>
    <mergeCell ref="AP141:AS143"/>
    <mergeCell ref="AT141:AV143"/>
    <mergeCell ref="AW141:AX143"/>
    <mergeCell ref="AY141:AZ143"/>
    <mergeCell ref="BA141:BB143"/>
    <mergeCell ref="BC138:BD140"/>
    <mergeCell ref="BE138:BF140"/>
    <mergeCell ref="BG138:BI140"/>
    <mergeCell ref="BJ138:BL140"/>
    <mergeCell ref="B141:L143"/>
    <mergeCell ref="M141:P143"/>
    <mergeCell ref="Q141:T143"/>
    <mergeCell ref="U141:X143"/>
    <mergeCell ref="Y141:AB143"/>
    <mergeCell ref="AC141:AF143"/>
    <mergeCell ref="AG138:AO140"/>
    <mergeCell ref="AP138:AS140"/>
    <mergeCell ref="AT138:AV140"/>
    <mergeCell ref="AW138:AX140"/>
    <mergeCell ref="AY138:AZ140"/>
    <mergeCell ref="BA138:BB140"/>
    <mergeCell ref="BC135:BD137"/>
    <mergeCell ref="BE135:BF137"/>
    <mergeCell ref="BG135:BI137"/>
    <mergeCell ref="BJ135:BL137"/>
    <mergeCell ref="B138:L140"/>
    <mergeCell ref="M138:P140"/>
    <mergeCell ref="Q138:T140"/>
    <mergeCell ref="U138:X140"/>
    <mergeCell ref="Y138:AB140"/>
    <mergeCell ref="AC138:AF140"/>
    <mergeCell ref="AG135:AO137"/>
    <mergeCell ref="AP135:AS137"/>
    <mergeCell ref="AT135:AV137"/>
    <mergeCell ref="AW135:AX137"/>
    <mergeCell ref="AY135:AZ137"/>
    <mergeCell ref="BA135:BB137"/>
    <mergeCell ref="BC132:BD134"/>
    <mergeCell ref="BE132:BF134"/>
    <mergeCell ref="BG132:BI134"/>
    <mergeCell ref="BJ132:BL134"/>
    <mergeCell ref="B135:L137"/>
    <mergeCell ref="M135:P137"/>
    <mergeCell ref="Q135:T137"/>
    <mergeCell ref="U135:X137"/>
    <mergeCell ref="Y135:AB137"/>
    <mergeCell ref="AC135:AF137"/>
    <mergeCell ref="AG132:AO134"/>
    <mergeCell ref="AP132:AS134"/>
    <mergeCell ref="AT132:AV134"/>
    <mergeCell ref="AW132:AX134"/>
    <mergeCell ref="AY132:AZ134"/>
    <mergeCell ref="BA132:BB134"/>
    <mergeCell ref="BC129:BD131"/>
    <mergeCell ref="BE129:BF131"/>
    <mergeCell ref="BG129:BI131"/>
    <mergeCell ref="BJ129:BL131"/>
    <mergeCell ref="B132:L134"/>
    <mergeCell ref="M132:P134"/>
    <mergeCell ref="Q132:T134"/>
    <mergeCell ref="U132:X134"/>
    <mergeCell ref="Y132:AB134"/>
    <mergeCell ref="AC132:AF134"/>
    <mergeCell ref="AG129:AO131"/>
    <mergeCell ref="AP129:AS131"/>
    <mergeCell ref="AT129:AV131"/>
    <mergeCell ref="AW129:AX131"/>
    <mergeCell ref="AY129:AZ131"/>
    <mergeCell ref="BA129:BB131"/>
    <mergeCell ref="BC126:BD128"/>
    <mergeCell ref="BE126:BF128"/>
    <mergeCell ref="BG126:BI128"/>
    <mergeCell ref="BJ126:BL128"/>
    <mergeCell ref="B129:L131"/>
    <mergeCell ref="M129:P131"/>
    <mergeCell ref="Q129:T131"/>
    <mergeCell ref="U129:X131"/>
    <mergeCell ref="Y129:AB131"/>
    <mergeCell ref="AC129:AF131"/>
    <mergeCell ref="AG126:AO128"/>
    <mergeCell ref="AP126:AS128"/>
    <mergeCell ref="AT126:AV128"/>
    <mergeCell ref="AW126:AX128"/>
    <mergeCell ref="AY126:AZ128"/>
    <mergeCell ref="BA126:BB128"/>
    <mergeCell ref="BC123:BD125"/>
    <mergeCell ref="BE123:BF125"/>
    <mergeCell ref="BG123:BI125"/>
    <mergeCell ref="BJ123:BL125"/>
    <mergeCell ref="B126:L128"/>
    <mergeCell ref="M126:P128"/>
    <mergeCell ref="Q126:T128"/>
    <mergeCell ref="U126:X128"/>
    <mergeCell ref="Y126:AB128"/>
    <mergeCell ref="AC126:AF128"/>
    <mergeCell ref="AG123:AO125"/>
    <mergeCell ref="AP123:AS125"/>
    <mergeCell ref="AT123:AV125"/>
    <mergeCell ref="AW123:AX125"/>
    <mergeCell ref="AY123:AZ125"/>
    <mergeCell ref="BA123:BB125"/>
    <mergeCell ref="BC120:BD122"/>
    <mergeCell ref="BE120:BF122"/>
    <mergeCell ref="BG120:BI122"/>
    <mergeCell ref="BJ120:BL122"/>
    <mergeCell ref="B123:L125"/>
    <mergeCell ref="M123:P125"/>
    <mergeCell ref="Q123:T125"/>
    <mergeCell ref="U123:X125"/>
    <mergeCell ref="Y123:AB125"/>
    <mergeCell ref="AC123:AF125"/>
    <mergeCell ref="AG120:AO122"/>
    <mergeCell ref="AP120:AS122"/>
    <mergeCell ref="AT120:AV122"/>
    <mergeCell ref="AW120:AX122"/>
    <mergeCell ref="AY120:AZ122"/>
    <mergeCell ref="BA120:BB122"/>
    <mergeCell ref="BC117:BD119"/>
    <mergeCell ref="BE117:BF119"/>
    <mergeCell ref="BG117:BI119"/>
    <mergeCell ref="BJ117:BL119"/>
    <mergeCell ref="B120:L122"/>
    <mergeCell ref="M120:P122"/>
    <mergeCell ref="Q120:T122"/>
    <mergeCell ref="U120:X122"/>
    <mergeCell ref="Y120:AB122"/>
    <mergeCell ref="AC120:AF122"/>
    <mergeCell ref="AG117:AO119"/>
    <mergeCell ref="AP117:AS119"/>
    <mergeCell ref="AT117:AV119"/>
    <mergeCell ref="AW117:AX119"/>
    <mergeCell ref="AY117:AZ119"/>
    <mergeCell ref="BA117:BB119"/>
    <mergeCell ref="BC114:BD116"/>
    <mergeCell ref="BE114:BF116"/>
    <mergeCell ref="BG114:BI116"/>
    <mergeCell ref="BJ114:BL116"/>
    <mergeCell ref="B117:L119"/>
    <mergeCell ref="M117:P119"/>
    <mergeCell ref="Q117:T119"/>
    <mergeCell ref="U117:X119"/>
    <mergeCell ref="Y117:AB119"/>
    <mergeCell ref="AC117:AF119"/>
    <mergeCell ref="AG114:AO116"/>
    <mergeCell ref="AP114:AS116"/>
    <mergeCell ref="AT114:AV116"/>
    <mergeCell ref="AW114:AX116"/>
    <mergeCell ref="AY114:AZ116"/>
    <mergeCell ref="BA114:BB116"/>
    <mergeCell ref="BC111:BD113"/>
    <mergeCell ref="BE111:BF113"/>
    <mergeCell ref="BG111:BI113"/>
    <mergeCell ref="BJ111:BL113"/>
    <mergeCell ref="B114:L116"/>
    <mergeCell ref="M114:P116"/>
    <mergeCell ref="Q114:T116"/>
    <mergeCell ref="U114:X116"/>
    <mergeCell ref="Y114:AB116"/>
    <mergeCell ref="AC114:AF116"/>
    <mergeCell ref="AG111:AO113"/>
    <mergeCell ref="AP111:AS113"/>
    <mergeCell ref="AT111:AV113"/>
    <mergeCell ref="AW111:AX113"/>
    <mergeCell ref="AY111:AZ113"/>
    <mergeCell ref="BA111:BB113"/>
    <mergeCell ref="BC108:BD110"/>
    <mergeCell ref="BE108:BF110"/>
    <mergeCell ref="BG108:BI110"/>
    <mergeCell ref="BJ108:BL110"/>
    <mergeCell ref="B111:L113"/>
    <mergeCell ref="M111:P113"/>
    <mergeCell ref="Q111:T113"/>
    <mergeCell ref="U111:X113"/>
    <mergeCell ref="Y111:AB113"/>
    <mergeCell ref="AC111:AF113"/>
    <mergeCell ref="AG108:AO110"/>
    <mergeCell ref="AP108:AS110"/>
    <mergeCell ref="AT108:AV110"/>
    <mergeCell ref="AW108:AX110"/>
    <mergeCell ref="AY108:AZ110"/>
    <mergeCell ref="BA108:BB110"/>
    <mergeCell ref="BC105:BD107"/>
    <mergeCell ref="BE105:BF107"/>
    <mergeCell ref="BG105:BI107"/>
    <mergeCell ref="BJ105:BL107"/>
    <mergeCell ref="B108:L110"/>
    <mergeCell ref="M108:P110"/>
    <mergeCell ref="Q108:T110"/>
    <mergeCell ref="U108:X110"/>
    <mergeCell ref="Y108:AB110"/>
    <mergeCell ref="AC108:AF110"/>
    <mergeCell ref="AG105:AO107"/>
    <mergeCell ref="AP105:AS107"/>
    <mergeCell ref="AT105:AV107"/>
    <mergeCell ref="AW105:AX107"/>
    <mergeCell ref="AY105:AZ107"/>
    <mergeCell ref="BA105:BB107"/>
    <mergeCell ref="BC102:BD104"/>
    <mergeCell ref="BE102:BF104"/>
    <mergeCell ref="BG102:BI104"/>
    <mergeCell ref="BJ102:BL104"/>
    <mergeCell ref="B105:L107"/>
    <mergeCell ref="M105:P107"/>
    <mergeCell ref="Q105:T107"/>
    <mergeCell ref="U105:X107"/>
    <mergeCell ref="Y105:AB107"/>
    <mergeCell ref="AC105:AF107"/>
    <mergeCell ref="AG102:AO104"/>
    <mergeCell ref="AP102:AS104"/>
    <mergeCell ref="AT102:AV104"/>
    <mergeCell ref="AW102:AX104"/>
    <mergeCell ref="AY102:AZ104"/>
    <mergeCell ref="BA102:BB104"/>
    <mergeCell ref="BC99:BD101"/>
    <mergeCell ref="BE99:BF101"/>
    <mergeCell ref="BG99:BI101"/>
    <mergeCell ref="BJ99:BL101"/>
    <mergeCell ref="B102:L104"/>
    <mergeCell ref="M102:P104"/>
    <mergeCell ref="Q102:T104"/>
    <mergeCell ref="U102:X104"/>
    <mergeCell ref="Y102:AB104"/>
    <mergeCell ref="AC102:AF104"/>
    <mergeCell ref="AG99:AO101"/>
    <mergeCell ref="AP99:AS101"/>
    <mergeCell ref="AT99:AV101"/>
    <mergeCell ref="AW99:AX101"/>
    <mergeCell ref="AY99:AZ101"/>
    <mergeCell ref="BA99:BB101"/>
    <mergeCell ref="BC96:BD98"/>
    <mergeCell ref="BE96:BF98"/>
    <mergeCell ref="BG96:BI98"/>
    <mergeCell ref="BJ96:BL98"/>
    <mergeCell ref="B99:L101"/>
    <mergeCell ref="M99:P101"/>
    <mergeCell ref="Q99:T101"/>
    <mergeCell ref="U99:X101"/>
    <mergeCell ref="Y99:AB101"/>
    <mergeCell ref="AC99:AF101"/>
    <mergeCell ref="AG96:AO98"/>
    <mergeCell ref="AP96:AS98"/>
    <mergeCell ref="AT96:AV98"/>
    <mergeCell ref="AW96:AX98"/>
    <mergeCell ref="AY96:AZ98"/>
    <mergeCell ref="BA96:BB98"/>
    <mergeCell ref="BC93:BD95"/>
    <mergeCell ref="BE93:BF95"/>
    <mergeCell ref="BG93:BI95"/>
    <mergeCell ref="BJ93:BL95"/>
    <mergeCell ref="B96:L98"/>
    <mergeCell ref="M96:P98"/>
    <mergeCell ref="Q96:T98"/>
    <mergeCell ref="U96:X98"/>
    <mergeCell ref="Y96:AB98"/>
    <mergeCell ref="AC96:AF98"/>
    <mergeCell ref="AG93:AO95"/>
    <mergeCell ref="AP93:AS95"/>
    <mergeCell ref="AT93:AV95"/>
    <mergeCell ref="AW93:AX95"/>
    <mergeCell ref="AY93:AZ95"/>
    <mergeCell ref="BA93:BB95"/>
    <mergeCell ref="BC90:BD92"/>
    <mergeCell ref="BE90:BF92"/>
    <mergeCell ref="BG90:BI92"/>
    <mergeCell ref="BJ90:BL92"/>
    <mergeCell ref="B93:L95"/>
    <mergeCell ref="M93:P95"/>
    <mergeCell ref="Q93:T95"/>
    <mergeCell ref="U93:X95"/>
    <mergeCell ref="Y93:AB95"/>
    <mergeCell ref="AC93:AF95"/>
    <mergeCell ref="AG90:AO92"/>
    <mergeCell ref="AP90:AS92"/>
    <mergeCell ref="AT90:AV92"/>
    <mergeCell ref="AW90:AX92"/>
    <mergeCell ref="AY90:AZ92"/>
    <mergeCell ref="BA90:BB92"/>
    <mergeCell ref="BC87:BD89"/>
    <mergeCell ref="BE87:BF89"/>
    <mergeCell ref="BG87:BI89"/>
    <mergeCell ref="BJ87:BL89"/>
    <mergeCell ref="B90:L92"/>
    <mergeCell ref="M90:P92"/>
    <mergeCell ref="Q90:T92"/>
    <mergeCell ref="U90:X92"/>
    <mergeCell ref="Y90:AB92"/>
    <mergeCell ref="AC90:AF92"/>
    <mergeCell ref="AG87:AO89"/>
    <mergeCell ref="AP87:AS89"/>
    <mergeCell ref="AT87:AV89"/>
    <mergeCell ref="AW87:AX89"/>
    <mergeCell ref="AY87:AZ89"/>
    <mergeCell ref="BA87:BB89"/>
    <mergeCell ref="BC84:BD86"/>
    <mergeCell ref="BE84:BF86"/>
    <mergeCell ref="BG84:BI86"/>
    <mergeCell ref="BJ84:BL86"/>
    <mergeCell ref="B87:L89"/>
    <mergeCell ref="M87:P89"/>
    <mergeCell ref="Q87:T89"/>
    <mergeCell ref="U87:X89"/>
    <mergeCell ref="Y87:AB89"/>
    <mergeCell ref="AC87:AF89"/>
    <mergeCell ref="AG84:AO86"/>
    <mergeCell ref="AP84:AS86"/>
    <mergeCell ref="AT84:AV86"/>
    <mergeCell ref="AW84:AX86"/>
    <mergeCell ref="AY84:AZ86"/>
    <mergeCell ref="BA84:BB86"/>
    <mergeCell ref="BC81:BD83"/>
    <mergeCell ref="BE81:BF83"/>
    <mergeCell ref="BG81:BI83"/>
    <mergeCell ref="BJ81:BL83"/>
    <mergeCell ref="B84:L86"/>
    <mergeCell ref="M84:P86"/>
    <mergeCell ref="Q84:T86"/>
    <mergeCell ref="U84:X86"/>
    <mergeCell ref="Y84:AB86"/>
    <mergeCell ref="AC84:AF86"/>
    <mergeCell ref="AG81:AO83"/>
    <mergeCell ref="AP81:AS83"/>
    <mergeCell ref="AT81:AV83"/>
    <mergeCell ref="AW81:AX83"/>
    <mergeCell ref="AY81:AZ83"/>
    <mergeCell ref="BA81:BB83"/>
    <mergeCell ref="BC78:BD80"/>
    <mergeCell ref="BE78:BF80"/>
    <mergeCell ref="BG78:BI80"/>
    <mergeCell ref="BJ78:BL80"/>
    <mergeCell ref="B81:L83"/>
    <mergeCell ref="M81:P83"/>
    <mergeCell ref="Q81:T83"/>
    <mergeCell ref="U81:X83"/>
    <mergeCell ref="Y81:AB83"/>
    <mergeCell ref="AC81:AF83"/>
    <mergeCell ref="AG78:AO80"/>
    <mergeCell ref="AP78:AS80"/>
    <mergeCell ref="AT78:AV80"/>
    <mergeCell ref="AW78:AX80"/>
    <mergeCell ref="AY78:AZ80"/>
    <mergeCell ref="BA78:BB80"/>
    <mergeCell ref="BC75:BD77"/>
    <mergeCell ref="BE75:BF77"/>
    <mergeCell ref="BG75:BI77"/>
    <mergeCell ref="BJ75:BL77"/>
    <mergeCell ref="B78:L80"/>
    <mergeCell ref="M78:P80"/>
    <mergeCell ref="Q78:T80"/>
    <mergeCell ref="U78:X80"/>
    <mergeCell ref="Y78:AB80"/>
    <mergeCell ref="AC78:AF80"/>
    <mergeCell ref="AG75:AO77"/>
    <mergeCell ref="AP75:AS77"/>
    <mergeCell ref="AT75:AV77"/>
    <mergeCell ref="AW75:AX77"/>
    <mergeCell ref="AY75:AZ77"/>
    <mergeCell ref="BA75:BB77"/>
    <mergeCell ref="BC72:BD74"/>
    <mergeCell ref="BE72:BF74"/>
    <mergeCell ref="BG72:BI74"/>
    <mergeCell ref="BJ72:BL74"/>
    <mergeCell ref="B75:L77"/>
    <mergeCell ref="M75:P77"/>
    <mergeCell ref="Q75:T77"/>
    <mergeCell ref="U75:X77"/>
    <mergeCell ref="Y75:AB77"/>
    <mergeCell ref="AC75:AF77"/>
    <mergeCell ref="AG72:AO74"/>
    <mergeCell ref="AP72:AS74"/>
    <mergeCell ref="AT72:AV74"/>
    <mergeCell ref="AW72:AX74"/>
    <mergeCell ref="AY72:AZ74"/>
    <mergeCell ref="BA72:BB74"/>
    <mergeCell ref="BC69:BD71"/>
    <mergeCell ref="BE69:BF71"/>
    <mergeCell ref="BG69:BI71"/>
    <mergeCell ref="BJ69:BL71"/>
    <mergeCell ref="B72:L74"/>
    <mergeCell ref="M72:P74"/>
    <mergeCell ref="Q72:T74"/>
    <mergeCell ref="U72:X74"/>
    <mergeCell ref="Y72:AB74"/>
    <mergeCell ref="AC72:AF74"/>
    <mergeCell ref="AG69:AO71"/>
    <mergeCell ref="AP69:AS71"/>
    <mergeCell ref="AT69:AV71"/>
    <mergeCell ref="AW69:AX71"/>
    <mergeCell ref="AY69:AZ71"/>
    <mergeCell ref="BA69:BB71"/>
    <mergeCell ref="BC66:BD68"/>
    <mergeCell ref="BE66:BF68"/>
    <mergeCell ref="BG66:BI68"/>
    <mergeCell ref="BJ66:BL68"/>
    <mergeCell ref="B69:L71"/>
    <mergeCell ref="M69:P71"/>
    <mergeCell ref="Q69:T71"/>
    <mergeCell ref="U69:X71"/>
    <mergeCell ref="Y69:AB71"/>
    <mergeCell ref="AC69:AF71"/>
    <mergeCell ref="AG66:AO68"/>
    <mergeCell ref="AP66:AS68"/>
    <mergeCell ref="AT66:AV68"/>
    <mergeCell ref="AW66:AX68"/>
    <mergeCell ref="AY66:AZ68"/>
    <mergeCell ref="BA66:BB68"/>
    <mergeCell ref="B66:L68"/>
    <mergeCell ref="M66:P68"/>
    <mergeCell ref="Q66:T68"/>
    <mergeCell ref="U66:X68"/>
    <mergeCell ref="Y66:AB68"/>
    <mergeCell ref="AC66:AF68"/>
    <mergeCell ref="BJ60:BL65"/>
    <mergeCell ref="B63:L65"/>
    <mergeCell ref="M63:P65"/>
    <mergeCell ref="Q63:T65"/>
    <mergeCell ref="U63:X65"/>
    <mergeCell ref="Y63:AB65"/>
    <mergeCell ref="AC63:AF65"/>
    <mergeCell ref="AW63:AX65"/>
    <mergeCell ref="AY63:AZ65"/>
    <mergeCell ref="BA63:BB65"/>
    <mergeCell ref="AP60:AS65"/>
    <mergeCell ref="AT60:AV65"/>
    <mergeCell ref="AW60:BB62"/>
    <mergeCell ref="BC60:BD65"/>
    <mergeCell ref="BE60:BF65"/>
    <mergeCell ref="BG60:BI65"/>
    <mergeCell ref="B54:AF57"/>
    <mergeCell ref="AG54:BI57"/>
    <mergeCell ref="B58:BI59"/>
    <mergeCell ref="B60:L62"/>
    <mergeCell ref="M60:P62"/>
    <mergeCell ref="Q60:T62"/>
    <mergeCell ref="U60:X62"/>
    <mergeCell ref="Y60:AB62"/>
    <mergeCell ref="AC60:AF62"/>
    <mergeCell ref="AG60:AO65"/>
    <mergeCell ref="BH48:BI50"/>
    <mergeCell ref="B51:J53"/>
    <mergeCell ref="K51:S53"/>
    <mergeCell ref="T51:AF53"/>
    <mergeCell ref="AG51:AO53"/>
    <mergeCell ref="AP51:AV53"/>
    <mergeCell ref="AW51:AY53"/>
    <mergeCell ref="AZ51:BE53"/>
    <mergeCell ref="BF51:BG53"/>
    <mergeCell ref="BH51:BI53"/>
    <mergeCell ref="BF45:BG47"/>
    <mergeCell ref="BH45:BI47"/>
    <mergeCell ref="B48:J50"/>
    <mergeCell ref="K48:S50"/>
    <mergeCell ref="T48:AF50"/>
    <mergeCell ref="AG48:AO50"/>
    <mergeCell ref="AP48:AV50"/>
    <mergeCell ref="AW48:AY50"/>
    <mergeCell ref="AZ48:BE50"/>
    <mergeCell ref="BF48:BG50"/>
    <mergeCell ref="AZ42:BE44"/>
    <mergeCell ref="BF42:BG44"/>
    <mergeCell ref="BH42:BI44"/>
    <mergeCell ref="B45:J47"/>
    <mergeCell ref="K45:S47"/>
    <mergeCell ref="T45:AF47"/>
    <mergeCell ref="AG45:AO47"/>
    <mergeCell ref="AP45:AV47"/>
    <mergeCell ref="AW45:AY47"/>
    <mergeCell ref="AZ45:BE47"/>
    <mergeCell ref="B42:J44"/>
    <mergeCell ref="K42:S44"/>
    <mergeCell ref="T42:AF44"/>
    <mergeCell ref="AG42:AO44"/>
    <mergeCell ref="AP42:AV44"/>
    <mergeCell ref="AW42:AY44"/>
    <mergeCell ref="AY36:AZ38"/>
    <mergeCell ref="BA36:BB38"/>
    <mergeCell ref="BC36:BE38"/>
    <mergeCell ref="BF36:BI38"/>
    <mergeCell ref="B39:J41"/>
    <mergeCell ref="K39:S41"/>
    <mergeCell ref="T39:AF41"/>
    <mergeCell ref="AG39:AO41"/>
    <mergeCell ref="AP39:AY41"/>
    <mergeCell ref="AZ39:BI41"/>
    <mergeCell ref="AY33:AZ35"/>
    <mergeCell ref="BA33:BB35"/>
    <mergeCell ref="BC33:BE35"/>
    <mergeCell ref="BF33:BI35"/>
    <mergeCell ref="B36:J38"/>
    <mergeCell ref="K36:S38"/>
    <mergeCell ref="T36:AF38"/>
    <mergeCell ref="AG36:AO38"/>
    <mergeCell ref="AP36:AU38"/>
    <mergeCell ref="AV36:AX38"/>
    <mergeCell ref="T21:AF23"/>
    <mergeCell ref="AG21:AO23"/>
    <mergeCell ref="AP21:AU23"/>
    <mergeCell ref="AV21:AX23"/>
    <mergeCell ref="AY30:AZ32"/>
    <mergeCell ref="BA30:BB32"/>
    <mergeCell ref="BC30:BE32"/>
    <mergeCell ref="BF30:BI32"/>
    <mergeCell ref="B33:J35"/>
    <mergeCell ref="K33:S35"/>
    <mergeCell ref="T33:AF35"/>
    <mergeCell ref="AG33:AO35"/>
    <mergeCell ref="AP33:AU35"/>
    <mergeCell ref="AV33:AX35"/>
    <mergeCell ref="AY27:AZ29"/>
    <mergeCell ref="BA27:BB29"/>
    <mergeCell ref="BC27:BE29"/>
    <mergeCell ref="BF27:BI29"/>
    <mergeCell ref="B30:J32"/>
    <mergeCell ref="K30:S32"/>
    <mergeCell ref="T30:AF32"/>
    <mergeCell ref="AG30:AO32"/>
    <mergeCell ref="AP30:AU32"/>
    <mergeCell ref="AV30:AX32"/>
    <mergeCell ref="B2:AO11"/>
    <mergeCell ref="AP2:AY11"/>
    <mergeCell ref="AZ2:BI11"/>
    <mergeCell ref="B12:BI15"/>
    <mergeCell ref="B16:BI17"/>
    <mergeCell ref="B18:J20"/>
    <mergeCell ref="K18:S20"/>
    <mergeCell ref="T18:AF20"/>
    <mergeCell ref="AG18:AO20"/>
    <mergeCell ref="AP18:BI20"/>
    <mergeCell ref="AY24:AZ26"/>
    <mergeCell ref="BA24:BB26"/>
    <mergeCell ref="BC24:BE26"/>
    <mergeCell ref="BF24:BI26"/>
    <mergeCell ref="B27:J29"/>
    <mergeCell ref="K27:S29"/>
    <mergeCell ref="T27:AF29"/>
    <mergeCell ref="AG27:AO29"/>
    <mergeCell ref="AP27:AU29"/>
    <mergeCell ref="AV27:AX29"/>
    <mergeCell ref="AY21:AZ23"/>
    <mergeCell ref="BA21:BB23"/>
    <mergeCell ref="BC21:BE23"/>
    <mergeCell ref="BF21:BI23"/>
    <mergeCell ref="B24:J26"/>
    <mergeCell ref="K24:S26"/>
    <mergeCell ref="T24:AF26"/>
    <mergeCell ref="AG24:AO26"/>
    <mergeCell ref="AP24:AU26"/>
    <mergeCell ref="AV24:AX26"/>
    <mergeCell ref="B21:J23"/>
    <mergeCell ref="K21:S23"/>
  </mergeCells>
  <conditionalFormatting sqref="AT66:AZ68 AY108:AZ119 AY123:AZ131 AY135:AZ137 AY141:AZ164 AY69:AZ104 AT69:AX164 BE66:BL164">
    <cfRule type="cellIs" dxfId="379" priority="38" operator="equal">
      <formula>0</formula>
    </cfRule>
  </conditionalFormatting>
  <conditionalFormatting sqref="AY177:AZ209">
    <cfRule type="cellIs" dxfId="378" priority="37" operator="equal">
      <formula>0</formula>
    </cfRule>
  </conditionalFormatting>
  <conditionalFormatting sqref="AE245:AK248 AO245:AQ248">
    <cfRule type="expression" dxfId="377" priority="36">
      <formula>($AB$245=0)</formula>
    </cfRule>
  </conditionalFormatting>
  <conditionalFormatting sqref="AK279:AM282">
    <cfRule type="cellIs" dxfId="376" priority="35" operator="equal">
      <formula>0</formula>
    </cfRule>
  </conditionalFormatting>
  <conditionalFormatting sqref="BA66:BB164">
    <cfRule type="cellIs" dxfId="375" priority="34" operator="equal">
      <formula>0</formula>
    </cfRule>
  </conditionalFormatting>
  <conditionalFormatting sqref="BG66:BL164">
    <cfRule type="cellIs" dxfId="374" priority="33" operator="lessThan">
      <formula>0</formula>
    </cfRule>
  </conditionalFormatting>
  <conditionalFormatting sqref="BG177:BI209">
    <cfRule type="cellIs" dxfId="373" priority="32" operator="equal">
      <formula>0</formula>
    </cfRule>
  </conditionalFormatting>
  <conditionalFormatting sqref="BG177:BI209">
    <cfRule type="cellIs" dxfId="372" priority="31" operator="lessThan">
      <formula>0</formula>
    </cfRule>
  </conditionalFormatting>
  <conditionalFormatting sqref="AZ245:BI248">
    <cfRule type="expression" dxfId="371" priority="30">
      <formula>$AW$245=0</formula>
    </cfRule>
  </conditionalFormatting>
  <conditionalFormatting sqref="AH279:AJ282">
    <cfRule type="cellIs" dxfId="370" priority="29" operator="equal">
      <formula>0</formula>
    </cfRule>
  </conditionalFormatting>
  <conditionalFormatting sqref="AT174:BB176 AT177:AX209 BE177:BF209 BE174:BI176 BA177:BB209">
    <cfRule type="cellIs" dxfId="369" priority="28" operator="equal">
      <formula>0</formula>
    </cfRule>
  </conditionalFormatting>
  <conditionalFormatting sqref="BG174:BI176">
    <cfRule type="cellIs" dxfId="368" priority="27" operator="lessThan">
      <formula>0</formula>
    </cfRule>
  </conditionalFormatting>
  <conditionalFormatting sqref="BC66:BD164">
    <cfRule type="cellIs" dxfId="367" priority="26" operator="equal">
      <formula>0</formula>
    </cfRule>
  </conditionalFormatting>
  <conditionalFormatting sqref="BC174:BD209">
    <cfRule type="cellIs" dxfId="366" priority="25" operator="equal">
      <formula>0</formula>
    </cfRule>
  </conditionalFormatting>
  <conditionalFormatting sqref="AE241:AK244">
    <cfRule type="expression" dxfId="365" priority="24">
      <formula>($AB$245=0)</formula>
    </cfRule>
  </conditionalFormatting>
  <conditionalFormatting sqref="AO241:AQ244">
    <cfRule type="expression" dxfId="364" priority="23">
      <formula>($AB$245=0)</formula>
    </cfRule>
  </conditionalFormatting>
  <conditionalFormatting sqref="AZ241:BI244">
    <cfRule type="expression" dxfId="363" priority="22">
      <formula>$AW$245=0</formula>
    </cfRule>
  </conditionalFormatting>
  <conditionalFormatting sqref="AY105:AZ107">
    <cfRule type="cellIs" dxfId="362" priority="21" operator="equal">
      <formula>0</formula>
    </cfRule>
  </conditionalFormatting>
  <conditionalFormatting sqref="AY120:AZ122">
    <cfRule type="cellIs" dxfId="361" priority="20" operator="equal">
      <formula>0</formula>
    </cfRule>
  </conditionalFormatting>
  <conditionalFormatting sqref="AY132:AZ134">
    <cfRule type="cellIs" dxfId="360" priority="19" operator="equal">
      <formula>0</formula>
    </cfRule>
  </conditionalFormatting>
  <conditionalFormatting sqref="AY138:AZ140">
    <cfRule type="cellIs" dxfId="359" priority="18" operator="equal">
      <formula>0</formula>
    </cfRule>
  </conditionalFormatting>
  <conditionalFormatting sqref="BJ165:BL170">
    <cfRule type="cellIs" dxfId="358" priority="17" operator="equal">
      <formula>0</formula>
    </cfRule>
  </conditionalFormatting>
  <conditionalFormatting sqref="BJ165:BL170">
    <cfRule type="cellIs" dxfId="357" priority="16" operator="lessThan">
      <formula>0</formula>
    </cfRule>
  </conditionalFormatting>
  <conditionalFormatting sqref="BJ171:BL173">
    <cfRule type="cellIs" dxfId="356" priority="15" operator="equal">
      <formula>0</formula>
    </cfRule>
  </conditionalFormatting>
  <conditionalFormatting sqref="BJ171:BL173">
    <cfRule type="cellIs" dxfId="355" priority="14" operator="lessThan">
      <formula>0</formula>
    </cfRule>
  </conditionalFormatting>
  <conditionalFormatting sqref="BH48:BI53">
    <cfRule type="cellIs" dxfId="354" priority="13" operator="equal">
      <formula>0</formula>
    </cfRule>
  </conditionalFormatting>
  <conditionalFormatting sqref="BJ174:BL176">
    <cfRule type="cellIs" dxfId="353" priority="12" operator="equal">
      <formula>0</formula>
    </cfRule>
  </conditionalFormatting>
  <conditionalFormatting sqref="BJ174:BL176">
    <cfRule type="cellIs" dxfId="352" priority="11" operator="lessThan">
      <formula>0</formula>
    </cfRule>
  </conditionalFormatting>
  <conditionalFormatting sqref="AL245:AN248">
    <cfRule type="expression" dxfId="351" priority="10">
      <formula>($AB$245=0)</formula>
    </cfRule>
  </conditionalFormatting>
  <conditionalFormatting sqref="AL241:AN244">
    <cfRule type="expression" dxfId="350" priority="9">
      <formula>($AB$245=0)</formula>
    </cfRule>
  </conditionalFormatting>
  <conditionalFormatting sqref="M66:Y68 Y69:Y71 M72:Y150">
    <cfRule type="cellIs" dxfId="349" priority="8" operator="equal">
      <formula>0</formula>
    </cfRule>
  </conditionalFormatting>
  <conditionalFormatting sqref="AC69:AC71">
    <cfRule type="cellIs" dxfId="348" priority="7" operator="equal">
      <formula>0</formula>
    </cfRule>
  </conditionalFormatting>
  <conditionalFormatting sqref="U69:U71">
    <cfRule type="cellIs" dxfId="347" priority="6" operator="equal">
      <formula>0</formula>
    </cfRule>
  </conditionalFormatting>
  <conditionalFormatting sqref="Q69:Q71">
    <cfRule type="cellIs" dxfId="346" priority="5" operator="equal">
      <formula>0</formula>
    </cfRule>
  </conditionalFormatting>
  <conditionalFormatting sqref="M69:M71">
    <cfRule type="cellIs" dxfId="345" priority="4" operator="equal">
      <formula>0</formula>
    </cfRule>
  </conditionalFormatting>
  <conditionalFormatting sqref="BH42:BI47">
    <cfRule type="cellIs" dxfId="344" priority="3" operator="equal">
      <formula>0</formula>
    </cfRule>
  </conditionalFormatting>
  <conditionalFormatting sqref="BJ177:BL179">
    <cfRule type="cellIs" dxfId="343" priority="2" operator="equal">
      <formula>0</formula>
    </cfRule>
  </conditionalFormatting>
  <conditionalFormatting sqref="BJ177:BL179">
    <cfRule type="cellIs" dxfId="342" priority="1" operator="lessThan">
      <formula>0</formula>
    </cfRule>
  </conditionalFormatting>
  <printOptions horizontalCentered="1"/>
  <pageMargins left="0.25" right="0.25" top="0.25" bottom="0.25" header="0" footer="0"/>
  <pageSetup scale="15" orientation="portrait" r:id="rId1"/>
  <drawing r:id="rId2"/>
  <legacyDrawing r:id="rId3"/>
</worksheet>
</file>

<file path=xl/worksheets/sheet1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58">
    <tabColor theme="8" tint="-0.249977111117893"/>
  </sheetPr>
  <dimension ref="A1:BO308"/>
  <sheetViews>
    <sheetView topLeftCell="A63" zoomScale="30" zoomScaleNormal="30" zoomScaleSheetLayoutView="30" workbookViewId="0">
      <selection activeCell="Y150" sqref="Y150:AB152"/>
    </sheetView>
  </sheetViews>
  <sheetFormatPr defaultRowHeight="15"/>
  <cols>
    <col min="2" max="15" width="9.42578125" customWidth="1"/>
    <col min="16" max="16" width="21" customWidth="1"/>
    <col min="17" max="17" width="9.42578125" customWidth="1"/>
    <col min="18" max="18" width="10.85546875" customWidth="1"/>
    <col min="19" max="19" width="16.28515625" customWidth="1"/>
    <col min="20" max="20" width="8.28515625" customWidth="1"/>
    <col min="21" max="23" width="9.42578125" customWidth="1"/>
    <col min="24" max="24" width="17.5703125" customWidth="1"/>
    <col min="25" max="25" width="14.5703125" customWidth="1"/>
    <col min="26" max="27" width="10.5703125" customWidth="1"/>
    <col min="28" max="28" width="7.140625" customWidth="1"/>
    <col min="29" max="31" width="9.42578125" customWidth="1"/>
    <col min="32" max="32" width="15.5703125" customWidth="1"/>
    <col min="33" max="40" width="9.42578125" customWidth="1"/>
    <col min="41" max="41" width="18.5703125" customWidth="1"/>
    <col min="42" max="46" width="9.42578125" customWidth="1"/>
    <col min="47" max="47" width="16.28515625" customWidth="1"/>
    <col min="48" max="49" width="9.42578125" customWidth="1"/>
    <col min="50" max="50" width="12" customWidth="1"/>
    <col min="51" max="51" width="9.42578125" customWidth="1"/>
    <col min="52" max="52" width="12" customWidth="1"/>
    <col min="53" max="53" width="9.42578125" customWidth="1"/>
    <col min="54" max="56" width="11.5703125" customWidth="1"/>
    <col min="57" max="59" width="9.42578125" customWidth="1"/>
    <col min="60" max="60" width="12" customWidth="1"/>
    <col min="61" max="61" width="11.42578125" customWidth="1"/>
    <col min="63" max="63" width="9.140625" customWidth="1"/>
  </cols>
  <sheetData>
    <row r="1" spans="2:61" ht="15.75" thickBot="1"/>
    <row r="2" spans="2:61" ht="15" customHeight="1" thickTop="1">
      <c r="B2" s="475" t="s">
        <v>0</v>
      </c>
      <c r="C2" s="476"/>
      <c r="D2" s="476"/>
      <c r="E2" s="476"/>
      <c r="F2" s="476"/>
      <c r="G2" s="476"/>
      <c r="H2" s="476"/>
      <c r="I2" s="476"/>
      <c r="J2" s="476"/>
      <c r="K2" s="476"/>
      <c r="L2" s="476"/>
      <c r="M2" s="476"/>
      <c r="N2" s="476"/>
      <c r="O2" s="476"/>
      <c r="P2" s="476"/>
      <c r="Q2" s="476"/>
      <c r="R2" s="476"/>
      <c r="S2" s="476"/>
      <c r="T2" s="476"/>
      <c r="U2" s="476"/>
      <c r="V2" s="476"/>
      <c r="W2" s="476"/>
      <c r="X2" s="476"/>
      <c r="Y2" s="476"/>
      <c r="Z2" s="476"/>
      <c r="AA2" s="476"/>
      <c r="AB2" s="476"/>
      <c r="AC2" s="476"/>
      <c r="AD2" s="476"/>
      <c r="AE2" s="476"/>
      <c r="AF2" s="476"/>
      <c r="AG2" s="476"/>
      <c r="AH2" s="476"/>
      <c r="AI2" s="476"/>
      <c r="AJ2" s="476"/>
      <c r="AK2" s="476"/>
      <c r="AL2" s="476"/>
      <c r="AM2" s="476"/>
      <c r="AN2" s="476"/>
      <c r="AO2" s="476"/>
      <c r="AP2" s="476"/>
      <c r="AQ2" s="476"/>
      <c r="AR2" s="476"/>
      <c r="AS2" s="476"/>
      <c r="AT2" s="476"/>
      <c r="AU2" s="476"/>
      <c r="AV2" s="476"/>
      <c r="AW2" s="476"/>
      <c r="AX2" s="476"/>
      <c r="AY2" s="476"/>
      <c r="AZ2" s="481"/>
      <c r="BA2" s="481"/>
      <c r="BB2" s="481"/>
      <c r="BC2" s="481"/>
      <c r="BD2" s="481"/>
      <c r="BE2" s="481"/>
      <c r="BF2" s="481"/>
      <c r="BG2" s="481"/>
      <c r="BH2" s="481"/>
      <c r="BI2" s="482"/>
    </row>
    <row r="3" spans="2:61" ht="15" customHeight="1">
      <c r="B3" s="477"/>
      <c r="C3" s="478"/>
      <c r="D3" s="478"/>
      <c r="E3" s="478"/>
      <c r="F3" s="478"/>
      <c r="G3" s="478"/>
      <c r="H3" s="478"/>
      <c r="I3" s="478"/>
      <c r="J3" s="478"/>
      <c r="K3" s="478"/>
      <c r="L3" s="478"/>
      <c r="M3" s="478"/>
      <c r="N3" s="478"/>
      <c r="O3" s="478"/>
      <c r="P3" s="478"/>
      <c r="Q3" s="478"/>
      <c r="R3" s="478"/>
      <c r="S3" s="478"/>
      <c r="T3" s="478"/>
      <c r="U3" s="478"/>
      <c r="V3" s="478"/>
      <c r="W3" s="478"/>
      <c r="X3" s="478"/>
      <c r="Y3" s="478"/>
      <c r="Z3" s="478"/>
      <c r="AA3" s="478"/>
      <c r="AB3" s="478"/>
      <c r="AC3" s="478"/>
      <c r="AD3" s="478"/>
      <c r="AE3" s="478"/>
      <c r="AF3" s="478"/>
      <c r="AG3" s="478"/>
      <c r="AH3" s="478"/>
      <c r="AI3" s="478"/>
      <c r="AJ3" s="478"/>
      <c r="AK3" s="478"/>
      <c r="AL3" s="478"/>
      <c r="AM3" s="478"/>
      <c r="AN3" s="478"/>
      <c r="AO3" s="478"/>
      <c r="AP3" s="478"/>
      <c r="AQ3" s="478"/>
      <c r="AR3" s="478"/>
      <c r="AS3" s="478"/>
      <c r="AT3" s="478"/>
      <c r="AU3" s="478"/>
      <c r="AV3" s="478"/>
      <c r="AW3" s="478"/>
      <c r="AX3" s="478"/>
      <c r="AY3" s="478"/>
      <c r="AZ3" s="483"/>
      <c r="BA3" s="483"/>
      <c r="BB3" s="483"/>
      <c r="BC3" s="483"/>
      <c r="BD3" s="483"/>
      <c r="BE3" s="483"/>
      <c r="BF3" s="483"/>
      <c r="BG3" s="483"/>
      <c r="BH3" s="483"/>
      <c r="BI3" s="484"/>
    </row>
    <row r="4" spans="2:61" ht="15" customHeight="1">
      <c r="B4" s="477"/>
      <c r="C4" s="478"/>
      <c r="D4" s="478"/>
      <c r="E4" s="478"/>
      <c r="F4" s="478"/>
      <c r="G4" s="478"/>
      <c r="H4" s="478"/>
      <c r="I4" s="478"/>
      <c r="J4" s="478"/>
      <c r="K4" s="478"/>
      <c r="L4" s="478"/>
      <c r="M4" s="478"/>
      <c r="N4" s="478"/>
      <c r="O4" s="478"/>
      <c r="P4" s="478"/>
      <c r="Q4" s="478"/>
      <c r="R4" s="478"/>
      <c r="S4" s="478"/>
      <c r="T4" s="478"/>
      <c r="U4" s="478"/>
      <c r="V4" s="478"/>
      <c r="W4" s="478"/>
      <c r="X4" s="478"/>
      <c r="Y4" s="478"/>
      <c r="Z4" s="478"/>
      <c r="AA4" s="478"/>
      <c r="AB4" s="478"/>
      <c r="AC4" s="478"/>
      <c r="AD4" s="478"/>
      <c r="AE4" s="478"/>
      <c r="AF4" s="478"/>
      <c r="AG4" s="478"/>
      <c r="AH4" s="478"/>
      <c r="AI4" s="478"/>
      <c r="AJ4" s="478"/>
      <c r="AK4" s="478"/>
      <c r="AL4" s="478"/>
      <c r="AM4" s="478"/>
      <c r="AN4" s="478"/>
      <c r="AO4" s="478"/>
      <c r="AP4" s="478"/>
      <c r="AQ4" s="478"/>
      <c r="AR4" s="478"/>
      <c r="AS4" s="478"/>
      <c r="AT4" s="478"/>
      <c r="AU4" s="478"/>
      <c r="AV4" s="478"/>
      <c r="AW4" s="478"/>
      <c r="AX4" s="478"/>
      <c r="AY4" s="478"/>
      <c r="AZ4" s="483"/>
      <c r="BA4" s="483"/>
      <c r="BB4" s="483"/>
      <c r="BC4" s="483"/>
      <c r="BD4" s="483"/>
      <c r="BE4" s="483"/>
      <c r="BF4" s="483"/>
      <c r="BG4" s="483"/>
      <c r="BH4" s="483"/>
      <c r="BI4" s="484"/>
    </row>
    <row r="5" spans="2:61" ht="15" customHeight="1">
      <c r="B5" s="477"/>
      <c r="C5" s="478"/>
      <c r="D5" s="478"/>
      <c r="E5" s="478"/>
      <c r="F5" s="478"/>
      <c r="G5" s="478"/>
      <c r="H5" s="478"/>
      <c r="I5" s="478"/>
      <c r="J5" s="478"/>
      <c r="K5" s="478"/>
      <c r="L5" s="478"/>
      <c r="M5" s="478"/>
      <c r="N5" s="478"/>
      <c r="O5" s="478"/>
      <c r="P5" s="478"/>
      <c r="Q5" s="478"/>
      <c r="R5" s="478"/>
      <c r="S5" s="478"/>
      <c r="T5" s="478"/>
      <c r="U5" s="478"/>
      <c r="V5" s="478"/>
      <c r="W5" s="478"/>
      <c r="X5" s="478"/>
      <c r="Y5" s="478"/>
      <c r="Z5" s="478"/>
      <c r="AA5" s="478"/>
      <c r="AB5" s="478"/>
      <c r="AC5" s="478"/>
      <c r="AD5" s="478"/>
      <c r="AE5" s="478"/>
      <c r="AF5" s="478"/>
      <c r="AG5" s="478"/>
      <c r="AH5" s="478"/>
      <c r="AI5" s="478"/>
      <c r="AJ5" s="478"/>
      <c r="AK5" s="478"/>
      <c r="AL5" s="478"/>
      <c r="AM5" s="478"/>
      <c r="AN5" s="478"/>
      <c r="AO5" s="478"/>
      <c r="AP5" s="478"/>
      <c r="AQ5" s="478"/>
      <c r="AR5" s="478"/>
      <c r="AS5" s="478"/>
      <c r="AT5" s="478"/>
      <c r="AU5" s="478"/>
      <c r="AV5" s="478"/>
      <c r="AW5" s="478"/>
      <c r="AX5" s="478"/>
      <c r="AY5" s="478"/>
      <c r="AZ5" s="483"/>
      <c r="BA5" s="483"/>
      <c r="BB5" s="483"/>
      <c r="BC5" s="483"/>
      <c r="BD5" s="483"/>
      <c r="BE5" s="483"/>
      <c r="BF5" s="483"/>
      <c r="BG5" s="483"/>
      <c r="BH5" s="483"/>
      <c r="BI5" s="484"/>
    </row>
    <row r="6" spans="2:61" ht="15" customHeight="1">
      <c r="B6" s="477"/>
      <c r="C6" s="478"/>
      <c r="D6" s="478"/>
      <c r="E6" s="478"/>
      <c r="F6" s="478"/>
      <c r="G6" s="478"/>
      <c r="H6" s="478"/>
      <c r="I6" s="478"/>
      <c r="J6" s="478"/>
      <c r="K6" s="478"/>
      <c r="L6" s="478"/>
      <c r="M6" s="478"/>
      <c r="N6" s="478"/>
      <c r="O6" s="478"/>
      <c r="P6" s="478"/>
      <c r="Q6" s="478"/>
      <c r="R6" s="478"/>
      <c r="S6" s="478"/>
      <c r="T6" s="478"/>
      <c r="U6" s="478"/>
      <c r="V6" s="478"/>
      <c r="W6" s="478"/>
      <c r="X6" s="478"/>
      <c r="Y6" s="478"/>
      <c r="Z6" s="478"/>
      <c r="AA6" s="478"/>
      <c r="AB6" s="478"/>
      <c r="AC6" s="478"/>
      <c r="AD6" s="478"/>
      <c r="AE6" s="478"/>
      <c r="AF6" s="478"/>
      <c r="AG6" s="478"/>
      <c r="AH6" s="478"/>
      <c r="AI6" s="478"/>
      <c r="AJ6" s="478"/>
      <c r="AK6" s="478"/>
      <c r="AL6" s="478"/>
      <c r="AM6" s="478"/>
      <c r="AN6" s="478"/>
      <c r="AO6" s="478"/>
      <c r="AP6" s="478"/>
      <c r="AQ6" s="478"/>
      <c r="AR6" s="478"/>
      <c r="AS6" s="478"/>
      <c r="AT6" s="478"/>
      <c r="AU6" s="478"/>
      <c r="AV6" s="478"/>
      <c r="AW6" s="478"/>
      <c r="AX6" s="478"/>
      <c r="AY6" s="478"/>
      <c r="AZ6" s="483"/>
      <c r="BA6" s="483"/>
      <c r="BB6" s="483"/>
      <c r="BC6" s="483"/>
      <c r="BD6" s="483"/>
      <c r="BE6" s="483"/>
      <c r="BF6" s="483"/>
      <c r="BG6" s="483"/>
      <c r="BH6" s="483"/>
      <c r="BI6" s="484"/>
    </row>
    <row r="7" spans="2:61" ht="15" customHeight="1">
      <c r="B7" s="477"/>
      <c r="C7" s="478"/>
      <c r="D7" s="478"/>
      <c r="E7" s="478"/>
      <c r="F7" s="478"/>
      <c r="G7" s="478"/>
      <c r="H7" s="478"/>
      <c r="I7" s="478"/>
      <c r="J7" s="478"/>
      <c r="K7" s="478"/>
      <c r="L7" s="478"/>
      <c r="M7" s="478"/>
      <c r="N7" s="478"/>
      <c r="O7" s="478"/>
      <c r="P7" s="478"/>
      <c r="Q7" s="478"/>
      <c r="R7" s="478"/>
      <c r="S7" s="478"/>
      <c r="T7" s="478"/>
      <c r="U7" s="478"/>
      <c r="V7" s="478"/>
      <c r="W7" s="478"/>
      <c r="X7" s="478"/>
      <c r="Y7" s="478"/>
      <c r="Z7" s="478"/>
      <c r="AA7" s="478"/>
      <c r="AB7" s="478"/>
      <c r="AC7" s="478"/>
      <c r="AD7" s="478"/>
      <c r="AE7" s="478"/>
      <c r="AF7" s="478"/>
      <c r="AG7" s="478"/>
      <c r="AH7" s="478"/>
      <c r="AI7" s="478"/>
      <c r="AJ7" s="478"/>
      <c r="AK7" s="478"/>
      <c r="AL7" s="478"/>
      <c r="AM7" s="478"/>
      <c r="AN7" s="478"/>
      <c r="AO7" s="478"/>
      <c r="AP7" s="478"/>
      <c r="AQ7" s="478"/>
      <c r="AR7" s="478"/>
      <c r="AS7" s="478"/>
      <c r="AT7" s="478"/>
      <c r="AU7" s="478"/>
      <c r="AV7" s="478"/>
      <c r="AW7" s="478"/>
      <c r="AX7" s="478"/>
      <c r="AY7" s="478"/>
      <c r="AZ7" s="483"/>
      <c r="BA7" s="483"/>
      <c r="BB7" s="483"/>
      <c r="BC7" s="483"/>
      <c r="BD7" s="483"/>
      <c r="BE7" s="483"/>
      <c r="BF7" s="483"/>
      <c r="BG7" s="483"/>
      <c r="BH7" s="483"/>
      <c r="BI7" s="484"/>
    </row>
    <row r="8" spans="2:61" ht="15" customHeight="1">
      <c r="B8" s="477"/>
      <c r="C8" s="478"/>
      <c r="D8" s="478"/>
      <c r="E8" s="478"/>
      <c r="F8" s="478"/>
      <c r="G8" s="478"/>
      <c r="H8" s="478"/>
      <c r="I8" s="478"/>
      <c r="J8" s="478"/>
      <c r="K8" s="478"/>
      <c r="L8" s="478"/>
      <c r="M8" s="478"/>
      <c r="N8" s="478"/>
      <c r="O8" s="478"/>
      <c r="P8" s="478"/>
      <c r="Q8" s="478"/>
      <c r="R8" s="478"/>
      <c r="S8" s="478"/>
      <c r="T8" s="478"/>
      <c r="U8" s="478"/>
      <c r="V8" s="478"/>
      <c r="W8" s="478"/>
      <c r="X8" s="478"/>
      <c r="Y8" s="478"/>
      <c r="Z8" s="478"/>
      <c r="AA8" s="478"/>
      <c r="AB8" s="478"/>
      <c r="AC8" s="478"/>
      <c r="AD8" s="478"/>
      <c r="AE8" s="478"/>
      <c r="AF8" s="478"/>
      <c r="AG8" s="478"/>
      <c r="AH8" s="478"/>
      <c r="AI8" s="478"/>
      <c r="AJ8" s="478"/>
      <c r="AK8" s="478"/>
      <c r="AL8" s="478"/>
      <c r="AM8" s="478"/>
      <c r="AN8" s="478"/>
      <c r="AO8" s="478"/>
      <c r="AP8" s="478"/>
      <c r="AQ8" s="478"/>
      <c r="AR8" s="478"/>
      <c r="AS8" s="478"/>
      <c r="AT8" s="478"/>
      <c r="AU8" s="478"/>
      <c r="AV8" s="478"/>
      <c r="AW8" s="478"/>
      <c r="AX8" s="478"/>
      <c r="AY8" s="478"/>
      <c r="AZ8" s="483"/>
      <c r="BA8" s="483"/>
      <c r="BB8" s="483"/>
      <c r="BC8" s="483"/>
      <c r="BD8" s="483"/>
      <c r="BE8" s="483"/>
      <c r="BF8" s="483"/>
      <c r="BG8" s="483"/>
      <c r="BH8" s="483"/>
      <c r="BI8" s="484"/>
    </row>
    <row r="9" spans="2:61" ht="15" customHeight="1">
      <c r="B9" s="477"/>
      <c r="C9" s="478"/>
      <c r="D9" s="478"/>
      <c r="E9" s="478"/>
      <c r="F9" s="478"/>
      <c r="G9" s="478"/>
      <c r="H9" s="478"/>
      <c r="I9" s="478"/>
      <c r="J9" s="478"/>
      <c r="K9" s="478"/>
      <c r="L9" s="478"/>
      <c r="M9" s="478"/>
      <c r="N9" s="478"/>
      <c r="O9" s="478"/>
      <c r="P9" s="478"/>
      <c r="Q9" s="478"/>
      <c r="R9" s="478"/>
      <c r="S9" s="478"/>
      <c r="T9" s="478"/>
      <c r="U9" s="478"/>
      <c r="V9" s="478"/>
      <c r="W9" s="478"/>
      <c r="X9" s="478"/>
      <c r="Y9" s="478"/>
      <c r="Z9" s="478"/>
      <c r="AA9" s="478"/>
      <c r="AB9" s="478"/>
      <c r="AC9" s="478"/>
      <c r="AD9" s="478"/>
      <c r="AE9" s="478"/>
      <c r="AF9" s="478"/>
      <c r="AG9" s="478"/>
      <c r="AH9" s="478"/>
      <c r="AI9" s="478"/>
      <c r="AJ9" s="478"/>
      <c r="AK9" s="478"/>
      <c r="AL9" s="478"/>
      <c r="AM9" s="478"/>
      <c r="AN9" s="478"/>
      <c r="AO9" s="478"/>
      <c r="AP9" s="478"/>
      <c r="AQ9" s="478"/>
      <c r="AR9" s="478"/>
      <c r="AS9" s="478"/>
      <c r="AT9" s="478"/>
      <c r="AU9" s="478"/>
      <c r="AV9" s="478"/>
      <c r="AW9" s="478"/>
      <c r="AX9" s="478"/>
      <c r="AY9" s="478"/>
      <c r="AZ9" s="483"/>
      <c r="BA9" s="483"/>
      <c r="BB9" s="483"/>
      <c r="BC9" s="483"/>
      <c r="BD9" s="483"/>
      <c r="BE9" s="483"/>
      <c r="BF9" s="483"/>
      <c r="BG9" s="483"/>
      <c r="BH9" s="483"/>
      <c r="BI9" s="484"/>
    </row>
    <row r="10" spans="2:61" ht="15" customHeight="1">
      <c r="B10" s="477"/>
      <c r="C10" s="478"/>
      <c r="D10" s="478"/>
      <c r="E10" s="478"/>
      <c r="F10" s="478"/>
      <c r="G10" s="478"/>
      <c r="H10" s="478"/>
      <c r="I10" s="478"/>
      <c r="J10" s="478"/>
      <c r="K10" s="478"/>
      <c r="L10" s="478"/>
      <c r="M10" s="478"/>
      <c r="N10" s="478"/>
      <c r="O10" s="478"/>
      <c r="P10" s="478"/>
      <c r="Q10" s="478"/>
      <c r="R10" s="478"/>
      <c r="S10" s="478"/>
      <c r="T10" s="478"/>
      <c r="U10" s="478"/>
      <c r="V10" s="478"/>
      <c r="W10" s="478"/>
      <c r="X10" s="478"/>
      <c r="Y10" s="478"/>
      <c r="Z10" s="478"/>
      <c r="AA10" s="478"/>
      <c r="AB10" s="478"/>
      <c r="AC10" s="478"/>
      <c r="AD10" s="478"/>
      <c r="AE10" s="478"/>
      <c r="AF10" s="478"/>
      <c r="AG10" s="478"/>
      <c r="AH10" s="478"/>
      <c r="AI10" s="478"/>
      <c r="AJ10" s="478"/>
      <c r="AK10" s="478"/>
      <c r="AL10" s="478"/>
      <c r="AM10" s="478"/>
      <c r="AN10" s="478"/>
      <c r="AO10" s="478"/>
      <c r="AP10" s="478"/>
      <c r="AQ10" s="478"/>
      <c r="AR10" s="478"/>
      <c r="AS10" s="478"/>
      <c r="AT10" s="478"/>
      <c r="AU10" s="478"/>
      <c r="AV10" s="478"/>
      <c r="AW10" s="478"/>
      <c r="AX10" s="478"/>
      <c r="AY10" s="478"/>
      <c r="AZ10" s="483"/>
      <c r="BA10" s="483"/>
      <c r="BB10" s="483"/>
      <c r="BC10" s="483"/>
      <c r="BD10" s="483"/>
      <c r="BE10" s="483"/>
      <c r="BF10" s="483"/>
      <c r="BG10" s="483"/>
      <c r="BH10" s="483"/>
      <c r="BI10" s="484"/>
    </row>
    <row r="11" spans="2:61" ht="15.75" customHeight="1" thickBot="1">
      <c r="B11" s="479"/>
      <c r="C11" s="480"/>
      <c r="D11" s="480"/>
      <c r="E11" s="480"/>
      <c r="F11" s="480"/>
      <c r="G11" s="480"/>
      <c r="H11" s="480"/>
      <c r="I11" s="480"/>
      <c r="J11" s="480"/>
      <c r="K11" s="480"/>
      <c r="L11" s="480"/>
      <c r="M11" s="480"/>
      <c r="N11" s="480"/>
      <c r="O11" s="480"/>
      <c r="P11" s="480"/>
      <c r="Q11" s="480"/>
      <c r="R11" s="480"/>
      <c r="S11" s="480"/>
      <c r="T11" s="480"/>
      <c r="U11" s="480"/>
      <c r="V11" s="480"/>
      <c r="W11" s="480"/>
      <c r="X11" s="480"/>
      <c r="Y11" s="480"/>
      <c r="Z11" s="480"/>
      <c r="AA11" s="480"/>
      <c r="AB11" s="480"/>
      <c r="AC11" s="480"/>
      <c r="AD11" s="480"/>
      <c r="AE11" s="480"/>
      <c r="AF11" s="480"/>
      <c r="AG11" s="480"/>
      <c r="AH11" s="480"/>
      <c r="AI11" s="480"/>
      <c r="AJ11" s="480"/>
      <c r="AK11" s="480"/>
      <c r="AL11" s="480"/>
      <c r="AM11" s="480"/>
      <c r="AN11" s="480"/>
      <c r="AO11" s="480"/>
      <c r="AP11" s="480"/>
      <c r="AQ11" s="480"/>
      <c r="AR11" s="480"/>
      <c r="AS11" s="480"/>
      <c r="AT11" s="480"/>
      <c r="AU11" s="480"/>
      <c r="AV11" s="480"/>
      <c r="AW11" s="480"/>
      <c r="AX11" s="480"/>
      <c r="AY11" s="480"/>
      <c r="AZ11" s="485"/>
      <c r="BA11" s="485"/>
      <c r="BB11" s="485"/>
      <c r="BC11" s="485"/>
      <c r="BD11" s="485"/>
      <c r="BE11" s="485"/>
      <c r="BF11" s="485"/>
      <c r="BG11" s="485"/>
      <c r="BH11" s="485"/>
      <c r="BI11" s="486"/>
    </row>
    <row r="12" spans="2:61" ht="16.5" customHeight="1" thickTop="1" thickBot="1">
      <c r="B12" s="183" t="s">
        <v>1</v>
      </c>
      <c r="C12" s="183"/>
      <c r="D12" s="183"/>
      <c r="E12" s="183"/>
      <c r="F12" s="183"/>
      <c r="G12" s="183"/>
      <c r="H12" s="183"/>
      <c r="I12" s="183"/>
      <c r="J12" s="183"/>
      <c r="K12" s="183"/>
      <c r="L12" s="183"/>
      <c r="M12" s="183"/>
      <c r="N12" s="183"/>
      <c r="O12" s="183"/>
      <c r="P12" s="183"/>
      <c r="Q12" s="183"/>
      <c r="R12" s="183"/>
      <c r="S12" s="183"/>
      <c r="T12" s="183"/>
      <c r="U12" s="183"/>
      <c r="V12" s="183"/>
      <c r="W12" s="183"/>
      <c r="X12" s="183"/>
      <c r="Y12" s="183"/>
      <c r="Z12" s="183"/>
      <c r="AA12" s="183"/>
      <c r="AB12" s="183"/>
      <c r="AC12" s="183"/>
      <c r="AD12" s="183"/>
      <c r="AE12" s="183"/>
      <c r="AF12" s="183"/>
      <c r="AG12" s="183"/>
      <c r="AH12" s="183"/>
      <c r="AI12" s="183"/>
      <c r="AJ12" s="183"/>
      <c r="AK12" s="183"/>
      <c r="AL12" s="183"/>
      <c r="AM12" s="183"/>
      <c r="AN12" s="183"/>
      <c r="AO12" s="183"/>
      <c r="AP12" s="183"/>
      <c r="AQ12" s="183"/>
      <c r="AR12" s="183"/>
      <c r="AS12" s="183"/>
      <c r="AT12" s="183"/>
      <c r="AU12" s="183"/>
      <c r="AV12" s="183"/>
      <c r="AW12" s="183"/>
      <c r="AX12" s="183"/>
      <c r="AY12" s="183"/>
      <c r="AZ12" s="183"/>
      <c r="BA12" s="183"/>
      <c r="BB12" s="183"/>
      <c r="BC12" s="183"/>
      <c r="BD12" s="183"/>
      <c r="BE12" s="183"/>
      <c r="BF12" s="183"/>
      <c r="BG12" s="183"/>
      <c r="BH12" s="183"/>
      <c r="BI12" s="183"/>
    </row>
    <row r="13" spans="2:61" ht="16.5" customHeight="1" thickTop="1" thickBot="1">
      <c r="B13" s="183"/>
      <c r="C13" s="183"/>
      <c r="D13" s="183"/>
      <c r="E13" s="183"/>
      <c r="F13" s="183"/>
      <c r="G13" s="183"/>
      <c r="H13" s="183"/>
      <c r="I13" s="183"/>
      <c r="J13" s="183"/>
      <c r="K13" s="183"/>
      <c r="L13" s="183"/>
      <c r="M13" s="183"/>
      <c r="N13" s="183"/>
      <c r="O13" s="183"/>
      <c r="P13" s="183"/>
      <c r="Q13" s="183"/>
      <c r="R13" s="183"/>
      <c r="S13" s="183"/>
      <c r="T13" s="183"/>
      <c r="U13" s="183"/>
      <c r="V13" s="183"/>
      <c r="W13" s="183"/>
      <c r="X13" s="183"/>
      <c r="Y13" s="183"/>
      <c r="Z13" s="183"/>
      <c r="AA13" s="183"/>
      <c r="AB13" s="183"/>
      <c r="AC13" s="183"/>
      <c r="AD13" s="183"/>
      <c r="AE13" s="183"/>
      <c r="AF13" s="183"/>
      <c r="AG13" s="183"/>
      <c r="AH13" s="183"/>
      <c r="AI13" s="183"/>
      <c r="AJ13" s="183"/>
      <c r="AK13" s="183"/>
      <c r="AL13" s="183"/>
      <c r="AM13" s="183"/>
      <c r="AN13" s="183"/>
      <c r="AO13" s="183"/>
      <c r="AP13" s="183"/>
      <c r="AQ13" s="183"/>
      <c r="AR13" s="183"/>
      <c r="AS13" s="183"/>
      <c r="AT13" s="183"/>
      <c r="AU13" s="183"/>
      <c r="AV13" s="183"/>
      <c r="AW13" s="183"/>
      <c r="AX13" s="183"/>
      <c r="AY13" s="183"/>
      <c r="AZ13" s="183"/>
      <c r="BA13" s="183"/>
      <c r="BB13" s="183"/>
      <c r="BC13" s="183"/>
      <c r="BD13" s="183"/>
      <c r="BE13" s="183"/>
      <c r="BF13" s="183"/>
      <c r="BG13" s="183"/>
      <c r="BH13" s="183"/>
      <c r="BI13" s="183"/>
    </row>
    <row r="14" spans="2:61" ht="16.5" customHeight="1" thickTop="1" thickBot="1">
      <c r="B14" s="183"/>
      <c r="C14" s="183"/>
      <c r="D14" s="183"/>
      <c r="E14" s="183"/>
      <c r="F14" s="183"/>
      <c r="G14" s="183"/>
      <c r="H14" s="183"/>
      <c r="I14" s="183"/>
      <c r="J14" s="183"/>
      <c r="K14" s="183"/>
      <c r="L14" s="183"/>
      <c r="M14" s="183"/>
      <c r="N14" s="183"/>
      <c r="O14" s="183"/>
      <c r="P14" s="183"/>
      <c r="Q14" s="183"/>
      <c r="R14" s="183"/>
      <c r="S14" s="183"/>
      <c r="T14" s="183"/>
      <c r="U14" s="183"/>
      <c r="V14" s="183"/>
      <c r="W14" s="183"/>
      <c r="X14" s="183"/>
      <c r="Y14" s="183"/>
      <c r="Z14" s="183"/>
      <c r="AA14" s="183"/>
      <c r="AB14" s="183"/>
      <c r="AC14" s="183"/>
      <c r="AD14" s="183"/>
      <c r="AE14" s="183"/>
      <c r="AF14" s="183"/>
      <c r="AG14" s="183"/>
      <c r="AH14" s="183"/>
      <c r="AI14" s="183"/>
      <c r="AJ14" s="183"/>
      <c r="AK14" s="183"/>
      <c r="AL14" s="183"/>
      <c r="AM14" s="183"/>
      <c r="AN14" s="183"/>
      <c r="AO14" s="183"/>
      <c r="AP14" s="183"/>
      <c r="AQ14" s="183"/>
      <c r="AR14" s="183"/>
      <c r="AS14" s="183"/>
      <c r="AT14" s="183"/>
      <c r="AU14" s="183"/>
      <c r="AV14" s="183"/>
      <c r="AW14" s="183"/>
      <c r="AX14" s="183"/>
      <c r="AY14" s="183"/>
      <c r="AZ14" s="183"/>
      <c r="BA14" s="183"/>
      <c r="BB14" s="183"/>
      <c r="BC14" s="183"/>
      <c r="BD14" s="183"/>
      <c r="BE14" s="183"/>
      <c r="BF14" s="183"/>
      <c r="BG14" s="183"/>
      <c r="BH14" s="183"/>
      <c r="BI14" s="183"/>
    </row>
    <row r="15" spans="2:61" ht="16.5" customHeight="1" thickTop="1" thickBot="1">
      <c r="B15" s="183"/>
      <c r="C15" s="183"/>
      <c r="D15" s="183"/>
      <c r="E15" s="183"/>
      <c r="F15" s="183"/>
      <c r="G15" s="183"/>
      <c r="H15" s="183"/>
      <c r="I15" s="183"/>
      <c r="J15" s="183"/>
      <c r="K15" s="183"/>
      <c r="L15" s="183"/>
      <c r="M15" s="183"/>
      <c r="N15" s="183"/>
      <c r="O15" s="183"/>
      <c r="P15" s="183"/>
      <c r="Q15" s="183"/>
      <c r="R15" s="183"/>
      <c r="S15" s="183"/>
      <c r="T15" s="183"/>
      <c r="U15" s="183"/>
      <c r="V15" s="183"/>
      <c r="W15" s="183"/>
      <c r="X15" s="183"/>
      <c r="Y15" s="183"/>
      <c r="Z15" s="183"/>
      <c r="AA15" s="183"/>
      <c r="AB15" s="183"/>
      <c r="AC15" s="183"/>
      <c r="AD15" s="183"/>
      <c r="AE15" s="183"/>
      <c r="AF15" s="183"/>
      <c r="AG15" s="183"/>
      <c r="AH15" s="183"/>
      <c r="AI15" s="183"/>
      <c r="AJ15" s="183"/>
      <c r="AK15" s="183"/>
      <c r="AL15" s="183"/>
      <c r="AM15" s="183"/>
      <c r="AN15" s="183"/>
      <c r="AO15" s="183"/>
      <c r="AP15" s="183"/>
      <c r="AQ15" s="183"/>
      <c r="AR15" s="183"/>
      <c r="AS15" s="183"/>
      <c r="AT15" s="183"/>
      <c r="AU15" s="183"/>
      <c r="AV15" s="183"/>
      <c r="AW15" s="183"/>
      <c r="AX15" s="183"/>
      <c r="AY15" s="183"/>
      <c r="AZ15" s="183"/>
      <c r="BA15" s="183"/>
      <c r="BB15" s="183"/>
      <c r="BC15" s="183"/>
      <c r="BD15" s="183"/>
      <c r="BE15" s="183"/>
      <c r="BF15" s="183"/>
      <c r="BG15" s="183"/>
      <c r="BH15" s="183"/>
      <c r="BI15" s="183"/>
    </row>
    <row r="16" spans="2:61" ht="16.5" customHeight="1" thickTop="1" thickBot="1">
      <c r="B16" s="146"/>
      <c r="C16" s="146"/>
      <c r="D16" s="146"/>
      <c r="E16" s="146"/>
      <c r="F16" s="146"/>
      <c r="G16" s="146"/>
      <c r="H16" s="146"/>
      <c r="I16" s="146"/>
      <c r="J16" s="146"/>
      <c r="K16" s="146"/>
      <c r="L16" s="146"/>
      <c r="M16" s="146"/>
      <c r="N16" s="146"/>
      <c r="O16" s="146"/>
      <c r="P16" s="146"/>
      <c r="Q16" s="146"/>
      <c r="R16" s="146"/>
      <c r="S16" s="146"/>
      <c r="T16" s="146"/>
      <c r="U16" s="146"/>
      <c r="V16" s="146"/>
      <c r="W16" s="146"/>
      <c r="X16" s="146"/>
      <c r="Y16" s="146"/>
      <c r="Z16" s="146"/>
      <c r="AA16" s="146"/>
      <c r="AB16" s="146"/>
      <c r="AC16" s="146"/>
      <c r="AD16" s="146"/>
      <c r="AE16" s="146"/>
      <c r="AF16" s="146"/>
      <c r="AG16" s="146"/>
      <c r="AH16" s="146"/>
      <c r="AI16" s="146"/>
      <c r="AJ16" s="146"/>
      <c r="AK16" s="146"/>
      <c r="AL16" s="146"/>
      <c r="AM16" s="146"/>
      <c r="AN16" s="146"/>
      <c r="AO16" s="146"/>
      <c r="AP16" s="146"/>
      <c r="AQ16" s="146"/>
      <c r="AR16" s="146"/>
      <c r="AS16" s="146"/>
      <c r="AT16" s="146"/>
      <c r="AU16" s="146"/>
      <c r="AV16" s="146"/>
      <c r="AW16" s="146"/>
      <c r="AX16" s="146"/>
      <c r="AY16" s="146"/>
      <c r="AZ16" s="146"/>
      <c r="BA16" s="146"/>
      <c r="BB16" s="146"/>
      <c r="BC16" s="146"/>
      <c r="BD16" s="146"/>
      <c r="BE16" s="146"/>
      <c r="BF16" s="146"/>
      <c r="BG16" s="146"/>
      <c r="BH16" s="146"/>
      <c r="BI16" s="146"/>
    </row>
    <row r="17" spans="2:61" ht="16.5" customHeight="1" thickTop="1" thickBot="1">
      <c r="B17" s="146"/>
      <c r="C17" s="146"/>
      <c r="D17" s="146"/>
      <c r="E17" s="146"/>
      <c r="F17" s="146"/>
      <c r="G17" s="146"/>
      <c r="H17" s="146"/>
      <c r="I17" s="146"/>
      <c r="J17" s="146"/>
      <c r="K17" s="146"/>
      <c r="L17" s="146"/>
      <c r="M17" s="146"/>
      <c r="N17" s="146"/>
      <c r="O17" s="146"/>
      <c r="P17" s="146"/>
      <c r="Q17" s="146"/>
      <c r="R17" s="146"/>
      <c r="S17" s="146"/>
      <c r="T17" s="146"/>
      <c r="U17" s="146"/>
      <c r="V17" s="146"/>
      <c r="W17" s="146"/>
      <c r="X17" s="146"/>
      <c r="Y17" s="146"/>
      <c r="Z17" s="146"/>
      <c r="AA17" s="146"/>
      <c r="AB17" s="146"/>
      <c r="AC17" s="146"/>
      <c r="AD17" s="146"/>
      <c r="AE17" s="146"/>
      <c r="AF17" s="146"/>
      <c r="AG17" s="146"/>
      <c r="AH17" s="146"/>
      <c r="AI17" s="146"/>
      <c r="AJ17" s="146"/>
      <c r="AK17" s="146"/>
      <c r="AL17" s="146"/>
      <c r="AM17" s="146"/>
      <c r="AN17" s="146"/>
      <c r="AO17" s="146"/>
      <c r="AP17" s="146"/>
      <c r="AQ17" s="146"/>
      <c r="AR17" s="146"/>
      <c r="AS17" s="146"/>
      <c r="AT17" s="146"/>
      <c r="AU17" s="146"/>
      <c r="AV17" s="146"/>
      <c r="AW17" s="146"/>
      <c r="AX17" s="146"/>
      <c r="AY17" s="146"/>
      <c r="AZ17" s="146"/>
      <c r="BA17" s="146"/>
      <c r="BB17" s="146"/>
      <c r="BC17" s="146"/>
      <c r="BD17" s="146"/>
      <c r="BE17" s="146"/>
      <c r="BF17" s="146"/>
      <c r="BG17" s="146"/>
      <c r="BH17" s="146"/>
      <c r="BI17" s="146"/>
    </row>
    <row r="18" spans="2:61" ht="15" customHeight="1" thickTop="1" thickBot="1">
      <c r="B18" s="461" t="s">
        <v>2</v>
      </c>
      <c r="C18" s="461"/>
      <c r="D18" s="461"/>
      <c r="E18" s="461"/>
      <c r="F18" s="461"/>
      <c r="G18" s="461"/>
      <c r="H18" s="461"/>
      <c r="I18" s="461"/>
      <c r="J18" s="461"/>
      <c r="K18" s="414" t="s">
        <v>260</v>
      </c>
      <c r="L18" s="414"/>
      <c r="M18" s="414"/>
      <c r="N18" s="414"/>
      <c r="O18" s="414"/>
      <c r="P18" s="414"/>
      <c r="Q18" s="414"/>
      <c r="R18" s="414"/>
      <c r="S18" s="414"/>
      <c r="T18" s="461" t="s">
        <v>3</v>
      </c>
      <c r="U18" s="461"/>
      <c r="V18" s="461"/>
      <c r="W18" s="461"/>
      <c r="X18" s="461"/>
      <c r="Y18" s="461"/>
      <c r="Z18" s="461"/>
      <c r="AA18" s="461"/>
      <c r="AB18" s="461"/>
      <c r="AC18" s="461"/>
      <c r="AD18" s="461"/>
      <c r="AE18" s="461"/>
      <c r="AF18" s="461"/>
      <c r="AG18" s="643">
        <f>'17.02'!AG18+1</f>
        <v>44245</v>
      </c>
      <c r="AH18" s="643"/>
      <c r="AI18" s="643"/>
      <c r="AJ18" s="643"/>
      <c r="AK18" s="643"/>
      <c r="AL18" s="643"/>
      <c r="AM18" s="643"/>
      <c r="AN18" s="643"/>
      <c r="AO18" s="643"/>
      <c r="AP18" s="183" t="s">
        <v>4</v>
      </c>
      <c r="AQ18" s="183"/>
      <c r="AR18" s="183"/>
      <c r="AS18" s="183"/>
      <c r="AT18" s="183"/>
      <c r="AU18" s="183"/>
      <c r="AV18" s="183"/>
      <c r="AW18" s="183"/>
      <c r="AX18" s="183"/>
      <c r="AY18" s="183"/>
      <c r="AZ18" s="183"/>
      <c r="BA18" s="183"/>
      <c r="BB18" s="183"/>
      <c r="BC18" s="183"/>
      <c r="BD18" s="183"/>
      <c r="BE18" s="183"/>
      <c r="BF18" s="183"/>
      <c r="BG18" s="183"/>
      <c r="BH18" s="183"/>
      <c r="BI18" s="183"/>
    </row>
    <row r="19" spans="2:61" ht="15" customHeight="1" thickTop="1" thickBot="1">
      <c r="B19" s="461"/>
      <c r="C19" s="461"/>
      <c r="D19" s="461"/>
      <c r="E19" s="461"/>
      <c r="F19" s="461"/>
      <c r="G19" s="461"/>
      <c r="H19" s="461"/>
      <c r="I19" s="461"/>
      <c r="J19" s="461"/>
      <c r="K19" s="414"/>
      <c r="L19" s="414"/>
      <c r="M19" s="414"/>
      <c r="N19" s="414"/>
      <c r="O19" s="414"/>
      <c r="P19" s="414"/>
      <c r="Q19" s="414"/>
      <c r="R19" s="414"/>
      <c r="S19" s="414"/>
      <c r="T19" s="461"/>
      <c r="U19" s="461"/>
      <c r="V19" s="461"/>
      <c r="W19" s="461"/>
      <c r="X19" s="461"/>
      <c r="Y19" s="461"/>
      <c r="Z19" s="461"/>
      <c r="AA19" s="461"/>
      <c r="AB19" s="461"/>
      <c r="AC19" s="461"/>
      <c r="AD19" s="461"/>
      <c r="AE19" s="461"/>
      <c r="AF19" s="461"/>
      <c r="AG19" s="643"/>
      <c r="AH19" s="643"/>
      <c r="AI19" s="643"/>
      <c r="AJ19" s="643"/>
      <c r="AK19" s="643"/>
      <c r="AL19" s="643"/>
      <c r="AM19" s="643"/>
      <c r="AN19" s="643"/>
      <c r="AO19" s="643"/>
      <c r="AP19" s="183"/>
      <c r="AQ19" s="183"/>
      <c r="AR19" s="183"/>
      <c r="AS19" s="183"/>
      <c r="AT19" s="183"/>
      <c r="AU19" s="183"/>
      <c r="AV19" s="183"/>
      <c r="AW19" s="183"/>
      <c r="AX19" s="183"/>
      <c r="AY19" s="183"/>
      <c r="AZ19" s="183"/>
      <c r="BA19" s="183"/>
      <c r="BB19" s="183"/>
      <c r="BC19" s="183"/>
      <c r="BD19" s="183"/>
      <c r="BE19" s="183"/>
      <c r="BF19" s="183"/>
      <c r="BG19" s="183"/>
      <c r="BH19" s="183"/>
      <c r="BI19" s="183"/>
    </row>
    <row r="20" spans="2:61" ht="15" customHeight="1" thickTop="1" thickBot="1">
      <c r="B20" s="461"/>
      <c r="C20" s="461"/>
      <c r="D20" s="461"/>
      <c r="E20" s="461"/>
      <c r="F20" s="461"/>
      <c r="G20" s="461"/>
      <c r="H20" s="461"/>
      <c r="I20" s="461"/>
      <c r="J20" s="461"/>
      <c r="K20" s="414"/>
      <c r="L20" s="414"/>
      <c r="M20" s="414"/>
      <c r="N20" s="414"/>
      <c r="O20" s="414"/>
      <c r="P20" s="414"/>
      <c r="Q20" s="414"/>
      <c r="R20" s="414"/>
      <c r="S20" s="414"/>
      <c r="T20" s="461"/>
      <c r="U20" s="461"/>
      <c r="V20" s="461"/>
      <c r="W20" s="461"/>
      <c r="X20" s="461"/>
      <c r="Y20" s="461"/>
      <c r="Z20" s="461"/>
      <c r="AA20" s="461"/>
      <c r="AB20" s="461"/>
      <c r="AC20" s="461"/>
      <c r="AD20" s="461"/>
      <c r="AE20" s="461"/>
      <c r="AF20" s="461"/>
      <c r="AG20" s="643"/>
      <c r="AH20" s="643"/>
      <c r="AI20" s="643"/>
      <c r="AJ20" s="643"/>
      <c r="AK20" s="643"/>
      <c r="AL20" s="643"/>
      <c r="AM20" s="643"/>
      <c r="AN20" s="643"/>
      <c r="AO20" s="643"/>
      <c r="AP20" s="183"/>
      <c r="AQ20" s="183"/>
      <c r="AR20" s="183"/>
      <c r="AS20" s="183"/>
      <c r="AT20" s="183"/>
      <c r="AU20" s="183"/>
      <c r="AV20" s="183"/>
      <c r="AW20" s="183"/>
      <c r="AX20" s="183"/>
      <c r="AY20" s="183"/>
      <c r="AZ20" s="183"/>
      <c r="BA20" s="183"/>
      <c r="BB20" s="183"/>
      <c r="BC20" s="183"/>
      <c r="BD20" s="183"/>
      <c r="BE20" s="183"/>
      <c r="BF20" s="183"/>
      <c r="BG20" s="183"/>
      <c r="BH20" s="183"/>
      <c r="BI20" s="183"/>
    </row>
    <row r="21" spans="2:61" ht="16.5" customHeight="1" thickTop="1" thickBot="1">
      <c r="B21" s="461" t="s">
        <v>5</v>
      </c>
      <c r="C21" s="461"/>
      <c r="D21" s="461"/>
      <c r="E21" s="461"/>
      <c r="F21" s="461"/>
      <c r="G21" s="461"/>
      <c r="H21" s="461"/>
      <c r="I21" s="461"/>
      <c r="J21" s="461"/>
      <c r="K21" s="414" t="s">
        <v>137</v>
      </c>
      <c r="L21" s="414"/>
      <c r="M21" s="414"/>
      <c r="N21" s="414"/>
      <c r="O21" s="414"/>
      <c r="P21" s="414"/>
      <c r="Q21" s="414"/>
      <c r="R21" s="414"/>
      <c r="S21" s="414"/>
      <c r="T21" s="461" t="s">
        <v>6</v>
      </c>
      <c r="U21" s="461"/>
      <c r="V21" s="461"/>
      <c r="W21" s="461"/>
      <c r="X21" s="461"/>
      <c r="Y21" s="461"/>
      <c r="Z21" s="461"/>
      <c r="AA21" s="461"/>
      <c r="AB21" s="461"/>
      <c r="AC21" s="461"/>
      <c r="AD21" s="461"/>
      <c r="AE21" s="461"/>
      <c r="AF21" s="461"/>
      <c r="AG21" s="462">
        <f>'17.02'!AG21+1</f>
        <v>14</v>
      </c>
      <c r="AH21" s="463"/>
      <c r="AI21" s="463"/>
      <c r="AJ21" s="463"/>
      <c r="AK21" s="463"/>
      <c r="AL21" s="463"/>
      <c r="AM21" s="463"/>
      <c r="AN21" s="463"/>
      <c r="AO21" s="463"/>
      <c r="AP21" s="187" t="s">
        <v>7</v>
      </c>
      <c r="AQ21" s="187"/>
      <c r="AR21" s="187"/>
      <c r="AS21" s="187"/>
      <c r="AT21" s="187"/>
      <c r="AU21" s="187"/>
      <c r="AV21" s="464" t="s">
        <v>8</v>
      </c>
      <c r="AW21" s="464"/>
      <c r="AX21" s="464"/>
      <c r="AY21" s="269" t="s">
        <v>9</v>
      </c>
      <c r="AZ21" s="270"/>
      <c r="BA21" s="269" t="s">
        <v>10</v>
      </c>
      <c r="BB21" s="270"/>
      <c r="BC21" s="269" t="s">
        <v>11</v>
      </c>
      <c r="BD21" s="275"/>
      <c r="BE21" s="270"/>
      <c r="BF21" s="464" t="s">
        <v>12</v>
      </c>
      <c r="BG21" s="464"/>
      <c r="BH21" s="464"/>
      <c r="BI21" s="464"/>
    </row>
    <row r="22" spans="2:61" ht="16.5" customHeight="1" thickTop="1" thickBot="1">
      <c r="B22" s="461"/>
      <c r="C22" s="461"/>
      <c r="D22" s="461"/>
      <c r="E22" s="461"/>
      <c r="F22" s="461"/>
      <c r="G22" s="461"/>
      <c r="H22" s="461"/>
      <c r="I22" s="461"/>
      <c r="J22" s="461"/>
      <c r="K22" s="414"/>
      <c r="L22" s="414"/>
      <c r="M22" s="414"/>
      <c r="N22" s="414"/>
      <c r="O22" s="414"/>
      <c r="P22" s="414"/>
      <c r="Q22" s="414"/>
      <c r="R22" s="414"/>
      <c r="S22" s="414"/>
      <c r="T22" s="461"/>
      <c r="U22" s="461"/>
      <c r="V22" s="461"/>
      <c r="W22" s="461"/>
      <c r="X22" s="461"/>
      <c r="Y22" s="461"/>
      <c r="Z22" s="461"/>
      <c r="AA22" s="461"/>
      <c r="AB22" s="461"/>
      <c r="AC22" s="461"/>
      <c r="AD22" s="461"/>
      <c r="AE22" s="461"/>
      <c r="AF22" s="461"/>
      <c r="AG22" s="463"/>
      <c r="AH22" s="463"/>
      <c r="AI22" s="463"/>
      <c r="AJ22" s="463"/>
      <c r="AK22" s="463"/>
      <c r="AL22" s="463"/>
      <c r="AM22" s="463"/>
      <c r="AN22" s="463"/>
      <c r="AO22" s="463"/>
      <c r="AP22" s="187"/>
      <c r="AQ22" s="187"/>
      <c r="AR22" s="187"/>
      <c r="AS22" s="187"/>
      <c r="AT22" s="187"/>
      <c r="AU22" s="187"/>
      <c r="AV22" s="464"/>
      <c r="AW22" s="464"/>
      <c r="AX22" s="464"/>
      <c r="AY22" s="271"/>
      <c r="AZ22" s="272"/>
      <c r="BA22" s="271"/>
      <c r="BB22" s="272"/>
      <c r="BC22" s="271"/>
      <c r="BD22" s="276"/>
      <c r="BE22" s="272"/>
      <c r="BF22" s="464"/>
      <c r="BG22" s="464"/>
      <c r="BH22" s="464"/>
      <c r="BI22" s="464"/>
    </row>
    <row r="23" spans="2:61" ht="16.5" customHeight="1" thickTop="1" thickBot="1">
      <c r="B23" s="461"/>
      <c r="C23" s="461"/>
      <c r="D23" s="461"/>
      <c r="E23" s="461"/>
      <c r="F23" s="461"/>
      <c r="G23" s="461"/>
      <c r="H23" s="461"/>
      <c r="I23" s="461"/>
      <c r="J23" s="461"/>
      <c r="K23" s="414"/>
      <c r="L23" s="414"/>
      <c r="M23" s="414"/>
      <c r="N23" s="414"/>
      <c r="O23" s="414"/>
      <c r="P23" s="414"/>
      <c r="Q23" s="414"/>
      <c r="R23" s="414"/>
      <c r="S23" s="414"/>
      <c r="T23" s="461"/>
      <c r="U23" s="461"/>
      <c r="V23" s="461"/>
      <c r="W23" s="461"/>
      <c r="X23" s="461"/>
      <c r="Y23" s="461"/>
      <c r="Z23" s="461"/>
      <c r="AA23" s="461"/>
      <c r="AB23" s="461"/>
      <c r="AC23" s="461"/>
      <c r="AD23" s="461"/>
      <c r="AE23" s="461"/>
      <c r="AF23" s="461"/>
      <c r="AG23" s="463"/>
      <c r="AH23" s="463"/>
      <c r="AI23" s="463"/>
      <c r="AJ23" s="463"/>
      <c r="AK23" s="463"/>
      <c r="AL23" s="463"/>
      <c r="AM23" s="463"/>
      <c r="AN23" s="463"/>
      <c r="AO23" s="463"/>
      <c r="AP23" s="187"/>
      <c r="AQ23" s="187"/>
      <c r="AR23" s="187"/>
      <c r="AS23" s="187"/>
      <c r="AT23" s="187"/>
      <c r="AU23" s="187"/>
      <c r="AV23" s="464"/>
      <c r="AW23" s="464"/>
      <c r="AX23" s="464"/>
      <c r="AY23" s="273"/>
      <c r="AZ23" s="274"/>
      <c r="BA23" s="273"/>
      <c r="BB23" s="274"/>
      <c r="BC23" s="273"/>
      <c r="BD23" s="277"/>
      <c r="BE23" s="274"/>
      <c r="BF23" s="464"/>
      <c r="BG23" s="464"/>
      <c r="BH23" s="464"/>
      <c r="BI23" s="464"/>
    </row>
    <row r="24" spans="2:61" ht="16.5" customHeight="1" thickTop="1" thickBot="1">
      <c r="B24" s="461" t="s">
        <v>13</v>
      </c>
      <c r="C24" s="461"/>
      <c r="D24" s="461"/>
      <c r="E24" s="461"/>
      <c r="F24" s="461"/>
      <c r="G24" s="461"/>
      <c r="H24" s="461"/>
      <c r="I24" s="461"/>
      <c r="J24" s="461"/>
      <c r="K24" s="414" t="s">
        <v>168</v>
      </c>
      <c r="L24" s="414"/>
      <c r="M24" s="414"/>
      <c r="N24" s="414"/>
      <c r="O24" s="414"/>
      <c r="P24" s="414"/>
      <c r="Q24" s="414"/>
      <c r="R24" s="414"/>
      <c r="S24" s="414"/>
      <c r="T24" s="209" t="s">
        <v>14</v>
      </c>
      <c r="U24" s="210"/>
      <c r="V24" s="210"/>
      <c r="W24" s="210"/>
      <c r="X24" s="210"/>
      <c r="Y24" s="210"/>
      <c r="Z24" s="210"/>
      <c r="AA24" s="210"/>
      <c r="AB24" s="210"/>
      <c r="AC24" s="210"/>
      <c r="AD24" s="210"/>
      <c r="AE24" s="210"/>
      <c r="AF24" s="211"/>
      <c r="AG24" s="643">
        <f>'17.02'!AG24</f>
        <v>44232</v>
      </c>
      <c r="AH24" s="643"/>
      <c r="AI24" s="643"/>
      <c r="AJ24" s="643"/>
      <c r="AK24" s="643"/>
      <c r="AL24" s="643"/>
      <c r="AM24" s="643"/>
      <c r="AN24" s="643"/>
      <c r="AO24" s="643"/>
      <c r="AP24" s="506" t="s">
        <v>172</v>
      </c>
      <c r="AQ24" s="506"/>
      <c r="AR24" s="506"/>
      <c r="AS24" s="506"/>
      <c r="AT24" s="506"/>
      <c r="AU24" s="506"/>
      <c r="AV24" s="188" t="s">
        <v>325</v>
      </c>
      <c r="AW24" s="241"/>
      <c r="AX24" s="189"/>
      <c r="AY24" s="188">
        <v>30</v>
      </c>
      <c r="AZ24" s="189"/>
      <c r="BA24" s="188">
        <v>30</v>
      </c>
      <c r="BB24" s="189"/>
      <c r="BC24" s="188">
        <v>30</v>
      </c>
      <c r="BD24" s="241"/>
      <c r="BE24" s="189"/>
      <c r="BF24" s="459" t="s">
        <v>323</v>
      </c>
      <c r="BG24" s="241"/>
      <c r="BH24" s="241"/>
      <c r="BI24" s="189"/>
    </row>
    <row r="25" spans="2:61" ht="16.5" customHeight="1" thickTop="1" thickBot="1">
      <c r="B25" s="461"/>
      <c r="C25" s="461"/>
      <c r="D25" s="461"/>
      <c r="E25" s="461"/>
      <c r="F25" s="461"/>
      <c r="G25" s="461"/>
      <c r="H25" s="461"/>
      <c r="I25" s="461"/>
      <c r="J25" s="461"/>
      <c r="K25" s="414"/>
      <c r="L25" s="414"/>
      <c r="M25" s="414"/>
      <c r="N25" s="414"/>
      <c r="O25" s="414"/>
      <c r="P25" s="414"/>
      <c r="Q25" s="414"/>
      <c r="R25" s="414"/>
      <c r="S25" s="414"/>
      <c r="T25" s="212"/>
      <c r="U25" s="213"/>
      <c r="V25" s="213"/>
      <c r="W25" s="213"/>
      <c r="X25" s="213"/>
      <c r="Y25" s="213"/>
      <c r="Z25" s="213"/>
      <c r="AA25" s="213"/>
      <c r="AB25" s="213"/>
      <c r="AC25" s="213"/>
      <c r="AD25" s="213"/>
      <c r="AE25" s="213"/>
      <c r="AF25" s="214"/>
      <c r="AG25" s="643"/>
      <c r="AH25" s="643"/>
      <c r="AI25" s="643"/>
      <c r="AJ25" s="643"/>
      <c r="AK25" s="643"/>
      <c r="AL25" s="643"/>
      <c r="AM25" s="643"/>
      <c r="AN25" s="643"/>
      <c r="AO25" s="643"/>
      <c r="AP25" s="506"/>
      <c r="AQ25" s="506"/>
      <c r="AR25" s="506"/>
      <c r="AS25" s="506"/>
      <c r="AT25" s="506"/>
      <c r="AU25" s="506"/>
      <c r="AV25" s="190"/>
      <c r="AW25" s="242"/>
      <c r="AX25" s="191"/>
      <c r="AY25" s="190"/>
      <c r="AZ25" s="191"/>
      <c r="BA25" s="190"/>
      <c r="BB25" s="191"/>
      <c r="BC25" s="190"/>
      <c r="BD25" s="242"/>
      <c r="BE25" s="191"/>
      <c r="BF25" s="190"/>
      <c r="BG25" s="242"/>
      <c r="BH25" s="242"/>
      <c r="BI25" s="191"/>
    </row>
    <row r="26" spans="2:61" ht="16.5" customHeight="1" thickTop="1" thickBot="1">
      <c r="B26" s="461"/>
      <c r="C26" s="461"/>
      <c r="D26" s="461"/>
      <c r="E26" s="461"/>
      <c r="F26" s="461"/>
      <c r="G26" s="461"/>
      <c r="H26" s="461"/>
      <c r="I26" s="461"/>
      <c r="J26" s="461"/>
      <c r="K26" s="414"/>
      <c r="L26" s="414"/>
      <c r="M26" s="414"/>
      <c r="N26" s="414"/>
      <c r="O26" s="414"/>
      <c r="P26" s="414"/>
      <c r="Q26" s="414"/>
      <c r="R26" s="414"/>
      <c r="S26" s="414"/>
      <c r="T26" s="215"/>
      <c r="U26" s="216"/>
      <c r="V26" s="216"/>
      <c r="W26" s="216"/>
      <c r="X26" s="216"/>
      <c r="Y26" s="216"/>
      <c r="Z26" s="216"/>
      <c r="AA26" s="216"/>
      <c r="AB26" s="216"/>
      <c r="AC26" s="216"/>
      <c r="AD26" s="216"/>
      <c r="AE26" s="216"/>
      <c r="AF26" s="217"/>
      <c r="AG26" s="643"/>
      <c r="AH26" s="643"/>
      <c r="AI26" s="643"/>
      <c r="AJ26" s="643"/>
      <c r="AK26" s="643"/>
      <c r="AL26" s="643"/>
      <c r="AM26" s="643"/>
      <c r="AN26" s="643"/>
      <c r="AO26" s="643"/>
      <c r="AP26" s="506"/>
      <c r="AQ26" s="506"/>
      <c r="AR26" s="506"/>
      <c r="AS26" s="506"/>
      <c r="AT26" s="506"/>
      <c r="AU26" s="506"/>
      <c r="AV26" s="192"/>
      <c r="AW26" s="243"/>
      <c r="AX26" s="193"/>
      <c r="AY26" s="192"/>
      <c r="AZ26" s="193"/>
      <c r="BA26" s="192"/>
      <c r="BB26" s="193"/>
      <c r="BC26" s="192"/>
      <c r="BD26" s="243"/>
      <c r="BE26" s="193"/>
      <c r="BF26" s="192"/>
      <c r="BG26" s="243"/>
      <c r="BH26" s="243"/>
      <c r="BI26" s="193"/>
    </row>
    <row r="27" spans="2:61" ht="16.5" customHeight="1" thickTop="1" thickBot="1">
      <c r="B27" s="461" t="s">
        <v>15</v>
      </c>
      <c r="C27" s="461"/>
      <c r="D27" s="461"/>
      <c r="E27" s="461"/>
      <c r="F27" s="461"/>
      <c r="G27" s="461"/>
      <c r="H27" s="461"/>
      <c r="I27" s="461"/>
      <c r="J27" s="461"/>
      <c r="K27" s="414">
        <v>23</v>
      </c>
      <c r="L27" s="414"/>
      <c r="M27" s="414"/>
      <c r="N27" s="414"/>
      <c r="O27" s="414"/>
      <c r="P27" s="414"/>
      <c r="Q27" s="414"/>
      <c r="R27" s="414"/>
      <c r="S27" s="414"/>
      <c r="T27" s="461" t="s">
        <v>16</v>
      </c>
      <c r="U27" s="461"/>
      <c r="V27" s="461"/>
      <c r="W27" s="461"/>
      <c r="X27" s="461"/>
      <c r="Y27" s="461"/>
      <c r="Z27" s="461"/>
      <c r="AA27" s="461"/>
      <c r="AB27" s="461"/>
      <c r="AC27" s="461"/>
      <c r="AD27" s="461"/>
      <c r="AE27" s="461"/>
      <c r="AF27" s="461"/>
      <c r="AG27" s="222" t="s">
        <v>129</v>
      </c>
      <c r="AH27" s="223"/>
      <c r="AI27" s="223"/>
      <c r="AJ27" s="223"/>
      <c r="AK27" s="223"/>
      <c r="AL27" s="223"/>
      <c r="AM27" s="223"/>
      <c r="AN27" s="223"/>
      <c r="AO27" s="224"/>
      <c r="AP27" s="506" t="s">
        <v>324</v>
      </c>
      <c r="AQ27" s="506"/>
      <c r="AR27" s="506"/>
      <c r="AS27" s="506"/>
      <c r="AT27" s="506"/>
      <c r="AU27" s="506"/>
      <c r="AV27" s="188" t="s">
        <v>326</v>
      </c>
      <c r="AW27" s="241"/>
      <c r="AX27" s="189"/>
      <c r="AY27" s="188">
        <v>1063</v>
      </c>
      <c r="AZ27" s="189"/>
      <c r="BA27" s="188"/>
      <c r="BB27" s="189"/>
      <c r="BC27" s="194"/>
      <c r="BD27" s="219"/>
      <c r="BE27" s="195"/>
      <c r="BF27" s="459"/>
      <c r="BG27" s="241"/>
      <c r="BH27" s="241"/>
      <c r="BI27" s="189"/>
    </row>
    <row r="28" spans="2:61" ht="16.5" customHeight="1" thickTop="1" thickBot="1">
      <c r="B28" s="461"/>
      <c r="C28" s="461"/>
      <c r="D28" s="461"/>
      <c r="E28" s="461"/>
      <c r="F28" s="461"/>
      <c r="G28" s="461"/>
      <c r="H28" s="461"/>
      <c r="I28" s="461"/>
      <c r="J28" s="461"/>
      <c r="K28" s="414"/>
      <c r="L28" s="414"/>
      <c r="M28" s="414"/>
      <c r="N28" s="414"/>
      <c r="O28" s="414"/>
      <c r="P28" s="414"/>
      <c r="Q28" s="414"/>
      <c r="R28" s="414"/>
      <c r="S28" s="414"/>
      <c r="T28" s="461"/>
      <c r="U28" s="461"/>
      <c r="V28" s="461"/>
      <c r="W28" s="461"/>
      <c r="X28" s="461"/>
      <c r="Y28" s="461"/>
      <c r="Z28" s="461"/>
      <c r="AA28" s="461"/>
      <c r="AB28" s="461"/>
      <c r="AC28" s="461"/>
      <c r="AD28" s="461"/>
      <c r="AE28" s="461"/>
      <c r="AF28" s="461"/>
      <c r="AG28" s="225"/>
      <c r="AH28" s="226"/>
      <c r="AI28" s="226"/>
      <c r="AJ28" s="226"/>
      <c r="AK28" s="226"/>
      <c r="AL28" s="226"/>
      <c r="AM28" s="226"/>
      <c r="AN28" s="226"/>
      <c r="AO28" s="227"/>
      <c r="AP28" s="506"/>
      <c r="AQ28" s="506"/>
      <c r="AR28" s="506"/>
      <c r="AS28" s="506"/>
      <c r="AT28" s="506"/>
      <c r="AU28" s="506"/>
      <c r="AV28" s="190"/>
      <c r="AW28" s="242"/>
      <c r="AX28" s="191"/>
      <c r="AY28" s="190"/>
      <c r="AZ28" s="191"/>
      <c r="BA28" s="190"/>
      <c r="BB28" s="191"/>
      <c r="BC28" s="196"/>
      <c r="BD28" s="220"/>
      <c r="BE28" s="197"/>
      <c r="BF28" s="190"/>
      <c r="BG28" s="242"/>
      <c r="BH28" s="242"/>
      <c r="BI28" s="191"/>
    </row>
    <row r="29" spans="2:61" ht="16.5" customHeight="1" thickTop="1" thickBot="1">
      <c r="B29" s="461"/>
      <c r="C29" s="461"/>
      <c r="D29" s="461"/>
      <c r="E29" s="461"/>
      <c r="F29" s="461"/>
      <c r="G29" s="461"/>
      <c r="H29" s="461"/>
      <c r="I29" s="461"/>
      <c r="J29" s="461"/>
      <c r="K29" s="414"/>
      <c r="L29" s="414"/>
      <c r="M29" s="414"/>
      <c r="N29" s="414"/>
      <c r="O29" s="414"/>
      <c r="P29" s="414"/>
      <c r="Q29" s="414"/>
      <c r="R29" s="414"/>
      <c r="S29" s="414"/>
      <c r="T29" s="461"/>
      <c r="U29" s="461"/>
      <c r="V29" s="461"/>
      <c r="W29" s="461"/>
      <c r="X29" s="461"/>
      <c r="Y29" s="461"/>
      <c r="Z29" s="461"/>
      <c r="AA29" s="461"/>
      <c r="AB29" s="461"/>
      <c r="AC29" s="461"/>
      <c r="AD29" s="461"/>
      <c r="AE29" s="461"/>
      <c r="AF29" s="461"/>
      <c r="AG29" s="228"/>
      <c r="AH29" s="229"/>
      <c r="AI29" s="229"/>
      <c r="AJ29" s="229"/>
      <c r="AK29" s="229"/>
      <c r="AL29" s="229"/>
      <c r="AM29" s="229"/>
      <c r="AN29" s="229"/>
      <c r="AO29" s="230"/>
      <c r="AP29" s="506"/>
      <c r="AQ29" s="506"/>
      <c r="AR29" s="506"/>
      <c r="AS29" s="506"/>
      <c r="AT29" s="506"/>
      <c r="AU29" s="506"/>
      <c r="AV29" s="192"/>
      <c r="AW29" s="243"/>
      <c r="AX29" s="193"/>
      <c r="AY29" s="192"/>
      <c r="AZ29" s="193"/>
      <c r="BA29" s="192"/>
      <c r="BB29" s="193"/>
      <c r="BC29" s="198"/>
      <c r="BD29" s="221"/>
      <c r="BE29" s="199"/>
      <c r="BF29" s="192"/>
      <c r="BG29" s="243"/>
      <c r="BH29" s="243"/>
      <c r="BI29" s="193"/>
    </row>
    <row r="30" spans="2:61" ht="16.5" customHeight="1" thickTop="1" thickBot="1">
      <c r="B30" s="461" t="s">
        <v>17</v>
      </c>
      <c r="C30" s="461"/>
      <c r="D30" s="461"/>
      <c r="E30" s="461"/>
      <c r="F30" s="461"/>
      <c r="G30" s="461"/>
      <c r="H30" s="461"/>
      <c r="I30" s="461"/>
      <c r="J30" s="461"/>
      <c r="K30" s="413">
        <v>7476</v>
      </c>
      <c r="L30" s="413"/>
      <c r="M30" s="413"/>
      <c r="N30" s="413"/>
      <c r="O30" s="413"/>
      <c r="P30" s="413"/>
      <c r="Q30" s="413"/>
      <c r="R30" s="413"/>
      <c r="S30" s="413"/>
      <c r="T30" s="209" t="s">
        <v>18</v>
      </c>
      <c r="U30" s="210"/>
      <c r="V30" s="210"/>
      <c r="W30" s="210"/>
      <c r="X30" s="210"/>
      <c r="Y30" s="210"/>
      <c r="Z30" s="210"/>
      <c r="AA30" s="210"/>
      <c r="AB30" s="210"/>
      <c r="AC30" s="210"/>
      <c r="AD30" s="210"/>
      <c r="AE30" s="210"/>
      <c r="AF30" s="211"/>
      <c r="AG30" s="474">
        <f>'17.02'!AG30+1</f>
        <v>14</v>
      </c>
      <c r="AH30" s="474"/>
      <c r="AI30" s="474"/>
      <c r="AJ30" s="474"/>
      <c r="AK30" s="474"/>
      <c r="AL30" s="474"/>
      <c r="AM30" s="474"/>
      <c r="AN30" s="474"/>
      <c r="AO30" s="474"/>
      <c r="AP30" s="461" t="s">
        <v>129</v>
      </c>
      <c r="AQ30" s="461"/>
      <c r="AR30" s="461"/>
      <c r="AS30" s="461"/>
      <c r="AT30" s="461"/>
      <c r="AU30" s="461"/>
      <c r="AV30" s="188" t="s">
        <v>129</v>
      </c>
      <c r="AW30" s="241"/>
      <c r="AX30" s="189"/>
      <c r="AY30" s="188" t="s">
        <v>129</v>
      </c>
      <c r="AZ30" s="189"/>
      <c r="BA30" s="188"/>
      <c r="BB30" s="189"/>
      <c r="BC30" s="194"/>
      <c r="BD30" s="219"/>
      <c r="BE30" s="195"/>
      <c r="BF30" s="465"/>
      <c r="BG30" s="466"/>
      <c r="BH30" s="466"/>
      <c r="BI30" s="467"/>
    </row>
    <row r="31" spans="2:61" ht="16.5" customHeight="1" thickTop="1" thickBot="1">
      <c r="B31" s="461"/>
      <c r="C31" s="461"/>
      <c r="D31" s="461"/>
      <c r="E31" s="461"/>
      <c r="F31" s="461"/>
      <c r="G31" s="461"/>
      <c r="H31" s="461"/>
      <c r="I31" s="461"/>
      <c r="J31" s="461"/>
      <c r="K31" s="413"/>
      <c r="L31" s="413"/>
      <c r="M31" s="413"/>
      <c r="N31" s="413"/>
      <c r="O31" s="413"/>
      <c r="P31" s="413"/>
      <c r="Q31" s="413"/>
      <c r="R31" s="413"/>
      <c r="S31" s="413"/>
      <c r="T31" s="212"/>
      <c r="U31" s="213"/>
      <c r="V31" s="213"/>
      <c r="W31" s="213"/>
      <c r="X31" s="213"/>
      <c r="Y31" s="213"/>
      <c r="Z31" s="213"/>
      <c r="AA31" s="213"/>
      <c r="AB31" s="213"/>
      <c r="AC31" s="213"/>
      <c r="AD31" s="213"/>
      <c r="AE31" s="213"/>
      <c r="AF31" s="214"/>
      <c r="AG31" s="474"/>
      <c r="AH31" s="474"/>
      <c r="AI31" s="474"/>
      <c r="AJ31" s="474"/>
      <c r="AK31" s="474"/>
      <c r="AL31" s="474"/>
      <c r="AM31" s="474"/>
      <c r="AN31" s="474"/>
      <c r="AO31" s="474"/>
      <c r="AP31" s="461"/>
      <c r="AQ31" s="461"/>
      <c r="AR31" s="461"/>
      <c r="AS31" s="461"/>
      <c r="AT31" s="461"/>
      <c r="AU31" s="461"/>
      <c r="AV31" s="190"/>
      <c r="AW31" s="242"/>
      <c r="AX31" s="191"/>
      <c r="AY31" s="190"/>
      <c r="AZ31" s="191"/>
      <c r="BA31" s="190"/>
      <c r="BB31" s="191"/>
      <c r="BC31" s="196"/>
      <c r="BD31" s="220"/>
      <c r="BE31" s="197"/>
      <c r="BF31" s="468"/>
      <c r="BG31" s="469"/>
      <c r="BH31" s="469"/>
      <c r="BI31" s="470"/>
    </row>
    <row r="32" spans="2:61" ht="16.5" customHeight="1" thickTop="1" thickBot="1">
      <c r="B32" s="461"/>
      <c r="C32" s="461"/>
      <c r="D32" s="461"/>
      <c r="E32" s="461"/>
      <c r="F32" s="461"/>
      <c r="G32" s="461"/>
      <c r="H32" s="461"/>
      <c r="I32" s="461"/>
      <c r="J32" s="461"/>
      <c r="K32" s="413"/>
      <c r="L32" s="413"/>
      <c r="M32" s="413"/>
      <c r="N32" s="413"/>
      <c r="O32" s="413"/>
      <c r="P32" s="413"/>
      <c r="Q32" s="413"/>
      <c r="R32" s="413"/>
      <c r="S32" s="413"/>
      <c r="T32" s="215"/>
      <c r="U32" s="216"/>
      <c r="V32" s="216"/>
      <c r="W32" s="216"/>
      <c r="X32" s="216"/>
      <c r="Y32" s="216"/>
      <c r="Z32" s="216"/>
      <c r="AA32" s="216"/>
      <c r="AB32" s="216"/>
      <c r="AC32" s="216"/>
      <c r="AD32" s="216"/>
      <c r="AE32" s="216"/>
      <c r="AF32" s="217"/>
      <c r="AG32" s="474"/>
      <c r="AH32" s="474"/>
      <c r="AI32" s="474"/>
      <c r="AJ32" s="474"/>
      <c r="AK32" s="474"/>
      <c r="AL32" s="474"/>
      <c r="AM32" s="474"/>
      <c r="AN32" s="474"/>
      <c r="AO32" s="474"/>
      <c r="AP32" s="461"/>
      <c r="AQ32" s="461"/>
      <c r="AR32" s="461"/>
      <c r="AS32" s="461"/>
      <c r="AT32" s="461"/>
      <c r="AU32" s="461"/>
      <c r="AV32" s="192"/>
      <c r="AW32" s="243"/>
      <c r="AX32" s="193"/>
      <c r="AY32" s="192"/>
      <c r="AZ32" s="193"/>
      <c r="BA32" s="192"/>
      <c r="BB32" s="193"/>
      <c r="BC32" s="198"/>
      <c r="BD32" s="221"/>
      <c r="BE32" s="199"/>
      <c r="BF32" s="471"/>
      <c r="BG32" s="472"/>
      <c r="BH32" s="472"/>
      <c r="BI32" s="473"/>
    </row>
    <row r="33" spans="2:61" ht="16.5" customHeight="1" thickTop="1" thickBot="1">
      <c r="B33" s="461" t="s">
        <v>19</v>
      </c>
      <c r="C33" s="461"/>
      <c r="D33" s="461"/>
      <c r="E33" s="461"/>
      <c r="F33" s="461"/>
      <c r="G33" s="461"/>
      <c r="H33" s="461"/>
      <c r="I33" s="461"/>
      <c r="J33" s="461"/>
      <c r="K33" s="617" t="s">
        <v>449</v>
      </c>
      <c r="L33" s="617"/>
      <c r="M33" s="617"/>
      <c r="N33" s="617"/>
      <c r="O33" s="617"/>
      <c r="P33" s="617"/>
      <c r="Q33" s="617"/>
      <c r="R33" s="617"/>
      <c r="S33" s="617"/>
      <c r="T33" s="461" t="s">
        <v>20</v>
      </c>
      <c r="U33" s="461"/>
      <c r="V33" s="461"/>
      <c r="W33" s="461"/>
      <c r="X33" s="461"/>
      <c r="Y33" s="461"/>
      <c r="Z33" s="461"/>
      <c r="AA33" s="461"/>
      <c r="AB33" s="461"/>
      <c r="AC33" s="461"/>
      <c r="AD33" s="461"/>
      <c r="AE33" s="461"/>
      <c r="AF33" s="461"/>
      <c r="AG33" s="644" t="s">
        <v>129</v>
      </c>
      <c r="AH33" s="644"/>
      <c r="AI33" s="644"/>
      <c r="AJ33" s="644"/>
      <c r="AK33" s="644"/>
      <c r="AL33" s="644"/>
      <c r="AM33" s="644"/>
      <c r="AN33" s="644"/>
      <c r="AO33" s="644"/>
      <c r="AP33" s="506" t="s">
        <v>327</v>
      </c>
      <c r="AQ33" s="506"/>
      <c r="AR33" s="506"/>
      <c r="AS33" s="506"/>
      <c r="AT33" s="506"/>
      <c r="AU33" s="506"/>
      <c r="AV33" s="188" t="s">
        <v>328</v>
      </c>
      <c r="AW33" s="241"/>
      <c r="AX33" s="189"/>
      <c r="AY33" s="188">
        <v>1994</v>
      </c>
      <c r="AZ33" s="189"/>
      <c r="BA33" s="188"/>
      <c r="BB33" s="189"/>
      <c r="BC33" s="188"/>
      <c r="BD33" s="241"/>
      <c r="BE33" s="189"/>
      <c r="BF33" s="459"/>
      <c r="BG33" s="241"/>
      <c r="BH33" s="241"/>
      <c r="BI33" s="189"/>
    </row>
    <row r="34" spans="2:61" ht="16.5" customHeight="1" thickTop="1" thickBot="1">
      <c r="B34" s="461"/>
      <c r="C34" s="461"/>
      <c r="D34" s="461"/>
      <c r="E34" s="461"/>
      <c r="F34" s="461"/>
      <c r="G34" s="461"/>
      <c r="H34" s="461"/>
      <c r="I34" s="461"/>
      <c r="J34" s="461"/>
      <c r="K34" s="617"/>
      <c r="L34" s="617"/>
      <c r="M34" s="617"/>
      <c r="N34" s="617"/>
      <c r="O34" s="617"/>
      <c r="P34" s="617"/>
      <c r="Q34" s="617"/>
      <c r="R34" s="617"/>
      <c r="S34" s="617"/>
      <c r="T34" s="461"/>
      <c r="U34" s="461"/>
      <c r="V34" s="461"/>
      <c r="W34" s="461"/>
      <c r="X34" s="461"/>
      <c r="Y34" s="461"/>
      <c r="Z34" s="461"/>
      <c r="AA34" s="461"/>
      <c r="AB34" s="461"/>
      <c r="AC34" s="461"/>
      <c r="AD34" s="461"/>
      <c r="AE34" s="461"/>
      <c r="AF34" s="461"/>
      <c r="AG34" s="644"/>
      <c r="AH34" s="644"/>
      <c r="AI34" s="644"/>
      <c r="AJ34" s="644"/>
      <c r="AK34" s="644"/>
      <c r="AL34" s="644"/>
      <c r="AM34" s="644"/>
      <c r="AN34" s="644"/>
      <c r="AO34" s="644"/>
      <c r="AP34" s="506"/>
      <c r="AQ34" s="506"/>
      <c r="AR34" s="506"/>
      <c r="AS34" s="506"/>
      <c r="AT34" s="506"/>
      <c r="AU34" s="506"/>
      <c r="AV34" s="190"/>
      <c r="AW34" s="242"/>
      <c r="AX34" s="191"/>
      <c r="AY34" s="190"/>
      <c r="AZ34" s="191"/>
      <c r="BA34" s="190"/>
      <c r="BB34" s="191"/>
      <c r="BC34" s="190"/>
      <c r="BD34" s="242"/>
      <c r="BE34" s="191"/>
      <c r="BF34" s="190"/>
      <c r="BG34" s="242"/>
      <c r="BH34" s="242"/>
      <c r="BI34" s="191"/>
    </row>
    <row r="35" spans="2:61" ht="16.5" customHeight="1" thickTop="1" thickBot="1">
      <c r="B35" s="461"/>
      <c r="C35" s="461"/>
      <c r="D35" s="461"/>
      <c r="E35" s="461"/>
      <c r="F35" s="461"/>
      <c r="G35" s="461"/>
      <c r="H35" s="461"/>
      <c r="I35" s="461"/>
      <c r="J35" s="461"/>
      <c r="K35" s="617"/>
      <c r="L35" s="617"/>
      <c r="M35" s="617"/>
      <c r="N35" s="617"/>
      <c r="O35" s="617"/>
      <c r="P35" s="617"/>
      <c r="Q35" s="617"/>
      <c r="R35" s="617"/>
      <c r="S35" s="617"/>
      <c r="T35" s="461"/>
      <c r="U35" s="461"/>
      <c r="V35" s="461"/>
      <c r="W35" s="461"/>
      <c r="X35" s="461"/>
      <c r="Y35" s="461"/>
      <c r="Z35" s="461"/>
      <c r="AA35" s="461"/>
      <c r="AB35" s="461"/>
      <c r="AC35" s="461"/>
      <c r="AD35" s="461"/>
      <c r="AE35" s="461"/>
      <c r="AF35" s="461"/>
      <c r="AG35" s="644"/>
      <c r="AH35" s="644"/>
      <c r="AI35" s="644"/>
      <c r="AJ35" s="644"/>
      <c r="AK35" s="644"/>
      <c r="AL35" s="644"/>
      <c r="AM35" s="644"/>
      <c r="AN35" s="644"/>
      <c r="AO35" s="644"/>
      <c r="AP35" s="506"/>
      <c r="AQ35" s="506"/>
      <c r="AR35" s="506"/>
      <c r="AS35" s="506"/>
      <c r="AT35" s="506"/>
      <c r="AU35" s="506"/>
      <c r="AV35" s="192"/>
      <c r="AW35" s="243"/>
      <c r="AX35" s="193"/>
      <c r="AY35" s="192"/>
      <c r="AZ35" s="193"/>
      <c r="BA35" s="192"/>
      <c r="BB35" s="193"/>
      <c r="BC35" s="192"/>
      <c r="BD35" s="243"/>
      <c r="BE35" s="193"/>
      <c r="BF35" s="192"/>
      <c r="BG35" s="243"/>
      <c r="BH35" s="243"/>
      <c r="BI35" s="193"/>
    </row>
    <row r="36" spans="2:61" ht="16.5" customHeight="1" thickTop="1" thickBot="1">
      <c r="B36" s="413" t="s">
        <v>405</v>
      </c>
      <c r="C36" s="413"/>
      <c r="D36" s="413"/>
      <c r="E36" s="413"/>
      <c r="F36" s="413"/>
      <c r="G36" s="413"/>
      <c r="H36" s="413"/>
      <c r="I36" s="413"/>
      <c r="J36" s="413"/>
      <c r="K36" s="413" t="s">
        <v>404</v>
      </c>
      <c r="L36" s="413"/>
      <c r="M36" s="413"/>
      <c r="N36" s="413"/>
      <c r="O36" s="413"/>
      <c r="P36" s="413"/>
      <c r="Q36" s="413"/>
      <c r="R36" s="413"/>
      <c r="S36" s="413"/>
      <c r="T36" s="341" t="s">
        <v>22</v>
      </c>
      <c r="U36" s="342"/>
      <c r="V36" s="342"/>
      <c r="W36" s="342"/>
      <c r="X36" s="342"/>
      <c r="Y36" s="342"/>
      <c r="Z36" s="342"/>
      <c r="AA36" s="342"/>
      <c r="AB36" s="342"/>
      <c r="AC36" s="342"/>
      <c r="AD36" s="342"/>
      <c r="AE36" s="342"/>
      <c r="AF36" s="343"/>
      <c r="AG36" s="644">
        <v>295.3</v>
      </c>
      <c r="AH36" s="644"/>
      <c r="AI36" s="644"/>
      <c r="AJ36" s="644"/>
      <c r="AK36" s="644"/>
      <c r="AL36" s="644"/>
      <c r="AM36" s="644"/>
      <c r="AN36" s="644"/>
      <c r="AO36" s="644"/>
      <c r="AP36" s="513" t="s">
        <v>329</v>
      </c>
      <c r="AQ36" s="514"/>
      <c r="AR36" s="514"/>
      <c r="AS36" s="514"/>
      <c r="AT36" s="514"/>
      <c r="AU36" s="515"/>
      <c r="AV36" s="188" t="s">
        <v>330</v>
      </c>
      <c r="AW36" s="241"/>
      <c r="AX36" s="189"/>
      <c r="AY36" s="507" t="s">
        <v>331</v>
      </c>
      <c r="AZ36" s="508"/>
      <c r="BA36" s="444"/>
      <c r="BB36" s="445"/>
      <c r="BC36" s="188"/>
      <c r="BD36" s="241"/>
      <c r="BE36" s="189"/>
      <c r="BF36" s="188"/>
      <c r="BG36" s="241"/>
      <c r="BH36" s="241"/>
      <c r="BI36" s="189"/>
    </row>
    <row r="37" spans="2:61" ht="16.5" customHeight="1" thickTop="1" thickBot="1">
      <c r="B37" s="413"/>
      <c r="C37" s="413"/>
      <c r="D37" s="413"/>
      <c r="E37" s="413"/>
      <c r="F37" s="413"/>
      <c r="G37" s="413"/>
      <c r="H37" s="413"/>
      <c r="I37" s="413"/>
      <c r="J37" s="413"/>
      <c r="K37" s="413"/>
      <c r="L37" s="413"/>
      <c r="M37" s="413"/>
      <c r="N37" s="413"/>
      <c r="O37" s="413"/>
      <c r="P37" s="413"/>
      <c r="Q37" s="413"/>
      <c r="R37" s="413"/>
      <c r="S37" s="413"/>
      <c r="T37" s="344"/>
      <c r="U37" s="345"/>
      <c r="V37" s="345"/>
      <c r="W37" s="345"/>
      <c r="X37" s="345"/>
      <c r="Y37" s="345"/>
      <c r="Z37" s="345"/>
      <c r="AA37" s="345"/>
      <c r="AB37" s="345"/>
      <c r="AC37" s="345"/>
      <c r="AD37" s="345"/>
      <c r="AE37" s="345"/>
      <c r="AF37" s="346"/>
      <c r="AG37" s="644"/>
      <c r="AH37" s="644"/>
      <c r="AI37" s="644"/>
      <c r="AJ37" s="644"/>
      <c r="AK37" s="644"/>
      <c r="AL37" s="644"/>
      <c r="AM37" s="644"/>
      <c r="AN37" s="644"/>
      <c r="AO37" s="644"/>
      <c r="AP37" s="516"/>
      <c r="AQ37" s="517"/>
      <c r="AR37" s="517"/>
      <c r="AS37" s="517"/>
      <c r="AT37" s="517"/>
      <c r="AU37" s="518"/>
      <c r="AV37" s="190"/>
      <c r="AW37" s="242"/>
      <c r="AX37" s="191"/>
      <c r="AY37" s="509"/>
      <c r="AZ37" s="510"/>
      <c r="BA37" s="446"/>
      <c r="BB37" s="447"/>
      <c r="BC37" s="190"/>
      <c r="BD37" s="242"/>
      <c r="BE37" s="191"/>
      <c r="BF37" s="190"/>
      <c r="BG37" s="242"/>
      <c r="BH37" s="242"/>
      <c r="BI37" s="191"/>
    </row>
    <row r="38" spans="2:61" ht="16.5" customHeight="1" thickTop="1" thickBot="1">
      <c r="B38" s="413"/>
      <c r="C38" s="413"/>
      <c r="D38" s="413"/>
      <c r="E38" s="413"/>
      <c r="F38" s="413"/>
      <c r="G38" s="413"/>
      <c r="H38" s="413"/>
      <c r="I38" s="413"/>
      <c r="J38" s="413"/>
      <c r="K38" s="413"/>
      <c r="L38" s="413"/>
      <c r="M38" s="413"/>
      <c r="N38" s="413"/>
      <c r="O38" s="413"/>
      <c r="P38" s="413"/>
      <c r="Q38" s="413"/>
      <c r="R38" s="413"/>
      <c r="S38" s="413"/>
      <c r="T38" s="347"/>
      <c r="U38" s="348"/>
      <c r="V38" s="348"/>
      <c r="W38" s="348"/>
      <c r="X38" s="348"/>
      <c r="Y38" s="348"/>
      <c r="Z38" s="348"/>
      <c r="AA38" s="348"/>
      <c r="AB38" s="348"/>
      <c r="AC38" s="348"/>
      <c r="AD38" s="348"/>
      <c r="AE38" s="348"/>
      <c r="AF38" s="349"/>
      <c r="AG38" s="644"/>
      <c r="AH38" s="644"/>
      <c r="AI38" s="644"/>
      <c r="AJ38" s="644"/>
      <c r="AK38" s="644"/>
      <c r="AL38" s="644"/>
      <c r="AM38" s="644"/>
      <c r="AN38" s="644"/>
      <c r="AO38" s="644"/>
      <c r="AP38" s="519"/>
      <c r="AQ38" s="520"/>
      <c r="AR38" s="520"/>
      <c r="AS38" s="520"/>
      <c r="AT38" s="520"/>
      <c r="AU38" s="521"/>
      <c r="AV38" s="192"/>
      <c r="AW38" s="243"/>
      <c r="AX38" s="193"/>
      <c r="AY38" s="511"/>
      <c r="AZ38" s="512"/>
      <c r="BA38" s="448"/>
      <c r="BB38" s="449"/>
      <c r="BC38" s="192"/>
      <c r="BD38" s="243"/>
      <c r="BE38" s="193"/>
      <c r="BF38" s="192"/>
      <c r="BG38" s="243"/>
      <c r="BH38" s="243"/>
      <c r="BI38" s="193"/>
    </row>
    <row r="39" spans="2:61" ht="16.5" customHeight="1" thickTop="1" thickBot="1">
      <c r="B39" s="413" t="s">
        <v>23</v>
      </c>
      <c r="C39" s="413"/>
      <c r="D39" s="413"/>
      <c r="E39" s="413"/>
      <c r="F39" s="413"/>
      <c r="G39" s="413"/>
      <c r="H39" s="413"/>
      <c r="I39" s="413"/>
      <c r="J39" s="413"/>
      <c r="K39" s="414" t="s">
        <v>258</v>
      </c>
      <c r="L39" s="414"/>
      <c r="M39" s="414"/>
      <c r="N39" s="414"/>
      <c r="O39" s="414"/>
      <c r="P39" s="414"/>
      <c r="Q39" s="414"/>
      <c r="R39" s="414"/>
      <c r="S39" s="414"/>
      <c r="T39" s="341" t="s">
        <v>177</v>
      </c>
      <c r="U39" s="342"/>
      <c r="V39" s="342"/>
      <c r="W39" s="342"/>
      <c r="X39" s="342"/>
      <c r="Y39" s="342"/>
      <c r="Z39" s="342"/>
      <c r="AA39" s="342"/>
      <c r="AB39" s="342"/>
      <c r="AC39" s="342"/>
      <c r="AD39" s="342"/>
      <c r="AE39" s="342"/>
      <c r="AF39" s="343"/>
      <c r="AG39" s="645">
        <v>1066</v>
      </c>
      <c r="AH39" s="646"/>
      <c r="AI39" s="646"/>
      <c r="AJ39" s="646"/>
      <c r="AK39" s="646"/>
      <c r="AL39" s="646"/>
      <c r="AM39" s="646"/>
      <c r="AN39" s="646"/>
      <c r="AO39" s="647"/>
      <c r="AP39" s="394" t="s">
        <v>24</v>
      </c>
      <c r="AQ39" s="395"/>
      <c r="AR39" s="395"/>
      <c r="AS39" s="395"/>
      <c r="AT39" s="395"/>
      <c r="AU39" s="395"/>
      <c r="AV39" s="395"/>
      <c r="AW39" s="395"/>
      <c r="AX39" s="395"/>
      <c r="AY39" s="400"/>
      <c r="AZ39" s="395" t="s">
        <v>25</v>
      </c>
      <c r="BA39" s="395"/>
      <c r="BB39" s="395"/>
      <c r="BC39" s="395"/>
      <c r="BD39" s="395"/>
      <c r="BE39" s="395"/>
      <c r="BF39" s="395"/>
      <c r="BG39" s="395"/>
      <c r="BH39" s="395"/>
      <c r="BI39" s="400"/>
    </row>
    <row r="40" spans="2:61" ht="16.5" customHeight="1" thickTop="1" thickBot="1">
      <c r="B40" s="413"/>
      <c r="C40" s="413"/>
      <c r="D40" s="413"/>
      <c r="E40" s="413"/>
      <c r="F40" s="413"/>
      <c r="G40" s="413"/>
      <c r="H40" s="413"/>
      <c r="I40" s="413"/>
      <c r="J40" s="413"/>
      <c r="K40" s="414"/>
      <c r="L40" s="414"/>
      <c r="M40" s="414"/>
      <c r="N40" s="414"/>
      <c r="O40" s="414"/>
      <c r="P40" s="414"/>
      <c r="Q40" s="414"/>
      <c r="R40" s="414"/>
      <c r="S40" s="414"/>
      <c r="T40" s="344"/>
      <c r="U40" s="345"/>
      <c r="V40" s="345"/>
      <c r="W40" s="345"/>
      <c r="X40" s="345"/>
      <c r="Y40" s="345"/>
      <c r="Z40" s="345"/>
      <c r="AA40" s="345"/>
      <c r="AB40" s="345"/>
      <c r="AC40" s="345"/>
      <c r="AD40" s="345"/>
      <c r="AE40" s="345"/>
      <c r="AF40" s="346"/>
      <c r="AG40" s="648"/>
      <c r="AH40" s="649"/>
      <c r="AI40" s="649"/>
      <c r="AJ40" s="649"/>
      <c r="AK40" s="649"/>
      <c r="AL40" s="649"/>
      <c r="AM40" s="649"/>
      <c r="AN40" s="649"/>
      <c r="AO40" s="650"/>
      <c r="AP40" s="396"/>
      <c r="AQ40" s="397"/>
      <c r="AR40" s="397"/>
      <c r="AS40" s="397"/>
      <c r="AT40" s="397"/>
      <c r="AU40" s="397"/>
      <c r="AV40" s="397"/>
      <c r="AW40" s="397"/>
      <c r="AX40" s="397"/>
      <c r="AY40" s="401"/>
      <c r="AZ40" s="397"/>
      <c r="BA40" s="397"/>
      <c r="BB40" s="397"/>
      <c r="BC40" s="397"/>
      <c r="BD40" s="397"/>
      <c r="BE40" s="397"/>
      <c r="BF40" s="397"/>
      <c r="BG40" s="397"/>
      <c r="BH40" s="397"/>
      <c r="BI40" s="401"/>
    </row>
    <row r="41" spans="2:61" ht="16.5" customHeight="1" thickTop="1" thickBot="1">
      <c r="B41" s="413"/>
      <c r="C41" s="413"/>
      <c r="D41" s="413"/>
      <c r="E41" s="413"/>
      <c r="F41" s="413"/>
      <c r="G41" s="413"/>
      <c r="H41" s="413"/>
      <c r="I41" s="413"/>
      <c r="J41" s="413"/>
      <c r="K41" s="414"/>
      <c r="L41" s="414"/>
      <c r="M41" s="414"/>
      <c r="N41" s="414"/>
      <c r="O41" s="414"/>
      <c r="P41" s="414"/>
      <c r="Q41" s="414"/>
      <c r="R41" s="414"/>
      <c r="S41" s="414"/>
      <c r="T41" s="347"/>
      <c r="U41" s="348"/>
      <c r="V41" s="348"/>
      <c r="W41" s="348"/>
      <c r="X41" s="348"/>
      <c r="Y41" s="348"/>
      <c r="Z41" s="348"/>
      <c r="AA41" s="348"/>
      <c r="AB41" s="348"/>
      <c r="AC41" s="348"/>
      <c r="AD41" s="348"/>
      <c r="AE41" s="348"/>
      <c r="AF41" s="349"/>
      <c r="AG41" s="651"/>
      <c r="AH41" s="652"/>
      <c r="AI41" s="652"/>
      <c r="AJ41" s="652"/>
      <c r="AK41" s="652"/>
      <c r="AL41" s="652"/>
      <c r="AM41" s="652"/>
      <c r="AN41" s="652"/>
      <c r="AO41" s="653"/>
      <c r="AP41" s="398"/>
      <c r="AQ41" s="399"/>
      <c r="AR41" s="399"/>
      <c r="AS41" s="399"/>
      <c r="AT41" s="399"/>
      <c r="AU41" s="399"/>
      <c r="AV41" s="399"/>
      <c r="AW41" s="399"/>
      <c r="AX41" s="399"/>
      <c r="AY41" s="402"/>
      <c r="AZ41" s="399"/>
      <c r="BA41" s="399"/>
      <c r="BB41" s="399"/>
      <c r="BC41" s="399"/>
      <c r="BD41" s="399"/>
      <c r="BE41" s="399"/>
      <c r="BF41" s="399"/>
      <c r="BG41" s="399"/>
      <c r="BH41" s="399"/>
      <c r="BI41" s="402"/>
    </row>
    <row r="42" spans="2:61" ht="16.5" customHeight="1" thickTop="1" thickBot="1">
      <c r="B42" s="413" t="s">
        <v>26</v>
      </c>
      <c r="C42" s="413"/>
      <c r="D42" s="413"/>
      <c r="E42" s="413"/>
      <c r="F42" s="413"/>
      <c r="G42" s="413"/>
      <c r="H42" s="413"/>
      <c r="I42" s="413"/>
      <c r="J42" s="413"/>
      <c r="K42" s="441" t="s">
        <v>257</v>
      </c>
      <c r="L42" s="441"/>
      <c r="M42" s="441"/>
      <c r="N42" s="441"/>
      <c r="O42" s="441"/>
      <c r="P42" s="441"/>
      <c r="Q42" s="441"/>
      <c r="R42" s="441"/>
      <c r="S42" s="441"/>
      <c r="T42" s="341" t="s">
        <v>27</v>
      </c>
      <c r="U42" s="342"/>
      <c r="V42" s="342"/>
      <c r="W42" s="342"/>
      <c r="X42" s="342"/>
      <c r="Y42" s="342"/>
      <c r="Z42" s="342"/>
      <c r="AA42" s="342"/>
      <c r="AB42" s="342"/>
      <c r="AC42" s="342"/>
      <c r="AD42" s="342"/>
      <c r="AE42" s="342"/>
      <c r="AF42" s="343"/>
      <c r="AG42" s="654">
        <v>1037</v>
      </c>
      <c r="AH42" s="654"/>
      <c r="AI42" s="654"/>
      <c r="AJ42" s="654"/>
      <c r="AK42" s="654"/>
      <c r="AL42" s="654"/>
      <c r="AM42" s="654"/>
      <c r="AN42" s="654"/>
      <c r="AO42" s="654"/>
      <c r="AP42" s="413" t="s">
        <v>28</v>
      </c>
      <c r="AQ42" s="413"/>
      <c r="AR42" s="413"/>
      <c r="AS42" s="413"/>
      <c r="AT42" s="413"/>
      <c r="AU42" s="413"/>
      <c r="AV42" s="413"/>
      <c r="AW42" s="413" t="s">
        <v>307</v>
      </c>
      <c r="AX42" s="413"/>
      <c r="AY42" s="413"/>
      <c r="AZ42" s="341" t="s">
        <v>178</v>
      </c>
      <c r="BA42" s="342"/>
      <c r="BB42" s="342"/>
      <c r="BC42" s="342"/>
      <c r="BD42" s="342"/>
      <c r="BE42" s="343"/>
      <c r="BF42" s="416">
        <f>BF48-BF45</f>
        <v>21</v>
      </c>
      <c r="BG42" s="417"/>
      <c r="BH42" s="407" t="str">
        <f>IFERROR(BF42/($N$231*0.06),"-")</f>
        <v>-</v>
      </c>
      <c r="BI42" s="408"/>
    </row>
    <row r="43" spans="2:61" ht="16.5" customHeight="1" thickTop="1" thickBot="1">
      <c r="B43" s="413"/>
      <c r="C43" s="413"/>
      <c r="D43" s="413"/>
      <c r="E43" s="413"/>
      <c r="F43" s="413"/>
      <c r="G43" s="413"/>
      <c r="H43" s="413"/>
      <c r="I43" s="413"/>
      <c r="J43" s="413"/>
      <c r="K43" s="441"/>
      <c r="L43" s="441"/>
      <c r="M43" s="441"/>
      <c r="N43" s="441"/>
      <c r="O43" s="441"/>
      <c r="P43" s="441"/>
      <c r="Q43" s="441"/>
      <c r="R43" s="441"/>
      <c r="S43" s="441"/>
      <c r="T43" s="344"/>
      <c r="U43" s="345"/>
      <c r="V43" s="345"/>
      <c r="W43" s="345"/>
      <c r="X43" s="345"/>
      <c r="Y43" s="345"/>
      <c r="Z43" s="345"/>
      <c r="AA43" s="345"/>
      <c r="AB43" s="345"/>
      <c r="AC43" s="345"/>
      <c r="AD43" s="345"/>
      <c r="AE43" s="345"/>
      <c r="AF43" s="346"/>
      <c r="AG43" s="654"/>
      <c r="AH43" s="654"/>
      <c r="AI43" s="654"/>
      <c r="AJ43" s="654"/>
      <c r="AK43" s="654"/>
      <c r="AL43" s="654"/>
      <c r="AM43" s="654"/>
      <c r="AN43" s="654"/>
      <c r="AO43" s="654"/>
      <c r="AP43" s="413"/>
      <c r="AQ43" s="413"/>
      <c r="AR43" s="413"/>
      <c r="AS43" s="413"/>
      <c r="AT43" s="413"/>
      <c r="AU43" s="413"/>
      <c r="AV43" s="413"/>
      <c r="AW43" s="413"/>
      <c r="AX43" s="413"/>
      <c r="AY43" s="413"/>
      <c r="AZ43" s="344"/>
      <c r="BA43" s="345"/>
      <c r="BB43" s="345"/>
      <c r="BC43" s="345"/>
      <c r="BD43" s="345"/>
      <c r="BE43" s="346"/>
      <c r="BF43" s="418"/>
      <c r="BG43" s="419"/>
      <c r="BH43" s="409"/>
      <c r="BI43" s="410"/>
    </row>
    <row r="44" spans="2:61" ht="16.5" customHeight="1" thickTop="1" thickBot="1">
      <c r="B44" s="413"/>
      <c r="C44" s="413"/>
      <c r="D44" s="413"/>
      <c r="E44" s="413"/>
      <c r="F44" s="413"/>
      <c r="G44" s="413"/>
      <c r="H44" s="413"/>
      <c r="I44" s="413"/>
      <c r="J44" s="413"/>
      <c r="K44" s="441"/>
      <c r="L44" s="441"/>
      <c r="M44" s="441"/>
      <c r="N44" s="441"/>
      <c r="O44" s="441"/>
      <c r="P44" s="441"/>
      <c r="Q44" s="441"/>
      <c r="R44" s="441"/>
      <c r="S44" s="441"/>
      <c r="T44" s="347"/>
      <c r="U44" s="348"/>
      <c r="V44" s="348"/>
      <c r="W44" s="348"/>
      <c r="X44" s="348"/>
      <c r="Y44" s="348"/>
      <c r="Z44" s="348"/>
      <c r="AA44" s="348"/>
      <c r="AB44" s="348"/>
      <c r="AC44" s="348"/>
      <c r="AD44" s="348"/>
      <c r="AE44" s="348"/>
      <c r="AF44" s="349"/>
      <c r="AG44" s="654"/>
      <c r="AH44" s="654"/>
      <c r="AI44" s="654"/>
      <c r="AJ44" s="654"/>
      <c r="AK44" s="654"/>
      <c r="AL44" s="654"/>
      <c r="AM44" s="654"/>
      <c r="AN44" s="654"/>
      <c r="AO44" s="654"/>
      <c r="AP44" s="413"/>
      <c r="AQ44" s="413"/>
      <c r="AR44" s="413"/>
      <c r="AS44" s="413"/>
      <c r="AT44" s="413"/>
      <c r="AU44" s="413"/>
      <c r="AV44" s="413"/>
      <c r="AW44" s="413"/>
      <c r="AX44" s="413"/>
      <c r="AY44" s="413"/>
      <c r="AZ44" s="347"/>
      <c r="BA44" s="348"/>
      <c r="BB44" s="348"/>
      <c r="BC44" s="348"/>
      <c r="BD44" s="348"/>
      <c r="BE44" s="349"/>
      <c r="BF44" s="420"/>
      <c r="BG44" s="421"/>
      <c r="BH44" s="411"/>
      <c r="BI44" s="412"/>
    </row>
    <row r="45" spans="2:61" ht="16.5" customHeight="1" thickTop="1" thickBot="1">
      <c r="B45" s="413" t="s">
        <v>29</v>
      </c>
      <c r="C45" s="413"/>
      <c r="D45" s="413"/>
      <c r="E45" s="413"/>
      <c r="F45" s="413"/>
      <c r="G45" s="413"/>
      <c r="H45" s="413"/>
      <c r="I45" s="413"/>
      <c r="J45" s="413"/>
      <c r="K45" s="431" t="s">
        <v>256</v>
      </c>
      <c r="L45" s="431"/>
      <c r="M45" s="431"/>
      <c r="N45" s="431"/>
      <c r="O45" s="431"/>
      <c r="P45" s="431"/>
      <c r="Q45" s="431"/>
      <c r="R45" s="431"/>
      <c r="S45" s="431"/>
      <c r="T45" s="341" t="s">
        <v>30</v>
      </c>
      <c r="U45" s="342"/>
      <c r="V45" s="342"/>
      <c r="W45" s="342"/>
      <c r="X45" s="342"/>
      <c r="Y45" s="342"/>
      <c r="Z45" s="342"/>
      <c r="AA45" s="342"/>
      <c r="AB45" s="342"/>
      <c r="AC45" s="342"/>
      <c r="AD45" s="342"/>
      <c r="AE45" s="342"/>
      <c r="AF45" s="343"/>
      <c r="AG45" s="432">
        <f>AG39-'17.02'!AG39</f>
        <v>0</v>
      </c>
      <c r="AH45" s="433"/>
      <c r="AI45" s="433"/>
      <c r="AJ45" s="433"/>
      <c r="AK45" s="433"/>
      <c r="AL45" s="433"/>
      <c r="AM45" s="433"/>
      <c r="AN45" s="433"/>
      <c r="AO45" s="434"/>
      <c r="AP45" s="413" t="s">
        <v>31</v>
      </c>
      <c r="AQ45" s="413"/>
      <c r="AR45" s="413"/>
      <c r="AS45" s="413"/>
      <c r="AT45" s="413"/>
      <c r="AU45" s="413"/>
      <c r="AV45" s="413"/>
      <c r="AW45" s="413">
        <v>170</v>
      </c>
      <c r="AX45" s="413"/>
      <c r="AY45" s="413"/>
      <c r="AZ45" s="341" t="s">
        <v>179</v>
      </c>
      <c r="BA45" s="342"/>
      <c r="BB45" s="342"/>
      <c r="BC45" s="342"/>
      <c r="BD45" s="342"/>
      <c r="BE45" s="343"/>
      <c r="BF45" s="416">
        <f>'17.02'!BF45</f>
        <v>70</v>
      </c>
      <c r="BG45" s="417"/>
      <c r="BH45" s="407" t="str">
        <f>IFERROR(BF45/($N$231*0.06),"-")</f>
        <v>-</v>
      </c>
      <c r="BI45" s="408"/>
    </row>
    <row r="46" spans="2:61" ht="16.5" customHeight="1" thickTop="1" thickBot="1">
      <c r="B46" s="413"/>
      <c r="C46" s="413"/>
      <c r="D46" s="413"/>
      <c r="E46" s="413"/>
      <c r="F46" s="413"/>
      <c r="G46" s="413"/>
      <c r="H46" s="413"/>
      <c r="I46" s="413"/>
      <c r="J46" s="413"/>
      <c r="K46" s="431"/>
      <c r="L46" s="431"/>
      <c r="M46" s="431"/>
      <c r="N46" s="431"/>
      <c r="O46" s="431"/>
      <c r="P46" s="431"/>
      <c r="Q46" s="431"/>
      <c r="R46" s="431"/>
      <c r="S46" s="431"/>
      <c r="T46" s="344"/>
      <c r="U46" s="345"/>
      <c r="V46" s="345"/>
      <c r="W46" s="345"/>
      <c r="X46" s="345"/>
      <c r="Y46" s="345"/>
      <c r="Z46" s="345"/>
      <c r="AA46" s="345"/>
      <c r="AB46" s="345"/>
      <c r="AC46" s="345"/>
      <c r="AD46" s="345"/>
      <c r="AE46" s="345"/>
      <c r="AF46" s="346"/>
      <c r="AG46" s="435"/>
      <c r="AH46" s="436"/>
      <c r="AI46" s="436"/>
      <c r="AJ46" s="436"/>
      <c r="AK46" s="436"/>
      <c r="AL46" s="436"/>
      <c r="AM46" s="436"/>
      <c r="AN46" s="436"/>
      <c r="AO46" s="437"/>
      <c r="AP46" s="413"/>
      <c r="AQ46" s="413"/>
      <c r="AR46" s="413"/>
      <c r="AS46" s="413"/>
      <c r="AT46" s="413"/>
      <c r="AU46" s="413"/>
      <c r="AV46" s="413"/>
      <c r="AW46" s="413"/>
      <c r="AX46" s="413"/>
      <c r="AY46" s="413"/>
      <c r="AZ46" s="344"/>
      <c r="BA46" s="345"/>
      <c r="BB46" s="345"/>
      <c r="BC46" s="345"/>
      <c r="BD46" s="345"/>
      <c r="BE46" s="346"/>
      <c r="BF46" s="418"/>
      <c r="BG46" s="419"/>
      <c r="BH46" s="409"/>
      <c r="BI46" s="410"/>
    </row>
    <row r="47" spans="2:61" ht="16.5" customHeight="1" thickTop="1" thickBot="1">
      <c r="B47" s="413"/>
      <c r="C47" s="413"/>
      <c r="D47" s="413"/>
      <c r="E47" s="413"/>
      <c r="F47" s="413"/>
      <c r="G47" s="413"/>
      <c r="H47" s="413"/>
      <c r="I47" s="413"/>
      <c r="J47" s="413"/>
      <c r="K47" s="431"/>
      <c r="L47" s="431"/>
      <c r="M47" s="431"/>
      <c r="N47" s="431"/>
      <c r="O47" s="431"/>
      <c r="P47" s="431"/>
      <c r="Q47" s="431"/>
      <c r="R47" s="431"/>
      <c r="S47" s="431"/>
      <c r="T47" s="347"/>
      <c r="U47" s="348"/>
      <c r="V47" s="348"/>
      <c r="W47" s="348"/>
      <c r="X47" s="348"/>
      <c r="Y47" s="348"/>
      <c r="Z47" s="348"/>
      <c r="AA47" s="348"/>
      <c r="AB47" s="348"/>
      <c r="AC47" s="348"/>
      <c r="AD47" s="348"/>
      <c r="AE47" s="348"/>
      <c r="AF47" s="349"/>
      <c r="AG47" s="438"/>
      <c r="AH47" s="439"/>
      <c r="AI47" s="439"/>
      <c r="AJ47" s="439"/>
      <c r="AK47" s="439"/>
      <c r="AL47" s="439"/>
      <c r="AM47" s="439"/>
      <c r="AN47" s="439"/>
      <c r="AO47" s="440"/>
      <c r="AP47" s="413"/>
      <c r="AQ47" s="413"/>
      <c r="AR47" s="413"/>
      <c r="AS47" s="413"/>
      <c r="AT47" s="413"/>
      <c r="AU47" s="413"/>
      <c r="AV47" s="413"/>
      <c r="AW47" s="413"/>
      <c r="AX47" s="413"/>
      <c r="AY47" s="413"/>
      <c r="AZ47" s="347"/>
      <c r="BA47" s="348"/>
      <c r="BB47" s="348"/>
      <c r="BC47" s="348"/>
      <c r="BD47" s="348"/>
      <c r="BE47" s="349"/>
      <c r="BF47" s="420"/>
      <c r="BG47" s="421"/>
      <c r="BH47" s="411"/>
      <c r="BI47" s="412"/>
    </row>
    <row r="48" spans="2:61" ht="15" customHeight="1" thickTop="1" thickBot="1">
      <c r="B48" s="413" t="s">
        <v>32</v>
      </c>
      <c r="C48" s="413"/>
      <c r="D48" s="413"/>
      <c r="E48" s="413"/>
      <c r="F48" s="413"/>
      <c r="G48" s="413"/>
      <c r="H48" s="413"/>
      <c r="I48" s="413"/>
      <c r="J48" s="413"/>
      <c r="K48" s="414"/>
      <c r="L48" s="414"/>
      <c r="M48" s="414"/>
      <c r="N48" s="414"/>
      <c r="O48" s="414"/>
      <c r="P48" s="414"/>
      <c r="Q48" s="414"/>
      <c r="R48" s="414"/>
      <c r="S48" s="414"/>
      <c r="T48" s="341" t="s">
        <v>33</v>
      </c>
      <c r="U48" s="342"/>
      <c r="V48" s="342"/>
      <c r="W48" s="342"/>
      <c r="X48" s="342"/>
      <c r="Y48" s="342"/>
      <c r="Z48" s="342"/>
      <c r="AA48" s="342"/>
      <c r="AB48" s="342"/>
      <c r="AC48" s="342"/>
      <c r="AD48" s="342"/>
      <c r="AE48" s="342"/>
      <c r="AF48" s="343"/>
      <c r="AG48" s="422" t="s">
        <v>456</v>
      </c>
      <c r="AH48" s="423"/>
      <c r="AI48" s="423"/>
      <c r="AJ48" s="423"/>
      <c r="AK48" s="423"/>
      <c r="AL48" s="423"/>
      <c r="AM48" s="423"/>
      <c r="AN48" s="423"/>
      <c r="AO48" s="424"/>
      <c r="AP48" s="341" t="s">
        <v>34</v>
      </c>
      <c r="AQ48" s="342"/>
      <c r="AR48" s="342"/>
      <c r="AS48" s="342"/>
      <c r="AT48" s="342"/>
      <c r="AU48" s="342"/>
      <c r="AV48" s="343"/>
      <c r="AW48" s="413">
        <v>1776</v>
      </c>
      <c r="AX48" s="413"/>
      <c r="AY48" s="413"/>
      <c r="AZ48" s="341" t="s">
        <v>180</v>
      </c>
      <c r="BA48" s="342"/>
      <c r="BB48" s="342"/>
      <c r="BC48" s="342"/>
      <c r="BD48" s="342"/>
      <c r="BE48" s="343"/>
      <c r="BF48" s="416">
        <f>E279</f>
        <v>91</v>
      </c>
      <c r="BG48" s="417"/>
      <c r="BH48" s="407" t="str">
        <f>IFERROR(BF48/(N231*0.06),"-")</f>
        <v>-</v>
      </c>
      <c r="BI48" s="408"/>
    </row>
    <row r="49" spans="2:64" ht="15" customHeight="1" thickTop="1" thickBot="1">
      <c r="B49" s="413"/>
      <c r="C49" s="413"/>
      <c r="D49" s="413"/>
      <c r="E49" s="413"/>
      <c r="F49" s="413"/>
      <c r="G49" s="413"/>
      <c r="H49" s="413"/>
      <c r="I49" s="413"/>
      <c r="J49" s="413"/>
      <c r="K49" s="414"/>
      <c r="L49" s="414"/>
      <c r="M49" s="414"/>
      <c r="N49" s="414"/>
      <c r="O49" s="414"/>
      <c r="P49" s="414"/>
      <c r="Q49" s="414"/>
      <c r="R49" s="414"/>
      <c r="S49" s="414"/>
      <c r="T49" s="344"/>
      <c r="U49" s="345"/>
      <c r="V49" s="345"/>
      <c r="W49" s="345"/>
      <c r="X49" s="345"/>
      <c r="Y49" s="345"/>
      <c r="Z49" s="345"/>
      <c r="AA49" s="345"/>
      <c r="AB49" s="345"/>
      <c r="AC49" s="345"/>
      <c r="AD49" s="345"/>
      <c r="AE49" s="345"/>
      <c r="AF49" s="346"/>
      <c r="AG49" s="425"/>
      <c r="AH49" s="426"/>
      <c r="AI49" s="426"/>
      <c r="AJ49" s="426"/>
      <c r="AK49" s="426"/>
      <c r="AL49" s="426"/>
      <c r="AM49" s="426"/>
      <c r="AN49" s="426"/>
      <c r="AO49" s="427"/>
      <c r="AP49" s="344"/>
      <c r="AQ49" s="345"/>
      <c r="AR49" s="345"/>
      <c r="AS49" s="345"/>
      <c r="AT49" s="345"/>
      <c r="AU49" s="345"/>
      <c r="AV49" s="346"/>
      <c r="AW49" s="413"/>
      <c r="AX49" s="413"/>
      <c r="AY49" s="413"/>
      <c r="AZ49" s="344"/>
      <c r="BA49" s="345"/>
      <c r="BB49" s="345"/>
      <c r="BC49" s="345"/>
      <c r="BD49" s="345"/>
      <c r="BE49" s="346"/>
      <c r="BF49" s="418"/>
      <c r="BG49" s="419"/>
      <c r="BH49" s="409"/>
      <c r="BI49" s="410"/>
    </row>
    <row r="50" spans="2:64" ht="15" customHeight="1" thickTop="1" thickBot="1">
      <c r="B50" s="413"/>
      <c r="C50" s="413"/>
      <c r="D50" s="413"/>
      <c r="E50" s="413"/>
      <c r="F50" s="413"/>
      <c r="G50" s="413"/>
      <c r="H50" s="413"/>
      <c r="I50" s="413"/>
      <c r="J50" s="413"/>
      <c r="K50" s="414"/>
      <c r="L50" s="414"/>
      <c r="M50" s="414"/>
      <c r="N50" s="414"/>
      <c r="O50" s="414"/>
      <c r="P50" s="414"/>
      <c r="Q50" s="414"/>
      <c r="R50" s="414"/>
      <c r="S50" s="414"/>
      <c r="T50" s="347"/>
      <c r="U50" s="348"/>
      <c r="V50" s="348"/>
      <c r="W50" s="348"/>
      <c r="X50" s="348"/>
      <c r="Y50" s="348"/>
      <c r="Z50" s="348"/>
      <c r="AA50" s="348"/>
      <c r="AB50" s="348"/>
      <c r="AC50" s="348"/>
      <c r="AD50" s="348"/>
      <c r="AE50" s="348"/>
      <c r="AF50" s="349"/>
      <c r="AG50" s="428"/>
      <c r="AH50" s="429"/>
      <c r="AI50" s="429"/>
      <c r="AJ50" s="429"/>
      <c r="AK50" s="429"/>
      <c r="AL50" s="429"/>
      <c r="AM50" s="429"/>
      <c r="AN50" s="429"/>
      <c r="AO50" s="430"/>
      <c r="AP50" s="347"/>
      <c r="AQ50" s="348"/>
      <c r="AR50" s="348"/>
      <c r="AS50" s="348"/>
      <c r="AT50" s="348"/>
      <c r="AU50" s="348"/>
      <c r="AV50" s="349"/>
      <c r="AW50" s="413"/>
      <c r="AX50" s="413"/>
      <c r="AY50" s="413"/>
      <c r="AZ50" s="347"/>
      <c r="BA50" s="348"/>
      <c r="BB50" s="348"/>
      <c r="BC50" s="348"/>
      <c r="BD50" s="348"/>
      <c r="BE50" s="349"/>
      <c r="BF50" s="420"/>
      <c r="BG50" s="421"/>
      <c r="BH50" s="411"/>
      <c r="BI50" s="412"/>
    </row>
    <row r="51" spans="2:64" ht="15" customHeight="1" thickTop="1" thickBot="1">
      <c r="B51" s="413" t="s">
        <v>35</v>
      </c>
      <c r="C51" s="413"/>
      <c r="D51" s="413"/>
      <c r="E51" s="413"/>
      <c r="F51" s="413"/>
      <c r="G51" s="413"/>
      <c r="H51" s="413"/>
      <c r="I51" s="413"/>
      <c r="J51" s="413"/>
      <c r="K51" s="414" t="s">
        <v>133</v>
      </c>
      <c r="L51" s="414"/>
      <c r="M51" s="414"/>
      <c r="N51" s="414"/>
      <c r="O51" s="414"/>
      <c r="P51" s="414"/>
      <c r="Q51" s="414"/>
      <c r="R51" s="414"/>
      <c r="S51" s="414"/>
      <c r="T51" s="413"/>
      <c r="U51" s="413"/>
      <c r="V51" s="413"/>
      <c r="W51" s="413"/>
      <c r="X51" s="413"/>
      <c r="Y51" s="413"/>
      <c r="Z51" s="413"/>
      <c r="AA51" s="413"/>
      <c r="AB51" s="413"/>
      <c r="AC51" s="413"/>
      <c r="AD51" s="413"/>
      <c r="AE51" s="413"/>
      <c r="AF51" s="413"/>
      <c r="AG51" s="413"/>
      <c r="AH51" s="413"/>
      <c r="AI51" s="413"/>
      <c r="AJ51" s="413"/>
      <c r="AK51" s="413"/>
      <c r="AL51" s="413"/>
      <c r="AM51" s="413"/>
      <c r="AN51" s="413"/>
      <c r="AO51" s="413"/>
      <c r="AP51" s="341"/>
      <c r="AQ51" s="342"/>
      <c r="AR51" s="342"/>
      <c r="AS51" s="342"/>
      <c r="AT51" s="342"/>
      <c r="AU51" s="342"/>
      <c r="AV51" s="343"/>
      <c r="AW51" s="413"/>
      <c r="AX51" s="413"/>
      <c r="AY51" s="413"/>
      <c r="AZ51" s="341" t="s">
        <v>181</v>
      </c>
      <c r="BA51" s="342"/>
      <c r="BB51" s="342"/>
      <c r="BC51" s="342"/>
      <c r="BD51" s="342"/>
      <c r="BE51" s="343"/>
      <c r="BF51" s="416">
        <f>IFERROR(BF48+B279,"-")</f>
        <v>123</v>
      </c>
      <c r="BG51" s="417"/>
      <c r="BH51" s="407" t="str">
        <f>IFERROR(BF51/(N231*0.06),"-")</f>
        <v>-</v>
      </c>
      <c r="BI51" s="408"/>
    </row>
    <row r="52" spans="2:64" ht="15" customHeight="1" thickTop="1" thickBot="1">
      <c r="B52" s="413"/>
      <c r="C52" s="413"/>
      <c r="D52" s="413"/>
      <c r="E52" s="413"/>
      <c r="F52" s="413"/>
      <c r="G52" s="413"/>
      <c r="H52" s="413"/>
      <c r="I52" s="413"/>
      <c r="J52" s="413"/>
      <c r="K52" s="414"/>
      <c r="L52" s="414"/>
      <c r="M52" s="414"/>
      <c r="N52" s="414"/>
      <c r="O52" s="414"/>
      <c r="P52" s="414"/>
      <c r="Q52" s="414"/>
      <c r="R52" s="414"/>
      <c r="S52" s="414"/>
      <c r="T52" s="413"/>
      <c r="U52" s="413"/>
      <c r="V52" s="413"/>
      <c r="W52" s="413"/>
      <c r="X52" s="413"/>
      <c r="Y52" s="413"/>
      <c r="Z52" s="413"/>
      <c r="AA52" s="413"/>
      <c r="AB52" s="413"/>
      <c r="AC52" s="413"/>
      <c r="AD52" s="413"/>
      <c r="AE52" s="413"/>
      <c r="AF52" s="413"/>
      <c r="AG52" s="413"/>
      <c r="AH52" s="413"/>
      <c r="AI52" s="413"/>
      <c r="AJ52" s="413"/>
      <c r="AK52" s="413"/>
      <c r="AL52" s="413"/>
      <c r="AM52" s="413"/>
      <c r="AN52" s="413"/>
      <c r="AO52" s="413"/>
      <c r="AP52" s="344"/>
      <c r="AQ52" s="345"/>
      <c r="AR52" s="345"/>
      <c r="AS52" s="345"/>
      <c r="AT52" s="345"/>
      <c r="AU52" s="345"/>
      <c r="AV52" s="346"/>
      <c r="AW52" s="413"/>
      <c r="AX52" s="413"/>
      <c r="AY52" s="413"/>
      <c r="AZ52" s="344"/>
      <c r="BA52" s="345"/>
      <c r="BB52" s="345"/>
      <c r="BC52" s="345"/>
      <c r="BD52" s="345"/>
      <c r="BE52" s="346"/>
      <c r="BF52" s="418"/>
      <c r="BG52" s="419"/>
      <c r="BH52" s="409"/>
      <c r="BI52" s="410"/>
    </row>
    <row r="53" spans="2:64" ht="15" customHeight="1" thickTop="1" thickBot="1">
      <c r="B53" s="413"/>
      <c r="C53" s="413"/>
      <c r="D53" s="413"/>
      <c r="E53" s="413"/>
      <c r="F53" s="413"/>
      <c r="G53" s="413"/>
      <c r="H53" s="413"/>
      <c r="I53" s="413"/>
      <c r="J53" s="413"/>
      <c r="K53" s="414"/>
      <c r="L53" s="414"/>
      <c r="M53" s="414"/>
      <c r="N53" s="414"/>
      <c r="O53" s="414"/>
      <c r="P53" s="414"/>
      <c r="Q53" s="414"/>
      <c r="R53" s="414"/>
      <c r="S53" s="414"/>
      <c r="T53" s="413"/>
      <c r="U53" s="413"/>
      <c r="V53" s="413"/>
      <c r="W53" s="413"/>
      <c r="X53" s="413"/>
      <c r="Y53" s="413"/>
      <c r="Z53" s="413"/>
      <c r="AA53" s="413"/>
      <c r="AB53" s="413"/>
      <c r="AC53" s="413"/>
      <c r="AD53" s="413"/>
      <c r="AE53" s="413"/>
      <c r="AF53" s="413"/>
      <c r="AG53" s="413"/>
      <c r="AH53" s="413"/>
      <c r="AI53" s="413"/>
      <c r="AJ53" s="413"/>
      <c r="AK53" s="413"/>
      <c r="AL53" s="413"/>
      <c r="AM53" s="413"/>
      <c r="AN53" s="413"/>
      <c r="AO53" s="413"/>
      <c r="AP53" s="347"/>
      <c r="AQ53" s="348"/>
      <c r="AR53" s="348"/>
      <c r="AS53" s="348"/>
      <c r="AT53" s="348"/>
      <c r="AU53" s="348"/>
      <c r="AV53" s="349"/>
      <c r="AW53" s="413"/>
      <c r="AX53" s="413"/>
      <c r="AY53" s="413"/>
      <c r="AZ53" s="347"/>
      <c r="BA53" s="348"/>
      <c r="BB53" s="348"/>
      <c r="BC53" s="348"/>
      <c r="BD53" s="348"/>
      <c r="BE53" s="349"/>
      <c r="BF53" s="420"/>
      <c r="BG53" s="421"/>
      <c r="BH53" s="411"/>
      <c r="BI53" s="412"/>
    </row>
    <row r="54" spans="2:64" ht="15.75" customHeight="1" thickTop="1">
      <c r="B54" s="394" t="s">
        <v>36</v>
      </c>
      <c r="C54" s="395"/>
      <c r="D54" s="395"/>
      <c r="E54" s="395"/>
      <c r="F54" s="395"/>
      <c r="G54" s="395"/>
      <c r="H54" s="395"/>
      <c r="I54" s="395"/>
      <c r="J54" s="395"/>
      <c r="K54" s="395"/>
      <c r="L54" s="395"/>
      <c r="M54" s="395"/>
      <c r="N54" s="395"/>
      <c r="O54" s="395"/>
      <c r="P54" s="395"/>
      <c r="Q54" s="395"/>
      <c r="R54" s="395"/>
      <c r="S54" s="395"/>
      <c r="T54" s="395"/>
      <c r="U54" s="395"/>
      <c r="V54" s="395"/>
      <c r="W54" s="395"/>
      <c r="X54" s="395"/>
      <c r="Y54" s="395"/>
      <c r="Z54" s="395"/>
      <c r="AA54" s="395"/>
      <c r="AB54" s="395"/>
      <c r="AC54" s="395"/>
      <c r="AD54" s="395"/>
      <c r="AE54" s="395"/>
      <c r="AF54" s="395"/>
      <c r="AG54" s="395" t="s">
        <v>37</v>
      </c>
      <c r="AH54" s="395"/>
      <c r="AI54" s="395"/>
      <c r="AJ54" s="395"/>
      <c r="AK54" s="395"/>
      <c r="AL54" s="395"/>
      <c r="AM54" s="395"/>
      <c r="AN54" s="395"/>
      <c r="AO54" s="395"/>
      <c r="AP54" s="395"/>
      <c r="AQ54" s="395"/>
      <c r="AR54" s="395"/>
      <c r="AS54" s="395"/>
      <c r="AT54" s="395"/>
      <c r="AU54" s="395"/>
      <c r="AV54" s="395"/>
      <c r="AW54" s="395"/>
      <c r="AX54" s="395"/>
      <c r="AY54" s="395"/>
      <c r="AZ54" s="395"/>
      <c r="BA54" s="395"/>
      <c r="BB54" s="395"/>
      <c r="BC54" s="395"/>
      <c r="BD54" s="395"/>
      <c r="BE54" s="395"/>
      <c r="BF54" s="395"/>
      <c r="BG54" s="395"/>
      <c r="BH54" s="395"/>
      <c r="BI54" s="400"/>
    </row>
    <row r="55" spans="2:64" ht="15" customHeight="1">
      <c r="B55" s="396"/>
      <c r="C55" s="397"/>
      <c r="D55" s="397"/>
      <c r="E55" s="397"/>
      <c r="F55" s="397"/>
      <c r="G55" s="397"/>
      <c r="H55" s="397"/>
      <c r="I55" s="397"/>
      <c r="J55" s="397"/>
      <c r="K55" s="397"/>
      <c r="L55" s="397"/>
      <c r="M55" s="397"/>
      <c r="N55" s="397"/>
      <c r="O55" s="397"/>
      <c r="P55" s="397"/>
      <c r="Q55" s="397"/>
      <c r="R55" s="397"/>
      <c r="S55" s="397"/>
      <c r="T55" s="397"/>
      <c r="U55" s="397"/>
      <c r="V55" s="397"/>
      <c r="W55" s="397"/>
      <c r="X55" s="397"/>
      <c r="Y55" s="397"/>
      <c r="Z55" s="397"/>
      <c r="AA55" s="397"/>
      <c r="AB55" s="397"/>
      <c r="AC55" s="397"/>
      <c r="AD55" s="397"/>
      <c r="AE55" s="397"/>
      <c r="AF55" s="397"/>
      <c r="AG55" s="397"/>
      <c r="AH55" s="397"/>
      <c r="AI55" s="397"/>
      <c r="AJ55" s="397"/>
      <c r="AK55" s="397"/>
      <c r="AL55" s="397"/>
      <c r="AM55" s="397"/>
      <c r="AN55" s="397"/>
      <c r="AO55" s="397"/>
      <c r="AP55" s="397"/>
      <c r="AQ55" s="397"/>
      <c r="AR55" s="397"/>
      <c r="AS55" s="397"/>
      <c r="AT55" s="397"/>
      <c r="AU55" s="397"/>
      <c r="AV55" s="397"/>
      <c r="AW55" s="397"/>
      <c r="AX55" s="397"/>
      <c r="AY55" s="397"/>
      <c r="AZ55" s="397"/>
      <c r="BA55" s="397"/>
      <c r="BB55" s="397"/>
      <c r="BC55" s="397"/>
      <c r="BD55" s="397"/>
      <c r="BE55" s="397"/>
      <c r="BF55" s="397"/>
      <c r="BG55" s="397"/>
      <c r="BH55" s="397"/>
      <c r="BI55" s="401"/>
    </row>
    <row r="56" spans="2:64" ht="15" customHeight="1">
      <c r="B56" s="396"/>
      <c r="C56" s="397"/>
      <c r="D56" s="397"/>
      <c r="E56" s="397"/>
      <c r="F56" s="397"/>
      <c r="G56" s="397"/>
      <c r="H56" s="397"/>
      <c r="I56" s="397"/>
      <c r="J56" s="397"/>
      <c r="K56" s="397"/>
      <c r="L56" s="397"/>
      <c r="M56" s="397"/>
      <c r="N56" s="397"/>
      <c r="O56" s="397"/>
      <c r="P56" s="397"/>
      <c r="Q56" s="397"/>
      <c r="R56" s="397"/>
      <c r="S56" s="397"/>
      <c r="T56" s="397"/>
      <c r="U56" s="397"/>
      <c r="V56" s="397"/>
      <c r="W56" s="397"/>
      <c r="X56" s="397"/>
      <c r="Y56" s="397"/>
      <c r="Z56" s="397"/>
      <c r="AA56" s="397"/>
      <c r="AB56" s="397"/>
      <c r="AC56" s="397"/>
      <c r="AD56" s="397"/>
      <c r="AE56" s="397"/>
      <c r="AF56" s="397"/>
      <c r="AG56" s="397"/>
      <c r="AH56" s="397"/>
      <c r="AI56" s="397"/>
      <c r="AJ56" s="397"/>
      <c r="AK56" s="397"/>
      <c r="AL56" s="397"/>
      <c r="AM56" s="397"/>
      <c r="AN56" s="397"/>
      <c r="AO56" s="397"/>
      <c r="AP56" s="397"/>
      <c r="AQ56" s="397"/>
      <c r="AR56" s="397"/>
      <c r="AS56" s="397"/>
      <c r="AT56" s="397"/>
      <c r="AU56" s="397"/>
      <c r="AV56" s="397"/>
      <c r="AW56" s="397"/>
      <c r="AX56" s="397"/>
      <c r="AY56" s="397"/>
      <c r="AZ56" s="397"/>
      <c r="BA56" s="397"/>
      <c r="BB56" s="397"/>
      <c r="BC56" s="397"/>
      <c r="BD56" s="397"/>
      <c r="BE56" s="397"/>
      <c r="BF56" s="397"/>
      <c r="BG56" s="397"/>
      <c r="BH56" s="397"/>
      <c r="BI56" s="401"/>
    </row>
    <row r="57" spans="2:64" ht="15.75" customHeight="1" thickBot="1">
      <c r="B57" s="398"/>
      <c r="C57" s="399"/>
      <c r="D57" s="399"/>
      <c r="E57" s="399"/>
      <c r="F57" s="399"/>
      <c r="G57" s="399"/>
      <c r="H57" s="399"/>
      <c r="I57" s="399"/>
      <c r="J57" s="399"/>
      <c r="K57" s="399"/>
      <c r="L57" s="399"/>
      <c r="M57" s="399"/>
      <c r="N57" s="399"/>
      <c r="O57" s="399"/>
      <c r="P57" s="399"/>
      <c r="Q57" s="399"/>
      <c r="R57" s="399"/>
      <c r="S57" s="399"/>
      <c r="T57" s="399"/>
      <c r="U57" s="399"/>
      <c r="V57" s="399"/>
      <c r="W57" s="399"/>
      <c r="X57" s="399"/>
      <c r="Y57" s="399"/>
      <c r="Z57" s="399"/>
      <c r="AA57" s="399"/>
      <c r="AB57" s="399"/>
      <c r="AC57" s="399"/>
      <c r="AD57" s="399"/>
      <c r="AE57" s="399"/>
      <c r="AF57" s="399"/>
      <c r="AG57" s="399"/>
      <c r="AH57" s="399"/>
      <c r="AI57" s="399"/>
      <c r="AJ57" s="399"/>
      <c r="AK57" s="399"/>
      <c r="AL57" s="399"/>
      <c r="AM57" s="399"/>
      <c r="AN57" s="399"/>
      <c r="AO57" s="399"/>
      <c r="AP57" s="399"/>
      <c r="AQ57" s="399"/>
      <c r="AR57" s="399"/>
      <c r="AS57" s="399"/>
      <c r="AT57" s="399"/>
      <c r="AU57" s="399"/>
      <c r="AV57" s="399"/>
      <c r="AW57" s="399"/>
      <c r="AX57" s="399"/>
      <c r="AY57" s="399"/>
      <c r="AZ57" s="399"/>
      <c r="BA57" s="399"/>
      <c r="BB57" s="399"/>
      <c r="BC57" s="399"/>
      <c r="BD57" s="399"/>
      <c r="BE57" s="399"/>
      <c r="BF57" s="399"/>
      <c r="BG57" s="399"/>
      <c r="BH57" s="399"/>
      <c r="BI57" s="402"/>
    </row>
    <row r="58" spans="2:64" ht="16.5" customHeight="1" thickTop="1" thickBot="1">
      <c r="B58" s="403" t="s">
        <v>182</v>
      </c>
      <c r="C58" s="403"/>
      <c r="D58" s="403"/>
      <c r="E58" s="403"/>
      <c r="F58" s="403"/>
      <c r="G58" s="403"/>
      <c r="H58" s="403"/>
      <c r="I58" s="403"/>
      <c r="J58" s="403"/>
      <c r="K58" s="403"/>
      <c r="L58" s="403"/>
      <c r="M58" s="403"/>
      <c r="N58" s="403"/>
      <c r="O58" s="403"/>
      <c r="P58" s="403"/>
      <c r="Q58" s="403"/>
      <c r="R58" s="403"/>
      <c r="S58" s="403"/>
      <c r="T58" s="403"/>
      <c r="U58" s="403"/>
      <c r="V58" s="403"/>
      <c r="W58" s="403"/>
      <c r="X58" s="403"/>
      <c r="Y58" s="403"/>
      <c r="Z58" s="403"/>
      <c r="AA58" s="403"/>
      <c r="AB58" s="403"/>
      <c r="AC58" s="403"/>
      <c r="AD58" s="403"/>
      <c r="AE58" s="403"/>
      <c r="AF58" s="403"/>
      <c r="AG58" s="403"/>
      <c r="AH58" s="403"/>
      <c r="AI58" s="403"/>
      <c r="AJ58" s="403"/>
      <c r="AK58" s="403"/>
      <c r="AL58" s="403"/>
      <c r="AM58" s="403"/>
      <c r="AN58" s="403"/>
      <c r="AO58" s="403"/>
      <c r="AP58" s="403"/>
      <c r="AQ58" s="403"/>
      <c r="AR58" s="403"/>
      <c r="AS58" s="403"/>
      <c r="AT58" s="403"/>
      <c r="AU58" s="403"/>
      <c r="AV58" s="403"/>
      <c r="AW58" s="403"/>
      <c r="AX58" s="403"/>
      <c r="AY58" s="403"/>
      <c r="AZ58" s="403"/>
      <c r="BA58" s="403"/>
      <c r="BB58" s="403"/>
      <c r="BC58" s="403"/>
      <c r="BD58" s="403"/>
      <c r="BE58" s="403"/>
      <c r="BF58" s="403"/>
      <c r="BG58" s="403"/>
      <c r="BH58" s="403"/>
      <c r="BI58" s="403"/>
    </row>
    <row r="59" spans="2:64" ht="16.5" customHeight="1" thickTop="1" thickBot="1">
      <c r="B59" s="404"/>
      <c r="C59" s="404"/>
      <c r="D59" s="404"/>
      <c r="E59" s="404"/>
      <c r="F59" s="404"/>
      <c r="G59" s="404"/>
      <c r="H59" s="404"/>
      <c r="I59" s="404"/>
      <c r="J59" s="404"/>
      <c r="K59" s="404"/>
      <c r="L59" s="404"/>
      <c r="M59" s="404"/>
      <c r="N59" s="404"/>
      <c r="O59" s="404"/>
      <c r="P59" s="404"/>
      <c r="Q59" s="404"/>
      <c r="R59" s="404"/>
      <c r="S59" s="404"/>
      <c r="T59" s="404"/>
      <c r="U59" s="404"/>
      <c r="V59" s="404"/>
      <c r="W59" s="404"/>
      <c r="X59" s="404"/>
      <c r="Y59" s="404"/>
      <c r="Z59" s="404"/>
      <c r="AA59" s="404"/>
      <c r="AB59" s="404"/>
      <c r="AC59" s="404"/>
      <c r="AD59" s="404"/>
      <c r="AE59" s="404"/>
      <c r="AF59" s="404"/>
      <c r="AG59" s="404"/>
      <c r="AH59" s="404"/>
      <c r="AI59" s="404"/>
      <c r="AJ59" s="404"/>
      <c r="AK59" s="404"/>
      <c r="AL59" s="404"/>
      <c r="AM59" s="404"/>
      <c r="AN59" s="404"/>
      <c r="AO59" s="404"/>
      <c r="AP59" s="404"/>
      <c r="AQ59" s="404"/>
      <c r="AR59" s="404"/>
      <c r="AS59" s="404"/>
      <c r="AT59" s="404"/>
      <c r="AU59" s="404"/>
      <c r="AV59" s="404"/>
      <c r="AW59" s="404"/>
      <c r="AX59" s="404"/>
      <c r="AY59" s="404"/>
      <c r="AZ59" s="404"/>
      <c r="BA59" s="404"/>
      <c r="BB59" s="404"/>
      <c r="BC59" s="404"/>
      <c r="BD59" s="404"/>
      <c r="BE59" s="404"/>
      <c r="BF59" s="404"/>
      <c r="BG59" s="404"/>
      <c r="BH59" s="404"/>
      <c r="BI59" s="404"/>
    </row>
    <row r="60" spans="2:64" ht="15" customHeight="1" thickTop="1" thickBot="1">
      <c r="B60" s="209" t="s">
        <v>38</v>
      </c>
      <c r="C60" s="210"/>
      <c r="D60" s="210"/>
      <c r="E60" s="210"/>
      <c r="F60" s="210"/>
      <c r="G60" s="210"/>
      <c r="H60" s="210"/>
      <c r="I60" s="210"/>
      <c r="J60" s="210"/>
      <c r="K60" s="210"/>
      <c r="L60" s="211"/>
      <c r="M60" s="405">
        <v>0.25</v>
      </c>
      <c r="N60" s="182"/>
      <c r="O60" s="182"/>
      <c r="P60" s="182"/>
      <c r="Q60" s="405">
        <v>0.45833333333333331</v>
      </c>
      <c r="R60" s="182"/>
      <c r="S60" s="182"/>
      <c r="T60" s="182"/>
      <c r="U60" s="405">
        <v>0.625</v>
      </c>
      <c r="V60" s="182"/>
      <c r="W60" s="182"/>
      <c r="X60" s="182"/>
      <c r="Y60" s="406" t="s">
        <v>131</v>
      </c>
      <c r="Z60" s="406"/>
      <c r="AA60" s="406"/>
      <c r="AB60" s="406"/>
      <c r="AC60" s="405" t="s">
        <v>39</v>
      </c>
      <c r="AD60" s="182"/>
      <c r="AE60" s="182"/>
      <c r="AF60" s="182"/>
      <c r="AG60" s="182" t="s">
        <v>40</v>
      </c>
      <c r="AH60" s="182"/>
      <c r="AI60" s="182"/>
      <c r="AJ60" s="182"/>
      <c r="AK60" s="182"/>
      <c r="AL60" s="182"/>
      <c r="AM60" s="182"/>
      <c r="AN60" s="182"/>
      <c r="AO60" s="182"/>
      <c r="AP60" s="182" t="s">
        <v>41</v>
      </c>
      <c r="AQ60" s="182"/>
      <c r="AR60" s="182"/>
      <c r="AS60" s="182"/>
      <c r="AT60" s="170" t="s">
        <v>42</v>
      </c>
      <c r="AU60" s="170"/>
      <c r="AV60" s="170"/>
      <c r="AW60" s="182" t="s">
        <v>43</v>
      </c>
      <c r="AX60" s="182"/>
      <c r="AY60" s="182"/>
      <c r="AZ60" s="182"/>
      <c r="BA60" s="182"/>
      <c r="BB60" s="182"/>
      <c r="BC60" s="58" t="s">
        <v>44</v>
      </c>
      <c r="BD60" s="60"/>
      <c r="BE60" s="387" t="s">
        <v>45</v>
      </c>
      <c r="BF60" s="388"/>
      <c r="BG60" s="182" t="s">
        <v>46</v>
      </c>
      <c r="BH60" s="182"/>
      <c r="BI60" s="182"/>
      <c r="BJ60" s="386" t="s">
        <v>255</v>
      </c>
      <c r="BK60" s="386"/>
      <c r="BL60" s="386"/>
    </row>
    <row r="61" spans="2:64" ht="15" customHeight="1" thickTop="1" thickBot="1">
      <c r="B61" s="212"/>
      <c r="C61" s="213"/>
      <c r="D61" s="213"/>
      <c r="E61" s="213"/>
      <c r="F61" s="213"/>
      <c r="G61" s="213"/>
      <c r="H61" s="213"/>
      <c r="I61" s="213"/>
      <c r="J61" s="213"/>
      <c r="K61" s="213"/>
      <c r="L61" s="214"/>
      <c r="M61" s="182"/>
      <c r="N61" s="182"/>
      <c r="O61" s="182"/>
      <c r="P61" s="182"/>
      <c r="Q61" s="182"/>
      <c r="R61" s="182"/>
      <c r="S61" s="182"/>
      <c r="T61" s="182"/>
      <c r="U61" s="182"/>
      <c r="V61" s="182"/>
      <c r="W61" s="182"/>
      <c r="X61" s="182"/>
      <c r="Y61" s="406"/>
      <c r="Z61" s="406"/>
      <c r="AA61" s="406"/>
      <c r="AB61" s="406"/>
      <c r="AC61" s="182"/>
      <c r="AD61" s="182"/>
      <c r="AE61" s="182"/>
      <c r="AF61" s="182"/>
      <c r="AG61" s="182"/>
      <c r="AH61" s="182"/>
      <c r="AI61" s="182"/>
      <c r="AJ61" s="182"/>
      <c r="AK61" s="182"/>
      <c r="AL61" s="182"/>
      <c r="AM61" s="182"/>
      <c r="AN61" s="182"/>
      <c r="AO61" s="182"/>
      <c r="AP61" s="182"/>
      <c r="AQ61" s="182"/>
      <c r="AR61" s="182"/>
      <c r="AS61" s="182"/>
      <c r="AT61" s="170"/>
      <c r="AU61" s="170"/>
      <c r="AV61" s="170"/>
      <c r="AW61" s="182"/>
      <c r="AX61" s="182"/>
      <c r="AY61" s="182"/>
      <c r="AZ61" s="182"/>
      <c r="BA61" s="182"/>
      <c r="BB61" s="182"/>
      <c r="BC61" s="61"/>
      <c r="BD61" s="63"/>
      <c r="BE61" s="389"/>
      <c r="BF61" s="390"/>
      <c r="BG61" s="182"/>
      <c r="BH61" s="182"/>
      <c r="BI61" s="182"/>
      <c r="BJ61" s="386"/>
      <c r="BK61" s="386"/>
      <c r="BL61" s="386"/>
    </row>
    <row r="62" spans="2:64" ht="15" customHeight="1" thickTop="1" thickBot="1">
      <c r="B62" s="215"/>
      <c r="C62" s="216"/>
      <c r="D62" s="216"/>
      <c r="E62" s="216"/>
      <c r="F62" s="216"/>
      <c r="G62" s="216"/>
      <c r="H62" s="216"/>
      <c r="I62" s="216"/>
      <c r="J62" s="216"/>
      <c r="K62" s="216"/>
      <c r="L62" s="217"/>
      <c r="M62" s="182"/>
      <c r="N62" s="182"/>
      <c r="O62" s="182"/>
      <c r="P62" s="182"/>
      <c r="Q62" s="182"/>
      <c r="R62" s="182"/>
      <c r="S62" s="182"/>
      <c r="T62" s="182"/>
      <c r="U62" s="182"/>
      <c r="V62" s="182"/>
      <c r="W62" s="182"/>
      <c r="X62" s="182"/>
      <c r="Y62" s="406"/>
      <c r="Z62" s="406"/>
      <c r="AA62" s="406"/>
      <c r="AB62" s="406"/>
      <c r="AC62" s="182"/>
      <c r="AD62" s="182"/>
      <c r="AE62" s="182"/>
      <c r="AF62" s="182"/>
      <c r="AG62" s="182"/>
      <c r="AH62" s="182"/>
      <c r="AI62" s="182"/>
      <c r="AJ62" s="182"/>
      <c r="AK62" s="182"/>
      <c r="AL62" s="182"/>
      <c r="AM62" s="182"/>
      <c r="AN62" s="182"/>
      <c r="AO62" s="182"/>
      <c r="AP62" s="182"/>
      <c r="AQ62" s="182"/>
      <c r="AR62" s="182"/>
      <c r="AS62" s="182"/>
      <c r="AT62" s="170"/>
      <c r="AU62" s="170"/>
      <c r="AV62" s="170"/>
      <c r="AW62" s="182"/>
      <c r="AX62" s="182"/>
      <c r="AY62" s="182"/>
      <c r="AZ62" s="182"/>
      <c r="BA62" s="182"/>
      <c r="BB62" s="182"/>
      <c r="BC62" s="61"/>
      <c r="BD62" s="63"/>
      <c r="BE62" s="389"/>
      <c r="BF62" s="390"/>
      <c r="BG62" s="182"/>
      <c r="BH62" s="182"/>
      <c r="BI62" s="182"/>
      <c r="BJ62" s="386"/>
      <c r="BK62" s="386"/>
      <c r="BL62" s="386"/>
    </row>
    <row r="63" spans="2:64" ht="15" customHeight="1" thickTop="1" thickBot="1">
      <c r="B63" s="209" t="s">
        <v>47</v>
      </c>
      <c r="C63" s="210"/>
      <c r="D63" s="210"/>
      <c r="E63" s="210"/>
      <c r="F63" s="210"/>
      <c r="G63" s="210"/>
      <c r="H63" s="210"/>
      <c r="I63" s="210"/>
      <c r="J63" s="210"/>
      <c r="K63" s="210"/>
      <c r="L63" s="211"/>
      <c r="M63" s="194" t="s">
        <v>183</v>
      </c>
      <c r="N63" s="219"/>
      <c r="O63" s="219"/>
      <c r="P63" s="195"/>
      <c r="Q63" s="194" t="s">
        <v>183</v>
      </c>
      <c r="R63" s="219"/>
      <c r="S63" s="219"/>
      <c r="T63" s="195"/>
      <c r="U63" s="194" t="s">
        <v>183</v>
      </c>
      <c r="V63" s="219"/>
      <c r="W63" s="219"/>
      <c r="X63" s="195"/>
      <c r="Y63" s="194" t="s">
        <v>183</v>
      </c>
      <c r="Z63" s="219"/>
      <c r="AA63" s="219"/>
      <c r="AB63" s="195"/>
      <c r="AC63" s="188" t="s">
        <v>129</v>
      </c>
      <c r="AD63" s="241"/>
      <c r="AE63" s="241"/>
      <c r="AF63" s="189"/>
      <c r="AG63" s="182"/>
      <c r="AH63" s="182"/>
      <c r="AI63" s="182"/>
      <c r="AJ63" s="182"/>
      <c r="AK63" s="182"/>
      <c r="AL63" s="182"/>
      <c r="AM63" s="182"/>
      <c r="AN63" s="182"/>
      <c r="AO63" s="182"/>
      <c r="AP63" s="182"/>
      <c r="AQ63" s="182"/>
      <c r="AR63" s="182"/>
      <c r="AS63" s="182"/>
      <c r="AT63" s="170"/>
      <c r="AU63" s="170"/>
      <c r="AV63" s="170"/>
      <c r="AW63" s="182" t="s">
        <v>48</v>
      </c>
      <c r="AX63" s="182"/>
      <c r="AY63" s="182" t="s">
        <v>49</v>
      </c>
      <c r="AZ63" s="182"/>
      <c r="BA63" s="182" t="s">
        <v>50</v>
      </c>
      <c r="BB63" s="182"/>
      <c r="BC63" s="61"/>
      <c r="BD63" s="63"/>
      <c r="BE63" s="389"/>
      <c r="BF63" s="390"/>
      <c r="BG63" s="182"/>
      <c r="BH63" s="182"/>
      <c r="BI63" s="182"/>
      <c r="BJ63" s="386"/>
      <c r="BK63" s="386"/>
      <c r="BL63" s="386"/>
    </row>
    <row r="64" spans="2:64" ht="15.75" customHeight="1" thickTop="1" thickBot="1">
      <c r="B64" s="212"/>
      <c r="C64" s="213"/>
      <c r="D64" s="213"/>
      <c r="E64" s="213"/>
      <c r="F64" s="213"/>
      <c r="G64" s="213"/>
      <c r="H64" s="213"/>
      <c r="I64" s="213"/>
      <c r="J64" s="213"/>
      <c r="K64" s="213"/>
      <c r="L64" s="214"/>
      <c r="M64" s="196"/>
      <c r="N64" s="220"/>
      <c r="O64" s="220"/>
      <c r="P64" s="197"/>
      <c r="Q64" s="196"/>
      <c r="R64" s="220"/>
      <c r="S64" s="220"/>
      <c r="T64" s="197"/>
      <c r="U64" s="196"/>
      <c r="V64" s="220"/>
      <c r="W64" s="220"/>
      <c r="X64" s="197"/>
      <c r="Y64" s="196"/>
      <c r="Z64" s="220"/>
      <c r="AA64" s="220"/>
      <c r="AB64" s="197"/>
      <c r="AC64" s="190"/>
      <c r="AD64" s="242"/>
      <c r="AE64" s="242"/>
      <c r="AF64" s="191"/>
      <c r="AG64" s="182"/>
      <c r="AH64" s="182"/>
      <c r="AI64" s="182"/>
      <c r="AJ64" s="182"/>
      <c r="AK64" s="182"/>
      <c r="AL64" s="182"/>
      <c r="AM64" s="182"/>
      <c r="AN64" s="182"/>
      <c r="AO64" s="182"/>
      <c r="AP64" s="182"/>
      <c r="AQ64" s="182"/>
      <c r="AR64" s="182"/>
      <c r="AS64" s="182"/>
      <c r="AT64" s="170"/>
      <c r="AU64" s="170"/>
      <c r="AV64" s="170"/>
      <c r="AW64" s="182"/>
      <c r="AX64" s="182"/>
      <c r="AY64" s="182"/>
      <c r="AZ64" s="182"/>
      <c r="BA64" s="182"/>
      <c r="BB64" s="182"/>
      <c r="BC64" s="61"/>
      <c r="BD64" s="63"/>
      <c r="BE64" s="389"/>
      <c r="BF64" s="390"/>
      <c r="BG64" s="182"/>
      <c r="BH64" s="182"/>
      <c r="BI64" s="393"/>
      <c r="BJ64" s="386"/>
      <c r="BK64" s="386"/>
      <c r="BL64" s="386"/>
    </row>
    <row r="65" spans="2:66" ht="15" customHeight="1" thickTop="1" thickBot="1">
      <c r="B65" s="215"/>
      <c r="C65" s="216"/>
      <c r="D65" s="216"/>
      <c r="E65" s="216"/>
      <c r="F65" s="216"/>
      <c r="G65" s="216"/>
      <c r="H65" s="216"/>
      <c r="I65" s="216"/>
      <c r="J65" s="216"/>
      <c r="K65" s="216"/>
      <c r="L65" s="217"/>
      <c r="M65" s="198"/>
      <c r="N65" s="221"/>
      <c r="O65" s="221"/>
      <c r="P65" s="199"/>
      <c r="Q65" s="198"/>
      <c r="R65" s="221"/>
      <c r="S65" s="221"/>
      <c r="T65" s="199"/>
      <c r="U65" s="198"/>
      <c r="V65" s="221"/>
      <c r="W65" s="221"/>
      <c r="X65" s="199"/>
      <c r="Y65" s="198"/>
      <c r="Z65" s="221"/>
      <c r="AA65" s="221"/>
      <c r="AB65" s="199"/>
      <c r="AC65" s="192"/>
      <c r="AD65" s="243"/>
      <c r="AE65" s="243"/>
      <c r="AF65" s="193"/>
      <c r="AG65" s="182"/>
      <c r="AH65" s="182"/>
      <c r="AI65" s="182"/>
      <c r="AJ65" s="182"/>
      <c r="AK65" s="182"/>
      <c r="AL65" s="182"/>
      <c r="AM65" s="182"/>
      <c r="AN65" s="182"/>
      <c r="AO65" s="182"/>
      <c r="AP65" s="182"/>
      <c r="AQ65" s="182"/>
      <c r="AR65" s="182"/>
      <c r="AS65" s="182"/>
      <c r="AT65" s="170"/>
      <c r="AU65" s="170"/>
      <c r="AV65" s="170"/>
      <c r="AW65" s="182"/>
      <c r="AX65" s="182"/>
      <c r="AY65" s="182"/>
      <c r="AZ65" s="182"/>
      <c r="BA65" s="182"/>
      <c r="BB65" s="182"/>
      <c r="BC65" s="64"/>
      <c r="BD65" s="66"/>
      <c r="BE65" s="391"/>
      <c r="BF65" s="392"/>
      <c r="BG65" s="182"/>
      <c r="BH65" s="182"/>
      <c r="BI65" s="393"/>
      <c r="BJ65" s="386"/>
      <c r="BK65" s="386"/>
      <c r="BL65" s="386"/>
      <c r="BN65" s="2"/>
    </row>
    <row r="66" spans="2:66" ht="15" customHeight="1" thickTop="1">
      <c r="B66" s="209" t="s">
        <v>138</v>
      </c>
      <c r="C66" s="210"/>
      <c r="D66" s="210"/>
      <c r="E66" s="210"/>
      <c r="F66" s="210"/>
      <c r="G66" s="210"/>
      <c r="H66" s="210"/>
      <c r="I66" s="210"/>
      <c r="J66" s="210"/>
      <c r="K66" s="210"/>
      <c r="L66" s="211"/>
      <c r="M66" s="497">
        <v>1066</v>
      </c>
      <c r="N66" s="498"/>
      <c r="O66" s="498"/>
      <c r="P66" s="499"/>
      <c r="Q66" s="194">
        <v>1066</v>
      </c>
      <c r="R66" s="219"/>
      <c r="S66" s="219"/>
      <c r="T66" s="195"/>
      <c r="U66" s="194">
        <v>1066</v>
      </c>
      <c r="V66" s="219"/>
      <c r="W66" s="219"/>
      <c r="X66" s="195"/>
      <c r="Y66" s="194">
        <v>1066</v>
      </c>
      <c r="Z66" s="219"/>
      <c r="AA66" s="219"/>
      <c r="AB66" s="195"/>
      <c r="AC66" s="188" t="s">
        <v>129</v>
      </c>
      <c r="AD66" s="241"/>
      <c r="AE66" s="241"/>
      <c r="AF66" s="189"/>
      <c r="AG66" s="323" t="s">
        <v>254</v>
      </c>
      <c r="AH66" s="324"/>
      <c r="AI66" s="324"/>
      <c r="AJ66" s="324"/>
      <c r="AK66" s="324"/>
      <c r="AL66" s="324"/>
      <c r="AM66" s="324"/>
      <c r="AN66" s="324"/>
      <c r="AO66" s="325"/>
      <c r="AP66" s="200" t="s">
        <v>128</v>
      </c>
      <c r="AQ66" s="206"/>
      <c r="AR66" s="206"/>
      <c r="AS66" s="201"/>
      <c r="AT66" s="200">
        <f>'17.02'!AT66+AY66</f>
        <v>33</v>
      </c>
      <c r="AU66" s="206"/>
      <c r="AV66" s="201"/>
      <c r="AW66" s="188">
        <f>'17.02'!BG66</f>
        <v>11</v>
      </c>
      <c r="AX66" s="189"/>
      <c r="AY66" s="188"/>
      <c r="AZ66" s="189"/>
      <c r="BA66" s="200"/>
      <c r="BB66" s="201"/>
      <c r="BC66" s="269">
        <f>'17.02'!BC66+BA66</f>
        <v>11</v>
      </c>
      <c r="BD66" s="270"/>
      <c r="BE66" s="200">
        <f>'17.02'!BE66+BA66</f>
        <v>22</v>
      </c>
      <c r="BF66" s="201"/>
      <c r="BG66" s="200">
        <f>AT66-BE66</f>
        <v>11</v>
      </c>
      <c r="BH66" s="206"/>
      <c r="BI66" s="201"/>
      <c r="BJ66" s="254">
        <f>((LEFT(AP66,FIND(" ",AP66)-1)*BC66)/$S$279)</f>
        <v>84.615384615384613</v>
      </c>
      <c r="BK66" s="255"/>
      <c r="BL66" s="256"/>
      <c r="BN66" s="2"/>
    </row>
    <row r="67" spans="2:66" ht="15" customHeight="1">
      <c r="B67" s="212"/>
      <c r="C67" s="213"/>
      <c r="D67" s="213"/>
      <c r="E67" s="213"/>
      <c r="F67" s="213"/>
      <c r="G67" s="213"/>
      <c r="H67" s="213"/>
      <c r="I67" s="213"/>
      <c r="J67" s="213"/>
      <c r="K67" s="213"/>
      <c r="L67" s="214"/>
      <c r="M67" s="500"/>
      <c r="N67" s="501"/>
      <c r="O67" s="501"/>
      <c r="P67" s="502"/>
      <c r="Q67" s="196"/>
      <c r="R67" s="220"/>
      <c r="S67" s="220"/>
      <c r="T67" s="197"/>
      <c r="U67" s="196"/>
      <c r="V67" s="220"/>
      <c r="W67" s="220"/>
      <c r="X67" s="197"/>
      <c r="Y67" s="196"/>
      <c r="Z67" s="220"/>
      <c r="AA67" s="220"/>
      <c r="AB67" s="197"/>
      <c r="AC67" s="190"/>
      <c r="AD67" s="242"/>
      <c r="AE67" s="242"/>
      <c r="AF67" s="191"/>
      <c r="AG67" s="326"/>
      <c r="AH67" s="327"/>
      <c r="AI67" s="327"/>
      <c r="AJ67" s="327"/>
      <c r="AK67" s="327"/>
      <c r="AL67" s="327"/>
      <c r="AM67" s="327"/>
      <c r="AN67" s="327"/>
      <c r="AO67" s="328"/>
      <c r="AP67" s="202"/>
      <c r="AQ67" s="207"/>
      <c r="AR67" s="207"/>
      <c r="AS67" s="203"/>
      <c r="AT67" s="202"/>
      <c r="AU67" s="207"/>
      <c r="AV67" s="203"/>
      <c r="AW67" s="190"/>
      <c r="AX67" s="191"/>
      <c r="AY67" s="190"/>
      <c r="AZ67" s="191"/>
      <c r="BA67" s="202"/>
      <c r="BB67" s="203"/>
      <c r="BC67" s="271"/>
      <c r="BD67" s="272"/>
      <c r="BE67" s="202"/>
      <c r="BF67" s="203"/>
      <c r="BG67" s="202"/>
      <c r="BH67" s="207"/>
      <c r="BI67" s="203"/>
      <c r="BJ67" s="257"/>
      <c r="BK67" s="258"/>
      <c r="BL67" s="259"/>
      <c r="BN67" s="2"/>
    </row>
    <row r="68" spans="2:66" ht="15" customHeight="1" thickBot="1">
      <c r="B68" s="215"/>
      <c r="C68" s="216"/>
      <c r="D68" s="216"/>
      <c r="E68" s="216"/>
      <c r="F68" s="216"/>
      <c r="G68" s="216"/>
      <c r="H68" s="216"/>
      <c r="I68" s="216"/>
      <c r="J68" s="216"/>
      <c r="K68" s="216"/>
      <c r="L68" s="217"/>
      <c r="M68" s="503"/>
      <c r="N68" s="504"/>
      <c r="O68" s="504"/>
      <c r="P68" s="505"/>
      <c r="Q68" s="198"/>
      <c r="R68" s="221"/>
      <c r="S68" s="221"/>
      <c r="T68" s="199"/>
      <c r="U68" s="198"/>
      <c r="V68" s="221"/>
      <c r="W68" s="221"/>
      <c r="X68" s="199"/>
      <c r="Y68" s="198"/>
      <c r="Z68" s="221"/>
      <c r="AA68" s="221"/>
      <c r="AB68" s="199"/>
      <c r="AC68" s="192"/>
      <c r="AD68" s="243"/>
      <c r="AE68" s="243"/>
      <c r="AF68" s="193"/>
      <c r="AG68" s="329"/>
      <c r="AH68" s="330"/>
      <c r="AI68" s="330"/>
      <c r="AJ68" s="330"/>
      <c r="AK68" s="330"/>
      <c r="AL68" s="330"/>
      <c r="AM68" s="330"/>
      <c r="AN68" s="330"/>
      <c r="AO68" s="331"/>
      <c r="AP68" s="204"/>
      <c r="AQ68" s="208"/>
      <c r="AR68" s="208"/>
      <c r="AS68" s="205"/>
      <c r="AT68" s="204"/>
      <c r="AU68" s="208"/>
      <c r="AV68" s="205"/>
      <c r="AW68" s="192"/>
      <c r="AX68" s="193"/>
      <c r="AY68" s="192"/>
      <c r="AZ68" s="193"/>
      <c r="BA68" s="204"/>
      <c r="BB68" s="205"/>
      <c r="BC68" s="273"/>
      <c r="BD68" s="274"/>
      <c r="BE68" s="204"/>
      <c r="BF68" s="205"/>
      <c r="BG68" s="204"/>
      <c r="BH68" s="208"/>
      <c r="BI68" s="205"/>
      <c r="BJ68" s="260"/>
      <c r="BK68" s="261"/>
      <c r="BL68" s="262"/>
      <c r="BN68" s="2"/>
    </row>
    <row r="69" spans="2:66" ht="15" customHeight="1" thickTop="1">
      <c r="B69" s="341" t="s">
        <v>53</v>
      </c>
      <c r="C69" s="342"/>
      <c r="D69" s="342"/>
      <c r="E69" s="342"/>
      <c r="F69" s="342"/>
      <c r="G69" s="342"/>
      <c r="H69" s="342"/>
      <c r="I69" s="342"/>
      <c r="J69" s="342"/>
      <c r="K69" s="342"/>
      <c r="L69" s="343"/>
      <c r="M69" s="563" t="s">
        <v>339</v>
      </c>
      <c r="N69" s="564"/>
      <c r="O69" s="564"/>
      <c r="P69" s="565"/>
      <c r="Q69" s="563" t="s">
        <v>339</v>
      </c>
      <c r="R69" s="564"/>
      <c r="S69" s="564"/>
      <c r="T69" s="565"/>
      <c r="U69" s="563" t="s">
        <v>339</v>
      </c>
      <c r="V69" s="564"/>
      <c r="W69" s="564"/>
      <c r="X69" s="565"/>
      <c r="Y69" s="563" t="s">
        <v>339</v>
      </c>
      <c r="Z69" s="564"/>
      <c r="AA69" s="564"/>
      <c r="AB69" s="565"/>
      <c r="AC69" s="507" t="s">
        <v>339</v>
      </c>
      <c r="AD69" s="572"/>
      <c r="AE69" s="572"/>
      <c r="AF69" s="508"/>
      <c r="AG69" s="323" t="s">
        <v>162</v>
      </c>
      <c r="AH69" s="324"/>
      <c r="AI69" s="324"/>
      <c r="AJ69" s="324"/>
      <c r="AK69" s="324"/>
      <c r="AL69" s="324"/>
      <c r="AM69" s="324"/>
      <c r="AN69" s="324"/>
      <c r="AO69" s="325"/>
      <c r="AP69" s="269" t="s">
        <v>128</v>
      </c>
      <c r="AQ69" s="275"/>
      <c r="AR69" s="275"/>
      <c r="AS69" s="270"/>
      <c r="AT69" s="200">
        <f>'17.02'!AT69+AY69</f>
        <v>4</v>
      </c>
      <c r="AU69" s="206"/>
      <c r="AV69" s="201"/>
      <c r="AW69" s="188">
        <f>'17.02'!BG69</f>
        <v>4</v>
      </c>
      <c r="AX69" s="189"/>
      <c r="AY69" s="188"/>
      <c r="AZ69" s="189"/>
      <c r="BA69" s="200"/>
      <c r="BB69" s="201"/>
      <c r="BC69" s="269">
        <f>'17.02'!BC69+BA69</f>
        <v>0</v>
      </c>
      <c r="BD69" s="270"/>
      <c r="BE69" s="200">
        <f>'17.02'!BE69+BA69</f>
        <v>0</v>
      </c>
      <c r="BF69" s="201"/>
      <c r="BG69" s="200">
        <f>AT69-BE69</f>
        <v>4</v>
      </c>
      <c r="BH69" s="206"/>
      <c r="BI69" s="201"/>
      <c r="BJ69" s="254">
        <f>((LEFT(AP69,FIND(" ",AP69)-1)*BC69)/$S$279)</f>
        <v>0</v>
      </c>
      <c r="BK69" s="255"/>
      <c r="BL69" s="256"/>
      <c r="BM69" s="1"/>
      <c r="BN69" s="2"/>
    </row>
    <row r="70" spans="2:66" ht="15.75" customHeight="1">
      <c r="B70" s="344"/>
      <c r="C70" s="345"/>
      <c r="D70" s="345"/>
      <c r="E70" s="345"/>
      <c r="F70" s="345"/>
      <c r="G70" s="345"/>
      <c r="H70" s="345"/>
      <c r="I70" s="345"/>
      <c r="J70" s="345"/>
      <c r="K70" s="345"/>
      <c r="L70" s="346"/>
      <c r="M70" s="566"/>
      <c r="N70" s="567"/>
      <c r="O70" s="567"/>
      <c r="P70" s="568"/>
      <c r="Q70" s="566"/>
      <c r="R70" s="567"/>
      <c r="S70" s="567"/>
      <c r="T70" s="568"/>
      <c r="U70" s="566"/>
      <c r="V70" s="567"/>
      <c r="W70" s="567"/>
      <c r="X70" s="568"/>
      <c r="Y70" s="566"/>
      <c r="Z70" s="567"/>
      <c r="AA70" s="567"/>
      <c r="AB70" s="568"/>
      <c r="AC70" s="509"/>
      <c r="AD70" s="573"/>
      <c r="AE70" s="573"/>
      <c r="AF70" s="510"/>
      <c r="AG70" s="326"/>
      <c r="AH70" s="327"/>
      <c r="AI70" s="327"/>
      <c r="AJ70" s="327"/>
      <c r="AK70" s="327"/>
      <c r="AL70" s="327"/>
      <c r="AM70" s="327"/>
      <c r="AN70" s="327"/>
      <c r="AO70" s="328"/>
      <c r="AP70" s="271"/>
      <c r="AQ70" s="276"/>
      <c r="AR70" s="276"/>
      <c r="AS70" s="272"/>
      <c r="AT70" s="202"/>
      <c r="AU70" s="207"/>
      <c r="AV70" s="203"/>
      <c r="AW70" s="190"/>
      <c r="AX70" s="191"/>
      <c r="AY70" s="190"/>
      <c r="AZ70" s="191"/>
      <c r="BA70" s="202"/>
      <c r="BB70" s="203"/>
      <c r="BC70" s="271"/>
      <c r="BD70" s="272"/>
      <c r="BE70" s="202"/>
      <c r="BF70" s="203"/>
      <c r="BG70" s="202"/>
      <c r="BH70" s="207"/>
      <c r="BI70" s="203"/>
      <c r="BJ70" s="257"/>
      <c r="BK70" s="258"/>
      <c r="BL70" s="259"/>
      <c r="BM70" s="1"/>
      <c r="BN70" s="2"/>
    </row>
    <row r="71" spans="2:66" ht="15" customHeight="1" thickBot="1">
      <c r="B71" s="347"/>
      <c r="C71" s="348"/>
      <c r="D71" s="348"/>
      <c r="E71" s="348"/>
      <c r="F71" s="348"/>
      <c r="G71" s="348"/>
      <c r="H71" s="348"/>
      <c r="I71" s="348"/>
      <c r="J71" s="348"/>
      <c r="K71" s="348"/>
      <c r="L71" s="349"/>
      <c r="M71" s="569"/>
      <c r="N71" s="570"/>
      <c r="O71" s="570"/>
      <c r="P71" s="571"/>
      <c r="Q71" s="569"/>
      <c r="R71" s="570"/>
      <c r="S71" s="570"/>
      <c r="T71" s="571"/>
      <c r="U71" s="569"/>
      <c r="V71" s="570"/>
      <c r="W71" s="570"/>
      <c r="X71" s="571"/>
      <c r="Y71" s="569"/>
      <c r="Z71" s="570"/>
      <c r="AA71" s="570"/>
      <c r="AB71" s="571"/>
      <c r="AC71" s="511"/>
      <c r="AD71" s="574"/>
      <c r="AE71" s="574"/>
      <c r="AF71" s="512"/>
      <c r="AG71" s="329"/>
      <c r="AH71" s="330"/>
      <c r="AI71" s="330"/>
      <c r="AJ71" s="330"/>
      <c r="AK71" s="330"/>
      <c r="AL71" s="330"/>
      <c r="AM71" s="330"/>
      <c r="AN71" s="330"/>
      <c r="AO71" s="331"/>
      <c r="AP71" s="273"/>
      <c r="AQ71" s="277"/>
      <c r="AR71" s="277"/>
      <c r="AS71" s="274"/>
      <c r="AT71" s="204"/>
      <c r="AU71" s="208"/>
      <c r="AV71" s="205"/>
      <c r="AW71" s="192"/>
      <c r="AX71" s="193"/>
      <c r="AY71" s="192"/>
      <c r="AZ71" s="193"/>
      <c r="BA71" s="204"/>
      <c r="BB71" s="205"/>
      <c r="BC71" s="273"/>
      <c r="BD71" s="274"/>
      <c r="BE71" s="204"/>
      <c r="BF71" s="205"/>
      <c r="BG71" s="204"/>
      <c r="BH71" s="208"/>
      <c r="BI71" s="205"/>
      <c r="BJ71" s="260"/>
      <c r="BK71" s="261"/>
      <c r="BL71" s="262"/>
      <c r="BM71" s="1"/>
      <c r="BN71" s="2"/>
    </row>
    <row r="72" spans="2:66" ht="15" customHeight="1" thickTop="1">
      <c r="B72" s="209" t="s">
        <v>253</v>
      </c>
      <c r="C72" s="210"/>
      <c r="D72" s="210"/>
      <c r="E72" s="210"/>
      <c r="F72" s="210"/>
      <c r="G72" s="210"/>
      <c r="H72" s="210"/>
      <c r="I72" s="210"/>
      <c r="J72" s="210"/>
      <c r="K72" s="210"/>
      <c r="L72" s="211"/>
      <c r="M72" s="194">
        <v>15</v>
      </c>
      <c r="N72" s="219"/>
      <c r="O72" s="219"/>
      <c r="P72" s="195"/>
      <c r="Q72" s="194">
        <v>15</v>
      </c>
      <c r="R72" s="219"/>
      <c r="S72" s="219"/>
      <c r="T72" s="195"/>
      <c r="U72" s="194">
        <v>15</v>
      </c>
      <c r="V72" s="219"/>
      <c r="W72" s="219"/>
      <c r="X72" s="195"/>
      <c r="Y72" s="194">
        <v>15</v>
      </c>
      <c r="Z72" s="219"/>
      <c r="AA72" s="219"/>
      <c r="AB72" s="195"/>
      <c r="AC72" s="188" t="s">
        <v>129</v>
      </c>
      <c r="AD72" s="241"/>
      <c r="AE72" s="241"/>
      <c r="AF72" s="189"/>
      <c r="AG72" s="323" t="s">
        <v>163</v>
      </c>
      <c r="AH72" s="324"/>
      <c r="AI72" s="324"/>
      <c r="AJ72" s="324"/>
      <c r="AK72" s="324"/>
      <c r="AL72" s="324"/>
      <c r="AM72" s="324"/>
      <c r="AN72" s="324"/>
      <c r="AO72" s="325"/>
      <c r="AP72" s="269" t="s">
        <v>128</v>
      </c>
      <c r="AQ72" s="275"/>
      <c r="AR72" s="275"/>
      <c r="AS72" s="270"/>
      <c r="AT72" s="200">
        <f>'17.02'!AT72+AY72</f>
        <v>6</v>
      </c>
      <c r="AU72" s="206"/>
      <c r="AV72" s="201"/>
      <c r="AW72" s="188">
        <f>'17.02'!BG72</f>
        <v>6</v>
      </c>
      <c r="AX72" s="189"/>
      <c r="AY72" s="593"/>
      <c r="AZ72" s="594"/>
      <c r="BA72" s="200"/>
      <c r="BB72" s="201"/>
      <c r="BC72" s="269">
        <f>'17.02'!BC72+BA72</f>
        <v>0</v>
      </c>
      <c r="BD72" s="270"/>
      <c r="BE72" s="200">
        <f>'17.02'!BE72+BA72</f>
        <v>0</v>
      </c>
      <c r="BF72" s="201"/>
      <c r="BG72" s="200">
        <f>AT72-BE72</f>
        <v>6</v>
      </c>
      <c r="BH72" s="206"/>
      <c r="BI72" s="201"/>
      <c r="BJ72" s="254">
        <f>((LEFT(AP72,FIND(" ",AP72)-1)*BC72)/$S$279)</f>
        <v>0</v>
      </c>
      <c r="BK72" s="255"/>
      <c r="BL72" s="256"/>
      <c r="BM72" s="1"/>
      <c r="BN72" s="2"/>
    </row>
    <row r="73" spans="2:66" ht="15" customHeight="1">
      <c r="B73" s="212"/>
      <c r="C73" s="213"/>
      <c r="D73" s="213"/>
      <c r="E73" s="213"/>
      <c r="F73" s="213"/>
      <c r="G73" s="213"/>
      <c r="H73" s="213"/>
      <c r="I73" s="213"/>
      <c r="J73" s="213"/>
      <c r="K73" s="213"/>
      <c r="L73" s="214"/>
      <c r="M73" s="196"/>
      <c r="N73" s="220"/>
      <c r="O73" s="220"/>
      <c r="P73" s="197"/>
      <c r="Q73" s="196"/>
      <c r="R73" s="220"/>
      <c r="S73" s="220"/>
      <c r="T73" s="197"/>
      <c r="U73" s="196"/>
      <c r="V73" s="220"/>
      <c r="W73" s="220"/>
      <c r="X73" s="197"/>
      <c r="Y73" s="196"/>
      <c r="Z73" s="220"/>
      <c r="AA73" s="220"/>
      <c r="AB73" s="197"/>
      <c r="AC73" s="190"/>
      <c r="AD73" s="242"/>
      <c r="AE73" s="242"/>
      <c r="AF73" s="191"/>
      <c r="AG73" s="326"/>
      <c r="AH73" s="327"/>
      <c r="AI73" s="327"/>
      <c r="AJ73" s="327"/>
      <c r="AK73" s="327"/>
      <c r="AL73" s="327"/>
      <c r="AM73" s="327"/>
      <c r="AN73" s="327"/>
      <c r="AO73" s="328"/>
      <c r="AP73" s="271"/>
      <c r="AQ73" s="276"/>
      <c r="AR73" s="276"/>
      <c r="AS73" s="272"/>
      <c r="AT73" s="202"/>
      <c r="AU73" s="207"/>
      <c r="AV73" s="203"/>
      <c r="AW73" s="190"/>
      <c r="AX73" s="191"/>
      <c r="AY73" s="595"/>
      <c r="AZ73" s="596"/>
      <c r="BA73" s="202"/>
      <c r="BB73" s="203"/>
      <c r="BC73" s="271"/>
      <c r="BD73" s="272"/>
      <c r="BE73" s="202"/>
      <c r="BF73" s="203"/>
      <c r="BG73" s="202"/>
      <c r="BH73" s="207"/>
      <c r="BI73" s="203"/>
      <c r="BJ73" s="257"/>
      <c r="BK73" s="258"/>
      <c r="BL73" s="259"/>
      <c r="BM73" s="1"/>
      <c r="BN73" s="2"/>
    </row>
    <row r="74" spans="2:66" ht="19.5" customHeight="1" thickBot="1">
      <c r="B74" s="215"/>
      <c r="C74" s="216"/>
      <c r="D74" s="216"/>
      <c r="E74" s="216"/>
      <c r="F74" s="216"/>
      <c r="G74" s="216"/>
      <c r="H74" s="216"/>
      <c r="I74" s="216"/>
      <c r="J74" s="216"/>
      <c r="K74" s="216"/>
      <c r="L74" s="217"/>
      <c r="M74" s="198"/>
      <c r="N74" s="221"/>
      <c r="O74" s="221"/>
      <c r="P74" s="199"/>
      <c r="Q74" s="198"/>
      <c r="R74" s="221"/>
      <c r="S74" s="221"/>
      <c r="T74" s="199"/>
      <c r="U74" s="198"/>
      <c r="V74" s="221"/>
      <c r="W74" s="221"/>
      <c r="X74" s="199"/>
      <c r="Y74" s="198"/>
      <c r="Z74" s="221"/>
      <c r="AA74" s="221"/>
      <c r="AB74" s="199"/>
      <c r="AC74" s="192"/>
      <c r="AD74" s="243"/>
      <c r="AE74" s="243"/>
      <c r="AF74" s="193"/>
      <c r="AG74" s="329"/>
      <c r="AH74" s="330"/>
      <c r="AI74" s="330"/>
      <c r="AJ74" s="330"/>
      <c r="AK74" s="330"/>
      <c r="AL74" s="330"/>
      <c r="AM74" s="330"/>
      <c r="AN74" s="330"/>
      <c r="AO74" s="331"/>
      <c r="AP74" s="273"/>
      <c r="AQ74" s="277"/>
      <c r="AR74" s="277"/>
      <c r="AS74" s="274"/>
      <c r="AT74" s="204"/>
      <c r="AU74" s="208"/>
      <c r="AV74" s="205"/>
      <c r="AW74" s="192"/>
      <c r="AX74" s="193"/>
      <c r="AY74" s="597"/>
      <c r="AZ74" s="598"/>
      <c r="BA74" s="204"/>
      <c r="BB74" s="205"/>
      <c r="BC74" s="273"/>
      <c r="BD74" s="274"/>
      <c r="BE74" s="204"/>
      <c r="BF74" s="205"/>
      <c r="BG74" s="204"/>
      <c r="BH74" s="208"/>
      <c r="BI74" s="205"/>
      <c r="BJ74" s="260"/>
      <c r="BK74" s="261"/>
      <c r="BL74" s="262"/>
      <c r="BM74" s="1"/>
      <c r="BN74" s="2"/>
    </row>
    <row r="75" spans="2:66" ht="15" customHeight="1" thickTop="1">
      <c r="B75" s="341" t="s">
        <v>252</v>
      </c>
      <c r="C75" s="342"/>
      <c r="D75" s="342"/>
      <c r="E75" s="342"/>
      <c r="F75" s="342"/>
      <c r="G75" s="342"/>
      <c r="H75" s="342"/>
      <c r="I75" s="342"/>
      <c r="J75" s="342"/>
      <c r="K75" s="342"/>
      <c r="L75" s="343"/>
      <c r="M75" s="350">
        <v>1.1599999999999999</v>
      </c>
      <c r="N75" s="351"/>
      <c r="O75" s="351"/>
      <c r="P75" s="352"/>
      <c r="Q75" s="350">
        <v>1.1599999999999999</v>
      </c>
      <c r="R75" s="219"/>
      <c r="S75" s="219"/>
      <c r="T75" s="195"/>
      <c r="U75" s="350">
        <v>1.1599999999999999</v>
      </c>
      <c r="V75" s="219"/>
      <c r="W75" s="219"/>
      <c r="X75" s="195"/>
      <c r="Y75" s="350">
        <v>1.1599999999999999</v>
      </c>
      <c r="Z75" s="219"/>
      <c r="AA75" s="219"/>
      <c r="AB75" s="195"/>
      <c r="AC75" s="296" t="s">
        <v>400</v>
      </c>
      <c r="AD75" s="297"/>
      <c r="AE75" s="297"/>
      <c r="AF75" s="298"/>
      <c r="AG75" s="323" t="s">
        <v>51</v>
      </c>
      <c r="AH75" s="324"/>
      <c r="AI75" s="324"/>
      <c r="AJ75" s="324"/>
      <c r="AK75" s="324"/>
      <c r="AL75" s="324"/>
      <c r="AM75" s="324"/>
      <c r="AN75" s="324"/>
      <c r="AO75" s="325"/>
      <c r="AP75" s="269" t="s">
        <v>52</v>
      </c>
      <c r="AQ75" s="275"/>
      <c r="AR75" s="275"/>
      <c r="AS75" s="270"/>
      <c r="AT75" s="200">
        <f>'17.02'!AT75+AY75</f>
        <v>61</v>
      </c>
      <c r="AU75" s="206"/>
      <c r="AV75" s="201"/>
      <c r="AW75" s="188">
        <f>'17.02'!BG75</f>
        <v>61</v>
      </c>
      <c r="AX75" s="189"/>
      <c r="AY75" s="188"/>
      <c r="AZ75" s="189"/>
      <c r="BA75" s="200"/>
      <c r="BB75" s="201"/>
      <c r="BC75" s="269">
        <f>'17.02'!BC75+BA75</f>
        <v>0</v>
      </c>
      <c r="BD75" s="270"/>
      <c r="BE75" s="200">
        <f>'17.02'!BE75+BA75</f>
        <v>0</v>
      </c>
      <c r="BF75" s="201"/>
      <c r="BG75" s="200">
        <f>AT75-BE75</f>
        <v>61</v>
      </c>
      <c r="BH75" s="206"/>
      <c r="BI75" s="201"/>
      <c r="BJ75" s="254">
        <f>((LEFT(AP75,FIND(" ",AP75)-1)*BC75)/$S$279)</f>
        <v>0</v>
      </c>
      <c r="BK75" s="255"/>
      <c r="BL75" s="256"/>
      <c r="BM75" s="1"/>
      <c r="BN75" s="2"/>
    </row>
    <row r="76" spans="2:66" ht="15" customHeight="1">
      <c r="B76" s="344"/>
      <c r="C76" s="345"/>
      <c r="D76" s="345"/>
      <c r="E76" s="345"/>
      <c r="F76" s="345"/>
      <c r="G76" s="345"/>
      <c r="H76" s="345"/>
      <c r="I76" s="345"/>
      <c r="J76" s="345"/>
      <c r="K76" s="345"/>
      <c r="L76" s="346"/>
      <c r="M76" s="353"/>
      <c r="N76" s="354"/>
      <c r="O76" s="354"/>
      <c r="P76" s="355"/>
      <c r="Q76" s="196"/>
      <c r="R76" s="220"/>
      <c r="S76" s="220"/>
      <c r="T76" s="197"/>
      <c r="U76" s="196"/>
      <c r="V76" s="220"/>
      <c r="W76" s="220"/>
      <c r="X76" s="197"/>
      <c r="Y76" s="196"/>
      <c r="Z76" s="220"/>
      <c r="AA76" s="220"/>
      <c r="AB76" s="197"/>
      <c r="AC76" s="299"/>
      <c r="AD76" s="300"/>
      <c r="AE76" s="300"/>
      <c r="AF76" s="301"/>
      <c r="AG76" s="326"/>
      <c r="AH76" s="327"/>
      <c r="AI76" s="327"/>
      <c r="AJ76" s="327"/>
      <c r="AK76" s="327"/>
      <c r="AL76" s="327"/>
      <c r="AM76" s="327"/>
      <c r="AN76" s="327"/>
      <c r="AO76" s="328"/>
      <c r="AP76" s="271"/>
      <c r="AQ76" s="276"/>
      <c r="AR76" s="276"/>
      <c r="AS76" s="272"/>
      <c r="AT76" s="202"/>
      <c r="AU76" s="207"/>
      <c r="AV76" s="203"/>
      <c r="AW76" s="190"/>
      <c r="AX76" s="191"/>
      <c r="AY76" s="190"/>
      <c r="AZ76" s="191"/>
      <c r="BA76" s="202"/>
      <c r="BB76" s="203"/>
      <c r="BC76" s="271"/>
      <c r="BD76" s="272"/>
      <c r="BE76" s="202"/>
      <c r="BF76" s="203"/>
      <c r="BG76" s="202"/>
      <c r="BH76" s="207"/>
      <c r="BI76" s="203"/>
      <c r="BJ76" s="257"/>
      <c r="BK76" s="258"/>
      <c r="BL76" s="259"/>
      <c r="BM76" s="1"/>
      <c r="BN76" s="2"/>
    </row>
    <row r="77" spans="2:66" ht="15" customHeight="1" thickBot="1">
      <c r="B77" s="347"/>
      <c r="C77" s="348"/>
      <c r="D77" s="348"/>
      <c r="E77" s="348"/>
      <c r="F77" s="348"/>
      <c r="G77" s="348"/>
      <c r="H77" s="348"/>
      <c r="I77" s="348"/>
      <c r="J77" s="348"/>
      <c r="K77" s="348"/>
      <c r="L77" s="349"/>
      <c r="M77" s="356"/>
      <c r="N77" s="357"/>
      <c r="O77" s="357"/>
      <c r="P77" s="358"/>
      <c r="Q77" s="198"/>
      <c r="R77" s="221"/>
      <c r="S77" s="221"/>
      <c r="T77" s="199"/>
      <c r="U77" s="198"/>
      <c r="V77" s="221"/>
      <c r="W77" s="221"/>
      <c r="X77" s="199"/>
      <c r="Y77" s="198"/>
      <c r="Z77" s="221"/>
      <c r="AA77" s="221"/>
      <c r="AB77" s="199"/>
      <c r="AC77" s="302"/>
      <c r="AD77" s="303"/>
      <c r="AE77" s="303"/>
      <c r="AF77" s="304"/>
      <c r="AG77" s="329"/>
      <c r="AH77" s="330"/>
      <c r="AI77" s="330"/>
      <c r="AJ77" s="330"/>
      <c r="AK77" s="330"/>
      <c r="AL77" s="330"/>
      <c r="AM77" s="330"/>
      <c r="AN77" s="330"/>
      <c r="AO77" s="331"/>
      <c r="AP77" s="273"/>
      <c r="AQ77" s="277"/>
      <c r="AR77" s="277"/>
      <c r="AS77" s="274"/>
      <c r="AT77" s="204"/>
      <c r="AU77" s="208"/>
      <c r="AV77" s="205"/>
      <c r="AW77" s="192"/>
      <c r="AX77" s="193"/>
      <c r="AY77" s="192"/>
      <c r="AZ77" s="193"/>
      <c r="BA77" s="204"/>
      <c r="BB77" s="205"/>
      <c r="BC77" s="273"/>
      <c r="BD77" s="274"/>
      <c r="BE77" s="204"/>
      <c r="BF77" s="205"/>
      <c r="BG77" s="204"/>
      <c r="BH77" s="208"/>
      <c r="BI77" s="205"/>
      <c r="BJ77" s="260"/>
      <c r="BK77" s="261"/>
      <c r="BL77" s="262"/>
      <c r="BM77" s="1"/>
      <c r="BN77" s="2"/>
    </row>
    <row r="78" spans="2:66" ht="15" customHeight="1" thickTop="1">
      <c r="B78" s="209" t="s">
        <v>251</v>
      </c>
      <c r="C78" s="210"/>
      <c r="D78" s="210"/>
      <c r="E78" s="210"/>
      <c r="F78" s="210"/>
      <c r="G78" s="210"/>
      <c r="H78" s="210"/>
      <c r="I78" s="210"/>
      <c r="J78" s="210"/>
      <c r="K78" s="210"/>
      <c r="L78" s="211"/>
      <c r="M78" s="575">
        <v>57</v>
      </c>
      <c r="N78" s="576"/>
      <c r="O78" s="576"/>
      <c r="P78" s="577"/>
      <c r="Q78" s="575">
        <v>57</v>
      </c>
      <c r="R78" s="576"/>
      <c r="S78" s="576"/>
      <c r="T78" s="577"/>
      <c r="U78" s="575">
        <v>57</v>
      </c>
      <c r="V78" s="576"/>
      <c r="W78" s="576"/>
      <c r="X78" s="577"/>
      <c r="Y78" s="575">
        <v>56</v>
      </c>
      <c r="Z78" s="576"/>
      <c r="AA78" s="576"/>
      <c r="AB78" s="577"/>
      <c r="AC78" s="49" t="s">
        <v>401</v>
      </c>
      <c r="AD78" s="50"/>
      <c r="AE78" s="50"/>
      <c r="AF78" s="51"/>
      <c r="AG78" s="323" t="s">
        <v>250</v>
      </c>
      <c r="AH78" s="324"/>
      <c r="AI78" s="324"/>
      <c r="AJ78" s="324"/>
      <c r="AK78" s="324"/>
      <c r="AL78" s="324"/>
      <c r="AM78" s="324"/>
      <c r="AN78" s="324"/>
      <c r="AO78" s="325"/>
      <c r="AP78" s="269" t="s">
        <v>143</v>
      </c>
      <c r="AQ78" s="275"/>
      <c r="AR78" s="275"/>
      <c r="AS78" s="270"/>
      <c r="AT78" s="200">
        <f>'17.02'!AT78+AY78</f>
        <v>13</v>
      </c>
      <c r="AU78" s="206"/>
      <c r="AV78" s="201"/>
      <c r="AW78" s="188">
        <f>'17.02'!BG78</f>
        <v>0</v>
      </c>
      <c r="AX78" s="189"/>
      <c r="AY78" s="188"/>
      <c r="AZ78" s="189"/>
      <c r="BA78" s="200"/>
      <c r="BB78" s="201"/>
      <c r="BC78" s="269">
        <f>'17.02'!BC78+BA78</f>
        <v>13</v>
      </c>
      <c r="BD78" s="270"/>
      <c r="BE78" s="200">
        <f>'17.02'!BE78+BA78</f>
        <v>13</v>
      </c>
      <c r="BF78" s="201"/>
      <c r="BG78" s="200">
        <f>AT78-BE78</f>
        <v>0</v>
      </c>
      <c r="BH78" s="206"/>
      <c r="BI78" s="201"/>
      <c r="BJ78" s="254">
        <f>((LEFT(AP78,FIND(" ",AP78)-1)*BC78)/$S$279)</f>
        <v>20.8</v>
      </c>
      <c r="BK78" s="255"/>
      <c r="BL78" s="256"/>
      <c r="BM78" s="1"/>
      <c r="BN78" s="2"/>
    </row>
    <row r="79" spans="2:66" ht="15" customHeight="1">
      <c r="B79" s="212"/>
      <c r="C79" s="213"/>
      <c r="D79" s="213"/>
      <c r="E79" s="213"/>
      <c r="F79" s="213"/>
      <c r="G79" s="213"/>
      <c r="H79" s="213"/>
      <c r="I79" s="213"/>
      <c r="J79" s="213"/>
      <c r="K79" s="213"/>
      <c r="L79" s="214"/>
      <c r="M79" s="578"/>
      <c r="N79" s="579"/>
      <c r="O79" s="579"/>
      <c r="P79" s="580"/>
      <c r="Q79" s="578"/>
      <c r="R79" s="579"/>
      <c r="S79" s="579"/>
      <c r="T79" s="580"/>
      <c r="U79" s="578"/>
      <c r="V79" s="579"/>
      <c r="W79" s="579"/>
      <c r="X79" s="580"/>
      <c r="Y79" s="578"/>
      <c r="Z79" s="579"/>
      <c r="AA79" s="579"/>
      <c r="AB79" s="580"/>
      <c r="AC79" s="52"/>
      <c r="AD79" s="53"/>
      <c r="AE79" s="53"/>
      <c r="AF79" s="54"/>
      <c r="AG79" s="326"/>
      <c r="AH79" s="327"/>
      <c r="AI79" s="327"/>
      <c r="AJ79" s="327"/>
      <c r="AK79" s="327"/>
      <c r="AL79" s="327"/>
      <c r="AM79" s="327"/>
      <c r="AN79" s="327"/>
      <c r="AO79" s="328"/>
      <c r="AP79" s="271"/>
      <c r="AQ79" s="276"/>
      <c r="AR79" s="276"/>
      <c r="AS79" s="272"/>
      <c r="AT79" s="202"/>
      <c r="AU79" s="207"/>
      <c r="AV79" s="203"/>
      <c r="AW79" s="190"/>
      <c r="AX79" s="191"/>
      <c r="AY79" s="190"/>
      <c r="AZ79" s="191"/>
      <c r="BA79" s="202"/>
      <c r="BB79" s="203"/>
      <c r="BC79" s="271"/>
      <c r="BD79" s="272"/>
      <c r="BE79" s="202"/>
      <c r="BF79" s="203"/>
      <c r="BG79" s="202"/>
      <c r="BH79" s="207"/>
      <c r="BI79" s="203"/>
      <c r="BJ79" s="257"/>
      <c r="BK79" s="258"/>
      <c r="BL79" s="259"/>
      <c r="BM79" s="1"/>
      <c r="BN79" s="2"/>
    </row>
    <row r="80" spans="2:66" ht="15" customHeight="1" thickBot="1">
      <c r="B80" s="215"/>
      <c r="C80" s="216"/>
      <c r="D80" s="216"/>
      <c r="E80" s="216"/>
      <c r="F80" s="216"/>
      <c r="G80" s="216"/>
      <c r="H80" s="216"/>
      <c r="I80" s="216"/>
      <c r="J80" s="216"/>
      <c r="K80" s="216"/>
      <c r="L80" s="217"/>
      <c r="M80" s="581"/>
      <c r="N80" s="582"/>
      <c r="O80" s="582"/>
      <c r="P80" s="583"/>
      <c r="Q80" s="581"/>
      <c r="R80" s="582"/>
      <c r="S80" s="582"/>
      <c r="T80" s="583"/>
      <c r="U80" s="581"/>
      <c r="V80" s="582"/>
      <c r="W80" s="582"/>
      <c r="X80" s="583"/>
      <c r="Y80" s="581"/>
      <c r="Z80" s="582"/>
      <c r="AA80" s="582"/>
      <c r="AB80" s="583"/>
      <c r="AC80" s="55"/>
      <c r="AD80" s="56"/>
      <c r="AE80" s="56"/>
      <c r="AF80" s="57"/>
      <c r="AG80" s="329"/>
      <c r="AH80" s="330"/>
      <c r="AI80" s="330"/>
      <c r="AJ80" s="330"/>
      <c r="AK80" s="330"/>
      <c r="AL80" s="330"/>
      <c r="AM80" s="330"/>
      <c r="AN80" s="330"/>
      <c r="AO80" s="331"/>
      <c r="AP80" s="273"/>
      <c r="AQ80" s="277"/>
      <c r="AR80" s="277"/>
      <c r="AS80" s="274"/>
      <c r="AT80" s="204"/>
      <c r="AU80" s="208"/>
      <c r="AV80" s="205"/>
      <c r="AW80" s="192"/>
      <c r="AX80" s="193"/>
      <c r="AY80" s="192"/>
      <c r="AZ80" s="193"/>
      <c r="BA80" s="204"/>
      <c r="BB80" s="205"/>
      <c r="BC80" s="273"/>
      <c r="BD80" s="274"/>
      <c r="BE80" s="204"/>
      <c r="BF80" s="205"/>
      <c r="BG80" s="204"/>
      <c r="BH80" s="208"/>
      <c r="BI80" s="205"/>
      <c r="BJ80" s="260"/>
      <c r="BK80" s="261"/>
      <c r="BL80" s="262"/>
      <c r="BM80" s="1"/>
      <c r="BN80" s="2"/>
    </row>
    <row r="81" spans="2:66" ht="15" customHeight="1" thickTop="1">
      <c r="B81" s="209" t="s">
        <v>54</v>
      </c>
      <c r="C81" s="210"/>
      <c r="D81" s="210"/>
      <c r="E81" s="210"/>
      <c r="F81" s="210"/>
      <c r="G81" s="210"/>
      <c r="H81" s="210"/>
      <c r="I81" s="210"/>
      <c r="J81" s="210"/>
      <c r="K81" s="210"/>
      <c r="L81" s="211"/>
      <c r="M81" s="194">
        <v>47</v>
      </c>
      <c r="N81" s="219"/>
      <c r="O81" s="219"/>
      <c r="P81" s="195"/>
      <c r="Q81" s="194">
        <v>47</v>
      </c>
      <c r="R81" s="219"/>
      <c r="S81" s="219"/>
      <c r="T81" s="195"/>
      <c r="U81" s="194">
        <v>47</v>
      </c>
      <c r="V81" s="219"/>
      <c r="W81" s="219"/>
      <c r="X81" s="195"/>
      <c r="Y81" s="194">
        <v>47</v>
      </c>
      <c r="Z81" s="219"/>
      <c r="AA81" s="219"/>
      <c r="AB81" s="195"/>
      <c r="AC81" s="188" t="s">
        <v>129</v>
      </c>
      <c r="AD81" s="241"/>
      <c r="AE81" s="241"/>
      <c r="AF81" s="189"/>
      <c r="AG81" s="323" t="s">
        <v>124</v>
      </c>
      <c r="AH81" s="324"/>
      <c r="AI81" s="324"/>
      <c r="AJ81" s="324"/>
      <c r="AK81" s="324"/>
      <c r="AL81" s="324"/>
      <c r="AM81" s="324"/>
      <c r="AN81" s="324"/>
      <c r="AO81" s="325"/>
      <c r="AP81" s="269" t="s">
        <v>128</v>
      </c>
      <c r="AQ81" s="275"/>
      <c r="AR81" s="275"/>
      <c r="AS81" s="270"/>
      <c r="AT81" s="200">
        <f>'17.02'!AT81+AY81</f>
        <v>12</v>
      </c>
      <c r="AU81" s="206"/>
      <c r="AV81" s="201"/>
      <c r="AW81" s="188">
        <f>'17.02'!BG81</f>
        <v>4</v>
      </c>
      <c r="AX81" s="189"/>
      <c r="AY81" s="188"/>
      <c r="AZ81" s="189"/>
      <c r="BA81" s="200"/>
      <c r="BB81" s="201"/>
      <c r="BC81" s="269">
        <f>'17.02'!BC81+BA81</f>
        <v>8</v>
      </c>
      <c r="BD81" s="270"/>
      <c r="BE81" s="200">
        <f>'17.02'!BE81+BA81</f>
        <v>8</v>
      </c>
      <c r="BF81" s="201"/>
      <c r="BG81" s="200">
        <f>AT81-BE81</f>
        <v>4</v>
      </c>
      <c r="BH81" s="206"/>
      <c r="BI81" s="201"/>
      <c r="BJ81" s="254">
        <f>((LEFT(AP81,FIND(" ",AP81)-1)*BC81)/$S$279)</f>
        <v>61.53846153846154</v>
      </c>
      <c r="BK81" s="255"/>
      <c r="BL81" s="256"/>
      <c r="BM81" s="1"/>
      <c r="BN81" s="2"/>
    </row>
    <row r="82" spans="2:66" ht="4.5" customHeight="1">
      <c r="B82" s="212"/>
      <c r="C82" s="213"/>
      <c r="D82" s="213"/>
      <c r="E82" s="213"/>
      <c r="F82" s="213"/>
      <c r="G82" s="213"/>
      <c r="H82" s="213"/>
      <c r="I82" s="213"/>
      <c r="J82" s="213"/>
      <c r="K82" s="213"/>
      <c r="L82" s="214"/>
      <c r="M82" s="196"/>
      <c r="N82" s="220"/>
      <c r="O82" s="220"/>
      <c r="P82" s="197"/>
      <c r="Q82" s="196"/>
      <c r="R82" s="220"/>
      <c r="S82" s="220"/>
      <c r="T82" s="197"/>
      <c r="U82" s="196"/>
      <c r="V82" s="220"/>
      <c r="W82" s="220"/>
      <c r="X82" s="197"/>
      <c r="Y82" s="196"/>
      <c r="Z82" s="220"/>
      <c r="AA82" s="220"/>
      <c r="AB82" s="197"/>
      <c r="AC82" s="190"/>
      <c r="AD82" s="242"/>
      <c r="AE82" s="242"/>
      <c r="AF82" s="191"/>
      <c r="AG82" s="326"/>
      <c r="AH82" s="327"/>
      <c r="AI82" s="327"/>
      <c r="AJ82" s="327"/>
      <c r="AK82" s="327"/>
      <c r="AL82" s="327"/>
      <c r="AM82" s="327"/>
      <c r="AN82" s="327"/>
      <c r="AO82" s="328"/>
      <c r="AP82" s="271"/>
      <c r="AQ82" s="276"/>
      <c r="AR82" s="276"/>
      <c r="AS82" s="272"/>
      <c r="AT82" s="202"/>
      <c r="AU82" s="207"/>
      <c r="AV82" s="203"/>
      <c r="AW82" s="190"/>
      <c r="AX82" s="191"/>
      <c r="AY82" s="190"/>
      <c r="AZ82" s="191"/>
      <c r="BA82" s="202"/>
      <c r="BB82" s="203"/>
      <c r="BC82" s="271"/>
      <c r="BD82" s="272"/>
      <c r="BE82" s="202"/>
      <c r="BF82" s="203"/>
      <c r="BG82" s="202"/>
      <c r="BH82" s="207"/>
      <c r="BI82" s="203"/>
      <c r="BJ82" s="257"/>
      <c r="BK82" s="258"/>
      <c r="BL82" s="259"/>
      <c r="BM82" s="1"/>
      <c r="BN82" s="2"/>
    </row>
    <row r="83" spans="2:66" ht="24.75" customHeight="1" thickBot="1">
      <c r="B83" s="215"/>
      <c r="C83" s="216"/>
      <c r="D83" s="216"/>
      <c r="E83" s="216"/>
      <c r="F83" s="216"/>
      <c r="G83" s="216"/>
      <c r="H83" s="216"/>
      <c r="I83" s="216"/>
      <c r="J83" s="216"/>
      <c r="K83" s="216"/>
      <c r="L83" s="217"/>
      <c r="M83" s="198"/>
      <c r="N83" s="221"/>
      <c r="O83" s="221"/>
      <c r="P83" s="199"/>
      <c r="Q83" s="198"/>
      <c r="R83" s="221"/>
      <c r="S83" s="221"/>
      <c r="T83" s="199"/>
      <c r="U83" s="198"/>
      <c r="V83" s="221"/>
      <c r="W83" s="221"/>
      <c r="X83" s="199"/>
      <c r="Y83" s="198"/>
      <c r="Z83" s="221"/>
      <c r="AA83" s="221"/>
      <c r="AB83" s="199"/>
      <c r="AC83" s="192"/>
      <c r="AD83" s="243"/>
      <c r="AE83" s="243"/>
      <c r="AF83" s="193"/>
      <c r="AG83" s="329"/>
      <c r="AH83" s="330"/>
      <c r="AI83" s="330"/>
      <c r="AJ83" s="330"/>
      <c r="AK83" s="330"/>
      <c r="AL83" s="330"/>
      <c r="AM83" s="330"/>
      <c r="AN83" s="330"/>
      <c r="AO83" s="331"/>
      <c r="AP83" s="273"/>
      <c r="AQ83" s="277"/>
      <c r="AR83" s="277"/>
      <c r="AS83" s="274"/>
      <c r="AT83" s="204"/>
      <c r="AU83" s="208"/>
      <c r="AV83" s="205"/>
      <c r="AW83" s="192"/>
      <c r="AX83" s="193"/>
      <c r="AY83" s="192"/>
      <c r="AZ83" s="193"/>
      <c r="BA83" s="204"/>
      <c r="BB83" s="205"/>
      <c r="BC83" s="273"/>
      <c r="BD83" s="274"/>
      <c r="BE83" s="204"/>
      <c r="BF83" s="205"/>
      <c r="BG83" s="204"/>
      <c r="BH83" s="208"/>
      <c r="BI83" s="205"/>
      <c r="BJ83" s="260"/>
      <c r="BK83" s="261"/>
      <c r="BL83" s="262"/>
      <c r="BM83" s="1"/>
      <c r="BN83" s="2"/>
    </row>
    <row r="84" spans="2:66" ht="15" customHeight="1" thickTop="1">
      <c r="B84" s="209" t="s">
        <v>55</v>
      </c>
      <c r="C84" s="210"/>
      <c r="D84" s="210"/>
      <c r="E84" s="210"/>
      <c r="F84" s="210"/>
      <c r="G84" s="210"/>
      <c r="H84" s="210"/>
      <c r="I84" s="210"/>
      <c r="J84" s="210"/>
      <c r="K84" s="210"/>
      <c r="L84" s="211"/>
      <c r="M84" s="194">
        <v>31</v>
      </c>
      <c r="N84" s="219"/>
      <c r="O84" s="219"/>
      <c r="P84" s="195"/>
      <c r="Q84" s="194">
        <v>31</v>
      </c>
      <c r="R84" s="219"/>
      <c r="S84" s="219"/>
      <c r="T84" s="195"/>
      <c r="U84" s="194">
        <v>31</v>
      </c>
      <c r="V84" s="219"/>
      <c r="W84" s="219"/>
      <c r="X84" s="195"/>
      <c r="Y84" s="194">
        <v>31</v>
      </c>
      <c r="Z84" s="219"/>
      <c r="AA84" s="219"/>
      <c r="AB84" s="195"/>
      <c r="AC84" s="188" t="s">
        <v>129</v>
      </c>
      <c r="AD84" s="241"/>
      <c r="AE84" s="241"/>
      <c r="AF84" s="189"/>
      <c r="AG84" s="323" t="s">
        <v>139</v>
      </c>
      <c r="AH84" s="324"/>
      <c r="AI84" s="324"/>
      <c r="AJ84" s="324"/>
      <c r="AK84" s="324"/>
      <c r="AL84" s="324"/>
      <c r="AM84" s="324"/>
      <c r="AN84" s="324"/>
      <c r="AO84" s="325"/>
      <c r="AP84" s="269" t="s">
        <v>52</v>
      </c>
      <c r="AQ84" s="275"/>
      <c r="AR84" s="275"/>
      <c r="AS84" s="270"/>
      <c r="AT84" s="200">
        <f>'17.02'!AT84+AY84</f>
        <v>54</v>
      </c>
      <c r="AU84" s="206"/>
      <c r="AV84" s="201"/>
      <c r="AW84" s="188">
        <f>'17.02'!BG84</f>
        <v>9</v>
      </c>
      <c r="AX84" s="189"/>
      <c r="AY84" s="188">
        <v>35</v>
      </c>
      <c r="AZ84" s="189"/>
      <c r="BA84" s="637"/>
      <c r="BB84" s="638"/>
      <c r="BC84" s="269">
        <f>'17.02'!BC84+BA84</f>
        <v>8</v>
      </c>
      <c r="BD84" s="270"/>
      <c r="BE84" s="200">
        <f>'17.02'!BE84+BA84</f>
        <v>10</v>
      </c>
      <c r="BF84" s="201"/>
      <c r="BG84" s="200">
        <f>AT84-BE84</f>
        <v>44</v>
      </c>
      <c r="BH84" s="206"/>
      <c r="BI84" s="201"/>
      <c r="BJ84" s="254">
        <f>((LEFT(AP84,FIND(" ",AP84)-1)*BC84)/$S$279)</f>
        <v>1.5384615384615385</v>
      </c>
      <c r="BK84" s="255"/>
      <c r="BL84" s="256"/>
      <c r="BM84" s="1"/>
      <c r="BN84" s="2"/>
    </row>
    <row r="85" spans="2:66" ht="15" customHeight="1">
      <c r="B85" s="212"/>
      <c r="C85" s="213"/>
      <c r="D85" s="213"/>
      <c r="E85" s="213"/>
      <c r="F85" s="213"/>
      <c r="G85" s="213"/>
      <c r="H85" s="213"/>
      <c r="I85" s="213"/>
      <c r="J85" s="213"/>
      <c r="K85" s="213"/>
      <c r="L85" s="214"/>
      <c r="M85" s="196"/>
      <c r="N85" s="220"/>
      <c r="O85" s="220"/>
      <c r="P85" s="197"/>
      <c r="Q85" s="196"/>
      <c r="R85" s="220"/>
      <c r="S85" s="220"/>
      <c r="T85" s="197"/>
      <c r="U85" s="196"/>
      <c r="V85" s="220"/>
      <c r="W85" s="220"/>
      <c r="X85" s="197"/>
      <c r="Y85" s="196"/>
      <c r="Z85" s="220"/>
      <c r="AA85" s="220"/>
      <c r="AB85" s="197"/>
      <c r="AC85" s="190"/>
      <c r="AD85" s="242"/>
      <c r="AE85" s="242"/>
      <c r="AF85" s="191"/>
      <c r="AG85" s="326"/>
      <c r="AH85" s="327"/>
      <c r="AI85" s="327"/>
      <c r="AJ85" s="327"/>
      <c r="AK85" s="327"/>
      <c r="AL85" s="327"/>
      <c r="AM85" s="327"/>
      <c r="AN85" s="327"/>
      <c r="AO85" s="328"/>
      <c r="AP85" s="271"/>
      <c r="AQ85" s="276"/>
      <c r="AR85" s="276"/>
      <c r="AS85" s="272"/>
      <c r="AT85" s="202"/>
      <c r="AU85" s="207"/>
      <c r="AV85" s="203"/>
      <c r="AW85" s="190"/>
      <c r="AX85" s="191"/>
      <c r="AY85" s="190"/>
      <c r="AZ85" s="191"/>
      <c r="BA85" s="639"/>
      <c r="BB85" s="640"/>
      <c r="BC85" s="271"/>
      <c r="BD85" s="272"/>
      <c r="BE85" s="202"/>
      <c r="BF85" s="203"/>
      <c r="BG85" s="202"/>
      <c r="BH85" s="207"/>
      <c r="BI85" s="203"/>
      <c r="BJ85" s="257"/>
      <c r="BK85" s="258"/>
      <c r="BL85" s="259"/>
      <c r="BM85" s="1"/>
      <c r="BN85" s="2"/>
    </row>
    <row r="86" spans="2:66" ht="15" customHeight="1" thickBot="1">
      <c r="B86" s="215"/>
      <c r="C86" s="216"/>
      <c r="D86" s="216"/>
      <c r="E86" s="216"/>
      <c r="F86" s="216"/>
      <c r="G86" s="216"/>
      <c r="H86" s="216"/>
      <c r="I86" s="216"/>
      <c r="J86" s="216"/>
      <c r="K86" s="216"/>
      <c r="L86" s="217"/>
      <c r="M86" s="198"/>
      <c r="N86" s="221"/>
      <c r="O86" s="221"/>
      <c r="P86" s="199"/>
      <c r="Q86" s="198"/>
      <c r="R86" s="221"/>
      <c r="S86" s="221"/>
      <c r="T86" s="199"/>
      <c r="U86" s="198"/>
      <c r="V86" s="221"/>
      <c r="W86" s="221"/>
      <c r="X86" s="199"/>
      <c r="Y86" s="198"/>
      <c r="Z86" s="221"/>
      <c r="AA86" s="221"/>
      <c r="AB86" s="199"/>
      <c r="AC86" s="192"/>
      <c r="AD86" s="243"/>
      <c r="AE86" s="243"/>
      <c r="AF86" s="193"/>
      <c r="AG86" s="329"/>
      <c r="AH86" s="330"/>
      <c r="AI86" s="330"/>
      <c r="AJ86" s="330"/>
      <c r="AK86" s="330"/>
      <c r="AL86" s="330"/>
      <c r="AM86" s="330"/>
      <c r="AN86" s="330"/>
      <c r="AO86" s="331"/>
      <c r="AP86" s="273"/>
      <c r="AQ86" s="277"/>
      <c r="AR86" s="277"/>
      <c r="AS86" s="274"/>
      <c r="AT86" s="204"/>
      <c r="AU86" s="208"/>
      <c r="AV86" s="205"/>
      <c r="AW86" s="192"/>
      <c r="AX86" s="193"/>
      <c r="AY86" s="192"/>
      <c r="AZ86" s="193"/>
      <c r="BA86" s="641"/>
      <c r="BB86" s="642"/>
      <c r="BC86" s="273"/>
      <c r="BD86" s="274"/>
      <c r="BE86" s="204"/>
      <c r="BF86" s="205"/>
      <c r="BG86" s="204"/>
      <c r="BH86" s="208"/>
      <c r="BI86" s="205"/>
      <c r="BJ86" s="260"/>
      <c r="BK86" s="261"/>
      <c r="BL86" s="262"/>
      <c r="BM86" s="1"/>
      <c r="BN86" s="2"/>
    </row>
    <row r="87" spans="2:66" ht="15" customHeight="1" thickTop="1">
      <c r="B87" s="209" t="s">
        <v>56</v>
      </c>
      <c r="C87" s="210"/>
      <c r="D87" s="210"/>
      <c r="E87" s="210"/>
      <c r="F87" s="210"/>
      <c r="G87" s="210"/>
      <c r="H87" s="210"/>
      <c r="I87" s="210"/>
      <c r="J87" s="210"/>
      <c r="K87" s="210"/>
      <c r="L87" s="211"/>
      <c r="M87" s="194">
        <v>25</v>
      </c>
      <c r="N87" s="219"/>
      <c r="O87" s="219"/>
      <c r="P87" s="195"/>
      <c r="Q87" s="194">
        <v>25</v>
      </c>
      <c r="R87" s="219"/>
      <c r="S87" s="219"/>
      <c r="T87" s="195"/>
      <c r="U87" s="194">
        <v>25</v>
      </c>
      <c r="V87" s="219"/>
      <c r="W87" s="219"/>
      <c r="X87" s="195"/>
      <c r="Y87" s="194">
        <v>25</v>
      </c>
      <c r="Z87" s="219"/>
      <c r="AA87" s="219"/>
      <c r="AB87" s="195"/>
      <c r="AC87" s="332" t="s">
        <v>129</v>
      </c>
      <c r="AD87" s="333"/>
      <c r="AE87" s="333"/>
      <c r="AF87" s="334"/>
      <c r="AG87" s="323" t="s">
        <v>249</v>
      </c>
      <c r="AH87" s="324"/>
      <c r="AI87" s="324"/>
      <c r="AJ87" s="324"/>
      <c r="AK87" s="324"/>
      <c r="AL87" s="324"/>
      <c r="AM87" s="324"/>
      <c r="AN87" s="324"/>
      <c r="AO87" s="325"/>
      <c r="AP87" s="269" t="s">
        <v>52</v>
      </c>
      <c r="AQ87" s="275"/>
      <c r="AR87" s="275"/>
      <c r="AS87" s="270"/>
      <c r="AT87" s="200">
        <f>'17.02'!AT87+AY87</f>
        <v>82</v>
      </c>
      <c r="AU87" s="206"/>
      <c r="AV87" s="201"/>
      <c r="AW87" s="188">
        <f>'17.02'!BG87</f>
        <v>82</v>
      </c>
      <c r="AX87" s="189"/>
      <c r="AY87" s="188"/>
      <c r="AZ87" s="189"/>
      <c r="BA87" s="200"/>
      <c r="BB87" s="201"/>
      <c r="BC87" s="269">
        <f>'17.02'!BC87+BA87</f>
        <v>0</v>
      </c>
      <c r="BD87" s="270"/>
      <c r="BE87" s="200">
        <f>'17.02'!BE87+BA87</f>
        <v>0</v>
      </c>
      <c r="BF87" s="201"/>
      <c r="BG87" s="200">
        <f>AT87-BE87</f>
        <v>82</v>
      </c>
      <c r="BH87" s="206"/>
      <c r="BI87" s="201"/>
      <c r="BJ87" s="254">
        <f>((LEFT(AP87,FIND(" ",AP87)-1)*BC87)/$S$279)</f>
        <v>0</v>
      </c>
      <c r="BK87" s="255"/>
      <c r="BL87" s="256"/>
      <c r="BM87" s="1"/>
      <c r="BN87" s="2"/>
    </row>
    <row r="88" spans="2:66" ht="15" customHeight="1">
      <c r="B88" s="212"/>
      <c r="C88" s="213"/>
      <c r="D88" s="213"/>
      <c r="E88" s="213"/>
      <c r="F88" s="213"/>
      <c r="G88" s="213"/>
      <c r="H88" s="213"/>
      <c r="I88" s="213"/>
      <c r="J88" s="213"/>
      <c r="K88" s="213"/>
      <c r="L88" s="214"/>
      <c r="M88" s="196"/>
      <c r="N88" s="220"/>
      <c r="O88" s="220"/>
      <c r="P88" s="197"/>
      <c r="Q88" s="196"/>
      <c r="R88" s="220"/>
      <c r="S88" s="220"/>
      <c r="T88" s="197"/>
      <c r="U88" s="196"/>
      <c r="V88" s="220"/>
      <c r="W88" s="220"/>
      <c r="X88" s="197"/>
      <c r="Y88" s="196"/>
      <c r="Z88" s="220"/>
      <c r="AA88" s="220"/>
      <c r="AB88" s="197"/>
      <c r="AC88" s="335"/>
      <c r="AD88" s="336"/>
      <c r="AE88" s="336"/>
      <c r="AF88" s="337"/>
      <c r="AG88" s="326"/>
      <c r="AH88" s="327"/>
      <c r="AI88" s="327"/>
      <c r="AJ88" s="327"/>
      <c r="AK88" s="327"/>
      <c r="AL88" s="327"/>
      <c r="AM88" s="327"/>
      <c r="AN88" s="327"/>
      <c r="AO88" s="328"/>
      <c r="AP88" s="271"/>
      <c r="AQ88" s="276"/>
      <c r="AR88" s="276"/>
      <c r="AS88" s="272"/>
      <c r="AT88" s="202"/>
      <c r="AU88" s="207"/>
      <c r="AV88" s="203"/>
      <c r="AW88" s="190"/>
      <c r="AX88" s="191"/>
      <c r="AY88" s="190"/>
      <c r="AZ88" s="191"/>
      <c r="BA88" s="202"/>
      <c r="BB88" s="203"/>
      <c r="BC88" s="271"/>
      <c r="BD88" s="272"/>
      <c r="BE88" s="202"/>
      <c r="BF88" s="203"/>
      <c r="BG88" s="202"/>
      <c r="BH88" s="207"/>
      <c r="BI88" s="203"/>
      <c r="BJ88" s="257"/>
      <c r="BK88" s="258"/>
      <c r="BL88" s="259"/>
      <c r="BM88" s="1"/>
      <c r="BN88" s="2"/>
    </row>
    <row r="89" spans="2:66" ht="15" customHeight="1" thickBot="1">
      <c r="B89" s="215"/>
      <c r="C89" s="216"/>
      <c r="D89" s="216"/>
      <c r="E89" s="216"/>
      <c r="F89" s="216"/>
      <c r="G89" s="216"/>
      <c r="H89" s="216"/>
      <c r="I89" s="216"/>
      <c r="J89" s="216"/>
      <c r="K89" s="216"/>
      <c r="L89" s="217"/>
      <c r="M89" s="198"/>
      <c r="N89" s="221"/>
      <c r="O89" s="221"/>
      <c r="P89" s="199"/>
      <c r="Q89" s="198"/>
      <c r="R89" s="221"/>
      <c r="S89" s="221"/>
      <c r="T89" s="199"/>
      <c r="U89" s="198"/>
      <c r="V89" s="221"/>
      <c r="W89" s="221"/>
      <c r="X89" s="199"/>
      <c r="Y89" s="198"/>
      <c r="Z89" s="221"/>
      <c r="AA89" s="221"/>
      <c r="AB89" s="199"/>
      <c r="AC89" s="338"/>
      <c r="AD89" s="339"/>
      <c r="AE89" s="339"/>
      <c r="AF89" s="340"/>
      <c r="AG89" s="329"/>
      <c r="AH89" s="330"/>
      <c r="AI89" s="330"/>
      <c r="AJ89" s="330"/>
      <c r="AK89" s="330"/>
      <c r="AL89" s="330"/>
      <c r="AM89" s="330"/>
      <c r="AN89" s="330"/>
      <c r="AO89" s="331"/>
      <c r="AP89" s="273"/>
      <c r="AQ89" s="277"/>
      <c r="AR89" s="277"/>
      <c r="AS89" s="274"/>
      <c r="AT89" s="204"/>
      <c r="AU89" s="208"/>
      <c r="AV89" s="205"/>
      <c r="AW89" s="192"/>
      <c r="AX89" s="193"/>
      <c r="AY89" s="192"/>
      <c r="AZ89" s="193"/>
      <c r="BA89" s="204"/>
      <c r="BB89" s="205"/>
      <c r="BC89" s="273"/>
      <c r="BD89" s="274"/>
      <c r="BE89" s="204"/>
      <c r="BF89" s="205"/>
      <c r="BG89" s="204"/>
      <c r="BH89" s="208"/>
      <c r="BI89" s="205"/>
      <c r="BJ89" s="260"/>
      <c r="BK89" s="261"/>
      <c r="BL89" s="262"/>
      <c r="BM89" s="1"/>
      <c r="BN89" s="2"/>
    </row>
    <row r="90" spans="2:66" ht="15" customHeight="1" thickTop="1">
      <c r="B90" s="209" t="s">
        <v>57</v>
      </c>
      <c r="C90" s="210"/>
      <c r="D90" s="210"/>
      <c r="E90" s="210"/>
      <c r="F90" s="210"/>
      <c r="G90" s="210"/>
      <c r="H90" s="210"/>
      <c r="I90" s="210"/>
      <c r="J90" s="210"/>
      <c r="K90" s="210"/>
      <c r="L90" s="211"/>
      <c r="M90" s="194">
        <v>18</v>
      </c>
      <c r="N90" s="219"/>
      <c r="O90" s="219"/>
      <c r="P90" s="195"/>
      <c r="Q90" s="194">
        <v>18</v>
      </c>
      <c r="R90" s="219"/>
      <c r="S90" s="219"/>
      <c r="T90" s="195"/>
      <c r="U90" s="194">
        <v>18</v>
      </c>
      <c r="V90" s="219"/>
      <c r="W90" s="219"/>
      <c r="X90" s="195"/>
      <c r="Y90" s="194">
        <v>18</v>
      </c>
      <c r="Z90" s="219"/>
      <c r="AA90" s="219"/>
      <c r="AB90" s="195"/>
      <c r="AC90" s="188" t="s">
        <v>129</v>
      </c>
      <c r="AD90" s="241"/>
      <c r="AE90" s="241"/>
      <c r="AF90" s="189"/>
      <c r="AG90" s="323" t="s">
        <v>248</v>
      </c>
      <c r="AH90" s="324"/>
      <c r="AI90" s="324"/>
      <c r="AJ90" s="324"/>
      <c r="AK90" s="324"/>
      <c r="AL90" s="324"/>
      <c r="AM90" s="324"/>
      <c r="AN90" s="324"/>
      <c r="AO90" s="325"/>
      <c r="AP90" s="188" t="s">
        <v>52</v>
      </c>
      <c r="AQ90" s="241"/>
      <c r="AR90" s="241"/>
      <c r="AS90" s="189"/>
      <c r="AT90" s="200">
        <f>'17.02'!AT90+AY90</f>
        <v>34</v>
      </c>
      <c r="AU90" s="206"/>
      <c r="AV90" s="201"/>
      <c r="AW90" s="188">
        <f>'17.02'!BG90</f>
        <v>13</v>
      </c>
      <c r="AX90" s="189"/>
      <c r="AY90" s="188"/>
      <c r="AZ90" s="189"/>
      <c r="BA90" s="637"/>
      <c r="BB90" s="638"/>
      <c r="BC90" s="269">
        <f>'17.02'!BC90+BA90</f>
        <v>21</v>
      </c>
      <c r="BD90" s="270"/>
      <c r="BE90" s="200">
        <f>'17.02'!BE90+BA90</f>
        <v>21</v>
      </c>
      <c r="BF90" s="201"/>
      <c r="BG90" s="200">
        <f>AT90-BE90</f>
        <v>13</v>
      </c>
      <c r="BH90" s="206"/>
      <c r="BI90" s="201"/>
      <c r="BJ90" s="254">
        <f>((LEFT(AP90,FIND(" ",AP90)-1)*BC90)/$S$279)</f>
        <v>4.0384615384615383</v>
      </c>
      <c r="BK90" s="255"/>
      <c r="BL90" s="256"/>
      <c r="BM90" s="1"/>
      <c r="BN90" s="2"/>
    </row>
    <row r="91" spans="2:66" ht="15" customHeight="1">
      <c r="B91" s="212"/>
      <c r="C91" s="213"/>
      <c r="D91" s="213"/>
      <c r="E91" s="213"/>
      <c r="F91" s="213"/>
      <c r="G91" s="213"/>
      <c r="H91" s="213"/>
      <c r="I91" s="213"/>
      <c r="J91" s="213"/>
      <c r="K91" s="213"/>
      <c r="L91" s="214"/>
      <c r="M91" s="196"/>
      <c r="N91" s="220"/>
      <c r="O91" s="220"/>
      <c r="P91" s="197"/>
      <c r="Q91" s="196"/>
      <c r="R91" s="220"/>
      <c r="S91" s="220"/>
      <c r="T91" s="197"/>
      <c r="U91" s="196"/>
      <c r="V91" s="220"/>
      <c r="W91" s="220"/>
      <c r="X91" s="197"/>
      <c r="Y91" s="196"/>
      <c r="Z91" s="220"/>
      <c r="AA91" s="220"/>
      <c r="AB91" s="197"/>
      <c r="AC91" s="190"/>
      <c r="AD91" s="242"/>
      <c r="AE91" s="242"/>
      <c r="AF91" s="191"/>
      <c r="AG91" s="326"/>
      <c r="AH91" s="327"/>
      <c r="AI91" s="327"/>
      <c r="AJ91" s="327"/>
      <c r="AK91" s="327"/>
      <c r="AL91" s="327"/>
      <c r="AM91" s="327"/>
      <c r="AN91" s="327"/>
      <c r="AO91" s="328"/>
      <c r="AP91" s="190"/>
      <c r="AQ91" s="242"/>
      <c r="AR91" s="242"/>
      <c r="AS91" s="191"/>
      <c r="AT91" s="202"/>
      <c r="AU91" s="207"/>
      <c r="AV91" s="203"/>
      <c r="AW91" s="190"/>
      <c r="AX91" s="191"/>
      <c r="AY91" s="190"/>
      <c r="AZ91" s="191"/>
      <c r="BA91" s="639"/>
      <c r="BB91" s="640"/>
      <c r="BC91" s="271"/>
      <c r="BD91" s="272"/>
      <c r="BE91" s="202"/>
      <c r="BF91" s="203"/>
      <c r="BG91" s="202"/>
      <c r="BH91" s="207"/>
      <c r="BI91" s="203"/>
      <c r="BJ91" s="257"/>
      <c r="BK91" s="258"/>
      <c r="BL91" s="259"/>
      <c r="BM91" s="1"/>
      <c r="BN91" s="2"/>
    </row>
    <row r="92" spans="2:66" ht="15" customHeight="1" thickBot="1">
      <c r="B92" s="215"/>
      <c r="C92" s="216"/>
      <c r="D92" s="216"/>
      <c r="E92" s="216"/>
      <c r="F92" s="216"/>
      <c r="G92" s="216"/>
      <c r="H92" s="216"/>
      <c r="I92" s="216"/>
      <c r="J92" s="216"/>
      <c r="K92" s="216"/>
      <c r="L92" s="217"/>
      <c r="M92" s="198"/>
      <c r="N92" s="221"/>
      <c r="O92" s="221"/>
      <c r="P92" s="199"/>
      <c r="Q92" s="198"/>
      <c r="R92" s="221"/>
      <c r="S92" s="221"/>
      <c r="T92" s="199"/>
      <c r="U92" s="198"/>
      <c r="V92" s="221"/>
      <c r="W92" s="221"/>
      <c r="X92" s="199"/>
      <c r="Y92" s="198"/>
      <c r="Z92" s="221"/>
      <c r="AA92" s="221"/>
      <c r="AB92" s="199"/>
      <c r="AC92" s="192"/>
      <c r="AD92" s="243"/>
      <c r="AE92" s="243"/>
      <c r="AF92" s="193"/>
      <c r="AG92" s="329"/>
      <c r="AH92" s="330"/>
      <c r="AI92" s="330"/>
      <c r="AJ92" s="330"/>
      <c r="AK92" s="330"/>
      <c r="AL92" s="330"/>
      <c r="AM92" s="330"/>
      <c r="AN92" s="330"/>
      <c r="AO92" s="331"/>
      <c r="AP92" s="192"/>
      <c r="AQ92" s="243"/>
      <c r="AR92" s="243"/>
      <c r="AS92" s="193"/>
      <c r="AT92" s="204"/>
      <c r="AU92" s="208"/>
      <c r="AV92" s="205"/>
      <c r="AW92" s="192"/>
      <c r="AX92" s="193"/>
      <c r="AY92" s="192"/>
      <c r="AZ92" s="193"/>
      <c r="BA92" s="641"/>
      <c r="BB92" s="642"/>
      <c r="BC92" s="273"/>
      <c r="BD92" s="274"/>
      <c r="BE92" s="204"/>
      <c r="BF92" s="205"/>
      <c r="BG92" s="204"/>
      <c r="BH92" s="208"/>
      <c r="BI92" s="205"/>
      <c r="BJ92" s="260"/>
      <c r="BK92" s="261"/>
      <c r="BL92" s="262"/>
      <c r="BM92" s="1"/>
      <c r="BN92" s="2"/>
    </row>
    <row r="93" spans="2:66" ht="15" customHeight="1" thickTop="1">
      <c r="B93" s="209" t="s">
        <v>58</v>
      </c>
      <c r="C93" s="210"/>
      <c r="D93" s="210"/>
      <c r="E93" s="210"/>
      <c r="F93" s="210"/>
      <c r="G93" s="210"/>
      <c r="H93" s="210"/>
      <c r="I93" s="210"/>
      <c r="J93" s="210"/>
      <c r="K93" s="210"/>
      <c r="L93" s="211"/>
      <c r="M93" s="194">
        <v>8</v>
      </c>
      <c r="N93" s="219"/>
      <c r="O93" s="219"/>
      <c r="P93" s="195"/>
      <c r="Q93" s="194">
        <v>8</v>
      </c>
      <c r="R93" s="219"/>
      <c r="S93" s="219"/>
      <c r="T93" s="195"/>
      <c r="U93" s="194">
        <v>8</v>
      </c>
      <c r="V93" s="219"/>
      <c r="W93" s="219"/>
      <c r="X93" s="195"/>
      <c r="Y93" s="194">
        <v>9</v>
      </c>
      <c r="Z93" s="219"/>
      <c r="AA93" s="219"/>
      <c r="AB93" s="195"/>
      <c r="AC93" s="188" t="s">
        <v>129</v>
      </c>
      <c r="AD93" s="241"/>
      <c r="AE93" s="241"/>
      <c r="AF93" s="189"/>
      <c r="AG93" s="323" t="s">
        <v>247</v>
      </c>
      <c r="AH93" s="324"/>
      <c r="AI93" s="324"/>
      <c r="AJ93" s="324"/>
      <c r="AK93" s="324"/>
      <c r="AL93" s="324"/>
      <c r="AM93" s="324"/>
      <c r="AN93" s="324"/>
      <c r="AO93" s="325"/>
      <c r="AP93" s="269" t="s">
        <v>52</v>
      </c>
      <c r="AQ93" s="275"/>
      <c r="AR93" s="275"/>
      <c r="AS93" s="270"/>
      <c r="AT93" s="200">
        <f>'17.02'!AT93+AY93</f>
        <v>52</v>
      </c>
      <c r="AU93" s="206"/>
      <c r="AV93" s="201"/>
      <c r="AW93" s="188">
        <f>'17.02'!BG93</f>
        <v>11</v>
      </c>
      <c r="AX93" s="189"/>
      <c r="AY93" s="188">
        <v>35</v>
      </c>
      <c r="AZ93" s="189"/>
      <c r="BA93" s="200"/>
      <c r="BB93" s="201"/>
      <c r="BC93" s="269">
        <f>'17.02'!BC93+BA93</f>
        <v>6</v>
      </c>
      <c r="BD93" s="270"/>
      <c r="BE93" s="200">
        <f>'17.02'!BE93+BA93</f>
        <v>6</v>
      </c>
      <c r="BF93" s="201"/>
      <c r="BG93" s="200">
        <f>AT93-BE93</f>
        <v>46</v>
      </c>
      <c r="BH93" s="206"/>
      <c r="BI93" s="201"/>
      <c r="BJ93" s="254">
        <f>((LEFT(AP93,FIND(" ",AP93)-1)*BC93)/$S$279)</f>
        <v>1.1538461538461537</v>
      </c>
      <c r="BK93" s="255"/>
      <c r="BL93" s="256"/>
      <c r="BM93" s="1"/>
      <c r="BN93" s="2"/>
    </row>
    <row r="94" spans="2:66" ht="15" customHeight="1">
      <c r="B94" s="212"/>
      <c r="C94" s="213"/>
      <c r="D94" s="213"/>
      <c r="E94" s="213"/>
      <c r="F94" s="213"/>
      <c r="G94" s="213"/>
      <c r="H94" s="213"/>
      <c r="I94" s="213"/>
      <c r="J94" s="213"/>
      <c r="K94" s="213"/>
      <c r="L94" s="214"/>
      <c r="M94" s="196"/>
      <c r="N94" s="220"/>
      <c r="O94" s="220"/>
      <c r="P94" s="197"/>
      <c r="Q94" s="196"/>
      <c r="R94" s="220"/>
      <c r="S94" s="220"/>
      <c r="T94" s="197"/>
      <c r="U94" s="196"/>
      <c r="V94" s="220"/>
      <c r="W94" s="220"/>
      <c r="X94" s="197"/>
      <c r="Y94" s="196"/>
      <c r="Z94" s="220"/>
      <c r="AA94" s="220"/>
      <c r="AB94" s="197"/>
      <c r="AC94" s="190"/>
      <c r="AD94" s="242"/>
      <c r="AE94" s="242"/>
      <c r="AF94" s="191"/>
      <c r="AG94" s="326"/>
      <c r="AH94" s="327"/>
      <c r="AI94" s="327"/>
      <c r="AJ94" s="327"/>
      <c r="AK94" s="327"/>
      <c r="AL94" s="327"/>
      <c r="AM94" s="327"/>
      <c r="AN94" s="327"/>
      <c r="AO94" s="328"/>
      <c r="AP94" s="271"/>
      <c r="AQ94" s="276"/>
      <c r="AR94" s="276"/>
      <c r="AS94" s="272"/>
      <c r="AT94" s="202"/>
      <c r="AU94" s="207"/>
      <c r="AV94" s="203"/>
      <c r="AW94" s="190"/>
      <c r="AX94" s="191"/>
      <c r="AY94" s="190"/>
      <c r="AZ94" s="191"/>
      <c r="BA94" s="202"/>
      <c r="BB94" s="203"/>
      <c r="BC94" s="271"/>
      <c r="BD94" s="272"/>
      <c r="BE94" s="202"/>
      <c r="BF94" s="203"/>
      <c r="BG94" s="202"/>
      <c r="BH94" s="207"/>
      <c r="BI94" s="203"/>
      <c r="BJ94" s="257"/>
      <c r="BK94" s="258"/>
      <c r="BL94" s="259"/>
      <c r="BM94" s="1"/>
      <c r="BN94" s="2"/>
    </row>
    <row r="95" spans="2:66" ht="15" customHeight="1" thickBot="1">
      <c r="B95" s="215"/>
      <c r="C95" s="216"/>
      <c r="D95" s="216"/>
      <c r="E95" s="216"/>
      <c r="F95" s="216"/>
      <c r="G95" s="216"/>
      <c r="H95" s="216"/>
      <c r="I95" s="216"/>
      <c r="J95" s="216"/>
      <c r="K95" s="216"/>
      <c r="L95" s="217"/>
      <c r="M95" s="198"/>
      <c r="N95" s="221"/>
      <c r="O95" s="221"/>
      <c r="P95" s="199"/>
      <c r="Q95" s="198"/>
      <c r="R95" s="221"/>
      <c r="S95" s="221"/>
      <c r="T95" s="199"/>
      <c r="U95" s="198"/>
      <c r="V95" s="221"/>
      <c r="W95" s="221"/>
      <c r="X95" s="199"/>
      <c r="Y95" s="198"/>
      <c r="Z95" s="221"/>
      <c r="AA95" s="221"/>
      <c r="AB95" s="199"/>
      <c r="AC95" s="192"/>
      <c r="AD95" s="243"/>
      <c r="AE95" s="243"/>
      <c r="AF95" s="193"/>
      <c r="AG95" s="329"/>
      <c r="AH95" s="330"/>
      <c r="AI95" s="330"/>
      <c r="AJ95" s="330"/>
      <c r="AK95" s="330"/>
      <c r="AL95" s="330"/>
      <c r="AM95" s="330"/>
      <c r="AN95" s="330"/>
      <c r="AO95" s="331"/>
      <c r="AP95" s="273"/>
      <c r="AQ95" s="277"/>
      <c r="AR95" s="277"/>
      <c r="AS95" s="274"/>
      <c r="AT95" s="204"/>
      <c r="AU95" s="208"/>
      <c r="AV95" s="205"/>
      <c r="AW95" s="192"/>
      <c r="AX95" s="193"/>
      <c r="AY95" s="192"/>
      <c r="AZ95" s="193"/>
      <c r="BA95" s="204"/>
      <c r="BB95" s="205"/>
      <c r="BC95" s="273"/>
      <c r="BD95" s="274"/>
      <c r="BE95" s="204"/>
      <c r="BF95" s="205"/>
      <c r="BG95" s="204"/>
      <c r="BH95" s="208"/>
      <c r="BI95" s="205"/>
      <c r="BJ95" s="260"/>
      <c r="BK95" s="261"/>
      <c r="BL95" s="262"/>
      <c r="BM95" s="1"/>
      <c r="BN95" s="2"/>
    </row>
    <row r="96" spans="2:66" ht="15" customHeight="1" thickTop="1">
      <c r="B96" s="209" t="s">
        <v>59</v>
      </c>
      <c r="C96" s="210"/>
      <c r="D96" s="210"/>
      <c r="E96" s="210"/>
      <c r="F96" s="210"/>
      <c r="G96" s="210"/>
      <c r="H96" s="210"/>
      <c r="I96" s="210"/>
      <c r="J96" s="210"/>
      <c r="K96" s="210"/>
      <c r="L96" s="211"/>
      <c r="M96" s="194">
        <v>7</v>
      </c>
      <c r="N96" s="219"/>
      <c r="O96" s="219"/>
      <c r="P96" s="195"/>
      <c r="Q96" s="194">
        <v>7</v>
      </c>
      <c r="R96" s="219"/>
      <c r="S96" s="219"/>
      <c r="T96" s="195"/>
      <c r="U96" s="194">
        <v>7</v>
      </c>
      <c r="V96" s="219"/>
      <c r="W96" s="219"/>
      <c r="X96" s="195"/>
      <c r="Y96" s="194">
        <v>7</v>
      </c>
      <c r="Z96" s="219"/>
      <c r="AA96" s="219"/>
      <c r="AB96" s="195"/>
      <c r="AC96" s="188" t="s">
        <v>129</v>
      </c>
      <c r="AD96" s="241"/>
      <c r="AE96" s="241"/>
      <c r="AF96" s="189"/>
      <c r="AG96" s="323" t="s">
        <v>246</v>
      </c>
      <c r="AH96" s="324"/>
      <c r="AI96" s="324"/>
      <c r="AJ96" s="324"/>
      <c r="AK96" s="324"/>
      <c r="AL96" s="324"/>
      <c r="AM96" s="324"/>
      <c r="AN96" s="324"/>
      <c r="AO96" s="325"/>
      <c r="AP96" s="269" t="s">
        <v>142</v>
      </c>
      <c r="AQ96" s="275"/>
      <c r="AR96" s="275"/>
      <c r="AS96" s="270"/>
      <c r="AT96" s="200">
        <f>'17.02'!AT96+AY96</f>
        <v>65</v>
      </c>
      <c r="AU96" s="206"/>
      <c r="AV96" s="201"/>
      <c r="AW96" s="188">
        <f>'17.02'!BG96</f>
        <v>65</v>
      </c>
      <c r="AX96" s="189"/>
      <c r="AY96" s="188"/>
      <c r="AZ96" s="189"/>
      <c r="BA96" s="200"/>
      <c r="BB96" s="201"/>
      <c r="BC96" s="269">
        <f>'17.02'!BC96+BA96</f>
        <v>0</v>
      </c>
      <c r="BD96" s="270"/>
      <c r="BE96" s="200">
        <f>'17.02'!BE96+BA96</f>
        <v>0</v>
      </c>
      <c r="BF96" s="201"/>
      <c r="BG96" s="200">
        <f>AT96-BE96</f>
        <v>65</v>
      </c>
      <c r="BH96" s="206"/>
      <c r="BI96" s="201"/>
      <c r="BJ96" s="254">
        <f>((LEFT(AP96,FIND(" ",AP96)-1)*BC96)/$S$279)</f>
        <v>0</v>
      </c>
      <c r="BK96" s="255"/>
      <c r="BL96" s="256"/>
      <c r="BM96" s="1"/>
      <c r="BN96" s="2"/>
    </row>
    <row r="97" spans="2:66" ht="15" customHeight="1">
      <c r="B97" s="212"/>
      <c r="C97" s="213"/>
      <c r="D97" s="213"/>
      <c r="E97" s="213"/>
      <c r="F97" s="213"/>
      <c r="G97" s="213"/>
      <c r="H97" s="213"/>
      <c r="I97" s="213"/>
      <c r="J97" s="213"/>
      <c r="K97" s="213"/>
      <c r="L97" s="214"/>
      <c r="M97" s="196"/>
      <c r="N97" s="220"/>
      <c r="O97" s="220"/>
      <c r="P97" s="197"/>
      <c r="Q97" s="196"/>
      <c r="R97" s="220"/>
      <c r="S97" s="220"/>
      <c r="T97" s="197"/>
      <c r="U97" s="196"/>
      <c r="V97" s="220"/>
      <c r="W97" s="220"/>
      <c r="X97" s="197"/>
      <c r="Y97" s="196"/>
      <c r="Z97" s="220"/>
      <c r="AA97" s="220"/>
      <c r="AB97" s="197"/>
      <c r="AC97" s="190"/>
      <c r="AD97" s="242"/>
      <c r="AE97" s="242"/>
      <c r="AF97" s="191"/>
      <c r="AG97" s="326"/>
      <c r="AH97" s="327"/>
      <c r="AI97" s="327"/>
      <c r="AJ97" s="327"/>
      <c r="AK97" s="327"/>
      <c r="AL97" s="327"/>
      <c r="AM97" s="327"/>
      <c r="AN97" s="327"/>
      <c r="AO97" s="328"/>
      <c r="AP97" s="271"/>
      <c r="AQ97" s="276"/>
      <c r="AR97" s="276"/>
      <c r="AS97" s="272"/>
      <c r="AT97" s="202"/>
      <c r="AU97" s="207"/>
      <c r="AV97" s="203"/>
      <c r="AW97" s="190"/>
      <c r="AX97" s="191"/>
      <c r="AY97" s="190"/>
      <c r="AZ97" s="191"/>
      <c r="BA97" s="202"/>
      <c r="BB97" s="203"/>
      <c r="BC97" s="271"/>
      <c r="BD97" s="272"/>
      <c r="BE97" s="202"/>
      <c r="BF97" s="203"/>
      <c r="BG97" s="202"/>
      <c r="BH97" s="207"/>
      <c r="BI97" s="203"/>
      <c r="BJ97" s="257"/>
      <c r="BK97" s="258"/>
      <c r="BL97" s="259"/>
      <c r="BM97" s="1"/>
      <c r="BN97" s="2"/>
    </row>
    <row r="98" spans="2:66" ht="15" customHeight="1" thickBot="1">
      <c r="B98" s="215"/>
      <c r="C98" s="216"/>
      <c r="D98" s="216"/>
      <c r="E98" s="216"/>
      <c r="F98" s="216"/>
      <c r="G98" s="216"/>
      <c r="H98" s="216"/>
      <c r="I98" s="216"/>
      <c r="J98" s="216"/>
      <c r="K98" s="216"/>
      <c r="L98" s="217"/>
      <c r="M98" s="198"/>
      <c r="N98" s="221"/>
      <c r="O98" s="221"/>
      <c r="P98" s="199"/>
      <c r="Q98" s="198"/>
      <c r="R98" s="221"/>
      <c r="S98" s="221"/>
      <c r="T98" s="199"/>
      <c r="U98" s="198"/>
      <c r="V98" s="221"/>
      <c r="W98" s="221"/>
      <c r="X98" s="199"/>
      <c r="Y98" s="198"/>
      <c r="Z98" s="221"/>
      <c r="AA98" s="221"/>
      <c r="AB98" s="199"/>
      <c r="AC98" s="192"/>
      <c r="AD98" s="243"/>
      <c r="AE98" s="243"/>
      <c r="AF98" s="193"/>
      <c r="AG98" s="329"/>
      <c r="AH98" s="330"/>
      <c r="AI98" s="330"/>
      <c r="AJ98" s="330"/>
      <c r="AK98" s="330"/>
      <c r="AL98" s="330"/>
      <c r="AM98" s="330"/>
      <c r="AN98" s="330"/>
      <c r="AO98" s="331"/>
      <c r="AP98" s="273"/>
      <c r="AQ98" s="277"/>
      <c r="AR98" s="277"/>
      <c r="AS98" s="274"/>
      <c r="AT98" s="204"/>
      <c r="AU98" s="208"/>
      <c r="AV98" s="205"/>
      <c r="AW98" s="192"/>
      <c r="AX98" s="193"/>
      <c r="AY98" s="192"/>
      <c r="AZ98" s="193"/>
      <c r="BA98" s="204"/>
      <c r="BB98" s="205"/>
      <c r="BC98" s="273"/>
      <c r="BD98" s="274"/>
      <c r="BE98" s="204"/>
      <c r="BF98" s="205"/>
      <c r="BG98" s="204"/>
      <c r="BH98" s="208"/>
      <c r="BI98" s="205"/>
      <c r="BJ98" s="260"/>
      <c r="BK98" s="261"/>
      <c r="BL98" s="262"/>
      <c r="BM98" s="1"/>
      <c r="BN98" s="2"/>
    </row>
    <row r="99" spans="2:66" ht="15" customHeight="1" thickTop="1">
      <c r="B99" s="209" t="s">
        <v>245</v>
      </c>
      <c r="C99" s="210"/>
      <c r="D99" s="210"/>
      <c r="E99" s="210"/>
      <c r="F99" s="210"/>
      <c r="G99" s="210"/>
      <c r="H99" s="210"/>
      <c r="I99" s="210"/>
      <c r="J99" s="210"/>
      <c r="K99" s="210"/>
      <c r="L99" s="211"/>
      <c r="M99" s="194">
        <v>16</v>
      </c>
      <c r="N99" s="219"/>
      <c r="O99" s="219"/>
      <c r="P99" s="195"/>
      <c r="Q99" s="194">
        <v>16</v>
      </c>
      <c r="R99" s="219"/>
      <c r="S99" s="219"/>
      <c r="T99" s="195"/>
      <c r="U99" s="194">
        <v>16</v>
      </c>
      <c r="V99" s="219"/>
      <c r="W99" s="219"/>
      <c r="X99" s="195"/>
      <c r="Y99" s="194">
        <v>16</v>
      </c>
      <c r="Z99" s="219"/>
      <c r="AA99" s="219"/>
      <c r="AB99" s="195"/>
      <c r="AC99" s="296" t="s">
        <v>171</v>
      </c>
      <c r="AD99" s="297"/>
      <c r="AE99" s="297"/>
      <c r="AF99" s="298"/>
      <c r="AG99" s="323" t="s">
        <v>60</v>
      </c>
      <c r="AH99" s="324"/>
      <c r="AI99" s="324"/>
      <c r="AJ99" s="324"/>
      <c r="AK99" s="324"/>
      <c r="AL99" s="324"/>
      <c r="AM99" s="324"/>
      <c r="AN99" s="324"/>
      <c r="AO99" s="325"/>
      <c r="AP99" s="269" t="s">
        <v>128</v>
      </c>
      <c r="AQ99" s="275"/>
      <c r="AR99" s="275"/>
      <c r="AS99" s="270"/>
      <c r="AT99" s="200">
        <f>'17.02'!AT99+AY99</f>
        <v>2</v>
      </c>
      <c r="AU99" s="206"/>
      <c r="AV99" s="201"/>
      <c r="AW99" s="188">
        <f>'17.02'!BG99</f>
        <v>2</v>
      </c>
      <c r="AX99" s="189"/>
      <c r="AY99" s="188"/>
      <c r="AZ99" s="189"/>
      <c r="BA99" s="200"/>
      <c r="BB99" s="201"/>
      <c r="BC99" s="269">
        <f>'17.02'!BC99+BA99</f>
        <v>0</v>
      </c>
      <c r="BD99" s="270"/>
      <c r="BE99" s="200">
        <f>'17.02'!BE99+BA99</f>
        <v>0</v>
      </c>
      <c r="BF99" s="201"/>
      <c r="BG99" s="200">
        <f>AT99-BE99</f>
        <v>2</v>
      </c>
      <c r="BH99" s="206"/>
      <c r="BI99" s="201"/>
      <c r="BJ99" s="254">
        <f>((LEFT(AP99,FIND(" ",AP99)-1)*BC99)/$S$279)</f>
        <v>0</v>
      </c>
      <c r="BK99" s="255"/>
      <c r="BL99" s="256"/>
      <c r="BM99" s="1"/>
      <c r="BN99" s="2"/>
    </row>
    <row r="100" spans="2:66" ht="15" customHeight="1">
      <c r="B100" s="212"/>
      <c r="C100" s="213"/>
      <c r="D100" s="213"/>
      <c r="E100" s="213"/>
      <c r="F100" s="213"/>
      <c r="G100" s="213"/>
      <c r="H100" s="213"/>
      <c r="I100" s="213"/>
      <c r="J100" s="213"/>
      <c r="K100" s="213"/>
      <c r="L100" s="214"/>
      <c r="M100" s="196"/>
      <c r="N100" s="220"/>
      <c r="O100" s="220"/>
      <c r="P100" s="197"/>
      <c r="Q100" s="196"/>
      <c r="R100" s="220"/>
      <c r="S100" s="220"/>
      <c r="T100" s="197"/>
      <c r="U100" s="196"/>
      <c r="V100" s="220"/>
      <c r="W100" s="220"/>
      <c r="X100" s="197"/>
      <c r="Y100" s="196"/>
      <c r="Z100" s="220"/>
      <c r="AA100" s="220"/>
      <c r="AB100" s="197"/>
      <c r="AC100" s="299"/>
      <c r="AD100" s="300"/>
      <c r="AE100" s="300"/>
      <c r="AF100" s="301"/>
      <c r="AG100" s="326"/>
      <c r="AH100" s="327"/>
      <c r="AI100" s="327"/>
      <c r="AJ100" s="327"/>
      <c r="AK100" s="327"/>
      <c r="AL100" s="327"/>
      <c r="AM100" s="327"/>
      <c r="AN100" s="327"/>
      <c r="AO100" s="328"/>
      <c r="AP100" s="271"/>
      <c r="AQ100" s="276"/>
      <c r="AR100" s="276"/>
      <c r="AS100" s="272"/>
      <c r="AT100" s="202"/>
      <c r="AU100" s="207"/>
      <c r="AV100" s="203"/>
      <c r="AW100" s="190"/>
      <c r="AX100" s="191"/>
      <c r="AY100" s="190"/>
      <c r="AZ100" s="191"/>
      <c r="BA100" s="202"/>
      <c r="BB100" s="203"/>
      <c r="BC100" s="271"/>
      <c r="BD100" s="272"/>
      <c r="BE100" s="202"/>
      <c r="BF100" s="203"/>
      <c r="BG100" s="202"/>
      <c r="BH100" s="207"/>
      <c r="BI100" s="203"/>
      <c r="BJ100" s="257"/>
      <c r="BK100" s="258"/>
      <c r="BL100" s="259"/>
      <c r="BM100" s="1"/>
      <c r="BN100" s="2"/>
    </row>
    <row r="101" spans="2:66" ht="15" customHeight="1" thickBot="1">
      <c r="B101" s="215"/>
      <c r="C101" s="216"/>
      <c r="D101" s="216"/>
      <c r="E101" s="216"/>
      <c r="F101" s="216"/>
      <c r="G101" s="216"/>
      <c r="H101" s="216"/>
      <c r="I101" s="216"/>
      <c r="J101" s="216"/>
      <c r="K101" s="216"/>
      <c r="L101" s="217"/>
      <c r="M101" s="198"/>
      <c r="N101" s="221"/>
      <c r="O101" s="221"/>
      <c r="P101" s="199"/>
      <c r="Q101" s="198"/>
      <c r="R101" s="221"/>
      <c r="S101" s="221"/>
      <c r="T101" s="199"/>
      <c r="U101" s="198"/>
      <c r="V101" s="221"/>
      <c r="W101" s="221"/>
      <c r="X101" s="199"/>
      <c r="Y101" s="198"/>
      <c r="Z101" s="221"/>
      <c r="AA101" s="221"/>
      <c r="AB101" s="199"/>
      <c r="AC101" s="302"/>
      <c r="AD101" s="303"/>
      <c r="AE101" s="303"/>
      <c r="AF101" s="304"/>
      <c r="AG101" s="329"/>
      <c r="AH101" s="330"/>
      <c r="AI101" s="330"/>
      <c r="AJ101" s="330"/>
      <c r="AK101" s="330"/>
      <c r="AL101" s="330"/>
      <c r="AM101" s="330"/>
      <c r="AN101" s="330"/>
      <c r="AO101" s="331"/>
      <c r="AP101" s="273"/>
      <c r="AQ101" s="277"/>
      <c r="AR101" s="277"/>
      <c r="AS101" s="274"/>
      <c r="AT101" s="204"/>
      <c r="AU101" s="208"/>
      <c r="AV101" s="205"/>
      <c r="AW101" s="192"/>
      <c r="AX101" s="193"/>
      <c r="AY101" s="192"/>
      <c r="AZ101" s="193"/>
      <c r="BA101" s="204"/>
      <c r="BB101" s="205"/>
      <c r="BC101" s="273"/>
      <c r="BD101" s="274"/>
      <c r="BE101" s="204"/>
      <c r="BF101" s="205"/>
      <c r="BG101" s="204"/>
      <c r="BH101" s="208"/>
      <c r="BI101" s="205"/>
      <c r="BJ101" s="260"/>
      <c r="BK101" s="261"/>
      <c r="BL101" s="262"/>
      <c r="BM101" s="1"/>
      <c r="BN101" s="2"/>
    </row>
    <row r="102" spans="2:66" ht="15" customHeight="1" thickTop="1">
      <c r="B102" s="209" t="s">
        <v>244</v>
      </c>
      <c r="C102" s="210"/>
      <c r="D102" s="210"/>
      <c r="E102" s="210"/>
      <c r="F102" s="210"/>
      <c r="G102" s="210"/>
      <c r="H102" s="210"/>
      <c r="I102" s="210"/>
      <c r="J102" s="210"/>
      <c r="K102" s="210"/>
      <c r="L102" s="211"/>
      <c r="M102" s="194">
        <v>15</v>
      </c>
      <c r="N102" s="219"/>
      <c r="O102" s="219"/>
      <c r="P102" s="195"/>
      <c r="Q102" s="194">
        <v>15</v>
      </c>
      <c r="R102" s="219"/>
      <c r="S102" s="219"/>
      <c r="T102" s="195"/>
      <c r="U102" s="194">
        <v>15</v>
      </c>
      <c r="V102" s="219"/>
      <c r="W102" s="219"/>
      <c r="X102" s="195"/>
      <c r="Y102" s="194">
        <v>15</v>
      </c>
      <c r="Z102" s="219"/>
      <c r="AA102" s="219"/>
      <c r="AB102" s="195"/>
      <c r="AC102" s="296" t="s">
        <v>171</v>
      </c>
      <c r="AD102" s="297"/>
      <c r="AE102" s="297"/>
      <c r="AF102" s="298"/>
      <c r="AG102" s="323" t="s">
        <v>243</v>
      </c>
      <c r="AH102" s="324"/>
      <c r="AI102" s="324"/>
      <c r="AJ102" s="324"/>
      <c r="AK102" s="324"/>
      <c r="AL102" s="324"/>
      <c r="AM102" s="324"/>
      <c r="AN102" s="324"/>
      <c r="AO102" s="325"/>
      <c r="AP102" s="269" t="s">
        <v>52</v>
      </c>
      <c r="AQ102" s="275"/>
      <c r="AR102" s="275"/>
      <c r="AS102" s="270"/>
      <c r="AT102" s="200">
        <f>'17.02'!AT102+AY102</f>
        <v>24</v>
      </c>
      <c r="AU102" s="206"/>
      <c r="AV102" s="201"/>
      <c r="AW102" s="188">
        <f>'17.02'!BG102</f>
        <v>9</v>
      </c>
      <c r="AX102" s="189"/>
      <c r="AY102" s="188"/>
      <c r="AZ102" s="189"/>
      <c r="BA102" s="200"/>
      <c r="BB102" s="201"/>
      <c r="BC102" s="269">
        <f>'17.02'!BC102+BA102</f>
        <v>10</v>
      </c>
      <c r="BD102" s="270"/>
      <c r="BE102" s="200">
        <f>'17.02'!BE102+BA102</f>
        <v>15</v>
      </c>
      <c r="BF102" s="201"/>
      <c r="BG102" s="200">
        <f>AT102-BE102</f>
        <v>9</v>
      </c>
      <c r="BH102" s="206"/>
      <c r="BI102" s="201"/>
      <c r="BJ102" s="254">
        <f>((LEFT(AP102,FIND(" ",AP102)-1)*BC102)/$S$279)</f>
        <v>1.9230769230769231</v>
      </c>
      <c r="BK102" s="255"/>
      <c r="BL102" s="256"/>
      <c r="BM102" s="1"/>
      <c r="BN102" s="2"/>
    </row>
    <row r="103" spans="2:66" ht="15" customHeight="1">
      <c r="B103" s="212"/>
      <c r="C103" s="213"/>
      <c r="D103" s="213"/>
      <c r="E103" s="213"/>
      <c r="F103" s="213"/>
      <c r="G103" s="213"/>
      <c r="H103" s="213"/>
      <c r="I103" s="213"/>
      <c r="J103" s="213"/>
      <c r="K103" s="213"/>
      <c r="L103" s="214"/>
      <c r="M103" s="196"/>
      <c r="N103" s="220"/>
      <c r="O103" s="220"/>
      <c r="P103" s="197"/>
      <c r="Q103" s="196"/>
      <c r="R103" s="220"/>
      <c r="S103" s="220"/>
      <c r="T103" s="197"/>
      <c r="U103" s="196"/>
      <c r="V103" s="220"/>
      <c r="W103" s="220"/>
      <c r="X103" s="197"/>
      <c r="Y103" s="196"/>
      <c r="Z103" s="220"/>
      <c r="AA103" s="220"/>
      <c r="AB103" s="197"/>
      <c r="AC103" s="299"/>
      <c r="AD103" s="300"/>
      <c r="AE103" s="300"/>
      <c r="AF103" s="301"/>
      <c r="AG103" s="326"/>
      <c r="AH103" s="327"/>
      <c r="AI103" s="327"/>
      <c r="AJ103" s="327"/>
      <c r="AK103" s="327"/>
      <c r="AL103" s="327"/>
      <c r="AM103" s="327"/>
      <c r="AN103" s="327"/>
      <c r="AO103" s="328"/>
      <c r="AP103" s="271"/>
      <c r="AQ103" s="276"/>
      <c r="AR103" s="276"/>
      <c r="AS103" s="272"/>
      <c r="AT103" s="202"/>
      <c r="AU103" s="207"/>
      <c r="AV103" s="203"/>
      <c r="AW103" s="190"/>
      <c r="AX103" s="191"/>
      <c r="AY103" s="190"/>
      <c r="AZ103" s="191"/>
      <c r="BA103" s="202"/>
      <c r="BB103" s="203"/>
      <c r="BC103" s="271"/>
      <c r="BD103" s="272"/>
      <c r="BE103" s="202"/>
      <c r="BF103" s="203"/>
      <c r="BG103" s="202"/>
      <c r="BH103" s="207"/>
      <c r="BI103" s="203"/>
      <c r="BJ103" s="257"/>
      <c r="BK103" s="258"/>
      <c r="BL103" s="259"/>
      <c r="BM103" s="1"/>
      <c r="BN103" s="2"/>
    </row>
    <row r="104" spans="2:66" ht="15" customHeight="1" thickBot="1">
      <c r="B104" s="215"/>
      <c r="C104" s="216"/>
      <c r="D104" s="216"/>
      <c r="E104" s="216"/>
      <c r="F104" s="216"/>
      <c r="G104" s="216"/>
      <c r="H104" s="216"/>
      <c r="I104" s="216"/>
      <c r="J104" s="216"/>
      <c r="K104" s="216"/>
      <c r="L104" s="217"/>
      <c r="M104" s="198"/>
      <c r="N104" s="221"/>
      <c r="O104" s="221"/>
      <c r="P104" s="199"/>
      <c r="Q104" s="198"/>
      <c r="R104" s="221"/>
      <c r="S104" s="221"/>
      <c r="T104" s="199"/>
      <c r="U104" s="198"/>
      <c r="V104" s="221"/>
      <c r="W104" s="221"/>
      <c r="X104" s="199"/>
      <c r="Y104" s="198"/>
      <c r="Z104" s="221"/>
      <c r="AA104" s="221"/>
      <c r="AB104" s="199"/>
      <c r="AC104" s="302"/>
      <c r="AD104" s="303"/>
      <c r="AE104" s="303"/>
      <c r="AF104" s="304"/>
      <c r="AG104" s="329"/>
      <c r="AH104" s="330"/>
      <c r="AI104" s="330"/>
      <c r="AJ104" s="330"/>
      <c r="AK104" s="330"/>
      <c r="AL104" s="330"/>
      <c r="AM104" s="330"/>
      <c r="AN104" s="330"/>
      <c r="AO104" s="331"/>
      <c r="AP104" s="273"/>
      <c r="AQ104" s="277"/>
      <c r="AR104" s="277"/>
      <c r="AS104" s="274"/>
      <c r="AT104" s="204"/>
      <c r="AU104" s="208"/>
      <c r="AV104" s="205"/>
      <c r="AW104" s="192"/>
      <c r="AX104" s="193"/>
      <c r="AY104" s="192"/>
      <c r="AZ104" s="193"/>
      <c r="BA104" s="204"/>
      <c r="BB104" s="205"/>
      <c r="BC104" s="273"/>
      <c r="BD104" s="274"/>
      <c r="BE104" s="204"/>
      <c r="BF104" s="205"/>
      <c r="BG104" s="204"/>
      <c r="BH104" s="208"/>
      <c r="BI104" s="205"/>
      <c r="BJ104" s="260"/>
      <c r="BK104" s="261"/>
      <c r="BL104" s="262"/>
      <c r="BM104" s="1"/>
      <c r="BN104" s="2"/>
    </row>
    <row r="105" spans="2:66" ht="15" customHeight="1" thickTop="1">
      <c r="B105" s="209" t="s">
        <v>242</v>
      </c>
      <c r="C105" s="210"/>
      <c r="D105" s="210"/>
      <c r="E105" s="210"/>
      <c r="F105" s="210"/>
      <c r="G105" s="210"/>
      <c r="H105" s="210"/>
      <c r="I105" s="210"/>
      <c r="J105" s="210"/>
      <c r="K105" s="210"/>
      <c r="L105" s="211"/>
      <c r="M105" s="194" t="s">
        <v>442</v>
      </c>
      <c r="N105" s="219"/>
      <c r="O105" s="219"/>
      <c r="P105" s="195"/>
      <c r="Q105" s="194" t="s">
        <v>442</v>
      </c>
      <c r="R105" s="219"/>
      <c r="S105" s="219"/>
      <c r="T105" s="195"/>
      <c r="U105" s="194" t="s">
        <v>442</v>
      </c>
      <c r="V105" s="219"/>
      <c r="W105" s="219"/>
      <c r="X105" s="195"/>
      <c r="Y105" s="194" t="s">
        <v>454</v>
      </c>
      <c r="Z105" s="219"/>
      <c r="AA105" s="219"/>
      <c r="AB105" s="195"/>
      <c r="AC105" s="296" t="s">
        <v>341</v>
      </c>
      <c r="AD105" s="297"/>
      <c r="AE105" s="297"/>
      <c r="AF105" s="298"/>
      <c r="AG105" s="323" t="s">
        <v>241</v>
      </c>
      <c r="AH105" s="324"/>
      <c r="AI105" s="324"/>
      <c r="AJ105" s="324"/>
      <c r="AK105" s="324"/>
      <c r="AL105" s="324"/>
      <c r="AM105" s="324"/>
      <c r="AN105" s="324"/>
      <c r="AO105" s="325"/>
      <c r="AP105" s="269" t="s">
        <v>61</v>
      </c>
      <c r="AQ105" s="275"/>
      <c r="AR105" s="275"/>
      <c r="AS105" s="270"/>
      <c r="AT105" s="200">
        <f>'17.02'!AT105+AY105</f>
        <v>1</v>
      </c>
      <c r="AU105" s="206"/>
      <c r="AV105" s="201"/>
      <c r="AW105" s="188">
        <f>'17.02'!BG105</f>
        <v>1</v>
      </c>
      <c r="AX105" s="189"/>
      <c r="AY105" s="188"/>
      <c r="AZ105" s="189"/>
      <c r="BA105" s="200"/>
      <c r="BB105" s="201"/>
      <c r="BC105" s="269">
        <f>'17.02'!BC105+BA105</f>
        <v>0</v>
      </c>
      <c r="BD105" s="270"/>
      <c r="BE105" s="200">
        <f>'17.02'!BE105+BA105</f>
        <v>0</v>
      </c>
      <c r="BF105" s="201"/>
      <c r="BG105" s="200">
        <f>AT105-BE105</f>
        <v>1</v>
      </c>
      <c r="BH105" s="206"/>
      <c r="BI105" s="201"/>
      <c r="BJ105" s="254">
        <f>((LEFT(AP105,FIND(" ",AP105)-1)*BC105)/$S$279)</f>
        <v>0</v>
      </c>
      <c r="BK105" s="255"/>
      <c r="BL105" s="256"/>
      <c r="BM105" s="1"/>
      <c r="BN105" s="2"/>
    </row>
    <row r="106" spans="2:66" ht="15" customHeight="1">
      <c r="B106" s="212"/>
      <c r="C106" s="213"/>
      <c r="D106" s="213"/>
      <c r="E106" s="213"/>
      <c r="F106" s="213"/>
      <c r="G106" s="213"/>
      <c r="H106" s="213"/>
      <c r="I106" s="213"/>
      <c r="J106" s="213"/>
      <c r="K106" s="213"/>
      <c r="L106" s="214"/>
      <c r="M106" s="196"/>
      <c r="N106" s="220"/>
      <c r="O106" s="220"/>
      <c r="P106" s="197"/>
      <c r="Q106" s="196"/>
      <c r="R106" s="220"/>
      <c r="S106" s="220"/>
      <c r="T106" s="197"/>
      <c r="U106" s="196"/>
      <c r="V106" s="220"/>
      <c r="W106" s="220"/>
      <c r="X106" s="197"/>
      <c r="Y106" s="196"/>
      <c r="Z106" s="220"/>
      <c r="AA106" s="220"/>
      <c r="AB106" s="197"/>
      <c r="AC106" s="299"/>
      <c r="AD106" s="300"/>
      <c r="AE106" s="300"/>
      <c r="AF106" s="301"/>
      <c r="AG106" s="326"/>
      <c r="AH106" s="327"/>
      <c r="AI106" s="327"/>
      <c r="AJ106" s="327"/>
      <c r="AK106" s="327"/>
      <c r="AL106" s="327"/>
      <c r="AM106" s="327"/>
      <c r="AN106" s="327"/>
      <c r="AO106" s="328"/>
      <c r="AP106" s="271"/>
      <c r="AQ106" s="276"/>
      <c r="AR106" s="276"/>
      <c r="AS106" s="272"/>
      <c r="AT106" s="202"/>
      <c r="AU106" s="207"/>
      <c r="AV106" s="203"/>
      <c r="AW106" s="190"/>
      <c r="AX106" s="191"/>
      <c r="AY106" s="190"/>
      <c r="AZ106" s="191"/>
      <c r="BA106" s="202"/>
      <c r="BB106" s="203"/>
      <c r="BC106" s="271"/>
      <c r="BD106" s="272"/>
      <c r="BE106" s="202"/>
      <c r="BF106" s="203"/>
      <c r="BG106" s="202"/>
      <c r="BH106" s="207"/>
      <c r="BI106" s="203"/>
      <c r="BJ106" s="257"/>
      <c r="BK106" s="258"/>
      <c r="BL106" s="259"/>
      <c r="BM106" s="1"/>
      <c r="BN106" s="2"/>
    </row>
    <row r="107" spans="2:66" ht="15" customHeight="1" thickBot="1">
      <c r="B107" s="215"/>
      <c r="C107" s="216"/>
      <c r="D107" s="216"/>
      <c r="E107" s="216"/>
      <c r="F107" s="216"/>
      <c r="G107" s="216"/>
      <c r="H107" s="216"/>
      <c r="I107" s="216"/>
      <c r="J107" s="216"/>
      <c r="K107" s="216"/>
      <c r="L107" s="217"/>
      <c r="M107" s="198"/>
      <c r="N107" s="221"/>
      <c r="O107" s="221"/>
      <c r="P107" s="199"/>
      <c r="Q107" s="198"/>
      <c r="R107" s="221"/>
      <c r="S107" s="221"/>
      <c r="T107" s="199"/>
      <c r="U107" s="198"/>
      <c r="V107" s="221"/>
      <c r="W107" s="221"/>
      <c r="X107" s="199"/>
      <c r="Y107" s="198"/>
      <c r="Z107" s="221"/>
      <c r="AA107" s="221"/>
      <c r="AB107" s="199"/>
      <c r="AC107" s="302"/>
      <c r="AD107" s="303"/>
      <c r="AE107" s="303"/>
      <c r="AF107" s="304"/>
      <c r="AG107" s="329"/>
      <c r="AH107" s="330"/>
      <c r="AI107" s="330"/>
      <c r="AJ107" s="330"/>
      <c r="AK107" s="330"/>
      <c r="AL107" s="330"/>
      <c r="AM107" s="330"/>
      <c r="AN107" s="330"/>
      <c r="AO107" s="331"/>
      <c r="AP107" s="273"/>
      <c r="AQ107" s="277"/>
      <c r="AR107" s="277"/>
      <c r="AS107" s="274"/>
      <c r="AT107" s="204"/>
      <c r="AU107" s="208"/>
      <c r="AV107" s="205"/>
      <c r="AW107" s="192"/>
      <c r="AX107" s="193"/>
      <c r="AY107" s="192"/>
      <c r="AZ107" s="193"/>
      <c r="BA107" s="204"/>
      <c r="BB107" s="205"/>
      <c r="BC107" s="273"/>
      <c r="BD107" s="274"/>
      <c r="BE107" s="204"/>
      <c r="BF107" s="205"/>
      <c r="BG107" s="204"/>
      <c r="BH107" s="208"/>
      <c r="BI107" s="205"/>
      <c r="BJ107" s="260"/>
      <c r="BK107" s="261"/>
      <c r="BL107" s="262"/>
      <c r="BM107" s="1"/>
      <c r="BN107" s="2"/>
    </row>
    <row r="108" spans="2:66" ht="15" customHeight="1" thickTop="1">
      <c r="B108" s="209" t="s">
        <v>240</v>
      </c>
      <c r="C108" s="210"/>
      <c r="D108" s="210"/>
      <c r="E108" s="210"/>
      <c r="F108" s="210"/>
      <c r="G108" s="210"/>
      <c r="H108" s="210"/>
      <c r="I108" s="210"/>
      <c r="J108" s="210"/>
      <c r="K108" s="210"/>
      <c r="L108" s="211"/>
      <c r="M108" s="194">
        <v>7.9</v>
      </c>
      <c r="N108" s="219"/>
      <c r="O108" s="219"/>
      <c r="P108" s="195"/>
      <c r="Q108" s="194">
        <v>7.9</v>
      </c>
      <c r="R108" s="219"/>
      <c r="S108" s="219"/>
      <c r="T108" s="195"/>
      <c r="U108" s="194">
        <v>7.9</v>
      </c>
      <c r="V108" s="219"/>
      <c r="W108" s="219"/>
      <c r="X108" s="195"/>
      <c r="Y108" s="194">
        <v>8</v>
      </c>
      <c r="Z108" s="219"/>
      <c r="AA108" s="219"/>
      <c r="AB108" s="195"/>
      <c r="AC108" s="305" t="s">
        <v>402</v>
      </c>
      <c r="AD108" s="306"/>
      <c r="AE108" s="306"/>
      <c r="AF108" s="307"/>
      <c r="AG108" s="323" t="s">
        <v>239</v>
      </c>
      <c r="AH108" s="324"/>
      <c r="AI108" s="324"/>
      <c r="AJ108" s="324"/>
      <c r="AK108" s="324"/>
      <c r="AL108" s="324"/>
      <c r="AM108" s="324"/>
      <c r="AN108" s="324"/>
      <c r="AO108" s="325"/>
      <c r="AP108" s="269" t="s">
        <v>143</v>
      </c>
      <c r="AQ108" s="275"/>
      <c r="AR108" s="275"/>
      <c r="AS108" s="270"/>
      <c r="AT108" s="200">
        <f>'17.02'!AT108+AY108</f>
        <v>3</v>
      </c>
      <c r="AU108" s="206"/>
      <c r="AV108" s="201"/>
      <c r="AW108" s="188">
        <f>'17.02'!BG108</f>
        <v>0</v>
      </c>
      <c r="AX108" s="189"/>
      <c r="AY108" s="188"/>
      <c r="AZ108" s="189"/>
      <c r="BA108" s="200"/>
      <c r="BB108" s="201"/>
      <c r="BC108" s="269">
        <f>'17.02'!BC108+BA108</f>
        <v>3</v>
      </c>
      <c r="BD108" s="270"/>
      <c r="BE108" s="200">
        <f>'17.02'!BE108+BA108</f>
        <v>3</v>
      </c>
      <c r="BF108" s="201"/>
      <c r="BG108" s="200">
        <f>AT108-BE108</f>
        <v>0</v>
      </c>
      <c r="BH108" s="206"/>
      <c r="BI108" s="201"/>
      <c r="BJ108" s="254">
        <f>((LEFT(AP108,FIND(" ",AP108)-1)*BC108)/$S$279)</f>
        <v>4.8</v>
      </c>
      <c r="BK108" s="255"/>
      <c r="BL108" s="256"/>
      <c r="BM108" s="1"/>
      <c r="BN108" s="2"/>
    </row>
    <row r="109" spans="2:66" ht="15" customHeight="1">
      <c r="B109" s="212"/>
      <c r="C109" s="213"/>
      <c r="D109" s="213"/>
      <c r="E109" s="213"/>
      <c r="F109" s="213"/>
      <c r="G109" s="213"/>
      <c r="H109" s="213"/>
      <c r="I109" s="213"/>
      <c r="J109" s="213"/>
      <c r="K109" s="213"/>
      <c r="L109" s="214"/>
      <c r="M109" s="196"/>
      <c r="N109" s="220"/>
      <c r="O109" s="220"/>
      <c r="P109" s="197"/>
      <c r="Q109" s="196"/>
      <c r="R109" s="220"/>
      <c r="S109" s="220"/>
      <c r="T109" s="197"/>
      <c r="U109" s="196"/>
      <c r="V109" s="220"/>
      <c r="W109" s="220"/>
      <c r="X109" s="197"/>
      <c r="Y109" s="196"/>
      <c r="Z109" s="220"/>
      <c r="AA109" s="220"/>
      <c r="AB109" s="197"/>
      <c r="AC109" s="308"/>
      <c r="AD109" s="309"/>
      <c r="AE109" s="309"/>
      <c r="AF109" s="310"/>
      <c r="AG109" s="326"/>
      <c r="AH109" s="327"/>
      <c r="AI109" s="327"/>
      <c r="AJ109" s="327"/>
      <c r="AK109" s="327"/>
      <c r="AL109" s="327"/>
      <c r="AM109" s="327"/>
      <c r="AN109" s="327"/>
      <c r="AO109" s="328"/>
      <c r="AP109" s="271"/>
      <c r="AQ109" s="276"/>
      <c r="AR109" s="276"/>
      <c r="AS109" s="272"/>
      <c r="AT109" s="202"/>
      <c r="AU109" s="207"/>
      <c r="AV109" s="203"/>
      <c r="AW109" s="190"/>
      <c r="AX109" s="191"/>
      <c r="AY109" s="190"/>
      <c r="AZ109" s="191"/>
      <c r="BA109" s="202"/>
      <c r="BB109" s="203"/>
      <c r="BC109" s="271"/>
      <c r="BD109" s="272"/>
      <c r="BE109" s="202"/>
      <c r="BF109" s="203"/>
      <c r="BG109" s="202"/>
      <c r="BH109" s="207"/>
      <c r="BI109" s="203"/>
      <c r="BJ109" s="257"/>
      <c r="BK109" s="258"/>
      <c r="BL109" s="259"/>
      <c r="BM109" s="1"/>
      <c r="BN109" s="2"/>
    </row>
    <row r="110" spans="2:66" ht="15" customHeight="1" thickBot="1">
      <c r="B110" s="215"/>
      <c r="C110" s="216"/>
      <c r="D110" s="216"/>
      <c r="E110" s="216"/>
      <c r="F110" s="216"/>
      <c r="G110" s="216"/>
      <c r="H110" s="216"/>
      <c r="I110" s="216"/>
      <c r="J110" s="216"/>
      <c r="K110" s="216"/>
      <c r="L110" s="217"/>
      <c r="M110" s="198"/>
      <c r="N110" s="221"/>
      <c r="O110" s="221"/>
      <c r="P110" s="199"/>
      <c r="Q110" s="198"/>
      <c r="R110" s="221"/>
      <c r="S110" s="221"/>
      <c r="T110" s="199"/>
      <c r="U110" s="198"/>
      <c r="V110" s="221"/>
      <c r="W110" s="221"/>
      <c r="X110" s="199"/>
      <c r="Y110" s="198"/>
      <c r="Z110" s="221"/>
      <c r="AA110" s="221"/>
      <c r="AB110" s="199"/>
      <c r="AC110" s="311"/>
      <c r="AD110" s="312"/>
      <c r="AE110" s="312"/>
      <c r="AF110" s="313"/>
      <c r="AG110" s="329"/>
      <c r="AH110" s="330"/>
      <c r="AI110" s="330"/>
      <c r="AJ110" s="330"/>
      <c r="AK110" s="330"/>
      <c r="AL110" s="330"/>
      <c r="AM110" s="330"/>
      <c r="AN110" s="330"/>
      <c r="AO110" s="331"/>
      <c r="AP110" s="273"/>
      <c r="AQ110" s="277"/>
      <c r="AR110" s="277"/>
      <c r="AS110" s="274"/>
      <c r="AT110" s="204"/>
      <c r="AU110" s="208"/>
      <c r="AV110" s="205"/>
      <c r="AW110" s="192"/>
      <c r="AX110" s="193"/>
      <c r="AY110" s="192"/>
      <c r="AZ110" s="193"/>
      <c r="BA110" s="204"/>
      <c r="BB110" s="205"/>
      <c r="BC110" s="273"/>
      <c r="BD110" s="274"/>
      <c r="BE110" s="204"/>
      <c r="BF110" s="205"/>
      <c r="BG110" s="204"/>
      <c r="BH110" s="208"/>
      <c r="BI110" s="205"/>
      <c r="BJ110" s="260"/>
      <c r="BK110" s="261"/>
      <c r="BL110" s="262"/>
      <c r="BM110" s="1"/>
      <c r="BN110" s="2"/>
    </row>
    <row r="111" spans="2:66" ht="15" customHeight="1" thickTop="1">
      <c r="B111" s="209" t="s">
        <v>238</v>
      </c>
      <c r="C111" s="210"/>
      <c r="D111" s="210"/>
      <c r="E111" s="210"/>
      <c r="F111" s="210"/>
      <c r="G111" s="210"/>
      <c r="H111" s="210"/>
      <c r="I111" s="210"/>
      <c r="J111" s="210"/>
      <c r="K111" s="210"/>
      <c r="L111" s="211"/>
      <c r="M111" s="194">
        <v>0.9</v>
      </c>
      <c r="N111" s="219"/>
      <c r="O111" s="219"/>
      <c r="P111" s="195"/>
      <c r="Q111" s="194">
        <v>0.9</v>
      </c>
      <c r="R111" s="219"/>
      <c r="S111" s="219"/>
      <c r="T111" s="195"/>
      <c r="U111" s="194">
        <v>0.9</v>
      </c>
      <c r="V111" s="219"/>
      <c r="W111" s="219"/>
      <c r="X111" s="195"/>
      <c r="Y111" s="194">
        <v>0.9</v>
      </c>
      <c r="Z111" s="219"/>
      <c r="AA111" s="219"/>
      <c r="AB111" s="195"/>
      <c r="AC111" s="305" t="s">
        <v>343</v>
      </c>
      <c r="AD111" s="306"/>
      <c r="AE111" s="306"/>
      <c r="AF111" s="307"/>
      <c r="AG111" s="323" t="s">
        <v>208</v>
      </c>
      <c r="AH111" s="324"/>
      <c r="AI111" s="324"/>
      <c r="AJ111" s="324"/>
      <c r="AK111" s="324"/>
      <c r="AL111" s="324"/>
      <c r="AM111" s="324"/>
      <c r="AN111" s="324"/>
      <c r="AO111" s="325"/>
      <c r="AP111" s="269" t="s">
        <v>237</v>
      </c>
      <c r="AQ111" s="275"/>
      <c r="AR111" s="275"/>
      <c r="AS111" s="270"/>
      <c r="AT111" s="200">
        <f>'17.02'!AT111+AY111</f>
        <v>4</v>
      </c>
      <c r="AU111" s="206"/>
      <c r="AV111" s="201"/>
      <c r="AW111" s="188">
        <f>'17.02'!BG111</f>
        <v>4</v>
      </c>
      <c r="AX111" s="189"/>
      <c r="AY111" s="188"/>
      <c r="AZ111" s="189"/>
      <c r="BA111" s="200"/>
      <c r="BB111" s="201"/>
      <c r="BC111" s="269">
        <f>'17.02'!BC111+BA111</f>
        <v>0</v>
      </c>
      <c r="BD111" s="270"/>
      <c r="BE111" s="200">
        <f>'17.02'!BE111+BA111</f>
        <v>0</v>
      </c>
      <c r="BF111" s="201"/>
      <c r="BG111" s="200">
        <f>AT111-BE111</f>
        <v>4</v>
      </c>
      <c r="BH111" s="206"/>
      <c r="BI111" s="201"/>
      <c r="BJ111" s="254">
        <f>((LEFT(AP111,FIND(" ",AP111)-1)*BC111)/$S$279)</f>
        <v>0</v>
      </c>
      <c r="BK111" s="255"/>
      <c r="BL111" s="256"/>
      <c r="BM111" s="1"/>
      <c r="BN111" s="2"/>
    </row>
    <row r="112" spans="2:66" ht="15" customHeight="1">
      <c r="B112" s="212"/>
      <c r="C112" s="213"/>
      <c r="D112" s="213"/>
      <c r="E112" s="213"/>
      <c r="F112" s="213"/>
      <c r="G112" s="213"/>
      <c r="H112" s="213"/>
      <c r="I112" s="213"/>
      <c r="J112" s="213"/>
      <c r="K112" s="213"/>
      <c r="L112" s="214"/>
      <c r="M112" s="196"/>
      <c r="N112" s="220"/>
      <c r="O112" s="220"/>
      <c r="P112" s="197"/>
      <c r="Q112" s="196"/>
      <c r="R112" s="220"/>
      <c r="S112" s="220"/>
      <c r="T112" s="197"/>
      <c r="U112" s="196"/>
      <c r="V112" s="220"/>
      <c r="W112" s="220"/>
      <c r="X112" s="197"/>
      <c r="Y112" s="196"/>
      <c r="Z112" s="220"/>
      <c r="AA112" s="220"/>
      <c r="AB112" s="197"/>
      <c r="AC112" s="308"/>
      <c r="AD112" s="309"/>
      <c r="AE112" s="309"/>
      <c r="AF112" s="310"/>
      <c r="AG112" s="326"/>
      <c r="AH112" s="327"/>
      <c r="AI112" s="327"/>
      <c r="AJ112" s="327"/>
      <c r="AK112" s="327"/>
      <c r="AL112" s="327"/>
      <c r="AM112" s="327"/>
      <c r="AN112" s="327"/>
      <c r="AO112" s="328"/>
      <c r="AP112" s="271"/>
      <c r="AQ112" s="276"/>
      <c r="AR112" s="276"/>
      <c r="AS112" s="272"/>
      <c r="AT112" s="202"/>
      <c r="AU112" s="207"/>
      <c r="AV112" s="203"/>
      <c r="AW112" s="190"/>
      <c r="AX112" s="191"/>
      <c r="AY112" s="190"/>
      <c r="AZ112" s="191"/>
      <c r="BA112" s="202"/>
      <c r="BB112" s="203"/>
      <c r="BC112" s="271"/>
      <c r="BD112" s="272"/>
      <c r="BE112" s="202"/>
      <c r="BF112" s="203"/>
      <c r="BG112" s="202"/>
      <c r="BH112" s="207"/>
      <c r="BI112" s="203"/>
      <c r="BJ112" s="257"/>
      <c r="BK112" s="258"/>
      <c r="BL112" s="259"/>
      <c r="BM112" s="1"/>
      <c r="BN112" s="2"/>
    </row>
    <row r="113" spans="2:66" ht="15" customHeight="1" thickBot="1">
      <c r="B113" s="215"/>
      <c r="C113" s="216"/>
      <c r="D113" s="216"/>
      <c r="E113" s="216"/>
      <c r="F113" s="216"/>
      <c r="G113" s="216"/>
      <c r="H113" s="216"/>
      <c r="I113" s="216"/>
      <c r="J113" s="216"/>
      <c r="K113" s="216"/>
      <c r="L113" s="217"/>
      <c r="M113" s="198"/>
      <c r="N113" s="221"/>
      <c r="O113" s="221"/>
      <c r="P113" s="199"/>
      <c r="Q113" s="198"/>
      <c r="R113" s="221"/>
      <c r="S113" s="221"/>
      <c r="T113" s="199"/>
      <c r="U113" s="198"/>
      <c r="V113" s="221"/>
      <c r="W113" s="221"/>
      <c r="X113" s="199"/>
      <c r="Y113" s="198"/>
      <c r="Z113" s="221"/>
      <c r="AA113" s="221"/>
      <c r="AB113" s="199"/>
      <c r="AC113" s="311"/>
      <c r="AD113" s="312"/>
      <c r="AE113" s="312"/>
      <c r="AF113" s="313"/>
      <c r="AG113" s="329"/>
      <c r="AH113" s="330"/>
      <c r="AI113" s="330"/>
      <c r="AJ113" s="330"/>
      <c r="AK113" s="330"/>
      <c r="AL113" s="330"/>
      <c r="AM113" s="330"/>
      <c r="AN113" s="330"/>
      <c r="AO113" s="331"/>
      <c r="AP113" s="273"/>
      <c r="AQ113" s="277"/>
      <c r="AR113" s="277"/>
      <c r="AS113" s="274"/>
      <c r="AT113" s="204"/>
      <c r="AU113" s="208"/>
      <c r="AV113" s="205"/>
      <c r="AW113" s="192"/>
      <c r="AX113" s="193"/>
      <c r="AY113" s="192"/>
      <c r="AZ113" s="193"/>
      <c r="BA113" s="204"/>
      <c r="BB113" s="205"/>
      <c r="BC113" s="273"/>
      <c r="BD113" s="274"/>
      <c r="BE113" s="204"/>
      <c r="BF113" s="205"/>
      <c r="BG113" s="204"/>
      <c r="BH113" s="208"/>
      <c r="BI113" s="205"/>
      <c r="BJ113" s="260"/>
      <c r="BK113" s="261"/>
      <c r="BL113" s="262"/>
      <c r="BM113" s="1"/>
      <c r="BN113" s="2"/>
    </row>
    <row r="114" spans="2:66" ht="15" customHeight="1" thickTop="1" thickBot="1">
      <c r="B114" s="209" t="s">
        <v>236</v>
      </c>
      <c r="C114" s="210"/>
      <c r="D114" s="210"/>
      <c r="E114" s="210"/>
      <c r="F114" s="210"/>
      <c r="G114" s="210"/>
      <c r="H114" s="210"/>
      <c r="I114" s="210"/>
      <c r="J114" s="210"/>
      <c r="K114" s="210"/>
      <c r="L114" s="211"/>
      <c r="M114" s="194">
        <v>12</v>
      </c>
      <c r="N114" s="219"/>
      <c r="O114" s="219"/>
      <c r="P114" s="195"/>
      <c r="Q114" s="194">
        <v>12</v>
      </c>
      <c r="R114" s="219"/>
      <c r="S114" s="219"/>
      <c r="T114" s="195"/>
      <c r="U114" s="194">
        <v>12</v>
      </c>
      <c r="V114" s="219"/>
      <c r="W114" s="219"/>
      <c r="X114" s="195"/>
      <c r="Y114" s="194">
        <v>12</v>
      </c>
      <c r="Z114" s="219"/>
      <c r="AA114" s="219"/>
      <c r="AB114" s="195"/>
      <c r="AC114" s="305" t="s">
        <v>129</v>
      </c>
      <c r="AD114" s="306"/>
      <c r="AE114" s="306"/>
      <c r="AF114" s="307"/>
      <c r="AG114" s="323" t="s">
        <v>235</v>
      </c>
      <c r="AH114" s="324"/>
      <c r="AI114" s="324"/>
      <c r="AJ114" s="324"/>
      <c r="AK114" s="324"/>
      <c r="AL114" s="324"/>
      <c r="AM114" s="324"/>
      <c r="AN114" s="324"/>
      <c r="AO114" s="325"/>
      <c r="AP114" s="186" t="s">
        <v>165</v>
      </c>
      <c r="AQ114" s="186"/>
      <c r="AR114" s="186"/>
      <c r="AS114" s="186"/>
      <c r="AT114" s="200">
        <f>'17.02'!AT114+AY114</f>
        <v>40</v>
      </c>
      <c r="AU114" s="206"/>
      <c r="AV114" s="201"/>
      <c r="AW114" s="188">
        <f>'17.02'!BG114</f>
        <v>40</v>
      </c>
      <c r="AX114" s="189"/>
      <c r="AY114" s="188"/>
      <c r="AZ114" s="189"/>
      <c r="BA114" s="200"/>
      <c r="BB114" s="201"/>
      <c r="BC114" s="269">
        <f>'17.02'!BC114+BA114</f>
        <v>0</v>
      </c>
      <c r="BD114" s="270"/>
      <c r="BE114" s="200">
        <f>'17.02'!BE114+BA114</f>
        <v>0</v>
      </c>
      <c r="BF114" s="201"/>
      <c r="BG114" s="200">
        <f>AT114-BE114</f>
        <v>40</v>
      </c>
      <c r="BH114" s="206"/>
      <c r="BI114" s="201"/>
      <c r="BJ114" s="254">
        <f>((LEFT(AP114,FIND(" ",AP114)-1)*BC114)/$S$279)</f>
        <v>0</v>
      </c>
      <c r="BK114" s="255"/>
      <c r="BL114" s="256"/>
      <c r="BM114" s="1"/>
      <c r="BN114" s="2"/>
    </row>
    <row r="115" spans="2:66" ht="15" customHeight="1" thickTop="1" thickBot="1">
      <c r="B115" s="212"/>
      <c r="C115" s="213"/>
      <c r="D115" s="213"/>
      <c r="E115" s="213"/>
      <c r="F115" s="213"/>
      <c r="G115" s="213"/>
      <c r="H115" s="213"/>
      <c r="I115" s="213"/>
      <c r="J115" s="213"/>
      <c r="K115" s="213"/>
      <c r="L115" s="214"/>
      <c r="M115" s="196"/>
      <c r="N115" s="220"/>
      <c r="O115" s="220"/>
      <c r="P115" s="197"/>
      <c r="Q115" s="196"/>
      <c r="R115" s="220"/>
      <c r="S115" s="220"/>
      <c r="T115" s="197"/>
      <c r="U115" s="196"/>
      <c r="V115" s="220"/>
      <c r="W115" s="220"/>
      <c r="X115" s="197"/>
      <c r="Y115" s="196"/>
      <c r="Z115" s="220"/>
      <c r="AA115" s="220"/>
      <c r="AB115" s="197"/>
      <c r="AC115" s="308"/>
      <c r="AD115" s="309"/>
      <c r="AE115" s="309"/>
      <c r="AF115" s="310"/>
      <c r="AG115" s="326"/>
      <c r="AH115" s="327"/>
      <c r="AI115" s="327"/>
      <c r="AJ115" s="327"/>
      <c r="AK115" s="327"/>
      <c r="AL115" s="327"/>
      <c r="AM115" s="327"/>
      <c r="AN115" s="327"/>
      <c r="AO115" s="328"/>
      <c r="AP115" s="186"/>
      <c r="AQ115" s="186"/>
      <c r="AR115" s="186"/>
      <c r="AS115" s="186"/>
      <c r="AT115" s="202"/>
      <c r="AU115" s="207"/>
      <c r="AV115" s="203"/>
      <c r="AW115" s="190"/>
      <c r="AX115" s="191"/>
      <c r="AY115" s="190"/>
      <c r="AZ115" s="191"/>
      <c r="BA115" s="202"/>
      <c r="BB115" s="203"/>
      <c r="BC115" s="271"/>
      <c r="BD115" s="272"/>
      <c r="BE115" s="202"/>
      <c r="BF115" s="203"/>
      <c r="BG115" s="202"/>
      <c r="BH115" s="207"/>
      <c r="BI115" s="203"/>
      <c r="BJ115" s="257"/>
      <c r="BK115" s="258"/>
      <c r="BL115" s="259"/>
      <c r="BM115" s="1"/>
      <c r="BN115" s="2"/>
    </row>
    <row r="116" spans="2:66" ht="15" customHeight="1" thickTop="1" thickBot="1">
      <c r="B116" s="215"/>
      <c r="C116" s="216"/>
      <c r="D116" s="216"/>
      <c r="E116" s="216"/>
      <c r="F116" s="216"/>
      <c r="G116" s="216"/>
      <c r="H116" s="216"/>
      <c r="I116" s="216"/>
      <c r="J116" s="216"/>
      <c r="K116" s="216"/>
      <c r="L116" s="217"/>
      <c r="M116" s="198"/>
      <c r="N116" s="221"/>
      <c r="O116" s="221"/>
      <c r="P116" s="199"/>
      <c r="Q116" s="198"/>
      <c r="R116" s="221"/>
      <c r="S116" s="221"/>
      <c r="T116" s="199"/>
      <c r="U116" s="198"/>
      <c r="V116" s="221"/>
      <c r="W116" s="221"/>
      <c r="X116" s="199"/>
      <c r="Y116" s="198"/>
      <c r="Z116" s="221"/>
      <c r="AA116" s="221"/>
      <c r="AB116" s="199"/>
      <c r="AC116" s="311"/>
      <c r="AD116" s="312"/>
      <c r="AE116" s="312"/>
      <c r="AF116" s="313"/>
      <c r="AG116" s="329"/>
      <c r="AH116" s="330"/>
      <c r="AI116" s="330"/>
      <c r="AJ116" s="330"/>
      <c r="AK116" s="330"/>
      <c r="AL116" s="330"/>
      <c r="AM116" s="330"/>
      <c r="AN116" s="330"/>
      <c r="AO116" s="331"/>
      <c r="AP116" s="186"/>
      <c r="AQ116" s="186"/>
      <c r="AR116" s="186"/>
      <c r="AS116" s="186"/>
      <c r="AT116" s="204"/>
      <c r="AU116" s="208"/>
      <c r="AV116" s="205"/>
      <c r="AW116" s="192"/>
      <c r="AX116" s="193"/>
      <c r="AY116" s="192"/>
      <c r="AZ116" s="193"/>
      <c r="BA116" s="204"/>
      <c r="BB116" s="205"/>
      <c r="BC116" s="273"/>
      <c r="BD116" s="274"/>
      <c r="BE116" s="204"/>
      <c r="BF116" s="205"/>
      <c r="BG116" s="204"/>
      <c r="BH116" s="208"/>
      <c r="BI116" s="205"/>
      <c r="BJ116" s="260"/>
      <c r="BK116" s="261"/>
      <c r="BL116" s="262"/>
      <c r="BM116" s="1"/>
      <c r="BN116" s="2"/>
    </row>
    <row r="117" spans="2:66" ht="15" customHeight="1" thickTop="1">
      <c r="B117" s="209" t="s">
        <v>234</v>
      </c>
      <c r="C117" s="210"/>
      <c r="D117" s="210"/>
      <c r="E117" s="210"/>
      <c r="F117" s="210"/>
      <c r="G117" s="210"/>
      <c r="H117" s="210"/>
      <c r="I117" s="210"/>
      <c r="J117" s="210"/>
      <c r="K117" s="210"/>
      <c r="L117" s="211"/>
      <c r="M117" s="194">
        <v>2</v>
      </c>
      <c r="N117" s="219"/>
      <c r="O117" s="219"/>
      <c r="P117" s="195"/>
      <c r="Q117" s="194">
        <v>2</v>
      </c>
      <c r="R117" s="219"/>
      <c r="S117" s="219"/>
      <c r="T117" s="195"/>
      <c r="U117" s="194">
        <v>2</v>
      </c>
      <c r="V117" s="219"/>
      <c r="W117" s="219"/>
      <c r="X117" s="195"/>
      <c r="Y117" s="194">
        <v>2</v>
      </c>
      <c r="Z117" s="219"/>
      <c r="AA117" s="219"/>
      <c r="AB117" s="195"/>
      <c r="AC117" s="305" t="s">
        <v>346</v>
      </c>
      <c r="AD117" s="306"/>
      <c r="AE117" s="306"/>
      <c r="AF117" s="307"/>
      <c r="AG117" s="323" t="s">
        <v>233</v>
      </c>
      <c r="AH117" s="324"/>
      <c r="AI117" s="324"/>
      <c r="AJ117" s="324"/>
      <c r="AK117" s="324"/>
      <c r="AL117" s="324"/>
      <c r="AM117" s="324"/>
      <c r="AN117" s="324"/>
      <c r="AO117" s="325"/>
      <c r="AP117" s="269" t="s">
        <v>52</v>
      </c>
      <c r="AQ117" s="275"/>
      <c r="AR117" s="275"/>
      <c r="AS117" s="270"/>
      <c r="AT117" s="200">
        <f>'17.02'!AT117+AY117</f>
        <v>40</v>
      </c>
      <c r="AU117" s="206"/>
      <c r="AV117" s="201"/>
      <c r="AW117" s="188">
        <f>'17.02'!BG117</f>
        <v>40</v>
      </c>
      <c r="AX117" s="189"/>
      <c r="AY117" s="188"/>
      <c r="AZ117" s="189"/>
      <c r="BA117" s="200"/>
      <c r="BB117" s="201"/>
      <c r="BC117" s="269">
        <f>'17.02'!BC117+BA117</f>
        <v>0</v>
      </c>
      <c r="BD117" s="270"/>
      <c r="BE117" s="200">
        <f>'17.02'!BE117+BA117</f>
        <v>0</v>
      </c>
      <c r="BF117" s="201"/>
      <c r="BG117" s="200">
        <f>AT117-BE117</f>
        <v>40</v>
      </c>
      <c r="BH117" s="206"/>
      <c r="BI117" s="201"/>
      <c r="BJ117" s="254">
        <f>((LEFT(AP117,FIND(" ",AP117)-1)*BC117)/$S$279)</f>
        <v>0</v>
      </c>
      <c r="BK117" s="255"/>
      <c r="BL117" s="256"/>
      <c r="BM117" s="1"/>
      <c r="BN117" s="2"/>
    </row>
    <row r="118" spans="2:66" ht="15" customHeight="1">
      <c r="B118" s="212"/>
      <c r="C118" s="213"/>
      <c r="D118" s="213"/>
      <c r="E118" s="213"/>
      <c r="F118" s="213"/>
      <c r="G118" s="213"/>
      <c r="H118" s="213"/>
      <c r="I118" s="213"/>
      <c r="J118" s="213"/>
      <c r="K118" s="213"/>
      <c r="L118" s="214"/>
      <c r="M118" s="196"/>
      <c r="N118" s="220"/>
      <c r="O118" s="220"/>
      <c r="P118" s="197"/>
      <c r="Q118" s="196"/>
      <c r="R118" s="220"/>
      <c r="S118" s="220"/>
      <c r="T118" s="197"/>
      <c r="U118" s="196"/>
      <c r="V118" s="220"/>
      <c r="W118" s="220"/>
      <c r="X118" s="197"/>
      <c r="Y118" s="196"/>
      <c r="Z118" s="220"/>
      <c r="AA118" s="220"/>
      <c r="AB118" s="197"/>
      <c r="AC118" s="308"/>
      <c r="AD118" s="309"/>
      <c r="AE118" s="309"/>
      <c r="AF118" s="310"/>
      <c r="AG118" s="326"/>
      <c r="AH118" s="327"/>
      <c r="AI118" s="327"/>
      <c r="AJ118" s="327"/>
      <c r="AK118" s="327"/>
      <c r="AL118" s="327"/>
      <c r="AM118" s="327"/>
      <c r="AN118" s="327"/>
      <c r="AO118" s="328"/>
      <c r="AP118" s="271"/>
      <c r="AQ118" s="276"/>
      <c r="AR118" s="276"/>
      <c r="AS118" s="272"/>
      <c r="AT118" s="202"/>
      <c r="AU118" s="207"/>
      <c r="AV118" s="203"/>
      <c r="AW118" s="190"/>
      <c r="AX118" s="191"/>
      <c r="AY118" s="190"/>
      <c r="AZ118" s="191"/>
      <c r="BA118" s="202"/>
      <c r="BB118" s="203"/>
      <c r="BC118" s="271"/>
      <c r="BD118" s="272"/>
      <c r="BE118" s="202"/>
      <c r="BF118" s="203"/>
      <c r="BG118" s="202"/>
      <c r="BH118" s="207"/>
      <c r="BI118" s="203"/>
      <c r="BJ118" s="257"/>
      <c r="BK118" s="258"/>
      <c r="BL118" s="259"/>
      <c r="BM118" s="1"/>
      <c r="BN118" s="2"/>
    </row>
    <row r="119" spans="2:66" ht="15" customHeight="1" thickBot="1">
      <c r="B119" s="215"/>
      <c r="C119" s="216"/>
      <c r="D119" s="216"/>
      <c r="E119" s="216"/>
      <c r="F119" s="216"/>
      <c r="G119" s="216"/>
      <c r="H119" s="216"/>
      <c r="I119" s="216"/>
      <c r="J119" s="216"/>
      <c r="K119" s="216"/>
      <c r="L119" s="217"/>
      <c r="M119" s="198"/>
      <c r="N119" s="221"/>
      <c r="O119" s="221"/>
      <c r="P119" s="199"/>
      <c r="Q119" s="198"/>
      <c r="R119" s="221"/>
      <c r="S119" s="221"/>
      <c r="T119" s="199"/>
      <c r="U119" s="198"/>
      <c r="V119" s="221"/>
      <c r="W119" s="221"/>
      <c r="X119" s="199"/>
      <c r="Y119" s="198"/>
      <c r="Z119" s="221"/>
      <c r="AA119" s="221"/>
      <c r="AB119" s="199"/>
      <c r="AC119" s="311"/>
      <c r="AD119" s="312"/>
      <c r="AE119" s="312"/>
      <c r="AF119" s="313"/>
      <c r="AG119" s="329"/>
      <c r="AH119" s="330"/>
      <c r="AI119" s="330"/>
      <c r="AJ119" s="330"/>
      <c r="AK119" s="330"/>
      <c r="AL119" s="330"/>
      <c r="AM119" s="330"/>
      <c r="AN119" s="330"/>
      <c r="AO119" s="331"/>
      <c r="AP119" s="273"/>
      <c r="AQ119" s="277"/>
      <c r="AR119" s="277"/>
      <c r="AS119" s="274"/>
      <c r="AT119" s="204"/>
      <c r="AU119" s="208"/>
      <c r="AV119" s="205"/>
      <c r="AW119" s="192"/>
      <c r="AX119" s="193"/>
      <c r="AY119" s="192"/>
      <c r="AZ119" s="193"/>
      <c r="BA119" s="204"/>
      <c r="BB119" s="205"/>
      <c r="BC119" s="273"/>
      <c r="BD119" s="274"/>
      <c r="BE119" s="204"/>
      <c r="BF119" s="205"/>
      <c r="BG119" s="204"/>
      <c r="BH119" s="208"/>
      <c r="BI119" s="205"/>
      <c r="BJ119" s="260"/>
      <c r="BK119" s="261"/>
      <c r="BL119" s="262"/>
      <c r="BM119" s="1"/>
      <c r="BN119" s="2"/>
    </row>
    <row r="120" spans="2:66" ht="15" customHeight="1" thickTop="1">
      <c r="B120" s="209" t="s">
        <v>232</v>
      </c>
      <c r="C120" s="210"/>
      <c r="D120" s="210"/>
      <c r="E120" s="210"/>
      <c r="F120" s="210"/>
      <c r="G120" s="210"/>
      <c r="H120" s="210"/>
      <c r="I120" s="210"/>
      <c r="J120" s="210"/>
      <c r="K120" s="210"/>
      <c r="L120" s="211"/>
      <c r="M120" s="194">
        <v>86</v>
      </c>
      <c r="N120" s="219"/>
      <c r="O120" s="219"/>
      <c r="P120" s="195"/>
      <c r="Q120" s="194">
        <v>86</v>
      </c>
      <c r="R120" s="219"/>
      <c r="S120" s="219"/>
      <c r="T120" s="195"/>
      <c r="U120" s="194">
        <v>86</v>
      </c>
      <c r="V120" s="219"/>
      <c r="W120" s="219"/>
      <c r="X120" s="195"/>
      <c r="Y120" s="194">
        <v>86</v>
      </c>
      <c r="Z120" s="219"/>
      <c r="AA120" s="219"/>
      <c r="AB120" s="195"/>
      <c r="AC120" s="188" t="s">
        <v>129</v>
      </c>
      <c r="AD120" s="241"/>
      <c r="AE120" s="241"/>
      <c r="AF120" s="189"/>
      <c r="AG120" s="222" t="s">
        <v>231</v>
      </c>
      <c r="AH120" s="223"/>
      <c r="AI120" s="223"/>
      <c r="AJ120" s="223"/>
      <c r="AK120" s="223"/>
      <c r="AL120" s="223"/>
      <c r="AM120" s="223"/>
      <c r="AN120" s="223"/>
      <c r="AO120" s="224"/>
      <c r="AP120" s="269" t="s">
        <v>142</v>
      </c>
      <c r="AQ120" s="275"/>
      <c r="AR120" s="275"/>
      <c r="AS120" s="270"/>
      <c r="AT120" s="200">
        <f>'17.02'!AT120+AY120</f>
        <v>35</v>
      </c>
      <c r="AU120" s="206"/>
      <c r="AV120" s="201"/>
      <c r="AW120" s="188">
        <f>'17.02'!BG120</f>
        <v>0</v>
      </c>
      <c r="AX120" s="189"/>
      <c r="AY120" s="188">
        <v>35</v>
      </c>
      <c r="AZ120" s="189"/>
      <c r="BA120" s="200"/>
      <c r="BB120" s="201"/>
      <c r="BC120" s="269">
        <f>'17.02'!BC120+BA120</f>
        <v>0</v>
      </c>
      <c r="BD120" s="270"/>
      <c r="BE120" s="200">
        <f>'17.02'!BE120+BA120</f>
        <v>0</v>
      </c>
      <c r="BF120" s="201"/>
      <c r="BG120" s="200">
        <f>AT120-BE120</f>
        <v>35</v>
      </c>
      <c r="BH120" s="206"/>
      <c r="BI120" s="201"/>
      <c r="BJ120" s="254">
        <f>((LEFT(AP120,FIND(" ",AP120)-1)*BC120)/$S$279)</f>
        <v>0</v>
      </c>
      <c r="BK120" s="255"/>
      <c r="BL120" s="256"/>
      <c r="BM120" s="1"/>
      <c r="BN120" s="2"/>
    </row>
    <row r="121" spans="2:66" ht="15" customHeight="1">
      <c r="B121" s="212"/>
      <c r="C121" s="213"/>
      <c r="D121" s="213"/>
      <c r="E121" s="213"/>
      <c r="F121" s="213"/>
      <c r="G121" s="213"/>
      <c r="H121" s="213"/>
      <c r="I121" s="213"/>
      <c r="J121" s="213"/>
      <c r="K121" s="213"/>
      <c r="L121" s="214"/>
      <c r="M121" s="196"/>
      <c r="N121" s="220"/>
      <c r="O121" s="220"/>
      <c r="P121" s="197"/>
      <c r="Q121" s="196"/>
      <c r="R121" s="220"/>
      <c r="S121" s="220"/>
      <c r="T121" s="197"/>
      <c r="U121" s="196"/>
      <c r="V121" s="220"/>
      <c r="W121" s="220"/>
      <c r="X121" s="197"/>
      <c r="Y121" s="196"/>
      <c r="Z121" s="220"/>
      <c r="AA121" s="220"/>
      <c r="AB121" s="197"/>
      <c r="AC121" s="190"/>
      <c r="AD121" s="242"/>
      <c r="AE121" s="242"/>
      <c r="AF121" s="191"/>
      <c r="AG121" s="225"/>
      <c r="AH121" s="226"/>
      <c r="AI121" s="226"/>
      <c r="AJ121" s="226"/>
      <c r="AK121" s="226"/>
      <c r="AL121" s="226"/>
      <c r="AM121" s="226"/>
      <c r="AN121" s="226"/>
      <c r="AO121" s="227"/>
      <c r="AP121" s="271"/>
      <c r="AQ121" s="276"/>
      <c r="AR121" s="276"/>
      <c r="AS121" s="272"/>
      <c r="AT121" s="202"/>
      <c r="AU121" s="207"/>
      <c r="AV121" s="203"/>
      <c r="AW121" s="190"/>
      <c r="AX121" s="191"/>
      <c r="AY121" s="190"/>
      <c r="AZ121" s="191"/>
      <c r="BA121" s="202"/>
      <c r="BB121" s="203"/>
      <c r="BC121" s="271"/>
      <c r="BD121" s="272"/>
      <c r="BE121" s="202"/>
      <c r="BF121" s="203"/>
      <c r="BG121" s="202"/>
      <c r="BH121" s="207"/>
      <c r="BI121" s="203"/>
      <c r="BJ121" s="257"/>
      <c r="BK121" s="258"/>
      <c r="BL121" s="259"/>
      <c r="BM121" s="1"/>
      <c r="BN121" s="2"/>
    </row>
    <row r="122" spans="2:66" ht="15" customHeight="1" thickBot="1">
      <c r="B122" s="215"/>
      <c r="C122" s="216"/>
      <c r="D122" s="216"/>
      <c r="E122" s="216"/>
      <c r="F122" s="216"/>
      <c r="G122" s="216"/>
      <c r="H122" s="216"/>
      <c r="I122" s="216"/>
      <c r="J122" s="216"/>
      <c r="K122" s="216"/>
      <c r="L122" s="217"/>
      <c r="M122" s="198"/>
      <c r="N122" s="221"/>
      <c r="O122" s="221"/>
      <c r="P122" s="199"/>
      <c r="Q122" s="198"/>
      <c r="R122" s="221"/>
      <c r="S122" s="221"/>
      <c r="T122" s="199"/>
      <c r="U122" s="198"/>
      <c r="V122" s="221"/>
      <c r="W122" s="221"/>
      <c r="X122" s="199"/>
      <c r="Y122" s="198"/>
      <c r="Z122" s="221"/>
      <c r="AA122" s="221"/>
      <c r="AB122" s="199"/>
      <c r="AC122" s="192"/>
      <c r="AD122" s="243"/>
      <c r="AE122" s="243"/>
      <c r="AF122" s="193"/>
      <c r="AG122" s="228"/>
      <c r="AH122" s="229"/>
      <c r="AI122" s="229"/>
      <c r="AJ122" s="229"/>
      <c r="AK122" s="229"/>
      <c r="AL122" s="229"/>
      <c r="AM122" s="229"/>
      <c r="AN122" s="229"/>
      <c r="AO122" s="230"/>
      <c r="AP122" s="273"/>
      <c r="AQ122" s="277"/>
      <c r="AR122" s="277"/>
      <c r="AS122" s="274"/>
      <c r="AT122" s="204"/>
      <c r="AU122" s="208"/>
      <c r="AV122" s="205"/>
      <c r="AW122" s="192"/>
      <c r="AX122" s="193"/>
      <c r="AY122" s="192"/>
      <c r="AZ122" s="193"/>
      <c r="BA122" s="204"/>
      <c r="BB122" s="205"/>
      <c r="BC122" s="273"/>
      <c r="BD122" s="274"/>
      <c r="BE122" s="204"/>
      <c r="BF122" s="205"/>
      <c r="BG122" s="204"/>
      <c r="BH122" s="208"/>
      <c r="BI122" s="205"/>
      <c r="BJ122" s="260"/>
      <c r="BK122" s="261"/>
      <c r="BL122" s="262"/>
      <c r="BM122" s="1"/>
      <c r="BN122" s="2"/>
    </row>
    <row r="123" spans="2:66" ht="15" customHeight="1" thickTop="1">
      <c r="B123" s="314" t="s">
        <v>230</v>
      </c>
      <c r="C123" s="315"/>
      <c r="D123" s="315"/>
      <c r="E123" s="315"/>
      <c r="F123" s="315"/>
      <c r="G123" s="315"/>
      <c r="H123" s="315"/>
      <c r="I123" s="315"/>
      <c r="J123" s="315"/>
      <c r="K123" s="315"/>
      <c r="L123" s="316"/>
      <c r="M123" s="194">
        <v>57</v>
      </c>
      <c r="N123" s="219"/>
      <c r="O123" s="219"/>
      <c r="P123" s="195"/>
      <c r="Q123" s="194">
        <v>57</v>
      </c>
      <c r="R123" s="219"/>
      <c r="S123" s="219"/>
      <c r="T123" s="195"/>
      <c r="U123" s="194">
        <v>57</v>
      </c>
      <c r="V123" s="219"/>
      <c r="W123" s="219"/>
      <c r="X123" s="195"/>
      <c r="Y123" s="194">
        <v>57</v>
      </c>
      <c r="Z123" s="219"/>
      <c r="AA123" s="219"/>
      <c r="AB123" s="195"/>
      <c r="AC123" s="305" t="s">
        <v>344</v>
      </c>
      <c r="AD123" s="306"/>
      <c r="AE123" s="306"/>
      <c r="AF123" s="307"/>
      <c r="AG123" s="323" t="s">
        <v>130</v>
      </c>
      <c r="AH123" s="324"/>
      <c r="AI123" s="324"/>
      <c r="AJ123" s="324"/>
      <c r="AK123" s="324"/>
      <c r="AL123" s="324"/>
      <c r="AM123" s="324"/>
      <c r="AN123" s="324"/>
      <c r="AO123" s="325"/>
      <c r="AP123" s="269" t="s">
        <v>128</v>
      </c>
      <c r="AQ123" s="275"/>
      <c r="AR123" s="275"/>
      <c r="AS123" s="270"/>
      <c r="AT123" s="200">
        <f>'17.02'!AT123+AY123</f>
        <v>0</v>
      </c>
      <c r="AU123" s="206"/>
      <c r="AV123" s="201"/>
      <c r="AW123" s="188">
        <f>'17.02'!BG123</f>
        <v>0</v>
      </c>
      <c r="AX123" s="189"/>
      <c r="AY123" s="188"/>
      <c r="AZ123" s="189"/>
      <c r="BA123" s="200"/>
      <c r="BB123" s="201"/>
      <c r="BC123" s="269">
        <f>'17.02'!BC123+BA123</f>
        <v>0</v>
      </c>
      <c r="BD123" s="270"/>
      <c r="BE123" s="200">
        <f>'17.02'!BE123+BA123</f>
        <v>0</v>
      </c>
      <c r="BF123" s="201"/>
      <c r="BG123" s="200">
        <f>AT123-BE123</f>
        <v>0</v>
      </c>
      <c r="BH123" s="206"/>
      <c r="BI123" s="201"/>
      <c r="BJ123" s="254">
        <f>((LEFT(AP123,FIND(" ",AP123)-1)*BC123)/$S$279)</f>
        <v>0</v>
      </c>
      <c r="BK123" s="255"/>
      <c r="BL123" s="256"/>
      <c r="BM123" s="1"/>
      <c r="BN123" s="2"/>
    </row>
    <row r="124" spans="2:66" ht="15" customHeight="1">
      <c r="B124" s="317"/>
      <c r="C124" s="318"/>
      <c r="D124" s="318"/>
      <c r="E124" s="318"/>
      <c r="F124" s="318"/>
      <c r="G124" s="318"/>
      <c r="H124" s="318"/>
      <c r="I124" s="318"/>
      <c r="J124" s="318"/>
      <c r="K124" s="318"/>
      <c r="L124" s="319"/>
      <c r="M124" s="196"/>
      <c r="N124" s="220"/>
      <c r="O124" s="220"/>
      <c r="P124" s="197"/>
      <c r="Q124" s="196"/>
      <c r="R124" s="220"/>
      <c r="S124" s="220"/>
      <c r="T124" s="197"/>
      <c r="U124" s="196"/>
      <c r="V124" s="220"/>
      <c r="W124" s="220"/>
      <c r="X124" s="197"/>
      <c r="Y124" s="196"/>
      <c r="Z124" s="220"/>
      <c r="AA124" s="220"/>
      <c r="AB124" s="197"/>
      <c r="AC124" s="308"/>
      <c r="AD124" s="309"/>
      <c r="AE124" s="309"/>
      <c r="AF124" s="310"/>
      <c r="AG124" s="326"/>
      <c r="AH124" s="327"/>
      <c r="AI124" s="327"/>
      <c r="AJ124" s="327"/>
      <c r="AK124" s="327"/>
      <c r="AL124" s="327"/>
      <c r="AM124" s="327"/>
      <c r="AN124" s="327"/>
      <c r="AO124" s="328"/>
      <c r="AP124" s="271"/>
      <c r="AQ124" s="276"/>
      <c r="AR124" s="276"/>
      <c r="AS124" s="272"/>
      <c r="AT124" s="202"/>
      <c r="AU124" s="207"/>
      <c r="AV124" s="203"/>
      <c r="AW124" s="190"/>
      <c r="AX124" s="191"/>
      <c r="AY124" s="190"/>
      <c r="AZ124" s="191"/>
      <c r="BA124" s="202"/>
      <c r="BB124" s="203"/>
      <c r="BC124" s="271"/>
      <c r="BD124" s="272"/>
      <c r="BE124" s="202"/>
      <c r="BF124" s="203"/>
      <c r="BG124" s="202"/>
      <c r="BH124" s="207"/>
      <c r="BI124" s="203"/>
      <c r="BJ124" s="257"/>
      <c r="BK124" s="258"/>
      <c r="BL124" s="259"/>
      <c r="BM124" s="1"/>
      <c r="BN124" s="2"/>
    </row>
    <row r="125" spans="2:66" ht="15" customHeight="1" thickBot="1">
      <c r="B125" s="320"/>
      <c r="C125" s="321"/>
      <c r="D125" s="321"/>
      <c r="E125" s="321"/>
      <c r="F125" s="321"/>
      <c r="G125" s="321"/>
      <c r="H125" s="321"/>
      <c r="I125" s="321"/>
      <c r="J125" s="321"/>
      <c r="K125" s="321"/>
      <c r="L125" s="322"/>
      <c r="M125" s="198"/>
      <c r="N125" s="221"/>
      <c r="O125" s="221"/>
      <c r="P125" s="199"/>
      <c r="Q125" s="198"/>
      <c r="R125" s="221"/>
      <c r="S125" s="221"/>
      <c r="T125" s="199"/>
      <c r="U125" s="198"/>
      <c r="V125" s="221"/>
      <c r="W125" s="221"/>
      <c r="X125" s="199"/>
      <c r="Y125" s="198"/>
      <c r="Z125" s="221"/>
      <c r="AA125" s="221"/>
      <c r="AB125" s="199"/>
      <c r="AC125" s="311"/>
      <c r="AD125" s="312"/>
      <c r="AE125" s="312"/>
      <c r="AF125" s="313"/>
      <c r="AG125" s="329"/>
      <c r="AH125" s="330"/>
      <c r="AI125" s="330"/>
      <c r="AJ125" s="330"/>
      <c r="AK125" s="330"/>
      <c r="AL125" s="330"/>
      <c r="AM125" s="330"/>
      <c r="AN125" s="330"/>
      <c r="AO125" s="331"/>
      <c r="AP125" s="273"/>
      <c r="AQ125" s="277"/>
      <c r="AR125" s="277"/>
      <c r="AS125" s="274"/>
      <c r="AT125" s="204"/>
      <c r="AU125" s="208"/>
      <c r="AV125" s="205"/>
      <c r="AW125" s="192"/>
      <c r="AX125" s="193"/>
      <c r="AY125" s="192"/>
      <c r="AZ125" s="193"/>
      <c r="BA125" s="204"/>
      <c r="BB125" s="205"/>
      <c r="BC125" s="273"/>
      <c r="BD125" s="274"/>
      <c r="BE125" s="204"/>
      <c r="BF125" s="205"/>
      <c r="BG125" s="204"/>
      <c r="BH125" s="208"/>
      <c r="BI125" s="205"/>
      <c r="BJ125" s="260"/>
      <c r="BK125" s="261"/>
      <c r="BL125" s="262"/>
      <c r="BM125" s="1"/>
      <c r="BN125" s="2"/>
    </row>
    <row r="126" spans="2:66" ht="15" customHeight="1" thickTop="1">
      <c r="B126" s="314" t="s">
        <v>62</v>
      </c>
      <c r="C126" s="315"/>
      <c r="D126" s="315"/>
      <c r="E126" s="315"/>
      <c r="F126" s="315"/>
      <c r="G126" s="315"/>
      <c r="H126" s="315"/>
      <c r="I126" s="315"/>
      <c r="J126" s="315"/>
      <c r="K126" s="315"/>
      <c r="L126" s="316"/>
      <c r="M126" s="194">
        <v>8</v>
      </c>
      <c r="N126" s="219"/>
      <c r="O126" s="219"/>
      <c r="P126" s="195"/>
      <c r="Q126" s="194">
        <v>8</v>
      </c>
      <c r="R126" s="219"/>
      <c r="S126" s="219"/>
      <c r="T126" s="195"/>
      <c r="U126" s="194">
        <v>8</v>
      </c>
      <c r="V126" s="219"/>
      <c r="W126" s="219"/>
      <c r="X126" s="195"/>
      <c r="Y126" s="194">
        <v>8</v>
      </c>
      <c r="Z126" s="219"/>
      <c r="AA126" s="219"/>
      <c r="AB126" s="195"/>
      <c r="AC126" s="305" t="s">
        <v>312</v>
      </c>
      <c r="AD126" s="306"/>
      <c r="AE126" s="306"/>
      <c r="AF126" s="307"/>
      <c r="AG126" s="323" t="s">
        <v>229</v>
      </c>
      <c r="AH126" s="324"/>
      <c r="AI126" s="324"/>
      <c r="AJ126" s="324"/>
      <c r="AK126" s="324"/>
      <c r="AL126" s="324"/>
      <c r="AM126" s="324"/>
      <c r="AN126" s="324"/>
      <c r="AO126" s="325"/>
      <c r="AP126" s="269" t="s">
        <v>52</v>
      </c>
      <c r="AQ126" s="275"/>
      <c r="AR126" s="275"/>
      <c r="AS126" s="270"/>
      <c r="AT126" s="200">
        <f>'17.02'!AT126+AY126</f>
        <v>118</v>
      </c>
      <c r="AU126" s="206"/>
      <c r="AV126" s="201"/>
      <c r="AW126" s="188">
        <f>'17.02'!BG126</f>
        <v>118</v>
      </c>
      <c r="AX126" s="189"/>
      <c r="AY126" s="188"/>
      <c r="AZ126" s="189"/>
      <c r="BA126" s="200"/>
      <c r="BB126" s="201"/>
      <c r="BC126" s="269">
        <f>'17.02'!BC126+BA126</f>
        <v>0</v>
      </c>
      <c r="BD126" s="270"/>
      <c r="BE126" s="200">
        <f>'17.02'!BE126+BA126</f>
        <v>0</v>
      </c>
      <c r="BF126" s="201"/>
      <c r="BG126" s="200">
        <f>AT126-BE126</f>
        <v>118</v>
      </c>
      <c r="BH126" s="206"/>
      <c r="BI126" s="201"/>
      <c r="BJ126" s="254">
        <f>((LEFT(AP126,FIND(" ",AP126)-1)*BC126)/$S$279)</f>
        <v>0</v>
      </c>
      <c r="BK126" s="255"/>
      <c r="BL126" s="256"/>
      <c r="BM126" s="1"/>
      <c r="BN126" s="2"/>
    </row>
    <row r="127" spans="2:66" ht="15" customHeight="1">
      <c r="B127" s="317"/>
      <c r="C127" s="318"/>
      <c r="D127" s="318"/>
      <c r="E127" s="318"/>
      <c r="F127" s="318"/>
      <c r="G127" s="318"/>
      <c r="H127" s="318"/>
      <c r="I127" s="318"/>
      <c r="J127" s="318"/>
      <c r="K127" s="318"/>
      <c r="L127" s="319"/>
      <c r="M127" s="196"/>
      <c r="N127" s="220"/>
      <c r="O127" s="220"/>
      <c r="P127" s="197"/>
      <c r="Q127" s="196"/>
      <c r="R127" s="220"/>
      <c r="S127" s="220"/>
      <c r="T127" s="197"/>
      <c r="U127" s="196"/>
      <c r="V127" s="220"/>
      <c r="W127" s="220"/>
      <c r="X127" s="197"/>
      <c r="Y127" s="196"/>
      <c r="Z127" s="220"/>
      <c r="AA127" s="220"/>
      <c r="AB127" s="197"/>
      <c r="AC127" s="308"/>
      <c r="AD127" s="309"/>
      <c r="AE127" s="309"/>
      <c r="AF127" s="310"/>
      <c r="AG127" s="326"/>
      <c r="AH127" s="327"/>
      <c r="AI127" s="327"/>
      <c r="AJ127" s="327"/>
      <c r="AK127" s="327"/>
      <c r="AL127" s="327"/>
      <c r="AM127" s="327"/>
      <c r="AN127" s="327"/>
      <c r="AO127" s="328"/>
      <c r="AP127" s="271"/>
      <c r="AQ127" s="276"/>
      <c r="AR127" s="276"/>
      <c r="AS127" s="272"/>
      <c r="AT127" s="202"/>
      <c r="AU127" s="207"/>
      <c r="AV127" s="203"/>
      <c r="AW127" s="190"/>
      <c r="AX127" s="191"/>
      <c r="AY127" s="190"/>
      <c r="AZ127" s="191"/>
      <c r="BA127" s="202"/>
      <c r="BB127" s="203"/>
      <c r="BC127" s="271"/>
      <c r="BD127" s="272"/>
      <c r="BE127" s="202"/>
      <c r="BF127" s="203"/>
      <c r="BG127" s="202"/>
      <c r="BH127" s="207"/>
      <c r="BI127" s="203"/>
      <c r="BJ127" s="257"/>
      <c r="BK127" s="258"/>
      <c r="BL127" s="259"/>
      <c r="BM127" s="1"/>
      <c r="BN127" s="2"/>
    </row>
    <row r="128" spans="2:66" ht="15" customHeight="1" thickBot="1">
      <c r="B128" s="320"/>
      <c r="C128" s="321"/>
      <c r="D128" s="321"/>
      <c r="E128" s="321"/>
      <c r="F128" s="321"/>
      <c r="G128" s="321"/>
      <c r="H128" s="321"/>
      <c r="I128" s="321"/>
      <c r="J128" s="321"/>
      <c r="K128" s="321"/>
      <c r="L128" s="322"/>
      <c r="M128" s="198"/>
      <c r="N128" s="221"/>
      <c r="O128" s="221"/>
      <c r="P128" s="199"/>
      <c r="Q128" s="198"/>
      <c r="R128" s="221"/>
      <c r="S128" s="221"/>
      <c r="T128" s="199"/>
      <c r="U128" s="198"/>
      <c r="V128" s="221"/>
      <c r="W128" s="221"/>
      <c r="X128" s="199"/>
      <c r="Y128" s="198"/>
      <c r="Z128" s="221"/>
      <c r="AA128" s="221"/>
      <c r="AB128" s="199"/>
      <c r="AC128" s="311"/>
      <c r="AD128" s="312"/>
      <c r="AE128" s="312"/>
      <c r="AF128" s="313"/>
      <c r="AG128" s="329"/>
      <c r="AH128" s="330"/>
      <c r="AI128" s="330"/>
      <c r="AJ128" s="330"/>
      <c r="AK128" s="330"/>
      <c r="AL128" s="330"/>
      <c r="AM128" s="330"/>
      <c r="AN128" s="330"/>
      <c r="AO128" s="331"/>
      <c r="AP128" s="273"/>
      <c r="AQ128" s="277"/>
      <c r="AR128" s="277"/>
      <c r="AS128" s="274"/>
      <c r="AT128" s="204"/>
      <c r="AU128" s="208"/>
      <c r="AV128" s="205"/>
      <c r="AW128" s="192"/>
      <c r="AX128" s="193"/>
      <c r="AY128" s="192"/>
      <c r="AZ128" s="193"/>
      <c r="BA128" s="204"/>
      <c r="BB128" s="205"/>
      <c r="BC128" s="273"/>
      <c r="BD128" s="274"/>
      <c r="BE128" s="204"/>
      <c r="BF128" s="205"/>
      <c r="BG128" s="204"/>
      <c r="BH128" s="208"/>
      <c r="BI128" s="205"/>
      <c r="BJ128" s="260"/>
      <c r="BK128" s="261"/>
      <c r="BL128" s="262"/>
      <c r="BM128" s="1"/>
      <c r="BN128" s="2"/>
    </row>
    <row r="129" spans="2:66" ht="15" customHeight="1" thickTop="1">
      <c r="B129" s="209" t="s">
        <v>228</v>
      </c>
      <c r="C129" s="210"/>
      <c r="D129" s="210"/>
      <c r="E129" s="210"/>
      <c r="F129" s="210"/>
      <c r="G129" s="210"/>
      <c r="H129" s="210"/>
      <c r="I129" s="210"/>
      <c r="J129" s="210"/>
      <c r="K129" s="210"/>
      <c r="L129" s="211"/>
      <c r="M129" s="194" t="s">
        <v>129</v>
      </c>
      <c r="N129" s="219"/>
      <c r="O129" s="219"/>
      <c r="P129" s="195"/>
      <c r="Q129" s="194" t="s">
        <v>129</v>
      </c>
      <c r="R129" s="219"/>
      <c r="S129" s="219"/>
      <c r="T129" s="195"/>
      <c r="U129" s="194" t="s">
        <v>129</v>
      </c>
      <c r="V129" s="219"/>
      <c r="W129" s="219"/>
      <c r="X129" s="195"/>
      <c r="Y129" s="194" t="s">
        <v>129</v>
      </c>
      <c r="Z129" s="219"/>
      <c r="AA129" s="219"/>
      <c r="AB129" s="195"/>
      <c r="AC129" s="278" t="s">
        <v>129</v>
      </c>
      <c r="AD129" s="279"/>
      <c r="AE129" s="279"/>
      <c r="AF129" s="280"/>
      <c r="AG129" s="323" t="s">
        <v>227</v>
      </c>
      <c r="AH129" s="324"/>
      <c r="AI129" s="324"/>
      <c r="AJ129" s="324"/>
      <c r="AK129" s="324"/>
      <c r="AL129" s="324"/>
      <c r="AM129" s="324"/>
      <c r="AN129" s="324"/>
      <c r="AO129" s="325"/>
      <c r="AP129" s="269" t="s">
        <v>52</v>
      </c>
      <c r="AQ129" s="275"/>
      <c r="AR129" s="275"/>
      <c r="AS129" s="270"/>
      <c r="AT129" s="200">
        <f>'17.02'!AT129+AY129</f>
        <v>11</v>
      </c>
      <c r="AU129" s="206"/>
      <c r="AV129" s="201"/>
      <c r="AW129" s="188">
        <f>'17.02'!BG129</f>
        <v>11</v>
      </c>
      <c r="AX129" s="189"/>
      <c r="AY129" s="188"/>
      <c r="AZ129" s="189"/>
      <c r="BA129" s="200"/>
      <c r="BB129" s="201"/>
      <c r="BC129" s="269">
        <f>'17.02'!BC129+BA129</f>
        <v>0</v>
      </c>
      <c r="BD129" s="270"/>
      <c r="BE129" s="200">
        <f>'17.02'!BE129+BA129</f>
        <v>0</v>
      </c>
      <c r="BF129" s="201"/>
      <c r="BG129" s="200">
        <f>AT129-BE129</f>
        <v>11</v>
      </c>
      <c r="BH129" s="206"/>
      <c r="BI129" s="201"/>
      <c r="BJ129" s="254">
        <f>((LEFT(AP129,FIND(" ",AP129)-1)*BC129)/$S$279)</f>
        <v>0</v>
      </c>
      <c r="BK129" s="255"/>
      <c r="BL129" s="256"/>
      <c r="BM129" s="1"/>
      <c r="BN129" s="2"/>
    </row>
    <row r="130" spans="2:66" ht="15" customHeight="1">
      <c r="B130" s="212"/>
      <c r="C130" s="213"/>
      <c r="D130" s="213"/>
      <c r="E130" s="213"/>
      <c r="F130" s="213"/>
      <c r="G130" s="213"/>
      <c r="H130" s="213"/>
      <c r="I130" s="213"/>
      <c r="J130" s="213"/>
      <c r="K130" s="213"/>
      <c r="L130" s="214"/>
      <c r="M130" s="196"/>
      <c r="N130" s="220"/>
      <c r="O130" s="220"/>
      <c r="P130" s="197"/>
      <c r="Q130" s="196"/>
      <c r="R130" s="220"/>
      <c r="S130" s="220"/>
      <c r="T130" s="197"/>
      <c r="U130" s="196"/>
      <c r="V130" s="220"/>
      <c r="W130" s="220"/>
      <c r="X130" s="197"/>
      <c r="Y130" s="196"/>
      <c r="Z130" s="220"/>
      <c r="AA130" s="220"/>
      <c r="AB130" s="197"/>
      <c r="AC130" s="281"/>
      <c r="AD130" s="282"/>
      <c r="AE130" s="282"/>
      <c r="AF130" s="283"/>
      <c r="AG130" s="326"/>
      <c r="AH130" s="327"/>
      <c r="AI130" s="327"/>
      <c r="AJ130" s="327"/>
      <c r="AK130" s="327"/>
      <c r="AL130" s="327"/>
      <c r="AM130" s="327"/>
      <c r="AN130" s="327"/>
      <c r="AO130" s="328"/>
      <c r="AP130" s="271"/>
      <c r="AQ130" s="276"/>
      <c r="AR130" s="276"/>
      <c r="AS130" s="272"/>
      <c r="AT130" s="202"/>
      <c r="AU130" s="207"/>
      <c r="AV130" s="203"/>
      <c r="AW130" s="190"/>
      <c r="AX130" s="191"/>
      <c r="AY130" s="190"/>
      <c r="AZ130" s="191"/>
      <c r="BA130" s="202"/>
      <c r="BB130" s="203"/>
      <c r="BC130" s="271"/>
      <c r="BD130" s="272"/>
      <c r="BE130" s="202"/>
      <c r="BF130" s="203"/>
      <c r="BG130" s="202"/>
      <c r="BH130" s="207"/>
      <c r="BI130" s="203"/>
      <c r="BJ130" s="257"/>
      <c r="BK130" s="258"/>
      <c r="BL130" s="259"/>
      <c r="BM130" s="1"/>
      <c r="BN130" s="2"/>
    </row>
    <row r="131" spans="2:66" ht="15" customHeight="1" thickBot="1">
      <c r="B131" s="215"/>
      <c r="C131" s="216"/>
      <c r="D131" s="216"/>
      <c r="E131" s="216"/>
      <c r="F131" s="216"/>
      <c r="G131" s="216"/>
      <c r="H131" s="216"/>
      <c r="I131" s="216"/>
      <c r="J131" s="216"/>
      <c r="K131" s="216"/>
      <c r="L131" s="217"/>
      <c r="M131" s="198"/>
      <c r="N131" s="221"/>
      <c r="O131" s="221"/>
      <c r="P131" s="199"/>
      <c r="Q131" s="198"/>
      <c r="R131" s="221"/>
      <c r="S131" s="221"/>
      <c r="T131" s="199"/>
      <c r="U131" s="198"/>
      <c r="V131" s="221"/>
      <c r="W131" s="221"/>
      <c r="X131" s="199"/>
      <c r="Y131" s="198"/>
      <c r="Z131" s="221"/>
      <c r="AA131" s="221"/>
      <c r="AB131" s="199"/>
      <c r="AC131" s="284"/>
      <c r="AD131" s="285"/>
      <c r="AE131" s="285"/>
      <c r="AF131" s="286"/>
      <c r="AG131" s="329"/>
      <c r="AH131" s="330"/>
      <c r="AI131" s="330"/>
      <c r="AJ131" s="330"/>
      <c r="AK131" s="330"/>
      <c r="AL131" s="330"/>
      <c r="AM131" s="330"/>
      <c r="AN131" s="330"/>
      <c r="AO131" s="331"/>
      <c r="AP131" s="273"/>
      <c r="AQ131" s="277"/>
      <c r="AR131" s="277"/>
      <c r="AS131" s="274"/>
      <c r="AT131" s="204"/>
      <c r="AU131" s="208"/>
      <c r="AV131" s="205"/>
      <c r="AW131" s="192"/>
      <c r="AX131" s="193"/>
      <c r="AY131" s="192"/>
      <c r="AZ131" s="193"/>
      <c r="BA131" s="204"/>
      <c r="BB131" s="205"/>
      <c r="BC131" s="273"/>
      <c r="BD131" s="274"/>
      <c r="BE131" s="204"/>
      <c r="BF131" s="205"/>
      <c r="BG131" s="204"/>
      <c r="BH131" s="208"/>
      <c r="BI131" s="205"/>
      <c r="BJ131" s="260"/>
      <c r="BK131" s="261"/>
      <c r="BL131" s="262"/>
      <c r="BM131" s="1"/>
      <c r="BN131" s="2"/>
    </row>
    <row r="132" spans="2:66" ht="15" customHeight="1" thickTop="1">
      <c r="B132" s="209" t="s">
        <v>226</v>
      </c>
      <c r="C132" s="210"/>
      <c r="D132" s="210"/>
      <c r="E132" s="210"/>
      <c r="F132" s="210"/>
      <c r="G132" s="210"/>
      <c r="H132" s="210"/>
      <c r="I132" s="210"/>
      <c r="J132" s="210"/>
      <c r="K132" s="210"/>
      <c r="L132" s="211"/>
      <c r="M132" s="194" t="s">
        <v>443</v>
      </c>
      <c r="N132" s="219"/>
      <c r="O132" s="219"/>
      <c r="P132" s="195"/>
      <c r="Q132" s="194" t="s">
        <v>443</v>
      </c>
      <c r="R132" s="219"/>
      <c r="S132" s="219"/>
      <c r="T132" s="195"/>
      <c r="U132" s="194" t="s">
        <v>443</v>
      </c>
      <c r="V132" s="219"/>
      <c r="W132" s="219"/>
      <c r="X132" s="195"/>
      <c r="Y132" s="194" t="s">
        <v>443</v>
      </c>
      <c r="Z132" s="219"/>
      <c r="AA132" s="219"/>
      <c r="AB132" s="195"/>
      <c r="AC132" s="188" t="s">
        <v>129</v>
      </c>
      <c r="AD132" s="241"/>
      <c r="AE132" s="241"/>
      <c r="AF132" s="189"/>
      <c r="AG132" s="222" t="s">
        <v>225</v>
      </c>
      <c r="AH132" s="223"/>
      <c r="AI132" s="223"/>
      <c r="AJ132" s="223"/>
      <c r="AK132" s="223"/>
      <c r="AL132" s="223"/>
      <c r="AM132" s="223"/>
      <c r="AN132" s="223"/>
      <c r="AO132" s="224"/>
      <c r="AP132" s="269" t="s">
        <v>141</v>
      </c>
      <c r="AQ132" s="275"/>
      <c r="AR132" s="275"/>
      <c r="AS132" s="270"/>
      <c r="AT132" s="200">
        <f>'17.02'!AT132+AY132</f>
        <v>2</v>
      </c>
      <c r="AU132" s="206"/>
      <c r="AV132" s="201"/>
      <c r="AW132" s="188">
        <f>'17.02'!BG132</f>
        <v>2</v>
      </c>
      <c r="AX132" s="189"/>
      <c r="AY132" s="188"/>
      <c r="AZ132" s="189"/>
      <c r="BA132" s="200"/>
      <c r="BB132" s="201"/>
      <c r="BC132" s="269">
        <f>'17.02'!BC132+BA132</f>
        <v>0</v>
      </c>
      <c r="BD132" s="270"/>
      <c r="BE132" s="200">
        <f>'17.02'!BE132+BA132</f>
        <v>0</v>
      </c>
      <c r="BF132" s="201"/>
      <c r="BG132" s="200">
        <f>AT132-BE132</f>
        <v>2</v>
      </c>
      <c r="BH132" s="206"/>
      <c r="BI132" s="201"/>
      <c r="BJ132" s="254">
        <f>((LEFT(AP132,FIND(" ",AP132)-1)*BC132)/$S$279)</f>
        <v>0</v>
      </c>
      <c r="BK132" s="255"/>
      <c r="BL132" s="256"/>
      <c r="BM132" s="1"/>
      <c r="BN132" s="2"/>
    </row>
    <row r="133" spans="2:66" ht="15" customHeight="1">
      <c r="B133" s="212"/>
      <c r="C133" s="213"/>
      <c r="D133" s="213"/>
      <c r="E133" s="213"/>
      <c r="F133" s="213"/>
      <c r="G133" s="213"/>
      <c r="H133" s="213"/>
      <c r="I133" s="213"/>
      <c r="J133" s="213"/>
      <c r="K133" s="213"/>
      <c r="L133" s="214"/>
      <c r="M133" s="196"/>
      <c r="N133" s="220"/>
      <c r="O133" s="220"/>
      <c r="P133" s="197"/>
      <c r="Q133" s="196"/>
      <c r="R133" s="220"/>
      <c r="S133" s="220"/>
      <c r="T133" s="197"/>
      <c r="U133" s="196"/>
      <c r="V133" s="220"/>
      <c r="W133" s="220"/>
      <c r="X133" s="197"/>
      <c r="Y133" s="196"/>
      <c r="Z133" s="220"/>
      <c r="AA133" s="220"/>
      <c r="AB133" s="197"/>
      <c r="AC133" s="190"/>
      <c r="AD133" s="242"/>
      <c r="AE133" s="242"/>
      <c r="AF133" s="191"/>
      <c r="AG133" s="225"/>
      <c r="AH133" s="226"/>
      <c r="AI133" s="226"/>
      <c r="AJ133" s="226"/>
      <c r="AK133" s="226"/>
      <c r="AL133" s="226"/>
      <c r="AM133" s="226"/>
      <c r="AN133" s="226"/>
      <c r="AO133" s="227"/>
      <c r="AP133" s="271"/>
      <c r="AQ133" s="276"/>
      <c r="AR133" s="276"/>
      <c r="AS133" s="272"/>
      <c r="AT133" s="202"/>
      <c r="AU133" s="207"/>
      <c r="AV133" s="203"/>
      <c r="AW133" s="190"/>
      <c r="AX133" s="191"/>
      <c r="AY133" s="190"/>
      <c r="AZ133" s="191"/>
      <c r="BA133" s="202"/>
      <c r="BB133" s="203"/>
      <c r="BC133" s="271"/>
      <c r="BD133" s="272"/>
      <c r="BE133" s="202"/>
      <c r="BF133" s="203"/>
      <c r="BG133" s="202"/>
      <c r="BH133" s="207"/>
      <c r="BI133" s="203"/>
      <c r="BJ133" s="257"/>
      <c r="BK133" s="258"/>
      <c r="BL133" s="259"/>
      <c r="BM133" s="1"/>
      <c r="BN133" s="2"/>
    </row>
    <row r="134" spans="2:66" ht="15" customHeight="1" thickBot="1">
      <c r="B134" s="215"/>
      <c r="C134" s="216"/>
      <c r="D134" s="216"/>
      <c r="E134" s="216"/>
      <c r="F134" s="216"/>
      <c r="G134" s="216"/>
      <c r="H134" s="216"/>
      <c r="I134" s="216"/>
      <c r="J134" s="216"/>
      <c r="K134" s="216"/>
      <c r="L134" s="217"/>
      <c r="M134" s="198"/>
      <c r="N134" s="221"/>
      <c r="O134" s="221"/>
      <c r="P134" s="199"/>
      <c r="Q134" s="198"/>
      <c r="R134" s="221"/>
      <c r="S134" s="221"/>
      <c r="T134" s="199"/>
      <c r="U134" s="198"/>
      <c r="V134" s="221"/>
      <c r="W134" s="221"/>
      <c r="X134" s="199"/>
      <c r="Y134" s="198"/>
      <c r="Z134" s="221"/>
      <c r="AA134" s="221"/>
      <c r="AB134" s="199"/>
      <c r="AC134" s="192"/>
      <c r="AD134" s="243"/>
      <c r="AE134" s="243"/>
      <c r="AF134" s="193"/>
      <c r="AG134" s="228"/>
      <c r="AH134" s="229"/>
      <c r="AI134" s="229"/>
      <c r="AJ134" s="229"/>
      <c r="AK134" s="229"/>
      <c r="AL134" s="229"/>
      <c r="AM134" s="229"/>
      <c r="AN134" s="229"/>
      <c r="AO134" s="230"/>
      <c r="AP134" s="273"/>
      <c r="AQ134" s="277"/>
      <c r="AR134" s="277"/>
      <c r="AS134" s="274"/>
      <c r="AT134" s="204"/>
      <c r="AU134" s="208"/>
      <c r="AV134" s="205"/>
      <c r="AW134" s="192"/>
      <c r="AX134" s="193"/>
      <c r="AY134" s="192"/>
      <c r="AZ134" s="193"/>
      <c r="BA134" s="204"/>
      <c r="BB134" s="205"/>
      <c r="BC134" s="273"/>
      <c r="BD134" s="274"/>
      <c r="BE134" s="204"/>
      <c r="BF134" s="205"/>
      <c r="BG134" s="204"/>
      <c r="BH134" s="208"/>
      <c r="BI134" s="205"/>
      <c r="BJ134" s="260"/>
      <c r="BK134" s="261"/>
      <c r="BL134" s="262"/>
      <c r="BM134" s="1"/>
      <c r="BN134" s="2"/>
    </row>
    <row r="135" spans="2:66" ht="15" customHeight="1" thickTop="1">
      <c r="B135" s="314" t="s">
        <v>224</v>
      </c>
      <c r="C135" s="315"/>
      <c r="D135" s="315"/>
      <c r="E135" s="315"/>
      <c r="F135" s="315"/>
      <c r="G135" s="315"/>
      <c r="H135" s="315"/>
      <c r="I135" s="315"/>
      <c r="J135" s="315"/>
      <c r="K135" s="315"/>
      <c r="L135" s="316"/>
      <c r="M135" s="194">
        <v>400</v>
      </c>
      <c r="N135" s="219"/>
      <c r="O135" s="219"/>
      <c r="P135" s="195"/>
      <c r="Q135" s="194">
        <v>400</v>
      </c>
      <c r="R135" s="219"/>
      <c r="S135" s="219"/>
      <c r="T135" s="195"/>
      <c r="U135" s="194">
        <v>400</v>
      </c>
      <c r="V135" s="219"/>
      <c r="W135" s="219"/>
      <c r="X135" s="195"/>
      <c r="Y135" s="194">
        <v>400</v>
      </c>
      <c r="Z135" s="219"/>
      <c r="AA135" s="219"/>
      <c r="AB135" s="195"/>
      <c r="AC135" s="188" t="s">
        <v>129</v>
      </c>
      <c r="AD135" s="241"/>
      <c r="AE135" s="241"/>
      <c r="AF135" s="189"/>
      <c r="AG135" s="323" t="s">
        <v>140</v>
      </c>
      <c r="AH135" s="324"/>
      <c r="AI135" s="324"/>
      <c r="AJ135" s="324"/>
      <c r="AK135" s="324"/>
      <c r="AL135" s="324"/>
      <c r="AM135" s="324"/>
      <c r="AN135" s="324"/>
      <c r="AO135" s="325"/>
      <c r="AP135" s="269" t="s">
        <v>159</v>
      </c>
      <c r="AQ135" s="275"/>
      <c r="AR135" s="275"/>
      <c r="AS135" s="270"/>
      <c r="AT135" s="200">
        <f>'17.02'!AT135+AY135</f>
        <v>12</v>
      </c>
      <c r="AU135" s="206"/>
      <c r="AV135" s="201"/>
      <c r="AW135" s="188">
        <f>'17.02'!BG135</f>
        <v>12</v>
      </c>
      <c r="AX135" s="189"/>
      <c r="AY135" s="188"/>
      <c r="AZ135" s="189"/>
      <c r="BA135" s="200"/>
      <c r="BB135" s="201"/>
      <c r="BC135" s="269">
        <f>'17.02'!BC135+BA135</f>
        <v>0</v>
      </c>
      <c r="BD135" s="270"/>
      <c r="BE135" s="200">
        <f>'17.02'!BE135+BA135</f>
        <v>0</v>
      </c>
      <c r="BF135" s="201"/>
      <c r="BG135" s="200">
        <f>AT135-BE135</f>
        <v>12</v>
      </c>
      <c r="BH135" s="206"/>
      <c r="BI135" s="201"/>
      <c r="BJ135" s="254">
        <f>((LEFT(AP135,FIND(" ",AP135)-1)*BC135)/$S$279)</f>
        <v>0</v>
      </c>
      <c r="BK135" s="255"/>
      <c r="BL135" s="256"/>
      <c r="BM135" s="1"/>
      <c r="BN135" s="2"/>
    </row>
    <row r="136" spans="2:66" ht="15" customHeight="1">
      <c r="B136" s="317"/>
      <c r="C136" s="318"/>
      <c r="D136" s="318"/>
      <c r="E136" s="318"/>
      <c r="F136" s="318"/>
      <c r="G136" s="318"/>
      <c r="H136" s="318"/>
      <c r="I136" s="318"/>
      <c r="J136" s="318"/>
      <c r="K136" s="318"/>
      <c r="L136" s="319"/>
      <c r="M136" s="196"/>
      <c r="N136" s="220"/>
      <c r="O136" s="220"/>
      <c r="P136" s="197"/>
      <c r="Q136" s="196"/>
      <c r="R136" s="220"/>
      <c r="S136" s="220"/>
      <c r="T136" s="197"/>
      <c r="U136" s="196"/>
      <c r="V136" s="220"/>
      <c r="W136" s="220"/>
      <c r="X136" s="197"/>
      <c r="Y136" s="196"/>
      <c r="Z136" s="220"/>
      <c r="AA136" s="220"/>
      <c r="AB136" s="197"/>
      <c r="AC136" s="190"/>
      <c r="AD136" s="242"/>
      <c r="AE136" s="242"/>
      <c r="AF136" s="191"/>
      <c r="AG136" s="326"/>
      <c r="AH136" s="327"/>
      <c r="AI136" s="327"/>
      <c r="AJ136" s="327"/>
      <c r="AK136" s="327"/>
      <c r="AL136" s="327"/>
      <c r="AM136" s="327"/>
      <c r="AN136" s="327"/>
      <c r="AO136" s="328"/>
      <c r="AP136" s="271"/>
      <c r="AQ136" s="276"/>
      <c r="AR136" s="276"/>
      <c r="AS136" s="272"/>
      <c r="AT136" s="202"/>
      <c r="AU136" s="207"/>
      <c r="AV136" s="203"/>
      <c r="AW136" s="190"/>
      <c r="AX136" s="191"/>
      <c r="AY136" s="190"/>
      <c r="AZ136" s="191"/>
      <c r="BA136" s="202"/>
      <c r="BB136" s="203"/>
      <c r="BC136" s="271"/>
      <c r="BD136" s="272"/>
      <c r="BE136" s="202"/>
      <c r="BF136" s="203"/>
      <c r="BG136" s="202"/>
      <c r="BH136" s="207"/>
      <c r="BI136" s="203"/>
      <c r="BJ136" s="257"/>
      <c r="BK136" s="258"/>
      <c r="BL136" s="259"/>
      <c r="BM136" s="1"/>
      <c r="BN136" s="2"/>
    </row>
    <row r="137" spans="2:66" ht="15" customHeight="1" thickBot="1">
      <c r="B137" s="320"/>
      <c r="C137" s="321"/>
      <c r="D137" s="321"/>
      <c r="E137" s="321"/>
      <c r="F137" s="321"/>
      <c r="G137" s="321"/>
      <c r="H137" s="321"/>
      <c r="I137" s="321"/>
      <c r="J137" s="321"/>
      <c r="K137" s="321"/>
      <c r="L137" s="322"/>
      <c r="M137" s="198"/>
      <c r="N137" s="221"/>
      <c r="O137" s="221"/>
      <c r="P137" s="199"/>
      <c r="Q137" s="198"/>
      <c r="R137" s="221"/>
      <c r="S137" s="221"/>
      <c r="T137" s="199"/>
      <c r="U137" s="198"/>
      <c r="V137" s="221"/>
      <c r="W137" s="221"/>
      <c r="X137" s="199"/>
      <c r="Y137" s="198"/>
      <c r="Z137" s="221"/>
      <c r="AA137" s="221"/>
      <c r="AB137" s="199"/>
      <c r="AC137" s="192"/>
      <c r="AD137" s="243"/>
      <c r="AE137" s="243"/>
      <c r="AF137" s="193"/>
      <c r="AG137" s="329"/>
      <c r="AH137" s="330"/>
      <c r="AI137" s="330"/>
      <c r="AJ137" s="330"/>
      <c r="AK137" s="330"/>
      <c r="AL137" s="330"/>
      <c r="AM137" s="330"/>
      <c r="AN137" s="330"/>
      <c r="AO137" s="331"/>
      <c r="AP137" s="273"/>
      <c r="AQ137" s="277"/>
      <c r="AR137" s="277"/>
      <c r="AS137" s="274"/>
      <c r="AT137" s="204"/>
      <c r="AU137" s="208"/>
      <c r="AV137" s="205"/>
      <c r="AW137" s="192"/>
      <c r="AX137" s="193"/>
      <c r="AY137" s="192"/>
      <c r="AZ137" s="193"/>
      <c r="BA137" s="204"/>
      <c r="BB137" s="205"/>
      <c r="BC137" s="273"/>
      <c r="BD137" s="274"/>
      <c r="BE137" s="204"/>
      <c r="BF137" s="205"/>
      <c r="BG137" s="204"/>
      <c r="BH137" s="208"/>
      <c r="BI137" s="205"/>
      <c r="BJ137" s="260"/>
      <c r="BK137" s="261"/>
      <c r="BL137" s="262"/>
      <c r="BM137" s="1"/>
      <c r="BN137" s="2"/>
    </row>
    <row r="138" spans="2:66" ht="15" customHeight="1" thickTop="1">
      <c r="B138" s="209" t="s">
        <v>223</v>
      </c>
      <c r="C138" s="210"/>
      <c r="D138" s="210"/>
      <c r="E138" s="210"/>
      <c r="F138" s="210"/>
      <c r="G138" s="210"/>
      <c r="H138" s="210"/>
      <c r="I138" s="210"/>
      <c r="J138" s="210"/>
      <c r="K138" s="210"/>
      <c r="L138" s="211"/>
      <c r="M138" s="194">
        <v>40</v>
      </c>
      <c r="N138" s="219"/>
      <c r="O138" s="219"/>
      <c r="P138" s="195"/>
      <c r="Q138" s="194">
        <v>40</v>
      </c>
      <c r="R138" s="219"/>
      <c r="S138" s="219"/>
      <c r="T138" s="195"/>
      <c r="U138" s="194">
        <v>40</v>
      </c>
      <c r="V138" s="219"/>
      <c r="W138" s="219"/>
      <c r="X138" s="195"/>
      <c r="Y138" s="194">
        <v>40</v>
      </c>
      <c r="Z138" s="219"/>
      <c r="AA138" s="219"/>
      <c r="AB138" s="195"/>
      <c r="AC138" s="296" t="s">
        <v>311</v>
      </c>
      <c r="AD138" s="297"/>
      <c r="AE138" s="297"/>
      <c r="AF138" s="298"/>
      <c r="AG138" s="222" t="s">
        <v>134</v>
      </c>
      <c r="AH138" s="223"/>
      <c r="AI138" s="223"/>
      <c r="AJ138" s="223"/>
      <c r="AK138" s="223"/>
      <c r="AL138" s="223"/>
      <c r="AM138" s="223"/>
      <c r="AN138" s="223"/>
      <c r="AO138" s="224"/>
      <c r="AP138" s="269" t="s">
        <v>52</v>
      </c>
      <c r="AQ138" s="275"/>
      <c r="AR138" s="275"/>
      <c r="AS138" s="270"/>
      <c r="AT138" s="200">
        <f>'17.02'!AT138+AY138</f>
        <v>11</v>
      </c>
      <c r="AU138" s="206"/>
      <c r="AV138" s="201"/>
      <c r="AW138" s="188">
        <f>'17.02'!BG138</f>
        <v>11</v>
      </c>
      <c r="AX138" s="189"/>
      <c r="AY138" s="188"/>
      <c r="AZ138" s="189"/>
      <c r="BA138" s="546"/>
      <c r="BB138" s="547"/>
      <c r="BC138" s="269">
        <f>'17.02'!BC138+BA138</f>
        <v>0</v>
      </c>
      <c r="BD138" s="270"/>
      <c r="BE138" s="200">
        <f>'17.02'!BE138+BA138</f>
        <v>0</v>
      </c>
      <c r="BF138" s="201"/>
      <c r="BG138" s="200">
        <f>AT138-BE138</f>
        <v>11</v>
      </c>
      <c r="BH138" s="206"/>
      <c r="BI138" s="201"/>
      <c r="BJ138" s="254">
        <f>((LEFT(AP138,FIND(" ",AP138)-1)*BC138)/$S$279)</f>
        <v>0</v>
      </c>
      <c r="BK138" s="255"/>
      <c r="BL138" s="256"/>
      <c r="BM138" s="1"/>
      <c r="BN138" s="2"/>
    </row>
    <row r="139" spans="2:66" ht="15" customHeight="1">
      <c r="B139" s="212"/>
      <c r="C139" s="213"/>
      <c r="D139" s="213"/>
      <c r="E139" s="213"/>
      <c r="F139" s="213"/>
      <c r="G139" s="213"/>
      <c r="H139" s="213"/>
      <c r="I139" s="213"/>
      <c r="J139" s="213"/>
      <c r="K139" s="213"/>
      <c r="L139" s="214"/>
      <c r="M139" s="196"/>
      <c r="N139" s="220"/>
      <c r="O139" s="220"/>
      <c r="P139" s="197"/>
      <c r="Q139" s="196"/>
      <c r="R139" s="220"/>
      <c r="S139" s="220"/>
      <c r="T139" s="197"/>
      <c r="U139" s="196"/>
      <c r="V139" s="220"/>
      <c r="W139" s="220"/>
      <c r="X139" s="197"/>
      <c r="Y139" s="196"/>
      <c r="Z139" s="220"/>
      <c r="AA139" s="220"/>
      <c r="AB139" s="197"/>
      <c r="AC139" s="299"/>
      <c r="AD139" s="300"/>
      <c r="AE139" s="300"/>
      <c r="AF139" s="301"/>
      <c r="AG139" s="225"/>
      <c r="AH139" s="226"/>
      <c r="AI139" s="226"/>
      <c r="AJ139" s="226"/>
      <c r="AK139" s="226"/>
      <c r="AL139" s="226"/>
      <c r="AM139" s="226"/>
      <c r="AN139" s="226"/>
      <c r="AO139" s="227"/>
      <c r="AP139" s="271"/>
      <c r="AQ139" s="276"/>
      <c r="AR139" s="276"/>
      <c r="AS139" s="272"/>
      <c r="AT139" s="202"/>
      <c r="AU139" s="207"/>
      <c r="AV139" s="203"/>
      <c r="AW139" s="190"/>
      <c r="AX139" s="191"/>
      <c r="AY139" s="190"/>
      <c r="AZ139" s="191"/>
      <c r="BA139" s="548"/>
      <c r="BB139" s="549"/>
      <c r="BC139" s="271"/>
      <c r="BD139" s="272"/>
      <c r="BE139" s="202"/>
      <c r="BF139" s="203"/>
      <c r="BG139" s="202"/>
      <c r="BH139" s="207"/>
      <c r="BI139" s="203"/>
      <c r="BJ139" s="257"/>
      <c r="BK139" s="258"/>
      <c r="BL139" s="259"/>
      <c r="BM139" s="1"/>
      <c r="BN139" s="2"/>
    </row>
    <row r="140" spans="2:66" ht="15" customHeight="1" thickBot="1">
      <c r="B140" s="215"/>
      <c r="C140" s="216"/>
      <c r="D140" s="216"/>
      <c r="E140" s="216"/>
      <c r="F140" s="216"/>
      <c r="G140" s="216"/>
      <c r="H140" s="216"/>
      <c r="I140" s="216"/>
      <c r="J140" s="216"/>
      <c r="K140" s="216"/>
      <c r="L140" s="217"/>
      <c r="M140" s="198"/>
      <c r="N140" s="221"/>
      <c r="O140" s="221"/>
      <c r="P140" s="199"/>
      <c r="Q140" s="198"/>
      <c r="R140" s="221"/>
      <c r="S140" s="221"/>
      <c r="T140" s="199"/>
      <c r="U140" s="198"/>
      <c r="V140" s="221"/>
      <c r="W140" s="221"/>
      <c r="X140" s="199"/>
      <c r="Y140" s="198"/>
      <c r="Z140" s="221"/>
      <c r="AA140" s="221"/>
      <c r="AB140" s="199"/>
      <c r="AC140" s="302"/>
      <c r="AD140" s="303"/>
      <c r="AE140" s="303"/>
      <c r="AF140" s="304"/>
      <c r="AG140" s="228"/>
      <c r="AH140" s="229"/>
      <c r="AI140" s="229"/>
      <c r="AJ140" s="229"/>
      <c r="AK140" s="229"/>
      <c r="AL140" s="229"/>
      <c r="AM140" s="229"/>
      <c r="AN140" s="229"/>
      <c r="AO140" s="230"/>
      <c r="AP140" s="273"/>
      <c r="AQ140" s="277"/>
      <c r="AR140" s="277"/>
      <c r="AS140" s="274"/>
      <c r="AT140" s="204"/>
      <c r="AU140" s="208"/>
      <c r="AV140" s="205"/>
      <c r="AW140" s="192"/>
      <c r="AX140" s="193"/>
      <c r="AY140" s="192"/>
      <c r="AZ140" s="193"/>
      <c r="BA140" s="550"/>
      <c r="BB140" s="551"/>
      <c r="BC140" s="273"/>
      <c r="BD140" s="274"/>
      <c r="BE140" s="204"/>
      <c r="BF140" s="205"/>
      <c r="BG140" s="204"/>
      <c r="BH140" s="208"/>
      <c r="BI140" s="205"/>
      <c r="BJ140" s="260"/>
      <c r="BK140" s="261"/>
      <c r="BL140" s="262"/>
      <c r="BM140" s="1"/>
      <c r="BN140" s="2"/>
    </row>
    <row r="141" spans="2:66" ht="15" customHeight="1" thickTop="1">
      <c r="B141" s="209" t="s">
        <v>222</v>
      </c>
      <c r="C141" s="210"/>
      <c r="D141" s="210"/>
      <c r="E141" s="210"/>
      <c r="F141" s="210"/>
      <c r="G141" s="210"/>
      <c r="H141" s="210"/>
      <c r="I141" s="210"/>
      <c r="J141" s="210"/>
      <c r="K141" s="210"/>
      <c r="L141" s="211"/>
      <c r="M141" s="194">
        <v>50</v>
      </c>
      <c r="N141" s="219"/>
      <c r="O141" s="219"/>
      <c r="P141" s="195"/>
      <c r="Q141" s="194">
        <v>50</v>
      </c>
      <c r="R141" s="219"/>
      <c r="S141" s="219"/>
      <c r="T141" s="195"/>
      <c r="U141" s="194">
        <v>50</v>
      </c>
      <c r="V141" s="219"/>
      <c r="W141" s="219"/>
      <c r="X141" s="195"/>
      <c r="Y141" s="194">
        <v>50</v>
      </c>
      <c r="Z141" s="219"/>
      <c r="AA141" s="219"/>
      <c r="AB141" s="195"/>
      <c r="AC141" s="305" t="s">
        <v>344</v>
      </c>
      <c r="AD141" s="306"/>
      <c r="AE141" s="306"/>
      <c r="AF141" s="307"/>
      <c r="AG141" s="323" t="s">
        <v>221</v>
      </c>
      <c r="AH141" s="324"/>
      <c r="AI141" s="324"/>
      <c r="AJ141" s="324"/>
      <c r="AK141" s="324"/>
      <c r="AL141" s="324"/>
      <c r="AM141" s="324"/>
      <c r="AN141" s="324"/>
      <c r="AO141" s="325"/>
      <c r="AP141" s="269" t="s">
        <v>52</v>
      </c>
      <c r="AQ141" s="275"/>
      <c r="AR141" s="275"/>
      <c r="AS141" s="270"/>
      <c r="AT141" s="200">
        <f>'17.02'!AT141+AY141</f>
        <v>20</v>
      </c>
      <c r="AU141" s="206"/>
      <c r="AV141" s="201"/>
      <c r="AW141" s="188">
        <f>'17.02'!BG141</f>
        <v>20</v>
      </c>
      <c r="AX141" s="189"/>
      <c r="AY141" s="188"/>
      <c r="AZ141" s="189"/>
      <c r="BA141" s="200"/>
      <c r="BB141" s="201"/>
      <c r="BC141" s="269">
        <f>'17.02'!BC141+BA141</f>
        <v>0</v>
      </c>
      <c r="BD141" s="270"/>
      <c r="BE141" s="200">
        <f>'17.02'!BE141+BA141</f>
        <v>0</v>
      </c>
      <c r="BF141" s="201"/>
      <c r="BG141" s="200">
        <f>AT141-BE141</f>
        <v>20</v>
      </c>
      <c r="BH141" s="206"/>
      <c r="BI141" s="201"/>
      <c r="BJ141" s="254">
        <f>((LEFT(AP141,FIND(" ",AP141)-1)*BC141)/$S$279)</f>
        <v>0</v>
      </c>
      <c r="BK141" s="255"/>
      <c r="BL141" s="256"/>
      <c r="BM141" s="1"/>
      <c r="BN141" s="2"/>
    </row>
    <row r="142" spans="2:66" ht="15" customHeight="1">
      <c r="B142" s="212"/>
      <c r="C142" s="213"/>
      <c r="D142" s="213"/>
      <c r="E142" s="213"/>
      <c r="F142" s="213"/>
      <c r="G142" s="213"/>
      <c r="H142" s="213"/>
      <c r="I142" s="213"/>
      <c r="J142" s="213"/>
      <c r="K142" s="213"/>
      <c r="L142" s="214"/>
      <c r="M142" s="196"/>
      <c r="N142" s="220"/>
      <c r="O142" s="220"/>
      <c r="P142" s="197"/>
      <c r="Q142" s="196"/>
      <c r="R142" s="220"/>
      <c r="S142" s="220"/>
      <c r="T142" s="197"/>
      <c r="U142" s="196"/>
      <c r="V142" s="220"/>
      <c r="W142" s="220"/>
      <c r="X142" s="197"/>
      <c r="Y142" s="196"/>
      <c r="Z142" s="220"/>
      <c r="AA142" s="220"/>
      <c r="AB142" s="197"/>
      <c r="AC142" s="308"/>
      <c r="AD142" s="309"/>
      <c r="AE142" s="309"/>
      <c r="AF142" s="310"/>
      <c r="AG142" s="326"/>
      <c r="AH142" s="327"/>
      <c r="AI142" s="327"/>
      <c r="AJ142" s="327"/>
      <c r="AK142" s="327"/>
      <c r="AL142" s="327"/>
      <c r="AM142" s="327"/>
      <c r="AN142" s="327"/>
      <c r="AO142" s="328"/>
      <c r="AP142" s="271"/>
      <c r="AQ142" s="276"/>
      <c r="AR142" s="276"/>
      <c r="AS142" s="272"/>
      <c r="AT142" s="202"/>
      <c r="AU142" s="207"/>
      <c r="AV142" s="203"/>
      <c r="AW142" s="190"/>
      <c r="AX142" s="191"/>
      <c r="AY142" s="190"/>
      <c r="AZ142" s="191"/>
      <c r="BA142" s="202"/>
      <c r="BB142" s="203"/>
      <c r="BC142" s="271"/>
      <c r="BD142" s="272"/>
      <c r="BE142" s="202"/>
      <c r="BF142" s="203"/>
      <c r="BG142" s="202"/>
      <c r="BH142" s="207"/>
      <c r="BI142" s="203"/>
      <c r="BJ142" s="257"/>
      <c r="BK142" s="258"/>
      <c r="BL142" s="259"/>
      <c r="BM142" s="1"/>
      <c r="BN142" s="2"/>
    </row>
    <row r="143" spans="2:66" ht="15" customHeight="1" thickBot="1">
      <c r="B143" s="215"/>
      <c r="C143" s="216"/>
      <c r="D143" s="216"/>
      <c r="E143" s="216"/>
      <c r="F143" s="216"/>
      <c r="G143" s="216"/>
      <c r="H143" s="216"/>
      <c r="I143" s="216"/>
      <c r="J143" s="216"/>
      <c r="K143" s="216"/>
      <c r="L143" s="217"/>
      <c r="M143" s="198"/>
      <c r="N143" s="221"/>
      <c r="O143" s="221"/>
      <c r="P143" s="199"/>
      <c r="Q143" s="198"/>
      <c r="R143" s="221"/>
      <c r="S143" s="221"/>
      <c r="T143" s="199"/>
      <c r="U143" s="198"/>
      <c r="V143" s="221"/>
      <c r="W143" s="221"/>
      <c r="X143" s="199"/>
      <c r="Y143" s="198"/>
      <c r="Z143" s="221"/>
      <c r="AA143" s="221"/>
      <c r="AB143" s="199"/>
      <c r="AC143" s="311"/>
      <c r="AD143" s="312"/>
      <c r="AE143" s="312"/>
      <c r="AF143" s="313"/>
      <c r="AG143" s="329"/>
      <c r="AH143" s="330"/>
      <c r="AI143" s="330"/>
      <c r="AJ143" s="330"/>
      <c r="AK143" s="330"/>
      <c r="AL143" s="330"/>
      <c r="AM143" s="330"/>
      <c r="AN143" s="330"/>
      <c r="AO143" s="331"/>
      <c r="AP143" s="273"/>
      <c r="AQ143" s="277"/>
      <c r="AR143" s="277"/>
      <c r="AS143" s="274"/>
      <c r="AT143" s="204"/>
      <c r="AU143" s="208"/>
      <c r="AV143" s="205"/>
      <c r="AW143" s="192"/>
      <c r="AX143" s="193"/>
      <c r="AY143" s="192"/>
      <c r="AZ143" s="193"/>
      <c r="BA143" s="204"/>
      <c r="BB143" s="205"/>
      <c r="BC143" s="273"/>
      <c r="BD143" s="274"/>
      <c r="BE143" s="204"/>
      <c r="BF143" s="205"/>
      <c r="BG143" s="204"/>
      <c r="BH143" s="208"/>
      <c r="BI143" s="205"/>
      <c r="BJ143" s="260"/>
      <c r="BK143" s="261"/>
      <c r="BL143" s="262"/>
      <c r="BM143" s="1"/>
      <c r="BN143" s="2"/>
    </row>
    <row r="144" spans="2:66" ht="15" customHeight="1" thickTop="1">
      <c r="B144" s="314" t="s">
        <v>220</v>
      </c>
      <c r="C144" s="315"/>
      <c r="D144" s="315"/>
      <c r="E144" s="315"/>
      <c r="F144" s="315"/>
      <c r="G144" s="315"/>
      <c r="H144" s="315"/>
      <c r="I144" s="315"/>
      <c r="J144" s="315"/>
      <c r="K144" s="315"/>
      <c r="L144" s="316"/>
      <c r="M144" s="194">
        <v>0.5</v>
      </c>
      <c r="N144" s="219"/>
      <c r="O144" s="219"/>
      <c r="P144" s="195"/>
      <c r="Q144" s="194">
        <v>0.5</v>
      </c>
      <c r="R144" s="219"/>
      <c r="S144" s="219"/>
      <c r="T144" s="195"/>
      <c r="U144" s="194">
        <v>0.5</v>
      </c>
      <c r="V144" s="219"/>
      <c r="W144" s="219"/>
      <c r="X144" s="195"/>
      <c r="Y144" s="194">
        <v>0.5</v>
      </c>
      <c r="Z144" s="219"/>
      <c r="AA144" s="219"/>
      <c r="AB144" s="195"/>
      <c r="AC144" s="305" t="s">
        <v>345</v>
      </c>
      <c r="AD144" s="306"/>
      <c r="AE144" s="306"/>
      <c r="AF144" s="307"/>
      <c r="AG144" s="222" t="s">
        <v>135</v>
      </c>
      <c r="AH144" s="223"/>
      <c r="AI144" s="223"/>
      <c r="AJ144" s="223"/>
      <c r="AK144" s="223"/>
      <c r="AL144" s="223"/>
      <c r="AM144" s="223"/>
      <c r="AN144" s="223"/>
      <c r="AO144" s="224"/>
      <c r="AP144" s="269" t="s">
        <v>61</v>
      </c>
      <c r="AQ144" s="275"/>
      <c r="AR144" s="275"/>
      <c r="AS144" s="270"/>
      <c r="AT144" s="200">
        <f>'17.02'!AT144+AY144</f>
        <v>6</v>
      </c>
      <c r="AU144" s="206"/>
      <c r="AV144" s="201"/>
      <c r="AW144" s="188">
        <f>'17.02'!BG144</f>
        <v>6</v>
      </c>
      <c r="AX144" s="189"/>
      <c r="AY144" s="188"/>
      <c r="AZ144" s="189"/>
      <c r="BA144" s="200"/>
      <c r="BB144" s="201"/>
      <c r="BC144" s="269">
        <f>'17.02'!BC144+BA144</f>
        <v>0</v>
      </c>
      <c r="BD144" s="270"/>
      <c r="BE144" s="200">
        <f>'17.02'!BE144+BA144</f>
        <v>0</v>
      </c>
      <c r="BF144" s="201"/>
      <c r="BG144" s="200">
        <f>AT144-BE144</f>
        <v>6</v>
      </c>
      <c r="BH144" s="206"/>
      <c r="BI144" s="201"/>
      <c r="BJ144" s="254">
        <f>((LEFT(AP144,FIND(" ",AP144)-1)*BC144)/$S$279)</f>
        <v>0</v>
      </c>
      <c r="BK144" s="255"/>
      <c r="BL144" s="256"/>
      <c r="BM144" s="1"/>
      <c r="BN144" s="2"/>
    </row>
    <row r="145" spans="2:66" ht="15" customHeight="1">
      <c r="B145" s="317"/>
      <c r="C145" s="318"/>
      <c r="D145" s="318"/>
      <c r="E145" s="318"/>
      <c r="F145" s="318"/>
      <c r="G145" s="318"/>
      <c r="H145" s="318"/>
      <c r="I145" s="318"/>
      <c r="J145" s="318"/>
      <c r="K145" s="318"/>
      <c r="L145" s="319"/>
      <c r="M145" s="196"/>
      <c r="N145" s="220"/>
      <c r="O145" s="220"/>
      <c r="P145" s="197"/>
      <c r="Q145" s="196"/>
      <c r="R145" s="220"/>
      <c r="S145" s="220"/>
      <c r="T145" s="197"/>
      <c r="U145" s="196"/>
      <c r="V145" s="220"/>
      <c r="W145" s="220"/>
      <c r="X145" s="197"/>
      <c r="Y145" s="196"/>
      <c r="Z145" s="220"/>
      <c r="AA145" s="220"/>
      <c r="AB145" s="197"/>
      <c r="AC145" s="308"/>
      <c r="AD145" s="309"/>
      <c r="AE145" s="309"/>
      <c r="AF145" s="310"/>
      <c r="AG145" s="225"/>
      <c r="AH145" s="226"/>
      <c r="AI145" s="226"/>
      <c r="AJ145" s="226"/>
      <c r="AK145" s="226"/>
      <c r="AL145" s="226"/>
      <c r="AM145" s="226"/>
      <c r="AN145" s="226"/>
      <c r="AO145" s="227"/>
      <c r="AP145" s="271"/>
      <c r="AQ145" s="276"/>
      <c r="AR145" s="276"/>
      <c r="AS145" s="272"/>
      <c r="AT145" s="202"/>
      <c r="AU145" s="207"/>
      <c r="AV145" s="203"/>
      <c r="AW145" s="190"/>
      <c r="AX145" s="191"/>
      <c r="AY145" s="190"/>
      <c r="AZ145" s="191"/>
      <c r="BA145" s="202"/>
      <c r="BB145" s="203"/>
      <c r="BC145" s="271"/>
      <c r="BD145" s="272"/>
      <c r="BE145" s="202"/>
      <c r="BF145" s="203"/>
      <c r="BG145" s="202"/>
      <c r="BH145" s="207"/>
      <c r="BI145" s="203"/>
      <c r="BJ145" s="257"/>
      <c r="BK145" s="258"/>
      <c r="BL145" s="259"/>
      <c r="BM145" s="1"/>
      <c r="BN145" s="2"/>
    </row>
    <row r="146" spans="2:66" ht="15" customHeight="1" thickBot="1">
      <c r="B146" s="320"/>
      <c r="C146" s="321"/>
      <c r="D146" s="321"/>
      <c r="E146" s="321"/>
      <c r="F146" s="321"/>
      <c r="G146" s="321"/>
      <c r="H146" s="321"/>
      <c r="I146" s="321"/>
      <c r="J146" s="321"/>
      <c r="K146" s="321"/>
      <c r="L146" s="322"/>
      <c r="M146" s="198"/>
      <c r="N146" s="221"/>
      <c r="O146" s="221"/>
      <c r="P146" s="199"/>
      <c r="Q146" s="198"/>
      <c r="R146" s="221"/>
      <c r="S146" s="221"/>
      <c r="T146" s="199"/>
      <c r="U146" s="198"/>
      <c r="V146" s="221"/>
      <c r="W146" s="221"/>
      <c r="X146" s="199"/>
      <c r="Y146" s="198"/>
      <c r="Z146" s="221"/>
      <c r="AA146" s="221"/>
      <c r="AB146" s="199"/>
      <c r="AC146" s="311"/>
      <c r="AD146" s="312"/>
      <c r="AE146" s="312"/>
      <c r="AF146" s="313"/>
      <c r="AG146" s="228"/>
      <c r="AH146" s="229"/>
      <c r="AI146" s="229"/>
      <c r="AJ146" s="229"/>
      <c r="AK146" s="229"/>
      <c r="AL146" s="229"/>
      <c r="AM146" s="229"/>
      <c r="AN146" s="229"/>
      <c r="AO146" s="230"/>
      <c r="AP146" s="273"/>
      <c r="AQ146" s="277"/>
      <c r="AR146" s="277"/>
      <c r="AS146" s="274"/>
      <c r="AT146" s="204"/>
      <c r="AU146" s="208"/>
      <c r="AV146" s="205"/>
      <c r="AW146" s="192"/>
      <c r="AX146" s="193"/>
      <c r="AY146" s="192"/>
      <c r="AZ146" s="193"/>
      <c r="BA146" s="204"/>
      <c r="BB146" s="205"/>
      <c r="BC146" s="273"/>
      <c r="BD146" s="274"/>
      <c r="BE146" s="204"/>
      <c r="BF146" s="205"/>
      <c r="BG146" s="204"/>
      <c r="BH146" s="208"/>
      <c r="BI146" s="205"/>
      <c r="BJ146" s="260"/>
      <c r="BK146" s="261"/>
      <c r="BL146" s="262"/>
      <c r="BM146" s="1"/>
      <c r="BN146" s="2"/>
    </row>
    <row r="147" spans="2:66" ht="15" customHeight="1" thickTop="1">
      <c r="B147" s="209" t="s">
        <v>219</v>
      </c>
      <c r="C147" s="210"/>
      <c r="D147" s="210"/>
      <c r="E147" s="210"/>
      <c r="F147" s="210"/>
      <c r="G147" s="210"/>
      <c r="H147" s="210"/>
      <c r="I147" s="210"/>
      <c r="J147" s="210"/>
      <c r="K147" s="210"/>
      <c r="L147" s="211"/>
      <c r="M147" s="194" t="s">
        <v>129</v>
      </c>
      <c r="N147" s="219"/>
      <c r="O147" s="219"/>
      <c r="P147" s="195"/>
      <c r="Q147" s="194" t="s">
        <v>129</v>
      </c>
      <c r="R147" s="219"/>
      <c r="S147" s="219"/>
      <c r="T147" s="195"/>
      <c r="U147" s="194" t="s">
        <v>129</v>
      </c>
      <c r="V147" s="219"/>
      <c r="W147" s="219"/>
      <c r="X147" s="195"/>
      <c r="Y147" s="194" t="s">
        <v>129</v>
      </c>
      <c r="Z147" s="219"/>
      <c r="AA147" s="219"/>
      <c r="AB147" s="195"/>
      <c r="AC147" s="305" t="s">
        <v>129</v>
      </c>
      <c r="AD147" s="306"/>
      <c r="AE147" s="306"/>
      <c r="AF147" s="307"/>
      <c r="AG147" s="222" t="s">
        <v>218</v>
      </c>
      <c r="AH147" s="223"/>
      <c r="AI147" s="223"/>
      <c r="AJ147" s="223"/>
      <c r="AK147" s="223"/>
      <c r="AL147" s="223"/>
      <c r="AM147" s="223"/>
      <c r="AN147" s="223"/>
      <c r="AO147" s="224"/>
      <c r="AP147" s="269" t="s">
        <v>143</v>
      </c>
      <c r="AQ147" s="275"/>
      <c r="AR147" s="275"/>
      <c r="AS147" s="270"/>
      <c r="AT147" s="200">
        <f>'17.02'!AT147+AY147</f>
        <v>2</v>
      </c>
      <c r="AU147" s="206"/>
      <c r="AV147" s="201"/>
      <c r="AW147" s="188">
        <f>'17.02'!BG147</f>
        <v>2</v>
      </c>
      <c r="AX147" s="189"/>
      <c r="AY147" s="188"/>
      <c r="AZ147" s="189"/>
      <c r="BA147" s="200"/>
      <c r="BB147" s="201"/>
      <c r="BC147" s="269">
        <f>'17.02'!BC147+BA147</f>
        <v>0</v>
      </c>
      <c r="BD147" s="270"/>
      <c r="BE147" s="200">
        <f>'17.02'!BE147+BA147</f>
        <v>0</v>
      </c>
      <c r="BF147" s="201"/>
      <c r="BG147" s="200">
        <f>AT147-BE147</f>
        <v>2</v>
      </c>
      <c r="BH147" s="206"/>
      <c r="BI147" s="201"/>
      <c r="BJ147" s="254">
        <f>((LEFT(AP147,FIND(" ",AP147)-1)*BC147)/$S$279)</f>
        <v>0</v>
      </c>
      <c r="BK147" s="255"/>
      <c r="BL147" s="256"/>
      <c r="BM147" s="1"/>
      <c r="BN147" s="2"/>
    </row>
    <row r="148" spans="2:66" ht="15" customHeight="1">
      <c r="B148" s="212"/>
      <c r="C148" s="213"/>
      <c r="D148" s="213"/>
      <c r="E148" s="213"/>
      <c r="F148" s="213"/>
      <c r="G148" s="213"/>
      <c r="H148" s="213"/>
      <c r="I148" s="213"/>
      <c r="J148" s="213"/>
      <c r="K148" s="213"/>
      <c r="L148" s="214"/>
      <c r="M148" s="196"/>
      <c r="N148" s="220"/>
      <c r="O148" s="220"/>
      <c r="P148" s="197"/>
      <c r="Q148" s="196"/>
      <c r="R148" s="220"/>
      <c r="S148" s="220"/>
      <c r="T148" s="197"/>
      <c r="U148" s="196"/>
      <c r="V148" s="220"/>
      <c r="W148" s="220"/>
      <c r="X148" s="197"/>
      <c r="Y148" s="196"/>
      <c r="Z148" s="220"/>
      <c r="AA148" s="220"/>
      <c r="AB148" s="197"/>
      <c r="AC148" s="308"/>
      <c r="AD148" s="309"/>
      <c r="AE148" s="309"/>
      <c r="AF148" s="310"/>
      <c r="AG148" s="225"/>
      <c r="AH148" s="226"/>
      <c r="AI148" s="226"/>
      <c r="AJ148" s="226"/>
      <c r="AK148" s="226"/>
      <c r="AL148" s="226"/>
      <c r="AM148" s="226"/>
      <c r="AN148" s="226"/>
      <c r="AO148" s="227"/>
      <c r="AP148" s="271"/>
      <c r="AQ148" s="276"/>
      <c r="AR148" s="276"/>
      <c r="AS148" s="272"/>
      <c r="AT148" s="202"/>
      <c r="AU148" s="207"/>
      <c r="AV148" s="203"/>
      <c r="AW148" s="190"/>
      <c r="AX148" s="191"/>
      <c r="AY148" s="190"/>
      <c r="AZ148" s="191"/>
      <c r="BA148" s="202"/>
      <c r="BB148" s="203"/>
      <c r="BC148" s="271"/>
      <c r="BD148" s="272"/>
      <c r="BE148" s="202"/>
      <c r="BF148" s="203"/>
      <c r="BG148" s="202"/>
      <c r="BH148" s="207"/>
      <c r="BI148" s="203"/>
      <c r="BJ148" s="257"/>
      <c r="BK148" s="258"/>
      <c r="BL148" s="259"/>
      <c r="BM148" s="1"/>
      <c r="BN148" s="2"/>
    </row>
    <row r="149" spans="2:66" ht="15" customHeight="1" thickBot="1">
      <c r="B149" s="215"/>
      <c r="C149" s="216"/>
      <c r="D149" s="216"/>
      <c r="E149" s="216"/>
      <c r="F149" s="216"/>
      <c r="G149" s="216"/>
      <c r="H149" s="216"/>
      <c r="I149" s="216"/>
      <c r="J149" s="216"/>
      <c r="K149" s="216"/>
      <c r="L149" s="217"/>
      <c r="M149" s="198"/>
      <c r="N149" s="221"/>
      <c r="O149" s="221"/>
      <c r="P149" s="199"/>
      <c r="Q149" s="198"/>
      <c r="R149" s="221"/>
      <c r="S149" s="221"/>
      <c r="T149" s="199"/>
      <c r="U149" s="198"/>
      <c r="V149" s="221"/>
      <c r="W149" s="221"/>
      <c r="X149" s="199"/>
      <c r="Y149" s="198"/>
      <c r="Z149" s="221"/>
      <c r="AA149" s="221"/>
      <c r="AB149" s="199"/>
      <c r="AC149" s="311"/>
      <c r="AD149" s="312"/>
      <c r="AE149" s="312"/>
      <c r="AF149" s="313"/>
      <c r="AG149" s="228"/>
      <c r="AH149" s="229"/>
      <c r="AI149" s="229"/>
      <c r="AJ149" s="229"/>
      <c r="AK149" s="229"/>
      <c r="AL149" s="229"/>
      <c r="AM149" s="229"/>
      <c r="AN149" s="229"/>
      <c r="AO149" s="230"/>
      <c r="AP149" s="273"/>
      <c r="AQ149" s="277"/>
      <c r="AR149" s="277"/>
      <c r="AS149" s="274"/>
      <c r="AT149" s="204"/>
      <c r="AU149" s="208"/>
      <c r="AV149" s="205"/>
      <c r="AW149" s="192"/>
      <c r="AX149" s="193"/>
      <c r="AY149" s="192"/>
      <c r="AZ149" s="193"/>
      <c r="BA149" s="204"/>
      <c r="BB149" s="205"/>
      <c r="BC149" s="273"/>
      <c r="BD149" s="274"/>
      <c r="BE149" s="204"/>
      <c r="BF149" s="205"/>
      <c r="BG149" s="204"/>
      <c r="BH149" s="208"/>
      <c r="BI149" s="205"/>
      <c r="BJ149" s="260"/>
      <c r="BK149" s="261"/>
      <c r="BL149" s="262"/>
      <c r="BM149" s="1"/>
      <c r="BN149" s="2"/>
    </row>
    <row r="150" spans="2:66" ht="15" customHeight="1" thickTop="1">
      <c r="B150" s="209" t="s">
        <v>298</v>
      </c>
      <c r="C150" s="210"/>
      <c r="D150" s="210"/>
      <c r="E150" s="210"/>
      <c r="F150" s="210"/>
      <c r="G150" s="210"/>
      <c r="H150" s="210"/>
      <c r="I150" s="210"/>
      <c r="J150" s="210"/>
      <c r="K150" s="210"/>
      <c r="L150" s="211"/>
      <c r="M150" s="599" t="s">
        <v>129</v>
      </c>
      <c r="N150" s="600"/>
      <c r="O150" s="600"/>
      <c r="P150" s="601"/>
      <c r="Q150" s="599" t="s">
        <v>129</v>
      </c>
      <c r="R150" s="600"/>
      <c r="S150" s="600"/>
      <c r="T150" s="601"/>
      <c r="U150" s="599" t="s">
        <v>129</v>
      </c>
      <c r="V150" s="600"/>
      <c r="W150" s="600"/>
      <c r="X150" s="601"/>
      <c r="Y150" s="599" t="s">
        <v>129</v>
      </c>
      <c r="Z150" s="600"/>
      <c r="AA150" s="600"/>
      <c r="AB150" s="601"/>
      <c r="AC150" s="296" t="s">
        <v>129</v>
      </c>
      <c r="AD150" s="297"/>
      <c r="AE150" s="297"/>
      <c r="AF150" s="298"/>
      <c r="AG150" s="222" t="s">
        <v>216</v>
      </c>
      <c r="AH150" s="223"/>
      <c r="AI150" s="223"/>
      <c r="AJ150" s="223"/>
      <c r="AK150" s="223"/>
      <c r="AL150" s="223"/>
      <c r="AM150" s="223"/>
      <c r="AN150" s="223"/>
      <c r="AO150" s="224"/>
      <c r="AP150" s="269" t="s">
        <v>159</v>
      </c>
      <c r="AQ150" s="275"/>
      <c r="AR150" s="275"/>
      <c r="AS150" s="270"/>
      <c r="AT150" s="200">
        <f>'17.02'!AT150+AY150</f>
        <v>7</v>
      </c>
      <c r="AU150" s="206"/>
      <c r="AV150" s="201"/>
      <c r="AW150" s="188">
        <f>'17.02'!BG150</f>
        <v>7</v>
      </c>
      <c r="AX150" s="189"/>
      <c r="AY150" s="188"/>
      <c r="AZ150" s="189"/>
      <c r="BA150" s="200"/>
      <c r="BB150" s="201"/>
      <c r="BC150" s="269">
        <f>'17.02'!BC150+BA150</f>
        <v>0</v>
      </c>
      <c r="BD150" s="270"/>
      <c r="BE150" s="200">
        <f>'17.02'!BE150+BA150</f>
        <v>0</v>
      </c>
      <c r="BF150" s="201"/>
      <c r="BG150" s="200">
        <f>AT150-BE150</f>
        <v>7</v>
      </c>
      <c r="BH150" s="206"/>
      <c r="BI150" s="201"/>
      <c r="BJ150" s="254">
        <f>((LEFT(AP150,FIND(" ",AP150)-1)*BC150)/$S$279)</f>
        <v>0</v>
      </c>
      <c r="BK150" s="255"/>
      <c r="BL150" s="256"/>
      <c r="BM150" s="1"/>
      <c r="BN150" s="2"/>
    </row>
    <row r="151" spans="2:66" ht="15" customHeight="1">
      <c r="B151" s="212"/>
      <c r="C151" s="213"/>
      <c r="D151" s="213"/>
      <c r="E151" s="213"/>
      <c r="F151" s="213"/>
      <c r="G151" s="213"/>
      <c r="H151" s="213"/>
      <c r="I151" s="213"/>
      <c r="J151" s="213"/>
      <c r="K151" s="213"/>
      <c r="L151" s="214"/>
      <c r="M151" s="602"/>
      <c r="N151" s="603"/>
      <c r="O151" s="603"/>
      <c r="P151" s="604"/>
      <c r="Q151" s="602"/>
      <c r="R151" s="603"/>
      <c r="S151" s="603"/>
      <c r="T151" s="604"/>
      <c r="U151" s="602"/>
      <c r="V151" s="603"/>
      <c r="W151" s="603"/>
      <c r="X151" s="604"/>
      <c r="Y151" s="602"/>
      <c r="Z151" s="603"/>
      <c r="AA151" s="603"/>
      <c r="AB151" s="604"/>
      <c r="AC151" s="299"/>
      <c r="AD151" s="300"/>
      <c r="AE151" s="300"/>
      <c r="AF151" s="301"/>
      <c r="AG151" s="225"/>
      <c r="AH151" s="226"/>
      <c r="AI151" s="226"/>
      <c r="AJ151" s="226"/>
      <c r="AK151" s="226"/>
      <c r="AL151" s="226"/>
      <c r="AM151" s="226"/>
      <c r="AN151" s="226"/>
      <c r="AO151" s="227"/>
      <c r="AP151" s="271"/>
      <c r="AQ151" s="276"/>
      <c r="AR151" s="276"/>
      <c r="AS151" s="272"/>
      <c r="AT151" s="202"/>
      <c r="AU151" s="207"/>
      <c r="AV151" s="203"/>
      <c r="AW151" s="190"/>
      <c r="AX151" s="191"/>
      <c r="AY151" s="190"/>
      <c r="AZ151" s="191"/>
      <c r="BA151" s="202"/>
      <c r="BB151" s="203"/>
      <c r="BC151" s="271"/>
      <c r="BD151" s="272"/>
      <c r="BE151" s="202"/>
      <c r="BF151" s="203"/>
      <c r="BG151" s="202"/>
      <c r="BH151" s="207"/>
      <c r="BI151" s="203"/>
      <c r="BJ151" s="257"/>
      <c r="BK151" s="258"/>
      <c r="BL151" s="259"/>
      <c r="BM151" s="1"/>
      <c r="BN151" s="2"/>
    </row>
    <row r="152" spans="2:66" ht="15" customHeight="1" thickBot="1">
      <c r="B152" s="215"/>
      <c r="C152" s="216"/>
      <c r="D152" s="216"/>
      <c r="E152" s="216"/>
      <c r="F152" s="216"/>
      <c r="G152" s="216"/>
      <c r="H152" s="216"/>
      <c r="I152" s="216"/>
      <c r="J152" s="216"/>
      <c r="K152" s="216"/>
      <c r="L152" s="217"/>
      <c r="M152" s="605"/>
      <c r="N152" s="606"/>
      <c r="O152" s="606"/>
      <c r="P152" s="607"/>
      <c r="Q152" s="605"/>
      <c r="R152" s="606"/>
      <c r="S152" s="606"/>
      <c r="T152" s="607"/>
      <c r="U152" s="605"/>
      <c r="V152" s="606"/>
      <c r="W152" s="606"/>
      <c r="X152" s="607"/>
      <c r="Y152" s="605"/>
      <c r="Z152" s="606"/>
      <c r="AA152" s="606"/>
      <c r="AB152" s="607"/>
      <c r="AC152" s="302"/>
      <c r="AD152" s="303"/>
      <c r="AE152" s="303"/>
      <c r="AF152" s="304"/>
      <c r="AG152" s="228"/>
      <c r="AH152" s="229"/>
      <c r="AI152" s="229"/>
      <c r="AJ152" s="229"/>
      <c r="AK152" s="229"/>
      <c r="AL152" s="229"/>
      <c r="AM152" s="229"/>
      <c r="AN152" s="229"/>
      <c r="AO152" s="230"/>
      <c r="AP152" s="273"/>
      <c r="AQ152" s="277"/>
      <c r="AR152" s="277"/>
      <c r="AS152" s="274"/>
      <c r="AT152" s="204"/>
      <c r="AU152" s="208"/>
      <c r="AV152" s="205"/>
      <c r="AW152" s="192"/>
      <c r="AX152" s="193"/>
      <c r="AY152" s="192"/>
      <c r="AZ152" s="193"/>
      <c r="BA152" s="204"/>
      <c r="BB152" s="205"/>
      <c r="BC152" s="273"/>
      <c r="BD152" s="274"/>
      <c r="BE152" s="204"/>
      <c r="BF152" s="205"/>
      <c r="BG152" s="204"/>
      <c r="BH152" s="208"/>
      <c r="BI152" s="205"/>
      <c r="BJ152" s="260"/>
      <c r="BK152" s="261"/>
      <c r="BL152" s="262"/>
      <c r="BM152" s="1"/>
      <c r="BN152" s="2"/>
    </row>
    <row r="153" spans="2:66" ht="15" customHeight="1" thickTop="1">
      <c r="B153" s="209"/>
      <c r="C153" s="210"/>
      <c r="D153" s="210"/>
      <c r="E153" s="210"/>
      <c r="F153" s="210"/>
      <c r="G153" s="210"/>
      <c r="H153" s="210"/>
      <c r="I153" s="210"/>
      <c r="J153" s="210"/>
      <c r="K153" s="210"/>
      <c r="L153" s="211"/>
      <c r="M153" s="188"/>
      <c r="N153" s="241"/>
      <c r="O153" s="241"/>
      <c r="P153" s="189"/>
      <c r="Q153" s="188"/>
      <c r="R153" s="241"/>
      <c r="S153" s="241"/>
      <c r="T153" s="189"/>
      <c r="U153" s="188"/>
      <c r="V153" s="241"/>
      <c r="W153" s="241"/>
      <c r="X153" s="189"/>
      <c r="Y153" s="188"/>
      <c r="Z153" s="241"/>
      <c r="AA153" s="241"/>
      <c r="AB153" s="189"/>
      <c r="AC153" s="278"/>
      <c r="AD153" s="279"/>
      <c r="AE153" s="279"/>
      <c r="AF153" s="280"/>
      <c r="AG153" s="222"/>
      <c r="AH153" s="223"/>
      <c r="AI153" s="223"/>
      <c r="AJ153" s="223"/>
      <c r="AK153" s="223"/>
      <c r="AL153" s="223"/>
      <c r="AM153" s="223"/>
      <c r="AN153" s="223"/>
      <c r="AO153" s="224"/>
      <c r="AP153" s="269"/>
      <c r="AQ153" s="275"/>
      <c r="AR153" s="275"/>
      <c r="AS153" s="270"/>
      <c r="AT153" s="200">
        <f>'17.02'!AT153+AY153</f>
        <v>0</v>
      </c>
      <c r="AU153" s="206"/>
      <c r="AV153" s="201"/>
      <c r="AW153" s="188">
        <f>'17.02'!BG153</f>
        <v>0</v>
      </c>
      <c r="AX153" s="189"/>
      <c r="AY153" s="188"/>
      <c r="AZ153" s="189"/>
      <c r="BA153" s="200"/>
      <c r="BB153" s="201"/>
      <c r="BC153" s="269">
        <f>'17.02'!BC153+BA153</f>
        <v>0</v>
      </c>
      <c r="BD153" s="270"/>
      <c r="BE153" s="200">
        <f>'17.02'!BE153+BA153</f>
        <v>0</v>
      </c>
      <c r="BF153" s="201"/>
      <c r="BG153" s="200">
        <f>AT153-BE153</f>
        <v>0</v>
      </c>
      <c r="BH153" s="206"/>
      <c r="BI153" s="201"/>
      <c r="BJ153" s="254"/>
      <c r="BK153" s="255"/>
      <c r="BL153" s="256"/>
      <c r="BM153" s="1"/>
      <c r="BN153" s="2"/>
    </row>
    <row r="154" spans="2:66" ht="15" customHeight="1">
      <c r="B154" s="212"/>
      <c r="C154" s="213"/>
      <c r="D154" s="213"/>
      <c r="E154" s="213"/>
      <c r="F154" s="213"/>
      <c r="G154" s="213"/>
      <c r="H154" s="213"/>
      <c r="I154" s="213"/>
      <c r="J154" s="213"/>
      <c r="K154" s="213"/>
      <c r="L154" s="214"/>
      <c r="M154" s="190"/>
      <c r="N154" s="242"/>
      <c r="O154" s="242"/>
      <c r="P154" s="191"/>
      <c r="Q154" s="190"/>
      <c r="R154" s="242"/>
      <c r="S154" s="242"/>
      <c r="T154" s="191"/>
      <c r="U154" s="190"/>
      <c r="V154" s="242"/>
      <c r="W154" s="242"/>
      <c r="X154" s="191"/>
      <c r="Y154" s="190"/>
      <c r="Z154" s="242"/>
      <c r="AA154" s="242"/>
      <c r="AB154" s="191"/>
      <c r="AC154" s="281"/>
      <c r="AD154" s="282"/>
      <c r="AE154" s="282"/>
      <c r="AF154" s="283"/>
      <c r="AG154" s="225"/>
      <c r="AH154" s="226"/>
      <c r="AI154" s="226"/>
      <c r="AJ154" s="226"/>
      <c r="AK154" s="226"/>
      <c r="AL154" s="226"/>
      <c r="AM154" s="226"/>
      <c r="AN154" s="226"/>
      <c r="AO154" s="227"/>
      <c r="AP154" s="271"/>
      <c r="AQ154" s="276"/>
      <c r="AR154" s="276"/>
      <c r="AS154" s="272"/>
      <c r="AT154" s="202"/>
      <c r="AU154" s="207"/>
      <c r="AV154" s="203"/>
      <c r="AW154" s="190"/>
      <c r="AX154" s="191"/>
      <c r="AY154" s="190"/>
      <c r="AZ154" s="191"/>
      <c r="BA154" s="202"/>
      <c r="BB154" s="203"/>
      <c r="BC154" s="271"/>
      <c r="BD154" s="272"/>
      <c r="BE154" s="202"/>
      <c r="BF154" s="203"/>
      <c r="BG154" s="202"/>
      <c r="BH154" s="207"/>
      <c r="BI154" s="203"/>
      <c r="BJ154" s="257"/>
      <c r="BK154" s="258"/>
      <c r="BL154" s="259"/>
      <c r="BM154" s="1"/>
      <c r="BN154" s="2"/>
    </row>
    <row r="155" spans="2:66" ht="15" customHeight="1" thickBot="1">
      <c r="B155" s="215"/>
      <c r="C155" s="216"/>
      <c r="D155" s="216"/>
      <c r="E155" s="216"/>
      <c r="F155" s="216"/>
      <c r="G155" s="216"/>
      <c r="H155" s="216"/>
      <c r="I155" s="216"/>
      <c r="J155" s="216"/>
      <c r="K155" s="216"/>
      <c r="L155" s="217"/>
      <c r="M155" s="192"/>
      <c r="N155" s="243"/>
      <c r="O155" s="243"/>
      <c r="P155" s="193"/>
      <c r="Q155" s="192"/>
      <c r="R155" s="243"/>
      <c r="S155" s="243"/>
      <c r="T155" s="193"/>
      <c r="U155" s="192"/>
      <c r="V155" s="243"/>
      <c r="W155" s="243"/>
      <c r="X155" s="193"/>
      <c r="Y155" s="192"/>
      <c r="Z155" s="243"/>
      <c r="AA155" s="243"/>
      <c r="AB155" s="193"/>
      <c r="AC155" s="284"/>
      <c r="AD155" s="285"/>
      <c r="AE155" s="285"/>
      <c r="AF155" s="286"/>
      <c r="AG155" s="228"/>
      <c r="AH155" s="229"/>
      <c r="AI155" s="229"/>
      <c r="AJ155" s="229"/>
      <c r="AK155" s="229"/>
      <c r="AL155" s="229"/>
      <c r="AM155" s="229"/>
      <c r="AN155" s="229"/>
      <c r="AO155" s="230"/>
      <c r="AP155" s="273"/>
      <c r="AQ155" s="277"/>
      <c r="AR155" s="277"/>
      <c r="AS155" s="274"/>
      <c r="AT155" s="204"/>
      <c r="AU155" s="208"/>
      <c r="AV155" s="205"/>
      <c r="AW155" s="192"/>
      <c r="AX155" s="193"/>
      <c r="AY155" s="192"/>
      <c r="AZ155" s="193"/>
      <c r="BA155" s="204"/>
      <c r="BB155" s="205"/>
      <c r="BC155" s="273"/>
      <c r="BD155" s="274"/>
      <c r="BE155" s="204"/>
      <c r="BF155" s="205"/>
      <c r="BG155" s="204"/>
      <c r="BH155" s="208"/>
      <c r="BI155" s="205"/>
      <c r="BJ155" s="260"/>
      <c r="BK155" s="261"/>
      <c r="BL155" s="262"/>
      <c r="BM155" s="1"/>
      <c r="BN155" s="2"/>
    </row>
    <row r="156" spans="2:66" ht="15" customHeight="1" thickTop="1">
      <c r="B156" s="209"/>
      <c r="C156" s="210"/>
      <c r="D156" s="210"/>
      <c r="E156" s="210"/>
      <c r="F156" s="210"/>
      <c r="G156" s="210"/>
      <c r="H156" s="210"/>
      <c r="I156" s="210"/>
      <c r="J156" s="210"/>
      <c r="K156" s="210"/>
      <c r="L156" s="211"/>
      <c r="M156" s="194"/>
      <c r="N156" s="219"/>
      <c r="O156" s="219"/>
      <c r="P156" s="195"/>
      <c r="Q156" s="194"/>
      <c r="R156" s="219"/>
      <c r="S156" s="219"/>
      <c r="T156" s="195"/>
      <c r="U156" s="194"/>
      <c r="V156" s="219"/>
      <c r="W156" s="219"/>
      <c r="X156" s="195"/>
      <c r="Y156" s="194"/>
      <c r="Z156" s="219"/>
      <c r="AA156" s="219"/>
      <c r="AB156" s="195"/>
      <c r="AC156" s="188"/>
      <c r="AD156" s="241"/>
      <c r="AE156" s="241"/>
      <c r="AF156" s="189"/>
      <c r="AG156" s="222" t="s">
        <v>215</v>
      </c>
      <c r="AH156" s="223"/>
      <c r="AI156" s="223"/>
      <c r="AJ156" s="223"/>
      <c r="AK156" s="223"/>
      <c r="AL156" s="223"/>
      <c r="AM156" s="223"/>
      <c r="AN156" s="223"/>
      <c r="AO156" s="224"/>
      <c r="AP156" s="269" t="s">
        <v>61</v>
      </c>
      <c r="AQ156" s="275"/>
      <c r="AR156" s="275"/>
      <c r="AS156" s="270"/>
      <c r="AT156" s="200">
        <f>'17.02'!AT156+AY156</f>
        <v>37</v>
      </c>
      <c r="AU156" s="206"/>
      <c r="AV156" s="201"/>
      <c r="AW156" s="188">
        <f>'17.02'!BG156</f>
        <v>37</v>
      </c>
      <c r="AX156" s="189"/>
      <c r="AY156" s="188"/>
      <c r="AZ156" s="189"/>
      <c r="BA156" s="546"/>
      <c r="BB156" s="547"/>
      <c r="BC156" s="269">
        <f>'17.02'!BC156+BA156</f>
        <v>0</v>
      </c>
      <c r="BD156" s="270"/>
      <c r="BE156" s="200">
        <f>'17.02'!BE156+BA156</f>
        <v>0</v>
      </c>
      <c r="BF156" s="201"/>
      <c r="BG156" s="200">
        <f>AT156-BE156</f>
        <v>37</v>
      </c>
      <c r="BH156" s="206"/>
      <c r="BI156" s="201"/>
      <c r="BJ156" s="254">
        <f>((LEFT(AP156,FIND(" ",AP156)-1)*BC156)/$S$279)</f>
        <v>0</v>
      </c>
      <c r="BK156" s="255"/>
      <c r="BL156" s="256"/>
      <c r="BM156" s="1"/>
      <c r="BN156" s="2"/>
    </row>
    <row r="157" spans="2:66" ht="15" customHeight="1">
      <c r="B157" s="212"/>
      <c r="C157" s="213"/>
      <c r="D157" s="213"/>
      <c r="E157" s="213"/>
      <c r="F157" s="213"/>
      <c r="G157" s="213"/>
      <c r="H157" s="213"/>
      <c r="I157" s="213"/>
      <c r="J157" s="213"/>
      <c r="K157" s="213"/>
      <c r="L157" s="214"/>
      <c r="M157" s="196"/>
      <c r="N157" s="220"/>
      <c r="O157" s="220"/>
      <c r="P157" s="197"/>
      <c r="Q157" s="196"/>
      <c r="R157" s="220"/>
      <c r="S157" s="220"/>
      <c r="T157" s="197"/>
      <c r="U157" s="196"/>
      <c r="V157" s="220"/>
      <c r="W157" s="220"/>
      <c r="X157" s="197"/>
      <c r="Y157" s="196"/>
      <c r="Z157" s="220"/>
      <c r="AA157" s="220"/>
      <c r="AB157" s="197"/>
      <c r="AC157" s="190"/>
      <c r="AD157" s="242"/>
      <c r="AE157" s="242"/>
      <c r="AF157" s="191"/>
      <c r="AG157" s="225"/>
      <c r="AH157" s="226"/>
      <c r="AI157" s="226"/>
      <c r="AJ157" s="226"/>
      <c r="AK157" s="226"/>
      <c r="AL157" s="226"/>
      <c r="AM157" s="226"/>
      <c r="AN157" s="226"/>
      <c r="AO157" s="227"/>
      <c r="AP157" s="271"/>
      <c r="AQ157" s="276"/>
      <c r="AR157" s="276"/>
      <c r="AS157" s="272"/>
      <c r="AT157" s="202"/>
      <c r="AU157" s="207"/>
      <c r="AV157" s="203"/>
      <c r="AW157" s="190"/>
      <c r="AX157" s="191"/>
      <c r="AY157" s="190"/>
      <c r="AZ157" s="191"/>
      <c r="BA157" s="548"/>
      <c r="BB157" s="549"/>
      <c r="BC157" s="271"/>
      <c r="BD157" s="272"/>
      <c r="BE157" s="202"/>
      <c r="BF157" s="203"/>
      <c r="BG157" s="202"/>
      <c r="BH157" s="207"/>
      <c r="BI157" s="203"/>
      <c r="BJ157" s="257"/>
      <c r="BK157" s="258"/>
      <c r="BL157" s="259"/>
      <c r="BM157" s="1"/>
      <c r="BN157" s="2"/>
    </row>
    <row r="158" spans="2:66" ht="15" customHeight="1" thickBot="1">
      <c r="B158" s="215"/>
      <c r="C158" s="216"/>
      <c r="D158" s="216"/>
      <c r="E158" s="216"/>
      <c r="F158" s="216"/>
      <c r="G158" s="216"/>
      <c r="H158" s="216"/>
      <c r="I158" s="216"/>
      <c r="J158" s="216"/>
      <c r="K158" s="216"/>
      <c r="L158" s="217"/>
      <c r="M158" s="198"/>
      <c r="N158" s="221"/>
      <c r="O158" s="221"/>
      <c r="P158" s="199"/>
      <c r="Q158" s="198"/>
      <c r="R158" s="221"/>
      <c r="S158" s="221"/>
      <c r="T158" s="199"/>
      <c r="U158" s="198"/>
      <c r="V158" s="221"/>
      <c r="W158" s="221"/>
      <c r="X158" s="199"/>
      <c r="Y158" s="198"/>
      <c r="Z158" s="221"/>
      <c r="AA158" s="221"/>
      <c r="AB158" s="199"/>
      <c r="AC158" s="192"/>
      <c r="AD158" s="243"/>
      <c r="AE158" s="243"/>
      <c r="AF158" s="193"/>
      <c r="AG158" s="228"/>
      <c r="AH158" s="229"/>
      <c r="AI158" s="229"/>
      <c r="AJ158" s="229"/>
      <c r="AK158" s="229"/>
      <c r="AL158" s="229"/>
      <c r="AM158" s="229"/>
      <c r="AN158" s="229"/>
      <c r="AO158" s="230"/>
      <c r="AP158" s="273"/>
      <c r="AQ158" s="277"/>
      <c r="AR158" s="277"/>
      <c r="AS158" s="274"/>
      <c r="AT158" s="204"/>
      <c r="AU158" s="208"/>
      <c r="AV158" s="205"/>
      <c r="AW158" s="192"/>
      <c r="AX158" s="193"/>
      <c r="AY158" s="192"/>
      <c r="AZ158" s="193"/>
      <c r="BA158" s="550"/>
      <c r="BB158" s="551"/>
      <c r="BC158" s="273"/>
      <c r="BD158" s="274"/>
      <c r="BE158" s="204"/>
      <c r="BF158" s="205"/>
      <c r="BG158" s="204"/>
      <c r="BH158" s="208"/>
      <c r="BI158" s="205"/>
      <c r="BJ158" s="260"/>
      <c r="BK158" s="261"/>
      <c r="BL158" s="262"/>
      <c r="BM158" s="1"/>
      <c r="BN158" s="2"/>
    </row>
    <row r="159" spans="2:66" ht="15" customHeight="1" thickTop="1" thickBot="1">
      <c r="B159" s="209"/>
      <c r="C159" s="210"/>
      <c r="D159" s="210"/>
      <c r="E159" s="210"/>
      <c r="F159" s="210"/>
      <c r="G159" s="210"/>
      <c r="H159" s="210"/>
      <c r="I159" s="210"/>
      <c r="J159" s="210"/>
      <c r="K159" s="210"/>
      <c r="L159" s="211"/>
      <c r="M159" s="218"/>
      <c r="N159" s="218"/>
      <c r="O159" s="218"/>
      <c r="P159" s="218"/>
      <c r="Q159" s="218"/>
      <c r="R159" s="218"/>
      <c r="S159" s="218"/>
      <c r="T159" s="218"/>
      <c r="U159" s="218"/>
      <c r="V159" s="218"/>
      <c r="W159" s="218"/>
      <c r="X159" s="218"/>
      <c r="Y159" s="218"/>
      <c r="Z159" s="218"/>
      <c r="AA159" s="218"/>
      <c r="AB159" s="218"/>
      <c r="AC159" s="182"/>
      <c r="AD159" s="182"/>
      <c r="AE159" s="182"/>
      <c r="AF159" s="182"/>
      <c r="AG159" s="222" t="s">
        <v>301</v>
      </c>
      <c r="AH159" s="223"/>
      <c r="AI159" s="223"/>
      <c r="AJ159" s="223"/>
      <c r="AK159" s="223"/>
      <c r="AL159" s="223"/>
      <c r="AM159" s="223"/>
      <c r="AN159" s="223"/>
      <c r="AO159" s="224"/>
      <c r="AP159" s="269" t="s">
        <v>52</v>
      </c>
      <c r="AQ159" s="275"/>
      <c r="AR159" s="275"/>
      <c r="AS159" s="270"/>
      <c r="AT159" s="200">
        <f>'17.02'!AT159+AY159</f>
        <v>10</v>
      </c>
      <c r="AU159" s="206"/>
      <c r="AV159" s="201"/>
      <c r="AW159" s="188">
        <f>'17.02'!BG159</f>
        <v>10</v>
      </c>
      <c r="AX159" s="189"/>
      <c r="AY159" s="188"/>
      <c r="AZ159" s="189"/>
      <c r="BA159" s="546"/>
      <c r="BB159" s="547"/>
      <c r="BC159" s="269">
        <f>'17.02'!BC159+BA159</f>
        <v>0</v>
      </c>
      <c r="BD159" s="270"/>
      <c r="BE159" s="200">
        <f>'17.02'!BE159+BA159</f>
        <v>0</v>
      </c>
      <c r="BF159" s="201"/>
      <c r="BG159" s="200">
        <f>AT159-BE159</f>
        <v>10</v>
      </c>
      <c r="BH159" s="206"/>
      <c r="BI159" s="201"/>
      <c r="BJ159" s="254">
        <f>((LEFT(AP159,FIND(" ",AP159)-1)*BC159)/$S$279)</f>
        <v>0</v>
      </c>
      <c r="BK159" s="255"/>
      <c r="BL159" s="256"/>
      <c r="BM159" s="1"/>
      <c r="BN159" s="2"/>
    </row>
    <row r="160" spans="2:66" ht="15" customHeight="1" thickTop="1" thickBot="1">
      <c r="B160" s="212"/>
      <c r="C160" s="213"/>
      <c r="D160" s="213"/>
      <c r="E160" s="213"/>
      <c r="F160" s="213"/>
      <c r="G160" s="213"/>
      <c r="H160" s="213"/>
      <c r="I160" s="213"/>
      <c r="J160" s="213"/>
      <c r="K160" s="213"/>
      <c r="L160" s="214"/>
      <c r="M160" s="218"/>
      <c r="N160" s="218"/>
      <c r="O160" s="218"/>
      <c r="P160" s="218"/>
      <c r="Q160" s="218"/>
      <c r="R160" s="218"/>
      <c r="S160" s="218"/>
      <c r="T160" s="218"/>
      <c r="U160" s="218"/>
      <c r="V160" s="218"/>
      <c r="W160" s="218"/>
      <c r="X160" s="218"/>
      <c r="Y160" s="218"/>
      <c r="Z160" s="218"/>
      <c r="AA160" s="218"/>
      <c r="AB160" s="218"/>
      <c r="AC160" s="182"/>
      <c r="AD160" s="182"/>
      <c r="AE160" s="182"/>
      <c r="AF160" s="182"/>
      <c r="AG160" s="225"/>
      <c r="AH160" s="226"/>
      <c r="AI160" s="226"/>
      <c r="AJ160" s="226"/>
      <c r="AK160" s="226"/>
      <c r="AL160" s="226"/>
      <c r="AM160" s="226"/>
      <c r="AN160" s="226"/>
      <c r="AO160" s="227"/>
      <c r="AP160" s="271"/>
      <c r="AQ160" s="276"/>
      <c r="AR160" s="276"/>
      <c r="AS160" s="272"/>
      <c r="AT160" s="202"/>
      <c r="AU160" s="207"/>
      <c r="AV160" s="203"/>
      <c r="AW160" s="190"/>
      <c r="AX160" s="191"/>
      <c r="AY160" s="190"/>
      <c r="AZ160" s="191"/>
      <c r="BA160" s="548"/>
      <c r="BB160" s="549"/>
      <c r="BC160" s="271"/>
      <c r="BD160" s="272"/>
      <c r="BE160" s="202"/>
      <c r="BF160" s="203"/>
      <c r="BG160" s="202"/>
      <c r="BH160" s="207"/>
      <c r="BI160" s="203"/>
      <c r="BJ160" s="257"/>
      <c r="BK160" s="258"/>
      <c r="BL160" s="259"/>
      <c r="BM160" s="1"/>
      <c r="BN160" s="2"/>
    </row>
    <row r="161" spans="2:67" ht="15" customHeight="1" thickTop="1" thickBot="1">
      <c r="B161" s="215"/>
      <c r="C161" s="216"/>
      <c r="D161" s="216"/>
      <c r="E161" s="216"/>
      <c r="F161" s="216"/>
      <c r="G161" s="216"/>
      <c r="H161" s="216"/>
      <c r="I161" s="216"/>
      <c r="J161" s="216"/>
      <c r="K161" s="216"/>
      <c r="L161" s="217"/>
      <c r="M161" s="218"/>
      <c r="N161" s="218"/>
      <c r="O161" s="218"/>
      <c r="P161" s="218"/>
      <c r="Q161" s="218"/>
      <c r="R161" s="218"/>
      <c r="S161" s="218"/>
      <c r="T161" s="218"/>
      <c r="U161" s="218"/>
      <c r="V161" s="218"/>
      <c r="W161" s="218"/>
      <c r="X161" s="218"/>
      <c r="Y161" s="218"/>
      <c r="Z161" s="218"/>
      <c r="AA161" s="218"/>
      <c r="AB161" s="218"/>
      <c r="AC161" s="182"/>
      <c r="AD161" s="182"/>
      <c r="AE161" s="182"/>
      <c r="AF161" s="182"/>
      <c r="AG161" s="228"/>
      <c r="AH161" s="229"/>
      <c r="AI161" s="229"/>
      <c r="AJ161" s="229"/>
      <c r="AK161" s="229"/>
      <c r="AL161" s="229"/>
      <c r="AM161" s="229"/>
      <c r="AN161" s="229"/>
      <c r="AO161" s="230"/>
      <c r="AP161" s="273"/>
      <c r="AQ161" s="277"/>
      <c r="AR161" s="277"/>
      <c r="AS161" s="274"/>
      <c r="AT161" s="204"/>
      <c r="AU161" s="208"/>
      <c r="AV161" s="205"/>
      <c r="AW161" s="192"/>
      <c r="AX161" s="193"/>
      <c r="AY161" s="192"/>
      <c r="AZ161" s="193"/>
      <c r="BA161" s="550"/>
      <c r="BB161" s="551"/>
      <c r="BC161" s="273"/>
      <c r="BD161" s="274"/>
      <c r="BE161" s="204"/>
      <c r="BF161" s="205"/>
      <c r="BG161" s="204"/>
      <c r="BH161" s="208"/>
      <c r="BI161" s="205"/>
      <c r="BJ161" s="260"/>
      <c r="BK161" s="261"/>
      <c r="BL161" s="262"/>
      <c r="BM161" s="1"/>
      <c r="BN161" s="2"/>
    </row>
    <row r="162" spans="2:67" ht="15" customHeight="1" thickTop="1" thickBot="1">
      <c r="B162" s="209"/>
      <c r="C162" s="210"/>
      <c r="D162" s="210"/>
      <c r="E162" s="210"/>
      <c r="F162" s="210"/>
      <c r="G162" s="210"/>
      <c r="H162" s="210"/>
      <c r="I162" s="210"/>
      <c r="J162" s="210"/>
      <c r="K162" s="210"/>
      <c r="L162" s="211"/>
      <c r="M162" s="218"/>
      <c r="N162" s="218"/>
      <c r="O162" s="218"/>
      <c r="P162" s="218"/>
      <c r="Q162" s="218"/>
      <c r="R162" s="218"/>
      <c r="S162" s="218"/>
      <c r="T162" s="218"/>
      <c r="U162" s="218"/>
      <c r="V162" s="218"/>
      <c r="W162" s="218"/>
      <c r="X162" s="218"/>
      <c r="Y162" s="218"/>
      <c r="Z162" s="218"/>
      <c r="AA162" s="218"/>
      <c r="AB162" s="218"/>
      <c r="AC162" s="182"/>
      <c r="AD162" s="182"/>
      <c r="AE162" s="182"/>
      <c r="AF162" s="182"/>
      <c r="AG162" s="222" t="s">
        <v>164</v>
      </c>
      <c r="AH162" s="223"/>
      <c r="AI162" s="223"/>
      <c r="AJ162" s="223"/>
      <c r="AK162" s="223"/>
      <c r="AL162" s="223"/>
      <c r="AM162" s="223"/>
      <c r="AN162" s="223"/>
      <c r="AO162" s="224"/>
      <c r="AP162" s="269" t="s">
        <v>52</v>
      </c>
      <c r="AQ162" s="275"/>
      <c r="AR162" s="275"/>
      <c r="AS162" s="270"/>
      <c r="AT162" s="200">
        <f>'17.02'!AT162+AY162</f>
        <v>0</v>
      </c>
      <c r="AU162" s="206"/>
      <c r="AV162" s="201"/>
      <c r="AW162" s="188">
        <f>'17.02'!BG162</f>
        <v>0</v>
      </c>
      <c r="AX162" s="189"/>
      <c r="AY162" s="188"/>
      <c r="AZ162" s="189"/>
      <c r="BA162" s="200"/>
      <c r="BB162" s="201"/>
      <c r="BC162" s="269">
        <f>'17.02'!BC162+BA162</f>
        <v>0</v>
      </c>
      <c r="BD162" s="270"/>
      <c r="BE162" s="200">
        <f>'17.02'!BE162+BA162</f>
        <v>0</v>
      </c>
      <c r="BF162" s="201"/>
      <c r="BG162" s="200">
        <f>AT162-BE162</f>
        <v>0</v>
      </c>
      <c r="BH162" s="206"/>
      <c r="BI162" s="201"/>
      <c r="BJ162" s="254">
        <f>((LEFT(AP162,FIND(" ",AP162)-1)*BC162)/$S$279)</f>
        <v>0</v>
      </c>
      <c r="BK162" s="255"/>
      <c r="BL162" s="256"/>
      <c r="BM162" s="1"/>
      <c r="BN162" s="2"/>
    </row>
    <row r="163" spans="2:67" ht="15" customHeight="1" thickTop="1" thickBot="1">
      <c r="B163" s="212"/>
      <c r="C163" s="213"/>
      <c r="D163" s="213"/>
      <c r="E163" s="213"/>
      <c r="F163" s="213"/>
      <c r="G163" s="213"/>
      <c r="H163" s="213"/>
      <c r="I163" s="213"/>
      <c r="J163" s="213"/>
      <c r="K163" s="213"/>
      <c r="L163" s="214"/>
      <c r="M163" s="218"/>
      <c r="N163" s="218"/>
      <c r="O163" s="218"/>
      <c r="P163" s="218"/>
      <c r="Q163" s="218"/>
      <c r="R163" s="218"/>
      <c r="S163" s="218"/>
      <c r="T163" s="218"/>
      <c r="U163" s="218"/>
      <c r="V163" s="218"/>
      <c r="W163" s="218"/>
      <c r="X163" s="218"/>
      <c r="Y163" s="218"/>
      <c r="Z163" s="218"/>
      <c r="AA163" s="218"/>
      <c r="AB163" s="218"/>
      <c r="AC163" s="182"/>
      <c r="AD163" s="182"/>
      <c r="AE163" s="182"/>
      <c r="AF163" s="182"/>
      <c r="AG163" s="225"/>
      <c r="AH163" s="226"/>
      <c r="AI163" s="226"/>
      <c r="AJ163" s="226"/>
      <c r="AK163" s="226"/>
      <c r="AL163" s="226"/>
      <c r="AM163" s="226"/>
      <c r="AN163" s="226"/>
      <c r="AO163" s="227"/>
      <c r="AP163" s="271"/>
      <c r="AQ163" s="276"/>
      <c r="AR163" s="276"/>
      <c r="AS163" s="272"/>
      <c r="AT163" s="202"/>
      <c r="AU163" s="207"/>
      <c r="AV163" s="203"/>
      <c r="AW163" s="190"/>
      <c r="AX163" s="191"/>
      <c r="AY163" s="190"/>
      <c r="AZ163" s="191"/>
      <c r="BA163" s="202"/>
      <c r="BB163" s="203"/>
      <c r="BC163" s="271"/>
      <c r="BD163" s="272"/>
      <c r="BE163" s="202"/>
      <c r="BF163" s="203"/>
      <c r="BG163" s="202"/>
      <c r="BH163" s="207"/>
      <c r="BI163" s="203"/>
      <c r="BJ163" s="257"/>
      <c r="BK163" s="258"/>
      <c r="BL163" s="259"/>
      <c r="BM163" s="1"/>
      <c r="BN163" s="2"/>
    </row>
    <row r="164" spans="2:67" ht="15" customHeight="1" thickTop="1" thickBot="1">
      <c r="B164" s="215"/>
      <c r="C164" s="216"/>
      <c r="D164" s="216"/>
      <c r="E164" s="216"/>
      <c r="F164" s="216"/>
      <c r="G164" s="216"/>
      <c r="H164" s="216"/>
      <c r="I164" s="216"/>
      <c r="J164" s="216"/>
      <c r="K164" s="216"/>
      <c r="L164" s="217"/>
      <c r="M164" s="218"/>
      <c r="N164" s="218"/>
      <c r="O164" s="218"/>
      <c r="P164" s="218"/>
      <c r="Q164" s="218"/>
      <c r="R164" s="218"/>
      <c r="S164" s="218"/>
      <c r="T164" s="218"/>
      <c r="U164" s="218"/>
      <c r="V164" s="218"/>
      <c r="W164" s="218"/>
      <c r="X164" s="218"/>
      <c r="Y164" s="218"/>
      <c r="Z164" s="218"/>
      <c r="AA164" s="218"/>
      <c r="AB164" s="218"/>
      <c r="AC164" s="182"/>
      <c r="AD164" s="182"/>
      <c r="AE164" s="182"/>
      <c r="AF164" s="182"/>
      <c r="AG164" s="228"/>
      <c r="AH164" s="229"/>
      <c r="AI164" s="229"/>
      <c r="AJ164" s="229"/>
      <c r="AK164" s="229"/>
      <c r="AL164" s="229"/>
      <c r="AM164" s="229"/>
      <c r="AN164" s="229"/>
      <c r="AO164" s="230"/>
      <c r="AP164" s="273"/>
      <c r="AQ164" s="277"/>
      <c r="AR164" s="277"/>
      <c r="AS164" s="274"/>
      <c r="AT164" s="204"/>
      <c r="AU164" s="208"/>
      <c r="AV164" s="205"/>
      <c r="AW164" s="192"/>
      <c r="AX164" s="193"/>
      <c r="AY164" s="192"/>
      <c r="AZ164" s="193"/>
      <c r="BA164" s="204"/>
      <c r="BB164" s="205"/>
      <c r="BC164" s="273"/>
      <c r="BD164" s="274"/>
      <c r="BE164" s="204"/>
      <c r="BF164" s="205"/>
      <c r="BG164" s="204"/>
      <c r="BH164" s="208"/>
      <c r="BI164" s="205"/>
      <c r="BJ164" s="260"/>
      <c r="BK164" s="261"/>
      <c r="BL164" s="262"/>
      <c r="BM164" s="1"/>
      <c r="BN164" s="2"/>
    </row>
    <row r="165" spans="2:67" ht="15" customHeight="1" thickTop="1" thickBot="1">
      <c r="B165" s="209"/>
      <c r="C165" s="210"/>
      <c r="D165" s="210"/>
      <c r="E165" s="210"/>
      <c r="F165" s="210"/>
      <c r="G165" s="210"/>
      <c r="H165" s="210"/>
      <c r="I165" s="210"/>
      <c r="J165" s="210"/>
      <c r="K165" s="210"/>
      <c r="L165" s="211"/>
      <c r="M165" s="218"/>
      <c r="N165" s="218"/>
      <c r="O165" s="218"/>
      <c r="P165" s="218"/>
      <c r="Q165" s="218"/>
      <c r="R165" s="218"/>
      <c r="S165" s="218"/>
      <c r="T165" s="218"/>
      <c r="U165" s="218"/>
      <c r="V165" s="218"/>
      <c r="W165" s="218"/>
      <c r="X165" s="218"/>
      <c r="Y165" s="218"/>
      <c r="Z165" s="218"/>
      <c r="AA165" s="218"/>
      <c r="AB165" s="218"/>
      <c r="AC165" s="182"/>
      <c r="AD165" s="182"/>
      <c r="AE165" s="182"/>
      <c r="AF165" s="182"/>
      <c r="AG165" s="265" t="s">
        <v>63</v>
      </c>
      <c r="AH165" s="265"/>
      <c r="AI165" s="265"/>
      <c r="AJ165" s="265"/>
      <c r="AK165" s="265"/>
      <c r="AL165" s="265"/>
      <c r="AM165" s="265"/>
      <c r="AN165" s="265"/>
      <c r="AO165" s="265"/>
      <c r="AP165" s="265"/>
      <c r="AQ165" s="265"/>
      <c r="AR165" s="265"/>
      <c r="AS165" s="265"/>
      <c r="AT165" s="265"/>
      <c r="AU165" s="265"/>
      <c r="AV165" s="265"/>
      <c r="AW165" s="265"/>
      <c r="AX165" s="265"/>
      <c r="AY165" s="265"/>
      <c r="AZ165" s="265"/>
      <c r="BA165" s="265"/>
      <c r="BB165" s="265"/>
      <c r="BC165" s="265"/>
      <c r="BD165" s="265"/>
      <c r="BE165" s="265"/>
      <c r="BF165" s="265"/>
      <c r="BG165" s="265"/>
      <c r="BH165" s="265"/>
      <c r="BI165" s="266"/>
      <c r="BJ165" s="254">
        <f>SUM(BG66:BI164)</f>
        <v>703</v>
      </c>
      <c r="BK165" s="255"/>
      <c r="BL165" s="256"/>
      <c r="BM165" s="263" t="s">
        <v>263</v>
      </c>
      <c r="BN165" s="264"/>
      <c r="BO165" s="264"/>
    </row>
    <row r="166" spans="2:67" ht="15" customHeight="1" thickTop="1" thickBot="1">
      <c r="B166" s="212"/>
      <c r="C166" s="213"/>
      <c r="D166" s="213"/>
      <c r="E166" s="213"/>
      <c r="F166" s="213"/>
      <c r="G166" s="213"/>
      <c r="H166" s="213"/>
      <c r="I166" s="213"/>
      <c r="J166" s="213"/>
      <c r="K166" s="213"/>
      <c r="L166" s="214"/>
      <c r="M166" s="218"/>
      <c r="N166" s="218"/>
      <c r="O166" s="218"/>
      <c r="P166" s="218"/>
      <c r="Q166" s="218"/>
      <c r="R166" s="218"/>
      <c r="S166" s="218"/>
      <c r="T166" s="218"/>
      <c r="U166" s="218"/>
      <c r="V166" s="218"/>
      <c r="W166" s="218"/>
      <c r="X166" s="218"/>
      <c r="Y166" s="218"/>
      <c r="Z166" s="218"/>
      <c r="AA166" s="218"/>
      <c r="AB166" s="218"/>
      <c r="AC166" s="182"/>
      <c r="AD166" s="182"/>
      <c r="AE166" s="182"/>
      <c r="AF166" s="182"/>
      <c r="AG166" s="267"/>
      <c r="AH166" s="267"/>
      <c r="AI166" s="267"/>
      <c r="AJ166" s="267"/>
      <c r="AK166" s="267"/>
      <c r="AL166" s="267"/>
      <c r="AM166" s="267"/>
      <c r="AN166" s="267"/>
      <c r="AO166" s="267"/>
      <c r="AP166" s="267"/>
      <c r="AQ166" s="267"/>
      <c r="AR166" s="267"/>
      <c r="AS166" s="267"/>
      <c r="AT166" s="267"/>
      <c r="AU166" s="267"/>
      <c r="AV166" s="267"/>
      <c r="AW166" s="267"/>
      <c r="AX166" s="267"/>
      <c r="AY166" s="267"/>
      <c r="AZ166" s="267"/>
      <c r="BA166" s="267"/>
      <c r="BB166" s="267"/>
      <c r="BC166" s="267"/>
      <c r="BD166" s="267"/>
      <c r="BE166" s="267"/>
      <c r="BF166" s="267"/>
      <c r="BG166" s="267"/>
      <c r="BH166" s="267"/>
      <c r="BI166" s="268"/>
      <c r="BJ166" s="257"/>
      <c r="BK166" s="258"/>
      <c r="BL166" s="259"/>
      <c r="BM166" s="263"/>
      <c r="BN166" s="264"/>
      <c r="BO166" s="264"/>
    </row>
    <row r="167" spans="2:67" ht="15" customHeight="1" thickTop="1" thickBot="1">
      <c r="B167" s="215"/>
      <c r="C167" s="216"/>
      <c r="D167" s="216"/>
      <c r="E167" s="216"/>
      <c r="F167" s="216"/>
      <c r="G167" s="216"/>
      <c r="H167" s="216"/>
      <c r="I167" s="216"/>
      <c r="J167" s="216"/>
      <c r="K167" s="216"/>
      <c r="L167" s="217"/>
      <c r="M167" s="218"/>
      <c r="N167" s="218"/>
      <c r="O167" s="218"/>
      <c r="P167" s="218"/>
      <c r="Q167" s="218"/>
      <c r="R167" s="218"/>
      <c r="S167" s="218"/>
      <c r="T167" s="218"/>
      <c r="U167" s="218"/>
      <c r="V167" s="218"/>
      <c r="W167" s="218"/>
      <c r="X167" s="218"/>
      <c r="Y167" s="218"/>
      <c r="Z167" s="218"/>
      <c r="AA167" s="218"/>
      <c r="AB167" s="218"/>
      <c r="AC167" s="182"/>
      <c r="AD167" s="182"/>
      <c r="AE167" s="182"/>
      <c r="AF167" s="182"/>
      <c r="AG167" s="267"/>
      <c r="AH167" s="267"/>
      <c r="AI167" s="267"/>
      <c r="AJ167" s="267"/>
      <c r="AK167" s="267"/>
      <c r="AL167" s="267"/>
      <c r="AM167" s="267"/>
      <c r="AN167" s="267"/>
      <c r="AO167" s="267"/>
      <c r="AP167" s="267"/>
      <c r="AQ167" s="267"/>
      <c r="AR167" s="267"/>
      <c r="AS167" s="267"/>
      <c r="AT167" s="267"/>
      <c r="AU167" s="267"/>
      <c r="AV167" s="267"/>
      <c r="AW167" s="267"/>
      <c r="AX167" s="267"/>
      <c r="AY167" s="267"/>
      <c r="AZ167" s="267"/>
      <c r="BA167" s="267"/>
      <c r="BB167" s="267"/>
      <c r="BC167" s="267"/>
      <c r="BD167" s="267"/>
      <c r="BE167" s="267"/>
      <c r="BF167" s="267"/>
      <c r="BG167" s="267"/>
      <c r="BH167" s="267"/>
      <c r="BI167" s="268"/>
      <c r="BJ167" s="260"/>
      <c r="BK167" s="261"/>
      <c r="BL167" s="262"/>
      <c r="BM167" s="263"/>
      <c r="BN167" s="264"/>
      <c r="BO167" s="264"/>
    </row>
    <row r="168" spans="2:67" ht="15" customHeight="1" thickTop="1" thickBot="1">
      <c r="B168" s="209"/>
      <c r="C168" s="210"/>
      <c r="D168" s="210"/>
      <c r="E168" s="210"/>
      <c r="F168" s="210"/>
      <c r="G168" s="210"/>
      <c r="H168" s="210"/>
      <c r="I168" s="210"/>
      <c r="J168" s="210"/>
      <c r="K168" s="210"/>
      <c r="L168" s="211"/>
      <c r="M168" s="218"/>
      <c r="N168" s="218"/>
      <c r="O168" s="218"/>
      <c r="P168" s="218"/>
      <c r="Q168" s="218"/>
      <c r="R168" s="218"/>
      <c r="S168" s="218"/>
      <c r="T168" s="218"/>
      <c r="U168" s="218"/>
      <c r="V168" s="218"/>
      <c r="W168" s="218"/>
      <c r="X168" s="218"/>
      <c r="Y168" s="218"/>
      <c r="Z168" s="218"/>
      <c r="AA168" s="218"/>
      <c r="AB168" s="218"/>
      <c r="AC168" s="182"/>
      <c r="AD168" s="182"/>
      <c r="AE168" s="182"/>
      <c r="AF168" s="182"/>
      <c r="AG168" s="246" t="s">
        <v>40</v>
      </c>
      <c r="AH168" s="246"/>
      <c r="AI168" s="246"/>
      <c r="AJ168" s="246"/>
      <c r="AK168" s="246"/>
      <c r="AL168" s="246"/>
      <c r="AM168" s="246"/>
      <c r="AN168" s="246"/>
      <c r="AO168" s="246"/>
      <c r="AP168" s="246" t="s">
        <v>41</v>
      </c>
      <c r="AQ168" s="246"/>
      <c r="AR168" s="246"/>
      <c r="AS168" s="246"/>
      <c r="AT168" s="247" t="s">
        <v>42</v>
      </c>
      <c r="AU168" s="247"/>
      <c r="AV168" s="247"/>
      <c r="AW168" s="246" t="s">
        <v>43</v>
      </c>
      <c r="AX168" s="246"/>
      <c r="AY168" s="246"/>
      <c r="AZ168" s="246"/>
      <c r="BA168" s="246"/>
      <c r="BB168" s="246"/>
      <c r="BC168" s="248" t="s">
        <v>44</v>
      </c>
      <c r="BD168" s="249"/>
      <c r="BE168" s="248" t="s">
        <v>45</v>
      </c>
      <c r="BF168" s="249"/>
      <c r="BG168" s="246" t="s">
        <v>46</v>
      </c>
      <c r="BH168" s="246"/>
      <c r="BI168" s="246"/>
      <c r="BJ168" s="254">
        <f>SUM(BG174:BI209)</f>
        <v>11</v>
      </c>
      <c r="BK168" s="255"/>
      <c r="BL168" s="256"/>
      <c r="BM168" s="263" t="s">
        <v>264</v>
      </c>
      <c r="BN168" s="264"/>
      <c r="BO168" s="264"/>
    </row>
    <row r="169" spans="2:67" ht="15" customHeight="1" thickTop="1" thickBot="1">
      <c r="B169" s="212"/>
      <c r="C169" s="213"/>
      <c r="D169" s="213"/>
      <c r="E169" s="213"/>
      <c r="F169" s="213"/>
      <c r="G169" s="213"/>
      <c r="H169" s="213"/>
      <c r="I169" s="213"/>
      <c r="J169" s="213"/>
      <c r="K169" s="213"/>
      <c r="L169" s="214"/>
      <c r="M169" s="218"/>
      <c r="N169" s="218"/>
      <c r="O169" s="218"/>
      <c r="P169" s="218"/>
      <c r="Q169" s="218"/>
      <c r="R169" s="218"/>
      <c r="S169" s="218"/>
      <c r="T169" s="218"/>
      <c r="U169" s="218"/>
      <c r="V169" s="218"/>
      <c r="W169" s="218"/>
      <c r="X169" s="218"/>
      <c r="Y169" s="218"/>
      <c r="Z169" s="218"/>
      <c r="AA169" s="218"/>
      <c r="AB169" s="218"/>
      <c r="AC169" s="182"/>
      <c r="AD169" s="182"/>
      <c r="AE169" s="182"/>
      <c r="AF169" s="182"/>
      <c r="AG169" s="246"/>
      <c r="AH169" s="246"/>
      <c r="AI169" s="246"/>
      <c r="AJ169" s="246"/>
      <c r="AK169" s="246"/>
      <c r="AL169" s="246"/>
      <c r="AM169" s="246"/>
      <c r="AN169" s="246"/>
      <c r="AO169" s="246"/>
      <c r="AP169" s="246"/>
      <c r="AQ169" s="246"/>
      <c r="AR169" s="246"/>
      <c r="AS169" s="246"/>
      <c r="AT169" s="247"/>
      <c r="AU169" s="247"/>
      <c r="AV169" s="247"/>
      <c r="AW169" s="246"/>
      <c r="AX169" s="246"/>
      <c r="AY169" s="246"/>
      <c r="AZ169" s="246"/>
      <c r="BA169" s="246"/>
      <c r="BB169" s="246"/>
      <c r="BC169" s="250"/>
      <c r="BD169" s="251"/>
      <c r="BE169" s="250"/>
      <c r="BF169" s="251"/>
      <c r="BG169" s="246"/>
      <c r="BH169" s="246"/>
      <c r="BI169" s="246"/>
      <c r="BJ169" s="257"/>
      <c r="BK169" s="258"/>
      <c r="BL169" s="259"/>
      <c r="BM169" s="263"/>
      <c r="BN169" s="264"/>
      <c r="BO169" s="264"/>
    </row>
    <row r="170" spans="2:67" ht="15" customHeight="1" thickTop="1" thickBot="1">
      <c r="B170" s="215"/>
      <c r="C170" s="216"/>
      <c r="D170" s="216"/>
      <c r="E170" s="216"/>
      <c r="F170" s="216"/>
      <c r="G170" s="216"/>
      <c r="H170" s="216"/>
      <c r="I170" s="216"/>
      <c r="J170" s="216"/>
      <c r="K170" s="216"/>
      <c r="L170" s="217"/>
      <c r="M170" s="218"/>
      <c r="N170" s="218"/>
      <c r="O170" s="218"/>
      <c r="P170" s="218"/>
      <c r="Q170" s="218"/>
      <c r="R170" s="218"/>
      <c r="S170" s="218"/>
      <c r="T170" s="218"/>
      <c r="U170" s="218"/>
      <c r="V170" s="218"/>
      <c r="W170" s="218"/>
      <c r="X170" s="218"/>
      <c r="Y170" s="218"/>
      <c r="Z170" s="218"/>
      <c r="AA170" s="218"/>
      <c r="AB170" s="218"/>
      <c r="AC170" s="182"/>
      <c r="AD170" s="182"/>
      <c r="AE170" s="182"/>
      <c r="AF170" s="182"/>
      <c r="AG170" s="246"/>
      <c r="AH170" s="246"/>
      <c r="AI170" s="246"/>
      <c r="AJ170" s="246"/>
      <c r="AK170" s="246"/>
      <c r="AL170" s="246"/>
      <c r="AM170" s="246"/>
      <c r="AN170" s="246"/>
      <c r="AO170" s="246"/>
      <c r="AP170" s="246"/>
      <c r="AQ170" s="246"/>
      <c r="AR170" s="246"/>
      <c r="AS170" s="246"/>
      <c r="AT170" s="247"/>
      <c r="AU170" s="247"/>
      <c r="AV170" s="247"/>
      <c r="AW170" s="246"/>
      <c r="AX170" s="246"/>
      <c r="AY170" s="246"/>
      <c r="AZ170" s="246"/>
      <c r="BA170" s="246"/>
      <c r="BB170" s="246"/>
      <c r="BC170" s="250"/>
      <c r="BD170" s="251"/>
      <c r="BE170" s="250"/>
      <c r="BF170" s="251"/>
      <c r="BG170" s="246"/>
      <c r="BH170" s="246"/>
      <c r="BI170" s="246"/>
      <c r="BJ170" s="260"/>
      <c r="BK170" s="261"/>
      <c r="BL170" s="262"/>
      <c r="BM170" s="263"/>
      <c r="BN170" s="264"/>
      <c r="BO170" s="264"/>
    </row>
    <row r="171" spans="2:67" ht="15" customHeight="1" thickTop="1" thickBot="1">
      <c r="B171" s="209"/>
      <c r="C171" s="210"/>
      <c r="D171" s="210"/>
      <c r="E171" s="210"/>
      <c r="F171" s="210"/>
      <c r="G171" s="210"/>
      <c r="H171" s="210"/>
      <c r="I171" s="210"/>
      <c r="J171" s="210"/>
      <c r="K171" s="210"/>
      <c r="L171" s="211"/>
      <c r="M171" s="218"/>
      <c r="N171" s="218"/>
      <c r="O171" s="218"/>
      <c r="P171" s="218"/>
      <c r="Q171" s="218"/>
      <c r="R171" s="218"/>
      <c r="S171" s="218"/>
      <c r="T171" s="218"/>
      <c r="U171" s="218"/>
      <c r="V171" s="218"/>
      <c r="W171" s="218"/>
      <c r="X171" s="218"/>
      <c r="Y171" s="218"/>
      <c r="Z171" s="218"/>
      <c r="AA171" s="218"/>
      <c r="AB171" s="218"/>
      <c r="AC171" s="182"/>
      <c r="AD171" s="182"/>
      <c r="AE171" s="182"/>
      <c r="AF171" s="182"/>
      <c r="AG171" s="246"/>
      <c r="AH171" s="246"/>
      <c r="AI171" s="246"/>
      <c r="AJ171" s="246"/>
      <c r="AK171" s="246"/>
      <c r="AL171" s="246"/>
      <c r="AM171" s="246"/>
      <c r="AN171" s="246"/>
      <c r="AO171" s="246"/>
      <c r="AP171" s="246"/>
      <c r="AQ171" s="246"/>
      <c r="AR171" s="246"/>
      <c r="AS171" s="246"/>
      <c r="AT171" s="247"/>
      <c r="AU171" s="247"/>
      <c r="AV171" s="247"/>
      <c r="AW171" s="246" t="s">
        <v>48</v>
      </c>
      <c r="AX171" s="246"/>
      <c r="AY171" s="246" t="s">
        <v>49</v>
      </c>
      <c r="AZ171" s="246"/>
      <c r="BA171" s="246" t="s">
        <v>50</v>
      </c>
      <c r="BB171" s="246"/>
      <c r="BC171" s="250"/>
      <c r="BD171" s="251"/>
      <c r="BE171" s="250"/>
      <c r="BF171" s="251"/>
      <c r="BG171" s="246"/>
      <c r="BH171" s="246"/>
      <c r="BI171" s="246"/>
      <c r="BJ171" s="254">
        <f>BJ165+BJ168+BJ177</f>
        <v>715.1</v>
      </c>
      <c r="BK171" s="255"/>
      <c r="BL171" s="256"/>
      <c r="BM171" s="263" t="s">
        <v>265</v>
      </c>
      <c r="BN171" s="264"/>
      <c r="BO171" s="264"/>
    </row>
    <row r="172" spans="2:67" ht="15" customHeight="1" thickTop="1" thickBot="1">
      <c r="B172" s="212"/>
      <c r="C172" s="213"/>
      <c r="D172" s="213"/>
      <c r="E172" s="213"/>
      <c r="F172" s="213"/>
      <c r="G172" s="213"/>
      <c r="H172" s="213"/>
      <c r="I172" s="213"/>
      <c r="J172" s="213"/>
      <c r="K172" s="213"/>
      <c r="L172" s="214"/>
      <c r="M172" s="218"/>
      <c r="N172" s="218"/>
      <c r="O172" s="218"/>
      <c r="P172" s="218"/>
      <c r="Q172" s="218"/>
      <c r="R172" s="218"/>
      <c r="S172" s="218"/>
      <c r="T172" s="218"/>
      <c r="U172" s="218"/>
      <c r="V172" s="218"/>
      <c r="W172" s="218"/>
      <c r="X172" s="218"/>
      <c r="Y172" s="218"/>
      <c r="Z172" s="218"/>
      <c r="AA172" s="218"/>
      <c r="AB172" s="218"/>
      <c r="AC172" s="182"/>
      <c r="AD172" s="182"/>
      <c r="AE172" s="182"/>
      <c r="AF172" s="182"/>
      <c r="AG172" s="246"/>
      <c r="AH172" s="246"/>
      <c r="AI172" s="246"/>
      <c r="AJ172" s="246"/>
      <c r="AK172" s="246"/>
      <c r="AL172" s="246"/>
      <c r="AM172" s="246"/>
      <c r="AN172" s="246"/>
      <c r="AO172" s="246"/>
      <c r="AP172" s="246"/>
      <c r="AQ172" s="246"/>
      <c r="AR172" s="246"/>
      <c r="AS172" s="246"/>
      <c r="AT172" s="247"/>
      <c r="AU172" s="247"/>
      <c r="AV172" s="247"/>
      <c r="AW172" s="246"/>
      <c r="AX172" s="246"/>
      <c r="AY172" s="246"/>
      <c r="AZ172" s="246"/>
      <c r="BA172" s="246"/>
      <c r="BB172" s="246"/>
      <c r="BC172" s="250"/>
      <c r="BD172" s="251"/>
      <c r="BE172" s="250"/>
      <c r="BF172" s="251"/>
      <c r="BG172" s="246"/>
      <c r="BH172" s="246"/>
      <c r="BI172" s="246"/>
      <c r="BJ172" s="257"/>
      <c r="BK172" s="258"/>
      <c r="BL172" s="259"/>
      <c r="BM172" s="263"/>
      <c r="BN172" s="264"/>
      <c r="BO172" s="264"/>
    </row>
    <row r="173" spans="2:67" ht="15" customHeight="1" thickTop="1" thickBot="1">
      <c r="B173" s="215"/>
      <c r="C173" s="216"/>
      <c r="D173" s="216"/>
      <c r="E173" s="216"/>
      <c r="F173" s="216"/>
      <c r="G173" s="216"/>
      <c r="H173" s="216"/>
      <c r="I173" s="216"/>
      <c r="J173" s="216"/>
      <c r="K173" s="216"/>
      <c r="L173" s="217"/>
      <c r="M173" s="218"/>
      <c r="N173" s="218"/>
      <c r="O173" s="218"/>
      <c r="P173" s="218"/>
      <c r="Q173" s="218"/>
      <c r="R173" s="218"/>
      <c r="S173" s="218"/>
      <c r="T173" s="218"/>
      <c r="U173" s="218"/>
      <c r="V173" s="218"/>
      <c r="W173" s="218"/>
      <c r="X173" s="218"/>
      <c r="Y173" s="218"/>
      <c r="Z173" s="218"/>
      <c r="AA173" s="218"/>
      <c r="AB173" s="218"/>
      <c r="AC173" s="182"/>
      <c r="AD173" s="182"/>
      <c r="AE173" s="182"/>
      <c r="AF173" s="182"/>
      <c r="AG173" s="246"/>
      <c r="AH173" s="246"/>
      <c r="AI173" s="246"/>
      <c r="AJ173" s="246"/>
      <c r="AK173" s="246"/>
      <c r="AL173" s="246"/>
      <c r="AM173" s="246"/>
      <c r="AN173" s="246"/>
      <c r="AO173" s="246"/>
      <c r="AP173" s="246"/>
      <c r="AQ173" s="246"/>
      <c r="AR173" s="246"/>
      <c r="AS173" s="246"/>
      <c r="AT173" s="247"/>
      <c r="AU173" s="247"/>
      <c r="AV173" s="247"/>
      <c r="AW173" s="246"/>
      <c r="AX173" s="246"/>
      <c r="AY173" s="246"/>
      <c r="AZ173" s="246"/>
      <c r="BA173" s="246"/>
      <c r="BB173" s="246"/>
      <c r="BC173" s="252"/>
      <c r="BD173" s="253"/>
      <c r="BE173" s="252"/>
      <c r="BF173" s="253"/>
      <c r="BG173" s="246"/>
      <c r="BH173" s="246"/>
      <c r="BI173" s="246"/>
      <c r="BJ173" s="260"/>
      <c r="BK173" s="261"/>
      <c r="BL173" s="262"/>
      <c r="BM173" s="263"/>
      <c r="BN173" s="264"/>
      <c r="BO173" s="264"/>
    </row>
    <row r="174" spans="2:67" ht="15.75" customHeight="1" thickTop="1" thickBot="1">
      <c r="B174" s="209"/>
      <c r="C174" s="210"/>
      <c r="D174" s="210"/>
      <c r="E174" s="210"/>
      <c r="F174" s="210"/>
      <c r="G174" s="210"/>
      <c r="H174" s="210"/>
      <c r="I174" s="210"/>
      <c r="J174" s="210"/>
      <c r="K174" s="210"/>
      <c r="L174" s="211"/>
      <c r="M174" s="218"/>
      <c r="N174" s="218"/>
      <c r="O174" s="218"/>
      <c r="P174" s="218"/>
      <c r="Q174" s="218"/>
      <c r="R174" s="218"/>
      <c r="S174" s="218"/>
      <c r="T174" s="218"/>
      <c r="U174" s="218"/>
      <c r="V174" s="218"/>
      <c r="W174" s="218"/>
      <c r="X174" s="218"/>
      <c r="Y174" s="218"/>
      <c r="Z174" s="218"/>
      <c r="AA174" s="218"/>
      <c r="AB174" s="218"/>
      <c r="AC174" s="182"/>
      <c r="AD174" s="182"/>
      <c r="AE174" s="182"/>
      <c r="AF174" s="182"/>
      <c r="AG174" s="222" t="s">
        <v>144</v>
      </c>
      <c r="AH174" s="223"/>
      <c r="AI174" s="223"/>
      <c r="AJ174" s="223"/>
      <c r="AK174" s="223"/>
      <c r="AL174" s="223"/>
      <c r="AM174" s="223"/>
      <c r="AN174" s="223"/>
      <c r="AO174" s="224"/>
      <c r="AP174" s="231" t="s">
        <v>184</v>
      </c>
      <c r="AQ174" s="231"/>
      <c r="AR174" s="231"/>
      <c r="AS174" s="231"/>
      <c r="AT174" s="200">
        <f>AY174+'17.02'!AT174:AV176</f>
        <v>2</v>
      </c>
      <c r="AU174" s="206"/>
      <c r="AV174" s="201"/>
      <c r="AW174" s="188">
        <f>'17.02'!BG174</f>
        <v>1</v>
      </c>
      <c r="AX174" s="189"/>
      <c r="AY174" s="194"/>
      <c r="AZ174" s="195"/>
      <c r="BA174" s="188"/>
      <c r="BB174" s="189"/>
      <c r="BC174" s="200">
        <f>BA174+'17.02'!BC174</f>
        <v>0</v>
      </c>
      <c r="BD174" s="201"/>
      <c r="BE174" s="200">
        <f>BA174+'17.02'!BE174</f>
        <v>1</v>
      </c>
      <c r="BF174" s="201"/>
      <c r="BG174" s="200">
        <f>AW174+AY174-BA174</f>
        <v>1</v>
      </c>
      <c r="BH174" s="206"/>
      <c r="BI174" s="201"/>
      <c r="BJ174" s="254">
        <f>IF(AG45&gt;0,(AG36/1000)^2*AG45*0.7854*1.3,0)</f>
        <v>0</v>
      </c>
      <c r="BK174" s="255"/>
      <c r="BL174" s="256"/>
      <c r="BM174" s="263" t="s">
        <v>279</v>
      </c>
      <c r="BN174" s="264"/>
      <c r="BO174" s="264"/>
    </row>
    <row r="175" spans="2:67" ht="15" customHeight="1" thickTop="1" thickBot="1">
      <c r="B175" s="212"/>
      <c r="C175" s="213"/>
      <c r="D175" s="213"/>
      <c r="E175" s="213"/>
      <c r="F175" s="213"/>
      <c r="G175" s="213"/>
      <c r="H175" s="213"/>
      <c r="I175" s="213"/>
      <c r="J175" s="213"/>
      <c r="K175" s="213"/>
      <c r="L175" s="214"/>
      <c r="M175" s="218"/>
      <c r="N175" s="218"/>
      <c r="O175" s="218"/>
      <c r="P175" s="218"/>
      <c r="Q175" s="218"/>
      <c r="R175" s="218"/>
      <c r="S175" s="218"/>
      <c r="T175" s="218"/>
      <c r="U175" s="218"/>
      <c r="V175" s="218"/>
      <c r="W175" s="218"/>
      <c r="X175" s="218"/>
      <c r="Y175" s="218"/>
      <c r="Z175" s="218"/>
      <c r="AA175" s="218"/>
      <c r="AB175" s="218"/>
      <c r="AC175" s="182"/>
      <c r="AD175" s="182"/>
      <c r="AE175" s="182"/>
      <c r="AF175" s="182"/>
      <c r="AG175" s="225"/>
      <c r="AH175" s="226"/>
      <c r="AI175" s="226"/>
      <c r="AJ175" s="226"/>
      <c r="AK175" s="226"/>
      <c r="AL175" s="226"/>
      <c r="AM175" s="226"/>
      <c r="AN175" s="226"/>
      <c r="AO175" s="227"/>
      <c r="AP175" s="231"/>
      <c r="AQ175" s="231"/>
      <c r="AR175" s="231"/>
      <c r="AS175" s="231"/>
      <c r="AT175" s="202"/>
      <c r="AU175" s="207"/>
      <c r="AV175" s="203"/>
      <c r="AW175" s="190"/>
      <c r="AX175" s="191"/>
      <c r="AY175" s="196"/>
      <c r="AZ175" s="197"/>
      <c r="BA175" s="190"/>
      <c r="BB175" s="191"/>
      <c r="BC175" s="202"/>
      <c r="BD175" s="203"/>
      <c r="BE175" s="202"/>
      <c r="BF175" s="203"/>
      <c r="BG175" s="202"/>
      <c r="BH175" s="207"/>
      <c r="BI175" s="203"/>
      <c r="BJ175" s="257"/>
      <c r="BK175" s="258"/>
      <c r="BL175" s="259"/>
      <c r="BM175" s="263"/>
      <c r="BN175" s="264"/>
      <c r="BO175" s="264"/>
    </row>
    <row r="176" spans="2:67" ht="15" customHeight="1" thickTop="1" thickBot="1">
      <c r="B176" s="215"/>
      <c r="C176" s="216"/>
      <c r="D176" s="216"/>
      <c r="E176" s="216"/>
      <c r="F176" s="216"/>
      <c r="G176" s="216"/>
      <c r="H176" s="216"/>
      <c r="I176" s="216"/>
      <c r="J176" s="216"/>
      <c r="K176" s="216"/>
      <c r="L176" s="217"/>
      <c r="M176" s="218"/>
      <c r="N176" s="218"/>
      <c r="O176" s="218"/>
      <c r="P176" s="218"/>
      <c r="Q176" s="218"/>
      <c r="R176" s="218"/>
      <c r="S176" s="218"/>
      <c r="T176" s="218"/>
      <c r="U176" s="218"/>
      <c r="V176" s="218"/>
      <c r="W176" s="218"/>
      <c r="X176" s="218"/>
      <c r="Y176" s="218"/>
      <c r="Z176" s="218"/>
      <c r="AA176" s="218"/>
      <c r="AB176" s="218"/>
      <c r="AC176" s="182"/>
      <c r="AD176" s="182"/>
      <c r="AE176" s="182"/>
      <c r="AF176" s="182"/>
      <c r="AG176" s="228"/>
      <c r="AH176" s="229"/>
      <c r="AI176" s="229"/>
      <c r="AJ176" s="229"/>
      <c r="AK176" s="229"/>
      <c r="AL176" s="229"/>
      <c r="AM176" s="229"/>
      <c r="AN176" s="229"/>
      <c r="AO176" s="230"/>
      <c r="AP176" s="231"/>
      <c r="AQ176" s="231"/>
      <c r="AR176" s="231"/>
      <c r="AS176" s="231"/>
      <c r="AT176" s="204"/>
      <c r="AU176" s="208"/>
      <c r="AV176" s="205"/>
      <c r="AW176" s="192"/>
      <c r="AX176" s="193"/>
      <c r="AY176" s="198"/>
      <c r="AZ176" s="199"/>
      <c r="BA176" s="192"/>
      <c r="BB176" s="193"/>
      <c r="BC176" s="204"/>
      <c r="BD176" s="205"/>
      <c r="BE176" s="204"/>
      <c r="BF176" s="205"/>
      <c r="BG176" s="204"/>
      <c r="BH176" s="208"/>
      <c r="BI176" s="205"/>
      <c r="BJ176" s="260"/>
      <c r="BK176" s="261"/>
      <c r="BL176" s="262"/>
      <c r="BM176" s="263"/>
      <c r="BN176" s="264"/>
      <c r="BO176" s="264"/>
    </row>
    <row r="177" spans="2:67" ht="15" customHeight="1" thickTop="1" thickBot="1">
      <c r="B177" s="209"/>
      <c r="C177" s="210"/>
      <c r="D177" s="210"/>
      <c r="E177" s="210"/>
      <c r="F177" s="210"/>
      <c r="G177" s="210"/>
      <c r="H177" s="210"/>
      <c r="I177" s="210"/>
      <c r="J177" s="210"/>
      <c r="K177" s="210"/>
      <c r="L177" s="211"/>
      <c r="M177" s="182"/>
      <c r="N177" s="182"/>
      <c r="O177" s="182"/>
      <c r="P177" s="182"/>
      <c r="Q177" s="218"/>
      <c r="R177" s="218"/>
      <c r="S177" s="218"/>
      <c r="T177" s="218"/>
      <c r="U177" s="218"/>
      <c r="V177" s="218"/>
      <c r="W177" s="218"/>
      <c r="X177" s="218"/>
      <c r="Y177" s="218"/>
      <c r="Z177" s="218"/>
      <c r="AA177" s="218"/>
      <c r="AB177" s="218"/>
      <c r="AC177" s="218"/>
      <c r="AD177" s="218"/>
      <c r="AE177" s="218"/>
      <c r="AF177" s="218"/>
      <c r="AG177" s="222" t="s">
        <v>145</v>
      </c>
      <c r="AH177" s="223"/>
      <c r="AI177" s="223"/>
      <c r="AJ177" s="223"/>
      <c r="AK177" s="223"/>
      <c r="AL177" s="223"/>
      <c r="AM177" s="223"/>
      <c r="AN177" s="223"/>
      <c r="AO177" s="224"/>
      <c r="AP177" s="231" t="s">
        <v>184</v>
      </c>
      <c r="AQ177" s="231"/>
      <c r="AR177" s="231"/>
      <c r="AS177" s="231"/>
      <c r="AT177" s="200">
        <f>AY177+'17.02'!AT177:AV179</f>
        <v>0</v>
      </c>
      <c r="AU177" s="206"/>
      <c r="AV177" s="201"/>
      <c r="AW177" s="188">
        <f>'17.02'!BG177</f>
        <v>0</v>
      </c>
      <c r="AX177" s="189"/>
      <c r="AY177" s="194"/>
      <c r="AZ177" s="195"/>
      <c r="BA177" s="188"/>
      <c r="BB177" s="189"/>
      <c r="BC177" s="200">
        <f>BA177+'17.02'!BC177</f>
        <v>0</v>
      </c>
      <c r="BD177" s="201"/>
      <c r="BE177" s="200">
        <f>BA177+'17.02'!BE177</f>
        <v>0</v>
      </c>
      <c r="BF177" s="201"/>
      <c r="BG177" s="200">
        <f>AW177+AY177-BA177</f>
        <v>0</v>
      </c>
      <c r="BH177" s="206"/>
      <c r="BI177" s="201"/>
      <c r="BJ177" s="254">
        <v>1.1000000000000001</v>
      </c>
      <c r="BK177" s="255"/>
      <c r="BL177" s="256"/>
      <c r="BM177" s="263" t="s">
        <v>371</v>
      </c>
      <c r="BN177" s="264"/>
      <c r="BO177" s="264"/>
    </row>
    <row r="178" spans="2:67" ht="15.75" customHeight="1" thickTop="1" thickBot="1">
      <c r="B178" s="212"/>
      <c r="C178" s="213"/>
      <c r="D178" s="213"/>
      <c r="E178" s="213"/>
      <c r="F178" s="213"/>
      <c r="G178" s="213"/>
      <c r="H178" s="213"/>
      <c r="I178" s="213"/>
      <c r="J178" s="213"/>
      <c r="K178" s="213"/>
      <c r="L178" s="214"/>
      <c r="M178" s="182"/>
      <c r="N178" s="182"/>
      <c r="O178" s="182"/>
      <c r="P178" s="182"/>
      <c r="Q178" s="218"/>
      <c r="R178" s="218"/>
      <c r="S178" s="218"/>
      <c r="T178" s="218"/>
      <c r="U178" s="218"/>
      <c r="V178" s="218"/>
      <c r="W178" s="218"/>
      <c r="X178" s="218"/>
      <c r="Y178" s="218"/>
      <c r="Z178" s="218"/>
      <c r="AA178" s="218"/>
      <c r="AB178" s="218"/>
      <c r="AC178" s="218"/>
      <c r="AD178" s="218"/>
      <c r="AE178" s="218"/>
      <c r="AF178" s="218"/>
      <c r="AG178" s="225"/>
      <c r="AH178" s="226"/>
      <c r="AI178" s="226"/>
      <c r="AJ178" s="226"/>
      <c r="AK178" s="226"/>
      <c r="AL178" s="226"/>
      <c r="AM178" s="226"/>
      <c r="AN178" s="226"/>
      <c r="AO178" s="227"/>
      <c r="AP178" s="231"/>
      <c r="AQ178" s="231"/>
      <c r="AR178" s="231"/>
      <c r="AS178" s="231"/>
      <c r="AT178" s="202"/>
      <c r="AU178" s="207"/>
      <c r="AV178" s="203"/>
      <c r="AW178" s="190"/>
      <c r="AX178" s="191"/>
      <c r="AY178" s="196"/>
      <c r="AZ178" s="197"/>
      <c r="BA178" s="190"/>
      <c r="BB178" s="191"/>
      <c r="BC178" s="202"/>
      <c r="BD178" s="203"/>
      <c r="BE178" s="202"/>
      <c r="BF178" s="203"/>
      <c r="BG178" s="202"/>
      <c r="BH178" s="207"/>
      <c r="BI178" s="203"/>
      <c r="BJ178" s="257"/>
      <c r="BK178" s="258"/>
      <c r="BL178" s="259"/>
      <c r="BM178" s="263"/>
      <c r="BN178" s="264"/>
      <c r="BO178" s="264"/>
    </row>
    <row r="179" spans="2:67" ht="15.75" customHeight="1" thickTop="1" thickBot="1">
      <c r="B179" s="215"/>
      <c r="C179" s="216"/>
      <c r="D179" s="216"/>
      <c r="E179" s="216"/>
      <c r="F179" s="216"/>
      <c r="G179" s="216"/>
      <c r="H179" s="216"/>
      <c r="I179" s="216"/>
      <c r="J179" s="216"/>
      <c r="K179" s="216"/>
      <c r="L179" s="217"/>
      <c r="M179" s="182"/>
      <c r="N179" s="182"/>
      <c r="O179" s="182"/>
      <c r="P179" s="182"/>
      <c r="Q179" s="218"/>
      <c r="R179" s="218"/>
      <c r="S179" s="218"/>
      <c r="T179" s="218"/>
      <c r="U179" s="218"/>
      <c r="V179" s="218"/>
      <c r="W179" s="218"/>
      <c r="X179" s="218"/>
      <c r="Y179" s="218"/>
      <c r="Z179" s="218"/>
      <c r="AA179" s="218"/>
      <c r="AB179" s="218"/>
      <c r="AC179" s="218"/>
      <c r="AD179" s="218"/>
      <c r="AE179" s="218"/>
      <c r="AF179" s="218"/>
      <c r="AG179" s="228"/>
      <c r="AH179" s="229"/>
      <c r="AI179" s="229"/>
      <c r="AJ179" s="229"/>
      <c r="AK179" s="229"/>
      <c r="AL179" s="229"/>
      <c r="AM179" s="229"/>
      <c r="AN179" s="229"/>
      <c r="AO179" s="230"/>
      <c r="AP179" s="231"/>
      <c r="AQ179" s="231"/>
      <c r="AR179" s="231"/>
      <c r="AS179" s="231"/>
      <c r="AT179" s="204"/>
      <c r="AU179" s="208"/>
      <c r="AV179" s="205"/>
      <c r="AW179" s="192"/>
      <c r="AX179" s="193"/>
      <c r="AY179" s="198"/>
      <c r="AZ179" s="199"/>
      <c r="BA179" s="192"/>
      <c r="BB179" s="193"/>
      <c r="BC179" s="204"/>
      <c r="BD179" s="205"/>
      <c r="BE179" s="204"/>
      <c r="BF179" s="205"/>
      <c r="BG179" s="204"/>
      <c r="BH179" s="208"/>
      <c r="BI179" s="205"/>
      <c r="BJ179" s="260"/>
      <c r="BK179" s="261"/>
      <c r="BL179" s="262"/>
      <c r="BM179" s="263"/>
      <c r="BN179" s="264"/>
      <c r="BO179" s="264"/>
    </row>
    <row r="180" spans="2:67" ht="15.75" customHeight="1" thickTop="1" thickBot="1">
      <c r="B180" s="209"/>
      <c r="C180" s="210"/>
      <c r="D180" s="210"/>
      <c r="E180" s="210"/>
      <c r="F180" s="210"/>
      <c r="G180" s="210"/>
      <c r="H180" s="210"/>
      <c r="I180" s="210"/>
      <c r="J180" s="210"/>
      <c r="K180" s="210"/>
      <c r="L180" s="211"/>
      <c r="M180" s="244"/>
      <c r="N180" s="244"/>
      <c r="O180" s="244"/>
      <c r="P180" s="244"/>
      <c r="Q180" s="245"/>
      <c r="R180" s="245"/>
      <c r="S180" s="245"/>
      <c r="T180" s="245"/>
      <c r="U180" s="245"/>
      <c r="V180" s="245"/>
      <c r="W180" s="245"/>
      <c r="X180" s="245"/>
      <c r="Y180" s="245"/>
      <c r="Z180" s="245"/>
      <c r="AA180" s="245"/>
      <c r="AB180" s="245"/>
      <c r="AC180" s="218"/>
      <c r="AD180" s="218"/>
      <c r="AE180" s="218"/>
      <c r="AF180" s="218"/>
      <c r="AG180" s="222" t="s">
        <v>147</v>
      </c>
      <c r="AH180" s="223"/>
      <c r="AI180" s="223"/>
      <c r="AJ180" s="223"/>
      <c r="AK180" s="223"/>
      <c r="AL180" s="223"/>
      <c r="AM180" s="223"/>
      <c r="AN180" s="223"/>
      <c r="AO180" s="224"/>
      <c r="AP180" s="231" t="s">
        <v>184</v>
      </c>
      <c r="AQ180" s="231"/>
      <c r="AR180" s="231"/>
      <c r="AS180" s="231"/>
      <c r="AT180" s="200">
        <f>AY180+'17.02'!AT180:AV182</f>
        <v>2</v>
      </c>
      <c r="AU180" s="206"/>
      <c r="AV180" s="201"/>
      <c r="AW180" s="188">
        <f>'17.02'!BG180</f>
        <v>0</v>
      </c>
      <c r="AX180" s="189"/>
      <c r="AY180" s="194"/>
      <c r="AZ180" s="195"/>
      <c r="BA180" s="188"/>
      <c r="BB180" s="189"/>
      <c r="BC180" s="200">
        <f>BA180+'17.02'!BC180</f>
        <v>0</v>
      </c>
      <c r="BD180" s="201"/>
      <c r="BE180" s="200">
        <f>BA180+'17.02'!BE180</f>
        <v>2</v>
      </c>
      <c r="BF180" s="201"/>
      <c r="BG180" s="200">
        <f>AW180+AY180-BA180</f>
        <v>0</v>
      </c>
      <c r="BH180" s="206"/>
      <c r="BI180" s="201"/>
    </row>
    <row r="181" spans="2:67" ht="15.75" customHeight="1" thickTop="1" thickBot="1">
      <c r="B181" s="212"/>
      <c r="C181" s="213"/>
      <c r="D181" s="213"/>
      <c r="E181" s="213"/>
      <c r="F181" s="213"/>
      <c r="G181" s="213"/>
      <c r="H181" s="213"/>
      <c r="I181" s="213"/>
      <c r="J181" s="213"/>
      <c r="K181" s="213"/>
      <c r="L181" s="214"/>
      <c r="M181" s="244"/>
      <c r="N181" s="244"/>
      <c r="O181" s="244"/>
      <c r="P181" s="244"/>
      <c r="Q181" s="245"/>
      <c r="R181" s="245"/>
      <c r="S181" s="245"/>
      <c r="T181" s="245"/>
      <c r="U181" s="245"/>
      <c r="V181" s="245"/>
      <c r="W181" s="245"/>
      <c r="X181" s="245"/>
      <c r="Y181" s="245"/>
      <c r="Z181" s="245"/>
      <c r="AA181" s="245"/>
      <c r="AB181" s="245"/>
      <c r="AC181" s="218"/>
      <c r="AD181" s="218"/>
      <c r="AE181" s="218"/>
      <c r="AF181" s="218"/>
      <c r="AG181" s="225"/>
      <c r="AH181" s="226"/>
      <c r="AI181" s="226"/>
      <c r="AJ181" s="226"/>
      <c r="AK181" s="226"/>
      <c r="AL181" s="226"/>
      <c r="AM181" s="226"/>
      <c r="AN181" s="226"/>
      <c r="AO181" s="227"/>
      <c r="AP181" s="231"/>
      <c r="AQ181" s="231"/>
      <c r="AR181" s="231"/>
      <c r="AS181" s="231"/>
      <c r="AT181" s="202"/>
      <c r="AU181" s="207"/>
      <c r="AV181" s="203"/>
      <c r="AW181" s="190"/>
      <c r="AX181" s="191"/>
      <c r="AY181" s="196"/>
      <c r="AZ181" s="197"/>
      <c r="BA181" s="190"/>
      <c r="BB181" s="191"/>
      <c r="BC181" s="202"/>
      <c r="BD181" s="203"/>
      <c r="BE181" s="202"/>
      <c r="BF181" s="203"/>
      <c r="BG181" s="202"/>
      <c r="BH181" s="207"/>
      <c r="BI181" s="203"/>
    </row>
    <row r="182" spans="2:67" ht="15.75" customHeight="1" thickTop="1" thickBot="1">
      <c r="B182" s="215"/>
      <c r="C182" s="216"/>
      <c r="D182" s="216"/>
      <c r="E182" s="216"/>
      <c r="F182" s="216"/>
      <c r="G182" s="216"/>
      <c r="H182" s="216"/>
      <c r="I182" s="216"/>
      <c r="J182" s="216"/>
      <c r="K182" s="216"/>
      <c r="L182" s="217"/>
      <c r="M182" s="244"/>
      <c r="N182" s="244"/>
      <c r="O182" s="244"/>
      <c r="P182" s="244"/>
      <c r="Q182" s="245"/>
      <c r="R182" s="245"/>
      <c r="S182" s="245"/>
      <c r="T182" s="245"/>
      <c r="U182" s="245"/>
      <c r="V182" s="245"/>
      <c r="W182" s="245"/>
      <c r="X182" s="245"/>
      <c r="Y182" s="245"/>
      <c r="Z182" s="245"/>
      <c r="AA182" s="245"/>
      <c r="AB182" s="245"/>
      <c r="AC182" s="218"/>
      <c r="AD182" s="218"/>
      <c r="AE182" s="218"/>
      <c r="AF182" s="218"/>
      <c r="AG182" s="228"/>
      <c r="AH182" s="229"/>
      <c r="AI182" s="229"/>
      <c r="AJ182" s="229"/>
      <c r="AK182" s="229"/>
      <c r="AL182" s="229"/>
      <c r="AM182" s="229"/>
      <c r="AN182" s="229"/>
      <c r="AO182" s="230"/>
      <c r="AP182" s="231"/>
      <c r="AQ182" s="231"/>
      <c r="AR182" s="231"/>
      <c r="AS182" s="231"/>
      <c r="AT182" s="204"/>
      <c r="AU182" s="208"/>
      <c r="AV182" s="205"/>
      <c r="AW182" s="192"/>
      <c r="AX182" s="193"/>
      <c r="AY182" s="198"/>
      <c r="AZ182" s="199"/>
      <c r="BA182" s="192"/>
      <c r="BB182" s="193"/>
      <c r="BC182" s="204"/>
      <c r="BD182" s="205"/>
      <c r="BE182" s="204"/>
      <c r="BF182" s="205"/>
      <c r="BG182" s="204"/>
      <c r="BH182" s="208"/>
      <c r="BI182" s="205"/>
    </row>
    <row r="183" spans="2:67" ht="15.75" customHeight="1" thickTop="1" thickBot="1">
      <c r="B183" s="209"/>
      <c r="C183" s="210"/>
      <c r="D183" s="210"/>
      <c r="E183" s="210"/>
      <c r="F183" s="210"/>
      <c r="G183" s="210"/>
      <c r="H183" s="210"/>
      <c r="I183" s="210"/>
      <c r="J183" s="210"/>
      <c r="K183" s="210"/>
      <c r="L183" s="211"/>
      <c r="M183" s="188"/>
      <c r="N183" s="241"/>
      <c r="O183" s="241"/>
      <c r="P183" s="189"/>
      <c r="Q183" s="188"/>
      <c r="R183" s="241"/>
      <c r="S183" s="241"/>
      <c r="T183" s="189"/>
      <c r="U183" s="188"/>
      <c r="V183" s="241"/>
      <c r="W183" s="241"/>
      <c r="X183" s="189"/>
      <c r="Y183" s="188"/>
      <c r="Z183" s="241"/>
      <c r="AA183" s="241"/>
      <c r="AB183" s="189"/>
      <c r="AC183" s="194"/>
      <c r="AD183" s="219"/>
      <c r="AE183" s="219"/>
      <c r="AF183" s="195"/>
      <c r="AG183" s="222" t="s">
        <v>148</v>
      </c>
      <c r="AH183" s="223"/>
      <c r="AI183" s="223"/>
      <c r="AJ183" s="223"/>
      <c r="AK183" s="223"/>
      <c r="AL183" s="223"/>
      <c r="AM183" s="223"/>
      <c r="AN183" s="223"/>
      <c r="AO183" s="224"/>
      <c r="AP183" s="231" t="s">
        <v>184</v>
      </c>
      <c r="AQ183" s="231"/>
      <c r="AR183" s="231"/>
      <c r="AS183" s="231"/>
      <c r="AT183" s="200">
        <f>AY183+'17.02'!AT183:AV185</f>
        <v>4</v>
      </c>
      <c r="AU183" s="206"/>
      <c r="AV183" s="201"/>
      <c r="AW183" s="188">
        <f>'17.02'!BG183</f>
        <v>1</v>
      </c>
      <c r="AX183" s="189"/>
      <c r="AY183" s="194"/>
      <c r="AZ183" s="195"/>
      <c r="BA183" s="188"/>
      <c r="BB183" s="189"/>
      <c r="BC183" s="200">
        <f>BA183+'17.02'!BC183</f>
        <v>3</v>
      </c>
      <c r="BD183" s="201"/>
      <c r="BE183" s="200">
        <f>BA183+'17.02'!BE183</f>
        <v>3</v>
      </c>
      <c r="BF183" s="201"/>
      <c r="BG183" s="200">
        <f>AW183+AY183-BA183</f>
        <v>1</v>
      </c>
      <c r="BH183" s="206"/>
      <c r="BI183" s="201"/>
    </row>
    <row r="184" spans="2:67" ht="15.75" customHeight="1" thickTop="1" thickBot="1">
      <c r="B184" s="212"/>
      <c r="C184" s="213"/>
      <c r="D184" s="213"/>
      <c r="E184" s="213"/>
      <c r="F184" s="213"/>
      <c r="G184" s="213"/>
      <c r="H184" s="213"/>
      <c r="I184" s="213"/>
      <c r="J184" s="213"/>
      <c r="K184" s="213"/>
      <c r="L184" s="214"/>
      <c r="M184" s="190"/>
      <c r="N184" s="242"/>
      <c r="O184" s="242"/>
      <c r="P184" s="191"/>
      <c r="Q184" s="190"/>
      <c r="R184" s="242"/>
      <c r="S184" s="242"/>
      <c r="T184" s="191"/>
      <c r="U184" s="190"/>
      <c r="V184" s="242"/>
      <c r="W184" s="242"/>
      <c r="X184" s="191"/>
      <c r="Y184" s="190"/>
      <c r="Z184" s="242"/>
      <c r="AA184" s="242"/>
      <c r="AB184" s="191"/>
      <c r="AC184" s="196"/>
      <c r="AD184" s="220"/>
      <c r="AE184" s="220"/>
      <c r="AF184" s="197"/>
      <c r="AG184" s="225"/>
      <c r="AH184" s="226"/>
      <c r="AI184" s="226"/>
      <c r="AJ184" s="226"/>
      <c r="AK184" s="226"/>
      <c r="AL184" s="226"/>
      <c r="AM184" s="226"/>
      <c r="AN184" s="226"/>
      <c r="AO184" s="227"/>
      <c r="AP184" s="231"/>
      <c r="AQ184" s="231"/>
      <c r="AR184" s="231"/>
      <c r="AS184" s="231"/>
      <c r="AT184" s="202"/>
      <c r="AU184" s="207"/>
      <c r="AV184" s="203"/>
      <c r="AW184" s="190"/>
      <c r="AX184" s="191"/>
      <c r="AY184" s="196"/>
      <c r="AZ184" s="197"/>
      <c r="BA184" s="190"/>
      <c r="BB184" s="191"/>
      <c r="BC184" s="202"/>
      <c r="BD184" s="203"/>
      <c r="BE184" s="202"/>
      <c r="BF184" s="203"/>
      <c r="BG184" s="202"/>
      <c r="BH184" s="207"/>
      <c r="BI184" s="203"/>
    </row>
    <row r="185" spans="2:67" ht="15.75" customHeight="1" thickTop="1" thickBot="1">
      <c r="B185" s="215"/>
      <c r="C185" s="216"/>
      <c r="D185" s="216"/>
      <c r="E185" s="216"/>
      <c r="F185" s="216"/>
      <c r="G185" s="216"/>
      <c r="H185" s="216"/>
      <c r="I185" s="216"/>
      <c r="J185" s="216"/>
      <c r="K185" s="216"/>
      <c r="L185" s="217"/>
      <c r="M185" s="192"/>
      <c r="N185" s="243"/>
      <c r="O185" s="243"/>
      <c r="P185" s="193"/>
      <c r="Q185" s="192"/>
      <c r="R185" s="243"/>
      <c r="S185" s="243"/>
      <c r="T185" s="193"/>
      <c r="U185" s="192"/>
      <c r="V185" s="243"/>
      <c r="W185" s="243"/>
      <c r="X185" s="193"/>
      <c r="Y185" s="192"/>
      <c r="Z185" s="243"/>
      <c r="AA185" s="243"/>
      <c r="AB185" s="193"/>
      <c r="AC185" s="198"/>
      <c r="AD185" s="221"/>
      <c r="AE185" s="221"/>
      <c r="AF185" s="199"/>
      <c r="AG185" s="228"/>
      <c r="AH185" s="229"/>
      <c r="AI185" s="229"/>
      <c r="AJ185" s="229"/>
      <c r="AK185" s="229"/>
      <c r="AL185" s="229"/>
      <c r="AM185" s="229"/>
      <c r="AN185" s="229"/>
      <c r="AO185" s="230"/>
      <c r="AP185" s="231"/>
      <c r="AQ185" s="231"/>
      <c r="AR185" s="231"/>
      <c r="AS185" s="231"/>
      <c r="AT185" s="204"/>
      <c r="AU185" s="208"/>
      <c r="AV185" s="205"/>
      <c r="AW185" s="192"/>
      <c r="AX185" s="193"/>
      <c r="AY185" s="198"/>
      <c r="AZ185" s="199"/>
      <c r="BA185" s="192"/>
      <c r="BB185" s="193"/>
      <c r="BC185" s="204"/>
      <c r="BD185" s="205"/>
      <c r="BE185" s="204"/>
      <c r="BF185" s="205"/>
      <c r="BG185" s="204"/>
      <c r="BH185" s="208"/>
      <c r="BI185" s="205"/>
    </row>
    <row r="186" spans="2:67" ht="15.75" customHeight="1" thickTop="1" thickBot="1">
      <c r="B186" s="209"/>
      <c r="C186" s="210"/>
      <c r="D186" s="210"/>
      <c r="E186" s="210"/>
      <c r="F186" s="210"/>
      <c r="G186" s="210"/>
      <c r="H186" s="210"/>
      <c r="I186" s="210"/>
      <c r="J186" s="210"/>
      <c r="K186" s="210"/>
      <c r="L186" s="211"/>
      <c r="M186" s="188"/>
      <c r="N186" s="241"/>
      <c r="O186" s="241"/>
      <c r="P186" s="189"/>
      <c r="Q186" s="188"/>
      <c r="R186" s="241"/>
      <c r="S186" s="241"/>
      <c r="T186" s="189"/>
      <c r="U186" s="188"/>
      <c r="V186" s="241"/>
      <c r="W186" s="241"/>
      <c r="X186" s="189"/>
      <c r="Y186" s="188"/>
      <c r="Z186" s="241"/>
      <c r="AA186" s="241"/>
      <c r="AB186" s="189"/>
      <c r="AC186" s="194"/>
      <c r="AD186" s="219"/>
      <c r="AE186" s="219"/>
      <c r="AF186" s="195"/>
      <c r="AG186" s="222" t="s">
        <v>149</v>
      </c>
      <c r="AH186" s="223"/>
      <c r="AI186" s="223"/>
      <c r="AJ186" s="223"/>
      <c r="AK186" s="223"/>
      <c r="AL186" s="223"/>
      <c r="AM186" s="223"/>
      <c r="AN186" s="223"/>
      <c r="AO186" s="224"/>
      <c r="AP186" s="231" t="s">
        <v>184</v>
      </c>
      <c r="AQ186" s="231"/>
      <c r="AR186" s="231"/>
      <c r="AS186" s="231"/>
      <c r="AT186" s="200">
        <f>AY186+'17.02'!AT186:AV188</f>
        <v>2</v>
      </c>
      <c r="AU186" s="206"/>
      <c r="AV186" s="201"/>
      <c r="AW186" s="188">
        <f>'17.02'!BG186</f>
        <v>2</v>
      </c>
      <c r="AX186" s="189"/>
      <c r="AY186" s="194"/>
      <c r="AZ186" s="195"/>
      <c r="BA186" s="188"/>
      <c r="BB186" s="189"/>
      <c r="BC186" s="200">
        <f>BA186+'17.02'!BC186</f>
        <v>0</v>
      </c>
      <c r="BD186" s="201"/>
      <c r="BE186" s="200">
        <f>BA186+'17.02'!BE186</f>
        <v>0</v>
      </c>
      <c r="BF186" s="201"/>
      <c r="BG186" s="200">
        <f>AW186+AY186-BA186</f>
        <v>2</v>
      </c>
      <c r="BH186" s="206"/>
      <c r="BI186" s="201"/>
    </row>
    <row r="187" spans="2:67" ht="15.75" customHeight="1" thickTop="1" thickBot="1">
      <c r="B187" s="212"/>
      <c r="C187" s="213"/>
      <c r="D187" s="213"/>
      <c r="E187" s="213"/>
      <c r="F187" s="213"/>
      <c r="G187" s="213"/>
      <c r="H187" s="213"/>
      <c r="I187" s="213"/>
      <c r="J187" s="213"/>
      <c r="K187" s="213"/>
      <c r="L187" s="214"/>
      <c r="M187" s="190"/>
      <c r="N187" s="242"/>
      <c r="O187" s="242"/>
      <c r="P187" s="191"/>
      <c r="Q187" s="190"/>
      <c r="R187" s="242"/>
      <c r="S187" s="242"/>
      <c r="T187" s="191"/>
      <c r="U187" s="190"/>
      <c r="V187" s="242"/>
      <c r="W187" s="242"/>
      <c r="X187" s="191"/>
      <c r="Y187" s="190"/>
      <c r="Z187" s="242"/>
      <c r="AA187" s="242"/>
      <c r="AB187" s="191"/>
      <c r="AC187" s="196"/>
      <c r="AD187" s="220"/>
      <c r="AE187" s="220"/>
      <c r="AF187" s="197"/>
      <c r="AG187" s="225"/>
      <c r="AH187" s="226"/>
      <c r="AI187" s="226"/>
      <c r="AJ187" s="226"/>
      <c r="AK187" s="226"/>
      <c r="AL187" s="226"/>
      <c r="AM187" s="226"/>
      <c r="AN187" s="226"/>
      <c r="AO187" s="227"/>
      <c r="AP187" s="231"/>
      <c r="AQ187" s="231"/>
      <c r="AR187" s="231"/>
      <c r="AS187" s="231"/>
      <c r="AT187" s="202"/>
      <c r="AU187" s="207"/>
      <c r="AV187" s="203"/>
      <c r="AW187" s="190"/>
      <c r="AX187" s="191"/>
      <c r="AY187" s="196"/>
      <c r="AZ187" s="197"/>
      <c r="BA187" s="190"/>
      <c r="BB187" s="191"/>
      <c r="BC187" s="202"/>
      <c r="BD187" s="203"/>
      <c r="BE187" s="202"/>
      <c r="BF187" s="203"/>
      <c r="BG187" s="202"/>
      <c r="BH187" s="207"/>
      <c r="BI187" s="203"/>
    </row>
    <row r="188" spans="2:67" ht="15.75" customHeight="1" thickTop="1" thickBot="1">
      <c r="B188" s="215"/>
      <c r="C188" s="216"/>
      <c r="D188" s="216"/>
      <c r="E188" s="216"/>
      <c r="F188" s="216"/>
      <c r="G188" s="216"/>
      <c r="H188" s="216"/>
      <c r="I188" s="216"/>
      <c r="J188" s="216"/>
      <c r="K188" s="216"/>
      <c r="L188" s="217"/>
      <c r="M188" s="192"/>
      <c r="N188" s="243"/>
      <c r="O188" s="243"/>
      <c r="P188" s="193"/>
      <c r="Q188" s="192"/>
      <c r="R188" s="243"/>
      <c r="S188" s="243"/>
      <c r="T188" s="193"/>
      <c r="U188" s="192"/>
      <c r="V188" s="243"/>
      <c r="W188" s="243"/>
      <c r="X188" s="193"/>
      <c r="Y188" s="192"/>
      <c r="Z188" s="243"/>
      <c r="AA188" s="243"/>
      <c r="AB188" s="193"/>
      <c r="AC188" s="198"/>
      <c r="AD188" s="221"/>
      <c r="AE188" s="221"/>
      <c r="AF188" s="199"/>
      <c r="AG188" s="228"/>
      <c r="AH188" s="229"/>
      <c r="AI188" s="229"/>
      <c r="AJ188" s="229"/>
      <c r="AK188" s="229"/>
      <c r="AL188" s="229"/>
      <c r="AM188" s="229"/>
      <c r="AN188" s="229"/>
      <c r="AO188" s="230"/>
      <c r="AP188" s="231"/>
      <c r="AQ188" s="231"/>
      <c r="AR188" s="231"/>
      <c r="AS188" s="231"/>
      <c r="AT188" s="204"/>
      <c r="AU188" s="208"/>
      <c r="AV188" s="205"/>
      <c r="AW188" s="192"/>
      <c r="AX188" s="193"/>
      <c r="AY188" s="198"/>
      <c r="AZ188" s="199"/>
      <c r="BA188" s="192"/>
      <c r="BB188" s="193"/>
      <c r="BC188" s="204"/>
      <c r="BD188" s="205"/>
      <c r="BE188" s="204"/>
      <c r="BF188" s="205"/>
      <c r="BG188" s="204"/>
      <c r="BH188" s="208"/>
      <c r="BI188" s="205"/>
    </row>
    <row r="189" spans="2:67" ht="15.75" customHeight="1" thickTop="1" thickBot="1">
      <c r="B189" s="209"/>
      <c r="C189" s="210"/>
      <c r="D189" s="210"/>
      <c r="E189" s="210"/>
      <c r="F189" s="210"/>
      <c r="G189" s="210"/>
      <c r="H189" s="210"/>
      <c r="I189" s="210"/>
      <c r="J189" s="210"/>
      <c r="K189" s="210"/>
      <c r="L189" s="211"/>
      <c r="M189" s="188"/>
      <c r="N189" s="241"/>
      <c r="O189" s="241"/>
      <c r="P189" s="189"/>
      <c r="Q189" s="188"/>
      <c r="R189" s="241"/>
      <c r="S189" s="241"/>
      <c r="T189" s="189"/>
      <c r="U189" s="188"/>
      <c r="V189" s="241"/>
      <c r="W189" s="241"/>
      <c r="X189" s="189"/>
      <c r="Y189" s="188"/>
      <c r="Z189" s="241"/>
      <c r="AA189" s="241"/>
      <c r="AB189" s="189"/>
      <c r="AC189" s="194"/>
      <c r="AD189" s="219"/>
      <c r="AE189" s="219"/>
      <c r="AF189" s="195"/>
      <c r="AG189" s="222" t="s">
        <v>150</v>
      </c>
      <c r="AH189" s="223"/>
      <c r="AI189" s="223"/>
      <c r="AJ189" s="223"/>
      <c r="AK189" s="223"/>
      <c r="AL189" s="223"/>
      <c r="AM189" s="223"/>
      <c r="AN189" s="223"/>
      <c r="AO189" s="224"/>
      <c r="AP189" s="231" t="s">
        <v>184</v>
      </c>
      <c r="AQ189" s="231"/>
      <c r="AR189" s="231"/>
      <c r="AS189" s="231"/>
      <c r="AT189" s="200">
        <f>AY189+'17.02'!AT189:AV191</f>
        <v>0</v>
      </c>
      <c r="AU189" s="206"/>
      <c r="AV189" s="201"/>
      <c r="AW189" s="188">
        <f>'17.02'!BG189</f>
        <v>0</v>
      </c>
      <c r="AX189" s="189"/>
      <c r="AY189" s="194"/>
      <c r="AZ189" s="195"/>
      <c r="BA189" s="188"/>
      <c r="BB189" s="189"/>
      <c r="BC189" s="200">
        <f>BA189+'17.02'!BC189</f>
        <v>0</v>
      </c>
      <c r="BD189" s="201"/>
      <c r="BE189" s="200">
        <f>BA189+'17.02'!BE189</f>
        <v>0</v>
      </c>
      <c r="BF189" s="201"/>
      <c r="BG189" s="200">
        <f>AW189+AY189-BA189</f>
        <v>0</v>
      </c>
      <c r="BH189" s="206"/>
      <c r="BI189" s="201"/>
    </row>
    <row r="190" spans="2:67" ht="15.75" customHeight="1" thickTop="1" thickBot="1">
      <c r="B190" s="212"/>
      <c r="C190" s="213"/>
      <c r="D190" s="213"/>
      <c r="E190" s="213"/>
      <c r="F190" s="213"/>
      <c r="G190" s="213"/>
      <c r="H190" s="213"/>
      <c r="I190" s="213"/>
      <c r="J190" s="213"/>
      <c r="K190" s="213"/>
      <c r="L190" s="214"/>
      <c r="M190" s="190"/>
      <c r="N190" s="242"/>
      <c r="O190" s="242"/>
      <c r="P190" s="191"/>
      <c r="Q190" s="190"/>
      <c r="R190" s="242"/>
      <c r="S190" s="242"/>
      <c r="T190" s="191"/>
      <c r="U190" s="190"/>
      <c r="V190" s="242"/>
      <c r="W190" s="242"/>
      <c r="X190" s="191"/>
      <c r="Y190" s="190"/>
      <c r="Z190" s="242"/>
      <c r="AA190" s="242"/>
      <c r="AB190" s="191"/>
      <c r="AC190" s="196"/>
      <c r="AD190" s="220"/>
      <c r="AE190" s="220"/>
      <c r="AF190" s="197"/>
      <c r="AG190" s="225"/>
      <c r="AH190" s="226"/>
      <c r="AI190" s="226"/>
      <c r="AJ190" s="226"/>
      <c r="AK190" s="226"/>
      <c r="AL190" s="226"/>
      <c r="AM190" s="226"/>
      <c r="AN190" s="226"/>
      <c r="AO190" s="227"/>
      <c r="AP190" s="231"/>
      <c r="AQ190" s="231"/>
      <c r="AR190" s="231"/>
      <c r="AS190" s="231"/>
      <c r="AT190" s="202"/>
      <c r="AU190" s="207"/>
      <c r="AV190" s="203"/>
      <c r="AW190" s="190"/>
      <c r="AX190" s="191"/>
      <c r="AY190" s="196"/>
      <c r="AZ190" s="197"/>
      <c r="BA190" s="190"/>
      <c r="BB190" s="191"/>
      <c r="BC190" s="202"/>
      <c r="BD190" s="203"/>
      <c r="BE190" s="202"/>
      <c r="BF190" s="203"/>
      <c r="BG190" s="202"/>
      <c r="BH190" s="207"/>
      <c r="BI190" s="203"/>
    </row>
    <row r="191" spans="2:67" ht="15.75" customHeight="1" thickTop="1" thickBot="1">
      <c r="B191" s="215"/>
      <c r="C191" s="216"/>
      <c r="D191" s="216"/>
      <c r="E191" s="216"/>
      <c r="F191" s="216"/>
      <c r="G191" s="216"/>
      <c r="H191" s="216"/>
      <c r="I191" s="216"/>
      <c r="J191" s="216"/>
      <c r="K191" s="216"/>
      <c r="L191" s="217"/>
      <c r="M191" s="192"/>
      <c r="N191" s="243"/>
      <c r="O191" s="243"/>
      <c r="P191" s="193"/>
      <c r="Q191" s="192"/>
      <c r="R191" s="243"/>
      <c r="S191" s="243"/>
      <c r="T191" s="193"/>
      <c r="U191" s="192"/>
      <c r="V191" s="243"/>
      <c r="W191" s="243"/>
      <c r="X191" s="193"/>
      <c r="Y191" s="192"/>
      <c r="Z191" s="243"/>
      <c r="AA191" s="243"/>
      <c r="AB191" s="193"/>
      <c r="AC191" s="198"/>
      <c r="AD191" s="221"/>
      <c r="AE191" s="221"/>
      <c r="AF191" s="199"/>
      <c r="AG191" s="228"/>
      <c r="AH191" s="229"/>
      <c r="AI191" s="229"/>
      <c r="AJ191" s="229"/>
      <c r="AK191" s="229"/>
      <c r="AL191" s="229"/>
      <c r="AM191" s="229"/>
      <c r="AN191" s="229"/>
      <c r="AO191" s="230"/>
      <c r="AP191" s="231"/>
      <c r="AQ191" s="231"/>
      <c r="AR191" s="231"/>
      <c r="AS191" s="231"/>
      <c r="AT191" s="204"/>
      <c r="AU191" s="208"/>
      <c r="AV191" s="205"/>
      <c r="AW191" s="192"/>
      <c r="AX191" s="193"/>
      <c r="AY191" s="198"/>
      <c r="AZ191" s="199"/>
      <c r="BA191" s="192"/>
      <c r="BB191" s="193"/>
      <c r="BC191" s="204"/>
      <c r="BD191" s="205"/>
      <c r="BE191" s="204"/>
      <c r="BF191" s="205"/>
      <c r="BG191" s="204"/>
      <c r="BH191" s="208"/>
      <c r="BI191" s="205"/>
    </row>
    <row r="192" spans="2:67" ht="15.75" customHeight="1" thickTop="1" thickBot="1">
      <c r="B192" s="209"/>
      <c r="C192" s="210"/>
      <c r="D192" s="210"/>
      <c r="E192" s="210"/>
      <c r="F192" s="210"/>
      <c r="G192" s="210"/>
      <c r="H192" s="210"/>
      <c r="I192" s="210"/>
      <c r="J192" s="210"/>
      <c r="K192" s="210"/>
      <c r="L192" s="211"/>
      <c r="M192" s="188"/>
      <c r="N192" s="241"/>
      <c r="O192" s="241"/>
      <c r="P192" s="189"/>
      <c r="Q192" s="182"/>
      <c r="R192" s="182"/>
      <c r="S192" s="182"/>
      <c r="T192" s="182"/>
      <c r="U192" s="182"/>
      <c r="V192" s="182"/>
      <c r="W192" s="182"/>
      <c r="X192" s="182"/>
      <c r="Y192" s="182"/>
      <c r="Z192" s="182"/>
      <c r="AA192" s="182"/>
      <c r="AB192" s="182"/>
      <c r="AC192" s="218"/>
      <c r="AD192" s="218"/>
      <c r="AE192" s="218"/>
      <c r="AF192" s="218"/>
      <c r="AG192" s="222" t="s">
        <v>151</v>
      </c>
      <c r="AH192" s="223"/>
      <c r="AI192" s="223"/>
      <c r="AJ192" s="223"/>
      <c r="AK192" s="223"/>
      <c r="AL192" s="223"/>
      <c r="AM192" s="223"/>
      <c r="AN192" s="223"/>
      <c r="AO192" s="224"/>
      <c r="AP192" s="231" t="s">
        <v>184</v>
      </c>
      <c r="AQ192" s="231"/>
      <c r="AR192" s="231"/>
      <c r="AS192" s="231"/>
      <c r="AT192" s="200">
        <f>AY192+'17.02'!AT192:AV194</f>
        <v>0</v>
      </c>
      <c r="AU192" s="206"/>
      <c r="AV192" s="201"/>
      <c r="AW192" s="188">
        <f>'17.02'!BG192</f>
        <v>0</v>
      </c>
      <c r="AX192" s="189"/>
      <c r="AY192" s="194"/>
      <c r="AZ192" s="195"/>
      <c r="BA192" s="188"/>
      <c r="BB192" s="189"/>
      <c r="BC192" s="200">
        <f>BA192+'17.02'!BC192*0</f>
        <v>0</v>
      </c>
      <c r="BD192" s="201"/>
      <c r="BE192" s="200">
        <f>BA192+'17.02'!BE192</f>
        <v>0</v>
      </c>
      <c r="BF192" s="201"/>
      <c r="BG192" s="200">
        <f>AW192+AY192-BA192</f>
        <v>0</v>
      </c>
      <c r="BH192" s="206"/>
      <c r="BI192" s="201"/>
    </row>
    <row r="193" spans="2:61" ht="15.75" customHeight="1" thickTop="1" thickBot="1">
      <c r="B193" s="212"/>
      <c r="C193" s="213"/>
      <c r="D193" s="213"/>
      <c r="E193" s="213"/>
      <c r="F193" s="213"/>
      <c r="G193" s="213"/>
      <c r="H193" s="213"/>
      <c r="I193" s="213"/>
      <c r="J193" s="213"/>
      <c r="K193" s="213"/>
      <c r="L193" s="214"/>
      <c r="M193" s="190"/>
      <c r="N193" s="242"/>
      <c r="O193" s="242"/>
      <c r="P193" s="191"/>
      <c r="Q193" s="182"/>
      <c r="R193" s="182"/>
      <c r="S193" s="182"/>
      <c r="T193" s="182"/>
      <c r="U193" s="182"/>
      <c r="V193" s="182"/>
      <c r="W193" s="182"/>
      <c r="X193" s="182"/>
      <c r="Y193" s="182"/>
      <c r="Z193" s="182"/>
      <c r="AA193" s="182"/>
      <c r="AB193" s="182"/>
      <c r="AC193" s="218"/>
      <c r="AD193" s="218"/>
      <c r="AE193" s="218"/>
      <c r="AF193" s="218"/>
      <c r="AG193" s="225"/>
      <c r="AH193" s="226"/>
      <c r="AI193" s="226"/>
      <c r="AJ193" s="226"/>
      <c r="AK193" s="226"/>
      <c r="AL193" s="226"/>
      <c r="AM193" s="226"/>
      <c r="AN193" s="226"/>
      <c r="AO193" s="227"/>
      <c r="AP193" s="231"/>
      <c r="AQ193" s="231"/>
      <c r="AR193" s="231"/>
      <c r="AS193" s="231"/>
      <c r="AT193" s="202"/>
      <c r="AU193" s="207"/>
      <c r="AV193" s="203"/>
      <c r="AW193" s="190"/>
      <c r="AX193" s="191"/>
      <c r="AY193" s="196"/>
      <c r="AZ193" s="197"/>
      <c r="BA193" s="190"/>
      <c r="BB193" s="191"/>
      <c r="BC193" s="202"/>
      <c r="BD193" s="203"/>
      <c r="BE193" s="202"/>
      <c r="BF193" s="203"/>
      <c r="BG193" s="202"/>
      <c r="BH193" s="207"/>
      <c r="BI193" s="203"/>
    </row>
    <row r="194" spans="2:61" ht="15.75" customHeight="1" thickTop="1" thickBot="1">
      <c r="B194" s="215"/>
      <c r="C194" s="216"/>
      <c r="D194" s="216"/>
      <c r="E194" s="216"/>
      <c r="F194" s="216"/>
      <c r="G194" s="216"/>
      <c r="H194" s="216"/>
      <c r="I194" s="216"/>
      <c r="J194" s="216"/>
      <c r="K194" s="216"/>
      <c r="L194" s="217"/>
      <c r="M194" s="192"/>
      <c r="N194" s="243"/>
      <c r="O194" s="243"/>
      <c r="P194" s="193"/>
      <c r="Q194" s="182"/>
      <c r="R194" s="182"/>
      <c r="S194" s="182"/>
      <c r="T194" s="182"/>
      <c r="U194" s="182"/>
      <c r="V194" s="182"/>
      <c r="W194" s="182"/>
      <c r="X194" s="182"/>
      <c r="Y194" s="182"/>
      <c r="Z194" s="182"/>
      <c r="AA194" s="182"/>
      <c r="AB194" s="182"/>
      <c r="AC194" s="218"/>
      <c r="AD194" s="218"/>
      <c r="AE194" s="218"/>
      <c r="AF194" s="218"/>
      <c r="AG194" s="228"/>
      <c r="AH194" s="229"/>
      <c r="AI194" s="229"/>
      <c r="AJ194" s="229"/>
      <c r="AK194" s="229"/>
      <c r="AL194" s="229"/>
      <c r="AM194" s="229"/>
      <c r="AN194" s="229"/>
      <c r="AO194" s="230"/>
      <c r="AP194" s="231"/>
      <c r="AQ194" s="231"/>
      <c r="AR194" s="231"/>
      <c r="AS194" s="231"/>
      <c r="AT194" s="204"/>
      <c r="AU194" s="208"/>
      <c r="AV194" s="205"/>
      <c r="AW194" s="192"/>
      <c r="AX194" s="193"/>
      <c r="AY194" s="198"/>
      <c r="AZ194" s="199"/>
      <c r="BA194" s="192"/>
      <c r="BB194" s="193"/>
      <c r="BC194" s="204"/>
      <c r="BD194" s="205"/>
      <c r="BE194" s="204"/>
      <c r="BF194" s="205"/>
      <c r="BG194" s="204"/>
      <c r="BH194" s="208"/>
      <c r="BI194" s="205"/>
    </row>
    <row r="195" spans="2:61" ht="15.75" customHeight="1" thickTop="1" thickBot="1">
      <c r="B195" s="209"/>
      <c r="C195" s="210"/>
      <c r="D195" s="210"/>
      <c r="E195" s="210"/>
      <c r="F195" s="210"/>
      <c r="G195" s="210"/>
      <c r="H195" s="210"/>
      <c r="I195" s="210"/>
      <c r="J195" s="210"/>
      <c r="K195" s="210"/>
      <c r="L195" s="211"/>
      <c r="M195" s="194"/>
      <c r="N195" s="219"/>
      <c r="O195" s="219"/>
      <c r="P195" s="195"/>
      <c r="Q195" s="218"/>
      <c r="R195" s="218"/>
      <c r="S195" s="218"/>
      <c r="T195" s="218"/>
      <c r="U195" s="218"/>
      <c r="V195" s="218"/>
      <c r="W195" s="218"/>
      <c r="X195" s="218"/>
      <c r="Y195" s="218"/>
      <c r="Z195" s="218"/>
      <c r="AA195" s="218"/>
      <c r="AB195" s="218"/>
      <c r="AC195" s="218"/>
      <c r="AD195" s="218"/>
      <c r="AE195" s="218"/>
      <c r="AF195" s="218"/>
      <c r="AG195" s="222" t="s">
        <v>152</v>
      </c>
      <c r="AH195" s="223"/>
      <c r="AI195" s="223"/>
      <c r="AJ195" s="223"/>
      <c r="AK195" s="223"/>
      <c r="AL195" s="223"/>
      <c r="AM195" s="223"/>
      <c r="AN195" s="223"/>
      <c r="AO195" s="224"/>
      <c r="AP195" s="231" t="s">
        <v>184</v>
      </c>
      <c r="AQ195" s="231"/>
      <c r="AR195" s="231"/>
      <c r="AS195" s="231"/>
      <c r="AT195" s="200">
        <f>AY195+'17.02'!AT195:AV197</f>
        <v>3</v>
      </c>
      <c r="AU195" s="206"/>
      <c r="AV195" s="201"/>
      <c r="AW195" s="188">
        <f>'17.02'!BG195</f>
        <v>3</v>
      </c>
      <c r="AX195" s="189"/>
      <c r="AY195" s="194"/>
      <c r="AZ195" s="195"/>
      <c r="BA195" s="188"/>
      <c r="BB195" s="189"/>
      <c r="BC195" s="200">
        <f>BA195+'17.02'!BC195*0</f>
        <v>0</v>
      </c>
      <c r="BD195" s="201"/>
      <c r="BE195" s="200">
        <f>BA195+'17.02'!BE195</f>
        <v>0</v>
      </c>
      <c r="BF195" s="201"/>
      <c r="BG195" s="200">
        <f>AW195+AY195-BA195</f>
        <v>3</v>
      </c>
      <c r="BH195" s="206"/>
      <c r="BI195" s="201"/>
    </row>
    <row r="196" spans="2:61" ht="15.75" customHeight="1" thickTop="1" thickBot="1">
      <c r="B196" s="212"/>
      <c r="C196" s="213"/>
      <c r="D196" s="213"/>
      <c r="E196" s="213"/>
      <c r="F196" s="213"/>
      <c r="G196" s="213"/>
      <c r="H196" s="213"/>
      <c r="I196" s="213"/>
      <c r="J196" s="213"/>
      <c r="K196" s="213"/>
      <c r="L196" s="214"/>
      <c r="M196" s="196"/>
      <c r="N196" s="220"/>
      <c r="O196" s="220"/>
      <c r="P196" s="197"/>
      <c r="Q196" s="218"/>
      <c r="R196" s="218"/>
      <c r="S196" s="218"/>
      <c r="T196" s="218"/>
      <c r="U196" s="218"/>
      <c r="V196" s="218"/>
      <c r="W196" s="218"/>
      <c r="X196" s="218"/>
      <c r="Y196" s="218"/>
      <c r="Z196" s="218"/>
      <c r="AA196" s="218"/>
      <c r="AB196" s="218"/>
      <c r="AC196" s="218"/>
      <c r="AD196" s="218"/>
      <c r="AE196" s="218"/>
      <c r="AF196" s="218"/>
      <c r="AG196" s="225"/>
      <c r="AH196" s="226"/>
      <c r="AI196" s="226"/>
      <c r="AJ196" s="226"/>
      <c r="AK196" s="226"/>
      <c r="AL196" s="226"/>
      <c r="AM196" s="226"/>
      <c r="AN196" s="226"/>
      <c r="AO196" s="227"/>
      <c r="AP196" s="231"/>
      <c r="AQ196" s="231"/>
      <c r="AR196" s="231"/>
      <c r="AS196" s="231"/>
      <c r="AT196" s="202"/>
      <c r="AU196" s="207"/>
      <c r="AV196" s="203"/>
      <c r="AW196" s="190"/>
      <c r="AX196" s="191"/>
      <c r="AY196" s="196"/>
      <c r="AZ196" s="197"/>
      <c r="BA196" s="190"/>
      <c r="BB196" s="191"/>
      <c r="BC196" s="202"/>
      <c r="BD196" s="203"/>
      <c r="BE196" s="202"/>
      <c r="BF196" s="203"/>
      <c r="BG196" s="202"/>
      <c r="BH196" s="207"/>
      <c r="BI196" s="203"/>
    </row>
    <row r="197" spans="2:61" ht="15.75" customHeight="1" thickTop="1" thickBot="1">
      <c r="B197" s="215"/>
      <c r="C197" s="216"/>
      <c r="D197" s="216"/>
      <c r="E197" s="216"/>
      <c r="F197" s="216"/>
      <c r="G197" s="216"/>
      <c r="H197" s="216"/>
      <c r="I197" s="216"/>
      <c r="J197" s="216"/>
      <c r="K197" s="216"/>
      <c r="L197" s="217"/>
      <c r="M197" s="198"/>
      <c r="N197" s="221"/>
      <c r="O197" s="221"/>
      <c r="P197" s="199"/>
      <c r="Q197" s="218"/>
      <c r="R197" s="218"/>
      <c r="S197" s="218"/>
      <c r="T197" s="218"/>
      <c r="U197" s="218"/>
      <c r="V197" s="218"/>
      <c r="W197" s="218"/>
      <c r="X197" s="218"/>
      <c r="Y197" s="218"/>
      <c r="Z197" s="218"/>
      <c r="AA197" s="218"/>
      <c r="AB197" s="218"/>
      <c r="AC197" s="218"/>
      <c r="AD197" s="218"/>
      <c r="AE197" s="218"/>
      <c r="AF197" s="218"/>
      <c r="AG197" s="228"/>
      <c r="AH197" s="229"/>
      <c r="AI197" s="229"/>
      <c r="AJ197" s="229"/>
      <c r="AK197" s="229"/>
      <c r="AL197" s="229"/>
      <c r="AM197" s="229"/>
      <c r="AN197" s="229"/>
      <c r="AO197" s="230"/>
      <c r="AP197" s="231"/>
      <c r="AQ197" s="231"/>
      <c r="AR197" s="231"/>
      <c r="AS197" s="231"/>
      <c r="AT197" s="204"/>
      <c r="AU197" s="208"/>
      <c r="AV197" s="205"/>
      <c r="AW197" s="192"/>
      <c r="AX197" s="193"/>
      <c r="AY197" s="198"/>
      <c r="AZ197" s="199"/>
      <c r="BA197" s="192"/>
      <c r="BB197" s="193"/>
      <c r="BC197" s="204"/>
      <c r="BD197" s="205"/>
      <c r="BE197" s="204"/>
      <c r="BF197" s="205"/>
      <c r="BG197" s="204"/>
      <c r="BH197" s="208"/>
      <c r="BI197" s="205"/>
    </row>
    <row r="198" spans="2:61" ht="15.75" customHeight="1" thickTop="1" thickBot="1">
      <c r="B198" s="209"/>
      <c r="C198" s="210"/>
      <c r="D198" s="210"/>
      <c r="E198" s="210"/>
      <c r="F198" s="210"/>
      <c r="G198" s="210"/>
      <c r="H198" s="210"/>
      <c r="I198" s="210"/>
      <c r="J198" s="210"/>
      <c r="K198" s="210"/>
      <c r="L198" s="211"/>
      <c r="M198" s="218"/>
      <c r="N198" s="218"/>
      <c r="O198" s="218"/>
      <c r="P198" s="218"/>
      <c r="Q198" s="218"/>
      <c r="R198" s="218"/>
      <c r="S198" s="218"/>
      <c r="T198" s="218"/>
      <c r="U198" s="232"/>
      <c r="V198" s="233"/>
      <c r="W198" s="233"/>
      <c r="X198" s="234"/>
      <c r="Y198" s="232"/>
      <c r="Z198" s="233"/>
      <c r="AA198" s="233"/>
      <c r="AB198" s="234"/>
      <c r="AC198" s="218"/>
      <c r="AD198" s="218"/>
      <c r="AE198" s="218"/>
      <c r="AF198" s="218"/>
      <c r="AG198" s="222" t="s">
        <v>153</v>
      </c>
      <c r="AH198" s="223"/>
      <c r="AI198" s="223"/>
      <c r="AJ198" s="223"/>
      <c r="AK198" s="223"/>
      <c r="AL198" s="223"/>
      <c r="AM198" s="223"/>
      <c r="AN198" s="223"/>
      <c r="AO198" s="224"/>
      <c r="AP198" s="231" t="s">
        <v>184</v>
      </c>
      <c r="AQ198" s="231"/>
      <c r="AR198" s="231"/>
      <c r="AS198" s="231"/>
      <c r="AT198" s="200">
        <f>AY198+'17.02'!AT198:AV200</f>
        <v>4</v>
      </c>
      <c r="AU198" s="206"/>
      <c r="AV198" s="201"/>
      <c r="AW198" s="188">
        <f>'17.02'!BG198</f>
        <v>4</v>
      </c>
      <c r="AX198" s="189"/>
      <c r="AY198" s="194"/>
      <c r="AZ198" s="195"/>
      <c r="BA198" s="188"/>
      <c r="BB198" s="189"/>
      <c r="BC198" s="200">
        <f>BA198+'17.02'!BC198</f>
        <v>0</v>
      </c>
      <c r="BD198" s="201"/>
      <c r="BE198" s="200">
        <f>BA198+'17.02'!BE198</f>
        <v>0</v>
      </c>
      <c r="BF198" s="201"/>
      <c r="BG198" s="200">
        <f>AW198+AY198-BA198</f>
        <v>4</v>
      </c>
      <c r="BH198" s="206"/>
      <c r="BI198" s="201"/>
    </row>
    <row r="199" spans="2:61" ht="15.75" customHeight="1" thickTop="1" thickBot="1">
      <c r="B199" s="212"/>
      <c r="C199" s="213"/>
      <c r="D199" s="213"/>
      <c r="E199" s="213"/>
      <c r="F199" s="213"/>
      <c r="G199" s="213"/>
      <c r="H199" s="213"/>
      <c r="I199" s="213"/>
      <c r="J199" s="213"/>
      <c r="K199" s="213"/>
      <c r="L199" s="214"/>
      <c r="M199" s="218"/>
      <c r="N199" s="218"/>
      <c r="O199" s="218"/>
      <c r="P199" s="218"/>
      <c r="Q199" s="218"/>
      <c r="R199" s="218"/>
      <c r="S199" s="218"/>
      <c r="T199" s="218"/>
      <c r="U199" s="235"/>
      <c r="V199" s="236"/>
      <c r="W199" s="236"/>
      <c r="X199" s="237"/>
      <c r="Y199" s="235"/>
      <c r="Z199" s="236"/>
      <c r="AA199" s="236"/>
      <c r="AB199" s="237"/>
      <c r="AC199" s="218"/>
      <c r="AD199" s="218"/>
      <c r="AE199" s="218"/>
      <c r="AF199" s="218"/>
      <c r="AG199" s="225"/>
      <c r="AH199" s="226"/>
      <c r="AI199" s="226"/>
      <c r="AJ199" s="226"/>
      <c r="AK199" s="226"/>
      <c r="AL199" s="226"/>
      <c r="AM199" s="226"/>
      <c r="AN199" s="226"/>
      <c r="AO199" s="227"/>
      <c r="AP199" s="231"/>
      <c r="AQ199" s="231"/>
      <c r="AR199" s="231"/>
      <c r="AS199" s="231"/>
      <c r="AT199" s="202"/>
      <c r="AU199" s="207"/>
      <c r="AV199" s="203"/>
      <c r="AW199" s="190"/>
      <c r="AX199" s="191"/>
      <c r="AY199" s="196"/>
      <c r="AZ199" s="197"/>
      <c r="BA199" s="190"/>
      <c r="BB199" s="191"/>
      <c r="BC199" s="202"/>
      <c r="BD199" s="203"/>
      <c r="BE199" s="202"/>
      <c r="BF199" s="203"/>
      <c r="BG199" s="202"/>
      <c r="BH199" s="207"/>
      <c r="BI199" s="203"/>
    </row>
    <row r="200" spans="2:61" ht="15.75" customHeight="1" thickTop="1" thickBot="1">
      <c r="B200" s="215"/>
      <c r="C200" s="216"/>
      <c r="D200" s="216"/>
      <c r="E200" s="216"/>
      <c r="F200" s="216"/>
      <c r="G200" s="216"/>
      <c r="H200" s="216"/>
      <c r="I200" s="216"/>
      <c r="J200" s="216"/>
      <c r="K200" s="216"/>
      <c r="L200" s="217"/>
      <c r="M200" s="218"/>
      <c r="N200" s="218"/>
      <c r="O200" s="218"/>
      <c r="P200" s="218"/>
      <c r="Q200" s="218"/>
      <c r="R200" s="218"/>
      <c r="S200" s="218"/>
      <c r="T200" s="218"/>
      <c r="U200" s="238"/>
      <c r="V200" s="239"/>
      <c r="W200" s="239"/>
      <c r="X200" s="240"/>
      <c r="Y200" s="238"/>
      <c r="Z200" s="239"/>
      <c r="AA200" s="239"/>
      <c r="AB200" s="240"/>
      <c r="AC200" s="218"/>
      <c r="AD200" s="218"/>
      <c r="AE200" s="218"/>
      <c r="AF200" s="218"/>
      <c r="AG200" s="228"/>
      <c r="AH200" s="229"/>
      <c r="AI200" s="229"/>
      <c r="AJ200" s="229"/>
      <c r="AK200" s="229"/>
      <c r="AL200" s="229"/>
      <c r="AM200" s="229"/>
      <c r="AN200" s="229"/>
      <c r="AO200" s="230"/>
      <c r="AP200" s="231"/>
      <c r="AQ200" s="231"/>
      <c r="AR200" s="231"/>
      <c r="AS200" s="231"/>
      <c r="AT200" s="204"/>
      <c r="AU200" s="208"/>
      <c r="AV200" s="205"/>
      <c r="AW200" s="192"/>
      <c r="AX200" s="193"/>
      <c r="AY200" s="198"/>
      <c r="AZ200" s="199"/>
      <c r="BA200" s="192"/>
      <c r="BB200" s="193"/>
      <c r="BC200" s="204"/>
      <c r="BD200" s="205"/>
      <c r="BE200" s="204"/>
      <c r="BF200" s="205"/>
      <c r="BG200" s="204"/>
      <c r="BH200" s="208"/>
      <c r="BI200" s="205"/>
    </row>
    <row r="201" spans="2:61" ht="15.75" customHeight="1" thickTop="1" thickBot="1">
      <c r="B201" s="209"/>
      <c r="C201" s="210"/>
      <c r="D201" s="210"/>
      <c r="E201" s="210"/>
      <c r="F201" s="210"/>
      <c r="G201" s="210"/>
      <c r="H201" s="210"/>
      <c r="I201" s="210"/>
      <c r="J201" s="210"/>
      <c r="K201" s="210"/>
      <c r="L201" s="211"/>
      <c r="M201" s="182"/>
      <c r="N201" s="182"/>
      <c r="O201" s="182"/>
      <c r="P201" s="182"/>
      <c r="Q201" s="218"/>
      <c r="R201" s="218"/>
      <c r="S201" s="218"/>
      <c r="T201" s="218"/>
      <c r="U201" s="194"/>
      <c r="V201" s="219"/>
      <c r="W201" s="219"/>
      <c r="X201" s="195"/>
      <c r="Y201" s="182"/>
      <c r="Z201" s="182"/>
      <c r="AA201" s="182"/>
      <c r="AB201" s="182"/>
      <c r="AC201" s="218"/>
      <c r="AD201" s="218"/>
      <c r="AE201" s="218"/>
      <c r="AF201" s="218"/>
      <c r="AG201" s="222" t="s">
        <v>154</v>
      </c>
      <c r="AH201" s="223"/>
      <c r="AI201" s="223"/>
      <c r="AJ201" s="223"/>
      <c r="AK201" s="223"/>
      <c r="AL201" s="223"/>
      <c r="AM201" s="223"/>
      <c r="AN201" s="223"/>
      <c r="AO201" s="224"/>
      <c r="AP201" s="231" t="s">
        <v>184</v>
      </c>
      <c r="AQ201" s="231"/>
      <c r="AR201" s="231"/>
      <c r="AS201" s="231"/>
      <c r="AT201" s="200">
        <f>AY201+'17.02'!AT201:AV203</f>
        <v>0</v>
      </c>
      <c r="AU201" s="206"/>
      <c r="AV201" s="201"/>
      <c r="AW201" s="188">
        <f>'17.02'!BG201</f>
        <v>0</v>
      </c>
      <c r="AX201" s="189"/>
      <c r="AY201" s="194"/>
      <c r="AZ201" s="195"/>
      <c r="BA201" s="188"/>
      <c r="BB201" s="189"/>
      <c r="BC201" s="200">
        <f>BA201+'17.02'!BC201</f>
        <v>0</v>
      </c>
      <c r="BD201" s="201"/>
      <c r="BE201" s="200">
        <f>BA201+'17.02'!BE201</f>
        <v>0</v>
      </c>
      <c r="BF201" s="201"/>
      <c r="BG201" s="200">
        <f>AW201+AY201-BA201</f>
        <v>0</v>
      </c>
      <c r="BH201" s="206"/>
      <c r="BI201" s="201"/>
    </row>
    <row r="202" spans="2:61" ht="15.75" customHeight="1" thickTop="1" thickBot="1">
      <c r="B202" s="212"/>
      <c r="C202" s="213"/>
      <c r="D202" s="213"/>
      <c r="E202" s="213"/>
      <c r="F202" s="213"/>
      <c r="G202" s="213"/>
      <c r="H202" s="213"/>
      <c r="I202" s="213"/>
      <c r="J202" s="213"/>
      <c r="K202" s="213"/>
      <c r="L202" s="214"/>
      <c r="M202" s="182"/>
      <c r="N202" s="182"/>
      <c r="O202" s="182"/>
      <c r="P202" s="182"/>
      <c r="Q202" s="218"/>
      <c r="R202" s="218"/>
      <c r="S202" s="218"/>
      <c r="T202" s="218"/>
      <c r="U202" s="196"/>
      <c r="V202" s="220"/>
      <c r="W202" s="220"/>
      <c r="X202" s="197"/>
      <c r="Y202" s="182"/>
      <c r="Z202" s="182"/>
      <c r="AA202" s="182"/>
      <c r="AB202" s="182"/>
      <c r="AC202" s="218"/>
      <c r="AD202" s="218"/>
      <c r="AE202" s="218"/>
      <c r="AF202" s="218"/>
      <c r="AG202" s="225"/>
      <c r="AH202" s="226"/>
      <c r="AI202" s="226"/>
      <c r="AJ202" s="226"/>
      <c r="AK202" s="226"/>
      <c r="AL202" s="226"/>
      <c r="AM202" s="226"/>
      <c r="AN202" s="226"/>
      <c r="AO202" s="227"/>
      <c r="AP202" s="231"/>
      <c r="AQ202" s="231"/>
      <c r="AR202" s="231"/>
      <c r="AS202" s="231"/>
      <c r="AT202" s="202"/>
      <c r="AU202" s="207"/>
      <c r="AV202" s="203"/>
      <c r="AW202" s="190"/>
      <c r="AX202" s="191"/>
      <c r="AY202" s="196"/>
      <c r="AZ202" s="197"/>
      <c r="BA202" s="190"/>
      <c r="BB202" s="191"/>
      <c r="BC202" s="202"/>
      <c r="BD202" s="203"/>
      <c r="BE202" s="202"/>
      <c r="BF202" s="203"/>
      <c r="BG202" s="202"/>
      <c r="BH202" s="207"/>
      <c r="BI202" s="203"/>
    </row>
    <row r="203" spans="2:61" ht="15.75" customHeight="1" thickTop="1" thickBot="1">
      <c r="B203" s="215"/>
      <c r="C203" s="216"/>
      <c r="D203" s="216"/>
      <c r="E203" s="216"/>
      <c r="F203" s="216"/>
      <c r="G203" s="216"/>
      <c r="H203" s="216"/>
      <c r="I203" s="216"/>
      <c r="J203" s="216"/>
      <c r="K203" s="216"/>
      <c r="L203" s="217"/>
      <c r="M203" s="182"/>
      <c r="N203" s="182"/>
      <c r="O203" s="182"/>
      <c r="P203" s="182"/>
      <c r="Q203" s="218"/>
      <c r="R203" s="218"/>
      <c r="S203" s="218"/>
      <c r="T203" s="218"/>
      <c r="U203" s="198"/>
      <c r="V203" s="221"/>
      <c r="W203" s="221"/>
      <c r="X203" s="199"/>
      <c r="Y203" s="182"/>
      <c r="Z203" s="182"/>
      <c r="AA203" s="182"/>
      <c r="AB203" s="182"/>
      <c r="AC203" s="218"/>
      <c r="AD203" s="218"/>
      <c r="AE203" s="218"/>
      <c r="AF203" s="218"/>
      <c r="AG203" s="228"/>
      <c r="AH203" s="229"/>
      <c r="AI203" s="229"/>
      <c r="AJ203" s="229"/>
      <c r="AK203" s="229"/>
      <c r="AL203" s="229"/>
      <c r="AM203" s="229"/>
      <c r="AN203" s="229"/>
      <c r="AO203" s="230"/>
      <c r="AP203" s="231"/>
      <c r="AQ203" s="231"/>
      <c r="AR203" s="231"/>
      <c r="AS203" s="231"/>
      <c r="AT203" s="204"/>
      <c r="AU203" s="208"/>
      <c r="AV203" s="205"/>
      <c r="AW203" s="192"/>
      <c r="AX203" s="193"/>
      <c r="AY203" s="198"/>
      <c r="AZ203" s="199"/>
      <c r="BA203" s="192"/>
      <c r="BB203" s="193"/>
      <c r="BC203" s="204"/>
      <c r="BD203" s="205"/>
      <c r="BE203" s="204"/>
      <c r="BF203" s="205"/>
      <c r="BG203" s="204"/>
      <c r="BH203" s="208"/>
      <c r="BI203" s="205"/>
    </row>
    <row r="204" spans="2:61" ht="15.75" customHeight="1" thickTop="1" thickBot="1">
      <c r="B204" s="209"/>
      <c r="C204" s="210"/>
      <c r="D204" s="210"/>
      <c r="E204" s="210"/>
      <c r="F204" s="210"/>
      <c r="G204" s="210"/>
      <c r="H204" s="210"/>
      <c r="I204" s="210"/>
      <c r="J204" s="210"/>
      <c r="K204" s="210"/>
      <c r="L204" s="211"/>
      <c r="M204" s="218"/>
      <c r="N204" s="218"/>
      <c r="O204" s="218"/>
      <c r="P204" s="218"/>
      <c r="Q204" s="218"/>
      <c r="R204" s="218"/>
      <c r="S204" s="218"/>
      <c r="T204" s="218"/>
      <c r="U204" s="194"/>
      <c r="V204" s="219"/>
      <c r="W204" s="219"/>
      <c r="X204" s="195"/>
      <c r="Y204" s="218"/>
      <c r="Z204" s="218"/>
      <c r="AA204" s="218"/>
      <c r="AB204" s="218"/>
      <c r="AC204" s="218"/>
      <c r="AD204" s="218"/>
      <c r="AE204" s="218"/>
      <c r="AF204" s="218"/>
      <c r="AG204" s="222" t="s">
        <v>146</v>
      </c>
      <c r="AH204" s="223"/>
      <c r="AI204" s="223"/>
      <c r="AJ204" s="223"/>
      <c r="AK204" s="223"/>
      <c r="AL204" s="223"/>
      <c r="AM204" s="223"/>
      <c r="AN204" s="223"/>
      <c r="AO204" s="224"/>
      <c r="AP204" s="231" t="s">
        <v>184</v>
      </c>
      <c r="AQ204" s="231"/>
      <c r="AR204" s="231"/>
      <c r="AS204" s="231"/>
      <c r="AT204" s="200">
        <f>AY204+'17.02'!AT204:AV206</f>
        <v>0</v>
      </c>
      <c r="AU204" s="206"/>
      <c r="AV204" s="201"/>
      <c r="AW204" s="188">
        <f>'17.02'!BG204</f>
        <v>0</v>
      </c>
      <c r="AX204" s="189"/>
      <c r="AY204" s="194"/>
      <c r="AZ204" s="195"/>
      <c r="BA204" s="188"/>
      <c r="BB204" s="189"/>
      <c r="BC204" s="200">
        <f>BA204+'17.02'!BC204</f>
        <v>0</v>
      </c>
      <c r="BD204" s="201"/>
      <c r="BE204" s="200">
        <f>BA204+'17.02'!BE204</f>
        <v>0</v>
      </c>
      <c r="BF204" s="201"/>
      <c r="BG204" s="200">
        <f>AW204+AY204-BA204</f>
        <v>0</v>
      </c>
      <c r="BH204" s="206"/>
      <c r="BI204" s="201"/>
    </row>
    <row r="205" spans="2:61" ht="15.75" customHeight="1" thickTop="1" thickBot="1">
      <c r="B205" s="212"/>
      <c r="C205" s="213"/>
      <c r="D205" s="213"/>
      <c r="E205" s="213"/>
      <c r="F205" s="213"/>
      <c r="G205" s="213"/>
      <c r="H205" s="213"/>
      <c r="I205" s="213"/>
      <c r="J205" s="213"/>
      <c r="K205" s="213"/>
      <c r="L205" s="214"/>
      <c r="M205" s="218"/>
      <c r="N205" s="218"/>
      <c r="O205" s="218"/>
      <c r="P205" s="218"/>
      <c r="Q205" s="218"/>
      <c r="R205" s="218"/>
      <c r="S205" s="218"/>
      <c r="T205" s="218"/>
      <c r="U205" s="196"/>
      <c r="V205" s="220"/>
      <c r="W205" s="220"/>
      <c r="X205" s="197"/>
      <c r="Y205" s="218"/>
      <c r="Z205" s="218"/>
      <c r="AA205" s="218"/>
      <c r="AB205" s="218"/>
      <c r="AC205" s="218"/>
      <c r="AD205" s="218"/>
      <c r="AE205" s="218"/>
      <c r="AF205" s="218"/>
      <c r="AG205" s="225"/>
      <c r="AH205" s="226"/>
      <c r="AI205" s="226"/>
      <c r="AJ205" s="226"/>
      <c r="AK205" s="226"/>
      <c r="AL205" s="226"/>
      <c r="AM205" s="226"/>
      <c r="AN205" s="226"/>
      <c r="AO205" s="227"/>
      <c r="AP205" s="231"/>
      <c r="AQ205" s="231"/>
      <c r="AR205" s="231"/>
      <c r="AS205" s="231"/>
      <c r="AT205" s="202"/>
      <c r="AU205" s="207"/>
      <c r="AV205" s="203"/>
      <c r="AW205" s="190"/>
      <c r="AX205" s="191"/>
      <c r="AY205" s="196"/>
      <c r="AZ205" s="197"/>
      <c r="BA205" s="190"/>
      <c r="BB205" s="191"/>
      <c r="BC205" s="202"/>
      <c r="BD205" s="203"/>
      <c r="BE205" s="202"/>
      <c r="BF205" s="203"/>
      <c r="BG205" s="202"/>
      <c r="BH205" s="207"/>
      <c r="BI205" s="203"/>
    </row>
    <row r="206" spans="2:61" ht="15.75" customHeight="1" thickTop="1" thickBot="1">
      <c r="B206" s="215"/>
      <c r="C206" s="216"/>
      <c r="D206" s="216"/>
      <c r="E206" s="216"/>
      <c r="F206" s="216"/>
      <c r="G206" s="216"/>
      <c r="H206" s="216"/>
      <c r="I206" s="216"/>
      <c r="J206" s="216"/>
      <c r="K206" s="216"/>
      <c r="L206" s="217"/>
      <c r="M206" s="218"/>
      <c r="N206" s="218"/>
      <c r="O206" s="218"/>
      <c r="P206" s="218"/>
      <c r="Q206" s="218"/>
      <c r="R206" s="218"/>
      <c r="S206" s="218"/>
      <c r="T206" s="218"/>
      <c r="U206" s="198"/>
      <c r="V206" s="221"/>
      <c r="W206" s="221"/>
      <c r="X206" s="199"/>
      <c r="Y206" s="218"/>
      <c r="Z206" s="218"/>
      <c r="AA206" s="218"/>
      <c r="AB206" s="218"/>
      <c r="AC206" s="218"/>
      <c r="AD206" s="218"/>
      <c r="AE206" s="218"/>
      <c r="AF206" s="218"/>
      <c r="AG206" s="228"/>
      <c r="AH206" s="229"/>
      <c r="AI206" s="229"/>
      <c r="AJ206" s="229"/>
      <c r="AK206" s="229"/>
      <c r="AL206" s="229"/>
      <c r="AM206" s="229"/>
      <c r="AN206" s="229"/>
      <c r="AO206" s="230"/>
      <c r="AP206" s="231"/>
      <c r="AQ206" s="231"/>
      <c r="AR206" s="231"/>
      <c r="AS206" s="231"/>
      <c r="AT206" s="204"/>
      <c r="AU206" s="208"/>
      <c r="AV206" s="205"/>
      <c r="AW206" s="192"/>
      <c r="AX206" s="193"/>
      <c r="AY206" s="198"/>
      <c r="AZ206" s="199"/>
      <c r="BA206" s="192"/>
      <c r="BB206" s="193"/>
      <c r="BC206" s="204"/>
      <c r="BD206" s="205"/>
      <c r="BE206" s="204"/>
      <c r="BF206" s="205"/>
      <c r="BG206" s="204"/>
      <c r="BH206" s="208"/>
      <c r="BI206" s="205"/>
    </row>
    <row r="207" spans="2:61" ht="15.75" customHeight="1" thickTop="1" thickBot="1">
      <c r="B207" s="209"/>
      <c r="C207" s="210"/>
      <c r="D207" s="210"/>
      <c r="E207" s="210"/>
      <c r="F207" s="210"/>
      <c r="G207" s="210"/>
      <c r="H207" s="210"/>
      <c r="I207" s="210"/>
      <c r="J207" s="210"/>
      <c r="K207" s="210"/>
      <c r="L207" s="211"/>
      <c r="M207" s="218"/>
      <c r="N207" s="218"/>
      <c r="O207" s="218"/>
      <c r="P207" s="218"/>
      <c r="Q207" s="218"/>
      <c r="R207" s="218"/>
      <c r="S207" s="218"/>
      <c r="T207" s="218"/>
      <c r="U207" s="194"/>
      <c r="V207" s="219"/>
      <c r="W207" s="219"/>
      <c r="X207" s="195"/>
      <c r="Y207" s="218"/>
      <c r="Z207" s="218"/>
      <c r="AA207" s="218"/>
      <c r="AB207" s="218"/>
      <c r="AC207" s="218"/>
      <c r="AD207" s="218"/>
      <c r="AE207" s="218"/>
      <c r="AF207" s="218"/>
      <c r="AG207" s="222" t="s">
        <v>155</v>
      </c>
      <c r="AH207" s="223"/>
      <c r="AI207" s="223"/>
      <c r="AJ207" s="223"/>
      <c r="AK207" s="223"/>
      <c r="AL207" s="223"/>
      <c r="AM207" s="223"/>
      <c r="AN207" s="223"/>
      <c r="AO207" s="224"/>
      <c r="AP207" s="231"/>
      <c r="AQ207" s="231"/>
      <c r="AR207" s="231"/>
      <c r="AS207" s="231"/>
      <c r="AT207" s="200">
        <f>AY207+'17.02'!AT207:AV209</f>
        <v>0</v>
      </c>
      <c r="AU207" s="206"/>
      <c r="AV207" s="201"/>
      <c r="AW207" s="188">
        <f>'17.02'!BG207</f>
        <v>0</v>
      </c>
      <c r="AX207" s="189"/>
      <c r="AY207" s="194"/>
      <c r="AZ207" s="195"/>
      <c r="BA207" s="188"/>
      <c r="BB207" s="189"/>
      <c r="BC207" s="200">
        <f>BA207+'17.02'!BC207</f>
        <v>0</v>
      </c>
      <c r="BD207" s="201"/>
      <c r="BE207" s="200">
        <f>BA207+'17.02'!BE207</f>
        <v>0</v>
      </c>
      <c r="BF207" s="201"/>
      <c r="BG207" s="200">
        <f>AW207+AY207-BA207</f>
        <v>0</v>
      </c>
      <c r="BH207" s="206"/>
      <c r="BI207" s="201"/>
    </row>
    <row r="208" spans="2:61" ht="15.75" customHeight="1" thickTop="1" thickBot="1">
      <c r="B208" s="212"/>
      <c r="C208" s="213"/>
      <c r="D208" s="213"/>
      <c r="E208" s="213"/>
      <c r="F208" s="213"/>
      <c r="G208" s="213"/>
      <c r="H208" s="213"/>
      <c r="I208" s="213"/>
      <c r="J208" s="213"/>
      <c r="K208" s="213"/>
      <c r="L208" s="214"/>
      <c r="M208" s="218"/>
      <c r="N208" s="218"/>
      <c r="O208" s="218"/>
      <c r="P208" s="218"/>
      <c r="Q208" s="218"/>
      <c r="R208" s="218"/>
      <c r="S208" s="218"/>
      <c r="T208" s="218"/>
      <c r="U208" s="196"/>
      <c r="V208" s="220"/>
      <c r="W208" s="220"/>
      <c r="X208" s="197"/>
      <c r="Y208" s="218"/>
      <c r="Z208" s="218"/>
      <c r="AA208" s="218"/>
      <c r="AB208" s="218"/>
      <c r="AC208" s="218"/>
      <c r="AD208" s="218"/>
      <c r="AE208" s="218"/>
      <c r="AF208" s="218"/>
      <c r="AG208" s="225"/>
      <c r="AH208" s="226"/>
      <c r="AI208" s="226"/>
      <c r="AJ208" s="226"/>
      <c r="AK208" s="226"/>
      <c r="AL208" s="226"/>
      <c r="AM208" s="226"/>
      <c r="AN208" s="226"/>
      <c r="AO208" s="227"/>
      <c r="AP208" s="231"/>
      <c r="AQ208" s="231"/>
      <c r="AR208" s="231"/>
      <c r="AS208" s="231"/>
      <c r="AT208" s="202"/>
      <c r="AU208" s="207"/>
      <c r="AV208" s="203"/>
      <c r="AW208" s="190"/>
      <c r="AX208" s="191"/>
      <c r="AY208" s="196"/>
      <c r="AZ208" s="197"/>
      <c r="BA208" s="190"/>
      <c r="BB208" s="191"/>
      <c r="BC208" s="202"/>
      <c r="BD208" s="203"/>
      <c r="BE208" s="202"/>
      <c r="BF208" s="203"/>
      <c r="BG208" s="202"/>
      <c r="BH208" s="207"/>
      <c r="BI208" s="203"/>
    </row>
    <row r="209" spans="2:61" ht="15.75" customHeight="1" thickTop="1" thickBot="1">
      <c r="B209" s="215"/>
      <c r="C209" s="216"/>
      <c r="D209" s="216"/>
      <c r="E209" s="216"/>
      <c r="F209" s="216"/>
      <c r="G209" s="216"/>
      <c r="H209" s="216"/>
      <c r="I209" s="216"/>
      <c r="J209" s="216"/>
      <c r="K209" s="216"/>
      <c r="L209" s="217"/>
      <c r="M209" s="218"/>
      <c r="N209" s="218"/>
      <c r="O209" s="218"/>
      <c r="P209" s="218"/>
      <c r="Q209" s="218"/>
      <c r="R209" s="218"/>
      <c r="S209" s="218"/>
      <c r="T209" s="218"/>
      <c r="U209" s="198"/>
      <c r="V209" s="221"/>
      <c r="W209" s="221"/>
      <c r="X209" s="199"/>
      <c r="Y209" s="218"/>
      <c r="Z209" s="218"/>
      <c r="AA209" s="218"/>
      <c r="AB209" s="218"/>
      <c r="AC209" s="218"/>
      <c r="AD209" s="218"/>
      <c r="AE209" s="218"/>
      <c r="AF209" s="218"/>
      <c r="AG209" s="228"/>
      <c r="AH209" s="229"/>
      <c r="AI209" s="229"/>
      <c r="AJ209" s="229"/>
      <c r="AK209" s="229"/>
      <c r="AL209" s="229"/>
      <c r="AM209" s="229"/>
      <c r="AN209" s="229"/>
      <c r="AO209" s="230"/>
      <c r="AP209" s="231"/>
      <c r="AQ209" s="231"/>
      <c r="AR209" s="231"/>
      <c r="AS209" s="231"/>
      <c r="AT209" s="204"/>
      <c r="AU209" s="208"/>
      <c r="AV209" s="205"/>
      <c r="AW209" s="192"/>
      <c r="AX209" s="193"/>
      <c r="AY209" s="198"/>
      <c r="AZ209" s="199"/>
      <c r="BA209" s="192"/>
      <c r="BB209" s="193"/>
      <c r="BC209" s="204"/>
      <c r="BD209" s="205"/>
      <c r="BE209" s="204"/>
      <c r="BF209" s="205"/>
      <c r="BG209" s="204"/>
      <c r="BH209" s="208"/>
      <c r="BI209" s="205"/>
    </row>
    <row r="210" spans="2:61" ht="16.5" customHeight="1" thickTop="1" thickBot="1">
      <c r="B210" s="183" t="s">
        <v>64</v>
      </c>
      <c r="C210" s="183"/>
      <c r="D210" s="183"/>
      <c r="E210" s="183"/>
      <c r="F210" s="183"/>
      <c r="G210" s="183"/>
      <c r="H210" s="183"/>
      <c r="I210" s="183"/>
      <c r="J210" s="183"/>
      <c r="K210" s="183"/>
      <c r="L210" s="183"/>
      <c r="M210" s="183"/>
      <c r="N210" s="183"/>
      <c r="O210" s="183"/>
      <c r="P210" s="183"/>
      <c r="Q210" s="183"/>
      <c r="R210" s="183"/>
      <c r="S210" s="183"/>
      <c r="T210" s="183"/>
      <c r="U210" s="183"/>
      <c r="V210" s="183"/>
      <c r="W210" s="183"/>
      <c r="X210" s="183"/>
      <c r="Y210" s="183"/>
      <c r="Z210" s="183"/>
      <c r="AA210" s="183"/>
      <c r="AB210" s="183"/>
      <c r="AC210" s="183"/>
      <c r="AD210" s="183"/>
      <c r="AE210" s="183"/>
      <c r="AF210" s="183"/>
      <c r="AG210" s="183"/>
      <c r="AH210" s="183"/>
      <c r="AI210" s="183"/>
      <c r="AJ210" s="183"/>
      <c r="AK210" s="183"/>
      <c r="AL210" s="183"/>
      <c r="AM210" s="183"/>
      <c r="AN210" s="183"/>
      <c r="AO210" s="183"/>
      <c r="AP210" s="183"/>
      <c r="AQ210" s="183"/>
      <c r="AR210" s="183"/>
      <c r="AS210" s="183"/>
      <c r="AT210" s="183"/>
      <c r="AU210" s="183"/>
      <c r="AV210" s="183"/>
      <c r="AW210" s="183"/>
      <c r="AX210" s="183"/>
      <c r="AY210" s="183"/>
      <c r="AZ210" s="183"/>
      <c r="BA210" s="183"/>
      <c r="BB210" s="183"/>
      <c r="BC210" s="183"/>
      <c r="BD210" s="183"/>
      <c r="BE210" s="183"/>
      <c r="BF210" s="183"/>
      <c r="BG210" s="183"/>
      <c r="BH210" s="183"/>
      <c r="BI210" s="183"/>
    </row>
    <row r="211" spans="2:61" ht="16.5" customHeight="1" thickTop="1" thickBot="1">
      <c r="B211" s="183"/>
      <c r="C211" s="183"/>
      <c r="D211" s="183"/>
      <c r="E211" s="183"/>
      <c r="F211" s="183"/>
      <c r="G211" s="183"/>
      <c r="H211" s="183"/>
      <c r="I211" s="183"/>
      <c r="J211" s="183"/>
      <c r="K211" s="183"/>
      <c r="L211" s="183"/>
      <c r="M211" s="183"/>
      <c r="N211" s="183"/>
      <c r="O211" s="183"/>
      <c r="P211" s="183"/>
      <c r="Q211" s="183"/>
      <c r="R211" s="183"/>
      <c r="S211" s="183"/>
      <c r="T211" s="183"/>
      <c r="U211" s="183"/>
      <c r="V211" s="183"/>
      <c r="W211" s="183"/>
      <c r="X211" s="183"/>
      <c r="Y211" s="183"/>
      <c r="Z211" s="183"/>
      <c r="AA211" s="183"/>
      <c r="AB211" s="183"/>
      <c r="AC211" s="183"/>
      <c r="AD211" s="183"/>
      <c r="AE211" s="183"/>
      <c r="AF211" s="183"/>
      <c r="AG211" s="183"/>
      <c r="AH211" s="183"/>
      <c r="AI211" s="183"/>
      <c r="AJ211" s="183"/>
      <c r="AK211" s="183"/>
      <c r="AL211" s="183"/>
      <c r="AM211" s="183"/>
      <c r="AN211" s="183"/>
      <c r="AO211" s="183"/>
      <c r="AP211" s="183"/>
      <c r="AQ211" s="183"/>
      <c r="AR211" s="183"/>
      <c r="AS211" s="183"/>
      <c r="AT211" s="183"/>
      <c r="AU211" s="183"/>
      <c r="AV211" s="183"/>
      <c r="AW211" s="183"/>
      <c r="AX211" s="183"/>
      <c r="AY211" s="183"/>
      <c r="AZ211" s="183"/>
      <c r="BA211" s="183"/>
      <c r="BB211" s="183"/>
      <c r="BC211" s="183"/>
      <c r="BD211" s="183"/>
      <c r="BE211" s="183"/>
      <c r="BF211" s="183"/>
      <c r="BG211" s="183"/>
      <c r="BH211" s="183"/>
      <c r="BI211" s="183"/>
    </row>
    <row r="212" spans="2:61" ht="16.5" customHeight="1" thickTop="1" thickBot="1">
      <c r="B212" s="183"/>
      <c r="C212" s="183"/>
      <c r="D212" s="183"/>
      <c r="E212" s="183"/>
      <c r="F212" s="183"/>
      <c r="G212" s="183"/>
      <c r="H212" s="183"/>
      <c r="I212" s="183"/>
      <c r="J212" s="183"/>
      <c r="K212" s="183"/>
      <c r="L212" s="183"/>
      <c r="M212" s="183"/>
      <c r="N212" s="183"/>
      <c r="O212" s="183"/>
      <c r="P212" s="183"/>
      <c r="Q212" s="183"/>
      <c r="R212" s="183"/>
      <c r="S212" s="183"/>
      <c r="T212" s="183"/>
      <c r="U212" s="183"/>
      <c r="V212" s="183"/>
      <c r="W212" s="183"/>
      <c r="X212" s="183"/>
      <c r="Y212" s="183"/>
      <c r="Z212" s="183"/>
      <c r="AA212" s="183"/>
      <c r="AB212" s="183"/>
      <c r="AC212" s="183"/>
      <c r="AD212" s="183"/>
      <c r="AE212" s="183"/>
      <c r="AF212" s="183"/>
      <c r="AG212" s="183"/>
      <c r="AH212" s="183"/>
      <c r="AI212" s="183"/>
      <c r="AJ212" s="183"/>
      <c r="AK212" s="183"/>
      <c r="AL212" s="183"/>
      <c r="AM212" s="183"/>
      <c r="AN212" s="183"/>
      <c r="AO212" s="183"/>
      <c r="AP212" s="183"/>
      <c r="AQ212" s="183"/>
      <c r="AR212" s="183"/>
      <c r="AS212" s="183"/>
      <c r="AT212" s="183"/>
      <c r="AU212" s="183"/>
      <c r="AV212" s="183"/>
      <c r="AW212" s="183"/>
      <c r="AX212" s="183"/>
      <c r="AY212" s="183"/>
      <c r="AZ212" s="183"/>
      <c r="BA212" s="183"/>
      <c r="BB212" s="183"/>
      <c r="BC212" s="183"/>
      <c r="BD212" s="183"/>
      <c r="BE212" s="183"/>
      <c r="BF212" s="183"/>
      <c r="BG212" s="183"/>
      <c r="BH212" s="183"/>
      <c r="BI212" s="183"/>
    </row>
    <row r="213" spans="2:61" ht="16.5" customHeight="1" thickTop="1" thickBot="1">
      <c r="B213" s="183"/>
      <c r="C213" s="183"/>
      <c r="D213" s="183"/>
      <c r="E213" s="183"/>
      <c r="F213" s="183"/>
      <c r="G213" s="183"/>
      <c r="H213" s="183"/>
      <c r="I213" s="183"/>
      <c r="J213" s="183"/>
      <c r="K213" s="183"/>
      <c r="L213" s="183"/>
      <c r="M213" s="183"/>
      <c r="N213" s="183"/>
      <c r="O213" s="183"/>
      <c r="P213" s="183"/>
      <c r="Q213" s="183"/>
      <c r="R213" s="183"/>
      <c r="S213" s="183"/>
      <c r="T213" s="183"/>
      <c r="U213" s="183"/>
      <c r="V213" s="183"/>
      <c r="W213" s="183"/>
      <c r="X213" s="183"/>
      <c r="Y213" s="183"/>
      <c r="Z213" s="183"/>
      <c r="AA213" s="183"/>
      <c r="AB213" s="183"/>
      <c r="AC213" s="183"/>
      <c r="AD213" s="183"/>
      <c r="AE213" s="183"/>
      <c r="AF213" s="183"/>
      <c r="AG213" s="183"/>
      <c r="AH213" s="183"/>
      <c r="AI213" s="183"/>
      <c r="AJ213" s="183"/>
      <c r="AK213" s="183"/>
      <c r="AL213" s="183"/>
      <c r="AM213" s="183"/>
      <c r="AN213" s="183"/>
      <c r="AO213" s="183"/>
      <c r="AP213" s="183"/>
      <c r="AQ213" s="183"/>
      <c r="AR213" s="183"/>
      <c r="AS213" s="183"/>
      <c r="AT213" s="183"/>
      <c r="AU213" s="183"/>
      <c r="AV213" s="183"/>
      <c r="AW213" s="183"/>
      <c r="AX213" s="183"/>
      <c r="AY213" s="183"/>
      <c r="AZ213" s="183"/>
      <c r="BA213" s="183"/>
      <c r="BB213" s="183"/>
      <c r="BC213" s="183"/>
      <c r="BD213" s="183"/>
      <c r="BE213" s="183"/>
      <c r="BF213" s="183"/>
      <c r="BG213" s="183"/>
      <c r="BH213" s="183"/>
      <c r="BI213" s="183"/>
    </row>
    <row r="214" spans="2:61" ht="16.5" customHeight="1" thickTop="1" thickBot="1">
      <c r="B214" s="146"/>
      <c r="C214" s="146"/>
      <c r="D214" s="146"/>
      <c r="E214" s="146"/>
      <c r="F214" s="146"/>
      <c r="G214" s="146"/>
      <c r="H214" s="146"/>
      <c r="I214" s="146"/>
      <c r="J214" s="146"/>
      <c r="K214" s="146"/>
      <c r="L214" s="146"/>
      <c r="M214" s="146"/>
      <c r="N214" s="146"/>
      <c r="O214" s="146"/>
      <c r="P214" s="146"/>
      <c r="Q214" s="146"/>
      <c r="R214" s="146"/>
      <c r="S214" s="146"/>
      <c r="T214" s="146"/>
      <c r="U214" s="146"/>
      <c r="V214" s="146"/>
      <c r="W214" s="146"/>
      <c r="X214" s="146"/>
      <c r="Y214" s="146"/>
      <c r="Z214" s="146"/>
      <c r="AA214" s="146"/>
      <c r="AB214" s="146"/>
      <c r="AC214" s="146"/>
      <c r="AD214" s="146"/>
      <c r="AE214" s="146"/>
      <c r="AF214" s="146"/>
      <c r="AG214" s="146"/>
      <c r="AH214" s="146"/>
      <c r="AI214" s="146"/>
      <c r="AJ214" s="146"/>
      <c r="AK214" s="146"/>
      <c r="AL214" s="146"/>
      <c r="AM214" s="146"/>
      <c r="AN214" s="146"/>
      <c r="AO214" s="146"/>
      <c r="AP214" s="146"/>
      <c r="AQ214" s="146"/>
      <c r="AR214" s="146"/>
      <c r="AS214" s="146"/>
      <c r="AT214" s="146"/>
      <c r="AU214" s="146"/>
      <c r="AV214" s="146"/>
      <c r="AW214" s="146"/>
      <c r="AX214" s="146"/>
      <c r="AY214" s="146"/>
      <c r="AZ214" s="146"/>
      <c r="BA214" s="146"/>
      <c r="BB214" s="146"/>
      <c r="BC214" s="146"/>
      <c r="BD214" s="146"/>
      <c r="BE214" s="146"/>
      <c r="BF214" s="146"/>
      <c r="BG214" s="146"/>
      <c r="BH214" s="146"/>
      <c r="BI214" s="146"/>
    </row>
    <row r="215" spans="2:61" ht="16.5" customHeight="1" thickTop="1" thickBot="1">
      <c r="B215" s="146"/>
      <c r="C215" s="146"/>
      <c r="D215" s="146"/>
      <c r="E215" s="146"/>
      <c r="F215" s="146"/>
      <c r="G215" s="146"/>
      <c r="H215" s="146"/>
      <c r="I215" s="146"/>
      <c r="J215" s="146"/>
      <c r="K215" s="146"/>
      <c r="L215" s="146"/>
      <c r="M215" s="146"/>
      <c r="N215" s="146"/>
      <c r="O215" s="146"/>
      <c r="P215" s="146"/>
      <c r="Q215" s="146"/>
      <c r="R215" s="146"/>
      <c r="S215" s="146"/>
      <c r="T215" s="146"/>
      <c r="U215" s="146"/>
      <c r="V215" s="146"/>
      <c r="W215" s="146"/>
      <c r="X215" s="146"/>
      <c r="Y215" s="146"/>
      <c r="Z215" s="146"/>
      <c r="AA215" s="146"/>
      <c r="AB215" s="146"/>
      <c r="AC215" s="146"/>
      <c r="AD215" s="146"/>
      <c r="AE215" s="146"/>
      <c r="AF215" s="146"/>
      <c r="AG215" s="146"/>
      <c r="AH215" s="146"/>
      <c r="AI215" s="146"/>
      <c r="AJ215" s="146"/>
      <c r="AK215" s="146"/>
      <c r="AL215" s="146"/>
      <c r="AM215" s="146"/>
      <c r="AN215" s="146"/>
      <c r="AO215" s="146"/>
      <c r="AP215" s="146"/>
      <c r="AQ215" s="146"/>
      <c r="AR215" s="146"/>
      <c r="AS215" s="146"/>
      <c r="AT215" s="146"/>
      <c r="AU215" s="146"/>
      <c r="AV215" s="146"/>
      <c r="AW215" s="146"/>
      <c r="AX215" s="146"/>
      <c r="AY215" s="146"/>
      <c r="AZ215" s="146"/>
      <c r="BA215" s="146"/>
      <c r="BB215" s="146"/>
      <c r="BC215" s="146"/>
      <c r="BD215" s="146"/>
      <c r="BE215" s="146"/>
      <c r="BF215" s="146"/>
      <c r="BG215" s="146"/>
      <c r="BH215" s="146"/>
      <c r="BI215" s="146"/>
    </row>
    <row r="216" spans="2:61" ht="15" customHeight="1" thickTop="1" thickBot="1">
      <c r="B216" s="186" t="s">
        <v>65</v>
      </c>
      <c r="C216" s="186"/>
      <c r="D216" s="186"/>
      <c r="E216" s="186"/>
      <c r="F216" s="186"/>
      <c r="G216" s="186"/>
      <c r="H216" s="186" t="s">
        <v>66</v>
      </c>
      <c r="I216" s="186"/>
      <c r="J216" s="186"/>
      <c r="K216" s="186"/>
      <c r="L216" s="186"/>
      <c r="M216" s="186"/>
      <c r="N216" s="186" t="s">
        <v>67</v>
      </c>
      <c r="O216" s="186"/>
      <c r="P216" s="186"/>
      <c r="Q216" s="186"/>
      <c r="R216" s="186"/>
      <c r="S216" s="186"/>
      <c r="T216" s="186" t="s">
        <v>68</v>
      </c>
      <c r="U216" s="186"/>
      <c r="V216" s="186"/>
      <c r="W216" s="186"/>
      <c r="X216" s="186"/>
      <c r="Y216" s="186"/>
      <c r="Z216" s="186"/>
      <c r="AA216" s="186"/>
      <c r="AB216" s="186"/>
      <c r="AC216" s="186"/>
      <c r="AD216" s="186"/>
      <c r="AE216" s="186"/>
      <c r="AF216" s="186"/>
      <c r="AG216" s="186" t="s">
        <v>69</v>
      </c>
      <c r="AH216" s="186"/>
      <c r="AI216" s="186"/>
      <c r="AJ216" s="186"/>
      <c r="AK216" s="186"/>
      <c r="AL216" s="186"/>
      <c r="AM216" s="186"/>
      <c r="AN216" s="186"/>
      <c r="AO216" s="186"/>
      <c r="AP216" s="186" t="s">
        <v>70</v>
      </c>
      <c r="AQ216" s="186"/>
      <c r="AR216" s="186"/>
      <c r="AS216" s="186"/>
      <c r="AT216" s="186"/>
      <c r="AU216" s="186"/>
      <c r="AV216" s="186"/>
      <c r="AW216" s="186"/>
      <c r="AX216" s="186"/>
      <c r="AY216" s="186"/>
      <c r="AZ216" s="187" t="s">
        <v>71</v>
      </c>
      <c r="BA216" s="187"/>
      <c r="BB216" s="187"/>
      <c r="BC216" s="187"/>
      <c r="BD216" s="187"/>
      <c r="BE216" s="187"/>
      <c r="BF216" s="187"/>
      <c r="BG216" s="187"/>
      <c r="BH216" s="187"/>
      <c r="BI216" s="187"/>
    </row>
    <row r="217" spans="2:61" ht="15" customHeight="1" thickTop="1" thickBot="1">
      <c r="B217" s="186"/>
      <c r="C217" s="186"/>
      <c r="D217" s="186"/>
      <c r="E217" s="186"/>
      <c r="F217" s="186"/>
      <c r="G217" s="186"/>
      <c r="H217" s="186"/>
      <c r="I217" s="186"/>
      <c r="J217" s="186"/>
      <c r="K217" s="186"/>
      <c r="L217" s="186"/>
      <c r="M217" s="186"/>
      <c r="N217" s="186"/>
      <c r="O217" s="186"/>
      <c r="P217" s="186"/>
      <c r="Q217" s="186"/>
      <c r="R217" s="186"/>
      <c r="S217" s="186"/>
      <c r="T217" s="186"/>
      <c r="U217" s="186"/>
      <c r="V217" s="186"/>
      <c r="W217" s="186"/>
      <c r="X217" s="186"/>
      <c r="Y217" s="186"/>
      <c r="Z217" s="186"/>
      <c r="AA217" s="186"/>
      <c r="AB217" s="186"/>
      <c r="AC217" s="186"/>
      <c r="AD217" s="186"/>
      <c r="AE217" s="186"/>
      <c r="AF217" s="186"/>
      <c r="AG217" s="186"/>
      <c r="AH217" s="186"/>
      <c r="AI217" s="186"/>
      <c r="AJ217" s="186"/>
      <c r="AK217" s="186"/>
      <c r="AL217" s="186"/>
      <c r="AM217" s="186"/>
      <c r="AN217" s="186"/>
      <c r="AO217" s="186"/>
      <c r="AP217" s="186"/>
      <c r="AQ217" s="186"/>
      <c r="AR217" s="186"/>
      <c r="AS217" s="186"/>
      <c r="AT217" s="186"/>
      <c r="AU217" s="186"/>
      <c r="AV217" s="186"/>
      <c r="AW217" s="186"/>
      <c r="AX217" s="186"/>
      <c r="AY217" s="186"/>
      <c r="AZ217" s="187"/>
      <c r="BA217" s="187"/>
      <c r="BB217" s="187"/>
      <c r="BC217" s="187"/>
      <c r="BD217" s="187"/>
      <c r="BE217" s="187"/>
      <c r="BF217" s="187"/>
      <c r="BG217" s="187"/>
      <c r="BH217" s="187"/>
      <c r="BI217" s="187"/>
    </row>
    <row r="218" spans="2:61" ht="15" customHeight="1" thickTop="1" thickBot="1">
      <c r="B218" s="186"/>
      <c r="C218" s="186"/>
      <c r="D218" s="186"/>
      <c r="E218" s="186"/>
      <c r="F218" s="186"/>
      <c r="G218" s="186"/>
      <c r="H218" s="186"/>
      <c r="I218" s="186"/>
      <c r="J218" s="186"/>
      <c r="K218" s="186"/>
      <c r="L218" s="186"/>
      <c r="M218" s="186"/>
      <c r="N218" s="186"/>
      <c r="O218" s="186"/>
      <c r="P218" s="186"/>
      <c r="Q218" s="186"/>
      <c r="R218" s="186"/>
      <c r="S218" s="186"/>
      <c r="T218" s="186"/>
      <c r="U218" s="186"/>
      <c r="V218" s="186"/>
      <c r="W218" s="186"/>
      <c r="X218" s="186"/>
      <c r="Y218" s="186"/>
      <c r="Z218" s="186"/>
      <c r="AA218" s="186"/>
      <c r="AB218" s="186"/>
      <c r="AC218" s="186"/>
      <c r="AD218" s="186"/>
      <c r="AE218" s="186"/>
      <c r="AF218" s="186"/>
      <c r="AG218" s="186"/>
      <c r="AH218" s="186"/>
      <c r="AI218" s="186"/>
      <c r="AJ218" s="186"/>
      <c r="AK218" s="186"/>
      <c r="AL218" s="186"/>
      <c r="AM218" s="186"/>
      <c r="AN218" s="186"/>
      <c r="AO218" s="186"/>
      <c r="AP218" s="186"/>
      <c r="AQ218" s="186"/>
      <c r="AR218" s="186"/>
      <c r="AS218" s="186"/>
      <c r="AT218" s="186"/>
      <c r="AU218" s="186"/>
      <c r="AV218" s="186"/>
      <c r="AW218" s="186"/>
      <c r="AX218" s="186"/>
      <c r="AY218" s="186"/>
      <c r="AZ218" s="187"/>
      <c r="BA218" s="187"/>
      <c r="BB218" s="187"/>
      <c r="BC218" s="187"/>
      <c r="BD218" s="187"/>
      <c r="BE218" s="187"/>
      <c r="BF218" s="187"/>
      <c r="BG218" s="187"/>
      <c r="BH218" s="187"/>
      <c r="BI218" s="187"/>
    </row>
    <row r="219" spans="2:61" ht="16.5" customHeight="1" thickTop="1" thickBot="1">
      <c r="B219" s="218" t="s">
        <v>129</v>
      </c>
      <c r="C219" s="218"/>
      <c r="D219" s="218"/>
      <c r="E219" s="218"/>
      <c r="F219" s="218"/>
      <c r="G219" s="218"/>
      <c r="H219" s="655" t="s">
        <v>129</v>
      </c>
      <c r="I219" s="655"/>
      <c r="J219" s="655"/>
      <c r="K219" s="655"/>
      <c r="L219" s="655"/>
      <c r="M219" s="655"/>
      <c r="N219" s="218" t="s">
        <v>129</v>
      </c>
      <c r="O219" s="218"/>
      <c r="P219" s="218"/>
      <c r="Q219" s="218"/>
      <c r="R219" s="218"/>
      <c r="S219" s="218"/>
      <c r="T219" s="218" t="s">
        <v>129</v>
      </c>
      <c r="U219" s="218"/>
      <c r="V219" s="218"/>
      <c r="W219" s="218"/>
      <c r="X219" s="218"/>
      <c r="Y219" s="218"/>
      <c r="Z219" s="218"/>
      <c r="AA219" s="218"/>
      <c r="AB219" s="218"/>
      <c r="AC219" s="218"/>
      <c r="AD219" s="218"/>
      <c r="AE219" s="218"/>
      <c r="AF219" s="218"/>
      <c r="AG219" s="218" t="s">
        <v>129</v>
      </c>
      <c r="AH219" s="218"/>
      <c r="AI219" s="218"/>
      <c r="AJ219" s="218"/>
      <c r="AK219" s="218"/>
      <c r="AL219" s="218"/>
      <c r="AM219" s="218"/>
      <c r="AN219" s="218"/>
      <c r="AO219" s="218"/>
      <c r="AP219" s="231" t="s">
        <v>129</v>
      </c>
      <c r="AQ219" s="231"/>
      <c r="AR219" s="231"/>
      <c r="AS219" s="231"/>
      <c r="AT219" s="231"/>
      <c r="AU219" s="231"/>
      <c r="AV219" s="231"/>
      <c r="AW219" s="231"/>
      <c r="AX219" s="231"/>
      <c r="AY219" s="231"/>
      <c r="AZ219" s="182" t="s">
        <v>129</v>
      </c>
      <c r="BA219" s="182"/>
      <c r="BB219" s="182"/>
      <c r="BC219" s="182"/>
      <c r="BD219" s="182"/>
      <c r="BE219" s="182"/>
      <c r="BF219" s="182"/>
      <c r="BG219" s="182"/>
      <c r="BH219" s="182"/>
      <c r="BI219" s="182"/>
    </row>
    <row r="220" spans="2:61" ht="16.5" customHeight="1" thickTop="1" thickBot="1">
      <c r="B220" s="218"/>
      <c r="C220" s="218"/>
      <c r="D220" s="218"/>
      <c r="E220" s="218"/>
      <c r="F220" s="218"/>
      <c r="G220" s="218"/>
      <c r="H220" s="655"/>
      <c r="I220" s="655"/>
      <c r="J220" s="655"/>
      <c r="K220" s="655"/>
      <c r="L220" s="655"/>
      <c r="M220" s="655"/>
      <c r="N220" s="218"/>
      <c r="O220" s="218"/>
      <c r="P220" s="218"/>
      <c r="Q220" s="218"/>
      <c r="R220" s="218"/>
      <c r="S220" s="218"/>
      <c r="T220" s="218"/>
      <c r="U220" s="218"/>
      <c r="V220" s="218"/>
      <c r="W220" s="218"/>
      <c r="X220" s="218"/>
      <c r="Y220" s="218"/>
      <c r="Z220" s="218"/>
      <c r="AA220" s="218"/>
      <c r="AB220" s="218"/>
      <c r="AC220" s="218"/>
      <c r="AD220" s="218"/>
      <c r="AE220" s="218"/>
      <c r="AF220" s="218"/>
      <c r="AG220" s="218"/>
      <c r="AH220" s="218"/>
      <c r="AI220" s="218"/>
      <c r="AJ220" s="218"/>
      <c r="AK220" s="218"/>
      <c r="AL220" s="218"/>
      <c r="AM220" s="218"/>
      <c r="AN220" s="218"/>
      <c r="AO220" s="218"/>
      <c r="AP220" s="231"/>
      <c r="AQ220" s="231"/>
      <c r="AR220" s="231"/>
      <c r="AS220" s="231"/>
      <c r="AT220" s="231"/>
      <c r="AU220" s="231"/>
      <c r="AV220" s="231"/>
      <c r="AW220" s="231"/>
      <c r="AX220" s="231"/>
      <c r="AY220" s="231"/>
      <c r="AZ220" s="182"/>
      <c r="BA220" s="182"/>
      <c r="BB220" s="182"/>
      <c r="BC220" s="182"/>
      <c r="BD220" s="182"/>
      <c r="BE220" s="182"/>
      <c r="BF220" s="182"/>
      <c r="BG220" s="182"/>
      <c r="BH220" s="182"/>
      <c r="BI220" s="182"/>
    </row>
    <row r="221" spans="2:61" ht="16.5" customHeight="1" thickTop="1" thickBot="1">
      <c r="B221" s="218"/>
      <c r="C221" s="218"/>
      <c r="D221" s="218"/>
      <c r="E221" s="218"/>
      <c r="F221" s="218"/>
      <c r="G221" s="218"/>
      <c r="H221" s="655"/>
      <c r="I221" s="655"/>
      <c r="J221" s="655"/>
      <c r="K221" s="655"/>
      <c r="L221" s="655"/>
      <c r="M221" s="655"/>
      <c r="N221" s="218"/>
      <c r="O221" s="218"/>
      <c r="P221" s="218"/>
      <c r="Q221" s="218"/>
      <c r="R221" s="218"/>
      <c r="S221" s="218"/>
      <c r="T221" s="218"/>
      <c r="U221" s="218"/>
      <c r="V221" s="218"/>
      <c r="W221" s="218"/>
      <c r="X221" s="218"/>
      <c r="Y221" s="218"/>
      <c r="Z221" s="218"/>
      <c r="AA221" s="218"/>
      <c r="AB221" s="218"/>
      <c r="AC221" s="218"/>
      <c r="AD221" s="218"/>
      <c r="AE221" s="218"/>
      <c r="AF221" s="218"/>
      <c r="AG221" s="218"/>
      <c r="AH221" s="218"/>
      <c r="AI221" s="218"/>
      <c r="AJ221" s="218"/>
      <c r="AK221" s="218"/>
      <c r="AL221" s="218"/>
      <c r="AM221" s="218"/>
      <c r="AN221" s="218"/>
      <c r="AO221" s="218"/>
      <c r="AP221" s="231"/>
      <c r="AQ221" s="231"/>
      <c r="AR221" s="231"/>
      <c r="AS221" s="231"/>
      <c r="AT221" s="231"/>
      <c r="AU221" s="231"/>
      <c r="AV221" s="231"/>
      <c r="AW221" s="231"/>
      <c r="AX221" s="231"/>
      <c r="AY221" s="231"/>
      <c r="AZ221" s="182"/>
      <c r="BA221" s="182"/>
      <c r="BB221" s="182"/>
      <c r="BC221" s="182"/>
      <c r="BD221" s="182"/>
      <c r="BE221" s="182"/>
      <c r="BF221" s="182"/>
      <c r="BG221" s="182"/>
      <c r="BH221" s="182"/>
      <c r="BI221" s="182"/>
    </row>
    <row r="222" spans="2:61" ht="15.75" customHeight="1" thickTop="1" thickBot="1">
      <c r="B222" s="183" t="s">
        <v>72</v>
      </c>
      <c r="C222" s="183"/>
      <c r="D222" s="183"/>
      <c r="E222" s="183"/>
      <c r="F222" s="183"/>
      <c r="G222" s="183"/>
      <c r="H222" s="183"/>
      <c r="I222" s="183"/>
      <c r="J222" s="183"/>
      <c r="K222" s="183"/>
      <c r="L222" s="183"/>
      <c r="M222" s="183"/>
      <c r="N222" s="183"/>
      <c r="O222" s="183"/>
      <c r="P222" s="183"/>
      <c r="Q222" s="183"/>
      <c r="R222" s="183"/>
      <c r="S222" s="183"/>
      <c r="T222" s="183"/>
      <c r="U222" s="183"/>
      <c r="V222" s="183"/>
      <c r="W222" s="183"/>
      <c r="X222" s="183"/>
      <c r="Y222" s="183"/>
      <c r="Z222" s="183"/>
      <c r="AA222" s="183"/>
      <c r="AB222" s="183"/>
      <c r="AC222" s="183"/>
      <c r="AD222" s="183"/>
      <c r="AE222" s="183"/>
      <c r="AF222" s="183"/>
      <c r="AG222" s="183"/>
      <c r="AH222" s="183"/>
      <c r="AI222" s="183"/>
      <c r="AJ222" s="183"/>
      <c r="AK222" s="183"/>
      <c r="AL222" s="183"/>
      <c r="AM222" s="183"/>
      <c r="AN222" s="183"/>
      <c r="AO222" s="183"/>
      <c r="AP222" s="183"/>
      <c r="AQ222" s="183"/>
      <c r="AR222" s="183"/>
      <c r="AS222" s="183"/>
      <c r="AT222" s="183"/>
      <c r="AU222" s="183"/>
      <c r="AV222" s="183"/>
      <c r="AW222" s="183"/>
      <c r="AX222" s="183"/>
      <c r="AY222" s="183"/>
      <c r="AZ222" s="183"/>
      <c r="BA222" s="183"/>
      <c r="BB222" s="183"/>
      <c r="BC222" s="183"/>
      <c r="BD222" s="183"/>
      <c r="BE222" s="183"/>
      <c r="BF222" s="183"/>
      <c r="BG222" s="183"/>
      <c r="BH222" s="183"/>
      <c r="BI222" s="183"/>
    </row>
    <row r="223" spans="2:61" ht="15" customHeight="1" thickTop="1" thickBot="1">
      <c r="B223" s="183"/>
      <c r="C223" s="183"/>
      <c r="D223" s="183"/>
      <c r="E223" s="183"/>
      <c r="F223" s="183"/>
      <c r="G223" s="183"/>
      <c r="H223" s="183"/>
      <c r="I223" s="183"/>
      <c r="J223" s="183"/>
      <c r="K223" s="183"/>
      <c r="L223" s="183"/>
      <c r="M223" s="183"/>
      <c r="N223" s="183"/>
      <c r="O223" s="183"/>
      <c r="P223" s="183"/>
      <c r="Q223" s="183"/>
      <c r="R223" s="183"/>
      <c r="S223" s="183"/>
      <c r="T223" s="183"/>
      <c r="U223" s="183"/>
      <c r="V223" s="183"/>
      <c r="W223" s="183"/>
      <c r="X223" s="183"/>
      <c r="Y223" s="183"/>
      <c r="Z223" s="183"/>
      <c r="AA223" s="183"/>
      <c r="AB223" s="183"/>
      <c r="AC223" s="183"/>
      <c r="AD223" s="183"/>
      <c r="AE223" s="183"/>
      <c r="AF223" s="183"/>
      <c r="AG223" s="183"/>
      <c r="AH223" s="183"/>
      <c r="AI223" s="183"/>
      <c r="AJ223" s="183"/>
      <c r="AK223" s="183"/>
      <c r="AL223" s="183"/>
      <c r="AM223" s="183"/>
      <c r="AN223" s="183"/>
      <c r="AO223" s="183"/>
      <c r="AP223" s="183"/>
      <c r="AQ223" s="183"/>
      <c r="AR223" s="183"/>
      <c r="AS223" s="183"/>
      <c r="AT223" s="183"/>
      <c r="AU223" s="183"/>
      <c r="AV223" s="183"/>
      <c r="AW223" s="183"/>
      <c r="AX223" s="183"/>
      <c r="AY223" s="183"/>
      <c r="AZ223" s="183"/>
      <c r="BA223" s="183"/>
      <c r="BB223" s="183"/>
      <c r="BC223" s="183"/>
      <c r="BD223" s="183"/>
      <c r="BE223" s="183"/>
      <c r="BF223" s="183"/>
      <c r="BG223" s="183"/>
      <c r="BH223" s="183"/>
      <c r="BI223" s="183"/>
    </row>
    <row r="224" spans="2:61" ht="15" customHeight="1" thickTop="1" thickBot="1">
      <c r="B224" s="183"/>
      <c r="C224" s="183"/>
      <c r="D224" s="183"/>
      <c r="E224" s="183"/>
      <c r="F224" s="183"/>
      <c r="G224" s="183"/>
      <c r="H224" s="183"/>
      <c r="I224" s="183"/>
      <c r="J224" s="183"/>
      <c r="K224" s="183"/>
      <c r="L224" s="183"/>
      <c r="M224" s="183"/>
      <c r="N224" s="183"/>
      <c r="O224" s="183"/>
      <c r="P224" s="183"/>
      <c r="Q224" s="183"/>
      <c r="R224" s="183"/>
      <c r="S224" s="183"/>
      <c r="T224" s="183"/>
      <c r="U224" s="183"/>
      <c r="V224" s="183"/>
      <c r="W224" s="183"/>
      <c r="X224" s="183"/>
      <c r="Y224" s="183"/>
      <c r="Z224" s="183"/>
      <c r="AA224" s="183"/>
      <c r="AB224" s="183"/>
      <c r="AC224" s="183"/>
      <c r="AD224" s="183"/>
      <c r="AE224" s="183"/>
      <c r="AF224" s="183"/>
      <c r="AG224" s="183"/>
      <c r="AH224" s="183"/>
      <c r="AI224" s="183"/>
      <c r="AJ224" s="183"/>
      <c r="AK224" s="183"/>
      <c r="AL224" s="183"/>
      <c r="AM224" s="183"/>
      <c r="AN224" s="183"/>
      <c r="AO224" s="183"/>
      <c r="AP224" s="183"/>
      <c r="AQ224" s="183"/>
      <c r="AR224" s="183"/>
      <c r="AS224" s="183"/>
      <c r="AT224" s="183"/>
      <c r="AU224" s="183"/>
      <c r="AV224" s="183"/>
      <c r="AW224" s="183"/>
      <c r="AX224" s="183"/>
      <c r="AY224" s="183"/>
      <c r="AZ224" s="183"/>
      <c r="BA224" s="183"/>
      <c r="BB224" s="183"/>
      <c r="BC224" s="183"/>
      <c r="BD224" s="183"/>
      <c r="BE224" s="183"/>
      <c r="BF224" s="183"/>
      <c r="BG224" s="183"/>
      <c r="BH224" s="183"/>
      <c r="BI224" s="183"/>
    </row>
    <row r="225" spans="1:63" ht="15.75" customHeight="1" thickTop="1" thickBot="1">
      <c r="B225" s="183"/>
      <c r="C225" s="183"/>
      <c r="D225" s="183"/>
      <c r="E225" s="183"/>
      <c r="F225" s="183"/>
      <c r="G225" s="183"/>
      <c r="H225" s="183"/>
      <c r="I225" s="183"/>
      <c r="J225" s="183"/>
      <c r="K225" s="183"/>
      <c r="L225" s="183"/>
      <c r="M225" s="183"/>
      <c r="N225" s="183"/>
      <c r="O225" s="183"/>
      <c r="P225" s="183"/>
      <c r="Q225" s="183"/>
      <c r="R225" s="183"/>
      <c r="S225" s="183"/>
      <c r="T225" s="183"/>
      <c r="U225" s="183"/>
      <c r="V225" s="183"/>
      <c r="W225" s="183"/>
      <c r="X225" s="183"/>
      <c r="Y225" s="183"/>
      <c r="Z225" s="183"/>
      <c r="AA225" s="183"/>
      <c r="AB225" s="183"/>
      <c r="AC225" s="183"/>
      <c r="AD225" s="183"/>
      <c r="AE225" s="183"/>
      <c r="AF225" s="183"/>
      <c r="AG225" s="183"/>
      <c r="AH225" s="183"/>
      <c r="AI225" s="183"/>
      <c r="AJ225" s="183"/>
      <c r="AK225" s="183"/>
      <c r="AL225" s="183"/>
      <c r="AM225" s="183"/>
      <c r="AN225" s="183"/>
      <c r="AO225" s="183"/>
      <c r="AP225" s="183"/>
      <c r="AQ225" s="183"/>
      <c r="AR225" s="183"/>
      <c r="AS225" s="183"/>
      <c r="AT225" s="183"/>
      <c r="AU225" s="183"/>
      <c r="AV225" s="183"/>
      <c r="AW225" s="183"/>
      <c r="AX225" s="183"/>
      <c r="AY225" s="183"/>
      <c r="AZ225" s="183"/>
      <c r="BA225" s="183"/>
      <c r="BB225" s="183"/>
      <c r="BC225" s="183"/>
      <c r="BD225" s="183"/>
      <c r="BE225" s="183"/>
      <c r="BF225" s="183"/>
      <c r="BG225" s="183"/>
      <c r="BH225" s="183"/>
      <c r="BI225" s="183"/>
    </row>
    <row r="226" spans="1:63" ht="15.75" customHeight="1" thickTop="1" thickBot="1">
      <c r="B226" s="146"/>
      <c r="C226" s="146"/>
      <c r="D226" s="146"/>
      <c r="E226" s="146"/>
      <c r="F226" s="146"/>
      <c r="G226" s="146"/>
      <c r="H226" s="146"/>
      <c r="I226" s="146"/>
      <c r="J226" s="146"/>
      <c r="K226" s="146"/>
      <c r="L226" s="146"/>
      <c r="M226" s="146"/>
      <c r="N226" s="146"/>
      <c r="O226" s="146"/>
      <c r="P226" s="146"/>
      <c r="Q226" s="146"/>
      <c r="R226" s="146"/>
      <c r="S226" s="146"/>
      <c r="T226" s="146"/>
      <c r="U226" s="146"/>
      <c r="V226" s="146"/>
      <c r="W226" s="146"/>
      <c r="X226" s="146"/>
      <c r="Y226" s="146"/>
      <c r="Z226" s="146"/>
      <c r="AA226" s="146"/>
      <c r="AB226" s="146"/>
      <c r="AC226" s="146"/>
      <c r="AD226" s="146"/>
      <c r="AE226" s="146"/>
      <c r="AF226" s="146"/>
      <c r="AG226" s="146"/>
      <c r="AH226" s="146"/>
      <c r="AI226" s="146"/>
      <c r="AJ226" s="146"/>
      <c r="AK226" s="146"/>
      <c r="AL226" s="146"/>
      <c r="AM226" s="146"/>
      <c r="AN226" s="146"/>
      <c r="AO226" s="146"/>
      <c r="AP226" s="146"/>
      <c r="AQ226" s="146"/>
      <c r="AR226" s="146"/>
      <c r="AS226" s="146"/>
      <c r="AT226" s="146"/>
      <c r="AU226" s="146"/>
      <c r="AV226" s="146"/>
      <c r="AW226" s="146"/>
      <c r="AX226" s="146"/>
      <c r="AY226" s="146"/>
      <c r="AZ226" s="146"/>
      <c r="BA226" s="146"/>
      <c r="BB226" s="146"/>
      <c r="BC226" s="146"/>
      <c r="BD226" s="146"/>
      <c r="BE226" s="146"/>
      <c r="BF226" s="146"/>
      <c r="BG226" s="146"/>
      <c r="BH226" s="146"/>
      <c r="BI226" s="146"/>
    </row>
    <row r="227" spans="1:63" ht="15" customHeight="1" thickTop="1" thickBot="1">
      <c r="B227" s="146"/>
      <c r="C227" s="146"/>
      <c r="D227" s="146"/>
      <c r="E227" s="146"/>
      <c r="F227" s="146"/>
      <c r="G227" s="146"/>
      <c r="H227" s="146"/>
      <c r="I227" s="146"/>
      <c r="J227" s="146"/>
      <c r="K227" s="146"/>
      <c r="L227" s="146"/>
      <c r="M227" s="146"/>
      <c r="N227" s="146"/>
      <c r="O227" s="146"/>
      <c r="P227" s="146"/>
      <c r="Q227" s="146"/>
      <c r="R227" s="146"/>
      <c r="S227" s="146"/>
      <c r="T227" s="146"/>
      <c r="U227" s="146"/>
      <c r="V227" s="146"/>
      <c r="W227" s="146"/>
      <c r="X227" s="146"/>
      <c r="Y227" s="146"/>
      <c r="Z227" s="146"/>
      <c r="AA227" s="146"/>
      <c r="AB227" s="146"/>
      <c r="AC227" s="146"/>
      <c r="AD227" s="146"/>
      <c r="AE227" s="146"/>
      <c r="AF227" s="146"/>
      <c r="AG227" s="146"/>
      <c r="AH227" s="146"/>
      <c r="AI227" s="146"/>
      <c r="AJ227" s="146"/>
      <c r="AK227" s="146"/>
      <c r="AL227" s="146"/>
      <c r="AM227" s="146"/>
      <c r="AN227" s="146"/>
      <c r="AO227" s="146"/>
      <c r="AP227" s="146"/>
      <c r="AQ227" s="146"/>
      <c r="AR227" s="146"/>
      <c r="AS227" s="146"/>
      <c r="AT227" s="146"/>
      <c r="AU227" s="146"/>
      <c r="AV227" s="146"/>
      <c r="AW227" s="146"/>
      <c r="AX227" s="146"/>
      <c r="AY227" s="146"/>
      <c r="AZ227" s="146"/>
      <c r="BA227" s="146"/>
      <c r="BB227" s="146"/>
      <c r="BC227" s="146"/>
      <c r="BD227" s="146"/>
      <c r="BE227" s="146"/>
      <c r="BF227" s="146"/>
      <c r="BG227" s="146"/>
      <c r="BH227" s="146"/>
      <c r="BI227" s="146"/>
    </row>
    <row r="228" spans="1:63" ht="15" customHeight="1" thickTop="1" thickBot="1">
      <c r="B228" s="124" t="s">
        <v>73</v>
      </c>
      <c r="C228" s="124"/>
      <c r="D228" s="124"/>
      <c r="E228" s="124"/>
      <c r="F228" s="124"/>
      <c r="G228" s="124"/>
      <c r="H228" s="184" t="s">
        <v>74</v>
      </c>
      <c r="I228" s="184"/>
      <c r="J228" s="184"/>
      <c r="K228" s="184"/>
      <c r="L228" s="184"/>
      <c r="M228" s="184"/>
      <c r="N228" s="124" t="s">
        <v>75</v>
      </c>
      <c r="O228" s="124"/>
      <c r="P228" s="124"/>
      <c r="Q228" s="124"/>
      <c r="R228" s="124"/>
      <c r="S228" s="124"/>
      <c r="T228" s="124" t="s">
        <v>76</v>
      </c>
      <c r="U228" s="124"/>
      <c r="V228" s="124"/>
      <c r="W228" s="124"/>
      <c r="X228" s="124"/>
      <c r="Y228" s="124"/>
      <c r="Z228" s="124"/>
      <c r="AA228" s="124"/>
      <c r="AB228" s="124"/>
      <c r="AC228" s="124"/>
      <c r="AD228" s="124" t="s">
        <v>77</v>
      </c>
      <c r="AE228" s="124"/>
      <c r="AF228" s="124"/>
      <c r="AG228" s="124"/>
      <c r="AH228" s="124"/>
      <c r="AI228" s="124"/>
      <c r="AJ228" s="124" t="s">
        <v>160</v>
      </c>
      <c r="AK228" s="124"/>
      <c r="AL228" s="124"/>
      <c r="AM228" s="124"/>
      <c r="AN228" s="124"/>
      <c r="AO228" s="124"/>
      <c r="AP228" s="124" t="s">
        <v>78</v>
      </c>
      <c r="AQ228" s="124"/>
      <c r="AR228" s="124"/>
      <c r="AS228" s="124"/>
      <c r="AT228" s="124"/>
      <c r="AU228" s="124"/>
      <c r="AV228" s="124" t="s">
        <v>79</v>
      </c>
      <c r="AW228" s="124"/>
      <c r="AX228" s="124"/>
      <c r="AY228" s="124"/>
      <c r="AZ228" s="124"/>
      <c r="BA228" s="124"/>
      <c r="BB228" s="125" t="s">
        <v>80</v>
      </c>
      <c r="BC228" s="125"/>
      <c r="BD228" s="125"/>
      <c r="BE228" s="125"/>
      <c r="BF228" s="125"/>
      <c r="BG228" s="125"/>
      <c r="BH228" s="125"/>
      <c r="BI228" s="125"/>
    </row>
    <row r="229" spans="1:63" ht="15" customHeight="1" thickTop="1" thickBot="1">
      <c r="B229" s="124"/>
      <c r="C229" s="124"/>
      <c r="D229" s="124"/>
      <c r="E229" s="124"/>
      <c r="F229" s="124"/>
      <c r="G229" s="124"/>
      <c r="H229" s="184"/>
      <c r="I229" s="184"/>
      <c r="J229" s="184"/>
      <c r="K229" s="184"/>
      <c r="L229" s="184"/>
      <c r="M229" s="184"/>
      <c r="N229" s="124"/>
      <c r="O229" s="124"/>
      <c r="P229" s="124"/>
      <c r="Q229" s="124"/>
      <c r="R229" s="124"/>
      <c r="S229" s="124"/>
      <c r="T229" s="124"/>
      <c r="U229" s="124"/>
      <c r="V229" s="124"/>
      <c r="W229" s="124"/>
      <c r="X229" s="124"/>
      <c r="Y229" s="124"/>
      <c r="Z229" s="124"/>
      <c r="AA229" s="124"/>
      <c r="AB229" s="124"/>
      <c r="AC229" s="124"/>
      <c r="AD229" s="124"/>
      <c r="AE229" s="124"/>
      <c r="AF229" s="124"/>
      <c r="AG229" s="124"/>
      <c r="AH229" s="124"/>
      <c r="AI229" s="124"/>
      <c r="AJ229" s="124"/>
      <c r="AK229" s="124"/>
      <c r="AL229" s="124"/>
      <c r="AM229" s="124"/>
      <c r="AN229" s="124"/>
      <c r="AO229" s="124"/>
      <c r="AP229" s="124"/>
      <c r="AQ229" s="124"/>
      <c r="AR229" s="124"/>
      <c r="AS229" s="124"/>
      <c r="AT229" s="124"/>
      <c r="AU229" s="124"/>
      <c r="AV229" s="124"/>
      <c r="AW229" s="124"/>
      <c r="AX229" s="124"/>
      <c r="AY229" s="124"/>
      <c r="AZ229" s="124"/>
      <c r="BA229" s="124"/>
      <c r="BB229" s="125"/>
      <c r="BC229" s="125"/>
      <c r="BD229" s="125"/>
      <c r="BE229" s="125"/>
      <c r="BF229" s="125"/>
      <c r="BG229" s="125"/>
      <c r="BH229" s="125"/>
      <c r="BI229" s="125"/>
    </row>
    <row r="230" spans="1:63" ht="15" customHeight="1" thickTop="1" thickBot="1">
      <c r="B230" s="124"/>
      <c r="C230" s="124"/>
      <c r="D230" s="124"/>
      <c r="E230" s="124"/>
      <c r="F230" s="124"/>
      <c r="G230" s="124"/>
      <c r="H230" s="184"/>
      <c r="I230" s="184"/>
      <c r="J230" s="184"/>
      <c r="K230" s="184"/>
      <c r="L230" s="184"/>
      <c r="M230" s="184"/>
      <c r="N230" s="124"/>
      <c r="O230" s="124"/>
      <c r="P230" s="124"/>
      <c r="Q230" s="124"/>
      <c r="R230" s="124"/>
      <c r="S230" s="124"/>
      <c r="T230" s="124"/>
      <c r="U230" s="124"/>
      <c r="V230" s="124"/>
      <c r="W230" s="124"/>
      <c r="X230" s="124"/>
      <c r="Y230" s="124"/>
      <c r="Z230" s="124"/>
      <c r="AA230" s="124"/>
      <c r="AB230" s="124"/>
      <c r="AC230" s="124"/>
      <c r="AD230" s="124"/>
      <c r="AE230" s="124"/>
      <c r="AF230" s="124"/>
      <c r="AG230" s="124"/>
      <c r="AH230" s="124"/>
      <c r="AI230" s="124"/>
      <c r="AJ230" s="124"/>
      <c r="AK230" s="124"/>
      <c r="AL230" s="124"/>
      <c r="AM230" s="124"/>
      <c r="AN230" s="124"/>
      <c r="AO230" s="124"/>
      <c r="AP230" s="124"/>
      <c r="AQ230" s="124"/>
      <c r="AR230" s="124"/>
      <c r="AS230" s="124"/>
      <c r="AT230" s="124"/>
      <c r="AU230" s="124"/>
      <c r="AV230" s="124"/>
      <c r="AW230" s="124"/>
      <c r="AX230" s="124"/>
      <c r="AY230" s="124"/>
      <c r="AZ230" s="124"/>
      <c r="BA230" s="124"/>
      <c r="BB230" s="125"/>
      <c r="BC230" s="125"/>
      <c r="BD230" s="125"/>
      <c r="BE230" s="125"/>
      <c r="BF230" s="125"/>
      <c r="BG230" s="125"/>
      <c r="BH230" s="125"/>
      <c r="BI230" s="125"/>
    </row>
    <row r="231" spans="1:63" ht="15" customHeight="1" thickTop="1" thickBot="1">
      <c r="B231" s="171" t="s">
        <v>129</v>
      </c>
      <c r="C231" s="171"/>
      <c r="D231" s="171"/>
      <c r="E231" s="171"/>
      <c r="F231" s="171"/>
      <c r="G231" s="171"/>
      <c r="H231" s="171" t="str">
        <f>B231</f>
        <v>-</v>
      </c>
      <c r="I231" s="172"/>
      <c r="J231" s="172"/>
      <c r="K231" s="172"/>
      <c r="L231" s="172"/>
      <c r="M231" s="172"/>
      <c r="N231" s="171" t="s">
        <v>129</v>
      </c>
      <c r="O231" s="171"/>
      <c r="P231" s="171"/>
      <c r="Q231" s="171"/>
      <c r="R231" s="171"/>
      <c r="S231" s="171"/>
      <c r="T231" s="656" t="s">
        <v>129</v>
      </c>
      <c r="U231" s="656"/>
      <c r="V231" s="656"/>
      <c r="W231" s="656"/>
      <c r="X231" s="656"/>
      <c r="Y231" s="656"/>
      <c r="Z231" s="656"/>
      <c r="AA231" s="656"/>
      <c r="AB231" s="656"/>
      <c r="AC231" s="656"/>
      <c r="AD231" s="172" t="s">
        <v>129</v>
      </c>
      <c r="AE231" s="172"/>
      <c r="AF231" s="172"/>
      <c r="AG231" s="172"/>
      <c r="AH231" s="172"/>
      <c r="AI231" s="172"/>
      <c r="AJ231" s="656" t="s">
        <v>129</v>
      </c>
      <c r="AK231" s="656"/>
      <c r="AL231" s="656"/>
      <c r="AM231" s="656"/>
      <c r="AN231" s="656"/>
      <c r="AO231" s="656"/>
      <c r="AP231" s="170" t="s">
        <v>129</v>
      </c>
      <c r="AQ231" s="170"/>
      <c r="AR231" s="170"/>
      <c r="AS231" s="170"/>
      <c r="AT231" s="170"/>
      <c r="AU231" s="170"/>
      <c r="AV231" s="170" t="s">
        <v>129</v>
      </c>
      <c r="AW231" s="170"/>
      <c r="AX231" s="170"/>
      <c r="AY231" s="170"/>
      <c r="AZ231" s="170"/>
      <c r="BA231" s="170"/>
      <c r="BB231" s="170" t="s">
        <v>129</v>
      </c>
      <c r="BC231" s="170"/>
      <c r="BD231" s="170"/>
      <c r="BE231" s="170"/>
      <c r="BF231" s="170"/>
      <c r="BG231" s="170"/>
      <c r="BH231" s="170"/>
      <c r="BI231" s="170"/>
    </row>
    <row r="232" spans="1:63" ht="15" customHeight="1" thickTop="1" thickBot="1">
      <c r="B232" s="171"/>
      <c r="C232" s="171"/>
      <c r="D232" s="171"/>
      <c r="E232" s="171"/>
      <c r="F232" s="171"/>
      <c r="G232" s="171"/>
      <c r="H232" s="172"/>
      <c r="I232" s="172"/>
      <c r="J232" s="172"/>
      <c r="K232" s="172"/>
      <c r="L232" s="172"/>
      <c r="M232" s="172"/>
      <c r="N232" s="171"/>
      <c r="O232" s="171"/>
      <c r="P232" s="171"/>
      <c r="Q232" s="171"/>
      <c r="R232" s="171"/>
      <c r="S232" s="171"/>
      <c r="T232" s="656"/>
      <c r="U232" s="656"/>
      <c r="V232" s="656"/>
      <c r="W232" s="656"/>
      <c r="X232" s="656"/>
      <c r="Y232" s="656"/>
      <c r="Z232" s="656"/>
      <c r="AA232" s="656"/>
      <c r="AB232" s="656"/>
      <c r="AC232" s="656"/>
      <c r="AD232" s="172"/>
      <c r="AE232" s="172"/>
      <c r="AF232" s="172"/>
      <c r="AG232" s="172"/>
      <c r="AH232" s="172"/>
      <c r="AI232" s="172"/>
      <c r="AJ232" s="656"/>
      <c r="AK232" s="656"/>
      <c r="AL232" s="656"/>
      <c r="AM232" s="656"/>
      <c r="AN232" s="656"/>
      <c r="AO232" s="656"/>
      <c r="AP232" s="170"/>
      <c r="AQ232" s="170"/>
      <c r="AR232" s="170"/>
      <c r="AS232" s="170"/>
      <c r="AT232" s="170"/>
      <c r="AU232" s="170"/>
      <c r="AV232" s="170"/>
      <c r="AW232" s="170"/>
      <c r="AX232" s="170"/>
      <c r="AY232" s="170"/>
      <c r="AZ232" s="170"/>
      <c r="BA232" s="170"/>
      <c r="BB232" s="170"/>
      <c r="BC232" s="170"/>
      <c r="BD232" s="170"/>
      <c r="BE232" s="170"/>
      <c r="BF232" s="170"/>
      <c r="BG232" s="170"/>
      <c r="BH232" s="170"/>
      <c r="BI232" s="170"/>
    </row>
    <row r="233" spans="1:63" ht="15.75" customHeight="1" thickTop="1" thickBot="1">
      <c r="B233" s="171"/>
      <c r="C233" s="171"/>
      <c r="D233" s="171"/>
      <c r="E233" s="171"/>
      <c r="F233" s="171"/>
      <c r="G233" s="171"/>
      <c r="H233" s="172"/>
      <c r="I233" s="172"/>
      <c r="J233" s="172"/>
      <c r="K233" s="172"/>
      <c r="L233" s="172"/>
      <c r="M233" s="172"/>
      <c r="N233" s="171"/>
      <c r="O233" s="171"/>
      <c r="P233" s="171"/>
      <c r="Q233" s="171"/>
      <c r="R233" s="171"/>
      <c r="S233" s="171"/>
      <c r="T233" s="656"/>
      <c r="U233" s="656"/>
      <c r="V233" s="656"/>
      <c r="W233" s="656"/>
      <c r="X233" s="656"/>
      <c r="Y233" s="656"/>
      <c r="Z233" s="656"/>
      <c r="AA233" s="656"/>
      <c r="AB233" s="656"/>
      <c r="AC233" s="656"/>
      <c r="AD233" s="172"/>
      <c r="AE233" s="172"/>
      <c r="AF233" s="172"/>
      <c r="AG233" s="172"/>
      <c r="AH233" s="172"/>
      <c r="AI233" s="172"/>
      <c r="AJ233" s="656"/>
      <c r="AK233" s="656"/>
      <c r="AL233" s="656"/>
      <c r="AM233" s="656"/>
      <c r="AN233" s="656"/>
      <c r="AO233" s="656"/>
      <c r="AP233" s="170"/>
      <c r="AQ233" s="170"/>
      <c r="AR233" s="170"/>
      <c r="AS233" s="170"/>
      <c r="AT233" s="170"/>
      <c r="AU233" s="170"/>
      <c r="AV233" s="170"/>
      <c r="AW233" s="170"/>
      <c r="AX233" s="170"/>
      <c r="AY233" s="170"/>
      <c r="AZ233" s="170"/>
      <c r="BA233" s="170"/>
      <c r="BB233" s="170"/>
      <c r="BC233" s="170"/>
      <c r="BD233" s="170"/>
      <c r="BE233" s="170"/>
      <c r="BF233" s="170"/>
      <c r="BG233" s="170"/>
      <c r="BH233" s="170"/>
      <c r="BI233" s="170"/>
      <c r="BJ233" s="3"/>
      <c r="BK233" s="3"/>
    </row>
    <row r="234" spans="1:63" ht="15.75" customHeight="1" thickTop="1" thickBot="1">
      <c r="A234" s="3"/>
      <c r="B234" s="179"/>
      <c r="C234" s="179"/>
      <c r="D234" s="179"/>
      <c r="E234" s="179"/>
      <c r="F234" s="179"/>
      <c r="G234" s="179"/>
      <c r="H234" s="179"/>
      <c r="I234" s="179"/>
      <c r="J234" s="179"/>
      <c r="K234" s="179"/>
      <c r="L234" s="179"/>
      <c r="M234" s="179"/>
      <c r="N234" s="179"/>
      <c r="O234" s="179"/>
      <c r="P234" s="179"/>
      <c r="Q234" s="179"/>
      <c r="R234" s="179"/>
      <c r="S234" s="179"/>
      <c r="T234" s="179"/>
      <c r="U234" s="179"/>
      <c r="V234" s="179"/>
      <c r="W234" s="179"/>
      <c r="X234" s="179"/>
      <c r="Y234" s="179"/>
      <c r="Z234" s="179"/>
      <c r="AA234" s="179"/>
      <c r="AB234" s="179"/>
      <c r="AC234" s="179"/>
      <c r="AD234" s="179"/>
      <c r="AE234" s="179"/>
      <c r="AF234" s="179"/>
      <c r="AG234" s="179"/>
      <c r="AH234" s="179"/>
      <c r="AI234" s="179"/>
      <c r="AJ234" s="179"/>
      <c r="AK234" s="179"/>
      <c r="AL234" s="179"/>
      <c r="AM234" s="179"/>
      <c r="AN234" s="179"/>
      <c r="AO234" s="179"/>
      <c r="AP234" s="179"/>
      <c r="AQ234" s="179"/>
      <c r="AR234" s="179"/>
      <c r="AS234" s="179"/>
      <c r="AT234" s="179"/>
      <c r="AU234" s="179"/>
      <c r="AV234" s="179"/>
      <c r="AW234" s="179"/>
      <c r="AX234" s="179"/>
      <c r="AY234" s="179"/>
      <c r="AZ234" s="179"/>
      <c r="BA234" s="179"/>
      <c r="BB234" s="179"/>
      <c r="BC234" s="179"/>
      <c r="BD234" s="179"/>
      <c r="BE234" s="179"/>
      <c r="BF234" s="179"/>
      <c r="BG234" s="179"/>
      <c r="BH234" s="179"/>
      <c r="BI234" s="179"/>
      <c r="BJ234" s="3"/>
      <c r="BK234" s="3"/>
    </row>
    <row r="235" spans="1:63" ht="15" customHeight="1" thickTop="1" thickBot="1">
      <c r="A235" s="3"/>
      <c r="B235" s="179"/>
      <c r="C235" s="179"/>
      <c r="D235" s="179"/>
      <c r="E235" s="179"/>
      <c r="F235" s="179"/>
      <c r="G235" s="179"/>
      <c r="H235" s="179"/>
      <c r="I235" s="179"/>
      <c r="J235" s="179"/>
      <c r="K235" s="179"/>
      <c r="L235" s="179"/>
      <c r="M235" s="179"/>
      <c r="N235" s="179"/>
      <c r="O235" s="179"/>
      <c r="P235" s="179"/>
      <c r="Q235" s="179"/>
      <c r="R235" s="179"/>
      <c r="S235" s="179"/>
      <c r="T235" s="179"/>
      <c r="U235" s="179"/>
      <c r="V235" s="179"/>
      <c r="W235" s="179"/>
      <c r="X235" s="179"/>
      <c r="Y235" s="179"/>
      <c r="Z235" s="179"/>
      <c r="AA235" s="179"/>
      <c r="AB235" s="179"/>
      <c r="AC235" s="179"/>
      <c r="AD235" s="179"/>
      <c r="AE235" s="179"/>
      <c r="AF235" s="179"/>
      <c r="AG235" s="179"/>
      <c r="AH235" s="179"/>
      <c r="AI235" s="179"/>
      <c r="AJ235" s="179"/>
      <c r="AK235" s="179"/>
      <c r="AL235" s="179"/>
      <c r="AM235" s="179"/>
      <c r="AN235" s="179"/>
      <c r="AO235" s="179"/>
      <c r="AP235" s="179"/>
      <c r="AQ235" s="179"/>
      <c r="AR235" s="179"/>
      <c r="AS235" s="179"/>
      <c r="AT235" s="179"/>
      <c r="AU235" s="179"/>
      <c r="AV235" s="179"/>
      <c r="AW235" s="179"/>
      <c r="AX235" s="179"/>
      <c r="AY235" s="179"/>
      <c r="AZ235" s="179"/>
      <c r="BA235" s="179"/>
      <c r="BB235" s="179"/>
      <c r="BC235" s="179"/>
      <c r="BD235" s="179"/>
      <c r="BE235" s="179"/>
      <c r="BF235" s="179"/>
      <c r="BG235" s="179"/>
      <c r="BH235" s="179"/>
      <c r="BI235" s="179"/>
      <c r="BJ235" s="3"/>
      <c r="BK235" s="3"/>
    </row>
    <row r="236" spans="1:63" ht="15" customHeight="1" thickTop="1" thickBot="1">
      <c r="A236" s="3"/>
      <c r="B236" s="157" t="s">
        <v>81</v>
      </c>
      <c r="C236" s="158"/>
      <c r="D236" s="158"/>
      <c r="E236" s="158"/>
      <c r="F236" s="158"/>
      <c r="G236" s="158"/>
      <c r="H236" s="158"/>
      <c r="I236" s="158"/>
      <c r="J236" s="158"/>
      <c r="K236" s="158"/>
      <c r="L236" s="158"/>
      <c r="M236" s="158"/>
      <c r="N236" s="158"/>
      <c r="O236" s="158"/>
      <c r="P236" s="158"/>
      <c r="Q236" s="158"/>
      <c r="R236" s="158"/>
      <c r="S236" s="158"/>
      <c r="T236" s="158"/>
      <c r="U236" s="158"/>
      <c r="V236" s="159"/>
      <c r="W236" s="180" t="s">
        <v>82</v>
      </c>
      <c r="X236" s="180"/>
      <c r="Y236" s="180"/>
      <c r="Z236" s="180"/>
      <c r="AA236" s="180"/>
      <c r="AB236" s="180"/>
      <c r="AC236" s="180"/>
      <c r="AD236" s="180"/>
      <c r="AE236" s="180"/>
      <c r="AF236" s="180"/>
      <c r="AG236" s="180"/>
      <c r="AH236" s="180"/>
      <c r="AI236" s="180"/>
      <c r="AJ236" s="180"/>
      <c r="AK236" s="180"/>
      <c r="AL236" s="180"/>
      <c r="AM236" s="180"/>
      <c r="AN236" s="180"/>
      <c r="AO236" s="180"/>
      <c r="AP236" s="180"/>
      <c r="AQ236" s="180"/>
      <c r="AR236" s="180" t="s">
        <v>83</v>
      </c>
      <c r="AS236" s="180"/>
      <c r="AT236" s="180"/>
      <c r="AU236" s="180"/>
      <c r="AV236" s="180"/>
      <c r="AW236" s="180"/>
      <c r="AX236" s="180"/>
      <c r="AY236" s="180"/>
      <c r="AZ236" s="180"/>
      <c r="BA236" s="180"/>
      <c r="BB236" s="180"/>
      <c r="BC236" s="180"/>
      <c r="BD236" s="180"/>
      <c r="BE236" s="180"/>
      <c r="BF236" s="180"/>
      <c r="BG236" s="180"/>
      <c r="BH236" s="180"/>
      <c r="BI236" s="180"/>
      <c r="BJ236" s="3"/>
      <c r="BK236" s="3"/>
    </row>
    <row r="237" spans="1:63" ht="15.75" customHeight="1" thickTop="1" thickBot="1">
      <c r="A237" s="3"/>
      <c r="B237" s="163"/>
      <c r="C237" s="164"/>
      <c r="D237" s="164"/>
      <c r="E237" s="164"/>
      <c r="F237" s="164"/>
      <c r="G237" s="164"/>
      <c r="H237" s="164"/>
      <c r="I237" s="164"/>
      <c r="J237" s="164"/>
      <c r="K237" s="164"/>
      <c r="L237" s="164"/>
      <c r="M237" s="164"/>
      <c r="N237" s="164"/>
      <c r="O237" s="164"/>
      <c r="P237" s="164"/>
      <c r="Q237" s="164"/>
      <c r="R237" s="164"/>
      <c r="S237" s="164"/>
      <c r="T237" s="164"/>
      <c r="U237" s="164"/>
      <c r="V237" s="165"/>
      <c r="W237" s="180"/>
      <c r="X237" s="180"/>
      <c r="Y237" s="180"/>
      <c r="Z237" s="180"/>
      <c r="AA237" s="180"/>
      <c r="AB237" s="180"/>
      <c r="AC237" s="180"/>
      <c r="AD237" s="180"/>
      <c r="AE237" s="180"/>
      <c r="AF237" s="180"/>
      <c r="AG237" s="180"/>
      <c r="AH237" s="180"/>
      <c r="AI237" s="180"/>
      <c r="AJ237" s="180"/>
      <c r="AK237" s="180"/>
      <c r="AL237" s="180"/>
      <c r="AM237" s="180"/>
      <c r="AN237" s="180"/>
      <c r="AO237" s="180"/>
      <c r="AP237" s="180"/>
      <c r="AQ237" s="180"/>
      <c r="AR237" s="180"/>
      <c r="AS237" s="180"/>
      <c r="AT237" s="180"/>
      <c r="AU237" s="180"/>
      <c r="AV237" s="180"/>
      <c r="AW237" s="180"/>
      <c r="AX237" s="180"/>
      <c r="AY237" s="180"/>
      <c r="AZ237" s="180"/>
      <c r="BA237" s="180"/>
      <c r="BB237" s="180"/>
      <c r="BC237" s="180"/>
      <c r="BD237" s="180"/>
      <c r="BE237" s="180"/>
      <c r="BF237" s="180"/>
      <c r="BG237" s="180"/>
      <c r="BH237" s="180"/>
      <c r="BI237" s="180"/>
      <c r="BJ237" s="3"/>
      <c r="BK237" s="3"/>
    </row>
    <row r="238" spans="1:63" ht="16.5" customHeight="1" thickTop="1" thickBot="1">
      <c r="A238" s="3"/>
      <c r="B238" s="146"/>
      <c r="C238" s="146"/>
      <c r="D238" s="146"/>
      <c r="E238" s="146"/>
      <c r="F238" s="146"/>
      <c r="G238" s="146"/>
      <c r="H238" s="146"/>
      <c r="I238" s="146"/>
      <c r="J238" s="146"/>
      <c r="K238" s="146"/>
      <c r="L238" s="146"/>
      <c r="M238" s="146"/>
      <c r="N238" s="146"/>
      <c r="O238" s="146"/>
      <c r="P238" s="146"/>
      <c r="Q238" s="146"/>
      <c r="R238" s="146"/>
      <c r="S238" s="146"/>
      <c r="T238" s="146"/>
      <c r="U238" s="146"/>
      <c r="V238" s="146"/>
      <c r="W238" s="146"/>
      <c r="X238" s="146"/>
      <c r="Y238" s="146"/>
      <c r="Z238" s="146"/>
      <c r="AA238" s="146"/>
      <c r="AB238" s="146"/>
      <c r="AC238" s="146"/>
      <c r="AD238" s="146"/>
      <c r="AE238" s="146"/>
      <c r="AF238" s="146"/>
      <c r="AG238" s="146"/>
      <c r="AH238" s="146"/>
      <c r="AI238" s="146"/>
      <c r="AJ238" s="146"/>
      <c r="AK238" s="146"/>
      <c r="AL238" s="146"/>
      <c r="AM238" s="146"/>
      <c r="AN238" s="146"/>
      <c r="AO238" s="146"/>
      <c r="AP238" s="146"/>
      <c r="AQ238" s="146"/>
      <c r="AR238" s="146"/>
      <c r="AS238" s="146"/>
      <c r="AT238" s="146"/>
      <c r="AU238" s="146"/>
      <c r="AV238" s="146"/>
      <c r="AW238" s="146"/>
      <c r="AX238" s="146"/>
      <c r="AY238" s="146"/>
      <c r="AZ238" s="146"/>
      <c r="BA238" s="146"/>
      <c r="BB238" s="146"/>
      <c r="BC238" s="146"/>
      <c r="BD238" s="146"/>
      <c r="BE238" s="146"/>
      <c r="BF238" s="146"/>
      <c r="BG238" s="146"/>
      <c r="BH238" s="146"/>
      <c r="BI238" s="146"/>
      <c r="BJ238" s="3"/>
      <c r="BK238" s="3"/>
    </row>
    <row r="239" spans="1:63" ht="16.5" customHeight="1" thickTop="1" thickBot="1">
      <c r="A239" s="3"/>
      <c r="B239" s="146"/>
      <c r="C239" s="146"/>
      <c r="D239" s="146"/>
      <c r="E239" s="146"/>
      <c r="F239" s="146"/>
      <c r="G239" s="146"/>
      <c r="H239" s="146"/>
      <c r="I239" s="146"/>
      <c r="J239" s="146"/>
      <c r="K239" s="146"/>
      <c r="L239" s="146"/>
      <c r="M239" s="146"/>
      <c r="N239" s="146"/>
      <c r="O239" s="146"/>
      <c r="P239" s="146"/>
      <c r="Q239" s="146"/>
      <c r="R239" s="146"/>
      <c r="S239" s="146"/>
      <c r="T239" s="146"/>
      <c r="U239" s="146"/>
      <c r="V239" s="146"/>
      <c r="W239" s="146"/>
      <c r="X239" s="146"/>
      <c r="Y239" s="146"/>
      <c r="Z239" s="146"/>
      <c r="AA239" s="146"/>
      <c r="AB239" s="146"/>
      <c r="AC239" s="146"/>
      <c r="AD239" s="146"/>
      <c r="AE239" s="146"/>
      <c r="AF239" s="146"/>
      <c r="AG239" s="146"/>
      <c r="AH239" s="146"/>
      <c r="AI239" s="146"/>
      <c r="AJ239" s="146"/>
      <c r="AK239" s="146"/>
      <c r="AL239" s="146"/>
      <c r="AM239" s="146"/>
      <c r="AN239" s="146"/>
      <c r="AO239" s="146"/>
      <c r="AP239" s="146"/>
      <c r="AQ239" s="146"/>
      <c r="AR239" s="146"/>
      <c r="AS239" s="146"/>
      <c r="AT239" s="146"/>
      <c r="AU239" s="146"/>
      <c r="AV239" s="146"/>
      <c r="AW239" s="146"/>
      <c r="AX239" s="146"/>
      <c r="AY239" s="146"/>
      <c r="AZ239" s="146"/>
      <c r="BA239" s="146"/>
      <c r="BB239" s="146"/>
      <c r="BC239" s="146"/>
      <c r="BD239" s="146"/>
      <c r="BE239" s="146"/>
      <c r="BF239" s="146"/>
      <c r="BG239" s="146"/>
      <c r="BH239" s="146"/>
      <c r="BI239" s="146"/>
      <c r="BJ239" s="3"/>
      <c r="BK239" s="3"/>
    </row>
    <row r="240" spans="1:63" ht="51.75" customHeight="1" thickTop="1" thickBot="1">
      <c r="A240" s="3"/>
      <c r="B240" s="155" t="s">
        <v>84</v>
      </c>
      <c r="C240" s="155"/>
      <c r="D240" s="155"/>
      <c r="E240" s="155"/>
      <c r="F240" s="155"/>
      <c r="G240" s="155"/>
      <c r="H240" s="155" t="s">
        <v>85</v>
      </c>
      <c r="I240" s="155"/>
      <c r="J240" s="155"/>
      <c r="K240" s="155" t="s">
        <v>86</v>
      </c>
      <c r="L240" s="155"/>
      <c r="M240" s="155"/>
      <c r="N240" s="155" t="s">
        <v>86</v>
      </c>
      <c r="O240" s="155"/>
      <c r="P240" s="155"/>
      <c r="Q240" s="155" t="s">
        <v>86</v>
      </c>
      <c r="R240" s="155"/>
      <c r="S240" s="155"/>
      <c r="T240" s="155" t="s">
        <v>86</v>
      </c>
      <c r="U240" s="155"/>
      <c r="V240" s="155"/>
      <c r="W240" s="155" t="s">
        <v>84</v>
      </c>
      <c r="X240" s="155"/>
      <c r="Y240" s="155"/>
      <c r="Z240" s="155"/>
      <c r="AA240" s="155"/>
      <c r="AB240" s="155" t="s">
        <v>85</v>
      </c>
      <c r="AC240" s="155"/>
      <c r="AD240" s="155"/>
      <c r="AE240" s="156" t="s">
        <v>87</v>
      </c>
      <c r="AF240" s="156"/>
      <c r="AG240" s="156"/>
      <c r="AH240" s="156"/>
      <c r="AI240" s="156" t="s">
        <v>88</v>
      </c>
      <c r="AJ240" s="156"/>
      <c r="AK240" s="156"/>
      <c r="AL240" s="156" t="s">
        <v>185</v>
      </c>
      <c r="AM240" s="156"/>
      <c r="AN240" s="156"/>
      <c r="AO240" s="156" t="s">
        <v>186</v>
      </c>
      <c r="AP240" s="156"/>
      <c r="AQ240" s="156"/>
      <c r="AR240" s="156" t="s">
        <v>84</v>
      </c>
      <c r="AS240" s="156"/>
      <c r="AT240" s="156"/>
      <c r="AU240" s="156"/>
      <c r="AV240" s="156"/>
      <c r="AW240" s="156" t="s">
        <v>85</v>
      </c>
      <c r="AX240" s="156"/>
      <c r="AY240" s="156"/>
      <c r="AZ240" s="156" t="s">
        <v>89</v>
      </c>
      <c r="BA240" s="156"/>
      <c r="BB240" s="156"/>
      <c r="BC240" s="175" t="s">
        <v>185</v>
      </c>
      <c r="BD240" s="176"/>
      <c r="BE240" s="176"/>
      <c r="BF240" s="177"/>
      <c r="BG240" s="156" t="s">
        <v>186</v>
      </c>
      <c r="BH240" s="156"/>
      <c r="BI240" s="156"/>
      <c r="BJ240" s="3"/>
      <c r="BK240" s="3"/>
    </row>
    <row r="241" spans="1:63" ht="15" customHeight="1" thickTop="1" thickBot="1">
      <c r="A241" s="3"/>
      <c r="B241" s="87" t="s">
        <v>126</v>
      </c>
      <c r="C241" s="88"/>
      <c r="D241" s="88"/>
      <c r="E241" s="88"/>
      <c r="F241" s="88"/>
      <c r="G241" s="89"/>
      <c r="H241" s="178">
        <f>B260+E260+Q260+Z260+W260</f>
        <v>0</v>
      </c>
      <c r="I241" s="178"/>
      <c r="J241" s="178"/>
      <c r="K241" s="114">
        <v>100</v>
      </c>
      <c r="L241" s="78"/>
      <c r="M241" s="79"/>
      <c r="N241" s="114">
        <v>80</v>
      </c>
      <c r="O241" s="78"/>
      <c r="P241" s="79"/>
      <c r="Q241" s="114">
        <v>80</v>
      </c>
      <c r="R241" s="78"/>
      <c r="S241" s="79"/>
      <c r="T241" s="114" t="s">
        <v>129</v>
      </c>
      <c r="U241" s="78"/>
      <c r="V241" s="79"/>
      <c r="W241" s="76" t="s">
        <v>90</v>
      </c>
      <c r="X241" s="76"/>
      <c r="Y241" s="76"/>
      <c r="Z241" s="76"/>
      <c r="AA241" s="76"/>
      <c r="AB241" s="173">
        <f>H241</f>
        <v>0</v>
      </c>
      <c r="AC241" s="173"/>
      <c r="AD241" s="173"/>
      <c r="AE241" s="562" t="s">
        <v>214</v>
      </c>
      <c r="AF241" s="562"/>
      <c r="AG241" s="562"/>
      <c r="AH241" s="562"/>
      <c r="AI241" s="561">
        <v>2.4</v>
      </c>
      <c r="AJ241" s="561"/>
      <c r="AK241" s="561"/>
      <c r="AL241" s="145" t="str">
        <f>CONCATENATE(MAX(M75:AB77),"/",MAX(M75:AB77)-0.01)</f>
        <v>1.16/1.15</v>
      </c>
      <c r="AM241" s="170"/>
      <c r="AN241" s="170"/>
      <c r="AO241" s="561">
        <v>1.65</v>
      </c>
      <c r="AP241" s="561"/>
      <c r="AQ241" s="561"/>
      <c r="AR241" s="124" t="s">
        <v>136</v>
      </c>
      <c r="AS241" s="124"/>
      <c r="AT241" s="124"/>
      <c r="AU241" s="124"/>
      <c r="AV241" s="124"/>
      <c r="AW241" s="169" t="s">
        <v>129</v>
      </c>
      <c r="AX241" s="124"/>
      <c r="AY241" s="124"/>
      <c r="AZ241" s="172" t="s">
        <v>129</v>
      </c>
      <c r="BA241" s="172"/>
      <c r="BB241" s="172"/>
      <c r="BC241" s="171" t="s">
        <v>129</v>
      </c>
      <c r="BD241" s="171"/>
      <c r="BE241" s="171"/>
      <c r="BF241" s="171"/>
      <c r="BG241" s="172" t="s">
        <v>129</v>
      </c>
      <c r="BH241" s="172"/>
      <c r="BI241" s="172"/>
      <c r="BJ241" s="3"/>
      <c r="BK241" s="3"/>
    </row>
    <row r="242" spans="1:63" ht="15" customHeight="1" thickTop="1" thickBot="1">
      <c r="A242" s="3"/>
      <c r="B242" s="90"/>
      <c r="C242" s="91"/>
      <c r="D242" s="91"/>
      <c r="E242" s="91"/>
      <c r="F242" s="91"/>
      <c r="G242" s="92"/>
      <c r="H242" s="178"/>
      <c r="I242" s="178"/>
      <c r="J242" s="178"/>
      <c r="K242" s="80"/>
      <c r="L242" s="81"/>
      <c r="M242" s="82"/>
      <c r="N242" s="80"/>
      <c r="O242" s="81"/>
      <c r="P242" s="82"/>
      <c r="Q242" s="80"/>
      <c r="R242" s="81"/>
      <c r="S242" s="82"/>
      <c r="T242" s="80"/>
      <c r="U242" s="81"/>
      <c r="V242" s="82"/>
      <c r="W242" s="76"/>
      <c r="X242" s="76"/>
      <c r="Y242" s="76"/>
      <c r="Z242" s="76"/>
      <c r="AA242" s="76"/>
      <c r="AB242" s="173"/>
      <c r="AC242" s="173"/>
      <c r="AD242" s="173"/>
      <c r="AE242" s="562"/>
      <c r="AF242" s="562"/>
      <c r="AG242" s="562"/>
      <c r="AH242" s="562"/>
      <c r="AI242" s="561"/>
      <c r="AJ242" s="561"/>
      <c r="AK242" s="561"/>
      <c r="AL242" s="170"/>
      <c r="AM242" s="170"/>
      <c r="AN242" s="170"/>
      <c r="AO242" s="561"/>
      <c r="AP242" s="561"/>
      <c r="AQ242" s="561"/>
      <c r="AR242" s="124"/>
      <c r="AS242" s="124"/>
      <c r="AT242" s="124"/>
      <c r="AU242" s="124"/>
      <c r="AV242" s="124"/>
      <c r="AW242" s="124"/>
      <c r="AX242" s="124"/>
      <c r="AY242" s="124"/>
      <c r="AZ242" s="172"/>
      <c r="BA242" s="172"/>
      <c r="BB242" s="172"/>
      <c r="BC242" s="171"/>
      <c r="BD242" s="171"/>
      <c r="BE242" s="171"/>
      <c r="BF242" s="171"/>
      <c r="BG242" s="172"/>
      <c r="BH242" s="172"/>
      <c r="BI242" s="172"/>
      <c r="BJ242" s="3"/>
      <c r="BK242" s="3"/>
    </row>
    <row r="243" spans="1:63" ht="15" customHeight="1" thickTop="1" thickBot="1">
      <c r="A243" s="3"/>
      <c r="B243" s="90"/>
      <c r="C243" s="91"/>
      <c r="D243" s="91"/>
      <c r="E243" s="91"/>
      <c r="F243" s="91"/>
      <c r="G243" s="92"/>
      <c r="H243" s="178"/>
      <c r="I243" s="178"/>
      <c r="J243" s="178"/>
      <c r="K243" s="80"/>
      <c r="L243" s="81"/>
      <c r="M243" s="82"/>
      <c r="N243" s="80"/>
      <c r="O243" s="81"/>
      <c r="P243" s="82"/>
      <c r="Q243" s="80"/>
      <c r="R243" s="81"/>
      <c r="S243" s="82"/>
      <c r="T243" s="80"/>
      <c r="U243" s="81"/>
      <c r="V243" s="82"/>
      <c r="W243" s="76"/>
      <c r="X243" s="76"/>
      <c r="Y243" s="76"/>
      <c r="Z243" s="76"/>
      <c r="AA243" s="76"/>
      <c r="AB243" s="173"/>
      <c r="AC243" s="173"/>
      <c r="AD243" s="173"/>
      <c r="AE243" s="562"/>
      <c r="AF243" s="562"/>
      <c r="AG243" s="562"/>
      <c r="AH243" s="562"/>
      <c r="AI243" s="561"/>
      <c r="AJ243" s="561"/>
      <c r="AK243" s="561"/>
      <c r="AL243" s="170"/>
      <c r="AM243" s="170"/>
      <c r="AN243" s="170"/>
      <c r="AO243" s="561"/>
      <c r="AP243" s="561"/>
      <c r="AQ243" s="561"/>
      <c r="AR243" s="124"/>
      <c r="AS243" s="124"/>
      <c r="AT243" s="124"/>
      <c r="AU243" s="124"/>
      <c r="AV243" s="124"/>
      <c r="AW243" s="124"/>
      <c r="AX243" s="124"/>
      <c r="AY243" s="124"/>
      <c r="AZ243" s="172"/>
      <c r="BA243" s="172"/>
      <c r="BB243" s="172"/>
      <c r="BC243" s="171"/>
      <c r="BD243" s="171"/>
      <c r="BE243" s="171"/>
      <c r="BF243" s="171"/>
      <c r="BG243" s="172"/>
      <c r="BH243" s="172"/>
      <c r="BI243" s="172"/>
      <c r="BJ243" s="3"/>
      <c r="BK243" s="3"/>
    </row>
    <row r="244" spans="1:63" ht="15" customHeight="1" thickTop="1" thickBot="1">
      <c r="A244" s="3"/>
      <c r="B244" s="93"/>
      <c r="C244" s="94"/>
      <c r="D244" s="94"/>
      <c r="E244" s="94"/>
      <c r="F244" s="94"/>
      <c r="G244" s="95"/>
      <c r="H244" s="178"/>
      <c r="I244" s="178"/>
      <c r="J244" s="178"/>
      <c r="K244" s="83"/>
      <c r="L244" s="84"/>
      <c r="M244" s="85"/>
      <c r="N244" s="83"/>
      <c r="O244" s="84"/>
      <c r="P244" s="85"/>
      <c r="Q244" s="83"/>
      <c r="R244" s="84"/>
      <c r="S244" s="85"/>
      <c r="T244" s="83"/>
      <c r="U244" s="84"/>
      <c r="V244" s="85"/>
      <c r="W244" s="76"/>
      <c r="X244" s="76"/>
      <c r="Y244" s="76"/>
      <c r="Z244" s="76"/>
      <c r="AA244" s="76"/>
      <c r="AB244" s="173"/>
      <c r="AC244" s="173"/>
      <c r="AD244" s="173"/>
      <c r="AE244" s="562"/>
      <c r="AF244" s="562"/>
      <c r="AG244" s="562"/>
      <c r="AH244" s="562"/>
      <c r="AI244" s="561"/>
      <c r="AJ244" s="561"/>
      <c r="AK244" s="561"/>
      <c r="AL244" s="170"/>
      <c r="AM244" s="170"/>
      <c r="AN244" s="170"/>
      <c r="AO244" s="561"/>
      <c r="AP244" s="561"/>
      <c r="AQ244" s="561"/>
      <c r="AR244" s="124"/>
      <c r="AS244" s="124"/>
      <c r="AT244" s="124"/>
      <c r="AU244" s="124"/>
      <c r="AV244" s="124"/>
      <c r="AW244" s="124"/>
      <c r="AX244" s="124"/>
      <c r="AY244" s="124"/>
      <c r="AZ244" s="172"/>
      <c r="BA244" s="172"/>
      <c r="BB244" s="172"/>
      <c r="BC244" s="171"/>
      <c r="BD244" s="171"/>
      <c r="BE244" s="171"/>
      <c r="BF244" s="171"/>
      <c r="BG244" s="172"/>
      <c r="BH244" s="172"/>
      <c r="BI244" s="172"/>
      <c r="BJ244" s="3"/>
      <c r="BK244" s="3"/>
    </row>
    <row r="245" spans="1:63" ht="15" customHeight="1" thickTop="1" thickBot="1">
      <c r="A245" s="3"/>
      <c r="B245" s="87" t="s">
        <v>126</v>
      </c>
      <c r="C245" s="88"/>
      <c r="D245" s="88"/>
      <c r="E245" s="88"/>
      <c r="F245" s="88"/>
      <c r="G245" s="89"/>
      <c r="H245" s="178">
        <f>H241</f>
        <v>0</v>
      </c>
      <c r="I245" s="178"/>
      <c r="J245" s="178"/>
      <c r="K245" s="114">
        <v>100</v>
      </c>
      <c r="L245" s="78"/>
      <c r="M245" s="79"/>
      <c r="N245" s="114">
        <v>80</v>
      </c>
      <c r="O245" s="78"/>
      <c r="P245" s="79"/>
      <c r="Q245" s="114">
        <v>80</v>
      </c>
      <c r="R245" s="78"/>
      <c r="S245" s="79"/>
      <c r="T245" s="114" t="s">
        <v>129</v>
      </c>
      <c r="U245" s="78"/>
      <c r="V245" s="79"/>
      <c r="W245" s="76" t="s">
        <v>91</v>
      </c>
      <c r="X245" s="76"/>
      <c r="Y245" s="76"/>
      <c r="Z245" s="76"/>
      <c r="AA245" s="76"/>
      <c r="AB245" s="173">
        <f>H241</f>
        <v>0</v>
      </c>
      <c r="AC245" s="173"/>
      <c r="AD245" s="173"/>
      <c r="AE245" s="562" t="s">
        <v>213</v>
      </c>
      <c r="AF245" s="562"/>
      <c r="AG245" s="562"/>
      <c r="AH245" s="562"/>
      <c r="AI245" s="561">
        <v>2.8</v>
      </c>
      <c r="AJ245" s="561"/>
      <c r="AK245" s="561"/>
      <c r="AL245" s="145" t="str">
        <f>AL241</f>
        <v>1.16/1.15</v>
      </c>
      <c r="AM245" s="170"/>
      <c r="AN245" s="170"/>
      <c r="AO245" s="561">
        <v>1.72</v>
      </c>
      <c r="AP245" s="561"/>
      <c r="AQ245" s="561"/>
      <c r="AR245" s="124" t="s">
        <v>136</v>
      </c>
      <c r="AS245" s="124"/>
      <c r="AT245" s="124"/>
      <c r="AU245" s="124"/>
      <c r="AV245" s="124"/>
      <c r="AW245" s="169" t="s">
        <v>129</v>
      </c>
      <c r="AX245" s="124"/>
      <c r="AY245" s="124"/>
      <c r="AZ245" s="170" t="s">
        <v>129</v>
      </c>
      <c r="BA245" s="170"/>
      <c r="BB245" s="170"/>
      <c r="BC245" s="171" t="s">
        <v>129</v>
      </c>
      <c r="BD245" s="171"/>
      <c r="BE245" s="171"/>
      <c r="BF245" s="171"/>
      <c r="BG245" s="172" t="s">
        <v>129</v>
      </c>
      <c r="BH245" s="172"/>
      <c r="BI245" s="172"/>
      <c r="BJ245" s="3"/>
      <c r="BK245" s="3"/>
    </row>
    <row r="246" spans="1:63" ht="15" customHeight="1" thickTop="1" thickBot="1">
      <c r="A246" s="3"/>
      <c r="B246" s="90"/>
      <c r="C246" s="91"/>
      <c r="D246" s="91"/>
      <c r="E246" s="91"/>
      <c r="F246" s="91"/>
      <c r="G246" s="92"/>
      <c r="H246" s="178"/>
      <c r="I246" s="178"/>
      <c r="J246" s="178"/>
      <c r="K246" s="80"/>
      <c r="L246" s="81"/>
      <c r="M246" s="82"/>
      <c r="N246" s="80"/>
      <c r="O246" s="81"/>
      <c r="P246" s="82"/>
      <c r="Q246" s="80"/>
      <c r="R246" s="81"/>
      <c r="S246" s="82"/>
      <c r="T246" s="80"/>
      <c r="U246" s="81"/>
      <c r="V246" s="82"/>
      <c r="W246" s="76"/>
      <c r="X246" s="76"/>
      <c r="Y246" s="76"/>
      <c r="Z246" s="76"/>
      <c r="AA246" s="76"/>
      <c r="AB246" s="173"/>
      <c r="AC246" s="173"/>
      <c r="AD246" s="173"/>
      <c r="AE246" s="562"/>
      <c r="AF246" s="562"/>
      <c r="AG246" s="562"/>
      <c r="AH246" s="562"/>
      <c r="AI246" s="561"/>
      <c r="AJ246" s="561"/>
      <c r="AK246" s="561"/>
      <c r="AL246" s="170"/>
      <c r="AM246" s="170"/>
      <c r="AN246" s="170"/>
      <c r="AO246" s="561"/>
      <c r="AP246" s="561"/>
      <c r="AQ246" s="561"/>
      <c r="AR246" s="124"/>
      <c r="AS246" s="124"/>
      <c r="AT246" s="124"/>
      <c r="AU246" s="124"/>
      <c r="AV246" s="124"/>
      <c r="AW246" s="124"/>
      <c r="AX246" s="124"/>
      <c r="AY246" s="124"/>
      <c r="AZ246" s="170"/>
      <c r="BA246" s="170"/>
      <c r="BB246" s="170"/>
      <c r="BC246" s="171"/>
      <c r="BD246" s="171"/>
      <c r="BE246" s="171"/>
      <c r="BF246" s="171"/>
      <c r="BG246" s="172"/>
      <c r="BH246" s="172"/>
      <c r="BI246" s="172"/>
      <c r="BJ246" s="3"/>
      <c r="BK246" s="3"/>
    </row>
    <row r="247" spans="1:63" ht="15" customHeight="1" thickTop="1" thickBot="1">
      <c r="A247" s="3"/>
      <c r="B247" s="90"/>
      <c r="C247" s="91"/>
      <c r="D247" s="91"/>
      <c r="E247" s="91"/>
      <c r="F247" s="91"/>
      <c r="G247" s="92"/>
      <c r="H247" s="178"/>
      <c r="I247" s="178"/>
      <c r="J247" s="178"/>
      <c r="K247" s="80"/>
      <c r="L247" s="81"/>
      <c r="M247" s="82"/>
      <c r="N247" s="80"/>
      <c r="O247" s="81"/>
      <c r="P247" s="82"/>
      <c r="Q247" s="80"/>
      <c r="R247" s="81"/>
      <c r="S247" s="82"/>
      <c r="T247" s="80"/>
      <c r="U247" s="81"/>
      <c r="V247" s="82"/>
      <c r="W247" s="76"/>
      <c r="X247" s="76"/>
      <c r="Y247" s="76"/>
      <c r="Z247" s="76"/>
      <c r="AA247" s="76"/>
      <c r="AB247" s="173"/>
      <c r="AC247" s="173"/>
      <c r="AD247" s="173"/>
      <c r="AE247" s="562"/>
      <c r="AF247" s="562"/>
      <c r="AG247" s="562"/>
      <c r="AH247" s="562"/>
      <c r="AI247" s="561"/>
      <c r="AJ247" s="561"/>
      <c r="AK247" s="561"/>
      <c r="AL247" s="170"/>
      <c r="AM247" s="170"/>
      <c r="AN247" s="170"/>
      <c r="AO247" s="561"/>
      <c r="AP247" s="561"/>
      <c r="AQ247" s="561"/>
      <c r="AR247" s="124"/>
      <c r="AS247" s="124"/>
      <c r="AT247" s="124"/>
      <c r="AU247" s="124"/>
      <c r="AV247" s="124"/>
      <c r="AW247" s="124"/>
      <c r="AX247" s="124"/>
      <c r="AY247" s="124"/>
      <c r="AZ247" s="170"/>
      <c r="BA247" s="170"/>
      <c r="BB247" s="170"/>
      <c r="BC247" s="171"/>
      <c r="BD247" s="171"/>
      <c r="BE247" s="171"/>
      <c r="BF247" s="171"/>
      <c r="BG247" s="172"/>
      <c r="BH247" s="172"/>
      <c r="BI247" s="172"/>
      <c r="BJ247" s="3"/>
      <c r="BK247" s="3"/>
    </row>
    <row r="248" spans="1:63" ht="15" customHeight="1" thickTop="1" thickBot="1">
      <c r="A248" s="3"/>
      <c r="B248" s="93"/>
      <c r="C248" s="94"/>
      <c r="D248" s="94"/>
      <c r="E248" s="94"/>
      <c r="F248" s="94"/>
      <c r="G248" s="95"/>
      <c r="H248" s="178"/>
      <c r="I248" s="178"/>
      <c r="J248" s="178"/>
      <c r="K248" s="83"/>
      <c r="L248" s="84"/>
      <c r="M248" s="85"/>
      <c r="N248" s="83"/>
      <c r="O248" s="84"/>
      <c r="P248" s="85"/>
      <c r="Q248" s="83"/>
      <c r="R248" s="84"/>
      <c r="S248" s="85"/>
      <c r="T248" s="83"/>
      <c r="U248" s="84"/>
      <c r="V248" s="85"/>
      <c r="W248" s="76"/>
      <c r="X248" s="76"/>
      <c r="Y248" s="76"/>
      <c r="Z248" s="76"/>
      <c r="AA248" s="76"/>
      <c r="AB248" s="173"/>
      <c r="AC248" s="173"/>
      <c r="AD248" s="173"/>
      <c r="AE248" s="562"/>
      <c r="AF248" s="562"/>
      <c r="AG248" s="562"/>
      <c r="AH248" s="562"/>
      <c r="AI248" s="561"/>
      <c r="AJ248" s="561"/>
      <c r="AK248" s="561"/>
      <c r="AL248" s="170"/>
      <c r="AM248" s="170"/>
      <c r="AN248" s="170"/>
      <c r="AO248" s="561"/>
      <c r="AP248" s="561"/>
      <c r="AQ248" s="561"/>
      <c r="AR248" s="124"/>
      <c r="AS248" s="124"/>
      <c r="AT248" s="124"/>
      <c r="AU248" s="124"/>
      <c r="AV248" s="124"/>
      <c r="AW248" s="124"/>
      <c r="AX248" s="124"/>
      <c r="AY248" s="124"/>
      <c r="AZ248" s="170"/>
      <c r="BA248" s="170"/>
      <c r="BB248" s="170"/>
      <c r="BC248" s="171"/>
      <c r="BD248" s="171"/>
      <c r="BE248" s="171"/>
      <c r="BF248" s="171"/>
      <c r="BG248" s="172"/>
      <c r="BH248" s="172"/>
      <c r="BI248" s="172"/>
      <c r="BJ248" s="3"/>
      <c r="BK248" s="3"/>
    </row>
    <row r="249" spans="1:63" ht="15" customHeight="1" thickTop="1" thickBot="1">
      <c r="A249" s="3"/>
      <c r="B249" s="87" t="s">
        <v>126</v>
      </c>
      <c r="C249" s="88"/>
      <c r="D249" s="88"/>
      <c r="E249" s="88"/>
      <c r="F249" s="88"/>
      <c r="G249" s="89"/>
      <c r="H249" s="178">
        <f>H241</f>
        <v>0</v>
      </c>
      <c r="I249" s="178"/>
      <c r="J249" s="178"/>
      <c r="K249" s="114">
        <v>100</v>
      </c>
      <c r="L249" s="78"/>
      <c r="M249" s="79"/>
      <c r="N249" s="114">
        <v>80</v>
      </c>
      <c r="O249" s="78"/>
      <c r="P249" s="79"/>
      <c r="Q249" s="114">
        <v>80</v>
      </c>
      <c r="R249" s="78"/>
      <c r="S249" s="79"/>
      <c r="T249" s="114" t="s">
        <v>129</v>
      </c>
      <c r="U249" s="78"/>
      <c r="V249" s="79"/>
      <c r="W249" s="114" t="s">
        <v>372</v>
      </c>
      <c r="X249" s="78"/>
      <c r="Y249" s="78"/>
      <c r="Z249" s="78"/>
      <c r="AA249" s="79"/>
      <c r="AB249" s="145"/>
      <c r="AC249" s="145"/>
      <c r="AD249" s="145"/>
      <c r="AE249" s="124"/>
      <c r="AF249" s="124"/>
      <c r="AG249" s="124"/>
      <c r="AH249" s="124"/>
      <c r="AI249" s="124"/>
      <c r="AJ249" s="124"/>
      <c r="AK249" s="124"/>
      <c r="AL249" s="124"/>
      <c r="AM249" s="124"/>
      <c r="AN249" s="124"/>
      <c r="AO249" s="124"/>
      <c r="AP249" s="124"/>
      <c r="AQ249" s="124"/>
      <c r="AR249" s="76"/>
      <c r="AS249" s="76"/>
      <c r="AT249" s="76"/>
      <c r="AU249" s="76"/>
      <c r="AV249" s="76"/>
      <c r="AW249" s="76"/>
      <c r="AX249" s="76"/>
      <c r="AY249" s="76"/>
      <c r="AZ249" s="76"/>
      <c r="BA249" s="76"/>
      <c r="BB249" s="76"/>
      <c r="BC249" s="114"/>
      <c r="BD249" s="78"/>
      <c r="BE249" s="78"/>
      <c r="BF249" s="79"/>
      <c r="BG249" s="76"/>
      <c r="BH249" s="76"/>
      <c r="BI249" s="76"/>
      <c r="BJ249" s="3"/>
      <c r="BK249" s="3"/>
    </row>
    <row r="250" spans="1:63" ht="15" customHeight="1" thickTop="1" thickBot="1">
      <c r="A250" s="3"/>
      <c r="B250" s="90"/>
      <c r="C250" s="91"/>
      <c r="D250" s="91"/>
      <c r="E250" s="91"/>
      <c r="F250" s="91"/>
      <c r="G250" s="92"/>
      <c r="H250" s="178"/>
      <c r="I250" s="178"/>
      <c r="J250" s="178"/>
      <c r="K250" s="80"/>
      <c r="L250" s="81"/>
      <c r="M250" s="82"/>
      <c r="N250" s="80"/>
      <c r="O250" s="81"/>
      <c r="P250" s="82"/>
      <c r="Q250" s="80"/>
      <c r="R250" s="81"/>
      <c r="S250" s="82"/>
      <c r="T250" s="80"/>
      <c r="U250" s="81"/>
      <c r="V250" s="82"/>
      <c r="W250" s="80"/>
      <c r="X250" s="81"/>
      <c r="Y250" s="81"/>
      <c r="Z250" s="81"/>
      <c r="AA250" s="82"/>
      <c r="AB250" s="145"/>
      <c r="AC250" s="145"/>
      <c r="AD250" s="145"/>
      <c r="AE250" s="124"/>
      <c r="AF250" s="124"/>
      <c r="AG250" s="124"/>
      <c r="AH250" s="124"/>
      <c r="AI250" s="124"/>
      <c r="AJ250" s="124"/>
      <c r="AK250" s="124"/>
      <c r="AL250" s="124"/>
      <c r="AM250" s="124"/>
      <c r="AN250" s="124"/>
      <c r="AO250" s="124"/>
      <c r="AP250" s="124"/>
      <c r="AQ250" s="124"/>
      <c r="AR250" s="76"/>
      <c r="AS250" s="76"/>
      <c r="AT250" s="76"/>
      <c r="AU250" s="76"/>
      <c r="AV250" s="76"/>
      <c r="AW250" s="76"/>
      <c r="AX250" s="76"/>
      <c r="AY250" s="76"/>
      <c r="AZ250" s="76"/>
      <c r="BA250" s="76"/>
      <c r="BB250" s="76"/>
      <c r="BC250" s="80"/>
      <c r="BD250" s="81"/>
      <c r="BE250" s="81"/>
      <c r="BF250" s="82"/>
      <c r="BG250" s="76"/>
      <c r="BH250" s="76"/>
      <c r="BI250" s="76"/>
      <c r="BJ250" s="3"/>
      <c r="BK250" s="3"/>
    </row>
    <row r="251" spans="1:63" ht="15" customHeight="1" thickTop="1" thickBot="1">
      <c r="A251" s="3"/>
      <c r="B251" s="90"/>
      <c r="C251" s="91"/>
      <c r="D251" s="91"/>
      <c r="E251" s="91"/>
      <c r="F251" s="91"/>
      <c r="G251" s="92"/>
      <c r="H251" s="178"/>
      <c r="I251" s="178"/>
      <c r="J251" s="178"/>
      <c r="K251" s="80"/>
      <c r="L251" s="81"/>
      <c r="M251" s="82"/>
      <c r="N251" s="80"/>
      <c r="O251" s="81"/>
      <c r="P251" s="82"/>
      <c r="Q251" s="80"/>
      <c r="R251" s="81"/>
      <c r="S251" s="82"/>
      <c r="T251" s="80"/>
      <c r="U251" s="81"/>
      <c r="V251" s="82"/>
      <c r="W251" s="80"/>
      <c r="X251" s="81"/>
      <c r="Y251" s="81"/>
      <c r="Z251" s="81"/>
      <c r="AA251" s="82"/>
      <c r="AB251" s="145"/>
      <c r="AC251" s="145"/>
      <c r="AD251" s="145"/>
      <c r="AE251" s="124"/>
      <c r="AF251" s="124"/>
      <c r="AG251" s="124"/>
      <c r="AH251" s="124"/>
      <c r="AI251" s="124"/>
      <c r="AJ251" s="124"/>
      <c r="AK251" s="124"/>
      <c r="AL251" s="124"/>
      <c r="AM251" s="124"/>
      <c r="AN251" s="124"/>
      <c r="AO251" s="124"/>
      <c r="AP251" s="124"/>
      <c r="AQ251" s="124"/>
      <c r="AR251" s="76"/>
      <c r="AS251" s="76"/>
      <c r="AT251" s="76"/>
      <c r="AU251" s="76"/>
      <c r="AV251" s="76"/>
      <c r="AW251" s="76"/>
      <c r="AX251" s="76"/>
      <c r="AY251" s="76"/>
      <c r="AZ251" s="76"/>
      <c r="BA251" s="76"/>
      <c r="BB251" s="76"/>
      <c r="BC251" s="80"/>
      <c r="BD251" s="81"/>
      <c r="BE251" s="81"/>
      <c r="BF251" s="82"/>
      <c r="BG251" s="76"/>
      <c r="BH251" s="76"/>
      <c r="BI251" s="76"/>
      <c r="BJ251" s="3"/>
      <c r="BK251" s="3"/>
    </row>
    <row r="252" spans="1:63" ht="15" customHeight="1" thickTop="1" thickBot="1">
      <c r="A252" s="3"/>
      <c r="B252" s="93"/>
      <c r="C252" s="94"/>
      <c r="D252" s="94"/>
      <c r="E252" s="94"/>
      <c r="F252" s="94"/>
      <c r="G252" s="95"/>
      <c r="H252" s="178"/>
      <c r="I252" s="178"/>
      <c r="J252" s="178"/>
      <c r="K252" s="83"/>
      <c r="L252" s="84"/>
      <c r="M252" s="85"/>
      <c r="N252" s="83"/>
      <c r="O252" s="84"/>
      <c r="P252" s="85"/>
      <c r="Q252" s="83"/>
      <c r="R252" s="84"/>
      <c r="S252" s="85"/>
      <c r="T252" s="83"/>
      <c r="U252" s="84"/>
      <c r="V252" s="85"/>
      <c r="W252" s="83"/>
      <c r="X252" s="84"/>
      <c r="Y252" s="84"/>
      <c r="Z252" s="84"/>
      <c r="AA252" s="85"/>
      <c r="AB252" s="145"/>
      <c r="AC252" s="145"/>
      <c r="AD252" s="145"/>
      <c r="AE252" s="124"/>
      <c r="AF252" s="124"/>
      <c r="AG252" s="124"/>
      <c r="AH252" s="124"/>
      <c r="AI252" s="124"/>
      <c r="AJ252" s="124"/>
      <c r="AK252" s="124"/>
      <c r="AL252" s="124"/>
      <c r="AM252" s="124"/>
      <c r="AN252" s="124"/>
      <c r="AO252" s="124"/>
      <c r="AP252" s="124"/>
      <c r="AQ252" s="124"/>
      <c r="AR252" s="76"/>
      <c r="AS252" s="76"/>
      <c r="AT252" s="76"/>
      <c r="AU252" s="76"/>
      <c r="AV252" s="76"/>
      <c r="AW252" s="76"/>
      <c r="AX252" s="76"/>
      <c r="AY252" s="76"/>
      <c r="AZ252" s="76"/>
      <c r="BA252" s="76"/>
      <c r="BB252" s="76"/>
      <c r="BC252" s="83"/>
      <c r="BD252" s="84"/>
      <c r="BE252" s="84"/>
      <c r="BF252" s="85"/>
      <c r="BG252" s="76"/>
      <c r="BH252" s="76"/>
      <c r="BI252" s="76"/>
      <c r="BJ252" s="3"/>
      <c r="BK252" s="3"/>
    </row>
    <row r="253" spans="1:63" ht="15" customHeight="1" thickTop="1">
      <c r="A253" s="3"/>
      <c r="B253" s="157"/>
      <c r="C253" s="158"/>
      <c r="D253" s="158"/>
      <c r="E253" s="158"/>
      <c r="F253" s="158"/>
      <c r="G253" s="158"/>
      <c r="H253" s="158"/>
      <c r="I253" s="158"/>
      <c r="J253" s="158"/>
      <c r="K253" s="158"/>
      <c r="L253" s="158"/>
      <c r="M253" s="158"/>
      <c r="N253" s="158"/>
      <c r="O253" s="158"/>
      <c r="P253" s="158"/>
      <c r="Q253" s="158"/>
      <c r="R253" s="158"/>
      <c r="S253" s="158"/>
      <c r="T253" s="158"/>
      <c r="U253" s="158"/>
      <c r="V253" s="158"/>
      <c r="W253" s="158"/>
      <c r="X253" s="158"/>
      <c r="Y253" s="158"/>
      <c r="Z253" s="158"/>
      <c r="AA253" s="158"/>
      <c r="AB253" s="158"/>
      <c r="AC253" s="158"/>
      <c r="AD253" s="158"/>
      <c r="AE253" s="158"/>
      <c r="AF253" s="158"/>
      <c r="AG253" s="158"/>
      <c r="AH253" s="158"/>
      <c r="AI253" s="158"/>
      <c r="AJ253" s="158"/>
      <c r="AK253" s="158"/>
      <c r="AL253" s="158"/>
      <c r="AM253" s="158"/>
      <c r="AN253" s="158"/>
      <c r="AO253" s="158"/>
      <c r="AP253" s="158"/>
      <c r="AQ253" s="158"/>
      <c r="AR253" s="158"/>
      <c r="AS253" s="158"/>
      <c r="AT253" s="158"/>
      <c r="AU253" s="158"/>
      <c r="AV253" s="158"/>
      <c r="AW253" s="158"/>
      <c r="AX253" s="158"/>
      <c r="AY253" s="158"/>
      <c r="AZ253" s="158"/>
      <c r="BA253" s="158"/>
      <c r="BB253" s="158"/>
      <c r="BC253" s="158"/>
      <c r="BD253" s="158"/>
      <c r="BE253" s="158"/>
      <c r="BF253" s="158"/>
      <c r="BG253" s="158"/>
      <c r="BH253" s="158"/>
      <c r="BI253" s="159"/>
      <c r="BJ253" s="3"/>
      <c r="BK253" s="3"/>
    </row>
    <row r="254" spans="1:63" ht="15" customHeight="1">
      <c r="A254" s="3"/>
      <c r="B254" s="160"/>
      <c r="C254" s="161"/>
      <c r="D254" s="161"/>
      <c r="E254" s="161"/>
      <c r="F254" s="161"/>
      <c r="G254" s="161"/>
      <c r="H254" s="161"/>
      <c r="I254" s="161"/>
      <c r="J254" s="161"/>
      <c r="K254" s="161"/>
      <c r="L254" s="161"/>
      <c r="M254" s="161"/>
      <c r="N254" s="161"/>
      <c r="O254" s="161"/>
      <c r="P254" s="161"/>
      <c r="Q254" s="161"/>
      <c r="R254" s="161"/>
      <c r="S254" s="161"/>
      <c r="T254" s="161"/>
      <c r="U254" s="161"/>
      <c r="V254" s="161"/>
      <c r="W254" s="161"/>
      <c r="X254" s="161"/>
      <c r="Y254" s="161"/>
      <c r="Z254" s="161"/>
      <c r="AA254" s="161"/>
      <c r="AB254" s="161"/>
      <c r="AC254" s="161"/>
      <c r="AD254" s="161"/>
      <c r="AE254" s="161"/>
      <c r="AF254" s="161"/>
      <c r="AG254" s="161"/>
      <c r="AH254" s="161"/>
      <c r="AI254" s="161"/>
      <c r="AJ254" s="161"/>
      <c r="AK254" s="161"/>
      <c r="AL254" s="161"/>
      <c r="AM254" s="161"/>
      <c r="AN254" s="161"/>
      <c r="AO254" s="161"/>
      <c r="AP254" s="161"/>
      <c r="AQ254" s="161"/>
      <c r="AR254" s="161"/>
      <c r="AS254" s="161"/>
      <c r="AT254" s="161"/>
      <c r="AU254" s="161"/>
      <c r="AV254" s="161"/>
      <c r="AW254" s="161"/>
      <c r="AX254" s="161"/>
      <c r="AY254" s="161"/>
      <c r="AZ254" s="161"/>
      <c r="BA254" s="161"/>
      <c r="BB254" s="161"/>
      <c r="BC254" s="161"/>
      <c r="BD254" s="161"/>
      <c r="BE254" s="161"/>
      <c r="BF254" s="161"/>
      <c r="BG254" s="161"/>
      <c r="BH254" s="161"/>
      <c r="BI254" s="162"/>
      <c r="BJ254" s="3"/>
      <c r="BK254" s="3"/>
    </row>
    <row r="255" spans="1:63" ht="15" customHeight="1">
      <c r="A255" s="3"/>
      <c r="B255" s="160"/>
      <c r="C255" s="161"/>
      <c r="D255" s="161"/>
      <c r="E255" s="161"/>
      <c r="F255" s="161"/>
      <c r="G255" s="161"/>
      <c r="H255" s="161"/>
      <c r="I255" s="161"/>
      <c r="J255" s="161"/>
      <c r="K255" s="161"/>
      <c r="L255" s="161"/>
      <c r="M255" s="161"/>
      <c r="N255" s="161"/>
      <c r="O255" s="161"/>
      <c r="P255" s="161"/>
      <c r="Q255" s="161"/>
      <c r="R255" s="161"/>
      <c r="S255" s="161"/>
      <c r="T255" s="161"/>
      <c r="U255" s="161"/>
      <c r="V255" s="161"/>
      <c r="W255" s="161"/>
      <c r="X255" s="161"/>
      <c r="Y255" s="161"/>
      <c r="Z255" s="161"/>
      <c r="AA255" s="161"/>
      <c r="AB255" s="161"/>
      <c r="AC255" s="161"/>
      <c r="AD255" s="161"/>
      <c r="AE255" s="161"/>
      <c r="AF255" s="161"/>
      <c r="AG255" s="161"/>
      <c r="AH255" s="161"/>
      <c r="AI255" s="161"/>
      <c r="AJ255" s="161"/>
      <c r="AK255" s="161"/>
      <c r="AL255" s="161"/>
      <c r="AM255" s="161"/>
      <c r="AN255" s="161"/>
      <c r="AO255" s="161"/>
      <c r="AP255" s="161"/>
      <c r="AQ255" s="161"/>
      <c r="AR255" s="161"/>
      <c r="AS255" s="161"/>
      <c r="AT255" s="161"/>
      <c r="AU255" s="161"/>
      <c r="AV255" s="161"/>
      <c r="AW255" s="161"/>
      <c r="AX255" s="161"/>
      <c r="AY255" s="161"/>
      <c r="AZ255" s="161"/>
      <c r="BA255" s="161"/>
      <c r="BB255" s="161"/>
      <c r="BC255" s="161"/>
      <c r="BD255" s="161"/>
      <c r="BE255" s="161"/>
      <c r="BF255" s="161"/>
      <c r="BG255" s="161"/>
      <c r="BH255" s="161"/>
      <c r="BI255" s="162"/>
      <c r="BJ255" s="3"/>
      <c r="BK255" s="3"/>
    </row>
    <row r="256" spans="1:63" ht="15.75" customHeight="1" thickBot="1">
      <c r="A256" s="3"/>
      <c r="B256" s="163"/>
      <c r="C256" s="164"/>
      <c r="D256" s="164"/>
      <c r="E256" s="164"/>
      <c r="F256" s="164"/>
      <c r="G256" s="164"/>
      <c r="H256" s="164"/>
      <c r="I256" s="164"/>
      <c r="J256" s="164"/>
      <c r="K256" s="164"/>
      <c r="L256" s="164"/>
      <c r="M256" s="164"/>
      <c r="N256" s="164"/>
      <c r="O256" s="164"/>
      <c r="P256" s="164"/>
      <c r="Q256" s="164"/>
      <c r="R256" s="164"/>
      <c r="S256" s="164"/>
      <c r="T256" s="164"/>
      <c r="U256" s="164"/>
      <c r="V256" s="164"/>
      <c r="W256" s="164"/>
      <c r="X256" s="164"/>
      <c r="Y256" s="164"/>
      <c r="Z256" s="164"/>
      <c r="AA256" s="164"/>
      <c r="AB256" s="164"/>
      <c r="AC256" s="164"/>
      <c r="AD256" s="164"/>
      <c r="AE256" s="164"/>
      <c r="AF256" s="164"/>
      <c r="AG256" s="164"/>
      <c r="AH256" s="164"/>
      <c r="AI256" s="164"/>
      <c r="AJ256" s="164"/>
      <c r="AK256" s="164"/>
      <c r="AL256" s="164"/>
      <c r="AM256" s="164"/>
      <c r="AN256" s="164"/>
      <c r="AO256" s="164"/>
      <c r="AP256" s="164"/>
      <c r="AQ256" s="164"/>
      <c r="AR256" s="164"/>
      <c r="AS256" s="164"/>
      <c r="AT256" s="164"/>
      <c r="AU256" s="164"/>
      <c r="AV256" s="164"/>
      <c r="AW256" s="164"/>
      <c r="AX256" s="164"/>
      <c r="AY256" s="164"/>
      <c r="AZ256" s="164"/>
      <c r="BA256" s="164"/>
      <c r="BB256" s="164"/>
      <c r="BC256" s="164"/>
      <c r="BD256" s="164"/>
      <c r="BE256" s="164"/>
      <c r="BF256" s="164"/>
      <c r="BG256" s="164"/>
      <c r="BH256" s="164"/>
      <c r="BI256" s="165"/>
      <c r="BJ256" s="3"/>
      <c r="BK256" s="3"/>
    </row>
    <row r="257" spans="1:65" ht="16.5" customHeight="1" thickTop="1" thickBot="1">
      <c r="A257" s="3"/>
      <c r="B257" s="146"/>
      <c r="C257" s="146"/>
      <c r="D257" s="146"/>
      <c r="E257" s="146"/>
      <c r="F257" s="146"/>
      <c r="G257" s="146"/>
      <c r="H257" s="146"/>
      <c r="I257" s="146"/>
      <c r="J257" s="146"/>
      <c r="K257" s="146"/>
      <c r="L257" s="146"/>
      <c r="M257" s="146"/>
      <c r="N257" s="146"/>
      <c r="O257" s="146"/>
      <c r="P257" s="146"/>
      <c r="Q257" s="146"/>
      <c r="R257" s="146"/>
      <c r="S257" s="146"/>
      <c r="T257" s="146"/>
      <c r="U257" s="146"/>
      <c r="V257" s="146"/>
      <c r="W257" s="146"/>
      <c r="X257" s="146"/>
      <c r="Y257" s="146"/>
      <c r="Z257" s="146"/>
      <c r="AA257" s="146"/>
      <c r="AB257" s="146"/>
      <c r="AC257" s="146"/>
      <c r="AD257" s="146"/>
      <c r="AE257" s="146"/>
      <c r="AF257" s="146"/>
      <c r="AG257" s="146"/>
      <c r="AH257" s="146"/>
      <c r="AI257" s="146"/>
      <c r="AJ257" s="146"/>
      <c r="AK257" s="146"/>
      <c r="AL257" s="146"/>
      <c r="AM257" s="146"/>
      <c r="AN257" s="146"/>
      <c r="AO257" s="146"/>
      <c r="AP257" s="146"/>
      <c r="AQ257" s="146"/>
      <c r="AR257" s="146"/>
      <c r="AS257" s="146"/>
      <c r="AT257" s="146"/>
      <c r="AU257" s="146"/>
      <c r="AV257" s="146"/>
      <c r="AW257" s="146"/>
      <c r="AX257" s="146"/>
      <c r="AY257" s="146"/>
      <c r="AZ257" s="146"/>
      <c r="BA257" s="146"/>
      <c r="BB257" s="146"/>
      <c r="BC257" s="146"/>
      <c r="BD257" s="146"/>
      <c r="BE257" s="146"/>
      <c r="BF257" s="146"/>
      <c r="BG257" s="146"/>
      <c r="BH257" s="146"/>
      <c r="BI257" s="146"/>
      <c r="BJ257" s="3"/>
      <c r="BK257" s="3"/>
    </row>
    <row r="258" spans="1:65" ht="16.5" customHeight="1" thickTop="1" thickBot="1">
      <c r="A258" s="3"/>
      <c r="B258" s="146"/>
      <c r="C258" s="146"/>
      <c r="D258" s="146"/>
      <c r="E258" s="146"/>
      <c r="F258" s="146"/>
      <c r="G258" s="146"/>
      <c r="H258" s="146"/>
      <c r="I258" s="146"/>
      <c r="J258" s="146"/>
      <c r="K258" s="146"/>
      <c r="L258" s="146"/>
      <c r="M258" s="146"/>
      <c r="N258" s="146"/>
      <c r="O258" s="146"/>
      <c r="P258" s="146"/>
      <c r="Q258" s="146"/>
      <c r="R258" s="146"/>
      <c r="S258" s="146"/>
      <c r="T258" s="146"/>
      <c r="U258" s="146"/>
      <c r="V258" s="146"/>
      <c r="W258" s="146"/>
      <c r="X258" s="146"/>
      <c r="Y258" s="146"/>
      <c r="Z258" s="146"/>
      <c r="AA258" s="146"/>
      <c r="AB258" s="146"/>
      <c r="AC258" s="146"/>
      <c r="AD258" s="146"/>
      <c r="AE258" s="146"/>
      <c r="AF258" s="146"/>
      <c r="AG258" s="146"/>
      <c r="AH258" s="146"/>
      <c r="AI258" s="146"/>
      <c r="AJ258" s="146"/>
      <c r="AK258" s="146"/>
      <c r="AL258" s="146"/>
      <c r="AM258" s="146"/>
      <c r="AN258" s="146"/>
      <c r="AO258" s="146"/>
      <c r="AP258" s="146"/>
      <c r="AQ258" s="146"/>
      <c r="AR258" s="146"/>
      <c r="AS258" s="146"/>
      <c r="AT258" s="146"/>
      <c r="AU258" s="146"/>
      <c r="AV258" s="146"/>
      <c r="AW258" s="146"/>
      <c r="AX258" s="146"/>
      <c r="AY258" s="146"/>
      <c r="AZ258" s="146"/>
      <c r="BA258" s="146"/>
      <c r="BB258" s="146"/>
      <c r="BC258" s="146"/>
      <c r="BD258" s="146"/>
      <c r="BE258" s="146"/>
      <c r="BF258" s="146"/>
      <c r="BG258" s="146"/>
      <c r="BH258" s="146"/>
      <c r="BI258" s="146"/>
      <c r="BJ258" s="3"/>
      <c r="BK258" s="3"/>
    </row>
    <row r="259" spans="1:65" ht="51.75" customHeight="1" thickTop="1" thickBot="1">
      <c r="A259" s="3"/>
      <c r="B259" s="166" t="s">
        <v>188</v>
      </c>
      <c r="C259" s="167"/>
      <c r="D259" s="168"/>
      <c r="E259" s="166" t="s">
        <v>189</v>
      </c>
      <c r="F259" s="167"/>
      <c r="G259" s="168"/>
      <c r="H259" s="155" t="s">
        <v>194</v>
      </c>
      <c r="I259" s="155"/>
      <c r="J259" s="155"/>
      <c r="K259" s="166" t="s">
        <v>190</v>
      </c>
      <c r="L259" s="167"/>
      <c r="M259" s="168"/>
      <c r="N259" s="166" t="s">
        <v>294</v>
      </c>
      <c r="O259" s="167"/>
      <c r="P259" s="168"/>
      <c r="Q259" s="155" t="s">
        <v>92</v>
      </c>
      <c r="R259" s="155"/>
      <c r="S259" s="155"/>
      <c r="T259" s="155" t="s">
        <v>93</v>
      </c>
      <c r="U259" s="155"/>
      <c r="V259" s="155"/>
      <c r="W259" s="155" t="s">
        <v>161</v>
      </c>
      <c r="X259" s="155"/>
      <c r="Y259" s="155"/>
      <c r="Z259" s="155" t="s">
        <v>192</v>
      </c>
      <c r="AA259" s="155"/>
      <c r="AB259" s="155"/>
      <c r="AC259" s="155" t="s">
        <v>64</v>
      </c>
      <c r="AD259" s="155"/>
      <c r="AE259" s="155"/>
      <c r="AF259" s="155" t="s">
        <v>157</v>
      </c>
      <c r="AG259" s="155"/>
      <c r="AH259" s="155"/>
      <c r="AI259" s="155" t="s">
        <v>193</v>
      </c>
      <c r="AJ259" s="155"/>
      <c r="AK259" s="155"/>
      <c r="AL259" s="155" t="s">
        <v>156</v>
      </c>
      <c r="AM259" s="155"/>
      <c r="AN259" s="155"/>
      <c r="AO259" s="155" t="s">
        <v>167</v>
      </c>
      <c r="AP259" s="155"/>
      <c r="AQ259" s="155"/>
      <c r="AR259" s="155" t="s">
        <v>132</v>
      </c>
      <c r="AS259" s="155"/>
      <c r="AT259" s="155"/>
      <c r="AU259" s="155" t="s">
        <v>195</v>
      </c>
      <c r="AV259" s="155"/>
      <c r="AW259" s="155"/>
      <c r="AX259" s="155" t="s">
        <v>125</v>
      </c>
      <c r="AY259" s="155"/>
      <c r="AZ259" s="155"/>
      <c r="BA259" s="155" t="s">
        <v>161</v>
      </c>
      <c r="BB259" s="155"/>
      <c r="BC259" s="155"/>
      <c r="BD259" s="155" t="s">
        <v>196</v>
      </c>
      <c r="BE259" s="155"/>
      <c r="BF259" s="155"/>
      <c r="BG259" s="156" t="s">
        <v>197</v>
      </c>
      <c r="BH259" s="156"/>
      <c r="BI259" s="156"/>
      <c r="BJ259" s="3"/>
      <c r="BK259" s="3"/>
    </row>
    <row r="260" spans="1:65" ht="15" customHeight="1" thickTop="1" thickBot="1">
      <c r="A260" s="4"/>
      <c r="B260" s="145"/>
      <c r="C260" s="145"/>
      <c r="D260" s="145"/>
      <c r="E260" s="145"/>
      <c r="F260" s="145"/>
      <c r="G260" s="145"/>
      <c r="H260" s="145"/>
      <c r="I260" s="145"/>
      <c r="J260" s="145"/>
      <c r="K260" s="145"/>
      <c r="L260" s="145"/>
      <c r="M260" s="145"/>
      <c r="N260" s="145"/>
      <c r="O260" s="145"/>
      <c r="P260" s="145"/>
      <c r="Q260" s="145"/>
      <c r="R260" s="145"/>
      <c r="S260" s="145"/>
      <c r="T260" s="145"/>
      <c r="U260" s="145"/>
      <c r="V260" s="145"/>
      <c r="W260" s="145"/>
      <c r="X260" s="145"/>
      <c r="Y260" s="145"/>
      <c r="Z260" s="145"/>
      <c r="AA260" s="145"/>
      <c r="AB260" s="145"/>
      <c r="AC260" s="145"/>
      <c r="AD260" s="145"/>
      <c r="AE260" s="145"/>
      <c r="AF260" s="145"/>
      <c r="AG260" s="145"/>
      <c r="AH260" s="145"/>
      <c r="AI260" s="145"/>
      <c r="AJ260" s="145"/>
      <c r="AK260" s="145"/>
      <c r="AL260" s="145"/>
      <c r="AM260" s="145"/>
      <c r="AN260" s="145"/>
      <c r="AO260" s="145"/>
      <c r="AP260" s="145"/>
      <c r="AQ260" s="145"/>
      <c r="AR260" s="145"/>
      <c r="AS260" s="145"/>
      <c r="AT260" s="145"/>
      <c r="AU260" s="145"/>
      <c r="AV260" s="145"/>
      <c r="AW260" s="145"/>
      <c r="AX260" s="145"/>
      <c r="AY260" s="145"/>
      <c r="AZ260" s="145"/>
      <c r="BA260" s="86"/>
      <c r="BB260" s="147"/>
      <c r="BC260" s="148"/>
      <c r="BD260" s="145">
        <v>24</v>
      </c>
      <c r="BE260" s="145"/>
      <c r="BF260" s="145"/>
      <c r="BG260" s="145">
        <f>SUM(B260:BF263)</f>
        <v>24</v>
      </c>
      <c r="BH260" s="145"/>
      <c r="BI260" s="145"/>
      <c r="BJ260" s="3"/>
      <c r="BK260" s="3"/>
    </row>
    <row r="261" spans="1:65" ht="15" customHeight="1" thickTop="1" thickBot="1">
      <c r="A261" s="4"/>
      <c r="B261" s="145"/>
      <c r="C261" s="145"/>
      <c r="D261" s="145"/>
      <c r="E261" s="145"/>
      <c r="F261" s="145"/>
      <c r="G261" s="145"/>
      <c r="H261" s="145"/>
      <c r="I261" s="145"/>
      <c r="J261" s="145"/>
      <c r="K261" s="145"/>
      <c r="L261" s="145"/>
      <c r="M261" s="145"/>
      <c r="N261" s="145"/>
      <c r="O261" s="145"/>
      <c r="P261" s="145"/>
      <c r="Q261" s="145"/>
      <c r="R261" s="145"/>
      <c r="S261" s="145"/>
      <c r="T261" s="145"/>
      <c r="U261" s="145"/>
      <c r="V261" s="145"/>
      <c r="W261" s="145"/>
      <c r="X261" s="145"/>
      <c r="Y261" s="145"/>
      <c r="Z261" s="145"/>
      <c r="AA261" s="145"/>
      <c r="AB261" s="145"/>
      <c r="AC261" s="145"/>
      <c r="AD261" s="145"/>
      <c r="AE261" s="145"/>
      <c r="AF261" s="145"/>
      <c r="AG261" s="145"/>
      <c r="AH261" s="145"/>
      <c r="AI261" s="145"/>
      <c r="AJ261" s="145"/>
      <c r="AK261" s="145"/>
      <c r="AL261" s="145"/>
      <c r="AM261" s="145"/>
      <c r="AN261" s="145"/>
      <c r="AO261" s="145"/>
      <c r="AP261" s="145"/>
      <c r="AQ261" s="145"/>
      <c r="AR261" s="145"/>
      <c r="AS261" s="145"/>
      <c r="AT261" s="145"/>
      <c r="AU261" s="145"/>
      <c r="AV261" s="145"/>
      <c r="AW261" s="145"/>
      <c r="AX261" s="145"/>
      <c r="AY261" s="145"/>
      <c r="AZ261" s="145"/>
      <c r="BA261" s="149"/>
      <c r="BB261" s="150"/>
      <c r="BC261" s="151"/>
      <c r="BD261" s="145"/>
      <c r="BE261" s="145"/>
      <c r="BF261" s="145"/>
      <c r="BG261" s="145"/>
      <c r="BH261" s="145"/>
      <c r="BI261" s="145"/>
      <c r="BJ261" s="3"/>
      <c r="BK261" s="3"/>
    </row>
    <row r="262" spans="1:65" ht="15" customHeight="1" thickTop="1" thickBot="1">
      <c r="A262" s="4"/>
      <c r="B262" s="145"/>
      <c r="C262" s="145"/>
      <c r="D262" s="145"/>
      <c r="E262" s="145"/>
      <c r="F262" s="145"/>
      <c r="G262" s="145"/>
      <c r="H262" s="145"/>
      <c r="I262" s="145"/>
      <c r="J262" s="145"/>
      <c r="K262" s="145"/>
      <c r="L262" s="145"/>
      <c r="M262" s="145"/>
      <c r="N262" s="145"/>
      <c r="O262" s="145"/>
      <c r="P262" s="145"/>
      <c r="Q262" s="145"/>
      <c r="R262" s="145"/>
      <c r="S262" s="145"/>
      <c r="T262" s="145"/>
      <c r="U262" s="145"/>
      <c r="V262" s="145"/>
      <c r="W262" s="145"/>
      <c r="X262" s="145"/>
      <c r="Y262" s="145"/>
      <c r="Z262" s="145"/>
      <c r="AA262" s="145"/>
      <c r="AB262" s="145"/>
      <c r="AC262" s="145"/>
      <c r="AD262" s="145"/>
      <c r="AE262" s="145"/>
      <c r="AF262" s="145"/>
      <c r="AG262" s="145"/>
      <c r="AH262" s="145"/>
      <c r="AI262" s="145"/>
      <c r="AJ262" s="145"/>
      <c r="AK262" s="145"/>
      <c r="AL262" s="145"/>
      <c r="AM262" s="145"/>
      <c r="AN262" s="145"/>
      <c r="AO262" s="145"/>
      <c r="AP262" s="145"/>
      <c r="AQ262" s="145"/>
      <c r="AR262" s="145"/>
      <c r="AS262" s="145"/>
      <c r="AT262" s="145"/>
      <c r="AU262" s="145"/>
      <c r="AV262" s="145"/>
      <c r="AW262" s="145"/>
      <c r="AX262" s="145"/>
      <c r="AY262" s="145"/>
      <c r="AZ262" s="145"/>
      <c r="BA262" s="149"/>
      <c r="BB262" s="150"/>
      <c r="BC262" s="151"/>
      <c r="BD262" s="145"/>
      <c r="BE262" s="145"/>
      <c r="BF262" s="145"/>
      <c r="BG262" s="145"/>
      <c r="BH262" s="145"/>
      <c r="BI262" s="145"/>
      <c r="BJ262" s="3"/>
      <c r="BK262" s="3"/>
    </row>
    <row r="263" spans="1:65" ht="15" customHeight="1" thickTop="1" thickBot="1">
      <c r="A263" s="4"/>
      <c r="B263" s="145"/>
      <c r="C263" s="145"/>
      <c r="D263" s="145"/>
      <c r="E263" s="145"/>
      <c r="F263" s="145"/>
      <c r="G263" s="145"/>
      <c r="H263" s="145"/>
      <c r="I263" s="145"/>
      <c r="J263" s="145"/>
      <c r="K263" s="145"/>
      <c r="L263" s="145"/>
      <c r="M263" s="145"/>
      <c r="N263" s="145"/>
      <c r="O263" s="145"/>
      <c r="P263" s="145"/>
      <c r="Q263" s="145"/>
      <c r="R263" s="145"/>
      <c r="S263" s="145"/>
      <c r="T263" s="145"/>
      <c r="U263" s="145"/>
      <c r="V263" s="145"/>
      <c r="W263" s="145"/>
      <c r="X263" s="145"/>
      <c r="Y263" s="145"/>
      <c r="Z263" s="145"/>
      <c r="AA263" s="145"/>
      <c r="AB263" s="145"/>
      <c r="AC263" s="145"/>
      <c r="AD263" s="145"/>
      <c r="AE263" s="145"/>
      <c r="AF263" s="145"/>
      <c r="AG263" s="145"/>
      <c r="AH263" s="145"/>
      <c r="AI263" s="145"/>
      <c r="AJ263" s="145"/>
      <c r="AK263" s="145"/>
      <c r="AL263" s="145"/>
      <c r="AM263" s="145"/>
      <c r="AN263" s="145"/>
      <c r="AO263" s="145"/>
      <c r="AP263" s="145"/>
      <c r="AQ263" s="145"/>
      <c r="AR263" s="145"/>
      <c r="AS263" s="145"/>
      <c r="AT263" s="145"/>
      <c r="AU263" s="145"/>
      <c r="AV263" s="145"/>
      <c r="AW263" s="145"/>
      <c r="AX263" s="145"/>
      <c r="AY263" s="145"/>
      <c r="AZ263" s="145"/>
      <c r="BA263" s="152"/>
      <c r="BB263" s="153"/>
      <c r="BC263" s="154"/>
      <c r="BD263" s="145"/>
      <c r="BE263" s="145"/>
      <c r="BF263" s="145"/>
      <c r="BG263" s="145"/>
      <c r="BH263" s="145"/>
      <c r="BI263" s="145"/>
      <c r="BJ263" s="3"/>
      <c r="BK263" s="3"/>
      <c r="BM263" t="s">
        <v>198</v>
      </c>
    </row>
    <row r="264" spans="1:65" ht="15.75" customHeight="1" thickTop="1" thickBot="1">
      <c r="B264" s="25"/>
      <c r="C264" s="26"/>
      <c r="D264" s="26"/>
      <c r="E264" s="26"/>
      <c r="F264" s="26"/>
      <c r="G264" s="26"/>
      <c r="H264" s="26"/>
      <c r="I264" s="26"/>
      <c r="J264" s="26"/>
      <c r="K264" s="26"/>
      <c r="L264" s="26"/>
      <c r="M264" s="26"/>
      <c r="N264" s="26"/>
      <c r="O264" s="26"/>
      <c r="P264" s="26"/>
      <c r="Q264" s="26"/>
      <c r="R264" s="26"/>
      <c r="S264" s="26"/>
      <c r="T264" s="26"/>
      <c r="U264" s="26"/>
      <c r="V264" s="26"/>
      <c r="W264" s="26"/>
      <c r="X264" s="26"/>
      <c r="Y264" s="26"/>
      <c r="Z264" s="26"/>
      <c r="AA264" s="26"/>
      <c r="AB264" s="31"/>
      <c r="AC264" s="18" t="s">
        <v>95</v>
      </c>
      <c r="AD264" s="18"/>
      <c r="AE264" s="18"/>
      <c r="AF264" s="18"/>
      <c r="AG264" s="18"/>
      <c r="AH264" s="18"/>
      <c r="AI264" s="18"/>
      <c r="AJ264" s="18"/>
      <c r="AK264" s="18"/>
      <c r="AL264" s="18"/>
      <c r="AM264" s="18"/>
      <c r="AN264" s="18"/>
      <c r="AO264" s="18"/>
      <c r="AP264" s="18"/>
      <c r="AQ264" s="18"/>
      <c r="AR264" s="18"/>
      <c r="AS264" s="18"/>
      <c r="AT264" s="18" t="s">
        <v>96</v>
      </c>
      <c r="AU264" s="18"/>
      <c r="AV264" s="18"/>
      <c r="AW264" s="18"/>
      <c r="AX264" s="18"/>
      <c r="AY264" s="18"/>
      <c r="AZ264" s="18"/>
      <c r="BA264" s="18"/>
      <c r="BB264" s="18"/>
      <c r="BC264" s="18"/>
      <c r="BD264" s="18"/>
      <c r="BE264" s="18"/>
      <c r="BF264" s="18"/>
      <c r="BG264" s="18"/>
      <c r="BH264" s="18"/>
      <c r="BI264" s="18"/>
    </row>
    <row r="265" spans="1:65" ht="15" customHeight="1" thickTop="1" thickBot="1">
      <c r="B265" s="27"/>
      <c r="C265" s="28"/>
      <c r="D265" s="28"/>
      <c r="E265" s="28"/>
      <c r="F265" s="28"/>
      <c r="G265" s="28"/>
      <c r="H265" s="28"/>
      <c r="I265" s="28"/>
      <c r="J265" s="28"/>
      <c r="K265" s="28"/>
      <c r="L265" s="28"/>
      <c r="M265" s="28"/>
      <c r="N265" s="28"/>
      <c r="O265" s="28"/>
      <c r="P265" s="28"/>
      <c r="Q265" s="28"/>
      <c r="R265" s="28"/>
      <c r="S265" s="28"/>
      <c r="T265" s="28"/>
      <c r="U265" s="28"/>
      <c r="V265" s="28"/>
      <c r="W265" s="28"/>
      <c r="X265" s="28"/>
      <c r="Y265" s="28"/>
      <c r="Z265" s="28"/>
      <c r="AA265" s="28"/>
      <c r="AB265" s="32"/>
      <c r="AC265" s="36"/>
      <c r="AD265" s="36"/>
      <c r="AE265" s="36"/>
      <c r="AF265" s="36"/>
      <c r="AG265" s="36"/>
      <c r="AH265" s="36"/>
      <c r="AI265" s="36"/>
      <c r="AJ265" s="36"/>
      <c r="AK265" s="36"/>
      <c r="AL265" s="36"/>
      <c r="AM265" s="36"/>
      <c r="AN265" s="36"/>
      <c r="AO265" s="36"/>
      <c r="AP265" s="36"/>
      <c r="AQ265" s="36"/>
      <c r="AR265" s="36"/>
      <c r="AS265" s="36"/>
      <c r="AT265" s="36"/>
      <c r="AU265" s="36"/>
      <c r="AV265" s="36"/>
      <c r="AW265" s="36"/>
      <c r="AX265" s="36"/>
      <c r="AY265" s="36"/>
      <c r="AZ265" s="36"/>
      <c r="BA265" s="36"/>
      <c r="BB265" s="36"/>
      <c r="BC265" s="36"/>
      <c r="BD265" s="36"/>
      <c r="BE265" s="36"/>
      <c r="BF265" s="36"/>
      <c r="BG265" s="36"/>
      <c r="BH265" s="36"/>
      <c r="BI265" s="36"/>
    </row>
    <row r="266" spans="1:65" ht="15" customHeight="1" thickTop="1" thickBot="1">
      <c r="B266" s="27"/>
      <c r="C266" s="28"/>
      <c r="D266" s="28"/>
      <c r="E266" s="28"/>
      <c r="F266" s="28"/>
      <c r="G266" s="28"/>
      <c r="H266" s="28"/>
      <c r="I266" s="28"/>
      <c r="J266" s="28"/>
      <c r="K266" s="28"/>
      <c r="L266" s="28"/>
      <c r="M266" s="28"/>
      <c r="N266" s="28"/>
      <c r="O266" s="28"/>
      <c r="P266" s="28"/>
      <c r="Q266" s="28"/>
      <c r="R266" s="28"/>
      <c r="S266" s="28"/>
      <c r="T266" s="28"/>
      <c r="U266" s="28"/>
      <c r="V266" s="28"/>
      <c r="W266" s="28"/>
      <c r="X266" s="28"/>
      <c r="Y266" s="28"/>
      <c r="Z266" s="28"/>
      <c r="AA266" s="28"/>
      <c r="AB266" s="32"/>
      <c r="AC266" s="36"/>
      <c r="AD266" s="36"/>
      <c r="AE266" s="36"/>
      <c r="AF266" s="36"/>
      <c r="AG266" s="36"/>
      <c r="AH266" s="36"/>
      <c r="AI266" s="36"/>
      <c r="AJ266" s="36"/>
      <c r="AK266" s="36"/>
      <c r="AL266" s="36"/>
      <c r="AM266" s="36"/>
      <c r="AN266" s="36"/>
      <c r="AO266" s="36"/>
      <c r="AP266" s="36"/>
      <c r="AQ266" s="36"/>
      <c r="AR266" s="36"/>
      <c r="AS266" s="36"/>
      <c r="AT266" s="36"/>
      <c r="AU266" s="36"/>
      <c r="AV266" s="36"/>
      <c r="AW266" s="36"/>
      <c r="AX266" s="36"/>
      <c r="AY266" s="36"/>
      <c r="AZ266" s="36"/>
      <c r="BA266" s="36"/>
      <c r="BB266" s="36"/>
      <c r="BC266" s="36"/>
      <c r="BD266" s="36"/>
      <c r="BE266" s="36"/>
      <c r="BF266" s="36"/>
      <c r="BG266" s="36"/>
      <c r="BH266" s="36"/>
      <c r="BI266" s="36"/>
    </row>
    <row r="267" spans="1:65" ht="15.75" customHeight="1" thickTop="1" thickBot="1">
      <c r="B267" s="29"/>
      <c r="C267" s="30"/>
      <c r="D267" s="30"/>
      <c r="E267" s="30"/>
      <c r="F267" s="30"/>
      <c r="G267" s="30"/>
      <c r="H267" s="30"/>
      <c r="I267" s="30"/>
      <c r="J267" s="30"/>
      <c r="K267" s="30"/>
      <c r="L267" s="30"/>
      <c r="M267" s="30"/>
      <c r="N267" s="30"/>
      <c r="O267" s="30"/>
      <c r="P267" s="30"/>
      <c r="Q267" s="30"/>
      <c r="R267" s="30"/>
      <c r="S267" s="30"/>
      <c r="T267" s="30"/>
      <c r="U267" s="30"/>
      <c r="V267" s="30"/>
      <c r="W267" s="30"/>
      <c r="X267" s="30"/>
      <c r="Y267" s="30"/>
      <c r="Z267" s="30"/>
      <c r="AA267" s="30"/>
      <c r="AB267" s="33"/>
      <c r="AC267" s="36"/>
      <c r="AD267" s="36"/>
      <c r="AE267" s="36"/>
      <c r="AF267" s="36"/>
      <c r="AG267" s="36"/>
      <c r="AH267" s="36"/>
      <c r="AI267" s="36"/>
      <c r="AJ267" s="36"/>
      <c r="AK267" s="36"/>
      <c r="AL267" s="36"/>
      <c r="AM267" s="36"/>
      <c r="AN267" s="36"/>
      <c r="AO267" s="36"/>
      <c r="AP267" s="36"/>
      <c r="AQ267" s="36"/>
      <c r="AR267" s="36"/>
      <c r="AS267" s="36"/>
      <c r="AT267" s="36"/>
      <c r="AU267" s="36"/>
      <c r="AV267" s="36"/>
      <c r="AW267" s="36"/>
      <c r="AX267" s="36"/>
      <c r="AY267" s="36"/>
      <c r="AZ267" s="36"/>
      <c r="BA267" s="36"/>
      <c r="BB267" s="36"/>
      <c r="BC267" s="36"/>
      <c r="BD267" s="36"/>
      <c r="BE267" s="36"/>
      <c r="BF267" s="36"/>
      <c r="BG267" s="36"/>
      <c r="BH267" s="36"/>
      <c r="BI267" s="36"/>
    </row>
    <row r="268" spans="1:65" ht="16.5" customHeight="1" thickTop="1" thickBot="1">
      <c r="B268" s="146"/>
      <c r="C268" s="146"/>
      <c r="D268" s="146"/>
      <c r="E268" s="146"/>
      <c r="F268" s="146"/>
      <c r="G268" s="146"/>
      <c r="H268" s="146"/>
      <c r="I268" s="146"/>
      <c r="J268" s="146"/>
      <c r="K268" s="146"/>
      <c r="L268" s="146"/>
      <c r="M268" s="146"/>
      <c r="N268" s="146"/>
      <c r="O268" s="146"/>
      <c r="P268" s="146"/>
      <c r="Q268" s="146"/>
      <c r="R268" s="146"/>
      <c r="S268" s="146"/>
      <c r="T268" s="146"/>
      <c r="U268" s="146"/>
      <c r="V268" s="146"/>
      <c r="W268" s="146"/>
      <c r="X268" s="146"/>
      <c r="Y268" s="146"/>
      <c r="Z268" s="146"/>
      <c r="AA268" s="146"/>
      <c r="AB268" s="146"/>
      <c r="AC268" s="146"/>
      <c r="AD268" s="146"/>
      <c r="AE268" s="146"/>
      <c r="AF268" s="146"/>
      <c r="AG268" s="146"/>
      <c r="AH268" s="146"/>
      <c r="AI268" s="146"/>
      <c r="AJ268" s="146"/>
      <c r="AK268" s="146"/>
      <c r="AL268" s="146"/>
      <c r="AM268" s="146"/>
      <c r="AN268" s="146"/>
      <c r="AO268" s="146"/>
      <c r="AP268" s="146"/>
      <c r="AQ268" s="146"/>
      <c r="AR268" s="146"/>
      <c r="AS268" s="146"/>
      <c r="AT268" s="146"/>
      <c r="AU268" s="146"/>
      <c r="AV268" s="146"/>
      <c r="AW268" s="146"/>
      <c r="AX268" s="146"/>
      <c r="AY268" s="146"/>
      <c r="AZ268" s="146"/>
      <c r="BA268" s="146"/>
      <c r="BB268" s="146"/>
      <c r="BC268" s="146"/>
      <c r="BD268" s="146"/>
      <c r="BE268" s="146"/>
      <c r="BF268" s="146"/>
      <c r="BG268" s="146"/>
      <c r="BH268" s="146"/>
      <c r="BI268" s="146"/>
    </row>
    <row r="269" spans="1:65" ht="16.5" customHeight="1" thickTop="1" thickBot="1">
      <c r="B269" s="146"/>
      <c r="C269" s="146"/>
      <c r="D269" s="146"/>
      <c r="E269" s="146"/>
      <c r="F269" s="146"/>
      <c r="G269" s="146"/>
      <c r="H269" s="146"/>
      <c r="I269" s="146"/>
      <c r="J269" s="146"/>
      <c r="K269" s="146"/>
      <c r="L269" s="146"/>
      <c r="M269" s="146"/>
      <c r="N269" s="146"/>
      <c r="O269" s="146"/>
      <c r="P269" s="146"/>
      <c r="Q269" s="146"/>
      <c r="R269" s="146"/>
      <c r="S269" s="146"/>
      <c r="T269" s="146"/>
      <c r="U269" s="146"/>
      <c r="V269" s="146"/>
      <c r="W269" s="146"/>
      <c r="X269" s="146"/>
      <c r="Y269" s="146"/>
      <c r="Z269" s="146"/>
      <c r="AA269" s="146"/>
      <c r="AB269" s="146"/>
      <c r="AC269" s="146"/>
      <c r="AD269" s="146"/>
      <c r="AE269" s="146"/>
      <c r="AF269" s="146"/>
      <c r="AG269" s="146"/>
      <c r="AH269" s="146"/>
      <c r="AI269" s="146"/>
      <c r="AJ269" s="146"/>
      <c r="AK269" s="146"/>
      <c r="AL269" s="146"/>
      <c r="AM269" s="146"/>
      <c r="AN269" s="146"/>
      <c r="AO269" s="146"/>
      <c r="AP269" s="146"/>
      <c r="AQ269" s="146"/>
      <c r="AR269" s="146"/>
      <c r="AS269" s="146"/>
      <c r="AT269" s="146"/>
      <c r="AU269" s="146"/>
      <c r="AV269" s="146"/>
      <c r="AW269" s="146"/>
      <c r="AX269" s="146"/>
      <c r="AY269" s="146"/>
      <c r="AZ269" s="146"/>
      <c r="BA269" s="146"/>
      <c r="BB269" s="146"/>
      <c r="BC269" s="146"/>
      <c r="BD269" s="146"/>
      <c r="BE269" s="146"/>
      <c r="BF269" s="146"/>
      <c r="BG269" s="146"/>
      <c r="BH269" s="146"/>
      <c r="BI269" s="146"/>
    </row>
    <row r="270" spans="1:65" ht="15" customHeight="1" thickTop="1" thickBot="1">
      <c r="B270" s="125" t="s">
        <v>97</v>
      </c>
      <c r="C270" s="125"/>
      <c r="D270" s="125"/>
      <c r="E270" s="125" t="s">
        <v>98</v>
      </c>
      <c r="F270" s="125"/>
      <c r="G270" s="125"/>
      <c r="H270" s="125" t="s">
        <v>99</v>
      </c>
      <c r="I270" s="125"/>
      <c r="J270" s="125"/>
      <c r="K270" s="125" t="s">
        <v>100</v>
      </c>
      <c r="L270" s="125"/>
      <c r="M270" s="125"/>
      <c r="N270" s="125"/>
      <c r="O270" s="125"/>
      <c r="P270" s="125"/>
      <c r="Q270" s="125" t="s">
        <v>101</v>
      </c>
      <c r="R270" s="125"/>
      <c r="S270" s="125"/>
      <c r="T270" s="125"/>
      <c r="U270" s="125"/>
      <c r="V270" s="125"/>
      <c r="W270" s="125"/>
      <c r="X270" s="125"/>
      <c r="Y270" s="125"/>
      <c r="Z270" s="136" t="s">
        <v>102</v>
      </c>
      <c r="AA270" s="137"/>
      <c r="AB270" s="138"/>
      <c r="AC270" s="127" t="s">
        <v>103</v>
      </c>
      <c r="AD270" s="128"/>
      <c r="AE270" s="128"/>
      <c r="AF270" s="128"/>
      <c r="AG270" s="129"/>
      <c r="AH270" s="125" t="s">
        <v>104</v>
      </c>
      <c r="AI270" s="125"/>
      <c r="AJ270" s="125"/>
      <c r="AK270" s="125" t="s">
        <v>169</v>
      </c>
      <c r="AL270" s="125"/>
      <c r="AM270" s="125"/>
      <c r="AN270" s="125" t="s">
        <v>105</v>
      </c>
      <c r="AO270" s="125"/>
      <c r="AP270" s="125"/>
      <c r="AQ270" s="125" t="s">
        <v>106</v>
      </c>
      <c r="AR270" s="125"/>
      <c r="AS270" s="125"/>
      <c r="AT270" s="126" t="s">
        <v>107</v>
      </c>
      <c r="AU270" s="126"/>
      <c r="AV270" s="126"/>
      <c r="AW270" s="125" t="s">
        <v>108</v>
      </c>
      <c r="AX270" s="125"/>
      <c r="AY270" s="125"/>
      <c r="AZ270" s="125" t="s">
        <v>199</v>
      </c>
      <c r="BA270" s="125"/>
      <c r="BB270" s="125"/>
      <c r="BC270" s="125"/>
      <c r="BD270" s="125"/>
      <c r="BE270" s="125"/>
      <c r="BF270" s="126" t="s">
        <v>200</v>
      </c>
      <c r="BG270" s="126"/>
      <c r="BH270" s="126"/>
      <c r="BI270" s="126"/>
    </row>
    <row r="271" spans="1:65" ht="15" customHeight="1" thickTop="1" thickBot="1">
      <c r="B271" s="125"/>
      <c r="C271" s="125"/>
      <c r="D271" s="125"/>
      <c r="E271" s="125"/>
      <c r="F271" s="125"/>
      <c r="G271" s="125"/>
      <c r="H271" s="125"/>
      <c r="I271" s="125"/>
      <c r="J271" s="125"/>
      <c r="K271" s="125"/>
      <c r="L271" s="125"/>
      <c r="M271" s="125"/>
      <c r="N271" s="125"/>
      <c r="O271" s="125"/>
      <c r="P271" s="125"/>
      <c r="Q271" s="125"/>
      <c r="R271" s="125"/>
      <c r="S271" s="125"/>
      <c r="T271" s="125"/>
      <c r="U271" s="125"/>
      <c r="V271" s="125"/>
      <c r="W271" s="125"/>
      <c r="X271" s="125"/>
      <c r="Y271" s="125"/>
      <c r="Z271" s="139"/>
      <c r="AA271" s="140"/>
      <c r="AB271" s="141"/>
      <c r="AC271" s="130"/>
      <c r="AD271" s="131"/>
      <c r="AE271" s="131"/>
      <c r="AF271" s="131"/>
      <c r="AG271" s="132"/>
      <c r="AH271" s="125"/>
      <c r="AI271" s="125"/>
      <c r="AJ271" s="125"/>
      <c r="AK271" s="125"/>
      <c r="AL271" s="125"/>
      <c r="AM271" s="125"/>
      <c r="AN271" s="125"/>
      <c r="AO271" s="125"/>
      <c r="AP271" s="125"/>
      <c r="AQ271" s="125"/>
      <c r="AR271" s="125"/>
      <c r="AS271" s="125"/>
      <c r="AT271" s="126"/>
      <c r="AU271" s="126"/>
      <c r="AV271" s="126"/>
      <c r="AW271" s="125"/>
      <c r="AX271" s="125"/>
      <c r="AY271" s="125"/>
      <c r="AZ271" s="125"/>
      <c r="BA271" s="125"/>
      <c r="BB271" s="125"/>
      <c r="BC271" s="125"/>
      <c r="BD271" s="125"/>
      <c r="BE271" s="125"/>
      <c r="BF271" s="126"/>
      <c r="BG271" s="126"/>
      <c r="BH271" s="126"/>
      <c r="BI271" s="126"/>
    </row>
    <row r="272" spans="1:65" ht="15" customHeight="1" thickTop="1" thickBot="1">
      <c r="B272" s="125"/>
      <c r="C272" s="125"/>
      <c r="D272" s="125"/>
      <c r="E272" s="125"/>
      <c r="F272" s="125"/>
      <c r="G272" s="125"/>
      <c r="H272" s="125"/>
      <c r="I272" s="125"/>
      <c r="J272" s="125"/>
      <c r="K272" s="125"/>
      <c r="L272" s="125"/>
      <c r="M272" s="125"/>
      <c r="N272" s="125"/>
      <c r="O272" s="125"/>
      <c r="P272" s="125"/>
      <c r="Q272" s="125"/>
      <c r="R272" s="125"/>
      <c r="S272" s="125"/>
      <c r="T272" s="125"/>
      <c r="U272" s="125"/>
      <c r="V272" s="125"/>
      <c r="W272" s="125"/>
      <c r="X272" s="125"/>
      <c r="Y272" s="125"/>
      <c r="Z272" s="139"/>
      <c r="AA272" s="140"/>
      <c r="AB272" s="141"/>
      <c r="AC272" s="130"/>
      <c r="AD272" s="131"/>
      <c r="AE272" s="131"/>
      <c r="AF272" s="131"/>
      <c r="AG272" s="132"/>
      <c r="AH272" s="125"/>
      <c r="AI272" s="125"/>
      <c r="AJ272" s="125"/>
      <c r="AK272" s="125"/>
      <c r="AL272" s="125"/>
      <c r="AM272" s="125"/>
      <c r="AN272" s="125"/>
      <c r="AO272" s="125"/>
      <c r="AP272" s="125"/>
      <c r="AQ272" s="125"/>
      <c r="AR272" s="125"/>
      <c r="AS272" s="125"/>
      <c r="AT272" s="126"/>
      <c r="AU272" s="126"/>
      <c r="AV272" s="126"/>
      <c r="AW272" s="125"/>
      <c r="AX272" s="125"/>
      <c r="AY272" s="125"/>
      <c r="AZ272" s="125"/>
      <c r="BA272" s="125"/>
      <c r="BB272" s="125"/>
      <c r="BC272" s="125"/>
      <c r="BD272" s="125"/>
      <c r="BE272" s="125"/>
      <c r="BF272" s="126"/>
      <c r="BG272" s="126"/>
      <c r="BH272" s="126"/>
      <c r="BI272" s="126"/>
    </row>
    <row r="273" spans="2:64" ht="15" customHeight="1" thickTop="1" thickBot="1">
      <c r="B273" s="125"/>
      <c r="C273" s="125"/>
      <c r="D273" s="125"/>
      <c r="E273" s="125"/>
      <c r="F273" s="125"/>
      <c r="G273" s="125"/>
      <c r="H273" s="125"/>
      <c r="I273" s="125"/>
      <c r="J273" s="125"/>
      <c r="K273" s="125"/>
      <c r="L273" s="125"/>
      <c r="M273" s="125"/>
      <c r="N273" s="125"/>
      <c r="O273" s="125"/>
      <c r="P273" s="125"/>
      <c r="Q273" s="125" t="s">
        <v>109</v>
      </c>
      <c r="R273" s="125"/>
      <c r="S273" s="125" t="s">
        <v>110</v>
      </c>
      <c r="T273" s="125"/>
      <c r="U273" s="125"/>
      <c r="V273" s="125"/>
      <c r="W273" s="125" t="s">
        <v>111</v>
      </c>
      <c r="X273" s="125"/>
      <c r="Y273" s="125"/>
      <c r="Z273" s="139"/>
      <c r="AA273" s="140"/>
      <c r="AB273" s="141"/>
      <c r="AC273" s="130"/>
      <c r="AD273" s="131"/>
      <c r="AE273" s="131"/>
      <c r="AF273" s="131"/>
      <c r="AG273" s="132"/>
      <c r="AH273" s="125"/>
      <c r="AI273" s="125"/>
      <c r="AJ273" s="125"/>
      <c r="AK273" s="125"/>
      <c r="AL273" s="125"/>
      <c r="AM273" s="125"/>
      <c r="AN273" s="125"/>
      <c r="AO273" s="125"/>
      <c r="AP273" s="125"/>
      <c r="AQ273" s="125"/>
      <c r="AR273" s="125"/>
      <c r="AS273" s="125"/>
      <c r="AT273" s="126"/>
      <c r="AU273" s="126"/>
      <c r="AV273" s="126"/>
      <c r="AW273" s="125"/>
      <c r="AX273" s="125"/>
      <c r="AY273" s="125"/>
      <c r="AZ273" s="125"/>
      <c r="BA273" s="125"/>
      <c r="BB273" s="125"/>
      <c r="BC273" s="125"/>
      <c r="BD273" s="125"/>
      <c r="BE273" s="125"/>
      <c r="BF273" s="126"/>
      <c r="BG273" s="126"/>
      <c r="BH273" s="126"/>
      <c r="BI273" s="126"/>
    </row>
    <row r="274" spans="2:64" ht="15" customHeight="1" thickTop="1" thickBot="1">
      <c r="B274" s="125"/>
      <c r="C274" s="125"/>
      <c r="D274" s="125"/>
      <c r="E274" s="125"/>
      <c r="F274" s="125"/>
      <c r="G274" s="125"/>
      <c r="H274" s="125"/>
      <c r="I274" s="125"/>
      <c r="J274" s="125"/>
      <c r="K274" s="125"/>
      <c r="L274" s="125"/>
      <c r="M274" s="125"/>
      <c r="N274" s="125"/>
      <c r="O274" s="125"/>
      <c r="P274" s="125"/>
      <c r="Q274" s="125"/>
      <c r="R274" s="125"/>
      <c r="S274" s="125"/>
      <c r="T274" s="125"/>
      <c r="U274" s="125"/>
      <c r="V274" s="125"/>
      <c r="W274" s="125"/>
      <c r="X274" s="125"/>
      <c r="Y274" s="125"/>
      <c r="Z274" s="142"/>
      <c r="AA274" s="143"/>
      <c r="AB274" s="144"/>
      <c r="AC274" s="133"/>
      <c r="AD274" s="134"/>
      <c r="AE274" s="134"/>
      <c r="AF274" s="134"/>
      <c r="AG274" s="135"/>
      <c r="AH274" s="125"/>
      <c r="AI274" s="125"/>
      <c r="AJ274" s="125"/>
      <c r="AK274" s="125"/>
      <c r="AL274" s="125"/>
      <c r="AM274" s="125"/>
      <c r="AN274" s="125"/>
      <c r="AO274" s="125"/>
      <c r="AP274" s="125"/>
      <c r="AQ274" s="125"/>
      <c r="AR274" s="125"/>
      <c r="AS274" s="125"/>
      <c r="AT274" s="126"/>
      <c r="AU274" s="126"/>
      <c r="AV274" s="126"/>
      <c r="AW274" s="125"/>
      <c r="AX274" s="125"/>
      <c r="AY274" s="125"/>
      <c r="AZ274" s="125"/>
      <c r="BA274" s="125"/>
      <c r="BB274" s="125"/>
      <c r="BC274" s="125"/>
      <c r="BD274" s="125"/>
      <c r="BE274" s="125"/>
      <c r="BF274" s="126"/>
      <c r="BG274" s="126"/>
      <c r="BH274" s="126"/>
      <c r="BI274" s="126"/>
    </row>
    <row r="275" spans="2:64" ht="15" customHeight="1" thickTop="1" thickBot="1">
      <c r="B275" s="87" t="s">
        <v>112</v>
      </c>
      <c r="C275" s="88"/>
      <c r="D275" s="89"/>
      <c r="E275" s="87" t="s">
        <v>112</v>
      </c>
      <c r="F275" s="88"/>
      <c r="G275" s="89"/>
      <c r="H275" s="87" t="s">
        <v>112</v>
      </c>
      <c r="I275" s="88"/>
      <c r="J275" s="89"/>
      <c r="K275" s="87" t="s">
        <v>113</v>
      </c>
      <c r="L275" s="88"/>
      <c r="M275" s="89"/>
      <c r="N275" s="87" t="s">
        <v>114</v>
      </c>
      <c r="O275" s="88"/>
      <c r="P275" s="89"/>
      <c r="Q275" s="87" t="s">
        <v>112</v>
      </c>
      <c r="R275" s="89"/>
      <c r="S275" s="87" t="s">
        <v>201</v>
      </c>
      <c r="T275" s="88"/>
      <c r="U275" s="88"/>
      <c r="V275" s="89"/>
      <c r="W275" s="87" t="s">
        <v>112</v>
      </c>
      <c r="X275" s="88"/>
      <c r="Y275" s="89"/>
      <c r="Z275" s="87" t="s">
        <v>112</v>
      </c>
      <c r="AA275" s="88"/>
      <c r="AB275" s="89"/>
      <c r="AC275" s="87" t="s">
        <v>43</v>
      </c>
      <c r="AD275" s="88"/>
      <c r="AE275" s="88"/>
      <c r="AF275" s="88"/>
      <c r="AG275" s="89"/>
      <c r="AH275" s="58"/>
      <c r="AI275" s="59"/>
      <c r="AJ275" s="60"/>
      <c r="AK275" s="58"/>
      <c r="AL275" s="59"/>
      <c r="AM275" s="60"/>
      <c r="AN275" s="114"/>
      <c r="AO275" s="78"/>
      <c r="AP275" s="79"/>
      <c r="AQ275" s="115">
        <f>AK275+AN275+AH275</f>
        <v>0</v>
      </c>
      <c r="AR275" s="116"/>
      <c r="AS275" s="117"/>
      <c r="AT275" s="76" t="s">
        <v>129</v>
      </c>
      <c r="AU275" s="76"/>
      <c r="AV275" s="76"/>
      <c r="AW275" s="76" t="s">
        <v>129</v>
      </c>
      <c r="AX275" s="76"/>
      <c r="AY275" s="76"/>
      <c r="AZ275" s="76" t="s">
        <v>129</v>
      </c>
      <c r="BA275" s="76"/>
      <c r="BB275" s="76"/>
      <c r="BC275" s="76"/>
      <c r="BD275" s="76"/>
      <c r="BE275" s="76"/>
      <c r="BF275" s="76" t="s">
        <v>129</v>
      </c>
      <c r="BG275" s="76"/>
      <c r="BH275" s="76"/>
      <c r="BI275" s="76"/>
    </row>
    <row r="276" spans="2:64" ht="15" customHeight="1" thickTop="1" thickBot="1">
      <c r="B276" s="90"/>
      <c r="C276" s="91"/>
      <c r="D276" s="92"/>
      <c r="E276" s="90"/>
      <c r="F276" s="91"/>
      <c r="G276" s="92"/>
      <c r="H276" s="90"/>
      <c r="I276" s="91"/>
      <c r="J276" s="92"/>
      <c r="K276" s="90"/>
      <c r="L276" s="91"/>
      <c r="M276" s="92"/>
      <c r="N276" s="90"/>
      <c r="O276" s="91"/>
      <c r="P276" s="92"/>
      <c r="Q276" s="90"/>
      <c r="R276" s="92"/>
      <c r="S276" s="90"/>
      <c r="T276" s="91"/>
      <c r="U276" s="91"/>
      <c r="V276" s="92"/>
      <c r="W276" s="90"/>
      <c r="X276" s="91"/>
      <c r="Y276" s="92"/>
      <c r="Z276" s="90"/>
      <c r="AA276" s="91"/>
      <c r="AB276" s="92"/>
      <c r="AC276" s="90"/>
      <c r="AD276" s="91"/>
      <c r="AE276" s="91"/>
      <c r="AF276" s="91"/>
      <c r="AG276" s="92"/>
      <c r="AH276" s="61"/>
      <c r="AI276" s="62"/>
      <c r="AJ276" s="63"/>
      <c r="AK276" s="61"/>
      <c r="AL276" s="62"/>
      <c r="AM276" s="63"/>
      <c r="AN276" s="80"/>
      <c r="AO276" s="81"/>
      <c r="AP276" s="82"/>
      <c r="AQ276" s="118"/>
      <c r="AR276" s="119"/>
      <c r="AS276" s="120"/>
      <c r="AT276" s="76"/>
      <c r="AU276" s="76"/>
      <c r="AV276" s="76"/>
      <c r="AW276" s="76"/>
      <c r="AX276" s="76"/>
      <c r="AY276" s="76"/>
      <c r="AZ276" s="76"/>
      <c r="BA276" s="76"/>
      <c r="BB276" s="76"/>
      <c r="BC276" s="76"/>
      <c r="BD276" s="76"/>
      <c r="BE276" s="76"/>
      <c r="BF276" s="76"/>
      <c r="BG276" s="76"/>
      <c r="BH276" s="76"/>
      <c r="BI276" s="76"/>
    </row>
    <row r="277" spans="2:64" ht="15" customHeight="1" thickTop="1" thickBot="1">
      <c r="B277" s="90"/>
      <c r="C277" s="91"/>
      <c r="D277" s="92"/>
      <c r="E277" s="90"/>
      <c r="F277" s="91"/>
      <c r="G277" s="92"/>
      <c r="H277" s="90"/>
      <c r="I277" s="91"/>
      <c r="J277" s="92"/>
      <c r="K277" s="90"/>
      <c r="L277" s="91"/>
      <c r="M277" s="92"/>
      <c r="N277" s="90"/>
      <c r="O277" s="91"/>
      <c r="P277" s="92"/>
      <c r="Q277" s="90"/>
      <c r="R277" s="92"/>
      <c r="S277" s="90"/>
      <c r="T277" s="91"/>
      <c r="U277" s="91"/>
      <c r="V277" s="92"/>
      <c r="W277" s="90"/>
      <c r="X277" s="91"/>
      <c r="Y277" s="92"/>
      <c r="Z277" s="90"/>
      <c r="AA277" s="91"/>
      <c r="AB277" s="92"/>
      <c r="AC277" s="90"/>
      <c r="AD277" s="91"/>
      <c r="AE277" s="91"/>
      <c r="AF277" s="91"/>
      <c r="AG277" s="92"/>
      <c r="AH277" s="61"/>
      <c r="AI277" s="62"/>
      <c r="AJ277" s="63"/>
      <c r="AK277" s="61"/>
      <c r="AL277" s="62"/>
      <c r="AM277" s="63"/>
      <c r="AN277" s="80"/>
      <c r="AO277" s="81"/>
      <c r="AP277" s="82"/>
      <c r="AQ277" s="118"/>
      <c r="AR277" s="119"/>
      <c r="AS277" s="120"/>
      <c r="AT277" s="76"/>
      <c r="AU277" s="76"/>
      <c r="AV277" s="76"/>
      <c r="AW277" s="76"/>
      <c r="AX277" s="76"/>
      <c r="AY277" s="76"/>
      <c r="AZ277" s="76"/>
      <c r="BA277" s="76"/>
      <c r="BB277" s="76"/>
      <c r="BC277" s="76"/>
      <c r="BD277" s="76"/>
      <c r="BE277" s="76"/>
      <c r="BF277" s="76"/>
      <c r="BG277" s="76"/>
      <c r="BH277" s="76"/>
      <c r="BI277" s="76"/>
      <c r="BL277" s="3"/>
    </row>
    <row r="278" spans="2:64" ht="15" customHeight="1" thickTop="1" thickBot="1">
      <c r="B278" s="93"/>
      <c r="C278" s="94"/>
      <c r="D278" s="95"/>
      <c r="E278" s="93"/>
      <c r="F278" s="94"/>
      <c r="G278" s="95"/>
      <c r="H278" s="93"/>
      <c r="I278" s="94"/>
      <c r="J278" s="95"/>
      <c r="K278" s="93"/>
      <c r="L278" s="94"/>
      <c r="M278" s="95"/>
      <c r="N278" s="93"/>
      <c r="O278" s="94"/>
      <c r="P278" s="95"/>
      <c r="Q278" s="93"/>
      <c r="R278" s="95"/>
      <c r="S278" s="93"/>
      <c r="T278" s="94"/>
      <c r="U278" s="94"/>
      <c r="V278" s="95"/>
      <c r="W278" s="93"/>
      <c r="X278" s="94"/>
      <c r="Y278" s="95"/>
      <c r="Z278" s="93"/>
      <c r="AA278" s="94"/>
      <c r="AB278" s="95"/>
      <c r="AC278" s="93"/>
      <c r="AD278" s="94"/>
      <c r="AE278" s="94"/>
      <c r="AF278" s="94"/>
      <c r="AG278" s="95"/>
      <c r="AH278" s="64"/>
      <c r="AI278" s="65"/>
      <c r="AJ278" s="66"/>
      <c r="AK278" s="64"/>
      <c r="AL278" s="65"/>
      <c r="AM278" s="66"/>
      <c r="AN278" s="83"/>
      <c r="AO278" s="84"/>
      <c r="AP278" s="85"/>
      <c r="AQ278" s="121"/>
      <c r="AR278" s="122"/>
      <c r="AS278" s="123"/>
      <c r="AT278" s="76"/>
      <c r="AU278" s="76"/>
      <c r="AV278" s="76"/>
      <c r="AW278" s="76"/>
      <c r="AX278" s="76"/>
      <c r="AY278" s="76"/>
      <c r="AZ278" s="76"/>
      <c r="BA278" s="76"/>
      <c r="BB278" s="76"/>
      <c r="BC278" s="76"/>
      <c r="BD278" s="76"/>
      <c r="BE278" s="76"/>
      <c r="BF278" s="76"/>
      <c r="BG278" s="76"/>
      <c r="BH278" s="76"/>
      <c r="BI278" s="76"/>
    </row>
    <row r="279" spans="2:64" ht="15" customHeight="1" thickTop="1" thickBot="1">
      <c r="B279" s="105">
        <v>32</v>
      </c>
      <c r="C279" s="106"/>
      <c r="D279" s="107"/>
      <c r="E279" s="105">
        <v>91</v>
      </c>
      <c r="F279" s="106"/>
      <c r="G279" s="107"/>
      <c r="H279" s="96">
        <v>6.5</v>
      </c>
      <c r="I279" s="97"/>
      <c r="J279" s="98"/>
      <c r="K279" s="49"/>
      <c r="L279" s="50"/>
      <c r="M279" s="51"/>
      <c r="N279" s="49"/>
      <c r="O279" s="50"/>
      <c r="P279" s="51"/>
      <c r="Q279" s="87"/>
      <c r="R279" s="89"/>
      <c r="S279" s="77">
        <f>Q279+'17.02'!S279</f>
        <v>130</v>
      </c>
      <c r="T279" s="78"/>
      <c r="U279" s="78"/>
      <c r="V279" s="79"/>
      <c r="W279" s="86">
        <f>Q279+'17.02'!W279</f>
        <v>130</v>
      </c>
      <c r="X279" s="50"/>
      <c r="Y279" s="51"/>
      <c r="Z279" s="49">
        <f>B279+H279</f>
        <v>38.5</v>
      </c>
      <c r="AA279" s="50"/>
      <c r="AB279" s="51"/>
      <c r="AC279" s="87" t="s">
        <v>202</v>
      </c>
      <c r="AD279" s="88"/>
      <c r="AE279" s="88"/>
      <c r="AF279" s="88"/>
      <c r="AG279" s="89"/>
      <c r="AH279" s="96">
        <f>AH275+'17.02'!AH279</f>
        <v>181.85</v>
      </c>
      <c r="AI279" s="97"/>
      <c r="AJ279" s="98"/>
      <c r="AK279" s="96">
        <f>AK275+'17.02'!AK279</f>
        <v>10.5</v>
      </c>
      <c r="AL279" s="97"/>
      <c r="AM279" s="98"/>
      <c r="AN279" s="58">
        <f>'17.02'!AN279+AN275</f>
        <v>0</v>
      </c>
      <c r="AO279" s="59"/>
      <c r="AP279" s="60"/>
      <c r="AQ279" s="67">
        <f>AH279+AK279+AN279</f>
        <v>192.35</v>
      </c>
      <c r="AR279" s="68"/>
      <c r="AS279" s="69"/>
      <c r="AT279" s="76"/>
      <c r="AU279" s="76"/>
      <c r="AV279" s="76"/>
      <c r="AW279" s="76"/>
      <c r="AX279" s="76"/>
      <c r="AY279" s="76"/>
      <c r="AZ279" s="76"/>
      <c r="BA279" s="76"/>
      <c r="BB279" s="76"/>
      <c r="BC279" s="76"/>
      <c r="BD279" s="76"/>
      <c r="BE279" s="76"/>
      <c r="BF279" s="76"/>
      <c r="BG279" s="76"/>
      <c r="BH279" s="76"/>
      <c r="BI279" s="76"/>
    </row>
    <row r="280" spans="2:64" ht="15" customHeight="1" thickTop="1" thickBot="1">
      <c r="B280" s="108"/>
      <c r="C280" s="109"/>
      <c r="D280" s="110"/>
      <c r="E280" s="108"/>
      <c r="F280" s="109"/>
      <c r="G280" s="110"/>
      <c r="H280" s="99"/>
      <c r="I280" s="100"/>
      <c r="J280" s="101"/>
      <c r="K280" s="52"/>
      <c r="L280" s="53"/>
      <c r="M280" s="54"/>
      <c r="N280" s="52"/>
      <c r="O280" s="53"/>
      <c r="P280" s="54"/>
      <c r="Q280" s="90"/>
      <c r="R280" s="92"/>
      <c r="S280" s="80"/>
      <c r="T280" s="81"/>
      <c r="U280" s="81"/>
      <c r="V280" s="82"/>
      <c r="W280" s="52"/>
      <c r="X280" s="53"/>
      <c r="Y280" s="54"/>
      <c r="Z280" s="52"/>
      <c r="AA280" s="53"/>
      <c r="AB280" s="54"/>
      <c r="AC280" s="90"/>
      <c r="AD280" s="91"/>
      <c r="AE280" s="91"/>
      <c r="AF280" s="91"/>
      <c r="AG280" s="92"/>
      <c r="AH280" s="99"/>
      <c r="AI280" s="100"/>
      <c r="AJ280" s="101"/>
      <c r="AK280" s="99"/>
      <c r="AL280" s="100"/>
      <c r="AM280" s="101"/>
      <c r="AN280" s="61"/>
      <c r="AO280" s="62"/>
      <c r="AP280" s="63"/>
      <c r="AQ280" s="70"/>
      <c r="AR280" s="71"/>
      <c r="AS280" s="72"/>
      <c r="AT280" s="76"/>
      <c r="AU280" s="76"/>
      <c r="AV280" s="76"/>
      <c r="AW280" s="76"/>
      <c r="AX280" s="76"/>
      <c r="AY280" s="76"/>
      <c r="AZ280" s="76"/>
      <c r="BA280" s="76"/>
      <c r="BB280" s="76"/>
      <c r="BC280" s="76"/>
      <c r="BD280" s="76"/>
      <c r="BE280" s="76"/>
      <c r="BF280" s="76"/>
      <c r="BG280" s="76"/>
      <c r="BH280" s="76"/>
      <c r="BI280" s="76"/>
    </row>
    <row r="281" spans="2:64" ht="15" customHeight="1" thickTop="1" thickBot="1">
      <c r="B281" s="108"/>
      <c r="C281" s="109"/>
      <c r="D281" s="110"/>
      <c r="E281" s="108"/>
      <c r="F281" s="109"/>
      <c r="G281" s="110"/>
      <c r="H281" s="99"/>
      <c r="I281" s="100"/>
      <c r="J281" s="101"/>
      <c r="K281" s="52"/>
      <c r="L281" s="53"/>
      <c r="M281" s="54"/>
      <c r="N281" s="52"/>
      <c r="O281" s="53"/>
      <c r="P281" s="54"/>
      <c r="Q281" s="90"/>
      <c r="R281" s="92"/>
      <c r="S281" s="80"/>
      <c r="T281" s="81"/>
      <c r="U281" s="81"/>
      <c r="V281" s="82"/>
      <c r="W281" s="52"/>
      <c r="X281" s="53"/>
      <c r="Y281" s="54"/>
      <c r="Z281" s="52"/>
      <c r="AA281" s="53"/>
      <c r="AB281" s="54"/>
      <c r="AC281" s="90"/>
      <c r="AD281" s="91"/>
      <c r="AE281" s="91"/>
      <c r="AF281" s="91"/>
      <c r="AG281" s="92"/>
      <c r="AH281" s="99"/>
      <c r="AI281" s="100"/>
      <c r="AJ281" s="101"/>
      <c r="AK281" s="99"/>
      <c r="AL281" s="100"/>
      <c r="AM281" s="101"/>
      <c r="AN281" s="61"/>
      <c r="AO281" s="62"/>
      <c r="AP281" s="63"/>
      <c r="AQ281" s="70"/>
      <c r="AR281" s="71"/>
      <c r="AS281" s="72"/>
      <c r="AT281" s="76"/>
      <c r="AU281" s="76"/>
      <c r="AV281" s="76"/>
      <c r="AW281" s="76"/>
      <c r="AX281" s="76"/>
      <c r="AY281" s="76"/>
      <c r="AZ281" s="76"/>
      <c r="BA281" s="76"/>
      <c r="BB281" s="76"/>
      <c r="BC281" s="76"/>
      <c r="BD281" s="76"/>
      <c r="BE281" s="76"/>
      <c r="BF281" s="76"/>
      <c r="BG281" s="76"/>
      <c r="BH281" s="76"/>
      <c r="BI281" s="76"/>
    </row>
    <row r="282" spans="2:64" ht="15" customHeight="1" thickTop="1" thickBot="1">
      <c r="B282" s="111"/>
      <c r="C282" s="112"/>
      <c r="D282" s="113"/>
      <c r="E282" s="111"/>
      <c r="F282" s="112"/>
      <c r="G282" s="113"/>
      <c r="H282" s="102"/>
      <c r="I282" s="103"/>
      <c r="J282" s="104"/>
      <c r="K282" s="55"/>
      <c r="L282" s="56"/>
      <c r="M282" s="57"/>
      <c r="N282" s="55"/>
      <c r="O282" s="56"/>
      <c r="P282" s="57"/>
      <c r="Q282" s="93"/>
      <c r="R282" s="95"/>
      <c r="S282" s="83"/>
      <c r="T282" s="84"/>
      <c r="U282" s="84"/>
      <c r="V282" s="85"/>
      <c r="W282" s="55"/>
      <c r="X282" s="56"/>
      <c r="Y282" s="57"/>
      <c r="Z282" s="55"/>
      <c r="AA282" s="56"/>
      <c r="AB282" s="57"/>
      <c r="AC282" s="93"/>
      <c r="AD282" s="94"/>
      <c r="AE282" s="94"/>
      <c r="AF282" s="94"/>
      <c r="AG282" s="95"/>
      <c r="AH282" s="102"/>
      <c r="AI282" s="103"/>
      <c r="AJ282" s="104"/>
      <c r="AK282" s="102"/>
      <c r="AL282" s="103"/>
      <c r="AM282" s="104"/>
      <c r="AN282" s="64"/>
      <c r="AO282" s="65"/>
      <c r="AP282" s="66"/>
      <c r="AQ282" s="73"/>
      <c r="AR282" s="74"/>
      <c r="AS282" s="75"/>
      <c r="AT282" s="76"/>
      <c r="AU282" s="76"/>
      <c r="AV282" s="76"/>
      <c r="AW282" s="76"/>
      <c r="AX282" s="76"/>
      <c r="AY282" s="76"/>
      <c r="AZ282" s="76"/>
      <c r="BA282" s="76"/>
      <c r="BB282" s="76"/>
      <c r="BC282" s="76"/>
      <c r="BD282" s="76"/>
      <c r="BE282" s="76"/>
      <c r="BF282" s="76"/>
      <c r="BG282" s="76"/>
      <c r="BH282" s="76"/>
      <c r="BI282" s="76"/>
    </row>
    <row r="283" spans="2:64" ht="15.75" customHeight="1" thickTop="1">
      <c r="B283" s="34"/>
      <c r="C283" s="34"/>
      <c r="D283" s="34"/>
      <c r="E283" s="34"/>
      <c r="F283" s="34"/>
      <c r="G283" s="34"/>
      <c r="H283" s="34"/>
      <c r="I283" s="34"/>
      <c r="J283" s="34"/>
      <c r="K283" s="34"/>
      <c r="L283" s="34"/>
      <c r="M283" s="34"/>
      <c r="N283" s="34"/>
      <c r="O283" s="34"/>
      <c r="P283" s="34"/>
      <c r="Q283" s="34"/>
      <c r="R283" s="34"/>
      <c r="S283" s="34"/>
      <c r="T283" s="34"/>
      <c r="U283" s="34"/>
      <c r="V283" s="34"/>
      <c r="W283" s="34"/>
      <c r="X283" s="34"/>
      <c r="Y283" s="34"/>
      <c r="Z283" s="34"/>
      <c r="AA283" s="34"/>
      <c r="AB283" s="34"/>
      <c r="AC283" s="34"/>
      <c r="AD283" s="34"/>
      <c r="AE283" s="34"/>
      <c r="AF283" s="34"/>
      <c r="AG283" s="34"/>
      <c r="AH283" s="34"/>
      <c r="AI283" s="34"/>
      <c r="AJ283" s="34"/>
      <c r="AK283" s="34"/>
      <c r="AL283" s="34"/>
      <c r="AM283" s="34"/>
      <c r="AN283" s="34"/>
      <c r="AO283" s="34"/>
      <c r="AP283" s="34"/>
      <c r="AQ283" s="34"/>
      <c r="AR283" s="34"/>
      <c r="AS283" s="34"/>
      <c r="AT283" s="34"/>
      <c r="AU283" s="34"/>
      <c r="AV283" s="34"/>
      <c r="AW283" s="34"/>
      <c r="AX283" s="34"/>
      <c r="AY283" s="34"/>
      <c r="AZ283" s="34"/>
      <c r="BA283" s="34"/>
      <c r="BB283" s="34"/>
      <c r="BC283" s="34"/>
      <c r="BD283" s="34"/>
      <c r="BE283" s="34"/>
      <c r="BF283" s="34"/>
      <c r="BG283" s="34"/>
      <c r="BH283" s="34"/>
      <c r="BI283" s="34"/>
    </row>
    <row r="284" spans="2:64" ht="15.75" customHeight="1" thickBot="1">
      <c r="B284" s="35"/>
      <c r="C284" s="35"/>
      <c r="D284" s="35"/>
      <c r="E284" s="35"/>
      <c r="F284" s="35"/>
      <c r="G284" s="35"/>
      <c r="H284" s="35"/>
      <c r="I284" s="35"/>
      <c r="J284" s="35"/>
      <c r="K284" s="35"/>
      <c r="L284" s="35"/>
      <c r="M284" s="35"/>
      <c r="N284" s="35"/>
      <c r="O284" s="35"/>
      <c r="P284" s="35"/>
      <c r="Q284" s="35"/>
      <c r="R284" s="35"/>
      <c r="S284" s="35"/>
      <c r="T284" s="35"/>
      <c r="U284" s="35"/>
      <c r="V284" s="35"/>
      <c r="W284" s="35"/>
      <c r="X284" s="35"/>
      <c r="Y284" s="35"/>
      <c r="Z284" s="35"/>
      <c r="AA284" s="35"/>
      <c r="AB284" s="35"/>
      <c r="AC284" s="35"/>
      <c r="AD284" s="35"/>
      <c r="AE284" s="35"/>
      <c r="AF284" s="35"/>
      <c r="AG284" s="35"/>
      <c r="AH284" s="35"/>
      <c r="AI284" s="35"/>
      <c r="AJ284" s="35"/>
      <c r="AK284" s="35"/>
      <c r="AL284" s="35"/>
      <c r="AM284" s="35"/>
      <c r="AN284" s="35"/>
      <c r="AO284" s="35"/>
      <c r="AP284" s="35"/>
      <c r="AQ284" s="35"/>
      <c r="AR284" s="35"/>
      <c r="AS284" s="35"/>
      <c r="AT284" s="35"/>
      <c r="AU284" s="35"/>
      <c r="AV284" s="35"/>
      <c r="AW284" s="35"/>
      <c r="AX284" s="35"/>
      <c r="AY284" s="35"/>
      <c r="AZ284" s="35"/>
      <c r="BA284" s="35"/>
      <c r="BB284" s="35"/>
      <c r="BC284" s="35"/>
      <c r="BD284" s="35"/>
      <c r="BE284" s="35"/>
      <c r="BF284" s="35"/>
      <c r="BG284" s="35"/>
      <c r="BH284" s="35"/>
      <c r="BI284" s="35"/>
    </row>
    <row r="285" spans="2:64" ht="15.75" customHeight="1" thickTop="1" thickBot="1">
      <c r="B285" s="36" t="s">
        <v>115</v>
      </c>
      <c r="C285" s="36"/>
      <c r="D285" s="36"/>
      <c r="E285" s="36"/>
      <c r="F285" s="36"/>
      <c r="G285" s="37" t="s">
        <v>116</v>
      </c>
      <c r="H285" s="38"/>
      <c r="I285" s="38"/>
      <c r="J285" s="38"/>
      <c r="K285" s="38"/>
      <c r="L285" s="38"/>
      <c r="M285" s="38"/>
      <c r="N285" s="38"/>
      <c r="O285" s="38"/>
      <c r="P285" s="38"/>
      <c r="Q285" s="38"/>
      <c r="R285" s="38"/>
      <c r="S285" s="38"/>
      <c r="T285" s="38"/>
      <c r="U285" s="38"/>
      <c r="V285" s="38"/>
      <c r="W285" s="38"/>
      <c r="X285" s="38"/>
      <c r="Y285" s="38"/>
      <c r="Z285" s="38"/>
      <c r="AA285" s="38"/>
      <c r="AB285" s="38"/>
      <c r="AC285" s="38"/>
      <c r="AD285" s="38"/>
      <c r="AE285" s="38"/>
      <c r="AF285" s="38"/>
      <c r="AG285" s="38"/>
      <c r="AH285" s="38"/>
      <c r="AI285" s="38"/>
      <c r="AJ285" s="38"/>
      <c r="AK285" s="38"/>
      <c r="AL285" s="38"/>
      <c r="AM285" s="38"/>
      <c r="AN285" s="38"/>
      <c r="AO285" s="38"/>
      <c r="AP285" s="38"/>
      <c r="AQ285" s="38"/>
      <c r="AR285" s="38"/>
      <c r="AS285" s="38"/>
      <c r="AT285" s="38"/>
      <c r="AU285" s="38"/>
      <c r="AV285" s="38"/>
      <c r="AW285" s="38"/>
      <c r="AX285" s="38"/>
      <c r="AY285" s="38"/>
      <c r="AZ285" s="38"/>
      <c r="BA285" s="38"/>
      <c r="BB285" s="38"/>
      <c r="BC285" s="38"/>
      <c r="BD285" s="38"/>
      <c r="BE285" s="38"/>
      <c r="BF285" s="38"/>
      <c r="BG285" s="38"/>
      <c r="BH285" s="38"/>
      <c r="BI285" s="39"/>
    </row>
    <row r="286" spans="2:64" ht="15" customHeight="1" thickTop="1" thickBot="1">
      <c r="B286" s="36"/>
      <c r="C286" s="36"/>
      <c r="D286" s="36"/>
      <c r="E286" s="36"/>
      <c r="F286" s="36"/>
      <c r="G286" s="40"/>
      <c r="H286" s="41"/>
      <c r="I286" s="41"/>
      <c r="J286" s="41"/>
      <c r="K286" s="41"/>
      <c r="L286" s="41"/>
      <c r="M286" s="41"/>
      <c r="N286" s="41"/>
      <c r="O286" s="41"/>
      <c r="P286" s="41"/>
      <c r="Q286" s="41"/>
      <c r="R286" s="41"/>
      <c r="S286" s="41"/>
      <c r="T286" s="41"/>
      <c r="U286" s="41"/>
      <c r="V286" s="41"/>
      <c r="W286" s="41"/>
      <c r="X286" s="41"/>
      <c r="Y286" s="41"/>
      <c r="Z286" s="41"/>
      <c r="AA286" s="41"/>
      <c r="AB286" s="41"/>
      <c r="AC286" s="41"/>
      <c r="AD286" s="41"/>
      <c r="AE286" s="41"/>
      <c r="AF286" s="41"/>
      <c r="AG286" s="41"/>
      <c r="AH286" s="41"/>
      <c r="AI286" s="41"/>
      <c r="AJ286" s="41"/>
      <c r="AK286" s="41"/>
      <c r="AL286" s="41"/>
      <c r="AM286" s="41"/>
      <c r="AN286" s="41"/>
      <c r="AO286" s="41"/>
      <c r="AP286" s="41"/>
      <c r="AQ286" s="41"/>
      <c r="AR286" s="41"/>
      <c r="AS286" s="41"/>
      <c r="AT286" s="41"/>
      <c r="AU286" s="41"/>
      <c r="AV286" s="41"/>
      <c r="AW286" s="41"/>
      <c r="AX286" s="41"/>
      <c r="AY286" s="41"/>
      <c r="AZ286" s="41"/>
      <c r="BA286" s="41"/>
      <c r="BB286" s="41"/>
      <c r="BC286" s="41"/>
      <c r="BD286" s="41"/>
      <c r="BE286" s="41"/>
      <c r="BF286" s="41"/>
      <c r="BG286" s="41"/>
      <c r="BH286" s="41"/>
      <c r="BI286" s="42"/>
    </row>
    <row r="287" spans="2:64" ht="15" customHeight="1" thickTop="1" thickBot="1">
      <c r="B287" s="36"/>
      <c r="C287" s="36"/>
      <c r="D287" s="36"/>
      <c r="E287" s="36"/>
      <c r="F287" s="36"/>
      <c r="G287" s="40"/>
      <c r="H287" s="41"/>
      <c r="I287" s="41"/>
      <c r="J287" s="41"/>
      <c r="K287" s="41"/>
      <c r="L287" s="41"/>
      <c r="M287" s="41"/>
      <c r="N287" s="41"/>
      <c r="O287" s="41"/>
      <c r="P287" s="41"/>
      <c r="Q287" s="41"/>
      <c r="R287" s="41"/>
      <c r="S287" s="41"/>
      <c r="T287" s="41"/>
      <c r="U287" s="41"/>
      <c r="V287" s="41"/>
      <c r="W287" s="41"/>
      <c r="X287" s="41"/>
      <c r="Y287" s="41"/>
      <c r="Z287" s="41"/>
      <c r="AA287" s="41"/>
      <c r="AB287" s="41"/>
      <c r="AC287" s="41"/>
      <c r="AD287" s="41"/>
      <c r="AE287" s="41"/>
      <c r="AF287" s="41"/>
      <c r="AG287" s="41"/>
      <c r="AH287" s="41"/>
      <c r="AI287" s="41"/>
      <c r="AJ287" s="41"/>
      <c r="AK287" s="41"/>
      <c r="AL287" s="41"/>
      <c r="AM287" s="41"/>
      <c r="AN287" s="41"/>
      <c r="AO287" s="41"/>
      <c r="AP287" s="41"/>
      <c r="AQ287" s="41"/>
      <c r="AR287" s="41"/>
      <c r="AS287" s="41"/>
      <c r="AT287" s="41"/>
      <c r="AU287" s="41"/>
      <c r="AV287" s="41"/>
      <c r="AW287" s="41"/>
      <c r="AX287" s="41"/>
      <c r="AY287" s="41"/>
      <c r="AZ287" s="41"/>
      <c r="BA287" s="41"/>
      <c r="BB287" s="41"/>
      <c r="BC287" s="41"/>
      <c r="BD287" s="41"/>
      <c r="BE287" s="41"/>
      <c r="BF287" s="41"/>
      <c r="BG287" s="41"/>
      <c r="BH287" s="41"/>
      <c r="BI287" s="42"/>
    </row>
    <row r="288" spans="2:64" ht="15.75" customHeight="1" thickTop="1" thickBot="1">
      <c r="B288" s="36"/>
      <c r="C288" s="36"/>
      <c r="D288" s="36"/>
      <c r="E288" s="36"/>
      <c r="F288" s="36"/>
      <c r="G288" s="43"/>
      <c r="H288" s="44"/>
      <c r="I288" s="44"/>
      <c r="J288" s="44"/>
      <c r="K288" s="44"/>
      <c r="L288" s="44"/>
      <c r="M288" s="44"/>
      <c r="N288" s="44"/>
      <c r="O288" s="44"/>
      <c r="P288" s="44"/>
      <c r="Q288" s="44"/>
      <c r="R288" s="44"/>
      <c r="S288" s="44"/>
      <c r="T288" s="44"/>
      <c r="U288" s="44"/>
      <c r="V288" s="44"/>
      <c r="W288" s="44"/>
      <c r="X288" s="44"/>
      <c r="Y288" s="44"/>
      <c r="Z288" s="44"/>
      <c r="AA288" s="44"/>
      <c r="AB288" s="44"/>
      <c r="AC288" s="44"/>
      <c r="AD288" s="44"/>
      <c r="AE288" s="44"/>
      <c r="AF288" s="44"/>
      <c r="AG288" s="44"/>
      <c r="AH288" s="44"/>
      <c r="AI288" s="44"/>
      <c r="AJ288" s="44"/>
      <c r="AK288" s="44"/>
      <c r="AL288" s="44"/>
      <c r="AM288" s="44"/>
      <c r="AN288" s="44"/>
      <c r="AO288" s="44"/>
      <c r="AP288" s="44"/>
      <c r="AQ288" s="44"/>
      <c r="AR288" s="44"/>
      <c r="AS288" s="44"/>
      <c r="AT288" s="44"/>
      <c r="AU288" s="44"/>
      <c r="AV288" s="44"/>
      <c r="AW288" s="44"/>
      <c r="AX288" s="44"/>
      <c r="AY288" s="44"/>
      <c r="AZ288" s="44"/>
      <c r="BA288" s="44"/>
      <c r="BB288" s="44"/>
      <c r="BC288" s="44"/>
      <c r="BD288" s="44"/>
      <c r="BE288" s="44"/>
      <c r="BF288" s="44"/>
      <c r="BG288" s="44"/>
      <c r="BH288" s="44"/>
      <c r="BI288" s="45"/>
    </row>
    <row r="289" spans="2:61" ht="84.75" customHeight="1" thickTop="1" thickBot="1">
      <c r="B289" s="36" t="s">
        <v>117</v>
      </c>
      <c r="C289" s="36"/>
      <c r="D289" s="36"/>
      <c r="E289" s="36"/>
      <c r="F289" s="36"/>
      <c r="G289" s="657" t="s">
        <v>211</v>
      </c>
      <c r="H289" s="657"/>
      <c r="I289" s="657"/>
      <c r="J289" s="657"/>
      <c r="K289" s="657"/>
      <c r="L289" s="657"/>
      <c r="M289" s="657"/>
      <c r="N289" s="657"/>
      <c r="O289" s="657"/>
      <c r="P289" s="657"/>
      <c r="Q289" s="657"/>
      <c r="R289" s="657"/>
      <c r="S289" s="657"/>
      <c r="T289" s="657"/>
      <c r="U289" s="657"/>
      <c r="V289" s="657"/>
      <c r="W289" s="657"/>
      <c r="X289" s="657"/>
      <c r="Y289" s="657"/>
      <c r="Z289" s="657"/>
      <c r="AA289" s="657"/>
      <c r="AB289" s="657"/>
      <c r="AC289" s="657"/>
      <c r="AD289" s="657"/>
      <c r="AE289" s="657"/>
      <c r="AF289" s="657"/>
      <c r="AG289" s="657"/>
      <c r="AH289" s="49" t="s">
        <v>455</v>
      </c>
      <c r="AI289" s="50"/>
      <c r="AJ289" s="50"/>
      <c r="AK289" s="50"/>
      <c r="AL289" s="50"/>
      <c r="AM289" s="50"/>
      <c r="AN289" s="50"/>
      <c r="AO289" s="50"/>
      <c r="AP289" s="50"/>
      <c r="AQ289" s="50"/>
      <c r="AR289" s="50"/>
      <c r="AS289" s="50"/>
      <c r="AT289" s="50"/>
      <c r="AU289" s="50"/>
      <c r="AV289" s="50"/>
      <c r="AW289" s="50"/>
      <c r="AX289" s="50"/>
      <c r="AY289" s="50"/>
      <c r="AZ289" s="50"/>
      <c r="BA289" s="50"/>
      <c r="BB289" s="50"/>
      <c r="BC289" s="50"/>
      <c r="BD289" s="50"/>
      <c r="BE289" s="50"/>
      <c r="BF289" s="50"/>
      <c r="BG289" s="50"/>
      <c r="BH289" s="50"/>
      <c r="BI289" s="51"/>
    </row>
    <row r="290" spans="2:61" ht="45" customHeight="1" thickTop="1" thickBot="1">
      <c r="B290" s="36"/>
      <c r="C290" s="36"/>
      <c r="D290" s="36"/>
      <c r="E290" s="36"/>
      <c r="F290" s="36"/>
      <c r="G290" s="658"/>
      <c r="H290" s="658"/>
      <c r="I290" s="658"/>
      <c r="J290" s="658"/>
      <c r="K290" s="658"/>
      <c r="L290" s="658"/>
      <c r="M290" s="658"/>
      <c r="N290" s="658"/>
      <c r="O290" s="658"/>
      <c r="P290" s="658"/>
      <c r="Q290" s="658"/>
      <c r="R290" s="658"/>
      <c r="S290" s="658"/>
      <c r="T290" s="658"/>
      <c r="U290" s="658"/>
      <c r="V290" s="658"/>
      <c r="W290" s="658"/>
      <c r="X290" s="658"/>
      <c r="Y290" s="658"/>
      <c r="Z290" s="658"/>
      <c r="AA290" s="658"/>
      <c r="AB290" s="658"/>
      <c r="AC290" s="658"/>
      <c r="AD290" s="658"/>
      <c r="AE290" s="658"/>
      <c r="AF290" s="658"/>
      <c r="AG290" s="658"/>
      <c r="AH290" s="52"/>
      <c r="AI290" s="53"/>
      <c r="AJ290" s="53"/>
      <c r="AK290" s="53"/>
      <c r="AL290" s="53"/>
      <c r="AM290" s="53"/>
      <c r="AN290" s="53"/>
      <c r="AO290" s="53"/>
      <c r="AP290" s="53"/>
      <c r="AQ290" s="53"/>
      <c r="AR290" s="53"/>
      <c r="AS290" s="53"/>
      <c r="AT290" s="53"/>
      <c r="AU290" s="53"/>
      <c r="AV290" s="53"/>
      <c r="AW290" s="53"/>
      <c r="AX290" s="53"/>
      <c r="AY290" s="53"/>
      <c r="AZ290" s="53"/>
      <c r="BA290" s="53"/>
      <c r="BB290" s="53"/>
      <c r="BC290" s="53"/>
      <c r="BD290" s="53"/>
      <c r="BE290" s="53"/>
      <c r="BF290" s="53"/>
      <c r="BG290" s="53"/>
      <c r="BH290" s="53"/>
      <c r="BI290" s="54"/>
    </row>
    <row r="291" spans="2:61" ht="45" customHeight="1" thickTop="1" thickBot="1">
      <c r="B291" s="36"/>
      <c r="C291" s="36"/>
      <c r="D291" s="36"/>
      <c r="E291" s="36"/>
      <c r="F291" s="36"/>
      <c r="G291" s="658"/>
      <c r="H291" s="658"/>
      <c r="I291" s="658"/>
      <c r="J291" s="658"/>
      <c r="K291" s="658"/>
      <c r="L291" s="658"/>
      <c r="M291" s="658"/>
      <c r="N291" s="658"/>
      <c r="O291" s="658"/>
      <c r="P291" s="658"/>
      <c r="Q291" s="658"/>
      <c r="R291" s="658"/>
      <c r="S291" s="658"/>
      <c r="T291" s="658"/>
      <c r="U291" s="658"/>
      <c r="V291" s="658"/>
      <c r="W291" s="658"/>
      <c r="X291" s="658"/>
      <c r="Y291" s="658"/>
      <c r="Z291" s="658"/>
      <c r="AA291" s="658"/>
      <c r="AB291" s="658"/>
      <c r="AC291" s="658"/>
      <c r="AD291" s="658"/>
      <c r="AE291" s="658"/>
      <c r="AF291" s="658"/>
      <c r="AG291" s="658"/>
      <c r="AH291" s="52"/>
      <c r="AI291" s="53"/>
      <c r="AJ291" s="53"/>
      <c r="AK291" s="53"/>
      <c r="AL291" s="53"/>
      <c r="AM291" s="53"/>
      <c r="AN291" s="53"/>
      <c r="AO291" s="53"/>
      <c r="AP291" s="53"/>
      <c r="AQ291" s="53"/>
      <c r="AR291" s="53"/>
      <c r="AS291" s="53"/>
      <c r="AT291" s="53"/>
      <c r="AU291" s="53"/>
      <c r="AV291" s="53"/>
      <c r="AW291" s="53"/>
      <c r="AX291" s="53"/>
      <c r="AY291" s="53"/>
      <c r="AZ291" s="53"/>
      <c r="BA291" s="53"/>
      <c r="BB291" s="53"/>
      <c r="BC291" s="53"/>
      <c r="BD291" s="53"/>
      <c r="BE291" s="53"/>
      <c r="BF291" s="53"/>
      <c r="BG291" s="53"/>
      <c r="BH291" s="53"/>
      <c r="BI291" s="54"/>
    </row>
    <row r="292" spans="2:61" ht="45" customHeight="1" thickTop="1" thickBot="1">
      <c r="B292" s="36"/>
      <c r="C292" s="36"/>
      <c r="D292" s="36"/>
      <c r="E292" s="36"/>
      <c r="F292" s="36"/>
      <c r="G292" s="659"/>
      <c r="H292" s="659"/>
      <c r="I292" s="659"/>
      <c r="J292" s="659"/>
      <c r="K292" s="659"/>
      <c r="L292" s="659"/>
      <c r="M292" s="659"/>
      <c r="N292" s="659"/>
      <c r="O292" s="659"/>
      <c r="P292" s="659"/>
      <c r="Q292" s="659"/>
      <c r="R292" s="659"/>
      <c r="S292" s="659"/>
      <c r="T292" s="659"/>
      <c r="U292" s="659"/>
      <c r="V292" s="659"/>
      <c r="W292" s="659"/>
      <c r="X292" s="659"/>
      <c r="Y292" s="659"/>
      <c r="Z292" s="659"/>
      <c r="AA292" s="659"/>
      <c r="AB292" s="659"/>
      <c r="AC292" s="659"/>
      <c r="AD292" s="659"/>
      <c r="AE292" s="659"/>
      <c r="AF292" s="659"/>
      <c r="AG292" s="659"/>
      <c r="AH292" s="55"/>
      <c r="AI292" s="56"/>
      <c r="AJ292" s="56"/>
      <c r="AK292" s="56"/>
      <c r="AL292" s="56"/>
      <c r="AM292" s="56"/>
      <c r="AN292" s="56"/>
      <c r="AO292" s="56"/>
      <c r="AP292" s="56"/>
      <c r="AQ292" s="56"/>
      <c r="AR292" s="56"/>
      <c r="AS292" s="56"/>
      <c r="AT292" s="56"/>
      <c r="AU292" s="56"/>
      <c r="AV292" s="56"/>
      <c r="AW292" s="56"/>
      <c r="AX292" s="56"/>
      <c r="AY292" s="56"/>
      <c r="AZ292" s="56"/>
      <c r="BA292" s="56"/>
      <c r="BB292" s="56"/>
      <c r="BC292" s="56"/>
      <c r="BD292" s="56"/>
      <c r="BE292" s="56"/>
      <c r="BF292" s="56"/>
      <c r="BG292" s="56"/>
      <c r="BH292" s="56"/>
      <c r="BI292" s="57"/>
    </row>
    <row r="293" spans="2:61" ht="15" customHeight="1" thickTop="1">
      <c r="B293" s="14"/>
      <c r="C293" s="14"/>
      <c r="D293" s="14"/>
      <c r="E293" s="14"/>
      <c r="F293" s="14"/>
      <c r="G293" s="14"/>
      <c r="H293" s="14"/>
      <c r="I293" s="14"/>
      <c r="J293" s="14"/>
      <c r="K293" s="14"/>
      <c r="L293" s="14"/>
      <c r="M293" s="14"/>
      <c r="N293" s="14"/>
      <c r="O293" s="14"/>
      <c r="P293" s="14"/>
      <c r="Q293" s="14"/>
      <c r="R293" s="14"/>
      <c r="S293" s="14"/>
      <c r="T293" s="14"/>
      <c r="U293" s="14"/>
      <c r="V293" s="14"/>
      <c r="W293" s="14"/>
      <c r="X293" s="14"/>
      <c r="Y293" s="14"/>
      <c r="Z293" s="14"/>
      <c r="AA293" s="14"/>
      <c r="AB293" s="14"/>
      <c r="AC293" s="14"/>
      <c r="AD293" s="14"/>
      <c r="AE293" s="14"/>
      <c r="AF293" s="14"/>
      <c r="AG293" s="14"/>
      <c r="AH293" s="14"/>
      <c r="AI293" s="14"/>
      <c r="AJ293" s="14"/>
      <c r="AK293" s="14"/>
      <c r="AL293" s="14"/>
      <c r="AM293" s="14"/>
      <c r="AN293" s="14"/>
      <c r="AO293" s="14"/>
      <c r="AP293" s="14"/>
      <c r="AQ293" s="14"/>
      <c r="AR293" s="14"/>
      <c r="AS293" s="14"/>
      <c r="AT293" s="14"/>
      <c r="AU293" s="14"/>
      <c r="AV293" s="14"/>
      <c r="AW293" s="14"/>
      <c r="AX293" s="14"/>
      <c r="AY293" s="14"/>
      <c r="AZ293" s="14"/>
      <c r="BA293" s="14"/>
      <c r="BB293" s="14"/>
      <c r="BC293" s="14"/>
      <c r="BD293" s="14"/>
      <c r="BE293" s="14"/>
      <c r="BF293" s="14"/>
      <c r="BG293" s="14"/>
      <c r="BH293" s="14"/>
      <c r="BI293" s="14"/>
    </row>
    <row r="294" spans="2:61" ht="15" customHeight="1" thickBot="1">
      <c r="B294" s="15"/>
      <c r="C294" s="15"/>
      <c r="D294" s="15"/>
      <c r="E294" s="15"/>
      <c r="F294" s="15"/>
      <c r="G294" s="15"/>
      <c r="H294" s="15"/>
      <c r="I294" s="15"/>
      <c r="J294" s="15"/>
      <c r="K294" s="15"/>
      <c r="L294" s="15"/>
      <c r="M294" s="15"/>
      <c r="N294" s="15"/>
      <c r="O294" s="15"/>
      <c r="P294" s="15"/>
      <c r="Q294" s="15"/>
      <c r="R294" s="15"/>
      <c r="S294" s="15"/>
      <c r="T294" s="15"/>
      <c r="U294" s="15"/>
      <c r="V294" s="15"/>
      <c r="W294" s="15"/>
      <c r="X294" s="15"/>
      <c r="Y294" s="15"/>
      <c r="Z294" s="15"/>
      <c r="AA294" s="15"/>
      <c r="AB294" s="15"/>
      <c r="AC294" s="15"/>
      <c r="AD294" s="15"/>
      <c r="AE294" s="15"/>
      <c r="AF294" s="15"/>
      <c r="AG294" s="15"/>
      <c r="AH294" s="15"/>
      <c r="AI294" s="15"/>
      <c r="AJ294" s="15"/>
      <c r="AK294" s="15"/>
      <c r="AL294" s="15"/>
      <c r="AM294" s="15"/>
      <c r="AN294" s="15"/>
      <c r="AO294" s="15"/>
      <c r="AP294" s="15"/>
      <c r="AQ294" s="15"/>
      <c r="AR294" s="15"/>
      <c r="AS294" s="15"/>
      <c r="AT294" s="15"/>
      <c r="AU294" s="15"/>
      <c r="AV294" s="15"/>
      <c r="AW294" s="15"/>
      <c r="AX294" s="15"/>
      <c r="AY294" s="15"/>
      <c r="AZ294" s="15"/>
      <c r="BA294" s="15"/>
      <c r="BB294" s="15"/>
      <c r="BC294" s="15"/>
      <c r="BD294" s="15"/>
      <c r="BE294" s="15"/>
      <c r="BF294" s="15"/>
      <c r="BG294" s="15"/>
      <c r="BH294" s="15"/>
      <c r="BI294" s="15"/>
    </row>
    <row r="295" spans="2:61" ht="15" customHeight="1" thickTop="1">
      <c r="B295" s="25" t="s">
        <v>118</v>
      </c>
      <c r="C295" s="26"/>
      <c r="D295" s="26"/>
      <c r="E295" s="26"/>
      <c r="F295" s="31"/>
      <c r="G295" s="25" t="s">
        <v>119</v>
      </c>
      <c r="H295" s="26"/>
      <c r="I295" s="26"/>
      <c r="J295" s="26"/>
      <c r="K295" s="31"/>
      <c r="L295" s="5"/>
      <c r="M295" s="6"/>
      <c r="N295" s="6"/>
      <c r="O295" s="6"/>
      <c r="P295" s="6"/>
      <c r="Q295" s="7"/>
      <c r="R295" s="25" t="s">
        <v>120</v>
      </c>
      <c r="S295" s="26"/>
      <c r="T295" s="26"/>
      <c r="U295" s="26"/>
      <c r="V295" s="31"/>
      <c r="W295" s="25" t="s">
        <v>119</v>
      </c>
      <c r="X295" s="26"/>
      <c r="Y295" s="26"/>
      <c r="Z295" s="26"/>
      <c r="AA295" s="31"/>
      <c r="AB295" s="5"/>
      <c r="AC295" s="6"/>
      <c r="AD295" s="6"/>
      <c r="AE295" s="6"/>
      <c r="AF295" s="6"/>
      <c r="AG295" s="7"/>
      <c r="AH295" s="25" t="s">
        <v>121</v>
      </c>
      <c r="AI295" s="26"/>
      <c r="AJ295" s="26"/>
      <c r="AK295" s="26"/>
      <c r="AL295" s="31"/>
      <c r="AM295" s="25" t="s">
        <v>119</v>
      </c>
      <c r="AN295" s="26"/>
      <c r="AO295" s="26"/>
      <c r="AP295" s="26"/>
      <c r="AQ295" s="31"/>
      <c r="AR295" s="5"/>
      <c r="AS295" s="6"/>
      <c r="AT295" s="6"/>
      <c r="AU295" s="6"/>
      <c r="AV295" s="6"/>
      <c r="AW295" s="7"/>
      <c r="AX295" s="25" t="s">
        <v>122</v>
      </c>
      <c r="AY295" s="26"/>
      <c r="AZ295" s="26"/>
      <c r="BA295" s="25" t="s">
        <v>119</v>
      </c>
      <c r="BB295" s="26"/>
      <c r="BC295" s="31"/>
      <c r="BD295" s="5"/>
      <c r="BE295" s="6"/>
      <c r="BF295" s="6"/>
      <c r="BG295" s="6"/>
      <c r="BH295" s="6"/>
      <c r="BI295" s="7"/>
    </row>
    <row r="296" spans="2:61" ht="15" customHeight="1">
      <c r="B296" s="27"/>
      <c r="C296" s="28"/>
      <c r="D296" s="28"/>
      <c r="E296" s="28"/>
      <c r="F296" s="32"/>
      <c r="G296" s="27"/>
      <c r="H296" s="28"/>
      <c r="I296" s="28"/>
      <c r="J296" s="28"/>
      <c r="K296" s="32"/>
      <c r="L296" s="8"/>
      <c r="M296" s="9"/>
      <c r="N296" s="9"/>
      <c r="O296" s="9"/>
      <c r="P296" s="9"/>
      <c r="Q296" s="10"/>
      <c r="R296" s="27"/>
      <c r="S296" s="28"/>
      <c r="T296" s="28"/>
      <c r="U296" s="28"/>
      <c r="V296" s="32"/>
      <c r="W296" s="27"/>
      <c r="X296" s="28"/>
      <c r="Y296" s="28"/>
      <c r="Z296" s="28"/>
      <c r="AA296" s="32"/>
      <c r="AB296" s="8"/>
      <c r="AC296" s="9"/>
      <c r="AD296" s="9"/>
      <c r="AE296" s="9"/>
      <c r="AF296" s="9"/>
      <c r="AG296" s="10"/>
      <c r="AH296" s="27"/>
      <c r="AI296" s="28"/>
      <c r="AJ296" s="28"/>
      <c r="AK296" s="28"/>
      <c r="AL296" s="32"/>
      <c r="AM296" s="27"/>
      <c r="AN296" s="28"/>
      <c r="AO296" s="28"/>
      <c r="AP296" s="28"/>
      <c r="AQ296" s="32"/>
      <c r="AR296" s="8"/>
      <c r="AS296" s="9"/>
      <c r="AT296" s="9"/>
      <c r="AU296" s="9"/>
      <c r="AV296" s="9"/>
      <c r="AW296" s="10"/>
      <c r="AX296" s="27"/>
      <c r="AY296" s="28"/>
      <c r="AZ296" s="28"/>
      <c r="BA296" s="27"/>
      <c r="BB296" s="28"/>
      <c r="BC296" s="32"/>
      <c r="BD296" s="8"/>
      <c r="BE296" s="9"/>
      <c r="BF296" s="9"/>
      <c r="BG296" s="9"/>
      <c r="BH296" s="9"/>
      <c r="BI296" s="10"/>
    </row>
    <row r="297" spans="2:61" ht="15" customHeight="1" thickBot="1">
      <c r="B297" s="27"/>
      <c r="C297" s="28"/>
      <c r="D297" s="28"/>
      <c r="E297" s="28"/>
      <c r="F297" s="32"/>
      <c r="G297" s="29"/>
      <c r="H297" s="30"/>
      <c r="I297" s="30"/>
      <c r="J297" s="30"/>
      <c r="K297" s="33"/>
      <c r="L297" s="11"/>
      <c r="M297" s="12"/>
      <c r="N297" s="12"/>
      <c r="O297" s="12"/>
      <c r="P297" s="12"/>
      <c r="Q297" s="13"/>
      <c r="R297" s="27"/>
      <c r="S297" s="28"/>
      <c r="T297" s="28"/>
      <c r="U297" s="28"/>
      <c r="V297" s="32"/>
      <c r="W297" s="29"/>
      <c r="X297" s="30"/>
      <c r="Y297" s="30"/>
      <c r="Z297" s="30"/>
      <c r="AA297" s="33"/>
      <c r="AB297" s="11"/>
      <c r="AC297" s="12"/>
      <c r="AD297" s="12"/>
      <c r="AE297" s="12"/>
      <c r="AF297" s="12"/>
      <c r="AG297" s="13"/>
      <c r="AH297" s="27"/>
      <c r="AI297" s="28"/>
      <c r="AJ297" s="28"/>
      <c r="AK297" s="28"/>
      <c r="AL297" s="32"/>
      <c r="AM297" s="29"/>
      <c r="AN297" s="30"/>
      <c r="AO297" s="30"/>
      <c r="AP297" s="30"/>
      <c r="AQ297" s="33"/>
      <c r="AR297" s="11"/>
      <c r="AS297" s="12"/>
      <c r="AT297" s="12"/>
      <c r="AU297" s="12"/>
      <c r="AV297" s="12"/>
      <c r="AW297" s="13"/>
      <c r="AX297" s="27"/>
      <c r="AY297" s="28"/>
      <c r="AZ297" s="28"/>
      <c r="BA297" s="29"/>
      <c r="BB297" s="30"/>
      <c r="BC297" s="33"/>
      <c r="BD297" s="11"/>
      <c r="BE297" s="12"/>
      <c r="BF297" s="12"/>
      <c r="BG297" s="12"/>
      <c r="BH297" s="12"/>
      <c r="BI297" s="13"/>
    </row>
    <row r="298" spans="2:61" ht="15" customHeight="1" thickTop="1">
      <c r="B298" s="27"/>
      <c r="C298" s="28"/>
      <c r="D298" s="28"/>
      <c r="E298" s="28"/>
      <c r="F298" s="32"/>
      <c r="G298" s="25" t="s">
        <v>17</v>
      </c>
      <c r="H298" s="26"/>
      <c r="I298" s="26"/>
      <c r="J298" s="26"/>
      <c r="K298" s="31"/>
      <c r="L298" s="5"/>
      <c r="M298" s="6"/>
      <c r="N298" s="6"/>
      <c r="O298" s="6"/>
      <c r="P298" s="6"/>
      <c r="Q298" s="7"/>
      <c r="R298" s="27"/>
      <c r="S298" s="28"/>
      <c r="T298" s="28"/>
      <c r="U298" s="28"/>
      <c r="V298" s="32"/>
      <c r="W298" s="25" t="s">
        <v>17</v>
      </c>
      <c r="X298" s="26"/>
      <c r="Y298" s="26"/>
      <c r="Z298" s="26"/>
      <c r="AA298" s="31"/>
      <c r="AB298" s="5"/>
      <c r="AC298" s="6"/>
      <c r="AD298" s="6"/>
      <c r="AE298" s="6"/>
      <c r="AF298" s="6"/>
      <c r="AG298" s="7"/>
      <c r="AH298" s="27"/>
      <c r="AI298" s="28"/>
      <c r="AJ298" s="28"/>
      <c r="AK298" s="28"/>
      <c r="AL298" s="32"/>
      <c r="AM298" s="25" t="s">
        <v>17</v>
      </c>
      <c r="AN298" s="26"/>
      <c r="AO298" s="26"/>
      <c r="AP298" s="26"/>
      <c r="AQ298" s="31"/>
      <c r="AR298" s="5"/>
      <c r="AS298" s="6"/>
      <c r="AT298" s="6"/>
      <c r="AU298" s="6"/>
      <c r="AV298" s="6"/>
      <c r="AW298" s="7"/>
      <c r="AX298" s="27"/>
      <c r="AY298" s="28"/>
      <c r="AZ298" s="28"/>
      <c r="BA298" s="25" t="s">
        <v>17</v>
      </c>
      <c r="BB298" s="26"/>
      <c r="BC298" s="31"/>
      <c r="BD298" s="5"/>
      <c r="BE298" s="6"/>
      <c r="BF298" s="6"/>
      <c r="BG298" s="6"/>
      <c r="BH298" s="6"/>
      <c r="BI298" s="7"/>
    </row>
    <row r="299" spans="2:61" ht="15" customHeight="1">
      <c r="B299" s="27"/>
      <c r="C299" s="28"/>
      <c r="D299" s="28"/>
      <c r="E299" s="28"/>
      <c r="F299" s="32"/>
      <c r="G299" s="27"/>
      <c r="H299" s="28"/>
      <c r="I299" s="28"/>
      <c r="J299" s="28"/>
      <c r="K299" s="32"/>
      <c r="L299" s="8"/>
      <c r="M299" s="9"/>
      <c r="N299" s="9"/>
      <c r="O299" s="9"/>
      <c r="P299" s="9"/>
      <c r="Q299" s="10"/>
      <c r="R299" s="27"/>
      <c r="S299" s="28"/>
      <c r="T299" s="28"/>
      <c r="U299" s="28"/>
      <c r="V299" s="32"/>
      <c r="W299" s="27"/>
      <c r="X299" s="28"/>
      <c r="Y299" s="28"/>
      <c r="Z299" s="28"/>
      <c r="AA299" s="32"/>
      <c r="AB299" s="8"/>
      <c r="AC299" s="9"/>
      <c r="AD299" s="9"/>
      <c r="AE299" s="9"/>
      <c r="AF299" s="9"/>
      <c r="AG299" s="10"/>
      <c r="AH299" s="27"/>
      <c r="AI299" s="28"/>
      <c r="AJ299" s="28"/>
      <c r="AK299" s="28"/>
      <c r="AL299" s="32"/>
      <c r="AM299" s="27"/>
      <c r="AN299" s="28"/>
      <c r="AO299" s="28"/>
      <c r="AP299" s="28"/>
      <c r="AQ299" s="32"/>
      <c r="AR299" s="8"/>
      <c r="AS299" s="9"/>
      <c r="AT299" s="9"/>
      <c r="AU299" s="9"/>
      <c r="AV299" s="9"/>
      <c r="AW299" s="10"/>
      <c r="AX299" s="27"/>
      <c r="AY299" s="28"/>
      <c r="AZ299" s="28"/>
      <c r="BA299" s="27"/>
      <c r="BB299" s="28"/>
      <c r="BC299" s="32"/>
      <c r="BD299" s="8"/>
      <c r="BE299" s="9"/>
      <c r="BF299" s="9"/>
      <c r="BG299" s="9"/>
      <c r="BH299" s="9"/>
      <c r="BI299" s="10"/>
    </row>
    <row r="300" spans="2:61" ht="15" customHeight="1" thickBot="1">
      <c r="B300" s="29"/>
      <c r="C300" s="30"/>
      <c r="D300" s="30"/>
      <c r="E300" s="30"/>
      <c r="F300" s="33"/>
      <c r="G300" s="29"/>
      <c r="H300" s="30"/>
      <c r="I300" s="30"/>
      <c r="J300" s="30"/>
      <c r="K300" s="33"/>
      <c r="L300" s="11"/>
      <c r="M300" s="12"/>
      <c r="N300" s="12"/>
      <c r="O300" s="12"/>
      <c r="P300" s="12"/>
      <c r="Q300" s="13"/>
      <c r="R300" s="29"/>
      <c r="S300" s="30"/>
      <c r="T300" s="30"/>
      <c r="U300" s="30"/>
      <c r="V300" s="33"/>
      <c r="W300" s="29"/>
      <c r="X300" s="30"/>
      <c r="Y300" s="30"/>
      <c r="Z300" s="30"/>
      <c r="AA300" s="33"/>
      <c r="AB300" s="11"/>
      <c r="AC300" s="12"/>
      <c r="AD300" s="12"/>
      <c r="AE300" s="12"/>
      <c r="AF300" s="12"/>
      <c r="AG300" s="13"/>
      <c r="AH300" s="29"/>
      <c r="AI300" s="30"/>
      <c r="AJ300" s="30"/>
      <c r="AK300" s="30"/>
      <c r="AL300" s="33"/>
      <c r="AM300" s="29"/>
      <c r="AN300" s="30"/>
      <c r="AO300" s="30"/>
      <c r="AP300" s="30"/>
      <c r="AQ300" s="33"/>
      <c r="AR300" s="11"/>
      <c r="AS300" s="12"/>
      <c r="AT300" s="12"/>
      <c r="AU300" s="12"/>
      <c r="AV300" s="12"/>
      <c r="AW300" s="13"/>
      <c r="AX300" s="29"/>
      <c r="AY300" s="30"/>
      <c r="AZ300" s="30"/>
      <c r="BA300" s="29"/>
      <c r="BB300" s="30"/>
      <c r="BC300" s="33"/>
      <c r="BD300" s="11"/>
      <c r="BE300" s="12"/>
      <c r="BF300" s="12"/>
      <c r="BG300" s="12"/>
      <c r="BH300" s="12"/>
      <c r="BI300" s="13"/>
    </row>
    <row r="301" spans="2:61" ht="15" customHeight="1" thickTop="1">
      <c r="B301" s="14"/>
      <c r="C301" s="14"/>
      <c r="D301" s="14"/>
      <c r="E301" s="14"/>
      <c r="F301" s="14"/>
      <c r="G301" s="14"/>
      <c r="H301" s="14"/>
      <c r="I301" s="14"/>
      <c r="J301" s="14"/>
      <c r="K301" s="14"/>
      <c r="L301" s="14"/>
      <c r="M301" s="14"/>
      <c r="N301" s="14"/>
      <c r="O301" s="14"/>
      <c r="P301" s="14"/>
      <c r="Q301" s="14"/>
      <c r="R301" s="14"/>
      <c r="S301" s="14"/>
      <c r="T301" s="14"/>
      <c r="U301" s="14"/>
      <c r="V301" s="14"/>
      <c r="W301" s="14"/>
      <c r="X301" s="14"/>
      <c r="Y301" s="14"/>
      <c r="Z301" s="14"/>
      <c r="AA301" s="14"/>
      <c r="AB301" s="14"/>
      <c r="AC301" s="14"/>
      <c r="AD301" s="14"/>
      <c r="AE301" s="14"/>
      <c r="AF301" s="14"/>
      <c r="AG301" s="14"/>
      <c r="AH301" s="14"/>
      <c r="AI301" s="14"/>
      <c r="AJ301" s="14"/>
      <c r="AK301" s="14"/>
      <c r="AL301" s="14"/>
      <c r="AM301" s="14"/>
      <c r="AN301" s="14"/>
      <c r="AO301" s="14"/>
      <c r="AP301" s="14"/>
      <c r="AQ301" s="14"/>
      <c r="AR301" s="14"/>
      <c r="AS301" s="14"/>
      <c r="AT301" s="14"/>
      <c r="AU301" s="14"/>
      <c r="AV301" s="14"/>
      <c r="AW301" s="14"/>
      <c r="AX301" s="14"/>
      <c r="AY301" s="14"/>
      <c r="AZ301" s="14"/>
      <c r="BA301" s="14"/>
      <c r="BB301" s="14"/>
      <c r="BC301" s="14"/>
      <c r="BD301" s="14"/>
      <c r="BE301" s="14"/>
      <c r="BF301" s="14"/>
      <c r="BG301" s="14"/>
      <c r="BH301" s="14"/>
      <c r="BI301" s="14"/>
    </row>
    <row r="302" spans="2:61" ht="15" customHeight="1" thickBot="1">
      <c r="B302" s="15"/>
      <c r="C302" s="15"/>
      <c r="D302" s="15"/>
      <c r="E302" s="15"/>
      <c r="F302" s="15"/>
      <c r="G302" s="15"/>
      <c r="H302" s="15"/>
      <c r="I302" s="15"/>
      <c r="J302" s="15"/>
      <c r="K302" s="15"/>
      <c r="L302" s="15"/>
      <c r="M302" s="15"/>
      <c r="N302" s="15"/>
      <c r="O302" s="15"/>
      <c r="P302" s="15"/>
      <c r="Q302" s="15"/>
      <c r="R302" s="15"/>
      <c r="S302" s="15"/>
      <c r="T302" s="15"/>
      <c r="U302" s="15"/>
      <c r="V302" s="15"/>
      <c r="W302" s="15"/>
      <c r="X302" s="15"/>
      <c r="Y302" s="15"/>
      <c r="Z302" s="15"/>
      <c r="AA302" s="15"/>
      <c r="AB302" s="15"/>
      <c r="AC302" s="15"/>
      <c r="AD302" s="15"/>
      <c r="AE302" s="15"/>
      <c r="AF302" s="15"/>
      <c r="AG302" s="15"/>
      <c r="AH302" s="15"/>
      <c r="AI302" s="15"/>
      <c r="AJ302" s="15"/>
      <c r="AK302" s="15"/>
      <c r="AL302" s="15"/>
      <c r="AM302" s="15"/>
      <c r="AN302" s="15"/>
      <c r="AO302" s="15"/>
      <c r="AP302" s="15"/>
      <c r="AQ302" s="15"/>
      <c r="AR302" s="15"/>
      <c r="AS302" s="15"/>
      <c r="AT302" s="15"/>
      <c r="AU302" s="15"/>
      <c r="AV302" s="15"/>
      <c r="AW302" s="15"/>
      <c r="AX302" s="15"/>
      <c r="AY302" s="15"/>
      <c r="AZ302" s="15"/>
      <c r="BA302" s="15"/>
      <c r="BB302" s="15"/>
      <c r="BC302" s="15"/>
      <c r="BD302" s="15"/>
      <c r="BE302" s="15"/>
      <c r="BF302" s="15"/>
      <c r="BG302" s="15"/>
      <c r="BH302" s="15"/>
      <c r="BI302" s="15"/>
    </row>
    <row r="303" spans="2:61" ht="15" customHeight="1" thickTop="1">
      <c r="B303" s="16" t="s">
        <v>19</v>
      </c>
      <c r="C303" s="16"/>
      <c r="D303" s="16"/>
      <c r="E303" s="16"/>
      <c r="F303" s="16"/>
      <c r="G303" s="16"/>
      <c r="H303" s="16"/>
      <c r="I303" s="16"/>
      <c r="J303" s="16"/>
      <c r="K303" s="19" t="str">
        <f>K33</f>
        <v>Лесковский А.В. / Набиуллин Р.И.</v>
      </c>
      <c r="L303" s="19"/>
      <c r="M303" s="19"/>
      <c r="N303" s="19"/>
      <c r="O303" s="19"/>
      <c r="P303" s="19"/>
      <c r="Q303" s="19"/>
      <c r="R303" s="19"/>
      <c r="S303" s="19"/>
      <c r="T303" s="22" t="s">
        <v>123</v>
      </c>
      <c r="U303" s="22"/>
      <c r="V303" s="22"/>
      <c r="W303" s="22"/>
      <c r="X303" s="22"/>
      <c r="Y303" s="22"/>
      <c r="Z303" s="22"/>
      <c r="AA303" s="22"/>
      <c r="AB303" s="22"/>
      <c r="AC303" s="22"/>
      <c r="AD303" s="22"/>
      <c r="AE303" s="22"/>
      <c r="AF303" s="22"/>
      <c r="AG303" s="16" t="s">
        <v>203</v>
      </c>
      <c r="AH303" s="16"/>
      <c r="AI303" s="16"/>
      <c r="AJ303" s="16"/>
      <c r="AK303" s="16"/>
      <c r="AL303" s="16"/>
      <c r="AM303" s="16"/>
      <c r="AN303" s="16"/>
      <c r="AO303" s="16"/>
      <c r="AP303" s="19" t="str">
        <f>K39</f>
        <v>Шамсиев Р.Р.</v>
      </c>
      <c r="AQ303" s="19"/>
      <c r="AR303" s="19"/>
      <c r="AS303" s="19"/>
      <c r="AT303" s="19"/>
      <c r="AU303" s="19"/>
      <c r="AV303" s="19"/>
      <c r="AW303" s="19"/>
      <c r="AX303" s="19"/>
      <c r="AY303" s="22" t="s">
        <v>123</v>
      </c>
      <c r="AZ303" s="22"/>
      <c r="BA303" s="22"/>
      <c r="BB303" s="22"/>
      <c r="BC303" s="22"/>
      <c r="BD303" s="22"/>
      <c r="BE303" s="22"/>
      <c r="BF303" s="22"/>
      <c r="BG303" s="22"/>
      <c r="BH303" s="22"/>
      <c r="BI303" s="22"/>
    </row>
    <row r="304" spans="2:61" ht="15" customHeight="1">
      <c r="B304" s="17"/>
      <c r="C304" s="17"/>
      <c r="D304" s="17"/>
      <c r="E304" s="17"/>
      <c r="F304" s="17"/>
      <c r="G304" s="17"/>
      <c r="H304" s="17"/>
      <c r="I304" s="17"/>
      <c r="J304" s="17"/>
      <c r="K304" s="20"/>
      <c r="L304" s="20"/>
      <c r="M304" s="20"/>
      <c r="N304" s="20"/>
      <c r="O304" s="20"/>
      <c r="P304" s="20"/>
      <c r="Q304" s="20"/>
      <c r="R304" s="20"/>
      <c r="S304" s="20"/>
      <c r="T304" s="23"/>
      <c r="U304" s="23"/>
      <c r="V304" s="23"/>
      <c r="W304" s="23"/>
      <c r="X304" s="23"/>
      <c r="Y304" s="23"/>
      <c r="Z304" s="23"/>
      <c r="AA304" s="23"/>
      <c r="AB304" s="23"/>
      <c r="AC304" s="23"/>
      <c r="AD304" s="23"/>
      <c r="AE304" s="23"/>
      <c r="AF304" s="23"/>
      <c r="AG304" s="17"/>
      <c r="AH304" s="17"/>
      <c r="AI304" s="17"/>
      <c r="AJ304" s="17"/>
      <c r="AK304" s="17"/>
      <c r="AL304" s="17"/>
      <c r="AM304" s="17"/>
      <c r="AN304" s="17"/>
      <c r="AO304" s="17"/>
      <c r="AP304" s="20"/>
      <c r="AQ304" s="20"/>
      <c r="AR304" s="20"/>
      <c r="AS304" s="20"/>
      <c r="AT304" s="20"/>
      <c r="AU304" s="20"/>
      <c r="AV304" s="20"/>
      <c r="AW304" s="20"/>
      <c r="AX304" s="20"/>
      <c r="AY304" s="23"/>
      <c r="AZ304" s="23"/>
      <c r="BA304" s="23"/>
      <c r="BB304" s="23"/>
      <c r="BC304" s="23"/>
      <c r="BD304" s="23"/>
      <c r="BE304" s="23"/>
      <c r="BF304" s="23"/>
      <c r="BG304" s="23"/>
      <c r="BH304" s="23"/>
      <c r="BI304" s="23"/>
    </row>
    <row r="305" spans="2:61" ht="15" customHeight="1">
      <c r="B305" s="17"/>
      <c r="C305" s="17"/>
      <c r="D305" s="17"/>
      <c r="E305" s="17"/>
      <c r="F305" s="17"/>
      <c r="G305" s="17"/>
      <c r="H305" s="17"/>
      <c r="I305" s="17"/>
      <c r="J305" s="17"/>
      <c r="K305" s="20"/>
      <c r="L305" s="20"/>
      <c r="M305" s="20"/>
      <c r="N305" s="20"/>
      <c r="O305" s="20"/>
      <c r="P305" s="20"/>
      <c r="Q305" s="20"/>
      <c r="R305" s="20"/>
      <c r="S305" s="20"/>
      <c r="T305" s="23"/>
      <c r="U305" s="23"/>
      <c r="V305" s="23"/>
      <c r="W305" s="23"/>
      <c r="X305" s="23"/>
      <c r="Y305" s="23"/>
      <c r="Z305" s="23"/>
      <c r="AA305" s="23"/>
      <c r="AB305" s="23"/>
      <c r="AC305" s="23"/>
      <c r="AD305" s="23"/>
      <c r="AE305" s="23"/>
      <c r="AF305" s="23"/>
      <c r="AG305" s="17"/>
      <c r="AH305" s="17"/>
      <c r="AI305" s="17"/>
      <c r="AJ305" s="17"/>
      <c r="AK305" s="17"/>
      <c r="AL305" s="17"/>
      <c r="AM305" s="17"/>
      <c r="AN305" s="17"/>
      <c r="AO305" s="17"/>
      <c r="AP305" s="20"/>
      <c r="AQ305" s="20"/>
      <c r="AR305" s="20"/>
      <c r="AS305" s="20"/>
      <c r="AT305" s="20"/>
      <c r="AU305" s="20"/>
      <c r="AV305" s="20"/>
      <c r="AW305" s="20"/>
      <c r="AX305" s="20"/>
      <c r="AY305" s="23"/>
      <c r="AZ305" s="23"/>
      <c r="BA305" s="23"/>
      <c r="BB305" s="23"/>
      <c r="BC305" s="23"/>
      <c r="BD305" s="23"/>
      <c r="BE305" s="23"/>
      <c r="BF305" s="23"/>
      <c r="BG305" s="23"/>
      <c r="BH305" s="23"/>
      <c r="BI305" s="23"/>
    </row>
    <row r="306" spans="2:61" ht="15" customHeight="1">
      <c r="B306" s="17"/>
      <c r="C306" s="17"/>
      <c r="D306" s="17"/>
      <c r="E306" s="17"/>
      <c r="F306" s="17"/>
      <c r="G306" s="17"/>
      <c r="H306" s="17"/>
      <c r="I306" s="17"/>
      <c r="J306" s="17"/>
      <c r="K306" s="20"/>
      <c r="L306" s="20"/>
      <c r="M306" s="20"/>
      <c r="N306" s="20"/>
      <c r="O306" s="20"/>
      <c r="P306" s="20"/>
      <c r="Q306" s="20"/>
      <c r="R306" s="20"/>
      <c r="S306" s="20"/>
      <c r="T306" s="23"/>
      <c r="U306" s="23"/>
      <c r="V306" s="23"/>
      <c r="W306" s="23"/>
      <c r="X306" s="23"/>
      <c r="Y306" s="23"/>
      <c r="Z306" s="23"/>
      <c r="AA306" s="23"/>
      <c r="AB306" s="23"/>
      <c r="AC306" s="23"/>
      <c r="AD306" s="23"/>
      <c r="AE306" s="23"/>
      <c r="AF306" s="23"/>
      <c r="AG306" s="17"/>
      <c r="AH306" s="17"/>
      <c r="AI306" s="17"/>
      <c r="AJ306" s="17"/>
      <c r="AK306" s="17"/>
      <c r="AL306" s="17"/>
      <c r="AM306" s="17"/>
      <c r="AN306" s="17"/>
      <c r="AO306" s="17"/>
      <c r="AP306" s="20"/>
      <c r="AQ306" s="20"/>
      <c r="AR306" s="20"/>
      <c r="AS306" s="20"/>
      <c r="AT306" s="20"/>
      <c r="AU306" s="20"/>
      <c r="AV306" s="20"/>
      <c r="AW306" s="20"/>
      <c r="AX306" s="20"/>
      <c r="AY306" s="23"/>
      <c r="AZ306" s="23"/>
      <c r="BA306" s="23"/>
      <c r="BB306" s="23"/>
      <c r="BC306" s="23"/>
      <c r="BD306" s="23"/>
      <c r="BE306" s="23"/>
      <c r="BF306" s="23"/>
      <c r="BG306" s="23"/>
      <c r="BH306" s="23"/>
      <c r="BI306" s="23"/>
    </row>
    <row r="307" spans="2:61" ht="56.25" customHeight="1" thickBot="1">
      <c r="B307" s="18"/>
      <c r="C307" s="18"/>
      <c r="D307" s="18"/>
      <c r="E307" s="18"/>
      <c r="F307" s="18"/>
      <c r="G307" s="18"/>
      <c r="H307" s="18"/>
      <c r="I307" s="18"/>
      <c r="J307" s="18"/>
      <c r="K307" s="21"/>
      <c r="L307" s="21"/>
      <c r="M307" s="21"/>
      <c r="N307" s="21"/>
      <c r="O307" s="21"/>
      <c r="P307" s="21"/>
      <c r="Q307" s="21"/>
      <c r="R307" s="21"/>
      <c r="S307" s="21"/>
      <c r="T307" s="24"/>
      <c r="U307" s="24"/>
      <c r="V307" s="24"/>
      <c r="W307" s="24"/>
      <c r="X307" s="24"/>
      <c r="Y307" s="24"/>
      <c r="Z307" s="24"/>
      <c r="AA307" s="24"/>
      <c r="AB307" s="24"/>
      <c r="AC307" s="24"/>
      <c r="AD307" s="24"/>
      <c r="AE307" s="24"/>
      <c r="AF307" s="24"/>
      <c r="AG307" s="18"/>
      <c r="AH307" s="18"/>
      <c r="AI307" s="18"/>
      <c r="AJ307" s="18"/>
      <c r="AK307" s="18"/>
      <c r="AL307" s="18"/>
      <c r="AM307" s="18"/>
      <c r="AN307" s="18"/>
      <c r="AO307" s="18"/>
      <c r="AP307" s="21"/>
      <c r="AQ307" s="21"/>
      <c r="AR307" s="21"/>
      <c r="AS307" s="21"/>
      <c r="AT307" s="21"/>
      <c r="AU307" s="21"/>
      <c r="AV307" s="21"/>
      <c r="AW307" s="21"/>
      <c r="AX307" s="21"/>
      <c r="AY307" s="24"/>
      <c r="AZ307" s="24"/>
      <c r="BA307" s="24"/>
      <c r="BB307" s="24"/>
      <c r="BC307" s="24"/>
      <c r="BD307" s="24"/>
      <c r="BE307" s="24"/>
      <c r="BF307" s="24"/>
      <c r="BG307" s="24"/>
      <c r="BH307" s="24"/>
      <c r="BI307" s="24"/>
    </row>
    <row r="308" spans="2:61" ht="15.75" thickTop="1"/>
  </sheetData>
  <mergeCells count="1128">
    <mergeCell ref="B301:BI302"/>
    <mergeCell ref="B303:J307"/>
    <mergeCell ref="K303:S307"/>
    <mergeCell ref="T303:AF307"/>
    <mergeCell ref="AG303:AO307"/>
    <mergeCell ref="AP303:AX307"/>
    <mergeCell ref="AY303:BI307"/>
    <mergeCell ref="AX295:AZ300"/>
    <mergeCell ref="BA295:BC297"/>
    <mergeCell ref="BD295:BI297"/>
    <mergeCell ref="G298:K300"/>
    <mergeCell ref="L298:Q300"/>
    <mergeCell ref="W298:AA300"/>
    <mergeCell ref="AB298:AG300"/>
    <mergeCell ref="AM298:AQ300"/>
    <mergeCell ref="AR298:AW300"/>
    <mergeCell ref="BA298:BC300"/>
    <mergeCell ref="B293:BI294"/>
    <mergeCell ref="B295:F300"/>
    <mergeCell ref="G295:K297"/>
    <mergeCell ref="L295:Q297"/>
    <mergeCell ref="R295:V300"/>
    <mergeCell ref="W295:AA297"/>
    <mergeCell ref="AB295:AG297"/>
    <mergeCell ref="AH295:AL300"/>
    <mergeCell ref="AM295:AQ297"/>
    <mergeCell ref="AR295:AW297"/>
    <mergeCell ref="BF279:BI282"/>
    <mergeCell ref="B283:BI284"/>
    <mergeCell ref="B285:F288"/>
    <mergeCell ref="G285:BI288"/>
    <mergeCell ref="B289:F292"/>
    <mergeCell ref="G289:AG292"/>
    <mergeCell ref="AH289:BI292"/>
    <mergeCell ref="AK279:AM282"/>
    <mergeCell ref="AN279:AP282"/>
    <mergeCell ref="AQ279:AS282"/>
    <mergeCell ref="AT279:AV282"/>
    <mergeCell ref="AW279:AY282"/>
    <mergeCell ref="AZ279:BE282"/>
    <mergeCell ref="Q279:R282"/>
    <mergeCell ref="S279:V282"/>
    <mergeCell ref="W279:Y282"/>
    <mergeCell ref="Z279:AB282"/>
    <mergeCell ref="AC279:AG282"/>
    <mergeCell ref="AH279:AJ282"/>
    <mergeCell ref="BD298:BI300"/>
    <mergeCell ref="AQ275:AS278"/>
    <mergeCell ref="AT275:AV278"/>
    <mergeCell ref="AW275:AY278"/>
    <mergeCell ref="AZ275:BE278"/>
    <mergeCell ref="BF275:BI278"/>
    <mergeCell ref="B279:D282"/>
    <mergeCell ref="E279:G282"/>
    <mergeCell ref="H279:J282"/>
    <mergeCell ref="K279:M282"/>
    <mergeCell ref="N279:P282"/>
    <mergeCell ref="W275:Y278"/>
    <mergeCell ref="Z275:AB278"/>
    <mergeCell ref="AC275:AG278"/>
    <mergeCell ref="AH275:AJ278"/>
    <mergeCell ref="AK275:AM278"/>
    <mergeCell ref="AN275:AP278"/>
    <mergeCell ref="Q273:R274"/>
    <mergeCell ref="S273:V274"/>
    <mergeCell ref="W273:Y274"/>
    <mergeCell ref="B275:D278"/>
    <mergeCell ref="E275:G278"/>
    <mergeCell ref="H275:J278"/>
    <mergeCell ref="K275:M278"/>
    <mergeCell ref="N275:P278"/>
    <mergeCell ref="Q275:R278"/>
    <mergeCell ref="S275:V278"/>
    <mergeCell ref="AN270:AP274"/>
    <mergeCell ref="AQ270:AS274"/>
    <mergeCell ref="AT270:AV274"/>
    <mergeCell ref="AW270:AY274"/>
    <mergeCell ref="AZ270:BE274"/>
    <mergeCell ref="BF270:BI274"/>
    <mergeCell ref="B268:BI269"/>
    <mergeCell ref="B270:D274"/>
    <mergeCell ref="E270:G274"/>
    <mergeCell ref="H270:J274"/>
    <mergeCell ref="K270:P274"/>
    <mergeCell ref="Q270:Y272"/>
    <mergeCell ref="Z270:AB274"/>
    <mergeCell ref="AC270:AG274"/>
    <mergeCell ref="AH270:AJ274"/>
    <mergeCell ref="AK270:AM274"/>
    <mergeCell ref="BA260:BC263"/>
    <mergeCell ref="BD260:BF263"/>
    <mergeCell ref="BG260:BI263"/>
    <mergeCell ref="B264:AB267"/>
    <mergeCell ref="AC264:AS267"/>
    <mergeCell ref="AT264:BI267"/>
    <mergeCell ref="AI260:AK263"/>
    <mergeCell ref="AL260:AN263"/>
    <mergeCell ref="AO260:AQ263"/>
    <mergeCell ref="AR260:AT263"/>
    <mergeCell ref="AU260:AW263"/>
    <mergeCell ref="AX260:AZ263"/>
    <mergeCell ref="Q260:S263"/>
    <mergeCell ref="T260:V263"/>
    <mergeCell ref="W260:Y263"/>
    <mergeCell ref="Z260:AB263"/>
    <mergeCell ref="AC260:AE263"/>
    <mergeCell ref="AF260:AH263"/>
    <mergeCell ref="B260:D263"/>
    <mergeCell ref="E260:G263"/>
    <mergeCell ref="H260:J263"/>
    <mergeCell ref="K260:M263"/>
    <mergeCell ref="N260:P263"/>
    <mergeCell ref="AC259:AE259"/>
    <mergeCell ref="AF259:AH259"/>
    <mergeCell ref="AI259:AK259"/>
    <mergeCell ref="AL259:AN259"/>
    <mergeCell ref="AO259:AQ259"/>
    <mergeCell ref="AR259:AT259"/>
    <mergeCell ref="B257:BI258"/>
    <mergeCell ref="B259:D259"/>
    <mergeCell ref="E259:G259"/>
    <mergeCell ref="H259:J259"/>
    <mergeCell ref="K259:M259"/>
    <mergeCell ref="N259:P259"/>
    <mergeCell ref="Q259:S259"/>
    <mergeCell ref="T259:V259"/>
    <mergeCell ref="W259:Y259"/>
    <mergeCell ref="Z259:AB259"/>
    <mergeCell ref="B253:BI256"/>
    <mergeCell ref="W249:AA252"/>
    <mergeCell ref="AB249:AD252"/>
    <mergeCell ref="AE249:AH252"/>
    <mergeCell ref="AI249:AK252"/>
    <mergeCell ref="AL249:AN252"/>
    <mergeCell ref="AO249:AQ252"/>
    <mergeCell ref="B249:G252"/>
    <mergeCell ref="H249:J252"/>
    <mergeCell ref="K249:M252"/>
    <mergeCell ref="N249:P252"/>
    <mergeCell ref="Q249:S252"/>
    <mergeCell ref="T249:V252"/>
    <mergeCell ref="AU259:AW259"/>
    <mergeCell ref="AX259:AZ259"/>
    <mergeCell ref="BA259:BC259"/>
    <mergeCell ref="BD259:BF259"/>
    <mergeCell ref="BG259:BI259"/>
    <mergeCell ref="AR245:AV248"/>
    <mergeCell ref="AW245:AY248"/>
    <mergeCell ref="AZ245:BB248"/>
    <mergeCell ref="BC245:BF248"/>
    <mergeCell ref="BG245:BI248"/>
    <mergeCell ref="T245:V248"/>
    <mergeCell ref="W245:AA248"/>
    <mergeCell ref="AB245:AD248"/>
    <mergeCell ref="AE245:AH248"/>
    <mergeCell ref="AI245:AK248"/>
    <mergeCell ref="AL245:AN248"/>
    <mergeCell ref="AR241:AV244"/>
    <mergeCell ref="AW241:AY244"/>
    <mergeCell ref="AZ241:BB244"/>
    <mergeCell ref="BC241:BF244"/>
    <mergeCell ref="BG241:BI244"/>
    <mergeCell ref="AR249:AV252"/>
    <mergeCell ref="AW249:AY252"/>
    <mergeCell ref="AZ249:BB252"/>
    <mergeCell ref="BC249:BF252"/>
    <mergeCell ref="BG249:BI252"/>
    <mergeCell ref="B245:G248"/>
    <mergeCell ref="H245:J248"/>
    <mergeCell ref="K245:M248"/>
    <mergeCell ref="N245:P248"/>
    <mergeCell ref="Q245:S248"/>
    <mergeCell ref="W241:AA244"/>
    <mergeCell ref="AB241:AD244"/>
    <mergeCell ref="AE241:AH244"/>
    <mergeCell ref="AI241:AK244"/>
    <mergeCell ref="AL241:AN244"/>
    <mergeCell ref="AO241:AQ244"/>
    <mergeCell ref="B241:G244"/>
    <mergeCell ref="H241:J244"/>
    <mergeCell ref="K241:M244"/>
    <mergeCell ref="N241:P244"/>
    <mergeCell ref="Q241:S244"/>
    <mergeCell ref="T241:V244"/>
    <mergeCell ref="AO245:AQ248"/>
    <mergeCell ref="AO240:AQ240"/>
    <mergeCell ref="AR240:AV240"/>
    <mergeCell ref="AW240:AY240"/>
    <mergeCell ref="AZ240:BB240"/>
    <mergeCell ref="BC240:BF240"/>
    <mergeCell ref="BG240:BI240"/>
    <mergeCell ref="T240:V240"/>
    <mergeCell ref="W240:AA240"/>
    <mergeCell ref="AB240:AD240"/>
    <mergeCell ref="AE240:AH240"/>
    <mergeCell ref="AI240:AK240"/>
    <mergeCell ref="AL240:AN240"/>
    <mergeCell ref="B234:BI235"/>
    <mergeCell ref="B236:V237"/>
    <mergeCell ref="W236:AQ237"/>
    <mergeCell ref="AR236:BI237"/>
    <mergeCell ref="B238:BI239"/>
    <mergeCell ref="B240:G240"/>
    <mergeCell ref="H240:J240"/>
    <mergeCell ref="K240:M240"/>
    <mergeCell ref="N240:P240"/>
    <mergeCell ref="Q240:S240"/>
    <mergeCell ref="BB228:BI230"/>
    <mergeCell ref="B231:G233"/>
    <mergeCell ref="H231:M233"/>
    <mergeCell ref="N231:S233"/>
    <mergeCell ref="T231:AC233"/>
    <mergeCell ref="AD231:AI233"/>
    <mergeCell ref="AJ231:AO233"/>
    <mergeCell ref="AP231:AU233"/>
    <mergeCell ref="AV231:BA233"/>
    <mergeCell ref="BB231:BI233"/>
    <mergeCell ref="B222:BI225"/>
    <mergeCell ref="B226:BI227"/>
    <mergeCell ref="B228:G230"/>
    <mergeCell ref="H228:M230"/>
    <mergeCell ref="N228:S230"/>
    <mergeCell ref="T228:AC230"/>
    <mergeCell ref="AD228:AI230"/>
    <mergeCell ref="AJ228:AO230"/>
    <mergeCell ref="AP228:AU230"/>
    <mergeCell ref="AV228:BA230"/>
    <mergeCell ref="AZ216:BI218"/>
    <mergeCell ref="B219:G221"/>
    <mergeCell ref="H219:M221"/>
    <mergeCell ref="N219:S221"/>
    <mergeCell ref="T219:AF221"/>
    <mergeCell ref="AG219:AO221"/>
    <mergeCell ref="AP219:AY221"/>
    <mergeCell ref="AZ219:BI221"/>
    <mergeCell ref="BE207:BF209"/>
    <mergeCell ref="BG207:BI209"/>
    <mergeCell ref="B210:BI213"/>
    <mergeCell ref="B214:BI215"/>
    <mergeCell ref="B216:G218"/>
    <mergeCell ref="H216:M218"/>
    <mergeCell ref="N216:S218"/>
    <mergeCell ref="T216:AF218"/>
    <mergeCell ref="AG216:AO218"/>
    <mergeCell ref="AP216:AY218"/>
    <mergeCell ref="AP207:AS209"/>
    <mergeCell ref="AT207:AV209"/>
    <mergeCell ref="AW207:AX209"/>
    <mergeCell ref="AY207:AZ209"/>
    <mergeCell ref="BA207:BB209"/>
    <mergeCell ref="BC207:BD209"/>
    <mergeCell ref="BC204:BD206"/>
    <mergeCell ref="BE204:BF206"/>
    <mergeCell ref="BG204:BI206"/>
    <mergeCell ref="B207:L209"/>
    <mergeCell ref="M207:P209"/>
    <mergeCell ref="Q207:T209"/>
    <mergeCell ref="U207:X209"/>
    <mergeCell ref="Y207:AB209"/>
    <mergeCell ref="AC207:AF209"/>
    <mergeCell ref="AG207:AO209"/>
    <mergeCell ref="AG204:AO206"/>
    <mergeCell ref="AP204:AS206"/>
    <mergeCell ref="AT204:AV206"/>
    <mergeCell ref="AW204:AX206"/>
    <mergeCell ref="AY204:AZ206"/>
    <mergeCell ref="BA204:BB206"/>
    <mergeCell ref="B204:L206"/>
    <mergeCell ref="M204:P206"/>
    <mergeCell ref="Q204:T206"/>
    <mergeCell ref="U204:X206"/>
    <mergeCell ref="Y204:AB206"/>
    <mergeCell ref="AC204:AF206"/>
    <mergeCell ref="AW201:AX203"/>
    <mergeCell ref="AY201:AZ203"/>
    <mergeCell ref="BA201:BB203"/>
    <mergeCell ref="BC201:BD203"/>
    <mergeCell ref="BE201:BF203"/>
    <mergeCell ref="BG201:BI203"/>
    <mergeCell ref="BG198:BI200"/>
    <mergeCell ref="B201:L203"/>
    <mergeCell ref="M201:P203"/>
    <mergeCell ref="Q201:T203"/>
    <mergeCell ref="U201:X203"/>
    <mergeCell ref="Y201:AB203"/>
    <mergeCell ref="AC201:AF203"/>
    <mergeCell ref="AG201:AO203"/>
    <mergeCell ref="AP201:AS203"/>
    <mergeCell ref="AT201:AV203"/>
    <mergeCell ref="AT198:AV200"/>
    <mergeCell ref="AW198:AX200"/>
    <mergeCell ref="AY198:AZ200"/>
    <mergeCell ref="BA198:BB200"/>
    <mergeCell ref="BC198:BD200"/>
    <mergeCell ref="BE198:BF200"/>
    <mergeCell ref="BE195:BF197"/>
    <mergeCell ref="BG195:BI197"/>
    <mergeCell ref="B198:L200"/>
    <mergeCell ref="M198:P200"/>
    <mergeCell ref="Q198:T200"/>
    <mergeCell ref="U198:X200"/>
    <mergeCell ref="Y198:AB200"/>
    <mergeCell ref="AC198:AF200"/>
    <mergeCell ref="AG198:AO200"/>
    <mergeCell ref="AP198:AS200"/>
    <mergeCell ref="AP195:AS197"/>
    <mergeCell ref="AT195:AV197"/>
    <mergeCell ref="AW195:AX197"/>
    <mergeCell ref="AY195:AZ197"/>
    <mergeCell ref="BA195:BB197"/>
    <mergeCell ref="BC195:BD197"/>
    <mergeCell ref="BC192:BD194"/>
    <mergeCell ref="BE192:BF194"/>
    <mergeCell ref="BG192:BI194"/>
    <mergeCell ref="B195:L197"/>
    <mergeCell ref="M195:P197"/>
    <mergeCell ref="Q195:T197"/>
    <mergeCell ref="U195:X197"/>
    <mergeCell ref="Y195:AB197"/>
    <mergeCell ref="AC195:AF197"/>
    <mergeCell ref="AG195:AO197"/>
    <mergeCell ref="AG192:AO194"/>
    <mergeCell ref="AP192:AS194"/>
    <mergeCell ref="AT192:AV194"/>
    <mergeCell ref="AW192:AX194"/>
    <mergeCell ref="AY192:AZ194"/>
    <mergeCell ref="BA192:BB194"/>
    <mergeCell ref="B192:L194"/>
    <mergeCell ref="M192:P194"/>
    <mergeCell ref="Q192:T194"/>
    <mergeCell ref="U192:X194"/>
    <mergeCell ref="Y192:AB194"/>
    <mergeCell ref="AC192:AF194"/>
    <mergeCell ref="AW189:AX191"/>
    <mergeCell ref="AY189:AZ191"/>
    <mergeCell ref="BA189:BB191"/>
    <mergeCell ref="BC189:BD191"/>
    <mergeCell ref="BE189:BF191"/>
    <mergeCell ref="BG189:BI191"/>
    <mergeCell ref="BG186:BI188"/>
    <mergeCell ref="B189:L191"/>
    <mergeCell ref="M189:P191"/>
    <mergeCell ref="Q189:T191"/>
    <mergeCell ref="U189:X191"/>
    <mergeCell ref="Y189:AB191"/>
    <mergeCell ref="AC189:AF191"/>
    <mergeCell ref="AG189:AO191"/>
    <mergeCell ref="AP189:AS191"/>
    <mergeCell ref="AT189:AV191"/>
    <mergeCell ref="AT186:AV188"/>
    <mergeCell ref="AW186:AX188"/>
    <mergeCell ref="AY186:AZ188"/>
    <mergeCell ref="BA186:BB188"/>
    <mergeCell ref="BC186:BD188"/>
    <mergeCell ref="BE186:BF188"/>
    <mergeCell ref="BE183:BF185"/>
    <mergeCell ref="BG183:BI185"/>
    <mergeCell ref="B186:L188"/>
    <mergeCell ref="M186:P188"/>
    <mergeCell ref="Q186:T188"/>
    <mergeCell ref="U186:X188"/>
    <mergeCell ref="Y186:AB188"/>
    <mergeCell ref="AC186:AF188"/>
    <mergeCell ref="AG186:AO188"/>
    <mergeCell ref="AP186:AS188"/>
    <mergeCell ref="AP183:AS185"/>
    <mergeCell ref="AT183:AV185"/>
    <mergeCell ref="AW183:AX185"/>
    <mergeCell ref="AY183:AZ185"/>
    <mergeCell ref="BA183:BB185"/>
    <mergeCell ref="BC183:BD185"/>
    <mergeCell ref="BC180:BD182"/>
    <mergeCell ref="BE180:BF182"/>
    <mergeCell ref="BG180:BI182"/>
    <mergeCell ref="B183:L185"/>
    <mergeCell ref="M183:P185"/>
    <mergeCell ref="Q183:T185"/>
    <mergeCell ref="U183:X185"/>
    <mergeCell ref="Y183:AB185"/>
    <mergeCell ref="AC183:AF185"/>
    <mergeCell ref="AG183:AO185"/>
    <mergeCell ref="AG180:AO182"/>
    <mergeCell ref="AP180:AS182"/>
    <mergeCell ref="AT180:AV182"/>
    <mergeCell ref="AW180:AX182"/>
    <mergeCell ref="AY180:AZ182"/>
    <mergeCell ref="BA180:BB182"/>
    <mergeCell ref="BE177:BF179"/>
    <mergeCell ref="BG177:BI179"/>
    <mergeCell ref="BJ177:BL179"/>
    <mergeCell ref="BM177:BO179"/>
    <mergeCell ref="B180:L182"/>
    <mergeCell ref="M180:P182"/>
    <mergeCell ref="Q180:T182"/>
    <mergeCell ref="U180:X182"/>
    <mergeCell ref="Y180:AB182"/>
    <mergeCell ref="AC180:AF182"/>
    <mergeCell ref="AP177:AS179"/>
    <mergeCell ref="AT177:AV179"/>
    <mergeCell ref="AW177:AX179"/>
    <mergeCell ref="AY177:AZ179"/>
    <mergeCell ref="BA177:BB179"/>
    <mergeCell ref="BC177:BD179"/>
    <mergeCell ref="BG174:BI176"/>
    <mergeCell ref="BJ174:BL176"/>
    <mergeCell ref="BM174:BO176"/>
    <mergeCell ref="B177:L179"/>
    <mergeCell ref="M177:P179"/>
    <mergeCell ref="Q177:T179"/>
    <mergeCell ref="U177:X179"/>
    <mergeCell ref="Y177:AB179"/>
    <mergeCell ref="AC177:AF179"/>
    <mergeCell ref="AG177:AO179"/>
    <mergeCell ref="AT174:AV176"/>
    <mergeCell ref="AW174:AX176"/>
    <mergeCell ref="AY174:AZ176"/>
    <mergeCell ref="BA174:BB176"/>
    <mergeCell ref="BC174:BD176"/>
    <mergeCell ref="BE174:BF176"/>
    <mergeCell ref="B174:L176"/>
    <mergeCell ref="M174:P176"/>
    <mergeCell ref="Q174:T176"/>
    <mergeCell ref="U174:X176"/>
    <mergeCell ref="Y174:AB176"/>
    <mergeCell ref="AC174:AF176"/>
    <mergeCell ref="AG174:AO176"/>
    <mergeCell ref="AP174:AS176"/>
    <mergeCell ref="BJ168:BL170"/>
    <mergeCell ref="BM168:BO170"/>
    <mergeCell ref="B171:L173"/>
    <mergeCell ref="M171:P173"/>
    <mergeCell ref="Q171:T173"/>
    <mergeCell ref="U171:X173"/>
    <mergeCell ref="Y171:AB173"/>
    <mergeCell ref="AC171:AF173"/>
    <mergeCell ref="AW171:AX173"/>
    <mergeCell ref="AY171:AZ173"/>
    <mergeCell ref="AP168:AS173"/>
    <mergeCell ref="AT168:AV173"/>
    <mergeCell ref="AW168:BB170"/>
    <mergeCell ref="BC168:BD173"/>
    <mergeCell ref="BE168:BF173"/>
    <mergeCell ref="BG168:BI173"/>
    <mergeCell ref="BA171:BB173"/>
    <mergeCell ref="AG165:BI167"/>
    <mergeCell ref="BJ165:BL167"/>
    <mergeCell ref="BM165:BO167"/>
    <mergeCell ref="B168:L170"/>
    <mergeCell ref="M168:P170"/>
    <mergeCell ref="Q168:T170"/>
    <mergeCell ref="U168:X170"/>
    <mergeCell ref="Y168:AB170"/>
    <mergeCell ref="AC168:AF170"/>
    <mergeCell ref="AG168:AO173"/>
    <mergeCell ref="BC162:BD164"/>
    <mergeCell ref="BE162:BF164"/>
    <mergeCell ref="BG162:BI164"/>
    <mergeCell ref="BJ162:BL164"/>
    <mergeCell ref="B165:L167"/>
    <mergeCell ref="M165:P167"/>
    <mergeCell ref="Q165:T167"/>
    <mergeCell ref="U165:X167"/>
    <mergeCell ref="Y165:AB167"/>
    <mergeCell ref="AC165:AF167"/>
    <mergeCell ref="AG162:AO164"/>
    <mergeCell ref="AP162:AS164"/>
    <mergeCell ref="AT162:AV164"/>
    <mergeCell ref="AW162:AX164"/>
    <mergeCell ref="AY162:AZ164"/>
    <mergeCell ref="BA162:BB164"/>
    <mergeCell ref="BJ171:BL173"/>
    <mergeCell ref="BM171:BO173"/>
    <mergeCell ref="BC159:BD161"/>
    <mergeCell ref="BE159:BF161"/>
    <mergeCell ref="BG159:BI161"/>
    <mergeCell ref="BJ159:BL161"/>
    <mergeCell ref="B162:L164"/>
    <mergeCell ref="M162:P164"/>
    <mergeCell ref="Q162:T164"/>
    <mergeCell ref="U162:X164"/>
    <mergeCell ref="Y162:AB164"/>
    <mergeCell ref="AC162:AF164"/>
    <mergeCell ref="AG159:AO161"/>
    <mergeCell ref="AP159:AS161"/>
    <mergeCell ref="AT159:AV161"/>
    <mergeCell ref="AW159:AX161"/>
    <mergeCell ref="AY159:AZ161"/>
    <mergeCell ref="BA159:BB161"/>
    <mergeCell ref="BC156:BD158"/>
    <mergeCell ref="BE156:BF158"/>
    <mergeCell ref="BG156:BI158"/>
    <mergeCell ref="BJ156:BL158"/>
    <mergeCell ref="B159:L161"/>
    <mergeCell ref="M159:P161"/>
    <mergeCell ref="Q159:T161"/>
    <mergeCell ref="U159:X161"/>
    <mergeCell ref="Y159:AB161"/>
    <mergeCell ref="AC159:AF161"/>
    <mergeCell ref="AG156:AO158"/>
    <mergeCell ref="AP156:AS158"/>
    <mergeCell ref="AT156:AV158"/>
    <mergeCell ref="AW156:AX158"/>
    <mergeCell ref="AY156:AZ158"/>
    <mergeCell ref="BA156:BB158"/>
    <mergeCell ref="BC153:BD155"/>
    <mergeCell ref="BE153:BF155"/>
    <mergeCell ref="BG153:BI155"/>
    <mergeCell ref="BJ153:BL155"/>
    <mergeCell ref="B156:L158"/>
    <mergeCell ref="M156:P158"/>
    <mergeCell ref="Q156:T158"/>
    <mergeCell ref="U156:X158"/>
    <mergeCell ref="Y156:AB158"/>
    <mergeCell ref="AC156:AF158"/>
    <mergeCell ref="AG153:AO155"/>
    <mergeCell ref="AP153:AS155"/>
    <mergeCell ref="AT153:AV155"/>
    <mergeCell ref="AW153:AX155"/>
    <mergeCell ref="AY153:AZ155"/>
    <mergeCell ref="BA153:BB155"/>
    <mergeCell ref="BC150:BD152"/>
    <mergeCell ref="BE150:BF152"/>
    <mergeCell ref="BG150:BI152"/>
    <mergeCell ref="BJ150:BL152"/>
    <mergeCell ref="B153:L155"/>
    <mergeCell ref="M153:P155"/>
    <mergeCell ref="Q153:T155"/>
    <mergeCell ref="U153:X155"/>
    <mergeCell ref="Y153:AB155"/>
    <mergeCell ref="AC153:AF155"/>
    <mergeCell ref="AG150:AO152"/>
    <mergeCell ref="AP150:AS152"/>
    <mergeCell ref="AT150:AV152"/>
    <mergeCell ref="AW150:AX152"/>
    <mergeCell ref="AY150:AZ152"/>
    <mergeCell ref="BA150:BB152"/>
    <mergeCell ref="BC147:BD149"/>
    <mergeCell ref="BE147:BF149"/>
    <mergeCell ref="BG147:BI149"/>
    <mergeCell ref="BJ147:BL149"/>
    <mergeCell ref="B150:L152"/>
    <mergeCell ref="M150:P152"/>
    <mergeCell ref="Q150:T152"/>
    <mergeCell ref="U150:X152"/>
    <mergeCell ref="Y150:AB152"/>
    <mergeCell ref="AC150:AF152"/>
    <mergeCell ref="AG147:AO149"/>
    <mergeCell ref="AP147:AS149"/>
    <mergeCell ref="AT147:AV149"/>
    <mergeCell ref="AW147:AX149"/>
    <mergeCell ref="AY147:AZ149"/>
    <mergeCell ref="BA147:BB149"/>
    <mergeCell ref="BC144:BD146"/>
    <mergeCell ref="BE144:BF146"/>
    <mergeCell ref="BG144:BI146"/>
    <mergeCell ref="BJ144:BL146"/>
    <mergeCell ref="B147:L149"/>
    <mergeCell ref="M147:P149"/>
    <mergeCell ref="Q147:T149"/>
    <mergeCell ref="U147:X149"/>
    <mergeCell ref="Y147:AB149"/>
    <mergeCell ref="AC147:AF149"/>
    <mergeCell ref="AG144:AO146"/>
    <mergeCell ref="AP144:AS146"/>
    <mergeCell ref="AT144:AV146"/>
    <mergeCell ref="AW144:AX146"/>
    <mergeCell ref="AY144:AZ146"/>
    <mergeCell ref="BA144:BB146"/>
    <mergeCell ref="BC141:BD143"/>
    <mergeCell ref="BE141:BF143"/>
    <mergeCell ref="BG141:BI143"/>
    <mergeCell ref="BJ141:BL143"/>
    <mergeCell ref="B144:L146"/>
    <mergeCell ref="M144:P146"/>
    <mergeCell ref="Q144:T146"/>
    <mergeCell ref="U144:X146"/>
    <mergeCell ref="Y144:AB146"/>
    <mergeCell ref="AC144:AF146"/>
    <mergeCell ref="AG141:AO143"/>
    <mergeCell ref="AP141:AS143"/>
    <mergeCell ref="AT141:AV143"/>
    <mergeCell ref="AW141:AX143"/>
    <mergeCell ref="AY141:AZ143"/>
    <mergeCell ref="BA141:BB143"/>
    <mergeCell ref="BC138:BD140"/>
    <mergeCell ref="BE138:BF140"/>
    <mergeCell ref="BG138:BI140"/>
    <mergeCell ref="BJ138:BL140"/>
    <mergeCell ref="B141:L143"/>
    <mergeCell ref="M141:P143"/>
    <mergeCell ref="Q141:T143"/>
    <mergeCell ref="U141:X143"/>
    <mergeCell ref="Y141:AB143"/>
    <mergeCell ref="AC141:AF143"/>
    <mergeCell ref="AG138:AO140"/>
    <mergeCell ref="AP138:AS140"/>
    <mergeCell ref="AT138:AV140"/>
    <mergeCell ref="AW138:AX140"/>
    <mergeCell ref="AY138:AZ140"/>
    <mergeCell ref="BA138:BB140"/>
    <mergeCell ref="BC135:BD137"/>
    <mergeCell ref="BE135:BF137"/>
    <mergeCell ref="BG135:BI137"/>
    <mergeCell ref="BJ135:BL137"/>
    <mergeCell ref="B138:L140"/>
    <mergeCell ref="M138:P140"/>
    <mergeCell ref="Q138:T140"/>
    <mergeCell ref="U138:X140"/>
    <mergeCell ref="Y138:AB140"/>
    <mergeCell ref="AC138:AF140"/>
    <mergeCell ref="AG135:AO137"/>
    <mergeCell ref="AP135:AS137"/>
    <mergeCell ref="AT135:AV137"/>
    <mergeCell ref="AW135:AX137"/>
    <mergeCell ref="AY135:AZ137"/>
    <mergeCell ref="BA135:BB137"/>
    <mergeCell ref="BC132:BD134"/>
    <mergeCell ref="BE132:BF134"/>
    <mergeCell ref="BG132:BI134"/>
    <mergeCell ref="BJ132:BL134"/>
    <mergeCell ref="B135:L137"/>
    <mergeCell ref="M135:P137"/>
    <mergeCell ref="Q135:T137"/>
    <mergeCell ref="U135:X137"/>
    <mergeCell ref="Y135:AB137"/>
    <mergeCell ref="AC135:AF137"/>
    <mergeCell ref="AG132:AO134"/>
    <mergeCell ref="AP132:AS134"/>
    <mergeCell ref="AT132:AV134"/>
    <mergeCell ref="AW132:AX134"/>
    <mergeCell ref="AY132:AZ134"/>
    <mergeCell ref="BA132:BB134"/>
    <mergeCell ref="BC129:BD131"/>
    <mergeCell ref="BE129:BF131"/>
    <mergeCell ref="BG129:BI131"/>
    <mergeCell ref="BJ129:BL131"/>
    <mergeCell ref="B132:L134"/>
    <mergeCell ref="M132:P134"/>
    <mergeCell ref="Q132:T134"/>
    <mergeCell ref="U132:X134"/>
    <mergeCell ref="Y132:AB134"/>
    <mergeCell ref="AC132:AF134"/>
    <mergeCell ref="AG129:AO131"/>
    <mergeCell ref="AP129:AS131"/>
    <mergeCell ref="AT129:AV131"/>
    <mergeCell ref="AW129:AX131"/>
    <mergeCell ref="AY129:AZ131"/>
    <mergeCell ref="BA129:BB131"/>
    <mergeCell ref="BC126:BD128"/>
    <mergeCell ref="BE126:BF128"/>
    <mergeCell ref="BG126:BI128"/>
    <mergeCell ref="BJ126:BL128"/>
    <mergeCell ref="B129:L131"/>
    <mergeCell ref="M129:P131"/>
    <mergeCell ref="Q129:T131"/>
    <mergeCell ref="U129:X131"/>
    <mergeCell ref="Y129:AB131"/>
    <mergeCell ref="AC129:AF131"/>
    <mergeCell ref="AG126:AO128"/>
    <mergeCell ref="AP126:AS128"/>
    <mergeCell ref="AT126:AV128"/>
    <mergeCell ref="AW126:AX128"/>
    <mergeCell ref="AY126:AZ128"/>
    <mergeCell ref="BA126:BB128"/>
    <mergeCell ref="BC123:BD125"/>
    <mergeCell ref="BE123:BF125"/>
    <mergeCell ref="BG123:BI125"/>
    <mergeCell ref="BJ123:BL125"/>
    <mergeCell ref="B126:L128"/>
    <mergeCell ref="M126:P128"/>
    <mergeCell ref="Q126:T128"/>
    <mergeCell ref="U126:X128"/>
    <mergeCell ref="Y126:AB128"/>
    <mergeCell ref="AC126:AF128"/>
    <mergeCell ref="AG123:AO125"/>
    <mergeCell ref="AP123:AS125"/>
    <mergeCell ref="AT123:AV125"/>
    <mergeCell ref="AW123:AX125"/>
    <mergeCell ref="AY123:AZ125"/>
    <mergeCell ref="BA123:BB125"/>
    <mergeCell ref="BC120:BD122"/>
    <mergeCell ref="BE120:BF122"/>
    <mergeCell ref="BG120:BI122"/>
    <mergeCell ref="BJ120:BL122"/>
    <mergeCell ref="B123:L125"/>
    <mergeCell ref="M123:P125"/>
    <mergeCell ref="Q123:T125"/>
    <mergeCell ref="U123:X125"/>
    <mergeCell ref="Y123:AB125"/>
    <mergeCell ref="AC123:AF125"/>
    <mergeCell ref="AG120:AO122"/>
    <mergeCell ref="AP120:AS122"/>
    <mergeCell ref="AT120:AV122"/>
    <mergeCell ref="AW120:AX122"/>
    <mergeCell ref="AY120:AZ122"/>
    <mergeCell ref="BA120:BB122"/>
    <mergeCell ref="BC117:BD119"/>
    <mergeCell ref="BE117:BF119"/>
    <mergeCell ref="BG117:BI119"/>
    <mergeCell ref="BJ117:BL119"/>
    <mergeCell ref="B120:L122"/>
    <mergeCell ref="M120:P122"/>
    <mergeCell ref="Q120:T122"/>
    <mergeCell ref="U120:X122"/>
    <mergeCell ref="Y120:AB122"/>
    <mergeCell ref="AC120:AF122"/>
    <mergeCell ref="AG117:AO119"/>
    <mergeCell ref="AP117:AS119"/>
    <mergeCell ref="AT117:AV119"/>
    <mergeCell ref="AW117:AX119"/>
    <mergeCell ref="AY117:AZ119"/>
    <mergeCell ref="BA117:BB119"/>
    <mergeCell ref="BC114:BD116"/>
    <mergeCell ref="BE114:BF116"/>
    <mergeCell ref="BG114:BI116"/>
    <mergeCell ref="BJ114:BL116"/>
    <mergeCell ref="B117:L119"/>
    <mergeCell ref="M117:P119"/>
    <mergeCell ref="Q117:T119"/>
    <mergeCell ref="U117:X119"/>
    <mergeCell ref="Y117:AB119"/>
    <mergeCell ref="AC117:AF119"/>
    <mergeCell ref="AG114:AO116"/>
    <mergeCell ref="AP114:AS116"/>
    <mergeCell ref="AT114:AV116"/>
    <mergeCell ref="AW114:AX116"/>
    <mergeCell ref="AY114:AZ116"/>
    <mergeCell ref="BA114:BB116"/>
    <mergeCell ref="BC111:BD113"/>
    <mergeCell ref="BE111:BF113"/>
    <mergeCell ref="BG111:BI113"/>
    <mergeCell ref="BJ111:BL113"/>
    <mergeCell ref="B114:L116"/>
    <mergeCell ref="M114:P116"/>
    <mergeCell ref="Q114:T116"/>
    <mergeCell ref="U114:X116"/>
    <mergeCell ref="Y114:AB116"/>
    <mergeCell ref="AC114:AF116"/>
    <mergeCell ref="AG111:AO113"/>
    <mergeCell ref="AP111:AS113"/>
    <mergeCell ref="AT111:AV113"/>
    <mergeCell ref="AW111:AX113"/>
    <mergeCell ref="AY111:AZ113"/>
    <mergeCell ref="BA111:BB113"/>
    <mergeCell ref="BC108:BD110"/>
    <mergeCell ref="BE108:BF110"/>
    <mergeCell ref="BG108:BI110"/>
    <mergeCell ref="BJ108:BL110"/>
    <mergeCell ref="B111:L113"/>
    <mergeCell ref="M111:P113"/>
    <mergeCell ref="Q111:T113"/>
    <mergeCell ref="U111:X113"/>
    <mergeCell ref="Y111:AB113"/>
    <mergeCell ref="AC111:AF113"/>
    <mergeCell ref="AG108:AO110"/>
    <mergeCell ref="AP108:AS110"/>
    <mergeCell ref="AT108:AV110"/>
    <mergeCell ref="AW108:AX110"/>
    <mergeCell ref="AY108:AZ110"/>
    <mergeCell ref="BA108:BB110"/>
    <mergeCell ref="BC105:BD107"/>
    <mergeCell ref="BE105:BF107"/>
    <mergeCell ref="BG105:BI107"/>
    <mergeCell ref="BJ105:BL107"/>
    <mergeCell ref="B108:L110"/>
    <mergeCell ref="M108:P110"/>
    <mergeCell ref="Q108:T110"/>
    <mergeCell ref="U108:X110"/>
    <mergeCell ref="Y108:AB110"/>
    <mergeCell ref="AC108:AF110"/>
    <mergeCell ref="AG105:AO107"/>
    <mergeCell ref="AP105:AS107"/>
    <mergeCell ref="AT105:AV107"/>
    <mergeCell ref="AW105:AX107"/>
    <mergeCell ref="AY105:AZ107"/>
    <mergeCell ref="BA105:BB107"/>
    <mergeCell ref="BC102:BD104"/>
    <mergeCell ref="BE102:BF104"/>
    <mergeCell ref="BG102:BI104"/>
    <mergeCell ref="BJ102:BL104"/>
    <mergeCell ref="B105:L107"/>
    <mergeCell ref="M105:P107"/>
    <mergeCell ref="Q105:T107"/>
    <mergeCell ref="U105:X107"/>
    <mergeCell ref="Y105:AB107"/>
    <mergeCell ref="AC105:AF107"/>
    <mergeCell ref="AG102:AO104"/>
    <mergeCell ref="AP102:AS104"/>
    <mergeCell ref="AT102:AV104"/>
    <mergeCell ref="AW102:AX104"/>
    <mergeCell ref="AY102:AZ104"/>
    <mergeCell ref="BA102:BB104"/>
    <mergeCell ref="BC99:BD101"/>
    <mergeCell ref="BE99:BF101"/>
    <mergeCell ref="BG99:BI101"/>
    <mergeCell ref="BJ99:BL101"/>
    <mergeCell ref="B102:L104"/>
    <mergeCell ref="M102:P104"/>
    <mergeCell ref="Q102:T104"/>
    <mergeCell ref="U102:X104"/>
    <mergeCell ref="Y102:AB104"/>
    <mergeCell ref="AC102:AF104"/>
    <mergeCell ref="AG99:AO101"/>
    <mergeCell ref="AP99:AS101"/>
    <mergeCell ref="AT99:AV101"/>
    <mergeCell ref="AW99:AX101"/>
    <mergeCell ref="AY99:AZ101"/>
    <mergeCell ref="BA99:BB101"/>
    <mergeCell ref="BC96:BD98"/>
    <mergeCell ref="BE96:BF98"/>
    <mergeCell ref="BG96:BI98"/>
    <mergeCell ref="BJ96:BL98"/>
    <mergeCell ref="B99:L101"/>
    <mergeCell ref="M99:P101"/>
    <mergeCell ref="Q99:T101"/>
    <mergeCell ref="U99:X101"/>
    <mergeCell ref="Y99:AB101"/>
    <mergeCell ref="AC99:AF101"/>
    <mergeCell ref="AG96:AO98"/>
    <mergeCell ref="AP96:AS98"/>
    <mergeCell ref="AT96:AV98"/>
    <mergeCell ref="AW96:AX98"/>
    <mergeCell ref="AY96:AZ98"/>
    <mergeCell ref="BA96:BB98"/>
    <mergeCell ref="BC93:BD95"/>
    <mergeCell ref="BE93:BF95"/>
    <mergeCell ref="BG93:BI95"/>
    <mergeCell ref="BJ93:BL95"/>
    <mergeCell ref="B96:L98"/>
    <mergeCell ref="M96:P98"/>
    <mergeCell ref="Q96:T98"/>
    <mergeCell ref="U96:X98"/>
    <mergeCell ref="Y96:AB98"/>
    <mergeCell ref="AC96:AF98"/>
    <mergeCell ref="AG93:AO95"/>
    <mergeCell ref="AP93:AS95"/>
    <mergeCell ref="AT93:AV95"/>
    <mergeCell ref="AW93:AX95"/>
    <mergeCell ref="AY93:AZ95"/>
    <mergeCell ref="BA93:BB95"/>
    <mergeCell ref="BC90:BD92"/>
    <mergeCell ref="BE90:BF92"/>
    <mergeCell ref="BG90:BI92"/>
    <mergeCell ref="BJ90:BL92"/>
    <mergeCell ref="B93:L95"/>
    <mergeCell ref="M93:P95"/>
    <mergeCell ref="Q93:T95"/>
    <mergeCell ref="U93:X95"/>
    <mergeCell ref="Y93:AB95"/>
    <mergeCell ref="AC93:AF95"/>
    <mergeCell ref="AG90:AO92"/>
    <mergeCell ref="AP90:AS92"/>
    <mergeCell ref="AT90:AV92"/>
    <mergeCell ref="AW90:AX92"/>
    <mergeCell ref="AY90:AZ92"/>
    <mergeCell ref="BA90:BB92"/>
    <mergeCell ref="BC87:BD89"/>
    <mergeCell ref="BE87:BF89"/>
    <mergeCell ref="BG87:BI89"/>
    <mergeCell ref="BJ87:BL89"/>
    <mergeCell ref="B90:L92"/>
    <mergeCell ref="M90:P92"/>
    <mergeCell ref="Q90:T92"/>
    <mergeCell ref="U90:X92"/>
    <mergeCell ref="Y90:AB92"/>
    <mergeCell ref="AC90:AF92"/>
    <mergeCell ref="AG87:AO89"/>
    <mergeCell ref="AP87:AS89"/>
    <mergeCell ref="AT87:AV89"/>
    <mergeCell ref="AW87:AX89"/>
    <mergeCell ref="AY87:AZ89"/>
    <mergeCell ref="BA87:BB89"/>
    <mergeCell ref="BC84:BD86"/>
    <mergeCell ref="BE84:BF86"/>
    <mergeCell ref="BG84:BI86"/>
    <mergeCell ref="BJ84:BL86"/>
    <mergeCell ref="B87:L89"/>
    <mergeCell ref="M87:P89"/>
    <mergeCell ref="Q87:T89"/>
    <mergeCell ref="U87:X89"/>
    <mergeCell ref="Y87:AB89"/>
    <mergeCell ref="AC87:AF89"/>
    <mergeCell ref="AG84:AO86"/>
    <mergeCell ref="AP84:AS86"/>
    <mergeCell ref="AT84:AV86"/>
    <mergeCell ref="AW84:AX86"/>
    <mergeCell ref="AY84:AZ86"/>
    <mergeCell ref="BA84:BB86"/>
    <mergeCell ref="BC81:BD83"/>
    <mergeCell ref="BE81:BF83"/>
    <mergeCell ref="BG81:BI83"/>
    <mergeCell ref="BJ81:BL83"/>
    <mergeCell ref="B84:L86"/>
    <mergeCell ref="M84:P86"/>
    <mergeCell ref="Q84:T86"/>
    <mergeCell ref="U84:X86"/>
    <mergeCell ref="Y84:AB86"/>
    <mergeCell ref="AC84:AF86"/>
    <mergeCell ref="AG81:AO83"/>
    <mergeCell ref="AP81:AS83"/>
    <mergeCell ref="AT81:AV83"/>
    <mergeCell ref="AW81:AX83"/>
    <mergeCell ref="AY81:AZ83"/>
    <mergeCell ref="BA81:BB83"/>
    <mergeCell ref="BC78:BD80"/>
    <mergeCell ref="BE78:BF80"/>
    <mergeCell ref="BG78:BI80"/>
    <mergeCell ref="BJ78:BL80"/>
    <mergeCell ref="B81:L83"/>
    <mergeCell ref="M81:P83"/>
    <mergeCell ref="Q81:T83"/>
    <mergeCell ref="U81:X83"/>
    <mergeCell ref="Y81:AB83"/>
    <mergeCell ref="AC81:AF83"/>
    <mergeCell ref="AG78:AO80"/>
    <mergeCell ref="AP78:AS80"/>
    <mergeCell ref="AT78:AV80"/>
    <mergeCell ref="AW78:AX80"/>
    <mergeCell ref="AY78:AZ80"/>
    <mergeCell ref="BA78:BB80"/>
    <mergeCell ref="BC75:BD77"/>
    <mergeCell ref="BE75:BF77"/>
    <mergeCell ref="BG75:BI77"/>
    <mergeCell ref="BJ75:BL77"/>
    <mergeCell ref="B78:L80"/>
    <mergeCell ref="M78:P80"/>
    <mergeCell ref="Q78:T80"/>
    <mergeCell ref="U78:X80"/>
    <mergeCell ref="Y78:AB80"/>
    <mergeCell ref="AC78:AF80"/>
    <mergeCell ref="AG75:AO77"/>
    <mergeCell ref="AP75:AS77"/>
    <mergeCell ref="AT75:AV77"/>
    <mergeCell ref="AW75:AX77"/>
    <mergeCell ref="AY75:AZ77"/>
    <mergeCell ref="BA75:BB77"/>
    <mergeCell ref="BC72:BD74"/>
    <mergeCell ref="BE72:BF74"/>
    <mergeCell ref="BG72:BI74"/>
    <mergeCell ref="BJ72:BL74"/>
    <mergeCell ref="B75:L77"/>
    <mergeCell ref="M75:P77"/>
    <mergeCell ref="Q75:T77"/>
    <mergeCell ref="U75:X77"/>
    <mergeCell ref="Y75:AB77"/>
    <mergeCell ref="AC75:AF77"/>
    <mergeCell ref="AG72:AO74"/>
    <mergeCell ref="AP72:AS74"/>
    <mergeCell ref="AT72:AV74"/>
    <mergeCell ref="AW72:AX74"/>
    <mergeCell ref="AY72:AZ74"/>
    <mergeCell ref="BA72:BB74"/>
    <mergeCell ref="BC69:BD71"/>
    <mergeCell ref="BE69:BF71"/>
    <mergeCell ref="BG69:BI71"/>
    <mergeCell ref="BJ69:BL71"/>
    <mergeCell ref="B72:L74"/>
    <mergeCell ref="M72:P74"/>
    <mergeCell ref="Q72:T74"/>
    <mergeCell ref="U72:X74"/>
    <mergeCell ref="Y72:AB74"/>
    <mergeCell ref="AC72:AF74"/>
    <mergeCell ref="AG69:AO71"/>
    <mergeCell ref="AP69:AS71"/>
    <mergeCell ref="AT69:AV71"/>
    <mergeCell ref="AW69:AX71"/>
    <mergeCell ref="AY69:AZ71"/>
    <mergeCell ref="BA69:BB71"/>
    <mergeCell ref="BC66:BD68"/>
    <mergeCell ref="BE66:BF68"/>
    <mergeCell ref="BG66:BI68"/>
    <mergeCell ref="BJ66:BL68"/>
    <mergeCell ref="B69:L71"/>
    <mergeCell ref="M69:P71"/>
    <mergeCell ref="Q69:T71"/>
    <mergeCell ref="U69:X71"/>
    <mergeCell ref="Y69:AB71"/>
    <mergeCell ref="AC69:AF71"/>
    <mergeCell ref="AG66:AO68"/>
    <mergeCell ref="AP66:AS68"/>
    <mergeCell ref="AT66:AV68"/>
    <mergeCell ref="AW66:AX68"/>
    <mergeCell ref="AY66:AZ68"/>
    <mergeCell ref="BA66:BB68"/>
    <mergeCell ref="B66:L68"/>
    <mergeCell ref="M66:P68"/>
    <mergeCell ref="Q66:T68"/>
    <mergeCell ref="U66:X68"/>
    <mergeCell ref="Y66:AB68"/>
    <mergeCell ref="AC66:AF68"/>
    <mergeCell ref="BJ60:BL65"/>
    <mergeCell ref="B63:L65"/>
    <mergeCell ref="M63:P65"/>
    <mergeCell ref="Q63:T65"/>
    <mergeCell ref="U63:X65"/>
    <mergeCell ref="Y63:AB65"/>
    <mergeCell ref="AC63:AF65"/>
    <mergeCell ref="AW63:AX65"/>
    <mergeCell ref="AY63:AZ65"/>
    <mergeCell ref="BA63:BB65"/>
    <mergeCell ref="AP60:AS65"/>
    <mergeCell ref="AT60:AV65"/>
    <mergeCell ref="AW60:BB62"/>
    <mergeCell ref="BC60:BD65"/>
    <mergeCell ref="BE60:BF65"/>
    <mergeCell ref="BG60:BI65"/>
    <mergeCell ref="B54:AF57"/>
    <mergeCell ref="AG54:BI57"/>
    <mergeCell ref="B58:BI59"/>
    <mergeCell ref="B60:L62"/>
    <mergeCell ref="M60:P62"/>
    <mergeCell ref="Q60:T62"/>
    <mergeCell ref="U60:X62"/>
    <mergeCell ref="Y60:AB62"/>
    <mergeCell ref="AC60:AF62"/>
    <mergeCell ref="AG60:AO65"/>
    <mergeCell ref="BH48:BI50"/>
    <mergeCell ref="B51:J53"/>
    <mergeCell ref="K51:S53"/>
    <mergeCell ref="T51:AF53"/>
    <mergeCell ref="AG51:AO53"/>
    <mergeCell ref="AP51:AV53"/>
    <mergeCell ref="AW51:AY53"/>
    <mergeCell ref="AZ51:BE53"/>
    <mergeCell ref="BF51:BG53"/>
    <mergeCell ref="BH51:BI53"/>
    <mergeCell ref="BF45:BG47"/>
    <mergeCell ref="BH45:BI47"/>
    <mergeCell ref="B48:J50"/>
    <mergeCell ref="K48:S50"/>
    <mergeCell ref="T48:AF50"/>
    <mergeCell ref="AG48:AO50"/>
    <mergeCell ref="AP48:AV50"/>
    <mergeCell ref="AW48:AY50"/>
    <mergeCell ref="AZ48:BE50"/>
    <mergeCell ref="BF48:BG50"/>
    <mergeCell ref="AZ42:BE44"/>
    <mergeCell ref="BF42:BG44"/>
    <mergeCell ref="BH42:BI44"/>
    <mergeCell ref="B45:J47"/>
    <mergeCell ref="K45:S47"/>
    <mergeCell ref="T45:AF47"/>
    <mergeCell ref="AG45:AO47"/>
    <mergeCell ref="AP45:AV47"/>
    <mergeCell ref="AW45:AY47"/>
    <mergeCell ref="AZ45:BE47"/>
    <mergeCell ref="B42:J44"/>
    <mergeCell ref="K42:S44"/>
    <mergeCell ref="T42:AF44"/>
    <mergeCell ref="AG42:AO44"/>
    <mergeCell ref="AP42:AV44"/>
    <mergeCell ref="AW42:AY44"/>
    <mergeCell ref="AY36:AZ38"/>
    <mergeCell ref="BA36:BB38"/>
    <mergeCell ref="BC36:BE38"/>
    <mergeCell ref="BF36:BI38"/>
    <mergeCell ref="B39:J41"/>
    <mergeCell ref="K39:S41"/>
    <mergeCell ref="T39:AF41"/>
    <mergeCell ref="AG39:AO41"/>
    <mergeCell ref="AP39:AY41"/>
    <mergeCell ref="AZ39:BI41"/>
    <mergeCell ref="AY33:AZ35"/>
    <mergeCell ref="BA33:BB35"/>
    <mergeCell ref="BC33:BE35"/>
    <mergeCell ref="BF33:BI35"/>
    <mergeCell ref="B36:J38"/>
    <mergeCell ref="K36:S38"/>
    <mergeCell ref="T36:AF38"/>
    <mergeCell ref="AG36:AO38"/>
    <mergeCell ref="AP36:AU38"/>
    <mergeCell ref="AV36:AX38"/>
    <mergeCell ref="T21:AF23"/>
    <mergeCell ref="AG21:AO23"/>
    <mergeCell ref="AP21:AU23"/>
    <mergeCell ref="AV21:AX23"/>
    <mergeCell ref="AY30:AZ32"/>
    <mergeCell ref="BA30:BB32"/>
    <mergeCell ref="BC30:BE32"/>
    <mergeCell ref="BF30:BI32"/>
    <mergeCell ref="B33:J35"/>
    <mergeCell ref="K33:S35"/>
    <mergeCell ref="T33:AF35"/>
    <mergeCell ref="AG33:AO35"/>
    <mergeCell ref="AP33:AU35"/>
    <mergeCell ref="AV33:AX35"/>
    <mergeCell ref="AY27:AZ29"/>
    <mergeCell ref="BA27:BB29"/>
    <mergeCell ref="BC27:BE29"/>
    <mergeCell ref="BF27:BI29"/>
    <mergeCell ref="B30:J32"/>
    <mergeCell ref="K30:S32"/>
    <mergeCell ref="T30:AF32"/>
    <mergeCell ref="AG30:AO32"/>
    <mergeCell ref="AP30:AU32"/>
    <mergeCell ref="AV30:AX32"/>
    <mergeCell ref="B2:AO11"/>
    <mergeCell ref="AP2:AY11"/>
    <mergeCell ref="AZ2:BI11"/>
    <mergeCell ref="B12:BI15"/>
    <mergeCell ref="B16:BI17"/>
    <mergeCell ref="B18:J20"/>
    <mergeCell ref="K18:S20"/>
    <mergeCell ref="T18:AF20"/>
    <mergeCell ref="AG18:AO20"/>
    <mergeCell ref="AP18:BI20"/>
    <mergeCell ref="AY24:AZ26"/>
    <mergeCell ref="BA24:BB26"/>
    <mergeCell ref="BC24:BE26"/>
    <mergeCell ref="BF24:BI26"/>
    <mergeCell ref="B27:J29"/>
    <mergeCell ref="K27:S29"/>
    <mergeCell ref="T27:AF29"/>
    <mergeCell ref="AG27:AO29"/>
    <mergeCell ref="AP27:AU29"/>
    <mergeCell ref="AV27:AX29"/>
    <mergeCell ref="AY21:AZ23"/>
    <mergeCell ref="BA21:BB23"/>
    <mergeCell ref="BC21:BE23"/>
    <mergeCell ref="BF21:BI23"/>
    <mergeCell ref="B24:J26"/>
    <mergeCell ref="K24:S26"/>
    <mergeCell ref="T24:AF26"/>
    <mergeCell ref="AG24:AO26"/>
    <mergeCell ref="AP24:AU26"/>
    <mergeCell ref="AV24:AX26"/>
    <mergeCell ref="B21:J23"/>
    <mergeCell ref="K21:S23"/>
  </mergeCells>
  <conditionalFormatting sqref="AT66:AZ68 AY108:AZ119 AY123:AZ131 AY135:AZ137 AY141:AZ164 AY69:AZ104 AT69:AX164 BE66:BL164">
    <cfRule type="cellIs" dxfId="341" priority="38" operator="equal">
      <formula>0</formula>
    </cfRule>
  </conditionalFormatting>
  <conditionalFormatting sqref="AY177:AZ209">
    <cfRule type="cellIs" dxfId="340" priority="37" operator="equal">
      <formula>0</formula>
    </cfRule>
  </conditionalFormatting>
  <conditionalFormatting sqref="AE245:AK248 AO245:AQ248">
    <cfRule type="expression" dxfId="339" priority="36">
      <formula>($AB$245=0)</formula>
    </cfRule>
  </conditionalFormatting>
  <conditionalFormatting sqref="AK279:AM282">
    <cfRule type="cellIs" dxfId="338" priority="35" operator="equal">
      <formula>0</formula>
    </cfRule>
  </conditionalFormatting>
  <conditionalFormatting sqref="BA66:BB164">
    <cfRule type="cellIs" dxfId="337" priority="34" operator="equal">
      <formula>0</formula>
    </cfRule>
  </conditionalFormatting>
  <conditionalFormatting sqref="BG66:BL164">
    <cfRule type="cellIs" dxfId="336" priority="33" operator="lessThan">
      <formula>0</formula>
    </cfRule>
  </conditionalFormatting>
  <conditionalFormatting sqref="BG177:BI209">
    <cfRule type="cellIs" dxfId="335" priority="32" operator="equal">
      <formula>0</formula>
    </cfRule>
  </conditionalFormatting>
  <conditionalFormatting sqref="BG177:BI209">
    <cfRule type="cellIs" dxfId="334" priority="31" operator="lessThan">
      <formula>0</formula>
    </cfRule>
  </conditionalFormatting>
  <conditionalFormatting sqref="AZ245:BI248">
    <cfRule type="expression" dxfId="333" priority="30">
      <formula>$AW$245=0</formula>
    </cfRule>
  </conditionalFormatting>
  <conditionalFormatting sqref="AH279:AJ282">
    <cfRule type="cellIs" dxfId="332" priority="29" operator="equal">
      <formula>0</formula>
    </cfRule>
  </conditionalFormatting>
  <conditionalFormatting sqref="AT174:BB176 AT177:AX209 BE177:BF209 BE174:BI176 BA177:BB209">
    <cfRule type="cellIs" dxfId="331" priority="28" operator="equal">
      <formula>0</formula>
    </cfRule>
  </conditionalFormatting>
  <conditionalFormatting sqref="BG174:BI176">
    <cfRule type="cellIs" dxfId="330" priority="27" operator="lessThan">
      <formula>0</formula>
    </cfRule>
  </conditionalFormatting>
  <conditionalFormatting sqref="BC66:BD164">
    <cfRule type="cellIs" dxfId="329" priority="26" operator="equal">
      <formula>0</formula>
    </cfRule>
  </conditionalFormatting>
  <conditionalFormatting sqref="BC174:BD209">
    <cfRule type="cellIs" dxfId="328" priority="25" operator="equal">
      <formula>0</formula>
    </cfRule>
  </conditionalFormatting>
  <conditionalFormatting sqref="AE241:AK244">
    <cfRule type="expression" dxfId="327" priority="24">
      <formula>($AB$245=0)</formula>
    </cfRule>
  </conditionalFormatting>
  <conditionalFormatting sqref="AO241:AQ244">
    <cfRule type="expression" dxfId="326" priority="23">
      <formula>($AB$245=0)</formula>
    </cfRule>
  </conditionalFormatting>
  <conditionalFormatting sqref="AZ241:BI244">
    <cfRule type="expression" dxfId="325" priority="22">
      <formula>$AW$245=0</formula>
    </cfRule>
  </conditionalFormatting>
  <conditionalFormatting sqref="AY105:AZ107">
    <cfRule type="cellIs" dxfId="324" priority="21" operator="equal">
      <formula>0</formula>
    </cfRule>
  </conditionalFormatting>
  <conditionalFormatting sqref="AY120:AZ122">
    <cfRule type="cellIs" dxfId="323" priority="20" operator="equal">
      <formula>0</formula>
    </cfRule>
  </conditionalFormatting>
  <conditionalFormatting sqref="AY132:AZ134">
    <cfRule type="cellIs" dxfId="322" priority="19" operator="equal">
      <formula>0</formula>
    </cfRule>
  </conditionalFormatting>
  <conditionalFormatting sqref="AY138:AZ140">
    <cfRule type="cellIs" dxfId="321" priority="18" operator="equal">
      <formula>0</formula>
    </cfRule>
  </conditionalFormatting>
  <conditionalFormatting sqref="BJ165:BL170">
    <cfRule type="cellIs" dxfId="320" priority="17" operator="equal">
      <formula>0</formula>
    </cfRule>
  </conditionalFormatting>
  <conditionalFormatting sqref="BJ165:BL170">
    <cfRule type="cellIs" dxfId="319" priority="16" operator="lessThan">
      <formula>0</formula>
    </cfRule>
  </conditionalFormatting>
  <conditionalFormatting sqref="BJ171:BL173">
    <cfRule type="cellIs" dxfId="318" priority="15" operator="equal">
      <formula>0</formula>
    </cfRule>
  </conditionalFormatting>
  <conditionalFormatting sqref="BJ171:BL173">
    <cfRule type="cellIs" dxfId="317" priority="14" operator="lessThan">
      <formula>0</formula>
    </cfRule>
  </conditionalFormatting>
  <conditionalFormatting sqref="BH48:BI53">
    <cfRule type="cellIs" dxfId="316" priority="13" operator="equal">
      <formula>0</formula>
    </cfRule>
  </conditionalFormatting>
  <conditionalFormatting sqref="BJ174:BL176">
    <cfRule type="cellIs" dxfId="315" priority="12" operator="equal">
      <formula>0</formula>
    </cfRule>
  </conditionalFormatting>
  <conditionalFormatting sqref="BJ174:BL176">
    <cfRule type="cellIs" dxfId="314" priority="11" operator="lessThan">
      <formula>0</formula>
    </cfRule>
  </conditionalFormatting>
  <conditionalFormatting sqref="AL245:AN248">
    <cfRule type="expression" dxfId="313" priority="10">
      <formula>($AB$245=0)</formula>
    </cfRule>
  </conditionalFormatting>
  <conditionalFormatting sqref="AL241:AN244">
    <cfRule type="expression" dxfId="312" priority="9">
      <formula>($AB$245=0)</formula>
    </cfRule>
  </conditionalFormatting>
  <conditionalFormatting sqref="M66:Y68 Y69:Y71 M72:Y150">
    <cfRule type="cellIs" dxfId="311" priority="8" operator="equal">
      <formula>0</formula>
    </cfRule>
  </conditionalFormatting>
  <conditionalFormatting sqref="AC69:AC71">
    <cfRule type="cellIs" dxfId="310" priority="7" operator="equal">
      <formula>0</formula>
    </cfRule>
  </conditionalFormatting>
  <conditionalFormatting sqref="U69:U71">
    <cfRule type="cellIs" dxfId="309" priority="6" operator="equal">
      <formula>0</formula>
    </cfRule>
  </conditionalFormatting>
  <conditionalFormatting sqref="Q69:Q71">
    <cfRule type="cellIs" dxfId="308" priority="5" operator="equal">
      <formula>0</formula>
    </cfRule>
  </conditionalFormatting>
  <conditionalFormatting sqref="M69:M71">
    <cfRule type="cellIs" dxfId="307" priority="4" operator="equal">
      <formula>0</formula>
    </cfRule>
  </conditionalFormatting>
  <conditionalFormatting sqref="BH42:BI47">
    <cfRule type="cellIs" dxfId="306" priority="3" operator="equal">
      <formula>0</formula>
    </cfRule>
  </conditionalFormatting>
  <conditionalFormatting sqref="BJ177:BL179">
    <cfRule type="cellIs" dxfId="305" priority="2" operator="equal">
      <formula>0</formula>
    </cfRule>
  </conditionalFormatting>
  <conditionalFormatting sqref="BJ177:BL179">
    <cfRule type="cellIs" dxfId="304" priority="1" operator="lessThan">
      <formula>0</formula>
    </cfRule>
  </conditionalFormatting>
  <printOptions horizontalCentered="1"/>
  <pageMargins left="0.25" right="0.25" top="0.25" bottom="0.25" header="0" footer="0"/>
  <pageSetup scale="15" orientation="portrait" r:id="rId1"/>
  <drawing r:id="rId2"/>
  <legacyDrawing r:id="rId3"/>
</worksheet>
</file>

<file path=xl/worksheets/sheet1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59">
    <tabColor theme="8" tint="-0.249977111117893"/>
  </sheetPr>
  <dimension ref="A1:BO308"/>
  <sheetViews>
    <sheetView topLeftCell="A63" zoomScale="30" zoomScaleNormal="30" zoomScaleSheetLayoutView="30" workbookViewId="0">
      <selection activeCell="Y150" sqref="Y150:AB152"/>
    </sheetView>
  </sheetViews>
  <sheetFormatPr defaultRowHeight="15"/>
  <cols>
    <col min="2" max="15" width="9.42578125" customWidth="1"/>
    <col min="16" max="16" width="21" customWidth="1"/>
    <col min="17" max="17" width="9.42578125" customWidth="1"/>
    <col min="18" max="18" width="10.85546875" customWidth="1"/>
    <col min="19" max="19" width="16.28515625" customWidth="1"/>
    <col min="20" max="20" width="8.28515625" customWidth="1"/>
    <col min="21" max="23" width="9.42578125" customWidth="1"/>
    <col min="24" max="24" width="17.5703125" customWidth="1"/>
    <col min="25" max="25" width="14.5703125" customWidth="1"/>
    <col min="26" max="27" width="10.5703125" customWidth="1"/>
    <col min="28" max="28" width="7.140625" customWidth="1"/>
    <col min="29" max="31" width="9.42578125" customWidth="1"/>
    <col min="32" max="32" width="15.5703125" customWidth="1"/>
    <col min="33" max="40" width="9.42578125" customWidth="1"/>
    <col min="41" max="41" width="18.5703125" customWidth="1"/>
    <col min="42" max="46" width="9.42578125" customWidth="1"/>
    <col min="47" max="47" width="16.28515625" customWidth="1"/>
    <col min="48" max="49" width="9.42578125" customWidth="1"/>
    <col min="50" max="50" width="12" customWidth="1"/>
    <col min="51" max="51" width="9.42578125" customWidth="1"/>
    <col min="52" max="52" width="12" customWidth="1"/>
    <col min="53" max="53" width="9.42578125" customWidth="1"/>
    <col min="54" max="56" width="11.5703125" customWidth="1"/>
    <col min="57" max="59" width="9.42578125" customWidth="1"/>
    <col min="60" max="60" width="12" customWidth="1"/>
    <col min="61" max="61" width="11.42578125" customWidth="1"/>
    <col min="63" max="63" width="9.140625" customWidth="1"/>
  </cols>
  <sheetData>
    <row r="1" spans="2:61" ht="15.75" thickBot="1"/>
    <row r="2" spans="2:61" ht="15" customHeight="1" thickTop="1">
      <c r="B2" s="475" t="s">
        <v>0</v>
      </c>
      <c r="C2" s="476"/>
      <c r="D2" s="476"/>
      <c r="E2" s="476"/>
      <c r="F2" s="476"/>
      <c r="G2" s="476"/>
      <c r="H2" s="476"/>
      <c r="I2" s="476"/>
      <c r="J2" s="476"/>
      <c r="K2" s="476"/>
      <c r="L2" s="476"/>
      <c r="M2" s="476"/>
      <c r="N2" s="476"/>
      <c r="O2" s="476"/>
      <c r="P2" s="476"/>
      <c r="Q2" s="476"/>
      <c r="R2" s="476"/>
      <c r="S2" s="476"/>
      <c r="T2" s="476"/>
      <c r="U2" s="476"/>
      <c r="V2" s="476"/>
      <c r="W2" s="476"/>
      <c r="X2" s="476"/>
      <c r="Y2" s="476"/>
      <c r="Z2" s="476"/>
      <c r="AA2" s="476"/>
      <c r="AB2" s="476"/>
      <c r="AC2" s="476"/>
      <c r="AD2" s="476"/>
      <c r="AE2" s="476"/>
      <c r="AF2" s="476"/>
      <c r="AG2" s="476"/>
      <c r="AH2" s="476"/>
      <c r="AI2" s="476"/>
      <c r="AJ2" s="476"/>
      <c r="AK2" s="476"/>
      <c r="AL2" s="476"/>
      <c r="AM2" s="476"/>
      <c r="AN2" s="476"/>
      <c r="AO2" s="476"/>
      <c r="AP2" s="476"/>
      <c r="AQ2" s="476"/>
      <c r="AR2" s="476"/>
      <c r="AS2" s="476"/>
      <c r="AT2" s="476"/>
      <c r="AU2" s="476"/>
      <c r="AV2" s="476"/>
      <c r="AW2" s="476"/>
      <c r="AX2" s="476"/>
      <c r="AY2" s="476"/>
      <c r="AZ2" s="481"/>
      <c r="BA2" s="481"/>
      <c r="BB2" s="481"/>
      <c r="BC2" s="481"/>
      <c r="BD2" s="481"/>
      <c r="BE2" s="481"/>
      <c r="BF2" s="481"/>
      <c r="BG2" s="481"/>
      <c r="BH2" s="481"/>
      <c r="BI2" s="482"/>
    </row>
    <row r="3" spans="2:61" ht="15" customHeight="1">
      <c r="B3" s="477"/>
      <c r="C3" s="478"/>
      <c r="D3" s="478"/>
      <c r="E3" s="478"/>
      <c r="F3" s="478"/>
      <c r="G3" s="478"/>
      <c r="H3" s="478"/>
      <c r="I3" s="478"/>
      <c r="J3" s="478"/>
      <c r="K3" s="478"/>
      <c r="L3" s="478"/>
      <c r="M3" s="478"/>
      <c r="N3" s="478"/>
      <c r="O3" s="478"/>
      <c r="P3" s="478"/>
      <c r="Q3" s="478"/>
      <c r="R3" s="478"/>
      <c r="S3" s="478"/>
      <c r="T3" s="478"/>
      <c r="U3" s="478"/>
      <c r="V3" s="478"/>
      <c r="W3" s="478"/>
      <c r="X3" s="478"/>
      <c r="Y3" s="478"/>
      <c r="Z3" s="478"/>
      <c r="AA3" s="478"/>
      <c r="AB3" s="478"/>
      <c r="AC3" s="478"/>
      <c r="AD3" s="478"/>
      <c r="AE3" s="478"/>
      <c r="AF3" s="478"/>
      <c r="AG3" s="478"/>
      <c r="AH3" s="478"/>
      <c r="AI3" s="478"/>
      <c r="AJ3" s="478"/>
      <c r="AK3" s="478"/>
      <c r="AL3" s="478"/>
      <c r="AM3" s="478"/>
      <c r="AN3" s="478"/>
      <c r="AO3" s="478"/>
      <c r="AP3" s="478"/>
      <c r="AQ3" s="478"/>
      <c r="AR3" s="478"/>
      <c r="AS3" s="478"/>
      <c r="AT3" s="478"/>
      <c r="AU3" s="478"/>
      <c r="AV3" s="478"/>
      <c r="AW3" s="478"/>
      <c r="AX3" s="478"/>
      <c r="AY3" s="478"/>
      <c r="AZ3" s="483"/>
      <c r="BA3" s="483"/>
      <c r="BB3" s="483"/>
      <c r="BC3" s="483"/>
      <c r="BD3" s="483"/>
      <c r="BE3" s="483"/>
      <c r="BF3" s="483"/>
      <c r="BG3" s="483"/>
      <c r="BH3" s="483"/>
      <c r="BI3" s="484"/>
    </row>
    <row r="4" spans="2:61" ht="15" customHeight="1">
      <c r="B4" s="477"/>
      <c r="C4" s="478"/>
      <c r="D4" s="478"/>
      <c r="E4" s="478"/>
      <c r="F4" s="478"/>
      <c r="G4" s="478"/>
      <c r="H4" s="478"/>
      <c r="I4" s="478"/>
      <c r="J4" s="478"/>
      <c r="K4" s="478"/>
      <c r="L4" s="478"/>
      <c r="M4" s="478"/>
      <c r="N4" s="478"/>
      <c r="O4" s="478"/>
      <c r="P4" s="478"/>
      <c r="Q4" s="478"/>
      <c r="R4" s="478"/>
      <c r="S4" s="478"/>
      <c r="T4" s="478"/>
      <c r="U4" s="478"/>
      <c r="V4" s="478"/>
      <c r="W4" s="478"/>
      <c r="X4" s="478"/>
      <c r="Y4" s="478"/>
      <c r="Z4" s="478"/>
      <c r="AA4" s="478"/>
      <c r="AB4" s="478"/>
      <c r="AC4" s="478"/>
      <c r="AD4" s="478"/>
      <c r="AE4" s="478"/>
      <c r="AF4" s="478"/>
      <c r="AG4" s="478"/>
      <c r="AH4" s="478"/>
      <c r="AI4" s="478"/>
      <c r="AJ4" s="478"/>
      <c r="AK4" s="478"/>
      <c r="AL4" s="478"/>
      <c r="AM4" s="478"/>
      <c r="AN4" s="478"/>
      <c r="AO4" s="478"/>
      <c r="AP4" s="478"/>
      <c r="AQ4" s="478"/>
      <c r="AR4" s="478"/>
      <c r="AS4" s="478"/>
      <c r="AT4" s="478"/>
      <c r="AU4" s="478"/>
      <c r="AV4" s="478"/>
      <c r="AW4" s="478"/>
      <c r="AX4" s="478"/>
      <c r="AY4" s="478"/>
      <c r="AZ4" s="483"/>
      <c r="BA4" s="483"/>
      <c r="BB4" s="483"/>
      <c r="BC4" s="483"/>
      <c r="BD4" s="483"/>
      <c r="BE4" s="483"/>
      <c r="BF4" s="483"/>
      <c r="BG4" s="483"/>
      <c r="BH4" s="483"/>
      <c r="BI4" s="484"/>
    </row>
    <row r="5" spans="2:61" ht="15" customHeight="1">
      <c r="B5" s="477"/>
      <c r="C5" s="478"/>
      <c r="D5" s="478"/>
      <c r="E5" s="478"/>
      <c r="F5" s="478"/>
      <c r="G5" s="478"/>
      <c r="H5" s="478"/>
      <c r="I5" s="478"/>
      <c r="J5" s="478"/>
      <c r="K5" s="478"/>
      <c r="L5" s="478"/>
      <c r="M5" s="478"/>
      <c r="N5" s="478"/>
      <c r="O5" s="478"/>
      <c r="P5" s="478"/>
      <c r="Q5" s="478"/>
      <c r="R5" s="478"/>
      <c r="S5" s="478"/>
      <c r="T5" s="478"/>
      <c r="U5" s="478"/>
      <c r="V5" s="478"/>
      <c r="W5" s="478"/>
      <c r="X5" s="478"/>
      <c r="Y5" s="478"/>
      <c r="Z5" s="478"/>
      <c r="AA5" s="478"/>
      <c r="AB5" s="478"/>
      <c r="AC5" s="478"/>
      <c r="AD5" s="478"/>
      <c r="AE5" s="478"/>
      <c r="AF5" s="478"/>
      <c r="AG5" s="478"/>
      <c r="AH5" s="478"/>
      <c r="AI5" s="478"/>
      <c r="AJ5" s="478"/>
      <c r="AK5" s="478"/>
      <c r="AL5" s="478"/>
      <c r="AM5" s="478"/>
      <c r="AN5" s="478"/>
      <c r="AO5" s="478"/>
      <c r="AP5" s="478"/>
      <c r="AQ5" s="478"/>
      <c r="AR5" s="478"/>
      <c r="AS5" s="478"/>
      <c r="AT5" s="478"/>
      <c r="AU5" s="478"/>
      <c r="AV5" s="478"/>
      <c r="AW5" s="478"/>
      <c r="AX5" s="478"/>
      <c r="AY5" s="478"/>
      <c r="AZ5" s="483"/>
      <c r="BA5" s="483"/>
      <c r="BB5" s="483"/>
      <c r="BC5" s="483"/>
      <c r="BD5" s="483"/>
      <c r="BE5" s="483"/>
      <c r="BF5" s="483"/>
      <c r="BG5" s="483"/>
      <c r="BH5" s="483"/>
      <c r="BI5" s="484"/>
    </row>
    <row r="6" spans="2:61" ht="15" customHeight="1">
      <c r="B6" s="477"/>
      <c r="C6" s="478"/>
      <c r="D6" s="478"/>
      <c r="E6" s="478"/>
      <c r="F6" s="478"/>
      <c r="G6" s="478"/>
      <c r="H6" s="478"/>
      <c r="I6" s="478"/>
      <c r="J6" s="478"/>
      <c r="K6" s="478"/>
      <c r="L6" s="478"/>
      <c r="M6" s="478"/>
      <c r="N6" s="478"/>
      <c r="O6" s="478"/>
      <c r="P6" s="478"/>
      <c r="Q6" s="478"/>
      <c r="R6" s="478"/>
      <c r="S6" s="478"/>
      <c r="T6" s="478"/>
      <c r="U6" s="478"/>
      <c r="V6" s="478"/>
      <c r="W6" s="478"/>
      <c r="X6" s="478"/>
      <c r="Y6" s="478"/>
      <c r="Z6" s="478"/>
      <c r="AA6" s="478"/>
      <c r="AB6" s="478"/>
      <c r="AC6" s="478"/>
      <c r="AD6" s="478"/>
      <c r="AE6" s="478"/>
      <c r="AF6" s="478"/>
      <c r="AG6" s="478"/>
      <c r="AH6" s="478"/>
      <c r="AI6" s="478"/>
      <c r="AJ6" s="478"/>
      <c r="AK6" s="478"/>
      <c r="AL6" s="478"/>
      <c r="AM6" s="478"/>
      <c r="AN6" s="478"/>
      <c r="AO6" s="478"/>
      <c r="AP6" s="478"/>
      <c r="AQ6" s="478"/>
      <c r="AR6" s="478"/>
      <c r="AS6" s="478"/>
      <c r="AT6" s="478"/>
      <c r="AU6" s="478"/>
      <c r="AV6" s="478"/>
      <c r="AW6" s="478"/>
      <c r="AX6" s="478"/>
      <c r="AY6" s="478"/>
      <c r="AZ6" s="483"/>
      <c r="BA6" s="483"/>
      <c r="BB6" s="483"/>
      <c r="BC6" s="483"/>
      <c r="BD6" s="483"/>
      <c r="BE6" s="483"/>
      <c r="BF6" s="483"/>
      <c r="BG6" s="483"/>
      <c r="BH6" s="483"/>
      <c r="BI6" s="484"/>
    </row>
    <row r="7" spans="2:61" ht="15" customHeight="1">
      <c r="B7" s="477"/>
      <c r="C7" s="478"/>
      <c r="D7" s="478"/>
      <c r="E7" s="478"/>
      <c r="F7" s="478"/>
      <c r="G7" s="478"/>
      <c r="H7" s="478"/>
      <c r="I7" s="478"/>
      <c r="J7" s="478"/>
      <c r="K7" s="478"/>
      <c r="L7" s="478"/>
      <c r="M7" s="478"/>
      <c r="N7" s="478"/>
      <c r="O7" s="478"/>
      <c r="P7" s="478"/>
      <c r="Q7" s="478"/>
      <c r="R7" s="478"/>
      <c r="S7" s="478"/>
      <c r="T7" s="478"/>
      <c r="U7" s="478"/>
      <c r="V7" s="478"/>
      <c r="W7" s="478"/>
      <c r="X7" s="478"/>
      <c r="Y7" s="478"/>
      <c r="Z7" s="478"/>
      <c r="AA7" s="478"/>
      <c r="AB7" s="478"/>
      <c r="AC7" s="478"/>
      <c r="AD7" s="478"/>
      <c r="AE7" s="478"/>
      <c r="AF7" s="478"/>
      <c r="AG7" s="478"/>
      <c r="AH7" s="478"/>
      <c r="AI7" s="478"/>
      <c r="AJ7" s="478"/>
      <c r="AK7" s="478"/>
      <c r="AL7" s="478"/>
      <c r="AM7" s="478"/>
      <c r="AN7" s="478"/>
      <c r="AO7" s="478"/>
      <c r="AP7" s="478"/>
      <c r="AQ7" s="478"/>
      <c r="AR7" s="478"/>
      <c r="AS7" s="478"/>
      <c r="AT7" s="478"/>
      <c r="AU7" s="478"/>
      <c r="AV7" s="478"/>
      <c r="AW7" s="478"/>
      <c r="AX7" s="478"/>
      <c r="AY7" s="478"/>
      <c r="AZ7" s="483"/>
      <c r="BA7" s="483"/>
      <c r="BB7" s="483"/>
      <c r="BC7" s="483"/>
      <c r="BD7" s="483"/>
      <c r="BE7" s="483"/>
      <c r="BF7" s="483"/>
      <c r="BG7" s="483"/>
      <c r="BH7" s="483"/>
      <c r="BI7" s="484"/>
    </row>
    <row r="8" spans="2:61" ht="15" customHeight="1">
      <c r="B8" s="477"/>
      <c r="C8" s="478"/>
      <c r="D8" s="478"/>
      <c r="E8" s="478"/>
      <c r="F8" s="478"/>
      <c r="G8" s="478"/>
      <c r="H8" s="478"/>
      <c r="I8" s="478"/>
      <c r="J8" s="478"/>
      <c r="K8" s="478"/>
      <c r="L8" s="478"/>
      <c r="M8" s="478"/>
      <c r="N8" s="478"/>
      <c r="O8" s="478"/>
      <c r="P8" s="478"/>
      <c r="Q8" s="478"/>
      <c r="R8" s="478"/>
      <c r="S8" s="478"/>
      <c r="T8" s="478"/>
      <c r="U8" s="478"/>
      <c r="V8" s="478"/>
      <c r="W8" s="478"/>
      <c r="X8" s="478"/>
      <c r="Y8" s="478"/>
      <c r="Z8" s="478"/>
      <c r="AA8" s="478"/>
      <c r="AB8" s="478"/>
      <c r="AC8" s="478"/>
      <c r="AD8" s="478"/>
      <c r="AE8" s="478"/>
      <c r="AF8" s="478"/>
      <c r="AG8" s="478"/>
      <c r="AH8" s="478"/>
      <c r="AI8" s="478"/>
      <c r="AJ8" s="478"/>
      <c r="AK8" s="478"/>
      <c r="AL8" s="478"/>
      <c r="AM8" s="478"/>
      <c r="AN8" s="478"/>
      <c r="AO8" s="478"/>
      <c r="AP8" s="478"/>
      <c r="AQ8" s="478"/>
      <c r="AR8" s="478"/>
      <c r="AS8" s="478"/>
      <c r="AT8" s="478"/>
      <c r="AU8" s="478"/>
      <c r="AV8" s="478"/>
      <c r="AW8" s="478"/>
      <c r="AX8" s="478"/>
      <c r="AY8" s="478"/>
      <c r="AZ8" s="483"/>
      <c r="BA8" s="483"/>
      <c r="BB8" s="483"/>
      <c r="BC8" s="483"/>
      <c r="BD8" s="483"/>
      <c r="BE8" s="483"/>
      <c r="BF8" s="483"/>
      <c r="BG8" s="483"/>
      <c r="BH8" s="483"/>
      <c r="BI8" s="484"/>
    </row>
    <row r="9" spans="2:61" ht="15" customHeight="1">
      <c r="B9" s="477"/>
      <c r="C9" s="478"/>
      <c r="D9" s="478"/>
      <c r="E9" s="478"/>
      <c r="F9" s="478"/>
      <c r="G9" s="478"/>
      <c r="H9" s="478"/>
      <c r="I9" s="478"/>
      <c r="J9" s="478"/>
      <c r="K9" s="478"/>
      <c r="L9" s="478"/>
      <c r="M9" s="478"/>
      <c r="N9" s="478"/>
      <c r="O9" s="478"/>
      <c r="P9" s="478"/>
      <c r="Q9" s="478"/>
      <c r="R9" s="478"/>
      <c r="S9" s="478"/>
      <c r="T9" s="478"/>
      <c r="U9" s="478"/>
      <c r="V9" s="478"/>
      <c r="W9" s="478"/>
      <c r="X9" s="478"/>
      <c r="Y9" s="478"/>
      <c r="Z9" s="478"/>
      <c r="AA9" s="478"/>
      <c r="AB9" s="478"/>
      <c r="AC9" s="478"/>
      <c r="AD9" s="478"/>
      <c r="AE9" s="478"/>
      <c r="AF9" s="478"/>
      <c r="AG9" s="478"/>
      <c r="AH9" s="478"/>
      <c r="AI9" s="478"/>
      <c r="AJ9" s="478"/>
      <c r="AK9" s="478"/>
      <c r="AL9" s="478"/>
      <c r="AM9" s="478"/>
      <c r="AN9" s="478"/>
      <c r="AO9" s="478"/>
      <c r="AP9" s="478"/>
      <c r="AQ9" s="478"/>
      <c r="AR9" s="478"/>
      <c r="AS9" s="478"/>
      <c r="AT9" s="478"/>
      <c r="AU9" s="478"/>
      <c r="AV9" s="478"/>
      <c r="AW9" s="478"/>
      <c r="AX9" s="478"/>
      <c r="AY9" s="478"/>
      <c r="AZ9" s="483"/>
      <c r="BA9" s="483"/>
      <c r="BB9" s="483"/>
      <c r="BC9" s="483"/>
      <c r="BD9" s="483"/>
      <c r="BE9" s="483"/>
      <c r="BF9" s="483"/>
      <c r="BG9" s="483"/>
      <c r="BH9" s="483"/>
      <c r="BI9" s="484"/>
    </row>
    <row r="10" spans="2:61" ht="15" customHeight="1">
      <c r="B10" s="477"/>
      <c r="C10" s="478"/>
      <c r="D10" s="478"/>
      <c r="E10" s="478"/>
      <c r="F10" s="478"/>
      <c r="G10" s="478"/>
      <c r="H10" s="478"/>
      <c r="I10" s="478"/>
      <c r="J10" s="478"/>
      <c r="K10" s="478"/>
      <c r="L10" s="478"/>
      <c r="M10" s="478"/>
      <c r="N10" s="478"/>
      <c r="O10" s="478"/>
      <c r="P10" s="478"/>
      <c r="Q10" s="478"/>
      <c r="R10" s="478"/>
      <c r="S10" s="478"/>
      <c r="T10" s="478"/>
      <c r="U10" s="478"/>
      <c r="V10" s="478"/>
      <c r="W10" s="478"/>
      <c r="X10" s="478"/>
      <c r="Y10" s="478"/>
      <c r="Z10" s="478"/>
      <c r="AA10" s="478"/>
      <c r="AB10" s="478"/>
      <c r="AC10" s="478"/>
      <c r="AD10" s="478"/>
      <c r="AE10" s="478"/>
      <c r="AF10" s="478"/>
      <c r="AG10" s="478"/>
      <c r="AH10" s="478"/>
      <c r="AI10" s="478"/>
      <c r="AJ10" s="478"/>
      <c r="AK10" s="478"/>
      <c r="AL10" s="478"/>
      <c r="AM10" s="478"/>
      <c r="AN10" s="478"/>
      <c r="AO10" s="478"/>
      <c r="AP10" s="478"/>
      <c r="AQ10" s="478"/>
      <c r="AR10" s="478"/>
      <c r="AS10" s="478"/>
      <c r="AT10" s="478"/>
      <c r="AU10" s="478"/>
      <c r="AV10" s="478"/>
      <c r="AW10" s="478"/>
      <c r="AX10" s="478"/>
      <c r="AY10" s="478"/>
      <c r="AZ10" s="483"/>
      <c r="BA10" s="483"/>
      <c r="BB10" s="483"/>
      <c r="BC10" s="483"/>
      <c r="BD10" s="483"/>
      <c r="BE10" s="483"/>
      <c r="BF10" s="483"/>
      <c r="BG10" s="483"/>
      <c r="BH10" s="483"/>
      <c r="BI10" s="484"/>
    </row>
    <row r="11" spans="2:61" ht="15.75" customHeight="1" thickBot="1">
      <c r="B11" s="479"/>
      <c r="C11" s="480"/>
      <c r="D11" s="480"/>
      <c r="E11" s="480"/>
      <c r="F11" s="480"/>
      <c r="G11" s="480"/>
      <c r="H11" s="480"/>
      <c r="I11" s="480"/>
      <c r="J11" s="480"/>
      <c r="K11" s="480"/>
      <c r="L11" s="480"/>
      <c r="M11" s="480"/>
      <c r="N11" s="480"/>
      <c r="O11" s="480"/>
      <c r="P11" s="480"/>
      <c r="Q11" s="480"/>
      <c r="R11" s="480"/>
      <c r="S11" s="480"/>
      <c r="T11" s="480"/>
      <c r="U11" s="480"/>
      <c r="V11" s="480"/>
      <c r="W11" s="480"/>
      <c r="X11" s="480"/>
      <c r="Y11" s="480"/>
      <c r="Z11" s="480"/>
      <c r="AA11" s="480"/>
      <c r="AB11" s="480"/>
      <c r="AC11" s="480"/>
      <c r="AD11" s="480"/>
      <c r="AE11" s="480"/>
      <c r="AF11" s="480"/>
      <c r="AG11" s="480"/>
      <c r="AH11" s="480"/>
      <c r="AI11" s="480"/>
      <c r="AJ11" s="480"/>
      <c r="AK11" s="480"/>
      <c r="AL11" s="480"/>
      <c r="AM11" s="480"/>
      <c r="AN11" s="480"/>
      <c r="AO11" s="480"/>
      <c r="AP11" s="480"/>
      <c r="AQ11" s="480"/>
      <c r="AR11" s="480"/>
      <c r="AS11" s="480"/>
      <c r="AT11" s="480"/>
      <c r="AU11" s="480"/>
      <c r="AV11" s="480"/>
      <c r="AW11" s="480"/>
      <c r="AX11" s="480"/>
      <c r="AY11" s="480"/>
      <c r="AZ11" s="485"/>
      <c r="BA11" s="485"/>
      <c r="BB11" s="485"/>
      <c r="BC11" s="485"/>
      <c r="BD11" s="485"/>
      <c r="BE11" s="485"/>
      <c r="BF11" s="485"/>
      <c r="BG11" s="485"/>
      <c r="BH11" s="485"/>
      <c r="BI11" s="486"/>
    </row>
    <row r="12" spans="2:61" ht="16.5" customHeight="1" thickTop="1" thickBot="1">
      <c r="B12" s="183" t="s">
        <v>1</v>
      </c>
      <c r="C12" s="183"/>
      <c r="D12" s="183"/>
      <c r="E12" s="183"/>
      <c r="F12" s="183"/>
      <c r="G12" s="183"/>
      <c r="H12" s="183"/>
      <c r="I12" s="183"/>
      <c r="J12" s="183"/>
      <c r="K12" s="183"/>
      <c r="L12" s="183"/>
      <c r="M12" s="183"/>
      <c r="N12" s="183"/>
      <c r="O12" s="183"/>
      <c r="P12" s="183"/>
      <c r="Q12" s="183"/>
      <c r="R12" s="183"/>
      <c r="S12" s="183"/>
      <c r="T12" s="183"/>
      <c r="U12" s="183"/>
      <c r="V12" s="183"/>
      <c r="W12" s="183"/>
      <c r="X12" s="183"/>
      <c r="Y12" s="183"/>
      <c r="Z12" s="183"/>
      <c r="AA12" s="183"/>
      <c r="AB12" s="183"/>
      <c r="AC12" s="183"/>
      <c r="AD12" s="183"/>
      <c r="AE12" s="183"/>
      <c r="AF12" s="183"/>
      <c r="AG12" s="183"/>
      <c r="AH12" s="183"/>
      <c r="AI12" s="183"/>
      <c r="AJ12" s="183"/>
      <c r="AK12" s="183"/>
      <c r="AL12" s="183"/>
      <c r="AM12" s="183"/>
      <c r="AN12" s="183"/>
      <c r="AO12" s="183"/>
      <c r="AP12" s="183"/>
      <c r="AQ12" s="183"/>
      <c r="AR12" s="183"/>
      <c r="AS12" s="183"/>
      <c r="AT12" s="183"/>
      <c r="AU12" s="183"/>
      <c r="AV12" s="183"/>
      <c r="AW12" s="183"/>
      <c r="AX12" s="183"/>
      <c r="AY12" s="183"/>
      <c r="AZ12" s="183"/>
      <c r="BA12" s="183"/>
      <c r="BB12" s="183"/>
      <c r="BC12" s="183"/>
      <c r="BD12" s="183"/>
      <c r="BE12" s="183"/>
      <c r="BF12" s="183"/>
      <c r="BG12" s="183"/>
      <c r="BH12" s="183"/>
      <c r="BI12" s="183"/>
    </row>
    <row r="13" spans="2:61" ht="16.5" customHeight="1" thickTop="1" thickBot="1">
      <c r="B13" s="183"/>
      <c r="C13" s="183"/>
      <c r="D13" s="183"/>
      <c r="E13" s="183"/>
      <c r="F13" s="183"/>
      <c r="G13" s="183"/>
      <c r="H13" s="183"/>
      <c r="I13" s="183"/>
      <c r="J13" s="183"/>
      <c r="K13" s="183"/>
      <c r="L13" s="183"/>
      <c r="M13" s="183"/>
      <c r="N13" s="183"/>
      <c r="O13" s="183"/>
      <c r="P13" s="183"/>
      <c r="Q13" s="183"/>
      <c r="R13" s="183"/>
      <c r="S13" s="183"/>
      <c r="T13" s="183"/>
      <c r="U13" s="183"/>
      <c r="V13" s="183"/>
      <c r="W13" s="183"/>
      <c r="X13" s="183"/>
      <c r="Y13" s="183"/>
      <c r="Z13" s="183"/>
      <c r="AA13" s="183"/>
      <c r="AB13" s="183"/>
      <c r="AC13" s="183"/>
      <c r="AD13" s="183"/>
      <c r="AE13" s="183"/>
      <c r="AF13" s="183"/>
      <c r="AG13" s="183"/>
      <c r="AH13" s="183"/>
      <c r="AI13" s="183"/>
      <c r="AJ13" s="183"/>
      <c r="AK13" s="183"/>
      <c r="AL13" s="183"/>
      <c r="AM13" s="183"/>
      <c r="AN13" s="183"/>
      <c r="AO13" s="183"/>
      <c r="AP13" s="183"/>
      <c r="AQ13" s="183"/>
      <c r="AR13" s="183"/>
      <c r="AS13" s="183"/>
      <c r="AT13" s="183"/>
      <c r="AU13" s="183"/>
      <c r="AV13" s="183"/>
      <c r="AW13" s="183"/>
      <c r="AX13" s="183"/>
      <c r="AY13" s="183"/>
      <c r="AZ13" s="183"/>
      <c r="BA13" s="183"/>
      <c r="BB13" s="183"/>
      <c r="BC13" s="183"/>
      <c r="BD13" s="183"/>
      <c r="BE13" s="183"/>
      <c r="BF13" s="183"/>
      <c r="BG13" s="183"/>
      <c r="BH13" s="183"/>
      <c r="BI13" s="183"/>
    </row>
    <row r="14" spans="2:61" ht="16.5" customHeight="1" thickTop="1" thickBot="1">
      <c r="B14" s="183"/>
      <c r="C14" s="183"/>
      <c r="D14" s="183"/>
      <c r="E14" s="183"/>
      <c r="F14" s="183"/>
      <c r="G14" s="183"/>
      <c r="H14" s="183"/>
      <c r="I14" s="183"/>
      <c r="J14" s="183"/>
      <c r="K14" s="183"/>
      <c r="L14" s="183"/>
      <c r="M14" s="183"/>
      <c r="N14" s="183"/>
      <c r="O14" s="183"/>
      <c r="P14" s="183"/>
      <c r="Q14" s="183"/>
      <c r="R14" s="183"/>
      <c r="S14" s="183"/>
      <c r="T14" s="183"/>
      <c r="U14" s="183"/>
      <c r="V14" s="183"/>
      <c r="W14" s="183"/>
      <c r="X14" s="183"/>
      <c r="Y14" s="183"/>
      <c r="Z14" s="183"/>
      <c r="AA14" s="183"/>
      <c r="AB14" s="183"/>
      <c r="AC14" s="183"/>
      <c r="AD14" s="183"/>
      <c r="AE14" s="183"/>
      <c r="AF14" s="183"/>
      <c r="AG14" s="183"/>
      <c r="AH14" s="183"/>
      <c r="AI14" s="183"/>
      <c r="AJ14" s="183"/>
      <c r="AK14" s="183"/>
      <c r="AL14" s="183"/>
      <c r="AM14" s="183"/>
      <c r="AN14" s="183"/>
      <c r="AO14" s="183"/>
      <c r="AP14" s="183"/>
      <c r="AQ14" s="183"/>
      <c r="AR14" s="183"/>
      <c r="AS14" s="183"/>
      <c r="AT14" s="183"/>
      <c r="AU14" s="183"/>
      <c r="AV14" s="183"/>
      <c r="AW14" s="183"/>
      <c r="AX14" s="183"/>
      <c r="AY14" s="183"/>
      <c r="AZ14" s="183"/>
      <c r="BA14" s="183"/>
      <c r="BB14" s="183"/>
      <c r="BC14" s="183"/>
      <c r="BD14" s="183"/>
      <c r="BE14" s="183"/>
      <c r="BF14" s="183"/>
      <c r="BG14" s="183"/>
      <c r="BH14" s="183"/>
      <c r="BI14" s="183"/>
    </row>
    <row r="15" spans="2:61" ht="16.5" customHeight="1" thickTop="1" thickBot="1">
      <c r="B15" s="183"/>
      <c r="C15" s="183"/>
      <c r="D15" s="183"/>
      <c r="E15" s="183"/>
      <c r="F15" s="183"/>
      <c r="G15" s="183"/>
      <c r="H15" s="183"/>
      <c r="I15" s="183"/>
      <c r="J15" s="183"/>
      <c r="K15" s="183"/>
      <c r="L15" s="183"/>
      <c r="M15" s="183"/>
      <c r="N15" s="183"/>
      <c r="O15" s="183"/>
      <c r="P15" s="183"/>
      <c r="Q15" s="183"/>
      <c r="R15" s="183"/>
      <c r="S15" s="183"/>
      <c r="T15" s="183"/>
      <c r="U15" s="183"/>
      <c r="V15" s="183"/>
      <c r="W15" s="183"/>
      <c r="X15" s="183"/>
      <c r="Y15" s="183"/>
      <c r="Z15" s="183"/>
      <c r="AA15" s="183"/>
      <c r="AB15" s="183"/>
      <c r="AC15" s="183"/>
      <c r="AD15" s="183"/>
      <c r="AE15" s="183"/>
      <c r="AF15" s="183"/>
      <c r="AG15" s="183"/>
      <c r="AH15" s="183"/>
      <c r="AI15" s="183"/>
      <c r="AJ15" s="183"/>
      <c r="AK15" s="183"/>
      <c r="AL15" s="183"/>
      <c r="AM15" s="183"/>
      <c r="AN15" s="183"/>
      <c r="AO15" s="183"/>
      <c r="AP15" s="183"/>
      <c r="AQ15" s="183"/>
      <c r="AR15" s="183"/>
      <c r="AS15" s="183"/>
      <c r="AT15" s="183"/>
      <c r="AU15" s="183"/>
      <c r="AV15" s="183"/>
      <c r="AW15" s="183"/>
      <c r="AX15" s="183"/>
      <c r="AY15" s="183"/>
      <c r="AZ15" s="183"/>
      <c r="BA15" s="183"/>
      <c r="BB15" s="183"/>
      <c r="BC15" s="183"/>
      <c r="BD15" s="183"/>
      <c r="BE15" s="183"/>
      <c r="BF15" s="183"/>
      <c r="BG15" s="183"/>
      <c r="BH15" s="183"/>
      <c r="BI15" s="183"/>
    </row>
    <row r="16" spans="2:61" ht="16.5" customHeight="1" thickTop="1" thickBot="1">
      <c r="B16" s="146"/>
      <c r="C16" s="146"/>
      <c r="D16" s="146"/>
      <c r="E16" s="146"/>
      <c r="F16" s="146"/>
      <c r="G16" s="146"/>
      <c r="H16" s="146"/>
      <c r="I16" s="146"/>
      <c r="J16" s="146"/>
      <c r="K16" s="146"/>
      <c r="L16" s="146"/>
      <c r="M16" s="146"/>
      <c r="N16" s="146"/>
      <c r="O16" s="146"/>
      <c r="P16" s="146"/>
      <c r="Q16" s="146"/>
      <c r="R16" s="146"/>
      <c r="S16" s="146"/>
      <c r="T16" s="146"/>
      <c r="U16" s="146"/>
      <c r="V16" s="146"/>
      <c r="W16" s="146"/>
      <c r="X16" s="146"/>
      <c r="Y16" s="146"/>
      <c r="Z16" s="146"/>
      <c r="AA16" s="146"/>
      <c r="AB16" s="146"/>
      <c r="AC16" s="146"/>
      <c r="AD16" s="146"/>
      <c r="AE16" s="146"/>
      <c r="AF16" s="146"/>
      <c r="AG16" s="146"/>
      <c r="AH16" s="146"/>
      <c r="AI16" s="146"/>
      <c r="AJ16" s="146"/>
      <c r="AK16" s="146"/>
      <c r="AL16" s="146"/>
      <c r="AM16" s="146"/>
      <c r="AN16" s="146"/>
      <c r="AO16" s="146"/>
      <c r="AP16" s="146"/>
      <c r="AQ16" s="146"/>
      <c r="AR16" s="146"/>
      <c r="AS16" s="146"/>
      <c r="AT16" s="146"/>
      <c r="AU16" s="146"/>
      <c r="AV16" s="146"/>
      <c r="AW16" s="146"/>
      <c r="AX16" s="146"/>
      <c r="AY16" s="146"/>
      <c r="AZ16" s="146"/>
      <c r="BA16" s="146"/>
      <c r="BB16" s="146"/>
      <c r="BC16" s="146"/>
      <c r="BD16" s="146"/>
      <c r="BE16" s="146"/>
      <c r="BF16" s="146"/>
      <c r="BG16" s="146"/>
      <c r="BH16" s="146"/>
      <c r="BI16" s="146"/>
    </row>
    <row r="17" spans="2:61" ht="16.5" customHeight="1" thickTop="1" thickBot="1">
      <c r="B17" s="146"/>
      <c r="C17" s="146"/>
      <c r="D17" s="146"/>
      <c r="E17" s="146"/>
      <c r="F17" s="146"/>
      <c r="G17" s="146"/>
      <c r="H17" s="146"/>
      <c r="I17" s="146"/>
      <c r="J17" s="146"/>
      <c r="K17" s="146"/>
      <c r="L17" s="146"/>
      <c r="M17" s="146"/>
      <c r="N17" s="146"/>
      <c r="O17" s="146"/>
      <c r="P17" s="146"/>
      <c r="Q17" s="146"/>
      <c r="R17" s="146"/>
      <c r="S17" s="146"/>
      <c r="T17" s="146"/>
      <c r="U17" s="146"/>
      <c r="V17" s="146"/>
      <c r="W17" s="146"/>
      <c r="X17" s="146"/>
      <c r="Y17" s="146"/>
      <c r="Z17" s="146"/>
      <c r="AA17" s="146"/>
      <c r="AB17" s="146"/>
      <c r="AC17" s="146"/>
      <c r="AD17" s="146"/>
      <c r="AE17" s="146"/>
      <c r="AF17" s="146"/>
      <c r="AG17" s="146"/>
      <c r="AH17" s="146"/>
      <c r="AI17" s="146"/>
      <c r="AJ17" s="146"/>
      <c r="AK17" s="146"/>
      <c r="AL17" s="146"/>
      <c r="AM17" s="146"/>
      <c r="AN17" s="146"/>
      <c r="AO17" s="146"/>
      <c r="AP17" s="146"/>
      <c r="AQ17" s="146"/>
      <c r="AR17" s="146"/>
      <c r="AS17" s="146"/>
      <c r="AT17" s="146"/>
      <c r="AU17" s="146"/>
      <c r="AV17" s="146"/>
      <c r="AW17" s="146"/>
      <c r="AX17" s="146"/>
      <c r="AY17" s="146"/>
      <c r="AZ17" s="146"/>
      <c r="BA17" s="146"/>
      <c r="BB17" s="146"/>
      <c r="BC17" s="146"/>
      <c r="BD17" s="146"/>
      <c r="BE17" s="146"/>
      <c r="BF17" s="146"/>
      <c r="BG17" s="146"/>
      <c r="BH17" s="146"/>
      <c r="BI17" s="146"/>
    </row>
    <row r="18" spans="2:61" ht="15" customHeight="1" thickTop="1" thickBot="1">
      <c r="B18" s="461" t="s">
        <v>2</v>
      </c>
      <c r="C18" s="461"/>
      <c r="D18" s="461"/>
      <c r="E18" s="461"/>
      <c r="F18" s="461"/>
      <c r="G18" s="461"/>
      <c r="H18" s="461"/>
      <c r="I18" s="461"/>
      <c r="J18" s="461"/>
      <c r="K18" s="414" t="s">
        <v>260</v>
      </c>
      <c r="L18" s="414"/>
      <c r="M18" s="414"/>
      <c r="N18" s="414"/>
      <c r="O18" s="414"/>
      <c r="P18" s="414"/>
      <c r="Q18" s="414"/>
      <c r="R18" s="414"/>
      <c r="S18" s="414"/>
      <c r="T18" s="461" t="s">
        <v>3</v>
      </c>
      <c r="U18" s="461"/>
      <c r="V18" s="461"/>
      <c r="W18" s="461"/>
      <c r="X18" s="461"/>
      <c r="Y18" s="461"/>
      <c r="Z18" s="461"/>
      <c r="AA18" s="461"/>
      <c r="AB18" s="461"/>
      <c r="AC18" s="461"/>
      <c r="AD18" s="461"/>
      <c r="AE18" s="461"/>
      <c r="AF18" s="461"/>
      <c r="AG18" s="496">
        <f>'18.02'!AG18+1</f>
        <v>44246</v>
      </c>
      <c r="AH18" s="496"/>
      <c r="AI18" s="496"/>
      <c r="AJ18" s="496"/>
      <c r="AK18" s="496"/>
      <c r="AL18" s="496"/>
      <c r="AM18" s="496"/>
      <c r="AN18" s="496"/>
      <c r="AO18" s="496"/>
      <c r="AP18" s="183" t="s">
        <v>4</v>
      </c>
      <c r="AQ18" s="183"/>
      <c r="AR18" s="183"/>
      <c r="AS18" s="183"/>
      <c r="AT18" s="183"/>
      <c r="AU18" s="183"/>
      <c r="AV18" s="183"/>
      <c r="AW18" s="183"/>
      <c r="AX18" s="183"/>
      <c r="AY18" s="183"/>
      <c r="AZ18" s="183"/>
      <c r="BA18" s="183"/>
      <c r="BB18" s="183"/>
      <c r="BC18" s="183"/>
      <c r="BD18" s="183"/>
      <c r="BE18" s="183"/>
      <c r="BF18" s="183"/>
      <c r="BG18" s="183"/>
      <c r="BH18" s="183"/>
      <c r="BI18" s="183"/>
    </row>
    <row r="19" spans="2:61" ht="15" customHeight="1" thickTop="1" thickBot="1">
      <c r="B19" s="461"/>
      <c r="C19" s="461"/>
      <c r="D19" s="461"/>
      <c r="E19" s="461"/>
      <c r="F19" s="461"/>
      <c r="G19" s="461"/>
      <c r="H19" s="461"/>
      <c r="I19" s="461"/>
      <c r="J19" s="461"/>
      <c r="K19" s="414"/>
      <c r="L19" s="414"/>
      <c r="M19" s="414"/>
      <c r="N19" s="414"/>
      <c r="O19" s="414"/>
      <c r="P19" s="414"/>
      <c r="Q19" s="414"/>
      <c r="R19" s="414"/>
      <c r="S19" s="414"/>
      <c r="T19" s="461"/>
      <c r="U19" s="461"/>
      <c r="V19" s="461"/>
      <c r="W19" s="461"/>
      <c r="X19" s="461"/>
      <c r="Y19" s="461"/>
      <c r="Z19" s="461"/>
      <c r="AA19" s="461"/>
      <c r="AB19" s="461"/>
      <c r="AC19" s="461"/>
      <c r="AD19" s="461"/>
      <c r="AE19" s="461"/>
      <c r="AF19" s="461"/>
      <c r="AG19" s="496"/>
      <c r="AH19" s="496"/>
      <c r="AI19" s="496"/>
      <c r="AJ19" s="496"/>
      <c r="AK19" s="496"/>
      <c r="AL19" s="496"/>
      <c r="AM19" s="496"/>
      <c r="AN19" s="496"/>
      <c r="AO19" s="496"/>
      <c r="AP19" s="183"/>
      <c r="AQ19" s="183"/>
      <c r="AR19" s="183"/>
      <c r="AS19" s="183"/>
      <c r="AT19" s="183"/>
      <c r="AU19" s="183"/>
      <c r="AV19" s="183"/>
      <c r="AW19" s="183"/>
      <c r="AX19" s="183"/>
      <c r="AY19" s="183"/>
      <c r="AZ19" s="183"/>
      <c r="BA19" s="183"/>
      <c r="BB19" s="183"/>
      <c r="BC19" s="183"/>
      <c r="BD19" s="183"/>
      <c r="BE19" s="183"/>
      <c r="BF19" s="183"/>
      <c r="BG19" s="183"/>
      <c r="BH19" s="183"/>
      <c r="BI19" s="183"/>
    </row>
    <row r="20" spans="2:61" ht="15" customHeight="1" thickTop="1" thickBot="1">
      <c r="B20" s="461"/>
      <c r="C20" s="461"/>
      <c r="D20" s="461"/>
      <c r="E20" s="461"/>
      <c r="F20" s="461"/>
      <c r="G20" s="461"/>
      <c r="H20" s="461"/>
      <c r="I20" s="461"/>
      <c r="J20" s="461"/>
      <c r="K20" s="414"/>
      <c r="L20" s="414"/>
      <c r="M20" s="414"/>
      <c r="N20" s="414"/>
      <c r="O20" s="414"/>
      <c r="P20" s="414"/>
      <c r="Q20" s="414"/>
      <c r="R20" s="414"/>
      <c r="S20" s="414"/>
      <c r="T20" s="461"/>
      <c r="U20" s="461"/>
      <c r="V20" s="461"/>
      <c r="W20" s="461"/>
      <c r="X20" s="461"/>
      <c r="Y20" s="461"/>
      <c r="Z20" s="461"/>
      <c r="AA20" s="461"/>
      <c r="AB20" s="461"/>
      <c r="AC20" s="461"/>
      <c r="AD20" s="461"/>
      <c r="AE20" s="461"/>
      <c r="AF20" s="461"/>
      <c r="AG20" s="496"/>
      <c r="AH20" s="496"/>
      <c r="AI20" s="496"/>
      <c r="AJ20" s="496"/>
      <c r="AK20" s="496"/>
      <c r="AL20" s="496"/>
      <c r="AM20" s="496"/>
      <c r="AN20" s="496"/>
      <c r="AO20" s="496"/>
      <c r="AP20" s="183"/>
      <c r="AQ20" s="183"/>
      <c r="AR20" s="183"/>
      <c r="AS20" s="183"/>
      <c r="AT20" s="183"/>
      <c r="AU20" s="183"/>
      <c r="AV20" s="183"/>
      <c r="AW20" s="183"/>
      <c r="AX20" s="183"/>
      <c r="AY20" s="183"/>
      <c r="AZ20" s="183"/>
      <c r="BA20" s="183"/>
      <c r="BB20" s="183"/>
      <c r="BC20" s="183"/>
      <c r="BD20" s="183"/>
      <c r="BE20" s="183"/>
      <c r="BF20" s="183"/>
      <c r="BG20" s="183"/>
      <c r="BH20" s="183"/>
      <c r="BI20" s="183"/>
    </row>
    <row r="21" spans="2:61" ht="16.5" customHeight="1" thickTop="1" thickBot="1">
      <c r="B21" s="461" t="s">
        <v>5</v>
      </c>
      <c r="C21" s="461"/>
      <c r="D21" s="461"/>
      <c r="E21" s="461"/>
      <c r="F21" s="461"/>
      <c r="G21" s="461"/>
      <c r="H21" s="461"/>
      <c r="I21" s="461"/>
      <c r="J21" s="461"/>
      <c r="K21" s="414" t="s">
        <v>137</v>
      </c>
      <c r="L21" s="414"/>
      <c r="M21" s="414"/>
      <c r="N21" s="414"/>
      <c r="O21" s="414"/>
      <c r="P21" s="414"/>
      <c r="Q21" s="414"/>
      <c r="R21" s="414"/>
      <c r="S21" s="414"/>
      <c r="T21" s="461" t="s">
        <v>6</v>
      </c>
      <c r="U21" s="461"/>
      <c r="V21" s="461"/>
      <c r="W21" s="461"/>
      <c r="X21" s="461"/>
      <c r="Y21" s="461"/>
      <c r="Z21" s="461"/>
      <c r="AA21" s="461"/>
      <c r="AB21" s="461"/>
      <c r="AC21" s="461"/>
      <c r="AD21" s="461"/>
      <c r="AE21" s="461"/>
      <c r="AF21" s="461"/>
      <c r="AG21" s="636">
        <f>'18.02'!AG21+1</f>
        <v>15</v>
      </c>
      <c r="AH21" s="415"/>
      <c r="AI21" s="415"/>
      <c r="AJ21" s="415"/>
      <c r="AK21" s="415"/>
      <c r="AL21" s="415"/>
      <c r="AM21" s="415"/>
      <c r="AN21" s="415"/>
      <c r="AO21" s="415"/>
      <c r="AP21" s="187" t="s">
        <v>7</v>
      </c>
      <c r="AQ21" s="187"/>
      <c r="AR21" s="187"/>
      <c r="AS21" s="187"/>
      <c r="AT21" s="187"/>
      <c r="AU21" s="187"/>
      <c r="AV21" s="464" t="s">
        <v>8</v>
      </c>
      <c r="AW21" s="464"/>
      <c r="AX21" s="464"/>
      <c r="AY21" s="269" t="s">
        <v>9</v>
      </c>
      <c r="AZ21" s="270"/>
      <c r="BA21" s="269" t="s">
        <v>10</v>
      </c>
      <c r="BB21" s="270"/>
      <c r="BC21" s="269" t="s">
        <v>11</v>
      </c>
      <c r="BD21" s="275"/>
      <c r="BE21" s="270"/>
      <c r="BF21" s="464" t="s">
        <v>12</v>
      </c>
      <c r="BG21" s="464"/>
      <c r="BH21" s="464"/>
      <c r="BI21" s="464"/>
    </row>
    <row r="22" spans="2:61" ht="16.5" customHeight="1" thickTop="1" thickBot="1">
      <c r="B22" s="461"/>
      <c r="C22" s="461"/>
      <c r="D22" s="461"/>
      <c r="E22" s="461"/>
      <c r="F22" s="461"/>
      <c r="G22" s="461"/>
      <c r="H22" s="461"/>
      <c r="I22" s="461"/>
      <c r="J22" s="461"/>
      <c r="K22" s="414"/>
      <c r="L22" s="414"/>
      <c r="M22" s="414"/>
      <c r="N22" s="414"/>
      <c r="O22" s="414"/>
      <c r="P22" s="414"/>
      <c r="Q22" s="414"/>
      <c r="R22" s="414"/>
      <c r="S22" s="414"/>
      <c r="T22" s="461"/>
      <c r="U22" s="461"/>
      <c r="V22" s="461"/>
      <c r="W22" s="461"/>
      <c r="X22" s="461"/>
      <c r="Y22" s="461"/>
      <c r="Z22" s="461"/>
      <c r="AA22" s="461"/>
      <c r="AB22" s="461"/>
      <c r="AC22" s="461"/>
      <c r="AD22" s="461"/>
      <c r="AE22" s="461"/>
      <c r="AF22" s="461"/>
      <c r="AG22" s="415"/>
      <c r="AH22" s="415"/>
      <c r="AI22" s="415"/>
      <c r="AJ22" s="415"/>
      <c r="AK22" s="415"/>
      <c r="AL22" s="415"/>
      <c r="AM22" s="415"/>
      <c r="AN22" s="415"/>
      <c r="AO22" s="415"/>
      <c r="AP22" s="187"/>
      <c r="AQ22" s="187"/>
      <c r="AR22" s="187"/>
      <c r="AS22" s="187"/>
      <c r="AT22" s="187"/>
      <c r="AU22" s="187"/>
      <c r="AV22" s="464"/>
      <c r="AW22" s="464"/>
      <c r="AX22" s="464"/>
      <c r="AY22" s="271"/>
      <c r="AZ22" s="272"/>
      <c r="BA22" s="271"/>
      <c r="BB22" s="272"/>
      <c r="BC22" s="271"/>
      <c r="BD22" s="276"/>
      <c r="BE22" s="272"/>
      <c r="BF22" s="464"/>
      <c r="BG22" s="464"/>
      <c r="BH22" s="464"/>
      <c r="BI22" s="464"/>
    </row>
    <row r="23" spans="2:61" ht="16.5" customHeight="1" thickTop="1" thickBot="1">
      <c r="B23" s="461"/>
      <c r="C23" s="461"/>
      <c r="D23" s="461"/>
      <c r="E23" s="461"/>
      <c r="F23" s="461"/>
      <c r="G23" s="461"/>
      <c r="H23" s="461"/>
      <c r="I23" s="461"/>
      <c r="J23" s="461"/>
      <c r="K23" s="414"/>
      <c r="L23" s="414"/>
      <c r="M23" s="414"/>
      <c r="N23" s="414"/>
      <c r="O23" s="414"/>
      <c r="P23" s="414"/>
      <c r="Q23" s="414"/>
      <c r="R23" s="414"/>
      <c r="S23" s="414"/>
      <c r="T23" s="461"/>
      <c r="U23" s="461"/>
      <c r="V23" s="461"/>
      <c r="W23" s="461"/>
      <c r="X23" s="461"/>
      <c r="Y23" s="461"/>
      <c r="Z23" s="461"/>
      <c r="AA23" s="461"/>
      <c r="AB23" s="461"/>
      <c r="AC23" s="461"/>
      <c r="AD23" s="461"/>
      <c r="AE23" s="461"/>
      <c r="AF23" s="461"/>
      <c r="AG23" s="415"/>
      <c r="AH23" s="415"/>
      <c r="AI23" s="415"/>
      <c r="AJ23" s="415"/>
      <c r="AK23" s="415"/>
      <c r="AL23" s="415"/>
      <c r="AM23" s="415"/>
      <c r="AN23" s="415"/>
      <c r="AO23" s="415"/>
      <c r="AP23" s="187"/>
      <c r="AQ23" s="187"/>
      <c r="AR23" s="187"/>
      <c r="AS23" s="187"/>
      <c r="AT23" s="187"/>
      <c r="AU23" s="187"/>
      <c r="AV23" s="464"/>
      <c r="AW23" s="464"/>
      <c r="AX23" s="464"/>
      <c r="AY23" s="273"/>
      <c r="AZ23" s="274"/>
      <c r="BA23" s="273"/>
      <c r="BB23" s="274"/>
      <c r="BC23" s="273"/>
      <c r="BD23" s="277"/>
      <c r="BE23" s="274"/>
      <c r="BF23" s="464"/>
      <c r="BG23" s="464"/>
      <c r="BH23" s="464"/>
      <c r="BI23" s="464"/>
    </row>
    <row r="24" spans="2:61" ht="16.5" customHeight="1" thickTop="1" thickBot="1">
      <c r="B24" s="461" t="s">
        <v>13</v>
      </c>
      <c r="C24" s="461"/>
      <c r="D24" s="461"/>
      <c r="E24" s="461"/>
      <c r="F24" s="461"/>
      <c r="G24" s="461"/>
      <c r="H24" s="461"/>
      <c r="I24" s="461"/>
      <c r="J24" s="461"/>
      <c r="K24" s="414" t="s">
        <v>168</v>
      </c>
      <c r="L24" s="414"/>
      <c r="M24" s="414"/>
      <c r="N24" s="414"/>
      <c r="O24" s="414"/>
      <c r="P24" s="414"/>
      <c r="Q24" s="414"/>
      <c r="R24" s="414"/>
      <c r="S24" s="414"/>
      <c r="T24" s="209" t="s">
        <v>14</v>
      </c>
      <c r="U24" s="210"/>
      <c r="V24" s="210"/>
      <c r="W24" s="210"/>
      <c r="X24" s="210"/>
      <c r="Y24" s="210"/>
      <c r="Z24" s="210"/>
      <c r="AA24" s="210"/>
      <c r="AB24" s="210"/>
      <c r="AC24" s="210"/>
      <c r="AD24" s="210"/>
      <c r="AE24" s="210"/>
      <c r="AF24" s="211"/>
      <c r="AG24" s="496">
        <f>'18.02'!AG24</f>
        <v>44232</v>
      </c>
      <c r="AH24" s="496"/>
      <c r="AI24" s="496"/>
      <c r="AJ24" s="496"/>
      <c r="AK24" s="496"/>
      <c r="AL24" s="496"/>
      <c r="AM24" s="496"/>
      <c r="AN24" s="496"/>
      <c r="AO24" s="496"/>
      <c r="AP24" s="506" t="s">
        <v>172</v>
      </c>
      <c r="AQ24" s="506"/>
      <c r="AR24" s="506"/>
      <c r="AS24" s="506"/>
      <c r="AT24" s="506"/>
      <c r="AU24" s="506"/>
      <c r="AV24" s="188" t="s">
        <v>325</v>
      </c>
      <c r="AW24" s="241"/>
      <c r="AX24" s="189"/>
      <c r="AY24" s="188">
        <v>30</v>
      </c>
      <c r="AZ24" s="189"/>
      <c r="BA24" s="188">
        <v>30</v>
      </c>
      <c r="BB24" s="189"/>
      <c r="BC24" s="188">
        <v>30</v>
      </c>
      <c r="BD24" s="241"/>
      <c r="BE24" s="189"/>
      <c r="BF24" s="459" t="s">
        <v>323</v>
      </c>
      <c r="BG24" s="241"/>
      <c r="BH24" s="241"/>
      <c r="BI24" s="189"/>
    </row>
    <row r="25" spans="2:61" ht="16.5" customHeight="1" thickTop="1" thickBot="1">
      <c r="B25" s="461"/>
      <c r="C25" s="461"/>
      <c r="D25" s="461"/>
      <c r="E25" s="461"/>
      <c r="F25" s="461"/>
      <c r="G25" s="461"/>
      <c r="H25" s="461"/>
      <c r="I25" s="461"/>
      <c r="J25" s="461"/>
      <c r="K25" s="414"/>
      <c r="L25" s="414"/>
      <c r="M25" s="414"/>
      <c r="N25" s="414"/>
      <c r="O25" s="414"/>
      <c r="P25" s="414"/>
      <c r="Q25" s="414"/>
      <c r="R25" s="414"/>
      <c r="S25" s="414"/>
      <c r="T25" s="212"/>
      <c r="U25" s="213"/>
      <c r="V25" s="213"/>
      <c r="W25" s="213"/>
      <c r="X25" s="213"/>
      <c r="Y25" s="213"/>
      <c r="Z25" s="213"/>
      <c r="AA25" s="213"/>
      <c r="AB25" s="213"/>
      <c r="AC25" s="213"/>
      <c r="AD25" s="213"/>
      <c r="AE25" s="213"/>
      <c r="AF25" s="214"/>
      <c r="AG25" s="496"/>
      <c r="AH25" s="496"/>
      <c r="AI25" s="496"/>
      <c r="AJ25" s="496"/>
      <c r="AK25" s="496"/>
      <c r="AL25" s="496"/>
      <c r="AM25" s="496"/>
      <c r="AN25" s="496"/>
      <c r="AO25" s="496"/>
      <c r="AP25" s="506"/>
      <c r="AQ25" s="506"/>
      <c r="AR25" s="506"/>
      <c r="AS25" s="506"/>
      <c r="AT25" s="506"/>
      <c r="AU25" s="506"/>
      <c r="AV25" s="190"/>
      <c r="AW25" s="242"/>
      <c r="AX25" s="191"/>
      <c r="AY25" s="190"/>
      <c r="AZ25" s="191"/>
      <c r="BA25" s="190"/>
      <c r="BB25" s="191"/>
      <c r="BC25" s="190"/>
      <c r="BD25" s="242"/>
      <c r="BE25" s="191"/>
      <c r="BF25" s="190"/>
      <c r="BG25" s="242"/>
      <c r="BH25" s="242"/>
      <c r="BI25" s="191"/>
    </row>
    <row r="26" spans="2:61" ht="16.5" customHeight="1" thickTop="1" thickBot="1">
      <c r="B26" s="461"/>
      <c r="C26" s="461"/>
      <c r="D26" s="461"/>
      <c r="E26" s="461"/>
      <c r="F26" s="461"/>
      <c r="G26" s="461"/>
      <c r="H26" s="461"/>
      <c r="I26" s="461"/>
      <c r="J26" s="461"/>
      <c r="K26" s="414"/>
      <c r="L26" s="414"/>
      <c r="M26" s="414"/>
      <c r="N26" s="414"/>
      <c r="O26" s="414"/>
      <c r="P26" s="414"/>
      <c r="Q26" s="414"/>
      <c r="R26" s="414"/>
      <c r="S26" s="414"/>
      <c r="T26" s="215"/>
      <c r="U26" s="216"/>
      <c r="V26" s="216"/>
      <c r="W26" s="216"/>
      <c r="X26" s="216"/>
      <c r="Y26" s="216"/>
      <c r="Z26" s="216"/>
      <c r="AA26" s="216"/>
      <c r="AB26" s="216"/>
      <c r="AC26" s="216"/>
      <c r="AD26" s="216"/>
      <c r="AE26" s="216"/>
      <c r="AF26" s="217"/>
      <c r="AG26" s="496"/>
      <c r="AH26" s="496"/>
      <c r="AI26" s="496"/>
      <c r="AJ26" s="496"/>
      <c r="AK26" s="496"/>
      <c r="AL26" s="496"/>
      <c r="AM26" s="496"/>
      <c r="AN26" s="496"/>
      <c r="AO26" s="496"/>
      <c r="AP26" s="506"/>
      <c r="AQ26" s="506"/>
      <c r="AR26" s="506"/>
      <c r="AS26" s="506"/>
      <c r="AT26" s="506"/>
      <c r="AU26" s="506"/>
      <c r="AV26" s="192"/>
      <c r="AW26" s="243"/>
      <c r="AX26" s="193"/>
      <c r="AY26" s="192"/>
      <c r="AZ26" s="193"/>
      <c r="BA26" s="192"/>
      <c r="BB26" s="193"/>
      <c r="BC26" s="192"/>
      <c r="BD26" s="243"/>
      <c r="BE26" s="193"/>
      <c r="BF26" s="192"/>
      <c r="BG26" s="243"/>
      <c r="BH26" s="243"/>
      <c r="BI26" s="193"/>
    </row>
    <row r="27" spans="2:61" ht="16.5" customHeight="1" thickTop="1" thickBot="1">
      <c r="B27" s="461" t="s">
        <v>15</v>
      </c>
      <c r="C27" s="461"/>
      <c r="D27" s="461"/>
      <c r="E27" s="461"/>
      <c r="F27" s="461"/>
      <c r="G27" s="461"/>
      <c r="H27" s="461"/>
      <c r="I27" s="461"/>
      <c r="J27" s="461"/>
      <c r="K27" s="414">
        <v>23</v>
      </c>
      <c r="L27" s="414"/>
      <c r="M27" s="414"/>
      <c r="N27" s="414"/>
      <c r="O27" s="414"/>
      <c r="P27" s="414"/>
      <c r="Q27" s="414"/>
      <c r="R27" s="414"/>
      <c r="S27" s="414"/>
      <c r="T27" s="461" t="s">
        <v>16</v>
      </c>
      <c r="U27" s="461"/>
      <c r="V27" s="461"/>
      <c r="W27" s="461"/>
      <c r="X27" s="461"/>
      <c r="Y27" s="461"/>
      <c r="Z27" s="461"/>
      <c r="AA27" s="461"/>
      <c r="AB27" s="461"/>
      <c r="AC27" s="461"/>
      <c r="AD27" s="461"/>
      <c r="AE27" s="461"/>
      <c r="AF27" s="461"/>
      <c r="AG27" s="323" t="s">
        <v>129</v>
      </c>
      <c r="AH27" s="324"/>
      <c r="AI27" s="324"/>
      <c r="AJ27" s="324"/>
      <c r="AK27" s="324"/>
      <c r="AL27" s="324"/>
      <c r="AM27" s="324"/>
      <c r="AN27" s="324"/>
      <c r="AO27" s="325"/>
      <c r="AP27" s="506" t="s">
        <v>324</v>
      </c>
      <c r="AQ27" s="506"/>
      <c r="AR27" s="506"/>
      <c r="AS27" s="506"/>
      <c r="AT27" s="506"/>
      <c r="AU27" s="506"/>
      <c r="AV27" s="188" t="s">
        <v>326</v>
      </c>
      <c r="AW27" s="241"/>
      <c r="AX27" s="189"/>
      <c r="AY27" s="188">
        <v>1063</v>
      </c>
      <c r="AZ27" s="189"/>
      <c r="BA27" s="188">
        <v>1063</v>
      </c>
      <c r="BB27" s="189"/>
      <c r="BC27" s="194">
        <v>1037</v>
      </c>
      <c r="BD27" s="219"/>
      <c r="BE27" s="195"/>
      <c r="BF27" s="459" t="s">
        <v>457</v>
      </c>
      <c r="BG27" s="241"/>
      <c r="BH27" s="241"/>
      <c r="BI27" s="189"/>
    </row>
    <row r="28" spans="2:61" ht="16.5" customHeight="1" thickTop="1" thickBot="1">
      <c r="B28" s="461"/>
      <c r="C28" s="461"/>
      <c r="D28" s="461"/>
      <c r="E28" s="461"/>
      <c r="F28" s="461"/>
      <c r="G28" s="461"/>
      <c r="H28" s="461"/>
      <c r="I28" s="461"/>
      <c r="J28" s="461"/>
      <c r="K28" s="414"/>
      <c r="L28" s="414"/>
      <c r="M28" s="414"/>
      <c r="N28" s="414"/>
      <c r="O28" s="414"/>
      <c r="P28" s="414"/>
      <c r="Q28" s="414"/>
      <c r="R28" s="414"/>
      <c r="S28" s="414"/>
      <c r="T28" s="461"/>
      <c r="U28" s="461"/>
      <c r="V28" s="461"/>
      <c r="W28" s="461"/>
      <c r="X28" s="461"/>
      <c r="Y28" s="461"/>
      <c r="Z28" s="461"/>
      <c r="AA28" s="461"/>
      <c r="AB28" s="461"/>
      <c r="AC28" s="461"/>
      <c r="AD28" s="461"/>
      <c r="AE28" s="461"/>
      <c r="AF28" s="461"/>
      <c r="AG28" s="326"/>
      <c r="AH28" s="327"/>
      <c r="AI28" s="327"/>
      <c r="AJ28" s="327"/>
      <c r="AK28" s="327"/>
      <c r="AL28" s="327"/>
      <c r="AM28" s="327"/>
      <c r="AN28" s="327"/>
      <c r="AO28" s="328"/>
      <c r="AP28" s="506"/>
      <c r="AQ28" s="506"/>
      <c r="AR28" s="506"/>
      <c r="AS28" s="506"/>
      <c r="AT28" s="506"/>
      <c r="AU28" s="506"/>
      <c r="AV28" s="190"/>
      <c r="AW28" s="242"/>
      <c r="AX28" s="191"/>
      <c r="AY28" s="190"/>
      <c r="AZ28" s="191"/>
      <c r="BA28" s="190"/>
      <c r="BB28" s="191"/>
      <c r="BC28" s="196"/>
      <c r="BD28" s="220"/>
      <c r="BE28" s="197"/>
      <c r="BF28" s="190"/>
      <c r="BG28" s="242"/>
      <c r="BH28" s="242"/>
      <c r="BI28" s="191"/>
    </row>
    <row r="29" spans="2:61" ht="16.5" customHeight="1" thickTop="1" thickBot="1">
      <c r="B29" s="461"/>
      <c r="C29" s="461"/>
      <c r="D29" s="461"/>
      <c r="E29" s="461"/>
      <c r="F29" s="461"/>
      <c r="G29" s="461"/>
      <c r="H29" s="461"/>
      <c r="I29" s="461"/>
      <c r="J29" s="461"/>
      <c r="K29" s="414"/>
      <c r="L29" s="414"/>
      <c r="M29" s="414"/>
      <c r="N29" s="414"/>
      <c r="O29" s="414"/>
      <c r="P29" s="414"/>
      <c r="Q29" s="414"/>
      <c r="R29" s="414"/>
      <c r="S29" s="414"/>
      <c r="T29" s="461"/>
      <c r="U29" s="461"/>
      <c r="V29" s="461"/>
      <c r="W29" s="461"/>
      <c r="X29" s="461"/>
      <c r="Y29" s="461"/>
      <c r="Z29" s="461"/>
      <c r="AA29" s="461"/>
      <c r="AB29" s="461"/>
      <c r="AC29" s="461"/>
      <c r="AD29" s="461"/>
      <c r="AE29" s="461"/>
      <c r="AF29" s="461"/>
      <c r="AG29" s="329"/>
      <c r="AH29" s="330"/>
      <c r="AI29" s="330"/>
      <c r="AJ29" s="330"/>
      <c r="AK29" s="330"/>
      <c r="AL29" s="330"/>
      <c r="AM29" s="330"/>
      <c r="AN29" s="330"/>
      <c r="AO29" s="331"/>
      <c r="AP29" s="506"/>
      <c r="AQ29" s="506"/>
      <c r="AR29" s="506"/>
      <c r="AS29" s="506"/>
      <c r="AT29" s="506"/>
      <c r="AU29" s="506"/>
      <c r="AV29" s="192"/>
      <c r="AW29" s="243"/>
      <c r="AX29" s="193"/>
      <c r="AY29" s="192"/>
      <c r="AZ29" s="193"/>
      <c r="BA29" s="192"/>
      <c r="BB29" s="193"/>
      <c r="BC29" s="198"/>
      <c r="BD29" s="221"/>
      <c r="BE29" s="199"/>
      <c r="BF29" s="192"/>
      <c r="BG29" s="243"/>
      <c r="BH29" s="243"/>
      <c r="BI29" s="193"/>
    </row>
    <row r="30" spans="2:61" ht="16.5" customHeight="1" thickTop="1" thickBot="1">
      <c r="B30" s="461" t="s">
        <v>17</v>
      </c>
      <c r="C30" s="461"/>
      <c r="D30" s="461"/>
      <c r="E30" s="461"/>
      <c r="F30" s="461"/>
      <c r="G30" s="461"/>
      <c r="H30" s="461"/>
      <c r="I30" s="461"/>
      <c r="J30" s="461"/>
      <c r="K30" s="413">
        <v>7476</v>
      </c>
      <c r="L30" s="413"/>
      <c r="M30" s="413"/>
      <c r="N30" s="413"/>
      <c r="O30" s="413"/>
      <c r="P30" s="413"/>
      <c r="Q30" s="413"/>
      <c r="R30" s="413"/>
      <c r="S30" s="413"/>
      <c r="T30" s="209" t="s">
        <v>18</v>
      </c>
      <c r="U30" s="210"/>
      <c r="V30" s="210"/>
      <c r="W30" s="210"/>
      <c r="X30" s="210"/>
      <c r="Y30" s="210"/>
      <c r="Z30" s="210"/>
      <c r="AA30" s="210"/>
      <c r="AB30" s="210"/>
      <c r="AC30" s="210"/>
      <c r="AD30" s="210"/>
      <c r="AE30" s="210"/>
      <c r="AF30" s="211"/>
      <c r="AG30" s="413">
        <f>'18.02'!AG30+1</f>
        <v>15</v>
      </c>
      <c r="AH30" s="413"/>
      <c r="AI30" s="413"/>
      <c r="AJ30" s="413"/>
      <c r="AK30" s="413"/>
      <c r="AL30" s="413"/>
      <c r="AM30" s="413"/>
      <c r="AN30" s="413"/>
      <c r="AO30" s="413"/>
      <c r="AP30" s="461" t="s">
        <v>129</v>
      </c>
      <c r="AQ30" s="461"/>
      <c r="AR30" s="461"/>
      <c r="AS30" s="461"/>
      <c r="AT30" s="461"/>
      <c r="AU30" s="461"/>
      <c r="AV30" s="188" t="s">
        <v>129</v>
      </c>
      <c r="AW30" s="241"/>
      <c r="AX30" s="189"/>
      <c r="AY30" s="188" t="s">
        <v>129</v>
      </c>
      <c r="AZ30" s="189"/>
      <c r="BA30" s="188"/>
      <c r="BB30" s="189"/>
      <c r="BC30" s="194"/>
      <c r="BD30" s="219"/>
      <c r="BE30" s="195"/>
      <c r="BF30" s="465"/>
      <c r="BG30" s="466"/>
      <c r="BH30" s="466"/>
      <c r="BI30" s="467"/>
    </row>
    <row r="31" spans="2:61" ht="16.5" customHeight="1" thickTop="1" thickBot="1">
      <c r="B31" s="461"/>
      <c r="C31" s="461"/>
      <c r="D31" s="461"/>
      <c r="E31" s="461"/>
      <c r="F31" s="461"/>
      <c r="G31" s="461"/>
      <c r="H31" s="461"/>
      <c r="I31" s="461"/>
      <c r="J31" s="461"/>
      <c r="K31" s="413"/>
      <c r="L31" s="413"/>
      <c r="M31" s="413"/>
      <c r="N31" s="413"/>
      <c r="O31" s="413"/>
      <c r="P31" s="413"/>
      <c r="Q31" s="413"/>
      <c r="R31" s="413"/>
      <c r="S31" s="413"/>
      <c r="T31" s="212"/>
      <c r="U31" s="213"/>
      <c r="V31" s="213"/>
      <c r="W31" s="213"/>
      <c r="X31" s="213"/>
      <c r="Y31" s="213"/>
      <c r="Z31" s="213"/>
      <c r="AA31" s="213"/>
      <c r="AB31" s="213"/>
      <c r="AC31" s="213"/>
      <c r="AD31" s="213"/>
      <c r="AE31" s="213"/>
      <c r="AF31" s="214"/>
      <c r="AG31" s="413"/>
      <c r="AH31" s="413"/>
      <c r="AI31" s="413"/>
      <c r="AJ31" s="413"/>
      <c r="AK31" s="413"/>
      <c r="AL31" s="413"/>
      <c r="AM31" s="413"/>
      <c r="AN31" s="413"/>
      <c r="AO31" s="413"/>
      <c r="AP31" s="461"/>
      <c r="AQ31" s="461"/>
      <c r="AR31" s="461"/>
      <c r="AS31" s="461"/>
      <c r="AT31" s="461"/>
      <c r="AU31" s="461"/>
      <c r="AV31" s="190"/>
      <c r="AW31" s="242"/>
      <c r="AX31" s="191"/>
      <c r="AY31" s="190"/>
      <c r="AZ31" s="191"/>
      <c r="BA31" s="190"/>
      <c r="BB31" s="191"/>
      <c r="BC31" s="196"/>
      <c r="BD31" s="220"/>
      <c r="BE31" s="197"/>
      <c r="BF31" s="468"/>
      <c r="BG31" s="469"/>
      <c r="BH31" s="469"/>
      <c r="BI31" s="470"/>
    </row>
    <row r="32" spans="2:61" ht="16.5" customHeight="1" thickTop="1" thickBot="1">
      <c r="B32" s="461"/>
      <c r="C32" s="461"/>
      <c r="D32" s="461"/>
      <c r="E32" s="461"/>
      <c r="F32" s="461"/>
      <c r="G32" s="461"/>
      <c r="H32" s="461"/>
      <c r="I32" s="461"/>
      <c r="J32" s="461"/>
      <c r="K32" s="413"/>
      <c r="L32" s="413"/>
      <c r="M32" s="413"/>
      <c r="N32" s="413"/>
      <c r="O32" s="413"/>
      <c r="P32" s="413"/>
      <c r="Q32" s="413"/>
      <c r="R32" s="413"/>
      <c r="S32" s="413"/>
      <c r="T32" s="215"/>
      <c r="U32" s="216"/>
      <c r="V32" s="216"/>
      <c r="W32" s="216"/>
      <c r="X32" s="216"/>
      <c r="Y32" s="216"/>
      <c r="Z32" s="216"/>
      <c r="AA32" s="216"/>
      <c r="AB32" s="216"/>
      <c r="AC32" s="216"/>
      <c r="AD32" s="216"/>
      <c r="AE32" s="216"/>
      <c r="AF32" s="217"/>
      <c r="AG32" s="413"/>
      <c r="AH32" s="413"/>
      <c r="AI32" s="413"/>
      <c r="AJ32" s="413"/>
      <c r="AK32" s="413"/>
      <c r="AL32" s="413"/>
      <c r="AM32" s="413"/>
      <c r="AN32" s="413"/>
      <c r="AO32" s="413"/>
      <c r="AP32" s="461"/>
      <c r="AQ32" s="461"/>
      <c r="AR32" s="461"/>
      <c r="AS32" s="461"/>
      <c r="AT32" s="461"/>
      <c r="AU32" s="461"/>
      <c r="AV32" s="192"/>
      <c r="AW32" s="243"/>
      <c r="AX32" s="193"/>
      <c r="AY32" s="192"/>
      <c r="AZ32" s="193"/>
      <c r="BA32" s="192"/>
      <c r="BB32" s="193"/>
      <c r="BC32" s="198"/>
      <c r="BD32" s="221"/>
      <c r="BE32" s="199"/>
      <c r="BF32" s="471"/>
      <c r="BG32" s="472"/>
      <c r="BH32" s="472"/>
      <c r="BI32" s="473"/>
    </row>
    <row r="33" spans="2:61" ht="16.5" customHeight="1" thickTop="1" thickBot="1">
      <c r="B33" s="461" t="s">
        <v>19</v>
      </c>
      <c r="C33" s="461"/>
      <c r="D33" s="461"/>
      <c r="E33" s="461"/>
      <c r="F33" s="461"/>
      <c r="G33" s="461"/>
      <c r="H33" s="461"/>
      <c r="I33" s="461"/>
      <c r="J33" s="461"/>
      <c r="K33" s="617" t="s">
        <v>449</v>
      </c>
      <c r="L33" s="617"/>
      <c r="M33" s="617"/>
      <c r="N33" s="617"/>
      <c r="O33" s="617"/>
      <c r="P33" s="617"/>
      <c r="Q33" s="617"/>
      <c r="R33" s="617"/>
      <c r="S33" s="617"/>
      <c r="T33" s="461" t="s">
        <v>20</v>
      </c>
      <c r="U33" s="461"/>
      <c r="V33" s="461"/>
      <c r="W33" s="461"/>
      <c r="X33" s="461"/>
      <c r="Y33" s="461"/>
      <c r="Z33" s="461"/>
      <c r="AA33" s="461"/>
      <c r="AB33" s="461"/>
      <c r="AC33" s="461"/>
      <c r="AD33" s="461"/>
      <c r="AE33" s="461"/>
      <c r="AF33" s="461"/>
      <c r="AG33" s="460" t="s">
        <v>129</v>
      </c>
      <c r="AH33" s="460"/>
      <c r="AI33" s="460"/>
      <c r="AJ33" s="460"/>
      <c r="AK33" s="460"/>
      <c r="AL33" s="460"/>
      <c r="AM33" s="460"/>
      <c r="AN33" s="460"/>
      <c r="AO33" s="460"/>
      <c r="AP33" s="506" t="s">
        <v>327</v>
      </c>
      <c r="AQ33" s="506"/>
      <c r="AR33" s="506"/>
      <c r="AS33" s="506"/>
      <c r="AT33" s="506"/>
      <c r="AU33" s="506"/>
      <c r="AV33" s="188" t="s">
        <v>328</v>
      </c>
      <c r="AW33" s="241"/>
      <c r="AX33" s="189"/>
      <c r="AY33" s="188">
        <v>1994</v>
      </c>
      <c r="AZ33" s="189"/>
      <c r="BA33" s="188"/>
      <c r="BB33" s="189"/>
      <c r="BC33" s="188"/>
      <c r="BD33" s="241"/>
      <c r="BE33" s="189"/>
      <c r="BF33" s="459"/>
      <c r="BG33" s="241"/>
      <c r="BH33" s="241"/>
      <c r="BI33" s="189"/>
    </row>
    <row r="34" spans="2:61" ht="16.5" customHeight="1" thickTop="1" thickBot="1">
      <c r="B34" s="461"/>
      <c r="C34" s="461"/>
      <c r="D34" s="461"/>
      <c r="E34" s="461"/>
      <c r="F34" s="461"/>
      <c r="G34" s="461"/>
      <c r="H34" s="461"/>
      <c r="I34" s="461"/>
      <c r="J34" s="461"/>
      <c r="K34" s="617"/>
      <c r="L34" s="617"/>
      <c r="M34" s="617"/>
      <c r="N34" s="617"/>
      <c r="O34" s="617"/>
      <c r="P34" s="617"/>
      <c r="Q34" s="617"/>
      <c r="R34" s="617"/>
      <c r="S34" s="617"/>
      <c r="T34" s="461"/>
      <c r="U34" s="461"/>
      <c r="V34" s="461"/>
      <c r="W34" s="461"/>
      <c r="X34" s="461"/>
      <c r="Y34" s="461"/>
      <c r="Z34" s="461"/>
      <c r="AA34" s="461"/>
      <c r="AB34" s="461"/>
      <c r="AC34" s="461"/>
      <c r="AD34" s="461"/>
      <c r="AE34" s="461"/>
      <c r="AF34" s="461"/>
      <c r="AG34" s="460"/>
      <c r="AH34" s="460"/>
      <c r="AI34" s="460"/>
      <c r="AJ34" s="460"/>
      <c r="AK34" s="460"/>
      <c r="AL34" s="460"/>
      <c r="AM34" s="460"/>
      <c r="AN34" s="460"/>
      <c r="AO34" s="460"/>
      <c r="AP34" s="506"/>
      <c r="AQ34" s="506"/>
      <c r="AR34" s="506"/>
      <c r="AS34" s="506"/>
      <c r="AT34" s="506"/>
      <c r="AU34" s="506"/>
      <c r="AV34" s="190"/>
      <c r="AW34" s="242"/>
      <c r="AX34" s="191"/>
      <c r="AY34" s="190"/>
      <c r="AZ34" s="191"/>
      <c r="BA34" s="190"/>
      <c r="BB34" s="191"/>
      <c r="BC34" s="190"/>
      <c r="BD34" s="242"/>
      <c r="BE34" s="191"/>
      <c r="BF34" s="190"/>
      <c r="BG34" s="242"/>
      <c r="BH34" s="242"/>
      <c r="BI34" s="191"/>
    </row>
    <row r="35" spans="2:61" ht="16.5" customHeight="1" thickTop="1" thickBot="1">
      <c r="B35" s="461"/>
      <c r="C35" s="461"/>
      <c r="D35" s="461"/>
      <c r="E35" s="461"/>
      <c r="F35" s="461"/>
      <c r="G35" s="461"/>
      <c r="H35" s="461"/>
      <c r="I35" s="461"/>
      <c r="J35" s="461"/>
      <c r="K35" s="617"/>
      <c r="L35" s="617"/>
      <c r="M35" s="617"/>
      <c r="N35" s="617"/>
      <c r="O35" s="617"/>
      <c r="P35" s="617"/>
      <c r="Q35" s="617"/>
      <c r="R35" s="617"/>
      <c r="S35" s="617"/>
      <c r="T35" s="461"/>
      <c r="U35" s="461"/>
      <c r="V35" s="461"/>
      <c r="W35" s="461"/>
      <c r="X35" s="461"/>
      <c r="Y35" s="461"/>
      <c r="Z35" s="461"/>
      <c r="AA35" s="461"/>
      <c r="AB35" s="461"/>
      <c r="AC35" s="461"/>
      <c r="AD35" s="461"/>
      <c r="AE35" s="461"/>
      <c r="AF35" s="461"/>
      <c r="AG35" s="460"/>
      <c r="AH35" s="460"/>
      <c r="AI35" s="460"/>
      <c r="AJ35" s="460"/>
      <c r="AK35" s="460"/>
      <c r="AL35" s="460"/>
      <c r="AM35" s="460"/>
      <c r="AN35" s="460"/>
      <c r="AO35" s="460"/>
      <c r="AP35" s="506"/>
      <c r="AQ35" s="506"/>
      <c r="AR35" s="506"/>
      <c r="AS35" s="506"/>
      <c r="AT35" s="506"/>
      <c r="AU35" s="506"/>
      <c r="AV35" s="192"/>
      <c r="AW35" s="243"/>
      <c r="AX35" s="193"/>
      <c r="AY35" s="192"/>
      <c r="AZ35" s="193"/>
      <c r="BA35" s="192"/>
      <c r="BB35" s="193"/>
      <c r="BC35" s="192"/>
      <c r="BD35" s="243"/>
      <c r="BE35" s="193"/>
      <c r="BF35" s="192"/>
      <c r="BG35" s="243"/>
      <c r="BH35" s="243"/>
      <c r="BI35" s="193"/>
    </row>
    <row r="36" spans="2:61" ht="16.5" customHeight="1" thickTop="1" thickBot="1">
      <c r="B36" s="413" t="s">
        <v>405</v>
      </c>
      <c r="C36" s="413"/>
      <c r="D36" s="413"/>
      <c r="E36" s="413"/>
      <c r="F36" s="413"/>
      <c r="G36" s="413"/>
      <c r="H36" s="413"/>
      <c r="I36" s="413"/>
      <c r="J36" s="413"/>
      <c r="K36" s="413" t="s">
        <v>404</v>
      </c>
      <c r="L36" s="413"/>
      <c r="M36" s="413"/>
      <c r="N36" s="413"/>
      <c r="O36" s="413"/>
      <c r="P36" s="413"/>
      <c r="Q36" s="413"/>
      <c r="R36" s="413"/>
      <c r="S36" s="413"/>
      <c r="T36" s="341" t="s">
        <v>22</v>
      </c>
      <c r="U36" s="342"/>
      <c r="V36" s="342"/>
      <c r="W36" s="342"/>
      <c r="X36" s="342"/>
      <c r="Y36" s="342"/>
      <c r="Z36" s="342"/>
      <c r="AA36" s="342"/>
      <c r="AB36" s="342"/>
      <c r="AC36" s="342"/>
      <c r="AD36" s="342"/>
      <c r="AE36" s="342"/>
      <c r="AF36" s="343"/>
      <c r="AG36" s="460">
        <v>295.3</v>
      </c>
      <c r="AH36" s="460"/>
      <c r="AI36" s="460"/>
      <c r="AJ36" s="460"/>
      <c r="AK36" s="460"/>
      <c r="AL36" s="460"/>
      <c r="AM36" s="460"/>
      <c r="AN36" s="460"/>
      <c r="AO36" s="460"/>
      <c r="AP36" s="513" t="s">
        <v>329</v>
      </c>
      <c r="AQ36" s="514"/>
      <c r="AR36" s="514"/>
      <c r="AS36" s="514"/>
      <c r="AT36" s="514"/>
      <c r="AU36" s="515"/>
      <c r="AV36" s="188" t="s">
        <v>330</v>
      </c>
      <c r="AW36" s="241"/>
      <c r="AX36" s="189"/>
      <c r="AY36" s="507" t="s">
        <v>331</v>
      </c>
      <c r="AZ36" s="508"/>
      <c r="BA36" s="444"/>
      <c r="BB36" s="445"/>
      <c r="BC36" s="188"/>
      <c r="BD36" s="241"/>
      <c r="BE36" s="189"/>
      <c r="BF36" s="188"/>
      <c r="BG36" s="241"/>
      <c r="BH36" s="241"/>
      <c r="BI36" s="189"/>
    </row>
    <row r="37" spans="2:61" ht="16.5" customHeight="1" thickTop="1" thickBot="1">
      <c r="B37" s="413"/>
      <c r="C37" s="413"/>
      <c r="D37" s="413"/>
      <c r="E37" s="413"/>
      <c r="F37" s="413"/>
      <c r="G37" s="413"/>
      <c r="H37" s="413"/>
      <c r="I37" s="413"/>
      <c r="J37" s="413"/>
      <c r="K37" s="413"/>
      <c r="L37" s="413"/>
      <c r="M37" s="413"/>
      <c r="N37" s="413"/>
      <c r="O37" s="413"/>
      <c r="P37" s="413"/>
      <c r="Q37" s="413"/>
      <c r="R37" s="413"/>
      <c r="S37" s="413"/>
      <c r="T37" s="344"/>
      <c r="U37" s="345"/>
      <c r="V37" s="345"/>
      <c r="W37" s="345"/>
      <c r="X37" s="345"/>
      <c r="Y37" s="345"/>
      <c r="Z37" s="345"/>
      <c r="AA37" s="345"/>
      <c r="AB37" s="345"/>
      <c r="AC37" s="345"/>
      <c r="AD37" s="345"/>
      <c r="AE37" s="345"/>
      <c r="AF37" s="346"/>
      <c r="AG37" s="460"/>
      <c r="AH37" s="460"/>
      <c r="AI37" s="460"/>
      <c r="AJ37" s="460"/>
      <c r="AK37" s="460"/>
      <c r="AL37" s="460"/>
      <c r="AM37" s="460"/>
      <c r="AN37" s="460"/>
      <c r="AO37" s="460"/>
      <c r="AP37" s="516"/>
      <c r="AQ37" s="517"/>
      <c r="AR37" s="517"/>
      <c r="AS37" s="517"/>
      <c r="AT37" s="517"/>
      <c r="AU37" s="518"/>
      <c r="AV37" s="190"/>
      <c r="AW37" s="242"/>
      <c r="AX37" s="191"/>
      <c r="AY37" s="509"/>
      <c r="AZ37" s="510"/>
      <c r="BA37" s="446"/>
      <c r="BB37" s="447"/>
      <c r="BC37" s="190"/>
      <c r="BD37" s="242"/>
      <c r="BE37" s="191"/>
      <c r="BF37" s="190"/>
      <c r="BG37" s="242"/>
      <c r="BH37" s="242"/>
      <c r="BI37" s="191"/>
    </row>
    <row r="38" spans="2:61" ht="16.5" customHeight="1" thickTop="1" thickBot="1">
      <c r="B38" s="413"/>
      <c r="C38" s="413"/>
      <c r="D38" s="413"/>
      <c r="E38" s="413"/>
      <c r="F38" s="413"/>
      <c r="G38" s="413"/>
      <c r="H38" s="413"/>
      <c r="I38" s="413"/>
      <c r="J38" s="413"/>
      <c r="K38" s="413"/>
      <c r="L38" s="413"/>
      <c r="M38" s="413"/>
      <c r="N38" s="413"/>
      <c r="O38" s="413"/>
      <c r="P38" s="413"/>
      <c r="Q38" s="413"/>
      <c r="R38" s="413"/>
      <c r="S38" s="413"/>
      <c r="T38" s="347"/>
      <c r="U38" s="348"/>
      <c r="V38" s="348"/>
      <c r="W38" s="348"/>
      <c r="X38" s="348"/>
      <c r="Y38" s="348"/>
      <c r="Z38" s="348"/>
      <c r="AA38" s="348"/>
      <c r="AB38" s="348"/>
      <c r="AC38" s="348"/>
      <c r="AD38" s="348"/>
      <c r="AE38" s="348"/>
      <c r="AF38" s="349"/>
      <c r="AG38" s="460"/>
      <c r="AH38" s="460"/>
      <c r="AI38" s="460"/>
      <c r="AJ38" s="460"/>
      <c r="AK38" s="460"/>
      <c r="AL38" s="460"/>
      <c r="AM38" s="460"/>
      <c r="AN38" s="460"/>
      <c r="AO38" s="460"/>
      <c r="AP38" s="519"/>
      <c r="AQ38" s="520"/>
      <c r="AR38" s="520"/>
      <c r="AS38" s="520"/>
      <c r="AT38" s="520"/>
      <c r="AU38" s="521"/>
      <c r="AV38" s="192"/>
      <c r="AW38" s="243"/>
      <c r="AX38" s="193"/>
      <c r="AY38" s="511"/>
      <c r="AZ38" s="512"/>
      <c r="BA38" s="448"/>
      <c r="BB38" s="449"/>
      <c r="BC38" s="192"/>
      <c r="BD38" s="243"/>
      <c r="BE38" s="193"/>
      <c r="BF38" s="192"/>
      <c r="BG38" s="243"/>
      <c r="BH38" s="243"/>
      <c r="BI38" s="193"/>
    </row>
    <row r="39" spans="2:61" ht="16.5" customHeight="1" thickTop="1" thickBot="1">
      <c r="B39" s="413" t="s">
        <v>23</v>
      </c>
      <c r="C39" s="413"/>
      <c r="D39" s="413"/>
      <c r="E39" s="413"/>
      <c r="F39" s="413"/>
      <c r="G39" s="413"/>
      <c r="H39" s="413"/>
      <c r="I39" s="413"/>
      <c r="J39" s="413"/>
      <c r="K39" s="414" t="s">
        <v>258</v>
      </c>
      <c r="L39" s="414"/>
      <c r="M39" s="414"/>
      <c r="N39" s="414"/>
      <c r="O39" s="414"/>
      <c r="P39" s="414"/>
      <c r="Q39" s="414"/>
      <c r="R39" s="414"/>
      <c r="S39" s="414"/>
      <c r="T39" s="341" t="s">
        <v>177</v>
      </c>
      <c r="U39" s="342"/>
      <c r="V39" s="342"/>
      <c r="W39" s="342"/>
      <c r="X39" s="342"/>
      <c r="Y39" s="342"/>
      <c r="Z39" s="342"/>
      <c r="AA39" s="342"/>
      <c r="AB39" s="342"/>
      <c r="AC39" s="342"/>
      <c r="AD39" s="342"/>
      <c r="AE39" s="342"/>
      <c r="AF39" s="343"/>
      <c r="AG39" s="450">
        <v>1066</v>
      </c>
      <c r="AH39" s="451"/>
      <c r="AI39" s="451"/>
      <c r="AJ39" s="451"/>
      <c r="AK39" s="451"/>
      <c r="AL39" s="451"/>
      <c r="AM39" s="451"/>
      <c r="AN39" s="451"/>
      <c r="AO39" s="452"/>
      <c r="AP39" s="394" t="s">
        <v>24</v>
      </c>
      <c r="AQ39" s="395"/>
      <c r="AR39" s="395"/>
      <c r="AS39" s="395"/>
      <c r="AT39" s="395"/>
      <c r="AU39" s="395"/>
      <c r="AV39" s="395"/>
      <c r="AW39" s="395"/>
      <c r="AX39" s="395"/>
      <c r="AY39" s="400"/>
      <c r="AZ39" s="395" t="s">
        <v>25</v>
      </c>
      <c r="BA39" s="395"/>
      <c r="BB39" s="395"/>
      <c r="BC39" s="395"/>
      <c r="BD39" s="395"/>
      <c r="BE39" s="395"/>
      <c r="BF39" s="395"/>
      <c r="BG39" s="395"/>
      <c r="BH39" s="395"/>
      <c r="BI39" s="400"/>
    </row>
    <row r="40" spans="2:61" ht="16.5" customHeight="1" thickTop="1" thickBot="1">
      <c r="B40" s="413"/>
      <c r="C40" s="413"/>
      <c r="D40" s="413"/>
      <c r="E40" s="413"/>
      <c r="F40" s="413"/>
      <c r="G40" s="413"/>
      <c r="H40" s="413"/>
      <c r="I40" s="413"/>
      <c r="J40" s="413"/>
      <c r="K40" s="414"/>
      <c r="L40" s="414"/>
      <c r="M40" s="414"/>
      <c r="N40" s="414"/>
      <c r="O40" s="414"/>
      <c r="P40" s="414"/>
      <c r="Q40" s="414"/>
      <c r="R40" s="414"/>
      <c r="S40" s="414"/>
      <c r="T40" s="344"/>
      <c r="U40" s="345"/>
      <c r="V40" s="345"/>
      <c r="W40" s="345"/>
      <c r="X40" s="345"/>
      <c r="Y40" s="345"/>
      <c r="Z40" s="345"/>
      <c r="AA40" s="345"/>
      <c r="AB40" s="345"/>
      <c r="AC40" s="345"/>
      <c r="AD40" s="345"/>
      <c r="AE40" s="345"/>
      <c r="AF40" s="346"/>
      <c r="AG40" s="453"/>
      <c r="AH40" s="454"/>
      <c r="AI40" s="454"/>
      <c r="AJ40" s="454"/>
      <c r="AK40" s="454"/>
      <c r="AL40" s="454"/>
      <c r="AM40" s="454"/>
      <c r="AN40" s="454"/>
      <c r="AO40" s="455"/>
      <c r="AP40" s="396"/>
      <c r="AQ40" s="397"/>
      <c r="AR40" s="397"/>
      <c r="AS40" s="397"/>
      <c r="AT40" s="397"/>
      <c r="AU40" s="397"/>
      <c r="AV40" s="397"/>
      <c r="AW40" s="397"/>
      <c r="AX40" s="397"/>
      <c r="AY40" s="401"/>
      <c r="AZ40" s="397"/>
      <c r="BA40" s="397"/>
      <c r="BB40" s="397"/>
      <c r="BC40" s="397"/>
      <c r="BD40" s="397"/>
      <c r="BE40" s="397"/>
      <c r="BF40" s="397"/>
      <c r="BG40" s="397"/>
      <c r="BH40" s="397"/>
      <c r="BI40" s="401"/>
    </row>
    <row r="41" spans="2:61" ht="16.5" customHeight="1" thickTop="1" thickBot="1">
      <c r="B41" s="413"/>
      <c r="C41" s="413"/>
      <c r="D41" s="413"/>
      <c r="E41" s="413"/>
      <c r="F41" s="413"/>
      <c r="G41" s="413"/>
      <c r="H41" s="413"/>
      <c r="I41" s="413"/>
      <c r="J41" s="413"/>
      <c r="K41" s="414"/>
      <c r="L41" s="414"/>
      <c r="M41" s="414"/>
      <c r="N41" s="414"/>
      <c r="O41" s="414"/>
      <c r="P41" s="414"/>
      <c r="Q41" s="414"/>
      <c r="R41" s="414"/>
      <c r="S41" s="414"/>
      <c r="T41" s="347"/>
      <c r="U41" s="348"/>
      <c r="V41" s="348"/>
      <c r="W41" s="348"/>
      <c r="X41" s="348"/>
      <c r="Y41" s="348"/>
      <c r="Z41" s="348"/>
      <c r="AA41" s="348"/>
      <c r="AB41" s="348"/>
      <c r="AC41" s="348"/>
      <c r="AD41" s="348"/>
      <c r="AE41" s="348"/>
      <c r="AF41" s="349"/>
      <c r="AG41" s="456"/>
      <c r="AH41" s="457"/>
      <c r="AI41" s="457"/>
      <c r="AJ41" s="457"/>
      <c r="AK41" s="457"/>
      <c r="AL41" s="457"/>
      <c r="AM41" s="457"/>
      <c r="AN41" s="457"/>
      <c r="AO41" s="458"/>
      <c r="AP41" s="398"/>
      <c r="AQ41" s="399"/>
      <c r="AR41" s="399"/>
      <c r="AS41" s="399"/>
      <c r="AT41" s="399"/>
      <c r="AU41" s="399"/>
      <c r="AV41" s="399"/>
      <c r="AW41" s="399"/>
      <c r="AX41" s="399"/>
      <c r="AY41" s="402"/>
      <c r="AZ41" s="399"/>
      <c r="BA41" s="399"/>
      <c r="BB41" s="399"/>
      <c r="BC41" s="399"/>
      <c r="BD41" s="399"/>
      <c r="BE41" s="399"/>
      <c r="BF41" s="399"/>
      <c r="BG41" s="399"/>
      <c r="BH41" s="399"/>
      <c r="BI41" s="402"/>
    </row>
    <row r="42" spans="2:61" ht="16.5" customHeight="1" thickTop="1" thickBot="1">
      <c r="B42" s="413" t="s">
        <v>26</v>
      </c>
      <c r="C42" s="413"/>
      <c r="D42" s="413"/>
      <c r="E42" s="413"/>
      <c r="F42" s="413"/>
      <c r="G42" s="413"/>
      <c r="H42" s="413"/>
      <c r="I42" s="413"/>
      <c r="J42" s="413"/>
      <c r="K42" s="441" t="s">
        <v>257</v>
      </c>
      <c r="L42" s="441"/>
      <c r="M42" s="441"/>
      <c r="N42" s="441"/>
      <c r="O42" s="441"/>
      <c r="P42" s="441"/>
      <c r="Q42" s="441"/>
      <c r="R42" s="441"/>
      <c r="S42" s="441"/>
      <c r="T42" s="341" t="s">
        <v>27</v>
      </c>
      <c r="U42" s="342"/>
      <c r="V42" s="342"/>
      <c r="W42" s="342"/>
      <c r="X42" s="342"/>
      <c r="Y42" s="342"/>
      <c r="Z42" s="342"/>
      <c r="AA42" s="342"/>
      <c r="AB42" s="342"/>
      <c r="AC42" s="342"/>
      <c r="AD42" s="342"/>
      <c r="AE42" s="342"/>
      <c r="AF42" s="343"/>
      <c r="AG42" s="443">
        <v>1037</v>
      </c>
      <c r="AH42" s="443"/>
      <c r="AI42" s="443"/>
      <c r="AJ42" s="443"/>
      <c r="AK42" s="443"/>
      <c r="AL42" s="443"/>
      <c r="AM42" s="443"/>
      <c r="AN42" s="443"/>
      <c r="AO42" s="443"/>
      <c r="AP42" s="413" t="s">
        <v>28</v>
      </c>
      <c r="AQ42" s="413"/>
      <c r="AR42" s="413"/>
      <c r="AS42" s="413"/>
      <c r="AT42" s="413"/>
      <c r="AU42" s="413"/>
      <c r="AV42" s="413"/>
      <c r="AW42" s="413" t="s">
        <v>307</v>
      </c>
      <c r="AX42" s="413"/>
      <c r="AY42" s="413"/>
      <c r="AZ42" s="341" t="s">
        <v>178</v>
      </c>
      <c r="BA42" s="342"/>
      <c r="BB42" s="342"/>
      <c r="BC42" s="342"/>
      <c r="BD42" s="342"/>
      <c r="BE42" s="343"/>
      <c r="BF42" s="416"/>
      <c r="BG42" s="417"/>
      <c r="BH42" s="407" t="str">
        <f>IFERROR(BF42/($N$231*0.06),"-")</f>
        <v>-</v>
      </c>
      <c r="BI42" s="408"/>
    </row>
    <row r="43" spans="2:61" ht="16.5" customHeight="1" thickTop="1" thickBot="1">
      <c r="B43" s="413"/>
      <c r="C43" s="413"/>
      <c r="D43" s="413"/>
      <c r="E43" s="413"/>
      <c r="F43" s="413"/>
      <c r="G43" s="413"/>
      <c r="H43" s="413"/>
      <c r="I43" s="413"/>
      <c r="J43" s="413"/>
      <c r="K43" s="441"/>
      <c r="L43" s="441"/>
      <c r="M43" s="441"/>
      <c r="N43" s="441"/>
      <c r="O43" s="441"/>
      <c r="P43" s="441"/>
      <c r="Q43" s="441"/>
      <c r="R43" s="441"/>
      <c r="S43" s="441"/>
      <c r="T43" s="344"/>
      <c r="U43" s="345"/>
      <c r="V43" s="345"/>
      <c r="W43" s="345"/>
      <c r="X43" s="345"/>
      <c r="Y43" s="345"/>
      <c r="Z43" s="345"/>
      <c r="AA43" s="345"/>
      <c r="AB43" s="345"/>
      <c r="AC43" s="345"/>
      <c r="AD43" s="345"/>
      <c r="AE43" s="345"/>
      <c r="AF43" s="346"/>
      <c r="AG43" s="443"/>
      <c r="AH43" s="443"/>
      <c r="AI43" s="443"/>
      <c r="AJ43" s="443"/>
      <c r="AK43" s="443"/>
      <c r="AL43" s="443"/>
      <c r="AM43" s="443"/>
      <c r="AN43" s="443"/>
      <c r="AO43" s="443"/>
      <c r="AP43" s="413"/>
      <c r="AQ43" s="413"/>
      <c r="AR43" s="413"/>
      <c r="AS43" s="413"/>
      <c r="AT43" s="413"/>
      <c r="AU43" s="413"/>
      <c r="AV43" s="413"/>
      <c r="AW43" s="413"/>
      <c r="AX43" s="413"/>
      <c r="AY43" s="413"/>
      <c r="AZ43" s="344"/>
      <c r="BA43" s="345"/>
      <c r="BB43" s="345"/>
      <c r="BC43" s="345"/>
      <c r="BD43" s="345"/>
      <c r="BE43" s="346"/>
      <c r="BF43" s="418"/>
      <c r="BG43" s="419"/>
      <c r="BH43" s="409"/>
      <c r="BI43" s="410"/>
    </row>
    <row r="44" spans="2:61" ht="16.5" customHeight="1" thickTop="1" thickBot="1">
      <c r="B44" s="413"/>
      <c r="C44" s="413"/>
      <c r="D44" s="413"/>
      <c r="E44" s="413"/>
      <c r="F44" s="413"/>
      <c r="G44" s="413"/>
      <c r="H44" s="413"/>
      <c r="I44" s="413"/>
      <c r="J44" s="413"/>
      <c r="K44" s="441"/>
      <c r="L44" s="441"/>
      <c r="M44" s="441"/>
      <c r="N44" s="441"/>
      <c r="O44" s="441"/>
      <c r="P44" s="441"/>
      <c r="Q44" s="441"/>
      <c r="R44" s="441"/>
      <c r="S44" s="441"/>
      <c r="T44" s="347"/>
      <c r="U44" s="348"/>
      <c r="V44" s="348"/>
      <c r="W44" s="348"/>
      <c r="X44" s="348"/>
      <c r="Y44" s="348"/>
      <c r="Z44" s="348"/>
      <c r="AA44" s="348"/>
      <c r="AB44" s="348"/>
      <c r="AC44" s="348"/>
      <c r="AD44" s="348"/>
      <c r="AE44" s="348"/>
      <c r="AF44" s="349"/>
      <c r="AG44" s="443"/>
      <c r="AH44" s="443"/>
      <c r="AI44" s="443"/>
      <c r="AJ44" s="443"/>
      <c r="AK44" s="443"/>
      <c r="AL44" s="443"/>
      <c r="AM44" s="443"/>
      <c r="AN44" s="443"/>
      <c r="AO44" s="443"/>
      <c r="AP44" s="413"/>
      <c r="AQ44" s="413"/>
      <c r="AR44" s="413"/>
      <c r="AS44" s="413"/>
      <c r="AT44" s="413"/>
      <c r="AU44" s="413"/>
      <c r="AV44" s="413"/>
      <c r="AW44" s="413"/>
      <c r="AX44" s="413"/>
      <c r="AY44" s="413"/>
      <c r="AZ44" s="347"/>
      <c r="BA44" s="348"/>
      <c r="BB44" s="348"/>
      <c r="BC44" s="348"/>
      <c r="BD44" s="348"/>
      <c r="BE44" s="349"/>
      <c r="BF44" s="420"/>
      <c r="BG44" s="421"/>
      <c r="BH44" s="411"/>
      <c r="BI44" s="412"/>
    </row>
    <row r="45" spans="2:61" ht="16.5" customHeight="1" thickTop="1" thickBot="1">
      <c r="B45" s="413" t="s">
        <v>29</v>
      </c>
      <c r="C45" s="413"/>
      <c r="D45" s="413"/>
      <c r="E45" s="413"/>
      <c r="F45" s="413"/>
      <c r="G45" s="413"/>
      <c r="H45" s="413"/>
      <c r="I45" s="413"/>
      <c r="J45" s="413"/>
      <c r="K45" s="431" t="s">
        <v>256</v>
      </c>
      <c r="L45" s="431"/>
      <c r="M45" s="431"/>
      <c r="N45" s="431"/>
      <c r="O45" s="431"/>
      <c r="P45" s="431"/>
      <c r="Q45" s="431"/>
      <c r="R45" s="431"/>
      <c r="S45" s="431"/>
      <c r="T45" s="341" t="s">
        <v>30</v>
      </c>
      <c r="U45" s="342"/>
      <c r="V45" s="342"/>
      <c r="W45" s="342"/>
      <c r="X45" s="342"/>
      <c r="Y45" s="342"/>
      <c r="Z45" s="342"/>
      <c r="AA45" s="342"/>
      <c r="AB45" s="342"/>
      <c r="AC45" s="342"/>
      <c r="AD45" s="342"/>
      <c r="AE45" s="342"/>
      <c r="AF45" s="343"/>
      <c r="AG45" s="432">
        <f>AG39-'18.02'!AG39</f>
        <v>0</v>
      </c>
      <c r="AH45" s="433"/>
      <c r="AI45" s="433"/>
      <c r="AJ45" s="433"/>
      <c r="AK45" s="433"/>
      <c r="AL45" s="433"/>
      <c r="AM45" s="433"/>
      <c r="AN45" s="433"/>
      <c r="AO45" s="434"/>
      <c r="AP45" s="413" t="s">
        <v>31</v>
      </c>
      <c r="AQ45" s="413"/>
      <c r="AR45" s="413"/>
      <c r="AS45" s="413"/>
      <c r="AT45" s="413"/>
      <c r="AU45" s="413"/>
      <c r="AV45" s="413"/>
      <c r="AW45" s="413">
        <v>170</v>
      </c>
      <c r="AX45" s="413"/>
      <c r="AY45" s="413"/>
      <c r="AZ45" s="341" t="s">
        <v>179</v>
      </c>
      <c r="BA45" s="342"/>
      <c r="BB45" s="342"/>
      <c r="BC45" s="342"/>
      <c r="BD45" s="342"/>
      <c r="BE45" s="343"/>
      <c r="BF45" s="416"/>
      <c r="BG45" s="417"/>
      <c r="BH45" s="407" t="str">
        <f>IFERROR(BF45/($N$231*0.06),"-")</f>
        <v>-</v>
      </c>
      <c r="BI45" s="408"/>
    </row>
    <row r="46" spans="2:61" ht="16.5" customHeight="1" thickTop="1" thickBot="1">
      <c r="B46" s="413"/>
      <c r="C46" s="413"/>
      <c r="D46" s="413"/>
      <c r="E46" s="413"/>
      <c r="F46" s="413"/>
      <c r="G46" s="413"/>
      <c r="H46" s="413"/>
      <c r="I46" s="413"/>
      <c r="J46" s="413"/>
      <c r="K46" s="431"/>
      <c r="L46" s="431"/>
      <c r="M46" s="431"/>
      <c r="N46" s="431"/>
      <c r="O46" s="431"/>
      <c r="P46" s="431"/>
      <c r="Q46" s="431"/>
      <c r="R46" s="431"/>
      <c r="S46" s="431"/>
      <c r="T46" s="344"/>
      <c r="U46" s="345"/>
      <c r="V46" s="345"/>
      <c r="W46" s="345"/>
      <c r="X46" s="345"/>
      <c r="Y46" s="345"/>
      <c r="Z46" s="345"/>
      <c r="AA46" s="345"/>
      <c r="AB46" s="345"/>
      <c r="AC46" s="345"/>
      <c r="AD46" s="345"/>
      <c r="AE46" s="345"/>
      <c r="AF46" s="346"/>
      <c r="AG46" s="435"/>
      <c r="AH46" s="436"/>
      <c r="AI46" s="436"/>
      <c r="AJ46" s="436"/>
      <c r="AK46" s="436"/>
      <c r="AL46" s="436"/>
      <c r="AM46" s="436"/>
      <c r="AN46" s="436"/>
      <c r="AO46" s="437"/>
      <c r="AP46" s="413"/>
      <c r="AQ46" s="413"/>
      <c r="AR46" s="413"/>
      <c r="AS46" s="413"/>
      <c r="AT46" s="413"/>
      <c r="AU46" s="413"/>
      <c r="AV46" s="413"/>
      <c r="AW46" s="413"/>
      <c r="AX46" s="413"/>
      <c r="AY46" s="413"/>
      <c r="AZ46" s="344"/>
      <c r="BA46" s="345"/>
      <c r="BB46" s="345"/>
      <c r="BC46" s="345"/>
      <c r="BD46" s="345"/>
      <c r="BE46" s="346"/>
      <c r="BF46" s="418"/>
      <c r="BG46" s="419"/>
      <c r="BH46" s="409"/>
      <c r="BI46" s="410"/>
    </row>
    <row r="47" spans="2:61" ht="16.5" customHeight="1" thickTop="1" thickBot="1">
      <c r="B47" s="413"/>
      <c r="C47" s="413"/>
      <c r="D47" s="413"/>
      <c r="E47" s="413"/>
      <c r="F47" s="413"/>
      <c r="G47" s="413"/>
      <c r="H47" s="413"/>
      <c r="I47" s="413"/>
      <c r="J47" s="413"/>
      <c r="K47" s="431"/>
      <c r="L47" s="431"/>
      <c r="M47" s="431"/>
      <c r="N47" s="431"/>
      <c r="O47" s="431"/>
      <c r="P47" s="431"/>
      <c r="Q47" s="431"/>
      <c r="R47" s="431"/>
      <c r="S47" s="431"/>
      <c r="T47" s="347"/>
      <c r="U47" s="348"/>
      <c r="V47" s="348"/>
      <c r="W47" s="348"/>
      <c r="X47" s="348"/>
      <c r="Y47" s="348"/>
      <c r="Z47" s="348"/>
      <c r="AA47" s="348"/>
      <c r="AB47" s="348"/>
      <c r="AC47" s="348"/>
      <c r="AD47" s="348"/>
      <c r="AE47" s="348"/>
      <c r="AF47" s="349"/>
      <c r="AG47" s="438"/>
      <c r="AH47" s="439"/>
      <c r="AI47" s="439"/>
      <c r="AJ47" s="439"/>
      <c r="AK47" s="439"/>
      <c r="AL47" s="439"/>
      <c r="AM47" s="439"/>
      <c r="AN47" s="439"/>
      <c r="AO47" s="440"/>
      <c r="AP47" s="413"/>
      <c r="AQ47" s="413"/>
      <c r="AR47" s="413"/>
      <c r="AS47" s="413"/>
      <c r="AT47" s="413"/>
      <c r="AU47" s="413"/>
      <c r="AV47" s="413"/>
      <c r="AW47" s="413"/>
      <c r="AX47" s="413"/>
      <c r="AY47" s="413"/>
      <c r="AZ47" s="347"/>
      <c r="BA47" s="348"/>
      <c r="BB47" s="348"/>
      <c r="BC47" s="348"/>
      <c r="BD47" s="348"/>
      <c r="BE47" s="349"/>
      <c r="BF47" s="420"/>
      <c r="BG47" s="421"/>
      <c r="BH47" s="411"/>
      <c r="BI47" s="412"/>
    </row>
    <row r="48" spans="2:61" ht="15" customHeight="1" thickTop="1" thickBot="1">
      <c r="B48" s="413" t="s">
        <v>32</v>
      </c>
      <c r="C48" s="413"/>
      <c r="D48" s="413"/>
      <c r="E48" s="413"/>
      <c r="F48" s="413"/>
      <c r="G48" s="413"/>
      <c r="H48" s="413"/>
      <c r="I48" s="413"/>
      <c r="J48" s="413"/>
      <c r="K48" s="414"/>
      <c r="L48" s="414"/>
      <c r="M48" s="414"/>
      <c r="N48" s="414"/>
      <c r="O48" s="414"/>
      <c r="P48" s="414"/>
      <c r="Q48" s="414"/>
      <c r="R48" s="414"/>
      <c r="S48" s="414"/>
      <c r="T48" s="341" t="s">
        <v>33</v>
      </c>
      <c r="U48" s="342"/>
      <c r="V48" s="342"/>
      <c r="W48" s="342"/>
      <c r="X48" s="342"/>
      <c r="Y48" s="342"/>
      <c r="Z48" s="342"/>
      <c r="AA48" s="342"/>
      <c r="AB48" s="342"/>
      <c r="AC48" s="342"/>
      <c r="AD48" s="342"/>
      <c r="AE48" s="342"/>
      <c r="AF48" s="343"/>
      <c r="AG48" s="422" t="s">
        <v>167</v>
      </c>
      <c r="AH48" s="423"/>
      <c r="AI48" s="423"/>
      <c r="AJ48" s="423"/>
      <c r="AK48" s="423"/>
      <c r="AL48" s="423"/>
      <c r="AM48" s="423"/>
      <c r="AN48" s="423"/>
      <c r="AO48" s="424"/>
      <c r="AP48" s="341" t="s">
        <v>34</v>
      </c>
      <c r="AQ48" s="342"/>
      <c r="AR48" s="342"/>
      <c r="AS48" s="342"/>
      <c r="AT48" s="342"/>
      <c r="AU48" s="342"/>
      <c r="AV48" s="343"/>
      <c r="AW48" s="413">
        <v>1776</v>
      </c>
      <c r="AX48" s="413"/>
      <c r="AY48" s="413"/>
      <c r="AZ48" s="341" t="s">
        <v>180</v>
      </c>
      <c r="BA48" s="342"/>
      <c r="BB48" s="342"/>
      <c r="BC48" s="342"/>
      <c r="BD48" s="342"/>
      <c r="BE48" s="343"/>
      <c r="BF48" s="416">
        <f>E279</f>
        <v>43</v>
      </c>
      <c r="BG48" s="417"/>
      <c r="BH48" s="407" t="str">
        <f>IFERROR(BF48/(N231*0.06),"-")</f>
        <v>-</v>
      </c>
      <c r="BI48" s="408"/>
    </row>
    <row r="49" spans="2:64" ht="15" customHeight="1" thickTop="1" thickBot="1">
      <c r="B49" s="413"/>
      <c r="C49" s="413"/>
      <c r="D49" s="413"/>
      <c r="E49" s="413"/>
      <c r="F49" s="413"/>
      <c r="G49" s="413"/>
      <c r="H49" s="413"/>
      <c r="I49" s="413"/>
      <c r="J49" s="413"/>
      <c r="K49" s="414"/>
      <c r="L49" s="414"/>
      <c r="M49" s="414"/>
      <c r="N49" s="414"/>
      <c r="O49" s="414"/>
      <c r="P49" s="414"/>
      <c r="Q49" s="414"/>
      <c r="R49" s="414"/>
      <c r="S49" s="414"/>
      <c r="T49" s="344"/>
      <c r="U49" s="345"/>
      <c r="V49" s="345"/>
      <c r="W49" s="345"/>
      <c r="X49" s="345"/>
      <c r="Y49" s="345"/>
      <c r="Z49" s="345"/>
      <c r="AA49" s="345"/>
      <c r="AB49" s="345"/>
      <c r="AC49" s="345"/>
      <c r="AD49" s="345"/>
      <c r="AE49" s="345"/>
      <c r="AF49" s="346"/>
      <c r="AG49" s="425"/>
      <c r="AH49" s="426"/>
      <c r="AI49" s="426"/>
      <c r="AJ49" s="426"/>
      <c r="AK49" s="426"/>
      <c r="AL49" s="426"/>
      <c r="AM49" s="426"/>
      <c r="AN49" s="426"/>
      <c r="AO49" s="427"/>
      <c r="AP49" s="344"/>
      <c r="AQ49" s="345"/>
      <c r="AR49" s="345"/>
      <c r="AS49" s="345"/>
      <c r="AT49" s="345"/>
      <c r="AU49" s="345"/>
      <c r="AV49" s="346"/>
      <c r="AW49" s="413"/>
      <c r="AX49" s="413"/>
      <c r="AY49" s="413"/>
      <c r="AZ49" s="344"/>
      <c r="BA49" s="345"/>
      <c r="BB49" s="345"/>
      <c r="BC49" s="345"/>
      <c r="BD49" s="345"/>
      <c r="BE49" s="346"/>
      <c r="BF49" s="418"/>
      <c r="BG49" s="419"/>
      <c r="BH49" s="409"/>
      <c r="BI49" s="410"/>
    </row>
    <row r="50" spans="2:64" ht="15" customHeight="1" thickTop="1" thickBot="1">
      <c r="B50" s="413"/>
      <c r="C50" s="413"/>
      <c r="D50" s="413"/>
      <c r="E50" s="413"/>
      <c r="F50" s="413"/>
      <c r="G50" s="413"/>
      <c r="H50" s="413"/>
      <c r="I50" s="413"/>
      <c r="J50" s="413"/>
      <c r="K50" s="414"/>
      <c r="L50" s="414"/>
      <c r="M50" s="414"/>
      <c r="N50" s="414"/>
      <c r="O50" s="414"/>
      <c r="P50" s="414"/>
      <c r="Q50" s="414"/>
      <c r="R50" s="414"/>
      <c r="S50" s="414"/>
      <c r="T50" s="347"/>
      <c r="U50" s="348"/>
      <c r="V50" s="348"/>
      <c r="W50" s="348"/>
      <c r="X50" s="348"/>
      <c r="Y50" s="348"/>
      <c r="Z50" s="348"/>
      <c r="AA50" s="348"/>
      <c r="AB50" s="348"/>
      <c r="AC50" s="348"/>
      <c r="AD50" s="348"/>
      <c r="AE50" s="348"/>
      <c r="AF50" s="349"/>
      <c r="AG50" s="428"/>
      <c r="AH50" s="429"/>
      <c r="AI50" s="429"/>
      <c r="AJ50" s="429"/>
      <c r="AK50" s="429"/>
      <c r="AL50" s="429"/>
      <c r="AM50" s="429"/>
      <c r="AN50" s="429"/>
      <c r="AO50" s="430"/>
      <c r="AP50" s="347"/>
      <c r="AQ50" s="348"/>
      <c r="AR50" s="348"/>
      <c r="AS50" s="348"/>
      <c r="AT50" s="348"/>
      <c r="AU50" s="348"/>
      <c r="AV50" s="349"/>
      <c r="AW50" s="413"/>
      <c r="AX50" s="413"/>
      <c r="AY50" s="413"/>
      <c r="AZ50" s="347"/>
      <c r="BA50" s="348"/>
      <c r="BB50" s="348"/>
      <c r="BC50" s="348"/>
      <c r="BD50" s="348"/>
      <c r="BE50" s="349"/>
      <c r="BF50" s="420"/>
      <c r="BG50" s="421"/>
      <c r="BH50" s="411"/>
      <c r="BI50" s="412"/>
    </row>
    <row r="51" spans="2:64" ht="15" customHeight="1" thickTop="1" thickBot="1">
      <c r="B51" s="413" t="s">
        <v>35</v>
      </c>
      <c r="C51" s="413"/>
      <c r="D51" s="413"/>
      <c r="E51" s="413"/>
      <c r="F51" s="413"/>
      <c r="G51" s="413"/>
      <c r="H51" s="413"/>
      <c r="I51" s="413"/>
      <c r="J51" s="413"/>
      <c r="K51" s="414" t="s">
        <v>133</v>
      </c>
      <c r="L51" s="414"/>
      <c r="M51" s="414"/>
      <c r="N51" s="414"/>
      <c r="O51" s="414"/>
      <c r="P51" s="414"/>
      <c r="Q51" s="414"/>
      <c r="R51" s="414"/>
      <c r="S51" s="414"/>
      <c r="T51" s="413"/>
      <c r="U51" s="413"/>
      <c r="V51" s="413"/>
      <c r="W51" s="413"/>
      <c r="X51" s="413"/>
      <c r="Y51" s="413"/>
      <c r="Z51" s="413"/>
      <c r="AA51" s="413"/>
      <c r="AB51" s="413"/>
      <c r="AC51" s="413"/>
      <c r="AD51" s="413"/>
      <c r="AE51" s="413"/>
      <c r="AF51" s="413"/>
      <c r="AG51" s="413"/>
      <c r="AH51" s="413"/>
      <c r="AI51" s="413"/>
      <c r="AJ51" s="413"/>
      <c r="AK51" s="413"/>
      <c r="AL51" s="413"/>
      <c r="AM51" s="413"/>
      <c r="AN51" s="413"/>
      <c r="AO51" s="413"/>
      <c r="AP51" s="341"/>
      <c r="AQ51" s="342"/>
      <c r="AR51" s="342"/>
      <c r="AS51" s="342"/>
      <c r="AT51" s="342"/>
      <c r="AU51" s="342"/>
      <c r="AV51" s="343"/>
      <c r="AW51" s="413"/>
      <c r="AX51" s="413"/>
      <c r="AY51" s="413"/>
      <c r="AZ51" s="341" t="s">
        <v>181</v>
      </c>
      <c r="BA51" s="342"/>
      <c r="BB51" s="342"/>
      <c r="BC51" s="342"/>
      <c r="BD51" s="342"/>
      <c r="BE51" s="343"/>
      <c r="BF51" s="416">
        <f>IFERROR(BF48+B279,"-")</f>
        <v>43</v>
      </c>
      <c r="BG51" s="417"/>
      <c r="BH51" s="407" t="str">
        <f>IFERROR(BF51/(N231*0.06),"-")</f>
        <v>-</v>
      </c>
      <c r="BI51" s="408"/>
    </row>
    <row r="52" spans="2:64" ht="15" customHeight="1" thickTop="1" thickBot="1">
      <c r="B52" s="413"/>
      <c r="C52" s="413"/>
      <c r="D52" s="413"/>
      <c r="E52" s="413"/>
      <c r="F52" s="413"/>
      <c r="G52" s="413"/>
      <c r="H52" s="413"/>
      <c r="I52" s="413"/>
      <c r="J52" s="413"/>
      <c r="K52" s="414"/>
      <c r="L52" s="414"/>
      <c r="M52" s="414"/>
      <c r="N52" s="414"/>
      <c r="O52" s="414"/>
      <c r="P52" s="414"/>
      <c r="Q52" s="414"/>
      <c r="R52" s="414"/>
      <c r="S52" s="414"/>
      <c r="T52" s="413"/>
      <c r="U52" s="413"/>
      <c r="V52" s="413"/>
      <c r="W52" s="413"/>
      <c r="X52" s="413"/>
      <c r="Y52" s="413"/>
      <c r="Z52" s="413"/>
      <c r="AA52" s="413"/>
      <c r="AB52" s="413"/>
      <c r="AC52" s="413"/>
      <c r="AD52" s="413"/>
      <c r="AE52" s="413"/>
      <c r="AF52" s="413"/>
      <c r="AG52" s="413"/>
      <c r="AH52" s="413"/>
      <c r="AI52" s="413"/>
      <c r="AJ52" s="413"/>
      <c r="AK52" s="413"/>
      <c r="AL52" s="413"/>
      <c r="AM52" s="413"/>
      <c r="AN52" s="413"/>
      <c r="AO52" s="413"/>
      <c r="AP52" s="344"/>
      <c r="AQ52" s="345"/>
      <c r="AR52" s="345"/>
      <c r="AS52" s="345"/>
      <c r="AT52" s="345"/>
      <c r="AU52" s="345"/>
      <c r="AV52" s="346"/>
      <c r="AW52" s="413"/>
      <c r="AX52" s="413"/>
      <c r="AY52" s="413"/>
      <c r="AZ52" s="344"/>
      <c r="BA52" s="345"/>
      <c r="BB52" s="345"/>
      <c r="BC52" s="345"/>
      <c r="BD52" s="345"/>
      <c r="BE52" s="346"/>
      <c r="BF52" s="418"/>
      <c r="BG52" s="419"/>
      <c r="BH52" s="409"/>
      <c r="BI52" s="410"/>
    </row>
    <row r="53" spans="2:64" ht="15" customHeight="1" thickTop="1" thickBot="1">
      <c r="B53" s="413"/>
      <c r="C53" s="413"/>
      <c r="D53" s="413"/>
      <c r="E53" s="413"/>
      <c r="F53" s="413"/>
      <c r="G53" s="413"/>
      <c r="H53" s="413"/>
      <c r="I53" s="413"/>
      <c r="J53" s="413"/>
      <c r="K53" s="414"/>
      <c r="L53" s="414"/>
      <c r="M53" s="414"/>
      <c r="N53" s="414"/>
      <c r="O53" s="414"/>
      <c r="P53" s="414"/>
      <c r="Q53" s="414"/>
      <c r="R53" s="414"/>
      <c r="S53" s="414"/>
      <c r="T53" s="413"/>
      <c r="U53" s="413"/>
      <c r="V53" s="413"/>
      <c r="W53" s="413"/>
      <c r="X53" s="413"/>
      <c r="Y53" s="413"/>
      <c r="Z53" s="413"/>
      <c r="AA53" s="413"/>
      <c r="AB53" s="413"/>
      <c r="AC53" s="413"/>
      <c r="AD53" s="413"/>
      <c r="AE53" s="413"/>
      <c r="AF53" s="413"/>
      <c r="AG53" s="413"/>
      <c r="AH53" s="413"/>
      <c r="AI53" s="413"/>
      <c r="AJ53" s="413"/>
      <c r="AK53" s="413"/>
      <c r="AL53" s="413"/>
      <c r="AM53" s="413"/>
      <c r="AN53" s="413"/>
      <c r="AO53" s="413"/>
      <c r="AP53" s="347"/>
      <c r="AQ53" s="348"/>
      <c r="AR53" s="348"/>
      <c r="AS53" s="348"/>
      <c r="AT53" s="348"/>
      <c r="AU53" s="348"/>
      <c r="AV53" s="349"/>
      <c r="AW53" s="413"/>
      <c r="AX53" s="413"/>
      <c r="AY53" s="413"/>
      <c r="AZ53" s="347"/>
      <c r="BA53" s="348"/>
      <c r="BB53" s="348"/>
      <c r="BC53" s="348"/>
      <c r="BD53" s="348"/>
      <c r="BE53" s="349"/>
      <c r="BF53" s="420"/>
      <c r="BG53" s="421"/>
      <c r="BH53" s="411"/>
      <c r="BI53" s="412"/>
    </row>
    <row r="54" spans="2:64" ht="15.75" customHeight="1" thickTop="1">
      <c r="B54" s="394" t="s">
        <v>36</v>
      </c>
      <c r="C54" s="395"/>
      <c r="D54" s="395"/>
      <c r="E54" s="395"/>
      <c r="F54" s="395"/>
      <c r="G54" s="395"/>
      <c r="H54" s="395"/>
      <c r="I54" s="395"/>
      <c r="J54" s="395"/>
      <c r="K54" s="395"/>
      <c r="L54" s="395"/>
      <c r="M54" s="395"/>
      <c r="N54" s="395"/>
      <c r="O54" s="395"/>
      <c r="P54" s="395"/>
      <c r="Q54" s="395"/>
      <c r="R54" s="395"/>
      <c r="S54" s="395"/>
      <c r="T54" s="395"/>
      <c r="U54" s="395"/>
      <c r="V54" s="395"/>
      <c r="W54" s="395"/>
      <c r="X54" s="395"/>
      <c r="Y54" s="395"/>
      <c r="Z54" s="395"/>
      <c r="AA54" s="395"/>
      <c r="AB54" s="395"/>
      <c r="AC54" s="395"/>
      <c r="AD54" s="395"/>
      <c r="AE54" s="395"/>
      <c r="AF54" s="395"/>
      <c r="AG54" s="395" t="s">
        <v>37</v>
      </c>
      <c r="AH54" s="395"/>
      <c r="AI54" s="395"/>
      <c r="AJ54" s="395"/>
      <c r="AK54" s="395"/>
      <c r="AL54" s="395"/>
      <c r="AM54" s="395"/>
      <c r="AN54" s="395"/>
      <c r="AO54" s="395"/>
      <c r="AP54" s="395"/>
      <c r="AQ54" s="395"/>
      <c r="AR54" s="395"/>
      <c r="AS54" s="395"/>
      <c r="AT54" s="395"/>
      <c r="AU54" s="395"/>
      <c r="AV54" s="395"/>
      <c r="AW54" s="395"/>
      <c r="AX54" s="395"/>
      <c r="AY54" s="395"/>
      <c r="AZ54" s="395"/>
      <c r="BA54" s="395"/>
      <c r="BB54" s="395"/>
      <c r="BC54" s="395"/>
      <c r="BD54" s="395"/>
      <c r="BE54" s="395"/>
      <c r="BF54" s="395"/>
      <c r="BG54" s="395"/>
      <c r="BH54" s="395"/>
      <c r="BI54" s="400"/>
    </row>
    <row r="55" spans="2:64" ht="15" customHeight="1">
      <c r="B55" s="396"/>
      <c r="C55" s="397"/>
      <c r="D55" s="397"/>
      <c r="E55" s="397"/>
      <c r="F55" s="397"/>
      <c r="G55" s="397"/>
      <c r="H55" s="397"/>
      <c r="I55" s="397"/>
      <c r="J55" s="397"/>
      <c r="K55" s="397"/>
      <c r="L55" s="397"/>
      <c r="M55" s="397"/>
      <c r="N55" s="397"/>
      <c r="O55" s="397"/>
      <c r="P55" s="397"/>
      <c r="Q55" s="397"/>
      <c r="R55" s="397"/>
      <c r="S55" s="397"/>
      <c r="T55" s="397"/>
      <c r="U55" s="397"/>
      <c r="V55" s="397"/>
      <c r="W55" s="397"/>
      <c r="X55" s="397"/>
      <c r="Y55" s="397"/>
      <c r="Z55" s="397"/>
      <c r="AA55" s="397"/>
      <c r="AB55" s="397"/>
      <c r="AC55" s="397"/>
      <c r="AD55" s="397"/>
      <c r="AE55" s="397"/>
      <c r="AF55" s="397"/>
      <c r="AG55" s="397"/>
      <c r="AH55" s="397"/>
      <c r="AI55" s="397"/>
      <c r="AJ55" s="397"/>
      <c r="AK55" s="397"/>
      <c r="AL55" s="397"/>
      <c r="AM55" s="397"/>
      <c r="AN55" s="397"/>
      <c r="AO55" s="397"/>
      <c r="AP55" s="397"/>
      <c r="AQ55" s="397"/>
      <c r="AR55" s="397"/>
      <c r="AS55" s="397"/>
      <c r="AT55" s="397"/>
      <c r="AU55" s="397"/>
      <c r="AV55" s="397"/>
      <c r="AW55" s="397"/>
      <c r="AX55" s="397"/>
      <c r="AY55" s="397"/>
      <c r="AZ55" s="397"/>
      <c r="BA55" s="397"/>
      <c r="BB55" s="397"/>
      <c r="BC55" s="397"/>
      <c r="BD55" s="397"/>
      <c r="BE55" s="397"/>
      <c r="BF55" s="397"/>
      <c r="BG55" s="397"/>
      <c r="BH55" s="397"/>
      <c r="BI55" s="401"/>
    </row>
    <row r="56" spans="2:64" ht="15" customHeight="1">
      <c r="B56" s="396"/>
      <c r="C56" s="397"/>
      <c r="D56" s="397"/>
      <c r="E56" s="397"/>
      <c r="F56" s="397"/>
      <c r="G56" s="397"/>
      <c r="H56" s="397"/>
      <c r="I56" s="397"/>
      <c r="J56" s="397"/>
      <c r="K56" s="397"/>
      <c r="L56" s="397"/>
      <c r="M56" s="397"/>
      <c r="N56" s="397"/>
      <c r="O56" s="397"/>
      <c r="P56" s="397"/>
      <c r="Q56" s="397"/>
      <c r="R56" s="397"/>
      <c r="S56" s="397"/>
      <c r="T56" s="397"/>
      <c r="U56" s="397"/>
      <c r="V56" s="397"/>
      <c r="W56" s="397"/>
      <c r="X56" s="397"/>
      <c r="Y56" s="397"/>
      <c r="Z56" s="397"/>
      <c r="AA56" s="397"/>
      <c r="AB56" s="397"/>
      <c r="AC56" s="397"/>
      <c r="AD56" s="397"/>
      <c r="AE56" s="397"/>
      <c r="AF56" s="397"/>
      <c r="AG56" s="397"/>
      <c r="AH56" s="397"/>
      <c r="AI56" s="397"/>
      <c r="AJ56" s="397"/>
      <c r="AK56" s="397"/>
      <c r="AL56" s="397"/>
      <c r="AM56" s="397"/>
      <c r="AN56" s="397"/>
      <c r="AO56" s="397"/>
      <c r="AP56" s="397"/>
      <c r="AQ56" s="397"/>
      <c r="AR56" s="397"/>
      <c r="AS56" s="397"/>
      <c r="AT56" s="397"/>
      <c r="AU56" s="397"/>
      <c r="AV56" s="397"/>
      <c r="AW56" s="397"/>
      <c r="AX56" s="397"/>
      <c r="AY56" s="397"/>
      <c r="AZ56" s="397"/>
      <c r="BA56" s="397"/>
      <c r="BB56" s="397"/>
      <c r="BC56" s="397"/>
      <c r="BD56" s="397"/>
      <c r="BE56" s="397"/>
      <c r="BF56" s="397"/>
      <c r="BG56" s="397"/>
      <c r="BH56" s="397"/>
      <c r="BI56" s="401"/>
    </row>
    <row r="57" spans="2:64" ht="15.75" customHeight="1" thickBot="1">
      <c r="B57" s="398"/>
      <c r="C57" s="399"/>
      <c r="D57" s="399"/>
      <c r="E57" s="399"/>
      <c r="F57" s="399"/>
      <c r="G57" s="399"/>
      <c r="H57" s="399"/>
      <c r="I57" s="399"/>
      <c r="J57" s="399"/>
      <c r="K57" s="399"/>
      <c r="L57" s="399"/>
      <c r="M57" s="399"/>
      <c r="N57" s="399"/>
      <c r="O57" s="399"/>
      <c r="P57" s="399"/>
      <c r="Q57" s="399"/>
      <c r="R57" s="399"/>
      <c r="S57" s="399"/>
      <c r="T57" s="399"/>
      <c r="U57" s="399"/>
      <c r="V57" s="399"/>
      <c r="W57" s="399"/>
      <c r="X57" s="399"/>
      <c r="Y57" s="399"/>
      <c r="Z57" s="399"/>
      <c r="AA57" s="399"/>
      <c r="AB57" s="399"/>
      <c r="AC57" s="399"/>
      <c r="AD57" s="399"/>
      <c r="AE57" s="399"/>
      <c r="AF57" s="399"/>
      <c r="AG57" s="399"/>
      <c r="AH57" s="399"/>
      <c r="AI57" s="399"/>
      <c r="AJ57" s="399"/>
      <c r="AK57" s="399"/>
      <c r="AL57" s="399"/>
      <c r="AM57" s="399"/>
      <c r="AN57" s="399"/>
      <c r="AO57" s="399"/>
      <c r="AP57" s="399"/>
      <c r="AQ57" s="399"/>
      <c r="AR57" s="399"/>
      <c r="AS57" s="399"/>
      <c r="AT57" s="399"/>
      <c r="AU57" s="399"/>
      <c r="AV57" s="399"/>
      <c r="AW57" s="399"/>
      <c r="AX57" s="399"/>
      <c r="AY57" s="399"/>
      <c r="AZ57" s="399"/>
      <c r="BA57" s="399"/>
      <c r="BB57" s="399"/>
      <c r="BC57" s="399"/>
      <c r="BD57" s="399"/>
      <c r="BE57" s="399"/>
      <c r="BF57" s="399"/>
      <c r="BG57" s="399"/>
      <c r="BH57" s="399"/>
      <c r="BI57" s="402"/>
    </row>
    <row r="58" spans="2:64" ht="16.5" customHeight="1" thickTop="1" thickBot="1">
      <c r="B58" s="403" t="s">
        <v>182</v>
      </c>
      <c r="C58" s="403"/>
      <c r="D58" s="403"/>
      <c r="E58" s="403"/>
      <c r="F58" s="403"/>
      <c r="G58" s="403"/>
      <c r="H58" s="403"/>
      <c r="I58" s="403"/>
      <c r="J58" s="403"/>
      <c r="K58" s="403"/>
      <c r="L58" s="403"/>
      <c r="M58" s="403"/>
      <c r="N58" s="403"/>
      <c r="O58" s="403"/>
      <c r="P58" s="403"/>
      <c r="Q58" s="403"/>
      <c r="R58" s="403"/>
      <c r="S58" s="403"/>
      <c r="T58" s="403"/>
      <c r="U58" s="403"/>
      <c r="V58" s="403"/>
      <c r="W58" s="403"/>
      <c r="X58" s="403"/>
      <c r="Y58" s="403"/>
      <c r="Z58" s="403"/>
      <c r="AA58" s="403"/>
      <c r="AB58" s="403"/>
      <c r="AC58" s="403"/>
      <c r="AD58" s="403"/>
      <c r="AE58" s="403"/>
      <c r="AF58" s="403"/>
      <c r="AG58" s="403"/>
      <c r="AH58" s="403"/>
      <c r="AI58" s="403"/>
      <c r="AJ58" s="403"/>
      <c r="AK58" s="403"/>
      <c r="AL58" s="403"/>
      <c r="AM58" s="403"/>
      <c r="AN58" s="403"/>
      <c r="AO58" s="403"/>
      <c r="AP58" s="403"/>
      <c r="AQ58" s="403"/>
      <c r="AR58" s="403"/>
      <c r="AS58" s="403"/>
      <c r="AT58" s="403"/>
      <c r="AU58" s="403"/>
      <c r="AV58" s="403"/>
      <c r="AW58" s="403"/>
      <c r="AX58" s="403"/>
      <c r="AY58" s="403"/>
      <c r="AZ58" s="403"/>
      <c r="BA58" s="403"/>
      <c r="BB58" s="403"/>
      <c r="BC58" s="403"/>
      <c r="BD58" s="403"/>
      <c r="BE58" s="403"/>
      <c r="BF58" s="403"/>
      <c r="BG58" s="403"/>
      <c r="BH58" s="403"/>
      <c r="BI58" s="403"/>
    </row>
    <row r="59" spans="2:64" ht="16.5" customHeight="1" thickTop="1" thickBot="1">
      <c r="B59" s="404"/>
      <c r="C59" s="404"/>
      <c r="D59" s="404"/>
      <c r="E59" s="404"/>
      <c r="F59" s="404"/>
      <c r="G59" s="404"/>
      <c r="H59" s="404"/>
      <c r="I59" s="404"/>
      <c r="J59" s="404"/>
      <c r="K59" s="404"/>
      <c r="L59" s="404"/>
      <c r="M59" s="404"/>
      <c r="N59" s="404"/>
      <c r="O59" s="404"/>
      <c r="P59" s="404"/>
      <c r="Q59" s="404"/>
      <c r="R59" s="404"/>
      <c r="S59" s="404"/>
      <c r="T59" s="404"/>
      <c r="U59" s="404"/>
      <c r="V59" s="404"/>
      <c r="W59" s="404"/>
      <c r="X59" s="404"/>
      <c r="Y59" s="404"/>
      <c r="Z59" s="404"/>
      <c r="AA59" s="404"/>
      <c r="AB59" s="404"/>
      <c r="AC59" s="404"/>
      <c r="AD59" s="404"/>
      <c r="AE59" s="404"/>
      <c r="AF59" s="404"/>
      <c r="AG59" s="404"/>
      <c r="AH59" s="404"/>
      <c r="AI59" s="404"/>
      <c r="AJ59" s="404"/>
      <c r="AK59" s="404"/>
      <c r="AL59" s="404"/>
      <c r="AM59" s="404"/>
      <c r="AN59" s="404"/>
      <c r="AO59" s="404"/>
      <c r="AP59" s="404"/>
      <c r="AQ59" s="404"/>
      <c r="AR59" s="404"/>
      <c r="AS59" s="404"/>
      <c r="AT59" s="404"/>
      <c r="AU59" s="404"/>
      <c r="AV59" s="404"/>
      <c r="AW59" s="404"/>
      <c r="AX59" s="404"/>
      <c r="AY59" s="404"/>
      <c r="AZ59" s="404"/>
      <c r="BA59" s="404"/>
      <c r="BB59" s="404"/>
      <c r="BC59" s="404"/>
      <c r="BD59" s="404"/>
      <c r="BE59" s="404"/>
      <c r="BF59" s="404"/>
      <c r="BG59" s="404"/>
      <c r="BH59" s="404"/>
      <c r="BI59" s="404"/>
    </row>
    <row r="60" spans="2:64" ht="15" customHeight="1" thickTop="1" thickBot="1">
      <c r="B60" s="209" t="s">
        <v>38</v>
      </c>
      <c r="C60" s="210"/>
      <c r="D60" s="210"/>
      <c r="E60" s="210"/>
      <c r="F60" s="210"/>
      <c r="G60" s="210"/>
      <c r="H60" s="210"/>
      <c r="I60" s="210"/>
      <c r="J60" s="210"/>
      <c r="K60" s="210"/>
      <c r="L60" s="211"/>
      <c r="M60" s="405">
        <v>0.25</v>
      </c>
      <c r="N60" s="182"/>
      <c r="O60" s="182"/>
      <c r="P60" s="182"/>
      <c r="Q60" s="405">
        <v>0.45833333333333331</v>
      </c>
      <c r="R60" s="182"/>
      <c r="S60" s="182"/>
      <c r="T60" s="182"/>
      <c r="U60" s="405">
        <v>0.625</v>
      </c>
      <c r="V60" s="182"/>
      <c r="W60" s="182"/>
      <c r="X60" s="182"/>
      <c r="Y60" s="406" t="s">
        <v>131</v>
      </c>
      <c r="Z60" s="406"/>
      <c r="AA60" s="406"/>
      <c r="AB60" s="406"/>
      <c r="AC60" s="405" t="s">
        <v>39</v>
      </c>
      <c r="AD60" s="182"/>
      <c r="AE60" s="182"/>
      <c r="AF60" s="182"/>
      <c r="AG60" s="182" t="s">
        <v>40</v>
      </c>
      <c r="AH60" s="182"/>
      <c r="AI60" s="182"/>
      <c r="AJ60" s="182"/>
      <c r="AK60" s="182"/>
      <c r="AL60" s="182"/>
      <c r="AM60" s="182"/>
      <c r="AN60" s="182"/>
      <c r="AO60" s="182"/>
      <c r="AP60" s="182" t="s">
        <v>41</v>
      </c>
      <c r="AQ60" s="182"/>
      <c r="AR60" s="182"/>
      <c r="AS60" s="182"/>
      <c r="AT60" s="170" t="s">
        <v>42</v>
      </c>
      <c r="AU60" s="170"/>
      <c r="AV60" s="170"/>
      <c r="AW60" s="182" t="s">
        <v>43</v>
      </c>
      <c r="AX60" s="182"/>
      <c r="AY60" s="182"/>
      <c r="AZ60" s="182"/>
      <c r="BA60" s="182"/>
      <c r="BB60" s="182"/>
      <c r="BC60" s="58" t="s">
        <v>44</v>
      </c>
      <c r="BD60" s="60"/>
      <c r="BE60" s="387" t="s">
        <v>45</v>
      </c>
      <c r="BF60" s="388"/>
      <c r="BG60" s="182" t="s">
        <v>46</v>
      </c>
      <c r="BH60" s="182"/>
      <c r="BI60" s="182"/>
      <c r="BJ60" s="386" t="s">
        <v>255</v>
      </c>
      <c r="BK60" s="386"/>
      <c r="BL60" s="386"/>
    </row>
    <row r="61" spans="2:64" ht="15" customHeight="1" thickTop="1" thickBot="1">
      <c r="B61" s="212"/>
      <c r="C61" s="213"/>
      <c r="D61" s="213"/>
      <c r="E61" s="213"/>
      <c r="F61" s="213"/>
      <c r="G61" s="213"/>
      <c r="H61" s="213"/>
      <c r="I61" s="213"/>
      <c r="J61" s="213"/>
      <c r="K61" s="213"/>
      <c r="L61" s="214"/>
      <c r="M61" s="182"/>
      <c r="N61" s="182"/>
      <c r="O61" s="182"/>
      <c r="P61" s="182"/>
      <c r="Q61" s="182"/>
      <c r="R61" s="182"/>
      <c r="S61" s="182"/>
      <c r="T61" s="182"/>
      <c r="U61" s="182"/>
      <c r="V61" s="182"/>
      <c r="W61" s="182"/>
      <c r="X61" s="182"/>
      <c r="Y61" s="406"/>
      <c r="Z61" s="406"/>
      <c r="AA61" s="406"/>
      <c r="AB61" s="406"/>
      <c r="AC61" s="182"/>
      <c r="AD61" s="182"/>
      <c r="AE61" s="182"/>
      <c r="AF61" s="182"/>
      <c r="AG61" s="182"/>
      <c r="AH61" s="182"/>
      <c r="AI61" s="182"/>
      <c r="AJ61" s="182"/>
      <c r="AK61" s="182"/>
      <c r="AL61" s="182"/>
      <c r="AM61" s="182"/>
      <c r="AN61" s="182"/>
      <c r="AO61" s="182"/>
      <c r="AP61" s="182"/>
      <c r="AQ61" s="182"/>
      <c r="AR61" s="182"/>
      <c r="AS61" s="182"/>
      <c r="AT61" s="170"/>
      <c r="AU61" s="170"/>
      <c r="AV61" s="170"/>
      <c r="AW61" s="182"/>
      <c r="AX61" s="182"/>
      <c r="AY61" s="182"/>
      <c r="AZ61" s="182"/>
      <c r="BA61" s="182"/>
      <c r="BB61" s="182"/>
      <c r="BC61" s="61"/>
      <c r="BD61" s="63"/>
      <c r="BE61" s="389"/>
      <c r="BF61" s="390"/>
      <c r="BG61" s="182"/>
      <c r="BH61" s="182"/>
      <c r="BI61" s="182"/>
      <c r="BJ61" s="386"/>
      <c r="BK61" s="386"/>
      <c r="BL61" s="386"/>
    </row>
    <row r="62" spans="2:64" ht="15" customHeight="1" thickTop="1" thickBot="1">
      <c r="B62" s="215"/>
      <c r="C62" s="216"/>
      <c r="D62" s="216"/>
      <c r="E62" s="216"/>
      <c r="F62" s="216"/>
      <c r="G62" s="216"/>
      <c r="H62" s="216"/>
      <c r="I62" s="216"/>
      <c r="J62" s="216"/>
      <c r="K62" s="216"/>
      <c r="L62" s="217"/>
      <c r="M62" s="182"/>
      <c r="N62" s="182"/>
      <c r="O62" s="182"/>
      <c r="P62" s="182"/>
      <c r="Q62" s="182"/>
      <c r="R62" s="182"/>
      <c r="S62" s="182"/>
      <c r="T62" s="182"/>
      <c r="U62" s="182"/>
      <c r="V62" s="182"/>
      <c r="W62" s="182"/>
      <c r="X62" s="182"/>
      <c r="Y62" s="406"/>
      <c r="Z62" s="406"/>
      <c r="AA62" s="406"/>
      <c r="AB62" s="406"/>
      <c r="AC62" s="182"/>
      <c r="AD62" s="182"/>
      <c r="AE62" s="182"/>
      <c r="AF62" s="182"/>
      <c r="AG62" s="182"/>
      <c r="AH62" s="182"/>
      <c r="AI62" s="182"/>
      <c r="AJ62" s="182"/>
      <c r="AK62" s="182"/>
      <c r="AL62" s="182"/>
      <c r="AM62" s="182"/>
      <c r="AN62" s="182"/>
      <c r="AO62" s="182"/>
      <c r="AP62" s="182"/>
      <c r="AQ62" s="182"/>
      <c r="AR62" s="182"/>
      <c r="AS62" s="182"/>
      <c r="AT62" s="170"/>
      <c r="AU62" s="170"/>
      <c r="AV62" s="170"/>
      <c r="AW62" s="182"/>
      <c r="AX62" s="182"/>
      <c r="AY62" s="182"/>
      <c r="AZ62" s="182"/>
      <c r="BA62" s="182"/>
      <c r="BB62" s="182"/>
      <c r="BC62" s="61"/>
      <c r="BD62" s="63"/>
      <c r="BE62" s="389"/>
      <c r="BF62" s="390"/>
      <c r="BG62" s="182"/>
      <c r="BH62" s="182"/>
      <c r="BI62" s="182"/>
      <c r="BJ62" s="386"/>
      <c r="BK62" s="386"/>
      <c r="BL62" s="386"/>
    </row>
    <row r="63" spans="2:64" ht="15" customHeight="1" thickTop="1" thickBot="1">
      <c r="B63" s="209" t="s">
        <v>47</v>
      </c>
      <c r="C63" s="210"/>
      <c r="D63" s="210"/>
      <c r="E63" s="210"/>
      <c r="F63" s="210"/>
      <c r="G63" s="210"/>
      <c r="H63" s="210"/>
      <c r="I63" s="210"/>
      <c r="J63" s="210"/>
      <c r="K63" s="210"/>
      <c r="L63" s="211"/>
      <c r="M63" s="194" t="s">
        <v>183</v>
      </c>
      <c r="N63" s="219"/>
      <c r="O63" s="219"/>
      <c r="P63" s="195"/>
      <c r="Q63" s="194" t="s">
        <v>183</v>
      </c>
      <c r="R63" s="219"/>
      <c r="S63" s="219"/>
      <c r="T63" s="195"/>
      <c r="U63" s="194" t="s">
        <v>183</v>
      </c>
      <c r="V63" s="219"/>
      <c r="W63" s="219"/>
      <c r="X63" s="195"/>
      <c r="Y63" s="194" t="s">
        <v>183</v>
      </c>
      <c r="Z63" s="219"/>
      <c r="AA63" s="219"/>
      <c r="AB63" s="195"/>
      <c r="AC63" s="188" t="s">
        <v>129</v>
      </c>
      <c r="AD63" s="241"/>
      <c r="AE63" s="241"/>
      <c r="AF63" s="189"/>
      <c r="AG63" s="182"/>
      <c r="AH63" s="182"/>
      <c r="AI63" s="182"/>
      <c r="AJ63" s="182"/>
      <c r="AK63" s="182"/>
      <c r="AL63" s="182"/>
      <c r="AM63" s="182"/>
      <c r="AN63" s="182"/>
      <c r="AO63" s="182"/>
      <c r="AP63" s="182"/>
      <c r="AQ63" s="182"/>
      <c r="AR63" s="182"/>
      <c r="AS63" s="182"/>
      <c r="AT63" s="170"/>
      <c r="AU63" s="170"/>
      <c r="AV63" s="170"/>
      <c r="AW63" s="182" t="s">
        <v>48</v>
      </c>
      <c r="AX63" s="182"/>
      <c r="AY63" s="182" t="s">
        <v>49</v>
      </c>
      <c r="AZ63" s="182"/>
      <c r="BA63" s="182" t="s">
        <v>50</v>
      </c>
      <c r="BB63" s="182"/>
      <c r="BC63" s="61"/>
      <c r="BD63" s="63"/>
      <c r="BE63" s="389"/>
      <c r="BF63" s="390"/>
      <c r="BG63" s="182"/>
      <c r="BH63" s="182"/>
      <c r="BI63" s="182"/>
      <c r="BJ63" s="386"/>
      <c r="BK63" s="386"/>
      <c r="BL63" s="386"/>
    </row>
    <row r="64" spans="2:64" ht="15.75" customHeight="1" thickTop="1" thickBot="1">
      <c r="B64" s="212"/>
      <c r="C64" s="213"/>
      <c r="D64" s="213"/>
      <c r="E64" s="213"/>
      <c r="F64" s="213"/>
      <c r="G64" s="213"/>
      <c r="H64" s="213"/>
      <c r="I64" s="213"/>
      <c r="J64" s="213"/>
      <c r="K64" s="213"/>
      <c r="L64" s="214"/>
      <c r="M64" s="196"/>
      <c r="N64" s="220"/>
      <c r="O64" s="220"/>
      <c r="P64" s="197"/>
      <c r="Q64" s="196"/>
      <c r="R64" s="220"/>
      <c r="S64" s="220"/>
      <c r="T64" s="197"/>
      <c r="U64" s="196"/>
      <c r="V64" s="220"/>
      <c r="W64" s="220"/>
      <c r="X64" s="197"/>
      <c r="Y64" s="196"/>
      <c r="Z64" s="220"/>
      <c r="AA64" s="220"/>
      <c r="AB64" s="197"/>
      <c r="AC64" s="190"/>
      <c r="AD64" s="242"/>
      <c r="AE64" s="242"/>
      <c r="AF64" s="191"/>
      <c r="AG64" s="182"/>
      <c r="AH64" s="182"/>
      <c r="AI64" s="182"/>
      <c r="AJ64" s="182"/>
      <c r="AK64" s="182"/>
      <c r="AL64" s="182"/>
      <c r="AM64" s="182"/>
      <c r="AN64" s="182"/>
      <c r="AO64" s="182"/>
      <c r="AP64" s="182"/>
      <c r="AQ64" s="182"/>
      <c r="AR64" s="182"/>
      <c r="AS64" s="182"/>
      <c r="AT64" s="170"/>
      <c r="AU64" s="170"/>
      <c r="AV64" s="170"/>
      <c r="AW64" s="182"/>
      <c r="AX64" s="182"/>
      <c r="AY64" s="182"/>
      <c r="AZ64" s="182"/>
      <c r="BA64" s="182"/>
      <c r="BB64" s="182"/>
      <c r="BC64" s="61"/>
      <c r="BD64" s="63"/>
      <c r="BE64" s="389"/>
      <c r="BF64" s="390"/>
      <c r="BG64" s="182"/>
      <c r="BH64" s="182"/>
      <c r="BI64" s="393"/>
      <c r="BJ64" s="386"/>
      <c r="BK64" s="386"/>
      <c r="BL64" s="386"/>
    </row>
    <row r="65" spans="2:66" ht="15" customHeight="1" thickTop="1" thickBot="1">
      <c r="B65" s="215"/>
      <c r="C65" s="216"/>
      <c r="D65" s="216"/>
      <c r="E65" s="216"/>
      <c r="F65" s="216"/>
      <c r="G65" s="216"/>
      <c r="H65" s="216"/>
      <c r="I65" s="216"/>
      <c r="J65" s="216"/>
      <c r="K65" s="216"/>
      <c r="L65" s="217"/>
      <c r="M65" s="198"/>
      <c r="N65" s="221"/>
      <c r="O65" s="221"/>
      <c r="P65" s="199"/>
      <c r="Q65" s="198"/>
      <c r="R65" s="221"/>
      <c r="S65" s="221"/>
      <c r="T65" s="199"/>
      <c r="U65" s="198"/>
      <c r="V65" s="221"/>
      <c r="W65" s="221"/>
      <c r="X65" s="199"/>
      <c r="Y65" s="198"/>
      <c r="Z65" s="221"/>
      <c r="AA65" s="221"/>
      <c r="AB65" s="199"/>
      <c r="AC65" s="192"/>
      <c r="AD65" s="243"/>
      <c r="AE65" s="243"/>
      <c r="AF65" s="193"/>
      <c r="AG65" s="182"/>
      <c r="AH65" s="182"/>
      <c r="AI65" s="182"/>
      <c r="AJ65" s="182"/>
      <c r="AK65" s="182"/>
      <c r="AL65" s="182"/>
      <c r="AM65" s="182"/>
      <c r="AN65" s="182"/>
      <c r="AO65" s="182"/>
      <c r="AP65" s="182"/>
      <c r="AQ65" s="182"/>
      <c r="AR65" s="182"/>
      <c r="AS65" s="182"/>
      <c r="AT65" s="170"/>
      <c r="AU65" s="170"/>
      <c r="AV65" s="170"/>
      <c r="AW65" s="182"/>
      <c r="AX65" s="182"/>
      <c r="AY65" s="182"/>
      <c r="AZ65" s="182"/>
      <c r="BA65" s="182"/>
      <c r="BB65" s="182"/>
      <c r="BC65" s="64"/>
      <c r="BD65" s="66"/>
      <c r="BE65" s="391"/>
      <c r="BF65" s="392"/>
      <c r="BG65" s="182"/>
      <c r="BH65" s="182"/>
      <c r="BI65" s="393"/>
      <c r="BJ65" s="386"/>
      <c r="BK65" s="386"/>
      <c r="BL65" s="386"/>
      <c r="BN65" s="2"/>
    </row>
    <row r="66" spans="2:66" ht="15" customHeight="1" thickTop="1">
      <c r="B66" s="209" t="s">
        <v>138</v>
      </c>
      <c r="C66" s="210"/>
      <c r="D66" s="210"/>
      <c r="E66" s="210"/>
      <c r="F66" s="210"/>
      <c r="G66" s="210"/>
      <c r="H66" s="210"/>
      <c r="I66" s="210"/>
      <c r="J66" s="210"/>
      <c r="K66" s="210"/>
      <c r="L66" s="211"/>
      <c r="M66" s="497">
        <v>1066</v>
      </c>
      <c r="N66" s="498"/>
      <c r="O66" s="498"/>
      <c r="P66" s="499"/>
      <c r="Q66" s="194">
        <v>1066</v>
      </c>
      <c r="R66" s="219"/>
      <c r="S66" s="219"/>
      <c r="T66" s="195"/>
      <c r="U66" s="194">
        <v>1066</v>
      </c>
      <c r="V66" s="219"/>
      <c r="W66" s="219"/>
      <c r="X66" s="195"/>
      <c r="Y66" s="194">
        <v>1066</v>
      </c>
      <c r="Z66" s="219"/>
      <c r="AA66" s="219"/>
      <c r="AB66" s="195"/>
      <c r="AC66" s="188" t="s">
        <v>129</v>
      </c>
      <c r="AD66" s="241"/>
      <c r="AE66" s="241"/>
      <c r="AF66" s="189"/>
      <c r="AG66" s="323" t="s">
        <v>254</v>
      </c>
      <c r="AH66" s="324"/>
      <c r="AI66" s="324"/>
      <c r="AJ66" s="324"/>
      <c r="AK66" s="324"/>
      <c r="AL66" s="324"/>
      <c r="AM66" s="324"/>
      <c r="AN66" s="324"/>
      <c r="AO66" s="325"/>
      <c r="AP66" s="200" t="s">
        <v>128</v>
      </c>
      <c r="AQ66" s="206"/>
      <c r="AR66" s="206"/>
      <c r="AS66" s="201"/>
      <c r="AT66" s="200">
        <f>'18.02'!AT66+AY66</f>
        <v>33</v>
      </c>
      <c r="AU66" s="206"/>
      <c r="AV66" s="201"/>
      <c r="AW66" s="188">
        <f>'18.02'!BG66</f>
        <v>11</v>
      </c>
      <c r="AX66" s="189"/>
      <c r="AY66" s="188"/>
      <c r="AZ66" s="189"/>
      <c r="BA66" s="200"/>
      <c r="BB66" s="201"/>
      <c r="BC66" s="269">
        <f>'18.02'!BC66+BA66</f>
        <v>11</v>
      </c>
      <c r="BD66" s="270"/>
      <c r="BE66" s="200">
        <f>'18.02'!BE66+BA66</f>
        <v>22</v>
      </c>
      <c r="BF66" s="201"/>
      <c r="BG66" s="200">
        <f>AT66-BE66</f>
        <v>11</v>
      </c>
      <c r="BH66" s="206"/>
      <c r="BI66" s="201"/>
      <c r="BJ66" s="254">
        <f>((LEFT(AP66,FIND(" ",AP66)-1)*BC66)/$S$279)</f>
        <v>84.615384615384613</v>
      </c>
      <c r="BK66" s="255"/>
      <c r="BL66" s="256"/>
      <c r="BN66" s="2"/>
    </row>
    <row r="67" spans="2:66" ht="15" customHeight="1">
      <c r="B67" s="212"/>
      <c r="C67" s="213"/>
      <c r="D67" s="213"/>
      <c r="E67" s="213"/>
      <c r="F67" s="213"/>
      <c r="G67" s="213"/>
      <c r="H67" s="213"/>
      <c r="I67" s="213"/>
      <c r="J67" s="213"/>
      <c r="K67" s="213"/>
      <c r="L67" s="214"/>
      <c r="M67" s="500"/>
      <c r="N67" s="501"/>
      <c r="O67" s="501"/>
      <c r="P67" s="502"/>
      <c r="Q67" s="196"/>
      <c r="R67" s="220"/>
      <c r="S67" s="220"/>
      <c r="T67" s="197"/>
      <c r="U67" s="196"/>
      <c r="V67" s="220"/>
      <c r="W67" s="220"/>
      <c r="X67" s="197"/>
      <c r="Y67" s="196"/>
      <c r="Z67" s="220"/>
      <c r="AA67" s="220"/>
      <c r="AB67" s="197"/>
      <c r="AC67" s="190"/>
      <c r="AD67" s="242"/>
      <c r="AE67" s="242"/>
      <c r="AF67" s="191"/>
      <c r="AG67" s="326"/>
      <c r="AH67" s="327"/>
      <c r="AI67" s="327"/>
      <c r="AJ67" s="327"/>
      <c r="AK67" s="327"/>
      <c r="AL67" s="327"/>
      <c r="AM67" s="327"/>
      <c r="AN67" s="327"/>
      <c r="AO67" s="328"/>
      <c r="AP67" s="202"/>
      <c r="AQ67" s="207"/>
      <c r="AR67" s="207"/>
      <c r="AS67" s="203"/>
      <c r="AT67" s="202"/>
      <c r="AU67" s="207"/>
      <c r="AV67" s="203"/>
      <c r="AW67" s="190"/>
      <c r="AX67" s="191"/>
      <c r="AY67" s="190"/>
      <c r="AZ67" s="191"/>
      <c r="BA67" s="202"/>
      <c r="BB67" s="203"/>
      <c r="BC67" s="271"/>
      <c r="BD67" s="272"/>
      <c r="BE67" s="202"/>
      <c r="BF67" s="203"/>
      <c r="BG67" s="202"/>
      <c r="BH67" s="207"/>
      <c r="BI67" s="203"/>
      <c r="BJ67" s="257"/>
      <c r="BK67" s="258"/>
      <c r="BL67" s="259"/>
      <c r="BN67" s="2"/>
    </row>
    <row r="68" spans="2:66" ht="15" customHeight="1" thickBot="1">
      <c r="B68" s="215"/>
      <c r="C68" s="216"/>
      <c r="D68" s="216"/>
      <c r="E68" s="216"/>
      <c r="F68" s="216"/>
      <c r="G68" s="216"/>
      <c r="H68" s="216"/>
      <c r="I68" s="216"/>
      <c r="J68" s="216"/>
      <c r="K68" s="216"/>
      <c r="L68" s="217"/>
      <c r="M68" s="503"/>
      <c r="N68" s="504"/>
      <c r="O68" s="504"/>
      <c r="P68" s="505"/>
      <c r="Q68" s="198"/>
      <c r="R68" s="221"/>
      <c r="S68" s="221"/>
      <c r="T68" s="199"/>
      <c r="U68" s="198"/>
      <c r="V68" s="221"/>
      <c r="W68" s="221"/>
      <c r="X68" s="199"/>
      <c r="Y68" s="198"/>
      <c r="Z68" s="221"/>
      <c r="AA68" s="221"/>
      <c r="AB68" s="199"/>
      <c r="AC68" s="192"/>
      <c r="AD68" s="243"/>
      <c r="AE68" s="243"/>
      <c r="AF68" s="193"/>
      <c r="AG68" s="329"/>
      <c r="AH68" s="330"/>
      <c r="AI68" s="330"/>
      <c r="AJ68" s="330"/>
      <c r="AK68" s="330"/>
      <c r="AL68" s="330"/>
      <c r="AM68" s="330"/>
      <c r="AN68" s="330"/>
      <c r="AO68" s="331"/>
      <c r="AP68" s="204"/>
      <c r="AQ68" s="208"/>
      <c r="AR68" s="208"/>
      <c r="AS68" s="205"/>
      <c r="AT68" s="204"/>
      <c r="AU68" s="208"/>
      <c r="AV68" s="205"/>
      <c r="AW68" s="192"/>
      <c r="AX68" s="193"/>
      <c r="AY68" s="192"/>
      <c r="AZ68" s="193"/>
      <c r="BA68" s="204"/>
      <c r="BB68" s="205"/>
      <c r="BC68" s="273"/>
      <c r="BD68" s="274"/>
      <c r="BE68" s="204"/>
      <c r="BF68" s="205"/>
      <c r="BG68" s="204"/>
      <c r="BH68" s="208"/>
      <c r="BI68" s="205"/>
      <c r="BJ68" s="260"/>
      <c r="BK68" s="261"/>
      <c r="BL68" s="262"/>
      <c r="BN68" s="2"/>
    </row>
    <row r="69" spans="2:66" ht="15" customHeight="1" thickTop="1">
      <c r="B69" s="341" t="s">
        <v>53</v>
      </c>
      <c r="C69" s="342"/>
      <c r="D69" s="342"/>
      <c r="E69" s="342"/>
      <c r="F69" s="342"/>
      <c r="G69" s="342"/>
      <c r="H69" s="342"/>
      <c r="I69" s="342"/>
      <c r="J69" s="342"/>
      <c r="K69" s="342"/>
      <c r="L69" s="343"/>
      <c r="M69" s="563" t="s">
        <v>339</v>
      </c>
      <c r="N69" s="564"/>
      <c r="O69" s="564"/>
      <c r="P69" s="565"/>
      <c r="Q69" s="563" t="s">
        <v>339</v>
      </c>
      <c r="R69" s="564"/>
      <c r="S69" s="564"/>
      <c r="T69" s="565"/>
      <c r="U69" s="563" t="s">
        <v>339</v>
      </c>
      <c r="V69" s="564"/>
      <c r="W69" s="564"/>
      <c r="X69" s="565"/>
      <c r="Y69" s="563" t="s">
        <v>339</v>
      </c>
      <c r="Z69" s="564"/>
      <c r="AA69" s="564"/>
      <c r="AB69" s="565"/>
      <c r="AC69" s="507" t="s">
        <v>339</v>
      </c>
      <c r="AD69" s="572"/>
      <c r="AE69" s="572"/>
      <c r="AF69" s="508"/>
      <c r="AG69" s="323" t="s">
        <v>162</v>
      </c>
      <c r="AH69" s="324"/>
      <c r="AI69" s="324"/>
      <c r="AJ69" s="324"/>
      <c r="AK69" s="324"/>
      <c r="AL69" s="324"/>
      <c r="AM69" s="324"/>
      <c r="AN69" s="324"/>
      <c r="AO69" s="325"/>
      <c r="AP69" s="269" t="s">
        <v>128</v>
      </c>
      <c r="AQ69" s="275"/>
      <c r="AR69" s="275"/>
      <c r="AS69" s="270"/>
      <c r="AT69" s="200">
        <f>'18.02'!AT69+AY69</f>
        <v>4</v>
      </c>
      <c r="AU69" s="206"/>
      <c r="AV69" s="201"/>
      <c r="AW69" s="188">
        <f>'18.02'!BG69</f>
        <v>4</v>
      </c>
      <c r="AX69" s="189"/>
      <c r="AY69" s="188"/>
      <c r="AZ69" s="189"/>
      <c r="BA69" s="200"/>
      <c r="BB69" s="201"/>
      <c r="BC69" s="269">
        <f>'18.02'!BC69+BA69</f>
        <v>0</v>
      </c>
      <c r="BD69" s="270"/>
      <c r="BE69" s="200">
        <f>'18.02'!BE69+BA69</f>
        <v>0</v>
      </c>
      <c r="BF69" s="201"/>
      <c r="BG69" s="200">
        <f>AT69-BE69</f>
        <v>4</v>
      </c>
      <c r="BH69" s="206"/>
      <c r="BI69" s="201"/>
      <c r="BJ69" s="254">
        <f>((LEFT(AP69,FIND(" ",AP69)-1)*BC69)/$S$279)</f>
        <v>0</v>
      </c>
      <c r="BK69" s="255"/>
      <c r="BL69" s="256"/>
      <c r="BM69" s="1"/>
      <c r="BN69" s="2"/>
    </row>
    <row r="70" spans="2:66" ht="15.75" customHeight="1">
      <c r="B70" s="344"/>
      <c r="C70" s="345"/>
      <c r="D70" s="345"/>
      <c r="E70" s="345"/>
      <c r="F70" s="345"/>
      <c r="G70" s="345"/>
      <c r="H70" s="345"/>
      <c r="I70" s="345"/>
      <c r="J70" s="345"/>
      <c r="K70" s="345"/>
      <c r="L70" s="346"/>
      <c r="M70" s="566"/>
      <c r="N70" s="567"/>
      <c r="O70" s="567"/>
      <c r="P70" s="568"/>
      <c r="Q70" s="566"/>
      <c r="R70" s="567"/>
      <c r="S70" s="567"/>
      <c r="T70" s="568"/>
      <c r="U70" s="566"/>
      <c r="V70" s="567"/>
      <c r="W70" s="567"/>
      <c r="X70" s="568"/>
      <c r="Y70" s="566"/>
      <c r="Z70" s="567"/>
      <c r="AA70" s="567"/>
      <c r="AB70" s="568"/>
      <c r="AC70" s="509"/>
      <c r="AD70" s="573"/>
      <c r="AE70" s="573"/>
      <c r="AF70" s="510"/>
      <c r="AG70" s="326"/>
      <c r="AH70" s="327"/>
      <c r="AI70" s="327"/>
      <c r="AJ70" s="327"/>
      <c r="AK70" s="327"/>
      <c r="AL70" s="327"/>
      <c r="AM70" s="327"/>
      <c r="AN70" s="327"/>
      <c r="AO70" s="328"/>
      <c r="AP70" s="271"/>
      <c r="AQ70" s="276"/>
      <c r="AR70" s="276"/>
      <c r="AS70" s="272"/>
      <c r="AT70" s="202"/>
      <c r="AU70" s="207"/>
      <c r="AV70" s="203"/>
      <c r="AW70" s="190"/>
      <c r="AX70" s="191"/>
      <c r="AY70" s="190"/>
      <c r="AZ70" s="191"/>
      <c r="BA70" s="202"/>
      <c r="BB70" s="203"/>
      <c r="BC70" s="271"/>
      <c r="BD70" s="272"/>
      <c r="BE70" s="202"/>
      <c r="BF70" s="203"/>
      <c r="BG70" s="202"/>
      <c r="BH70" s="207"/>
      <c r="BI70" s="203"/>
      <c r="BJ70" s="257"/>
      <c r="BK70" s="258"/>
      <c r="BL70" s="259"/>
      <c r="BM70" s="1"/>
      <c r="BN70" s="2"/>
    </row>
    <row r="71" spans="2:66" ht="15" customHeight="1" thickBot="1">
      <c r="B71" s="347"/>
      <c r="C71" s="348"/>
      <c r="D71" s="348"/>
      <c r="E71" s="348"/>
      <c r="F71" s="348"/>
      <c r="G71" s="348"/>
      <c r="H71" s="348"/>
      <c r="I71" s="348"/>
      <c r="J71" s="348"/>
      <c r="K71" s="348"/>
      <c r="L71" s="349"/>
      <c r="M71" s="569"/>
      <c r="N71" s="570"/>
      <c r="O71" s="570"/>
      <c r="P71" s="571"/>
      <c r="Q71" s="569"/>
      <c r="R71" s="570"/>
      <c r="S71" s="570"/>
      <c r="T71" s="571"/>
      <c r="U71" s="569"/>
      <c r="V71" s="570"/>
      <c r="W71" s="570"/>
      <c r="X71" s="571"/>
      <c r="Y71" s="569"/>
      <c r="Z71" s="570"/>
      <c r="AA71" s="570"/>
      <c r="AB71" s="571"/>
      <c r="AC71" s="511"/>
      <c r="AD71" s="574"/>
      <c r="AE71" s="574"/>
      <c r="AF71" s="512"/>
      <c r="AG71" s="329"/>
      <c r="AH71" s="330"/>
      <c r="AI71" s="330"/>
      <c r="AJ71" s="330"/>
      <c r="AK71" s="330"/>
      <c r="AL71" s="330"/>
      <c r="AM71" s="330"/>
      <c r="AN71" s="330"/>
      <c r="AO71" s="331"/>
      <c r="AP71" s="273"/>
      <c r="AQ71" s="277"/>
      <c r="AR71" s="277"/>
      <c r="AS71" s="274"/>
      <c r="AT71" s="204"/>
      <c r="AU71" s="208"/>
      <c r="AV71" s="205"/>
      <c r="AW71" s="192"/>
      <c r="AX71" s="193"/>
      <c r="AY71" s="192"/>
      <c r="AZ71" s="193"/>
      <c r="BA71" s="204"/>
      <c r="BB71" s="205"/>
      <c r="BC71" s="273"/>
      <c r="BD71" s="274"/>
      <c r="BE71" s="204"/>
      <c r="BF71" s="205"/>
      <c r="BG71" s="204"/>
      <c r="BH71" s="208"/>
      <c r="BI71" s="205"/>
      <c r="BJ71" s="260"/>
      <c r="BK71" s="261"/>
      <c r="BL71" s="262"/>
      <c r="BM71" s="1"/>
      <c r="BN71" s="2"/>
    </row>
    <row r="72" spans="2:66" ht="15" customHeight="1" thickTop="1">
      <c r="B72" s="209" t="s">
        <v>253</v>
      </c>
      <c r="C72" s="210"/>
      <c r="D72" s="210"/>
      <c r="E72" s="210"/>
      <c r="F72" s="210"/>
      <c r="G72" s="210"/>
      <c r="H72" s="210"/>
      <c r="I72" s="210"/>
      <c r="J72" s="210"/>
      <c r="K72" s="210"/>
      <c r="L72" s="211"/>
      <c r="M72" s="194">
        <v>15</v>
      </c>
      <c r="N72" s="219"/>
      <c r="O72" s="219"/>
      <c r="P72" s="195"/>
      <c r="Q72" s="194">
        <v>15</v>
      </c>
      <c r="R72" s="219"/>
      <c r="S72" s="219"/>
      <c r="T72" s="195"/>
      <c r="U72" s="194">
        <v>15</v>
      </c>
      <c r="V72" s="219"/>
      <c r="W72" s="219"/>
      <c r="X72" s="195"/>
      <c r="Y72" s="194">
        <v>15</v>
      </c>
      <c r="Z72" s="219"/>
      <c r="AA72" s="219"/>
      <c r="AB72" s="195"/>
      <c r="AC72" s="188" t="s">
        <v>129</v>
      </c>
      <c r="AD72" s="241"/>
      <c r="AE72" s="241"/>
      <c r="AF72" s="189"/>
      <c r="AG72" s="323" t="s">
        <v>163</v>
      </c>
      <c r="AH72" s="324"/>
      <c r="AI72" s="324"/>
      <c r="AJ72" s="324"/>
      <c r="AK72" s="324"/>
      <c r="AL72" s="324"/>
      <c r="AM72" s="324"/>
      <c r="AN72" s="324"/>
      <c r="AO72" s="325"/>
      <c r="AP72" s="269" t="s">
        <v>128</v>
      </c>
      <c r="AQ72" s="275"/>
      <c r="AR72" s="275"/>
      <c r="AS72" s="270"/>
      <c r="AT72" s="200">
        <f>'18.02'!AT72+AY72</f>
        <v>6</v>
      </c>
      <c r="AU72" s="206"/>
      <c r="AV72" s="201"/>
      <c r="AW72" s="188">
        <f>'18.02'!BG72</f>
        <v>6</v>
      </c>
      <c r="AX72" s="189"/>
      <c r="AY72" s="593"/>
      <c r="AZ72" s="594"/>
      <c r="BA72" s="200"/>
      <c r="BB72" s="201"/>
      <c r="BC72" s="269">
        <f>'18.02'!BC72+BA72</f>
        <v>0</v>
      </c>
      <c r="BD72" s="270"/>
      <c r="BE72" s="200">
        <f>'18.02'!BE72+BA72</f>
        <v>0</v>
      </c>
      <c r="BF72" s="201"/>
      <c r="BG72" s="200">
        <f>AT72-BE72</f>
        <v>6</v>
      </c>
      <c r="BH72" s="206"/>
      <c r="BI72" s="201"/>
      <c r="BJ72" s="254">
        <f>((LEFT(AP72,FIND(" ",AP72)-1)*BC72)/$S$279)</f>
        <v>0</v>
      </c>
      <c r="BK72" s="255"/>
      <c r="BL72" s="256"/>
      <c r="BM72" s="1"/>
      <c r="BN72" s="2"/>
    </row>
    <row r="73" spans="2:66" ht="15" customHeight="1">
      <c r="B73" s="212"/>
      <c r="C73" s="213"/>
      <c r="D73" s="213"/>
      <c r="E73" s="213"/>
      <c r="F73" s="213"/>
      <c r="G73" s="213"/>
      <c r="H73" s="213"/>
      <c r="I73" s="213"/>
      <c r="J73" s="213"/>
      <c r="K73" s="213"/>
      <c r="L73" s="214"/>
      <c r="M73" s="196"/>
      <c r="N73" s="220"/>
      <c r="O73" s="220"/>
      <c r="P73" s="197"/>
      <c r="Q73" s="196"/>
      <c r="R73" s="220"/>
      <c r="S73" s="220"/>
      <c r="T73" s="197"/>
      <c r="U73" s="196"/>
      <c r="V73" s="220"/>
      <c r="W73" s="220"/>
      <c r="X73" s="197"/>
      <c r="Y73" s="196"/>
      <c r="Z73" s="220"/>
      <c r="AA73" s="220"/>
      <c r="AB73" s="197"/>
      <c r="AC73" s="190"/>
      <c r="AD73" s="242"/>
      <c r="AE73" s="242"/>
      <c r="AF73" s="191"/>
      <c r="AG73" s="326"/>
      <c r="AH73" s="327"/>
      <c r="AI73" s="327"/>
      <c r="AJ73" s="327"/>
      <c r="AK73" s="327"/>
      <c r="AL73" s="327"/>
      <c r="AM73" s="327"/>
      <c r="AN73" s="327"/>
      <c r="AO73" s="328"/>
      <c r="AP73" s="271"/>
      <c r="AQ73" s="276"/>
      <c r="AR73" s="276"/>
      <c r="AS73" s="272"/>
      <c r="AT73" s="202"/>
      <c r="AU73" s="207"/>
      <c r="AV73" s="203"/>
      <c r="AW73" s="190"/>
      <c r="AX73" s="191"/>
      <c r="AY73" s="595"/>
      <c r="AZ73" s="596"/>
      <c r="BA73" s="202"/>
      <c r="BB73" s="203"/>
      <c r="BC73" s="271"/>
      <c r="BD73" s="272"/>
      <c r="BE73" s="202"/>
      <c r="BF73" s="203"/>
      <c r="BG73" s="202"/>
      <c r="BH73" s="207"/>
      <c r="BI73" s="203"/>
      <c r="BJ73" s="257"/>
      <c r="BK73" s="258"/>
      <c r="BL73" s="259"/>
      <c r="BM73" s="1"/>
      <c r="BN73" s="2"/>
    </row>
    <row r="74" spans="2:66" ht="19.5" customHeight="1" thickBot="1">
      <c r="B74" s="215"/>
      <c r="C74" s="216"/>
      <c r="D74" s="216"/>
      <c r="E74" s="216"/>
      <c r="F74" s="216"/>
      <c r="G74" s="216"/>
      <c r="H74" s="216"/>
      <c r="I74" s="216"/>
      <c r="J74" s="216"/>
      <c r="K74" s="216"/>
      <c r="L74" s="217"/>
      <c r="M74" s="198"/>
      <c r="N74" s="221"/>
      <c r="O74" s="221"/>
      <c r="P74" s="199"/>
      <c r="Q74" s="198"/>
      <c r="R74" s="221"/>
      <c r="S74" s="221"/>
      <c r="T74" s="199"/>
      <c r="U74" s="198"/>
      <c r="V74" s="221"/>
      <c r="W74" s="221"/>
      <c r="X74" s="199"/>
      <c r="Y74" s="198"/>
      <c r="Z74" s="221"/>
      <c r="AA74" s="221"/>
      <c r="AB74" s="199"/>
      <c r="AC74" s="192"/>
      <c r="AD74" s="243"/>
      <c r="AE74" s="243"/>
      <c r="AF74" s="193"/>
      <c r="AG74" s="329"/>
      <c r="AH74" s="330"/>
      <c r="AI74" s="330"/>
      <c r="AJ74" s="330"/>
      <c r="AK74" s="330"/>
      <c r="AL74" s="330"/>
      <c r="AM74" s="330"/>
      <c r="AN74" s="330"/>
      <c r="AO74" s="331"/>
      <c r="AP74" s="273"/>
      <c r="AQ74" s="277"/>
      <c r="AR74" s="277"/>
      <c r="AS74" s="274"/>
      <c r="AT74" s="204"/>
      <c r="AU74" s="208"/>
      <c r="AV74" s="205"/>
      <c r="AW74" s="192"/>
      <c r="AX74" s="193"/>
      <c r="AY74" s="597"/>
      <c r="AZ74" s="598"/>
      <c r="BA74" s="204"/>
      <c r="BB74" s="205"/>
      <c r="BC74" s="273"/>
      <c r="BD74" s="274"/>
      <c r="BE74" s="204"/>
      <c r="BF74" s="205"/>
      <c r="BG74" s="204"/>
      <c r="BH74" s="208"/>
      <c r="BI74" s="205"/>
      <c r="BJ74" s="260"/>
      <c r="BK74" s="261"/>
      <c r="BL74" s="262"/>
      <c r="BM74" s="1"/>
      <c r="BN74" s="2"/>
    </row>
    <row r="75" spans="2:66" ht="15" customHeight="1" thickTop="1">
      <c r="B75" s="341" t="s">
        <v>252</v>
      </c>
      <c r="C75" s="342"/>
      <c r="D75" s="342"/>
      <c r="E75" s="342"/>
      <c r="F75" s="342"/>
      <c r="G75" s="342"/>
      <c r="H75" s="342"/>
      <c r="I75" s="342"/>
      <c r="J75" s="342"/>
      <c r="K75" s="342"/>
      <c r="L75" s="343"/>
      <c r="M75" s="350">
        <v>1.1599999999999999</v>
      </c>
      <c r="N75" s="351"/>
      <c r="O75" s="351"/>
      <c r="P75" s="352"/>
      <c r="Q75" s="350">
        <v>1.1599999999999999</v>
      </c>
      <c r="R75" s="219"/>
      <c r="S75" s="219"/>
      <c r="T75" s="195"/>
      <c r="U75" s="350">
        <v>1.1599999999999999</v>
      </c>
      <c r="V75" s="219"/>
      <c r="W75" s="219"/>
      <c r="X75" s="195"/>
      <c r="Y75" s="350">
        <v>1.1599999999999999</v>
      </c>
      <c r="Z75" s="219"/>
      <c r="AA75" s="219"/>
      <c r="AB75" s="195"/>
      <c r="AC75" s="296" t="s">
        <v>400</v>
      </c>
      <c r="AD75" s="297"/>
      <c r="AE75" s="297"/>
      <c r="AF75" s="298"/>
      <c r="AG75" s="323" t="s">
        <v>51</v>
      </c>
      <c r="AH75" s="324"/>
      <c r="AI75" s="324"/>
      <c r="AJ75" s="324"/>
      <c r="AK75" s="324"/>
      <c r="AL75" s="324"/>
      <c r="AM75" s="324"/>
      <c r="AN75" s="324"/>
      <c r="AO75" s="325"/>
      <c r="AP75" s="269" t="s">
        <v>52</v>
      </c>
      <c r="AQ75" s="275"/>
      <c r="AR75" s="275"/>
      <c r="AS75" s="270"/>
      <c r="AT75" s="200">
        <f>'18.02'!AT75+AY75</f>
        <v>61</v>
      </c>
      <c r="AU75" s="206"/>
      <c r="AV75" s="201"/>
      <c r="AW75" s="188">
        <f>'18.02'!BG75</f>
        <v>61</v>
      </c>
      <c r="AX75" s="189"/>
      <c r="AY75" s="188"/>
      <c r="AZ75" s="189"/>
      <c r="BA75" s="200"/>
      <c r="BB75" s="201"/>
      <c r="BC75" s="269">
        <f>'18.02'!BC75+BA75</f>
        <v>0</v>
      </c>
      <c r="BD75" s="270"/>
      <c r="BE75" s="200">
        <f>'18.02'!BE75+BA75</f>
        <v>0</v>
      </c>
      <c r="BF75" s="201"/>
      <c r="BG75" s="200">
        <f>AT75-BE75</f>
        <v>61</v>
      </c>
      <c r="BH75" s="206"/>
      <c r="BI75" s="201"/>
      <c r="BJ75" s="254">
        <f>((LEFT(AP75,FIND(" ",AP75)-1)*BC75)/$S$279)</f>
        <v>0</v>
      </c>
      <c r="BK75" s="255"/>
      <c r="BL75" s="256"/>
      <c r="BM75" s="1"/>
      <c r="BN75" s="2"/>
    </row>
    <row r="76" spans="2:66" ht="15" customHeight="1">
      <c r="B76" s="344"/>
      <c r="C76" s="345"/>
      <c r="D76" s="345"/>
      <c r="E76" s="345"/>
      <c r="F76" s="345"/>
      <c r="G76" s="345"/>
      <c r="H76" s="345"/>
      <c r="I76" s="345"/>
      <c r="J76" s="345"/>
      <c r="K76" s="345"/>
      <c r="L76" s="346"/>
      <c r="M76" s="353"/>
      <c r="N76" s="354"/>
      <c r="O76" s="354"/>
      <c r="P76" s="355"/>
      <c r="Q76" s="196"/>
      <c r="R76" s="220"/>
      <c r="S76" s="220"/>
      <c r="T76" s="197"/>
      <c r="U76" s="196"/>
      <c r="V76" s="220"/>
      <c r="W76" s="220"/>
      <c r="X76" s="197"/>
      <c r="Y76" s="196"/>
      <c r="Z76" s="220"/>
      <c r="AA76" s="220"/>
      <c r="AB76" s="197"/>
      <c r="AC76" s="299"/>
      <c r="AD76" s="300"/>
      <c r="AE76" s="300"/>
      <c r="AF76" s="301"/>
      <c r="AG76" s="326"/>
      <c r="AH76" s="327"/>
      <c r="AI76" s="327"/>
      <c r="AJ76" s="327"/>
      <c r="AK76" s="327"/>
      <c r="AL76" s="327"/>
      <c r="AM76" s="327"/>
      <c r="AN76" s="327"/>
      <c r="AO76" s="328"/>
      <c r="AP76" s="271"/>
      <c r="AQ76" s="276"/>
      <c r="AR76" s="276"/>
      <c r="AS76" s="272"/>
      <c r="AT76" s="202"/>
      <c r="AU76" s="207"/>
      <c r="AV76" s="203"/>
      <c r="AW76" s="190"/>
      <c r="AX76" s="191"/>
      <c r="AY76" s="190"/>
      <c r="AZ76" s="191"/>
      <c r="BA76" s="202"/>
      <c r="BB76" s="203"/>
      <c r="BC76" s="271"/>
      <c r="BD76" s="272"/>
      <c r="BE76" s="202"/>
      <c r="BF76" s="203"/>
      <c r="BG76" s="202"/>
      <c r="BH76" s="207"/>
      <c r="BI76" s="203"/>
      <c r="BJ76" s="257"/>
      <c r="BK76" s="258"/>
      <c r="BL76" s="259"/>
      <c r="BM76" s="1"/>
      <c r="BN76" s="2"/>
    </row>
    <row r="77" spans="2:66" ht="15" customHeight="1" thickBot="1">
      <c r="B77" s="347"/>
      <c r="C77" s="348"/>
      <c r="D77" s="348"/>
      <c r="E77" s="348"/>
      <c r="F77" s="348"/>
      <c r="G77" s="348"/>
      <c r="H77" s="348"/>
      <c r="I77" s="348"/>
      <c r="J77" s="348"/>
      <c r="K77" s="348"/>
      <c r="L77" s="349"/>
      <c r="M77" s="356"/>
      <c r="N77" s="357"/>
      <c r="O77" s="357"/>
      <c r="P77" s="358"/>
      <c r="Q77" s="198"/>
      <c r="R77" s="221"/>
      <c r="S77" s="221"/>
      <c r="T77" s="199"/>
      <c r="U77" s="198"/>
      <c r="V77" s="221"/>
      <c r="W77" s="221"/>
      <c r="X77" s="199"/>
      <c r="Y77" s="198"/>
      <c r="Z77" s="221"/>
      <c r="AA77" s="221"/>
      <c r="AB77" s="199"/>
      <c r="AC77" s="302"/>
      <c r="AD77" s="303"/>
      <c r="AE77" s="303"/>
      <c r="AF77" s="304"/>
      <c r="AG77" s="329"/>
      <c r="AH77" s="330"/>
      <c r="AI77" s="330"/>
      <c r="AJ77" s="330"/>
      <c r="AK77" s="330"/>
      <c r="AL77" s="330"/>
      <c r="AM77" s="330"/>
      <c r="AN77" s="330"/>
      <c r="AO77" s="331"/>
      <c r="AP77" s="273"/>
      <c r="AQ77" s="277"/>
      <c r="AR77" s="277"/>
      <c r="AS77" s="274"/>
      <c r="AT77" s="204"/>
      <c r="AU77" s="208"/>
      <c r="AV77" s="205"/>
      <c r="AW77" s="192"/>
      <c r="AX77" s="193"/>
      <c r="AY77" s="192"/>
      <c r="AZ77" s="193"/>
      <c r="BA77" s="204"/>
      <c r="BB77" s="205"/>
      <c r="BC77" s="273"/>
      <c r="BD77" s="274"/>
      <c r="BE77" s="204"/>
      <c r="BF77" s="205"/>
      <c r="BG77" s="204"/>
      <c r="BH77" s="208"/>
      <c r="BI77" s="205"/>
      <c r="BJ77" s="260"/>
      <c r="BK77" s="261"/>
      <c r="BL77" s="262"/>
      <c r="BM77" s="1"/>
      <c r="BN77" s="2"/>
    </row>
    <row r="78" spans="2:66" ht="15" customHeight="1" thickTop="1">
      <c r="B78" s="209" t="s">
        <v>251</v>
      </c>
      <c r="C78" s="210"/>
      <c r="D78" s="210"/>
      <c r="E78" s="210"/>
      <c r="F78" s="210"/>
      <c r="G78" s="210"/>
      <c r="H78" s="210"/>
      <c r="I78" s="210"/>
      <c r="J78" s="210"/>
      <c r="K78" s="210"/>
      <c r="L78" s="211"/>
      <c r="M78" s="575">
        <v>56</v>
      </c>
      <c r="N78" s="576"/>
      <c r="O78" s="576"/>
      <c r="P78" s="577"/>
      <c r="Q78" s="575">
        <v>56</v>
      </c>
      <c r="R78" s="576"/>
      <c r="S78" s="576"/>
      <c r="T78" s="577"/>
      <c r="U78" s="575">
        <v>56</v>
      </c>
      <c r="V78" s="576"/>
      <c r="W78" s="576"/>
      <c r="X78" s="577"/>
      <c r="Y78" s="575">
        <v>53</v>
      </c>
      <c r="Z78" s="576"/>
      <c r="AA78" s="576"/>
      <c r="AB78" s="577"/>
      <c r="AC78" s="49" t="s">
        <v>401</v>
      </c>
      <c r="AD78" s="50"/>
      <c r="AE78" s="50"/>
      <c r="AF78" s="51"/>
      <c r="AG78" s="323" t="s">
        <v>250</v>
      </c>
      <c r="AH78" s="324"/>
      <c r="AI78" s="324"/>
      <c r="AJ78" s="324"/>
      <c r="AK78" s="324"/>
      <c r="AL78" s="324"/>
      <c r="AM78" s="324"/>
      <c r="AN78" s="324"/>
      <c r="AO78" s="325"/>
      <c r="AP78" s="269" t="s">
        <v>143</v>
      </c>
      <c r="AQ78" s="275"/>
      <c r="AR78" s="275"/>
      <c r="AS78" s="270"/>
      <c r="AT78" s="200">
        <f>'18.02'!AT78+AY78</f>
        <v>13</v>
      </c>
      <c r="AU78" s="206"/>
      <c r="AV78" s="201"/>
      <c r="AW78" s="188">
        <f>'18.02'!BG78</f>
        <v>0</v>
      </c>
      <c r="AX78" s="189"/>
      <c r="AY78" s="188"/>
      <c r="AZ78" s="189"/>
      <c r="BA78" s="200"/>
      <c r="BB78" s="201"/>
      <c r="BC78" s="269">
        <f>'18.02'!BC78+BA78</f>
        <v>13</v>
      </c>
      <c r="BD78" s="270"/>
      <c r="BE78" s="200">
        <f>'18.02'!BE78+BA78</f>
        <v>13</v>
      </c>
      <c r="BF78" s="201"/>
      <c r="BG78" s="200">
        <f>AT78-BE78</f>
        <v>0</v>
      </c>
      <c r="BH78" s="206"/>
      <c r="BI78" s="201"/>
      <c r="BJ78" s="254">
        <f>((LEFT(AP78,FIND(" ",AP78)-1)*BC78)/$S$279)</f>
        <v>20.8</v>
      </c>
      <c r="BK78" s="255"/>
      <c r="BL78" s="256"/>
      <c r="BM78" s="1"/>
      <c r="BN78" s="2"/>
    </row>
    <row r="79" spans="2:66" ht="15" customHeight="1">
      <c r="B79" s="212"/>
      <c r="C79" s="213"/>
      <c r="D79" s="213"/>
      <c r="E79" s="213"/>
      <c r="F79" s="213"/>
      <c r="G79" s="213"/>
      <c r="H79" s="213"/>
      <c r="I79" s="213"/>
      <c r="J79" s="213"/>
      <c r="K79" s="213"/>
      <c r="L79" s="214"/>
      <c r="M79" s="578"/>
      <c r="N79" s="579"/>
      <c r="O79" s="579"/>
      <c r="P79" s="580"/>
      <c r="Q79" s="578"/>
      <c r="R79" s="579"/>
      <c r="S79" s="579"/>
      <c r="T79" s="580"/>
      <c r="U79" s="578"/>
      <c r="V79" s="579"/>
      <c r="W79" s="579"/>
      <c r="X79" s="580"/>
      <c r="Y79" s="578"/>
      <c r="Z79" s="579"/>
      <c r="AA79" s="579"/>
      <c r="AB79" s="580"/>
      <c r="AC79" s="52"/>
      <c r="AD79" s="53"/>
      <c r="AE79" s="53"/>
      <c r="AF79" s="54"/>
      <c r="AG79" s="326"/>
      <c r="AH79" s="327"/>
      <c r="AI79" s="327"/>
      <c r="AJ79" s="327"/>
      <c r="AK79" s="327"/>
      <c r="AL79" s="327"/>
      <c r="AM79" s="327"/>
      <c r="AN79" s="327"/>
      <c r="AO79" s="328"/>
      <c r="AP79" s="271"/>
      <c r="AQ79" s="276"/>
      <c r="AR79" s="276"/>
      <c r="AS79" s="272"/>
      <c r="AT79" s="202"/>
      <c r="AU79" s="207"/>
      <c r="AV79" s="203"/>
      <c r="AW79" s="190"/>
      <c r="AX79" s="191"/>
      <c r="AY79" s="190"/>
      <c r="AZ79" s="191"/>
      <c r="BA79" s="202"/>
      <c r="BB79" s="203"/>
      <c r="BC79" s="271"/>
      <c r="BD79" s="272"/>
      <c r="BE79" s="202"/>
      <c r="BF79" s="203"/>
      <c r="BG79" s="202"/>
      <c r="BH79" s="207"/>
      <c r="BI79" s="203"/>
      <c r="BJ79" s="257"/>
      <c r="BK79" s="258"/>
      <c r="BL79" s="259"/>
      <c r="BM79" s="1"/>
      <c r="BN79" s="2"/>
    </row>
    <row r="80" spans="2:66" ht="15" customHeight="1" thickBot="1">
      <c r="B80" s="215"/>
      <c r="C80" s="216"/>
      <c r="D80" s="216"/>
      <c r="E80" s="216"/>
      <c r="F80" s="216"/>
      <c r="G80" s="216"/>
      <c r="H80" s="216"/>
      <c r="I80" s="216"/>
      <c r="J80" s="216"/>
      <c r="K80" s="216"/>
      <c r="L80" s="217"/>
      <c r="M80" s="581"/>
      <c r="N80" s="582"/>
      <c r="O80" s="582"/>
      <c r="P80" s="583"/>
      <c r="Q80" s="581"/>
      <c r="R80" s="582"/>
      <c r="S80" s="582"/>
      <c r="T80" s="583"/>
      <c r="U80" s="581"/>
      <c r="V80" s="582"/>
      <c r="W80" s="582"/>
      <c r="X80" s="583"/>
      <c r="Y80" s="581"/>
      <c r="Z80" s="582"/>
      <c r="AA80" s="582"/>
      <c r="AB80" s="583"/>
      <c r="AC80" s="55"/>
      <c r="AD80" s="56"/>
      <c r="AE80" s="56"/>
      <c r="AF80" s="57"/>
      <c r="AG80" s="329"/>
      <c r="AH80" s="330"/>
      <c r="AI80" s="330"/>
      <c r="AJ80" s="330"/>
      <c r="AK80" s="330"/>
      <c r="AL80" s="330"/>
      <c r="AM80" s="330"/>
      <c r="AN80" s="330"/>
      <c r="AO80" s="331"/>
      <c r="AP80" s="273"/>
      <c r="AQ80" s="277"/>
      <c r="AR80" s="277"/>
      <c r="AS80" s="274"/>
      <c r="AT80" s="204"/>
      <c r="AU80" s="208"/>
      <c r="AV80" s="205"/>
      <c r="AW80" s="192"/>
      <c r="AX80" s="193"/>
      <c r="AY80" s="192"/>
      <c r="AZ80" s="193"/>
      <c r="BA80" s="204"/>
      <c r="BB80" s="205"/>
      <c r="BC80" s="273"/>
      <c r="BD80" s="274"/>
      <c r="BE80" s="204"/>
      <c r="BF80" s="205"/>
      <c r="BG80" s="204"/>
      <c r="BH80" s="208"/>
      <c r="BI80" s="205"/>
      <c r="BJ80" s="260"/>
      <c r="BK80" s="261"/>
      <c r="BL80" s="262"/>
      <c r="BM80" s="1"/>
      <c r="BN80" s="2"/>
    </row>
    <row r="81" spans="2:66" ht="15" customHeight="1" thickTop="1">
      <c r="B81" s="209" t="s">
        <v>54</v>
      </c>
      <c r="C81" s="210"/>
      <c r="D81" s="210"/>
      <c r="E81" s="210"/>
      <c r="F81" s="210"/>
      <c r="G81" s="210"/>
      <c r="H81" s="210"/>
      <c r="I81" s="210"/>
      <c r="J81" s="210"/>
      <c r="K81" s="210"/>
      <c r="L81" s="211"/>
      <c r="M81" s="194">
        <v>47</v>
      </c>
      <c r="N81" s="219"/>
      <c r="O81" s="219"/>
      <c r="P81" s="195"/>
      <c r="Q81" s="194">
        <v>47</v>
      </c>
      <c r="R81" s="219"/>
      <c r="S81" s="219"/>
      <c r="T81" s="195"/>
      <c r="U81" s="194">
        <v>47</v>
      </c>
      <c r="V81" s="219"/>
      <c r="W81" s="219"/>
      <c r="X81" s="195"/>
      <c r="Y81" s="194">
        <v>45</v>
      </c>
      <c r="Z81" s="219"/>
      <c r="AA81" s="219"/>
      <c r="AB81" s="195"/>
      <c r="AC81" s="188" t="s">
        <v>129</v>
      </c>
      <c r="AD81" s="241"/>
      <c r="AE81" s="241"/>
      <c r="AF81" s="189"/>
      <c r="AG81" s="323" t="s">
        <v>124</v>
      </c>
      <c r="AH81" s="324"/>
      <c r="AI81" s="324"/>
      <c r="AJ81" s="324"/>
      <c r="AK81" s="324"/>
      <c r="AL81" s="324"/>
      <c r="AM81" s="324"/>
      <c r="AN81" s="324"/>
      <c r="AO81" s="325"/>
      <c r="AP81" s="269" t="s">
        <v>128</v>
      </c>
      <c r="AQ81" s="275"/>
      <c r="AR81" s="275"/>
      <c r="AS81" s="270"/>
      <c r="AT81" s="200">
        <f>'18.02'!AT81+AY81</f>
        <v>12</v>
      </c>
      <c r="AU81" s="206"/>
      <c r="AV81" s="201"/>
      <c r="AW81" s="188">
        <f>'18.02'!BG81</f>
        <v>4</v>
      </c>
      <c r="AX81" s="189"/>
      <c r="AY81" s="188"/>
      <c r="AZ81" s="189"/>
      <c r="BA81" s="200"/>
      <c r="BB81" s="201"/>
      <c r="BC81" s="269">
        <f>'18.02'!BC81+BA81</f>
        <v>8</v>
      </c>
      <c r="BD81" s="270"/>
      <c r="BE81" s="200">
        <f>'18.02'!BE81+BA81</f>
        <v>8</v>
      </c>
      <c r="BF81" s="201"/>
      <c r="BG81" s="200">
        <f>AT81-BE81</f>
        <v>4</v>
      </c>
      <c r="BH81" s="206"/>
      <c r="BI81" s="201"/>
      <c r="BJ81" s="254">
        <f>((LEFT(AP81,FIND(" ",AP81)-1)*BC81)/$S$279)</f>
        <v>61.53846153846154</v>
      </c>
      <c r="BK81" s="255"/>
      <c r="BL81" s="256"/>
      <c r="BM81" s="1"/>
      <c r="BN81" s="2"/>
    </row>
    <row r="82" spans="2:66" ht="4.5" customHeight="1">
      <c r="B82" s="212"/>
      <c r="C82" s="213"/>
      <c r="D82" s="213"/>
      <c r="E82" s="213"/>
      <c r="F82" s="213"/>
      <c r="G82" s="213"/>
      <c r="H82" s="213"/>
      <c r="I82" s="213"/>
      <c r="J82" s="213"/>
      <c r="K82" s="213"/>
      <c r="L82" s="214"/>
      <c r="M82" s="196"/>
      <c r="N82" s="220"/>
      <c r="O82" s="220"/>
      <c r="P82" s="197"/>
      <c r="Q82" s="196"/>
      <c r="R82" s="220"/>
      <c r="S82" s="220"/>
      <c r="T82" s="197"/>
      <c r="U82" s="196"/>
      <c r="V82" s="220"/>
      <c r="W82" s="220"/>
      <c r="X82" s="197"/>
      <c r="Y82" s="196"/>
      <c r="Z82" s="220"/>
      <c r="AA82" s="220"/>
      <c r="AB82" s="197"/>
      <c r="AC82" s="190"/>
      <c r="AD82" s="242"/>
      <c r="AE82" s="242"/>
      <c r="AF82" s="191"/>
      <c r="AG82" s="326"/>
      <c r="AH82" s="327"/>
      <c r="AI82" s="327"/>
      <c r="AJ82" s="327"/>
      <c r="AK82" s="327"/>
      <c r="AL82" s="327"/>
      <c r="AM82" s="327"/>
      <c r="AN82" s="327"/>
      <c r="AO82" s="328"/>
      <c r="AP82" s="271"/>
      <c r="AQ82" s="276"/>
      <c r="AR82" s="276"/>
      <c r="AS82" s="272"/>
      <c r="AT82" s="202"/>
      <c r="AU82" s="207"/>
      <c r="AV82" s="203"/>
      <c r="AW82" s="190"/>
      <c r="AX82" s="191"/>
      <c r="AY82" s="190"/>
      <c r="AZ82" s="191"/>
      <c r="BA82" s="202"/>
      <c r="BB82" s="203"/>
      <c r="BC82" s="271"/>
      <c r="BD82" s="272"/>
      <c r="BE82" s="202"/>
      <c r="BF82" s="203"/>
      <c r="BG82" s="202"/>
      <c r="BH82" s="207"/>
      <c r="BI82" s="203"/>
      <c r="BJ82" s="257"/>
      <c r="BK82" s="258"/>
      <c r="BL82" s="259"/>
      <c r="BM82" s="1"/>
      <c r="BN82" s="2"/>
    </row>
    <row r="83" spans="2:66" ht="24.75" customHeight="1" thickBot="1">
      <c r="B83" s="215"/>
      <c r="C83" s="216"/>
      <c r="D83" s="216"/>
      <c r="E83" s="216"/>
      <c r="F83" s="216"/>
      <c r="G83" s="216"/>
      <c r="H83" s="216"/>
      <c r="I83" s="216"/>
      <c r="J83" s="216"/>
      <c r="K83" s="216"/>
      <c r="L83" s="217"/>
      <c r="M83" s="198"/>
      <c r="N83" s="221"/>
      <c r="O83" s="221"/>
      <c r="P83" s="199"/>
      <c r="Q83" s="198"/>
      <c r="R83" s="221"/>
      <c r="S83" s="221"/>
      <c r="T83" s="199"/>
      <c r="U83" s="198"/>
      <c r="V83" s="221"/>
      <c r="W83" s="221"/>
      <c r="X83" s="199"/>
      <c r="Y83" s="198"/>
      <c r="Z83" s="221"/>
      <c r="AA83" s="221"/>
      <c r="AB83" s="199"/>
      <c r="AC83" s="192"/>
      <c r="AD83" s="243"/>
      <c r="AE83" s="243"/>
      <c r="AF83" s="193"/>
      <c r="AG83" s="329"/>
      <c r="AH83" s="330"/>
      <c r="AI83" s="330"/>
      <c r="AJ83" s="330"/>
      <c r="AK83" s="330"/>
      <c r="AL83" s="330"/>
      <c r="AM83" s="330"/>
      <c r="AN83" s="330"/>
      <c r="AO83" s="331"/>
      <c r="AP83" s="273"/>
      <c r="AQ83" s="277"/>
      <c r="AR83" s="277"/>
      <c r="AS83" s="274"/>
      <c r="AT83" s="204"/>
      <c r="AU83" s="208"/>
      <c r="AV83" s="205"/>
      <c r="AW83" s="192"/>
      <c r="AX83" s="193"/>
      <c r="AY83" s="192"/>
      <c r="AZ83" s="193"/>
      <c r="BA83" s="204"/>
      <c r="BB83" s="205"/>
      <c r="BC83" s="273"/>
      <c r="BD83" s="274"/>
      <c r="BE83" s="204"/>
      <c r="BF83" s="205"/>
      <c r="BG83" s="204"/>
      <c r="BH83" s="208"/>
      <c r="BI83" s="205"/>
      <c r="BJ83" s="260"/>
      <c r="BK83" s="261"/>
      <c r="BL83" s="262"/>
      <c r="BM83" s="1"/>
      <c r="BN83" s="2"/>
    </row>
    <row r="84" spans="2:66" ht="15" customHeight="1" thickTop="1">
      <c r="B84" s="209" t="s">
        <v>55</v>
      </c>
      <c r="C84" s="210"/>
      <c r="D84" s="210"/>
      <c r="E84" s="210"/>
      <c r="F84" s="210"/>
      <c r="G84" s="210"/>
      <c r="H84" s="210"/>
      <c r="I84" s="210"/>
      <c r="J84" s="210"/>
      <c r="K84" s="210"/>
      <c r="L84" s="211"/>
      <c r="M84" s="194">
        <v>31</v>
      </c>
      <c r="N84" s="219"/>
      <c r="O84" s="219"/>
      <c r="P84" s="195"/>
      <c r="Q84" s="194">
        <v>31</v>
      </c>
      <c r="R84" s="219"/>
      <c r="S84" s="219"/>
      <c r="T84" s="195"/>
      <c r="U84" s="194">
        <v>31</v>
      </c>
      <c r="V84" s="219"/>
      <c r="W84" s="219"/>
      <c r="X84" s="195"/>
      <c r="Y84" s="194">
        <v>30</v>
      </c>
      <c r="Z84" s="219"/>
      <c r="AA84" s="219"/>
      <c r="AB84" s="195"/>
      <c r="AC84" s="188" t="s">
        <v>129</v>
      </c>
      <c r="AD84" s="241"/>
      <c r="AE84" s="241"/>
      <c r="AF84" s="189"/>
      <c r="AG84" s="323" t="s">
        <v>139</v>
      </c>
      <c r="AH84" s="324"/>
      <c r="AI84" s="324"/>
      <c r="AJ84" s="324"/>
      <c r="AK84" s="324"/>
      <c r="AL84" s="324"/>
      <c r="AM84" s="324"/>
      <c r="AN84" s="324"/>
      <c r="AO84" s="325"/>
      <c r="AP84" s="269" t="s">
        <v>52</v>
      </c>
      <c r="AQ84" s="275"/>
      <c r="AR84" s="275"/>
      <c r="AS84" s="270"/>
      <c r="AT84" s="200">
        <f>'18.02'!AT84+AY84</f>
        <v>54</v>
      </c>
      <c r="AU84" s="206"/>
      <c r="AV84" s="201"/>
      <c r="AW84" s="188">
        <f>'18.02'!BG84</f>
        <v>44</v>
      </c>
      <c r="AX84" s="189"/>
      <c r="AY84" s="188"/>
      <c r="AZ84" s="189"/>
      <c r="BA84" s="637"/>
      <c r="BB84" s="638"/>
      <c r="BC84" s="269">
        <f>'18.02'!BC84+BA84</f>
        <v>8</v>
      </c>
      <c r="BD84" s="270"/>
      <c r="BE84" s="200">
        <f>'18.02'!BE84+BA84</f>
        <v>10</v>
      </c>
      <c r="BF84" s="201"/>
      <c r="BG84" s="200">
        <f>AT84-BE84</f>
        <v>44</v>
      </c>
      <c r="BH84" s="206"/>
      <c r="BI84" s="201"/>
      <c r="BJ84" s="254">
        <f>((LEFT(AP84,FIND(" ",AP84)-1)*BC84)/$S$279)</f>
        <v>1.5384615384615385</v>
      </c>
      <c r="BK84" s="255"/>
      <c r="BL84" s="256"/>
      <c r="BM84" s="1"/>
      <c r="BN84" s="2"/>
    </row>
    <row r="85" spans="2:66" ht="15" customHeight="1">
      <c r="B85" s="212"/>
      <c r="C85" s="213"/>
      <c r="D85" s="213"/>
      <c r="E85" s="213"/>
      <c r="F85" s="213"/>
      <c r="G85" s="213"/>
      <c r="H85" s="213"/>
      <c r="I85" s="213"/>
      <c r="J85" s="213"/>
      <c r="K85" s="213"/>
      <c r="L85" s="214"/>
      <c r="M85" s="196"/>
      <c r="N85" s="220"/>
      <c r="O85" s="220"/>
      <c r="P85" s="197"/>
      <c r="Q85" s="196"/>
      <c r="R85" s="220"/>
      <c r="S85" s="220"/>
      <c r="T85" s="197"/>
      <c r="U85" s="196"/>
      <c r="V85" s="220"/>
      <c r="W85" s="220"/>
      <c r="X85" s="197"/>
      <c r="Y85" s="196"/>
      <c r="Z85" s="220"/>
      <c r="AA85" s="220"/>
      <c r="AB85" s="197"/>
      <c r="AC85" s="190"/>
      <c r="AD85" s="242"/>
      <c r="AE85" s="242"/>
      <c r="AF85" s="191"/>
      <c r="AG85" s="326"/>
      <c r="AH85" s="327"/>
      <c r="AI85" s="327"/>
      <c r="AJ85" s="327"/>
      <c r="AK85" s="327"/>
      <c r="AL85" s="327"/>
      <c r="AM85" s="327"/>
      <c r="AN85" s="327"/>
      <c r="AO85" s="328"/>
      <c r="AP85" s="271"/>
      <c r="AQ85" s="276"/>
      <c r="AR85" s="276"/>
      <c r="AS85" s="272"/>
      <c r="AT85" s="202"/>
      <c r="AU85" s="207"/>
      <c r="AV85" s="203"/>
      <c r="AW85" s="190"/>
      <c r="AX85" s="191"/>
      <c r="AY85" s="190"/>
      <c r="AZ85" s="191"/>
      <c r="BA85" s="639"/>
      <c r="BB85" s="640"/>
      <c r="BC85" s="271"/>
      <c r="BD85" s="272"/>
      <c r="BE85" s="202"/>
      <c r="BF85" s="203"/>
      <c r="BG85" s="202"/>
      <c r="BH85" s="207"/>
      <c r="BI85" s="203"/>
      <c r="BJ85" s="257"/>
      <c r="BK85" s="258"/>
      <c r="BL85" s="259"/>
      <c r="BM85" s="1"/>
      <c r="BN85" s="2"/>
    </row>
    <row r="86" spans="2:66" ht="15" customHeight="1" thickBot="1">
      <c r="B86" s="215"/>
      <c r="C86" s="216"/>
      <c r="D86" s="216"/>
      <c r="E86" s="216"/>
      <c r="F86" s="216"/>
      <c r="G86" s="216"/>
      <c r="H86" s="216"/>
      <c r="I86" s="216"/>
      <c r="J86" s="216"/>
      <c r="K86" s="216"/>
      <c r="L86" s="217"/>
      <c r="M86" s="198"/>
      <c r="N86" s="221"/>
      <c r="O86" s="221"/>
      <c r="P86" s="199"/>
      <c r="Q86" s="198"/>
      <c r="R86" s="221"/>
      <c r="S86" s="221"/>
      <c r="T86" s="199"/>
      <c r="U86" s="198"/>
      <c r="V86" s="221"/>
      <c r="W86" s="221"/>
      <c r="X86" s="199"/>
      <c r="Y86" s="198"/>
      <c r="Z86" s="221"/>
      <c r="AA86" s="221"/>
      <c r="AB86" s="199"/>
      <c r="AC86" s="192"/>
      <c r="AD86" s="243"/>
      <c r="AE86" s="243"/>
      <c r="AF86" s="193"/>
      <c r="AG86" s="329"/>
      <c r="AH86" s="330"/>
      <c r="AI86" s="330"/>
      <c r="AJ86" s="330"/>
      <c r="AK86" s="330"/>
      <c r="AL86" s="330"/>
      <c r="AM86" s="330"/>
      <c r="AN86" s="330"/>
      <c r="AO86" s="331"/>
      <c r="AP86" s="273"/>
      <c r="AQ86" s="277"/>
      <c r="AR86" s="277"/>
      <c r="AS86" s="274"/>
      <c r="AT86" s="204"/>
      <c r="AU86" s="208"/>
      <c r="AV86" s="205"/>
      <c r="AW86" s="192"/>
      <c r="AX86" s="193"/>
      <c r="AY86" s="192"/>
      <c r="AZ86" s="193"/>
      <c r="BA86" s="641"/>
      <c r="BB86" s="642"/>
      <c r="BC86" s="273"/>
      <c r="BD86" s="274"/>
      <c r="BE86" s="204"/>
      <c r="BF86" s="205"/>
      <c r="BG86" s="204"/>
      <c r="BH86" s="208"/>
      <c r="BI86" s="205"/>
      <c r="BJ86" s="260"/>
      <c r="BK86" s="261"/>
      <c r="BL86" s="262"/>
      <c r="BM86" s="1"/>
      <c r="BN86" s="2"/>
    </row>
    <row r="87" spans="2:66" ht="15" customHeight="1" thickTop="1">
      <c r="B87" s="209" t="s">
        <v>56</v>
      </c>
      <c r="C87" s="210"/>
      <c r="D87" s="210"/>
      <c r="E87" s="210"/>
      <c r="F87" s="210"/>
      <c r="G87" s="210"/>
      <c r="H87" s="210"/>
      <c r="I87" s="210"/>
      <c r="J87" s="210"/>
      <c r="K87" s="210"/>
      <c r="L87" s="211"/>
      <c r="M87" s="194">
        <v>25</v>
      </c>
      <c r="N87" s="219"/>
      <c r="O87" s="219"/>
      <c r="P87" s="195"/>
      <c r="Q87" s="194">
        <v>25</v>
      </c>
      <c r="R87" s="219"/>
      <c r="S87" s="219"/>
      <c r="T87" s="195"/>
      <c r="U87" s="194">
        <v>25</v>
      </c>
      <c r="V87" s="219"/>
      <c r="W87" s="219"/>
      <c r="X87" s="195"/>
      <c r="Y87" s="194">
        <v>23</v>
      </c>
      <c r="Z87" s="219"/>
      <c r="AA87" s="219"/>
      <c r="AB87" s="195"/>
      <c r="AC87" s="332" t="s">
        <v>129</v>
      </c>
      <c r="AD87" s="333"/>
      <c r="AE87" s="333"/>
      <c r="AF87" s="334"/>
      <c r="AG87" s="323" t="s">
        <v>249</v>
      </c>
      <c r="AH87" s="324"/>
      <c r="AI87" s="324"/>
      <c r="AJ87" s="324"/>
      <c r="AK87" s="324"/>
      <c r="AL87" s="324"/>
      <c r="AM87" s="324"/>
      <c r="AN87" s="324"/>
      <c r="AO87" s="325"/>
      <c r="AP87" s="269" t="s">
        <v>52</v>
      </c>
      <c r="AQ87" s="275"/>
      <c r="AR87" s="275"/>
      <c r="AS87" s="270"/>
      <c r="AT87" s="200">
        <f>'18.02'!AT87+AY87</f>
        <v>82</v>
      </c>
      <c r="AU87" s="206"/>
      <c r="AV87" s="201"/>
      <c r="AW87" s="188">
        <f>'18.02'!BG87</f>
        <v>82</v>
      </c>
      <c r="AX87" s="189"/>
      <c r="AY87" s="188"/>
      <c r="AZ87" s="189"/>
      <c r="BA87" s="200"/>
      <c r="BB87" s="201"/>
      <c r="BC87" s="269">
        <f>'18.02'!BC87+BA87</f>
        <v>0</v>
      </c>
      <c r="BD87" s="270"/>
      <c r="BE87" s="200">
        <f>'18.02'!BE87+BA87</f>
        <v>0</v>
      </c>
      <c r="BF87" s="201"/>
      <c r="BG87" s="200">
        <f>AT87-BE87</f>
        <v>82</v>
      </c>
      <c r="BH87" s="206"/>
      <c r="BI87" s="201"/>
      <c r="BJ87" s="254">
        <f>((LEFT(AP87,FIND(" ",AP87)-1)*BC87)/$S$279)</f>
        <v>0</v>
      </c>
      <c r="BK87" s="255"/>
      <c r="BL87" s="256"/>
      <c r="BM87" s="1"/>
      <c r="BN87" s="2"/>
    </row>
    <row r="88" spans="2:66" ht="15" customHeight="1">
      <c r="B88" s="212"/>
      <c r="C88" s="213"/>
      <c r="D88" s="213"/>
      <c r="E88" s="213"/>
      <c r="F88" s="213"/>
      <c r="G88" s="213"/>
      <c r="H88" s="213"/>
      <c r="I88" s="213"/>
      <c r="J88" s="213"/>
      <c r="K88" s="213"/>
      <c r="L88" s="214"/>
      <c r="M88" s="196"/>
      <c r="N88" s="220"/>
      <c r="O88" s="220"/>
      <c r="P88" s="197"/>
      <c r="Q88" s="196"/>
      <c r="R88" s="220"/>
      <c r="S88" s="220"/>
      <c r="T88" s="197"/>
      <c r="U88" s="196"/>
      <c r="V88" s="220"/>
      <c r="W88" s="220"/>
      <c r="X88" s="197"/>
      <c r="Y88" s="196"/>
      <c r="Z88" s="220"/>
      <c r="AA88" s="220"/>
      <c r="AB88" s="197"/>
      <c r="AC88" s="335"/>
      <c r="AD88" s="336"/>
      <c r="AE88" s="336"/>
      <c r="AF88" s="337"/>
      <c r="AG88" s="326"/>
      <c r="AH88" s="327"/>
      <c r="AI88" s="327"/>
      <c r="AJ88" s="327"/>
      <c r="AK88" s="327"/>
      <c r="AL88" s="327"/>
      <c r="AM88" s="327"/>
      <c r="AN88" s="327"/>
      <c r="AO88" s="328"/>
      <c r="AP88" s="271"/>
      <c r="AQ88" s="276"/>
      <c r="AR88" s="276"/>
      <c r="AS88" s="272"/>
      <c r="AT88" s="202"/>
      <c r="AU88" s="207"/>
      <c r="AV88" s="203"/>
      <c r="AW88" s="190"/>
      <c r="AX88" s="191"/>
      <c r="AY88" s="190"/>
      <c r="AZ88" s="191"/>
      <c r="BA88" s="202"/>
      <c r="BB88" s="203"/>
      <c r="BC88" s="271"/>
      <c r="BD88" s="272"/>
      <c r="BE88" s="202"/>
      <c r="BF88" s="203"/>
      <c r="BG88" s="202"/>
      <c r="BH88" s="207"/>
      <c r="BI88" s="203"/>
      <c r="BJ88" s="257"/>
      <c r="BK88" s="258"/>
      <c r="BL88" s="259"/>
      <c r="BM88" s="1"/>
      <c r="BN88" s="2"/>
    </row>
    <row r="89" spans="2:66" ht="15" customHeight="1" thickBot="1">
      <c r="B89" s="215"/>
      <c r="C89" s="216"/>
      <c r="D89" s="216"/>
      <c r="E89" s="216"/>
      <c r="F89" s="216"/>
      <c r="G89" s="216"/>
      <c r="H89" s="216"/>
      <c r="I89" s="216"/>
      <c r="J89" s="216"/>
      <c r="K89" s="216"/>
      <c r="L89" s="217"/>
      <c r="M89" s="198"/>
      <c r="N89" s="221"/>
      <c r="O89" s="221"/>
      <c r="P89" s="199"/>
      <c r="Q89" s="198"/>
      <c r="R89" s="221"/>
      <c r="S89" s="221"/>
      <c r="T89" s="199"/>
      <c r="U89" s="198"/>
      <c r="V89" s="221"/>
      <c r="W89" s="221"/>
      <c r="X89" s="199"/>
      <c r="Y89" s="198"/>
      <c r="Z89" s="221"/>
      <c r="AA89" s="221"/>
      <c r="AB89" s="199"/>
      <c r="AC89" s="338"/>
      <c r="AD89" s="339"/>
      <c r="AE89" s="339"/>
      <c r="AF89" s="340"/>
      <c r="AG89" s="329"/>
      <c r="AH89" s="330"/>
      <c r="AI89" s="330"/>
      <c r="AJ89" s="330"/>
      <c r="AK89" s="330"/>
      <c r="AL89" s="330"/>
      <c r="AM89" s="330"/>
      <c r="AN89" s="330"/>
      <c r="AO89" s="331"/>
      <c r="AP89" s="273"/>
      <c r="AQ89" s="277"/>
      <c r="AR89" s="277"/>
      <c r="AS89" s="274"/>
      <c r="AT89" s="204"/>
      <c r="AU89" s="208"/>
      <c r="AV89" s="205"/>
      <c r="AW89" s="192"/>
      <c r="AX89" s="193"/>
      <c r="AY89" s="192"/>
      <c r="AZ89" s="193"/>
      <c r="BA89" s="204"/>
      <c r="BB89" s="205"/>
      <c r="BC89" s="273"/>
      <c r="BD89" s="274"/>
      <c r="BE89" s="204"/>
      <c r="BF89" s="205"/>
      <c r="BG89" s="204"/>
      <c r="BH89" s="208"/>
      <c r="BI89" s="205"/>
      <c r="BJ89" s="260"/>
      <c r="BK89" s="261"/>
      <c r="BL89" s="262"/>
      <c r="BM89" s="1"/>
      <c r="BN89" s="2"/>
    </row>
    <row r="90" spans="2:66" ht="15" customHeight="1" thickTop="1">
      <c r="B90" s="209" t="s">
        <v>57</v>
      </c>
      <c r="C90" s="210"/>
      <c r="D90" s="210"/>
      <c r="E90" s="210"/>
      <c r="F90" s="210"/>
      <c r="G90" s="210"/>
      <c r="H90" s="210"/>
      <c r="I90" s="210"/>
      <c r="J90" s="210"/>
      <c r="K90" s="210"/>
      <c r="L90" s="211"/>
      <c r="M90" s="194">
        <v>18</v>
      </c>
      <c r="N90" s="219"/>
      <c r="O90" s="219"/>
      <c r="P90" s="195"/>
      <c r="Q90" s="194">
        <v>18</v>
      </c>
      <c r="R90" s="219"/>
      <c r="S90" s="219"/>
      <c r="T90" s="195"/>
      <c r="U90" s="194">
        <v>18</v>
      </c>
      <c r="V90" s="219"/>
      <c r="W90" s="219"/>
      <c r="X90" s="195"/>
      <c r="Y90" s="194">
        <v>16</v>
      </c>
      <c r="Z90" s="219"/>
      <c r="AA90" s="219"/>
      <c r="AB90" s="195"/>
      <c r="AC90" s="188" t="s">
        <v>129</v>
      </c>
      <c r="AD90" s="241"/>
      <c r="AE90" s="241"/>
      <c r="AF90" s="189"/>
      <c r="AG90" s="323" t="s">
        <v>248</v>
      </c>
      <c r="AH90" s="324"/>
      <c r="AI90" s="324"/>
      <c r="AJ90" s="324"/>
      <c r="AK90" s="324"/>
      <c r="AL90" s="324"/>
      <c r="AM90" s="324"/>
      <c r="AN90" s="324"/>
      <c r="AO90" s="325"/>
      <c r="AP90" s="188" t="s">
        <v>52</v>
      </c>
      <c r="AQ90" s="241"/>
      <c r="AR90" s="241"/>
      <c r="AS90" s="189"/>
      <c r="AT90" s="200">
        <f>'18.02'!AT90+AY90</f>
        <v>34</v>
      </c>
      <c r="AU90" s="206"/>
      <c r="AV90" s="201"/>
      <c r="AW90" s="188">
        <f>'18.02'!BG90</f>
        <v>13</v>
      </c>
      <c r="AX90" s="189"/>
      <c r="AY90" s="188"/>
      <c r="AZ90" s="189"/>
      <c r="BA90" s="637"/>
      <c r="BB90" s="638"/>
      <c r="BC90" s="269">
        <f>'18.02'!BC90+BA90</f>
        <v>21</v>
      </c>
      <c r="BD90" s="270"/>
      <c r="BE90" s="200">
        <f>'18.02'!BE90+BA90</f>
        <v>21</v>
      </c>
      <c r="BF90" s="201"/>
      <c r="BG90" s="200">
        <f>AT90-BE90</f>
        <v>13</v>
      </c>
      <c r="BH90" s="206"/>
      <c r="BI90" s="201"/>
      <c r="BJ90" s="254">
        <f>((LEFT(AP90,FIND(" ",AP90)-1)*BC90)/$S$279)</f>
        <v>4.0384615384615383</v>
      </c>
      <c r="BK90" s="255"/>
      <c r="BL90" s="256"/>
      <c r="BM90" s="1"/>
      <c r="BN90" s="2"/>
    </row>
    <row r="91" spans="2:66" ht="15" customHeight="1">
      <c r="B91" s="212"/>
      <c r="C91" s="213"/>
      <c r="D91" s="213"/>
      <c r="E91" s="213"/>
      <c r="F91" s="213"/>
      <c r="G91" s="213"/>
      <c r="H91" s="213"/>
      <c r="I91" s="213"/>
      <c r="J91" s="213"/>
      <c r="K91" s="213"/>
      <c r="L91" s="214"/>
      <c r="M91" s="196"/>
      <c r="N91" s="220"/>
      <c r="O91" s="220"/>
      <c r="P91" s="197"/>
      <c r="Q91" s="196"/>
      <c r="R91" s="220"/>
      <c r="S91" s="220"/>
      <c r="T91" s="197"/>
      <c r="U91" s="196"/>
      <c r="V91" s="220"/>
      <c r="W91" s="220"/>
      <c r="X91" s="197"/>
      <c r="Y91" s="196"/>
      <c r="Z91" s="220"/>
      <c r="AA91" s="220"/>
      <c r="AB91" s="197"/>
      <c r="AC91" s="190"/>
      <c r="AD91" s="242"/>
      <c r="AE91" s="242"/>
      <c r="AF91" s="191"/>
      <c r="AG91" s="326"/>
      <c r="AH91" s="327"/>
      <c r="AI91" s="327"/>
      <c r="AJ91" s="327"/>
      <c r="AK91" s="327"/>
      <c r="AL91" s="327"/>
      <c r="AM91" s="327"/>
      <c r="AN91" s="327"/>
      <c r="AO91" s="328"/>
      <c r="AP91" s="190"/>
      <c r="AQ91" s="242"/>
      <c r="AR91" s="242"/>
      <c r="AS91" s="191"/>
      <c r="AT91" s="202"/>
      <c r="AU91" s="207"/>
      <c r="AV91" s="203"/>
      <c r="AW91" s="190"/>
      <c r="AX91" s="191"/>
      <c r="AY91" s="190"/>
      <c r="AZ91" s="191"/>
      <c r="BA91" s="639"/>
      <c r="BB91" s="640"/>
      <c r="BC91" s="271"/>
      <c r="BD91" s="272"/>
      <c r="BE91" s="202"/>
      <c r="BF91" s="203"/>
      <c r="BG91" s="202"/>
      <c r="BH91" s="207"/>
      <c r="BI91" s="203"/>
      <c r="BJ91" s="257"/>
      <c r="BK91" s="258"/>
      <c r="BL91" s="259"/>
      <c r="BM91" s="1"/>
      <c r="BN91" s="2"/>
    </row>
    <row r="92" spans="2:66" ht="15" customHeight="1" thickBot="1">
      <c r="B92" s="215"/>
      <c r="C92" s="216"/>
      <c r="D92" s="216"/>
      <c r="E92" s="216"/>
      <c r="F92" s="216"/>
      <c r="G92" s="216"/>
      <c r="H92" s="216"/>
      <c r="I92" s="216"/>
      <c r="J92" s="216"/>
      <c r="K92" s="216"/>
      <c r="L92" s="217"/>
      <c r="M92" s="198"/>
      <c r="N92" s="221"/>
      <c r="O92" s="221"/>
      <c r="P92" s="199"/>
      <c r="Q92" s="198"/>
      <c r="R92" s="221"/>
      <c r="S92" s="221"/>
      <c r="T92" s="199"/>
      <c r="U92" s="198"/>
      <c r="V92" s="221"/>
      <c r="W92" s="221"/>
      <c r="X92" s="199"/>
      <c r="Y92" s="198"/>
      <c r="Z92" s="221"/>
      <c r="AA92" s="221"/>
      <c r="AB92" s="199"/>
      <c r="AC92" s="192"/>
      <c r="AD92" s="243"/>
      <c r="AE92" s="243"/>
      <c r="AF92" s="193"/>
      <c r="AG92" s="329"/>
      <c r="AH92" s="330"/>
      <c r="AI92" s="330"/>
      <c r="AJ92" s="330"/>
      <c r="AK92" s="330"/>
      <c r="AL92" s="330"/>
      <c r="AM92" s="330"/>
      <c r="AN92" s="330"/>
      <c r="AO92" s="331"/>
      <c r="AP92" s="192"/>
      <c r="AQ92" s="243"/>
      <c r="AR92" s="243"/>
      <c r="AS92" s="193"/>
      <c r="AT92" s="204"/>
      <c r="AU92" s="208"/>
      <c r="AV92" s="205"/>
      <c r="AW92" s="192"/>
      <c r="AX92" s="193"/>
      <c r="AY92" s="192"/>
      <c r="AZ92" s="193"/>
      <c r="BA92" s="641"/>
      <c r="BB92" s="642"/>
      <c r="BC92" s="273"/>
      <c r="BD92" s="274"/>
      <c r="BE92" s="204"/>
      <c r="BF92" s="205"/>
      <c r="BG92" s="204"/>
      <c r="BH92" s="208"/>
      <c r="BI92" s="205"/>
      <c r="BJ92" s="260"/>
      <c r="BK92" s="261"/>
      <c r="BL92" s="262"/>
      <c r="BM92" s="1"/>
      <c r="BN92" s="2"/>
    </row>
    <row r="93" spans="2:66" ht="15" customHeight="1" thickTop="1">
      <c r="B93" s="209" t="s">
        <v>58</v>
      </c>
      <c r="C93" s="210"/>
      <c r="D93" s="210"/>
      <c r="E93" s="210"/>
      <c r="F93" s="210"/>
      <c r="G93" s="210"/>
      <c r="H93" s="210"/>
      <c r="I93" s="210"/>
      <c r="J93" s="210"/>
      <c r="K93" s="210"/>
      <c r="L93" s="211"/>
      <c r="M93" s="194">
        <v>9</v>
      </c>
      <c r="N93" s="219"/>
      <c r="O93" s="219"/>
      <c r="P93" s="195"/>
      <c r="Q93" s="194">
        <v>9</v>
      </c>
      <c r="R93" s="219"/>
      <c r="S93" s="219"/>
      <c r="T93" s="195"/>
      <c r="U93" s="194">
        <v>9</v>
      </c>
      <c r="V93" s="219"/>
      <c r="W93" s="219"/>
      <c r="X93" s="195"/>
      <c r="Y93" s="194">
        <v>8</v>
      </c>
      <c r="Z93" s="219"/>
      <c r="AA93" s="219"/>
      <c r="AB93" s="195"/>
      <c r="AC93" s="188" t="s">
        <v>129</v>
      </c>
      <c r="AD93" s="241"/>
      <c r="AE93" s="241"/>
      <c r="AF93" s="189"/>
      <c r="AG93" s="323" t="s">
        <v>247</v>
      </c>
      <c r="AH93" s="324"/>
      <c r="AI93" s="324"/>
      <c r="AJ93" s="324"/>
      <c r="AK93" s="324"/>
      <c r="AL93" s="324"/>
      <c r="AM93" s="324"/>
      <c r="AN93" s="324"/>
      <c r="AO93" s="325"/>
      <c r="AP93" s="269" t="s">
        <v>52</v>
      </c>
      <c r="AQ93" s="275"/>
      <c r="AR93" s="275"/>
      <c r="AS93" s="270"/>
      <c r="AT93" s="200">
        <f>'18.02'!AT93+AY93</f>
        <v>52</v>
      </c>
      <c r="AU93" s="206"/>
      <c r="AV93" s="201"/>
      <c r="AW93" s="188">
        <f>'18.02'!BG93</f>
        <v>46</v>
      </c>
      <c r="AX93" s="189"/>
      <c r="AY93" s="188"/>
      <c r="AZ93" s="189"/>
      <c r="BA93" s="200"/>
      <c r="BB93" s="201"/>
      <c r="BC93" s="269">
        <f>'18.02'!BC93+BA93</f>
        <v>6</v>
      </c>
      <c r="BD93" s="270"/>
      <c r="BE93" s="200">
        <f>'18.02'!BE93+BA93</f>
        <v>6</v>
      </c>
      <c r="BF93" s="201"/>
      <c r="BG93" s="200">
        <f>AT93-BE93</f>
        <v>46</v>
      </c>
      <c r="BH93" s="206"/>
      <c r="BI93" s="201"/>
      <c r="BJ93" s="254">
        <f>((LEFT(AP93,FIND(" ",AP93)-1)*BC93)/$S$279)</f>
        <v>1.1538461538461537</v>
      </c>
      <c r="BK93" s="255"/>
      <c r="BL93" s="256"/>
      <c r="BM93" s="1"/>
      <c r="BN93" s="2"/>
    </row>
    <row r="94" spans="2:66" ht="15" customHeight="1">
      <c r="B94" s="212"/>
      <c r="C94" s="213"/>
      <c r="D94" s="213"/>
      <c r="E94" s="213"/>
      <c r="F94" s="213"/>
      <c r="G94" s="213"/>
      <c r="H94" s="213"/>
      <c r="I94" s="213"/>
      <c r="J94" s="213"/>
      <c r="K94" s="213"/>
      <c r="L94" s="214"/>
      <c r="M94" s="196"/>
      <c r="N94" s="220"/>
      <c r="O94" s="220"/>
      <c r="P94" s="197"/>
      <c r="Q94" s="196"/>
      <c r="R94" s="220"/>
      <c r="S94" s="220"/>
      <c r="T94" s="197"/>
      <c r="U94" s="196"/>
      <c r="V94" s="220"/>
      <c r="W94" s="220"/>
      <c r="X94" s="197"/>
      <c r="Y94" s="196"/>
      <c r="Z94" s="220"/>
      <c r="AA94" s="220"/>
      <c r="AB94" s="197"/>
      <c r="AC94" s="190"/>
      <c r="AD94" s="242"/>
      <c r="AE94" s="242"/>
      <c r="AF94" s="191"/>
      <c r="AG94" s="326"/>
      <c r="AH94" s="327"/>
      <c r="AI94" s="327"/>
      <c r="AJ94" s="327"/>
      <c r="AK94" s="327"/>
      <c r="AL94" s="327"/>
      <c r="AM94" s="327"/>
      <c r="AN94" s="327"/>
      <c r="AO94" s="328"/>
      <c r="AP94" s="271"/>
      <c r="AQ94" s="276"/>
      <c r="AR94" s="276"/>
      <c r="AS94" s="272"/>
      <c r="AT94" s="202"/>
      <c r="AU94" s="207"/>
      <c r="AV94" s="203"/>
      <c r="AW94" s="190"/>
      <c r="AX94" s="191"/>
      <c r="AY94" s="190"/>
      <c r="AZ94" s="191"/>
      <c r="BA94" s="202"/>
      <c r="BB94" s="203"/>
      <c r="BC94" s="271"/>
      <c r="BD94" s="272"/>
      <c r="BE94" s="202"/>
      <c r="BF94" s="203"/>
      <c r="BG94" s="202"/>
      <c r="BH94" s="207"/>
      <c r="BI94" s="203"/>
      <c r="BJ94" s="257"/>
      <c r="BK94" s="258"/>
      <c r="BL94" s="259"/>
      <c r="BM94" s="1"/>
      <c r="BN94" s="2"/>
    </row>
    <row r="95" spans="2:66" ht="15" customHeight="1" thickBot="1">
      <c r="B95" s="215"/>
      <c r="C95" s="216"/>
      <c r="D95" s="216"/>
      <c r="E95" s="216"/>
      <c r="F95" s="216"/>
      <c r="G95" s="216"/>
      <c r="H95" s="216"/>
      <c r="I95" s="216"/>
      <c r="J95" s="216"/>
      <c r="K95" s="216"/>
      <c r="L95" s="217"/>
      <c r="M95" s="198"/>
      <c r="N95" s="221"/>
      <c r="O95" s="221"/>
      <c r="P95" s="199"/>
      <c r="Q95" s="198"/>
      <c r="R95" s="221"/>
      <c r="S95" s="221"/>
      <c r="T95" s="199"/>
      <c r="U95" s="198"/>
      <c r="V95" s="221"/>
      <c r="W95" s="221"/>
      <c r="X95" s="199"/>
      <c r="Y95" s="198"/>
      <c r="Z95" s="221"/>
      <c r="AA95" s="221"/>
      <c r="AB95" s="199"/>
      <c r="AC95" s="192"/>
      <c r="AD95" s="243"/>
      <c r="AE95" s="243"/>
      <c r="AF95" s="193"/>
      <c r="AG95" s="329"/>
      <c r="AH95" s="330"/>
      <c r="AI95" s="330"/>
      <c r="AJ95" s="330"/>
      <c r="AK95" s="330"/>
      <c r="AL95" s="330"/>
      <c r="AM95" s="330"/>
      <c r="AN95" s="330"/>
      <c r="AO95" s="331"/>
      <c r="AP95" s="273"/>
      <c r="AQ95" s="277"/>
      <c r="AR95" s="277"/>
      <c r="AS95" s="274"/>
      <c r="AT95" s="204"/>
      <c r="AU95" s="208"/>
      <c r="AV95" s="205"/>
      <c r="AW95" s="192"/>
      <c r="AX95" s="193"/>
      <c r="AY95" s="192"/>
      <c r="AZ95" s="193"/>
      <c r="BA95" s="204"/>
      <c r="BB95" s="205"/>
      <c r="BC95" s="273"/>
      <c r="BD95" s="274"/>
      <c r="BE95" s="204"/>
      <c r="BF95" s="205"/>
      <c r="BG95" s="204"/>
      <c r="BH95" s="208"/>
      <c r="BI95" s="205"/>
      <c r="BJ95" s="260"/>
      <c r="BK95" s="261"/>
      <c r="BL95" s="262"/>
      <c r="BM95" s="1"/>
      <c r="BN95" s="2"/>
    </row>
    <row r="96" spans="2:66" ht="15" customHeight="1" thickTop="1">
      <c r="B96" s="209" t="s">
        <v>59</v>
      </c>
      <c r="C96" s="210"/>
      <c r="D96" s="210"/>
      <c r="E96" s="210"/>
      <c r="F96" s="210"/>
      <c r="G96" s="210"/>
      <c r="H96" s="210"/>
      <c r="I96" s="210"/>
      <c r="J96" s="210"/>
      <c r="K96" s="210"/>
      <c r="L96" s="211"/>
      <c r="M96" s="194">
        <v>7</v>
      </c>
      <c r="N96" s="219"/>
      <c r="O96" s="219"/>
      <c r="P96" s="195"/>
      <c r="Q96" s="194">
        <v>7</v>
      </c>
      <c r="R96" s="219"/>
      <c r="S96" s="219"/>
      <c r="T96" s="195"/>
      <c r="U96" s="194">
        <v>7</v>
      </c>
      <c r="V96" s="219"/>
      <c r="W96" s="219"/>
      <c r="X96" s="195"/>
      <c r="Y96" s="194">
        <v>7</v>
      </c>
      <c r="Z96" s="219"/>
      <c r="AA96" s="219"/>
      <c r="AB96" s="195"/>
      <c r="AC96" s="188" t="s">
        <v>129</v>
      </c>
      <c r="AD96" s="241"/>
      <c r="AE96" s="241"/>
      <c r="AF96" s="189"/>
      <c r="AG96" s="323" t="s">
        <v>246</v>
      </c>
      <c r="AH96" s="324"/>
      <c r="AI96" s="324"/>
      <c r="AJ96" s="324"/>
      <c r="AK96" s="324"/>
      <c r="AL96" s="324"/>
      <c r="AM96" s="324"/>
      <c r="AN96" s="324"/>
      <c r="AO96" s="325"/>
      <c r="AP96" s="269" t="s">
        <v>142</v>
      </c>
      <c r="AQ96" s="275"/>
      <c r="AR96" s="275"/>
      <c r="AS96" s="270"/>
      <c r="AT96" s="200">
        <f>'18.02'!AT96+AY96</f>
        <v>65</v>
      </c>
      <c r="AU96" s="206"/>
      <c r="AV96" s="201"/>
      <c r="AW96" s="188">
        <f>'18.02'!BG96</f>
        <v>65</v>
      </c>
      <c r="AX96" s="189"/>
      <c r="AY96" s="188"/>
      <c r="AZ96" s="189"/>
      <c r="BA96" s="200"/>
      <c r="BB96" s="201"/>
      <c r="BC96" s="269">
        <f>'18.02'!BC96+BA96</f>
        <v>0</v>
      </c>
      <c r="BD96" s="270"/>
      <c r="BE96" s="200">
        <f>'18.02'!BE96+BA96</f>
        <v>0</v>
      </c>
      <c r="BF96" s="201"/>
      <c r="BG96" s="200">
        <f>AT96-BE96</f>
        <v>65</v>
      </c>
      <c r="BH96" s="206"/>
      <c r="BI96" s="201"/>
      <c r="BJ96" s="254">
        <f>((LEFT(AP96,FIND(" ",AP96)-1)*BC96)/$S$279)</f>
        <v>0</v>
      </c>
      <c r="BK96" s="255"/>
      <c r="BL96" s="256"/>
      <c r="BM96" s="1"/>
      <c r="BN96" s="2"/>
    </row>
    <row r="97" spans="2:66" ht="15" customHeight="1">
      <c r="B97" s="212"/>
      <c r="C97" s="213"/>
      <c r="D97" s="213"/>
      <c r="E97" s="213"/>
      <c r="F97" s="213"/>
      <c r="G97" s="213"/>
      <c r="H97" s="213"/>
      <c r="I97" s="213"/>
      <c r="J97" s="213"/>
      <c r="K97" s="213"/>
      <c r="L97" s="214"/>
      <c r="M97" s="196"/>
      <c r="N97" s="220"/>
      <c r="O97" s="220"/>
      <c r="P97" s="197"/>
      <c r="Q97" s="196"/>
      <c r="R97" s="220"/>
      <c r="S97" s="220"/>
      <c r="T97" s="197"/>
      <c r="U97" s="196"/>
      <c r="V97" s="220"/>
      <c r="W97" s="220"/>
      <c r="X97" s="197"/>
      <c r="Y97" s="196"/>
      <c r="Z97" s="220"/>
      <c r="AA97" s="220"/>
      <c r="AB97" s="197"/>
      <c r="AC97" s="190"/>
      <c r="AD97" s="242"/>
      <c r="AE97" s="242"/>
      <c r="AF97" s="191"/>
      <c r="AG97" s="326"/>
      <c r="AH97" s="327"/>
      <c r="AI97" s="327"/>
      <c r="AJ97" s="327"/>
      <c r="AK97" s="327"/>
      <c r="AL97" s="327"/>
      <c r="AM97" s="327"/>
      <c r="AN97" s="327"/>
      <c r="AO97" s="328"/>
      <c r="AP97" s="271"/>
      <c r="AQ97" s="276"/>
      <c r="AR97" s="276"/>
      <c r="AS97" s="272"/>
      <c r="AT97" s="202"/>
      <c r="AU97" s="207"/>
      <c r="AV97" s="203"/>
      <c r="AW97" s="190"/>
      <c r="AX97" s="191"/>
      <c r="AY97" s="190"/>
      <c r="AZ97" s="191"/>
      <c r="BA97" s="202"/>
      <c r="BB97" s="203"/>
      <c r="BC97" s="271"/>
      <c r="BD97" s="272"/>
      <c r="BE97" s="202"/>
      <c r="BF97" s="203"/>
      <c r="BG97" s="202"/>
      <c r="BH97" s="207"/>
      <c r="BI97" s="203"/>
      <c r="BJ97" s="257"/>
      <c r="BK97" s="258"/>
      <c r="BL97" s="259"/>
      <c r="BM97" s="1"/>
      <c r="BN97" s="2"/>
    </row>
    <row r="98" spans="2:66" ht="15" customHeight="1" thickBot="1">
      <c r="B98" s="215"/>
      <c r="C98" s="216"/>
      <c r="D98" s="216"/>
      <c r="E98" s="216"/>
      <c r="F98" s="216"/>
      <c r="G98" s="216"/>
      <c r="H98" s="216"/>
      <c r="I98" s="216"/>
      <c r="J98" s="216"/>
      <c r="K98" s="216"/>
      <c r="L98" s="217"/>
      <c r="M98" s="198"/>
      <c r="N98" s="221"/>
      <c r="O98" s="221"/>
      <c r="P98" s="199"/>
      <c r="Q98" s="198"/>
      <c r="R98" s="221"/>
      <c r="S98" s="221"/>
      <c r="T98" s="199"/>
      <c r="U98" s="198"/>
      <c r="V98" s="221"/>
      <c r="W98" s="221"/>
      <c r="X98" s="199"/>
      <c r="Y98" s="198"/>
      <c r="Z98" s="221"/>
      <c r="AA98" s="221"/>
      <c r="AB98" s="199"/>
      <c r="AC98" s="192"/>
      <c r="AD98" s="243"/>
      <c r="AE98" s="243"/>
      <c r="AF98" s="193"/>
      <c r="AG98" s="329"/>
      <c r="AH98" s="330"/>
      <c r="AI98" s="330"/>
      <c r="AJ98" s="330"/>
      <c r="AK98" s="330"/>
      <c r="AL98" s="330"/>
      <c r="AM98" s="330"/>
      <c r="AN98" s="330"/>
      <c r="AO98" s="331"/>
      <c r="AP98" s="273"/>
      <c r="AQ98" s="277"/>
      <c r="AR98" s="277"/>
      <c r="AS98" s="274"/>
      <c r="AT98" s="204"/>
      <c r="AU98" s="208"/>
      <c r="AV98" s="205"/>
      <c r="AW98" s="192"/>
      <c r="AX98" s="193"/>
      <c r="AY98" s="192"/>
      <c r="AZ98" s="193"/>
      <c r="BA98" s="204"/>
      <c r="BB98" s="205"/>
      <c r="BC98" s="273"/>
      <c r="BD98" s="274"/>
      <c r="BE98" s="204"/>
      <c r="BF98" s="205"/>
      <c r="BG98" s="204"/>
      <c r="BH98" s="208"/>
      <c r="BI98" s="205"/>
      <c r="BJ98" s="260"/>
      <c r="BK98" s="261"/>
      <c r="BL98" s="262"/>
      <c r="BM98" s="1"/>
      <c r="BN98" s="2"/>
    </row>
    <row r="99" spans="2:66" ht="15" customHeight="1" thickTop="1">
      <c r="B99" s="209" t="s">
        <v>245</v>
      </c>
      <c r="C99" s="210"/>
      <c r="D99" s="210"/>
      <c r="E99" s="210"/>
      <c r="F99" s="210"/>
      <c r="G99" s="210"/>
      <c r="H99" s="210"/>
      <c r="I99" s="210"/>
      <c r="J99" s="210"/>
      <c r="K99" s="210"/>
      <c r="L99" s="211"/>
      <c r="M99" s="194">
        <v>16</v>
      </c>
      <c r="N99" s="219"/>
      <c r="O99" s="219"/>
      <c r="P99" s="195"/>
      <c r="Q99" s="194">
        <v>16</v>
      </c>
      <c r="R99" s="219"/>
      <c r="S99" s="219"/>
      <c r="T99" s="195"/>
      <c r="U99" s="194">
        <v>16</v>
      </c>
      <c r="V99" s="219"/>
      <c r="W99" s="219"/>
      <c r="X99" s="195"/>
      <c r="Y99" s="194">
        <v>15</v>
      </c>
      <c r="Z99" s="219"/>
      <c r="AA99" s="219"/>
      <c r="AB99" s="195"/>
      <c r="AC99" s="296" t="s">
        <v>171</v>
      </c>
      <c r="AD99" s="297"/>
      <c r="AE99" s="297"/>
      <c r="AF99" s="298"/>
      <c r="AG99" s="323" t="s">
        <v>60</v>
      </c>
      <c r="AH99" s="324"/>
      <c r="AI99" s="324"/>
      <c r="AJ99" s="324"/>
      <c r="AK99" s="324"/>
      <c r="AL99" s="324"/>
      <c r="AM99" s="324"/>
      <c r="AN99" s="324"/>
      <c r="AO99" s="325"/>
      <c r="AP99" s="269" t="s">
        <v>128</v>
      </c>
      <c r="AQ99" s="275"/>
      <c r="AR99" s="275"/>
      <c r="AS99" s="270"/>
      <c r="AT99" s="200">
        <f>'18.02'!AT99+AY99</f>
        <v>2</v>
      </c>
      <c r="AU99" s="206"/>
      <c r="AV99" s="201"/>
      <c r="AW99" s="188">
        <f>'18.02'!BG99</f>
        <v>2</v>
      </c>
      <c r="AX99" s="189"/>
      <c r="AY99" s="188"/>
      <c r="AZ99" s="189"/>
      <c r="BA99" s="200"/>
      <c r="BB99" s="201"/>
      <c r="BC99" s="269">
        <f>'18.02'!BC99+BA99</f>
        <v>0</v>
      </c>
      <c r="BD99" s="270"/>
      <c r="BE99" s="200">
        <f>'18.02'!BE99+BA99</f>
        <v>0</v>
      </c>
      <c r="BF99" s="201"/>
      <c r="BG99" s="200">
        <f>AT99-BE99</f>
        <v>2</v>
      </c>
      <c r="BH99" s="206"/>
      <c r="BI99" s="201"/>
      <c r="BJ99" s="254">
        <f>((LEFT(AP99,FIND(" ",AP99)-1)*BC99)/$S$279)</f>
        <v>0</v>
      </c>
      <c r="BK99" s="255"/>
      <c r="BL99" s="256"/>
      <c r="BM99" s="1"/>
      <c r="BN99" s="2"/>
    </row>
    <row r="100" spans="2:66" ht="15" customHeight="1">
      <c r="B100" s="212"/>
      <c r="C100" s="213"/>
      <c r="D100" s="213"/>
      <c r="E100" s="213"/>
      <c r="F100" s="213"/>
      <c r="G100" s="213"/>
      <c r="H100" s="213"/>
      <c r="I100" s="213"/>
      <c r="J100" s="213"/>
      <c r="K100" s="213"/>
      <c r="L100" s="214"/>
      <c r="M100" s="196"/>
      <c r="N100" s="220"/>
      <c r="O100" s="220"/>
      <c r="P100" s="197"/>
      <c r="Q100" s="196"/>
      <c r="R100" s="220"/>
      <c r="S100" s="220"/>
      <c r="T100" s="197"/>
      <c r="U100" s="196"/>
      <c r="V100" s="220"/>
      <c r="W100" s="220"/>
      <c r="X100" s="197"/>
      <c r="Y100" s="196"/>
      <c r="Z100" s="220"/>
      <c r="AA100" s="220"/>
      <c r="AB100" s="197"/>
      <c r="AC100" s="299"/>
      <c r="AD100" s="300"/>
      <c r="AE100" s="300"/>
      <c r="AF100" s="301"/>
      <c r="AG100" s="326"/>
      <c r="AH100" s="327"/>
      <c r="AI100" s="327"/>
      <c r="AJ100" s="327"/>
      <c r="AK100" s="327"/>
      <c r="AL100" s="327"/>
      <c r="AM100" s="327"/>
      <c r="AN100" s="327"/>
      <c r="AO100" s="328"/>
      <c r="AP100" s="271"/>
      <c r="AQ100" s="276"/>
      <c r="AR100" s="276"/>
      <c r="AS100" s="272"/>
      <c r="AT100" s="202"/>
      <c r="AU100" s="207"/>
      <c r="AV100" s="203"/>
      <c r="AW100" s="190"/>
      <c r="AX100" s="191"/>
      <c r="AY100" s="190"/>
      <c r="AZ100" s="191"/>
      <c r="BA100" s="202"/>
      <c r="BB100" s="203"/>
      <c r="BC100" s="271"/>
      <c r="BD100" s="272"/>
      <c r="BE100" s="202"/>
      <c r="BF100" s="203"/>
      <c r="BG100" s="202"/>
      <c r="BH100" s="207"/>
      <c r="BI100" s="203"/>
      <c r="BJ100" s="257"/>
      <c r="BK100" s="258"/>
      <c r="BL100" s="259"/>
      <c r="BM100" s="1"/>
      <c r="BN100" s="2"/>
    </row>
    <row r="101" spans="2:66" ht="15" customHeight="1" thickBot="1">
      <c r="B101" s="215"/>
      <c r="C101" s="216"/>
      <c r="D101" s="216"/>
      <c r="E101" s="216"/>
      <c r="F101" s="216"/>
      <c r="G101" s="216"/>
      <c r="H101" s="216"/>
      <c r="I101" s="216"/>
      <c r="J101" s="216"/>
      <c r="K101" s="216"/>
      <c r="L101" s="217"/>
      <c r="M101" s="198"/>
      <c r="N101" s="221"/>
      <c r="O101" s="221"/>
      <c r="P101" s="199"/>
      <c r="Q101" s="198"/>
      <c r="R101" s="221"/>
      <c r="S101" s="221"/>
      <c r="T101" s="199"/>
      <c r="U101" s="198"/>
      <c r="V101" s="221"/>
      <c r="W101" s="221"/>
      <c r="X101" s="199"/>
      <c r="Y101" s="198"/>
      <c r="Z101" s="221"/>
      <c r="AA101" s="221"/>
      <c r="AB101" s="199"/>
      <c r="AC101" s="302"/>
      <c r="AD101" s="303"/>
      <c r="AE101" s="303"/>
      <c r="AF101" s="304"/>
      <c r="AG101" s="329"/>
      <c r="AH101" s="330"/>
      <c r="AI101" s="330"/>
      <c r="AJ101" s="330"/>
      <c r="AK101" s="330"/>
      <c r="AL101" s="330"/>
      <c r="AM101" s="330"/>
      <c r="AN101" s="330"/>
      <c r="AO101" s="331"/>
      <c r="AP101" s="273"/>
      <c r="AQ101" s="277"/>
      <c r="AR101" s="277"/>
      <c r="AS101" s="274"/>
      <c r="AT101" s="204"/>
      <c r="AU101" s="208"/>
      <c r="AV101" s="205"/>
      <c r="AW101" s="192"/>
      <c r="AX101" s="193"/>
      <c r="AY101" s="192"/>
      <c r="AZ101" s="193"/>
      <c r="BA101" s="204"/>
      <c r="BB101" s="205"/>
      <c r="BC101" s="273"/>
      <c r="BD101" s="274"/>
      <c r="BE101" s="204"/>
      <c r="BF101" s="205"/>
      <c r="BG101" s="204"/>
      <c r="BH101" s="208"/>
      <c r="BI101" s="205"/>
      <c r="BJ101" s="260"/>
      <c r="BK101" s="261"/>
      <c r="BL101" s="262"/>
      <c r="BM101" s="1"/>
      <c r="BN101" s="2"/>
    </row>
    <row r="102" spans="2:66" ht="15" customHeight="1" thickTop="1">
      <c r="B102" s="209" t="s">
        <v>244</v>
      </c>
      <c r="C102" s="210"/>
      <c r="D102" s="210"/>
      <c r="E102" s="210"/>
      <c r="F102" s="210"/>
      <c r="G102" s="210"/>
      <c r="H102" s="210"/>
      <c r="I102" s="210"/>
      <c r="J102" s="210"/>
      <c r="K102" s="210"/>
      <c r="L102" s="211"/>
      <c r="M102" s="194">
        <v>15</v>
      </c>
      <c r="N102" s="219"/>
      <c r="O102" s="219"/>
      <c r="P102" s="195"/>
      <c r="Q102" s="194">
        <v>15</v>
      </c>
      <c r="R102" s="219"/>
      <c r="S102" s="219"/>
      <c r="T102" s="195"/>
      <c r="U102" s="194">
        <v>15</v>
      </c>
      <c r="V102" s="219"/>
      <c r="W102" s="219"/>
      <c r="X102" s="195"/>
      <c r="Y102" s="194">
        <v>15</v>
      </c>
      <c r="Z102" s="219"/>
      <c r="AA102" s="219"/>
      <c r="AB102" s="195"/>
      <c r="AC102" s="296" t="s">
        <v>171</v>
      </c>
      <c r="AD102" s="297"/>
      <c r="AE102" s="297"/>
      <c r="AF102" s="298"/>
      <c r="AG102" s="323" t="s">
        <v>243</v>
      </c>
      <c r="AH102" s="324"/>
      <c r="AI102" s="324"/>
      <c r="AJ102" s="324"/>
      <c r="AK102" s="324"/>
      <c r="AL102" s="324"/>
      <c r="AM102" s="324"/>
      <c r="AN102" s="324"/>
      <c r="AO102" s="325"/>
      <c r="AP102" s="269" t="s">
        <v>52</v>
      </c>
      <c r="AQ102" s="275"/>
      <c r="AR102" s="275"/>
      <c r="AS102" s="270"/>
      <c r="AT102" s="200">
        <f>'18.02'!AT102+AY102</f>
        <v>24</v>
      </c>
      <c r="AU102" s="206"/>
      <c r="AV102" s="201"/>
      <c r="AW102" s="188">
        <f>'18.02'!BG102</f>
        <v>9</v>
      </c>
      <c r="AX102" s="189"/>
      <c r="AY102" s="188"/>
      <c r="AZ102" s="189"/>
      <c r="BA102" s="200"/>
      <c r="BB102" s="201"/>
      <c r="BC102" s="269">
        <f>'18.02'!BC102+BA102</f>
        <v>10</v>
      </c>
      <c r="BD102" s="270"/>
      <c r="BE102" s="200">
        <f>'18.02'!BE102+BA102</f>
        <v>15</v>
      </c>
      <c r="BF102" s="201"/>
      <c r="BG102" s="200">
        <f>AT102-BE102</f>
        <v>9</v>
      </c>
      <c r="BH102" s="206"/>
      <c r="BI102" s="201"/>
      <c r="BJ102" s="254">
        <f>((LEFT(AP102,FIND(" ",AP102)-1)*BC102)/$S$279)</f>
        <v>1.9230769230769231</v>
      </c>
      <c r="BK102" s="255"/>
      <c r="BL102" s="256"/>
      <c r="BM102" s="1"/>
      <c r="BN102" s="2"/>
    </row>
    <row r="103" spans="2:66" ht="15" customHeight="1">
      <c r="B103" s="212"/>
      <c r="C103" s="213"/>
      <c r="D103" s="213"/>
      <c r="E103" s="213"/>
      <c r="F103" s="213"/>
      <c r="G103" s="213"/>
      <c r="H103" s="213"/>
      <c r="I103" s="213"/>
      <c r="J103" s="213"/>
      <c r="K103" s="213"/>
      <c r="L103" s="214"/>
      <c r="M103" s="196"/>
      <c r="N103" s="220"/>
      <c r="O103" s="220"/>
      <c r="P103" s="197"/>
      <c r="Q103" s="196"/>
      <c r="R103" s="220"/>
      <c r="S103" s="220"/>
      <c r="T103" s="197"/>
      <c r="U103" s="196"/>
      <c r="V103" s="220"/>
      <c r="W103" s="220"/>
      <c r="X103" s="197"/>
      <c r="Y103" s="196"/>
      <c r="Z103" s="220"/>
      <c r="AA103" s="220"/>
      <c r="AB103" s="197"/>
      <c r="AC103" s="299"/>
      <c r="AD103" s="300"/>
      <c r="AE103" s="300"/>
      <c r="AF103" s="301"/>
      <c r="AG103" s="326"/>
      <c r="AH103" s="327"/>
      <c r="AI103" s="327"/>
      <c r="AJ103" s="327"/>
      <c r="AK103" s="327"/>
      <c r="AL103" s="327"/>
      <c r="AM103" s="327"/>
      <c r="AN103" s="327"/>
      <c r="AO103" s="328"/>
      <c r="AP103" s="271"/>
      <c r="AQ103" s="276"/>
      <c r="AR103" s="276"/>
      <c r="AS103" s="272"/>
      <c r="AT103" s="202"/>
      <c r="AU103" s="207"/>
      <c r="AV103" s="203"/>
      <c r="AW103" s="190"/>
      <c r="AX103" s="191"/>
      <c r="AY103" s="190"/>
      <c r="AZ103" s="191"/>
      <c r="BA103" s="202"/>
      <c r="BB103" s="203"/>
      <c r="BC103" s="271"/>
      <c r="BD103" s="272"/>
      <c r="BE103" s="202"/>
      <c r="BF103" s="203"/>
      <c r="BG103" s="202"/>
      <c r="BH103" s="207"/>
      <c r="BI103" s="203"/>
      <c r="BJ103" s="257"/>
      <c r="BK103" s="258"/>
      <c r="BL103" s="259"/>
      <c r="BM103" s="1"/>
      <c r="BN103" s="2"/>
    </row>
    <row r="104" spans="2:66" ht="15" customHeight="1" thickBot="1">
      <c r="B104" s="215"/>
      <c r="C104" s="216"/>
      <c r="D104" s="216"/>
      <c r="E104" s="216"/>
      <c r="F104" s="216"/>
      <c r="G104" s="216"/>
      <c r="H104" s="216"/>
      <c r="I104" s="216"/>
      <c r="J104" s="216"/>
      <c r="K104" s="216"/>
      <c r="L104" s="217"/>
      <c r="M104" s="198"/>
      <c r="N104" s="221"/>
      <c r="O104" s="221"/>
      <c r="P104" s="199"/>
      <c r="Q104" s="198"/>
      <c r="R104" s="221"/>
      <c r="S104" s="221"/>
      <c r="T104" s="199"/>
      <c r="U104" s="198"/>
      <c r="V104" s="221"/>
      <c r="W104" s="221"/>
      <c r="X104" s="199"/>
      <c r="Y104" s="198"/>
      <c r="Z104" s="221"/>
      <c r="AA104" s="221"/>
      <c r="AB104" s="199"/>
      <c r="AC104" s="302"/>
      <c r="AD104" s="303"/>
      <c r="AE104" s="303"/>
      <c r="AF104" s="304"/>
      <c r="AG104" s="329"/>
      <c r="AH104" s="330"/>
      <c r="AI104" s="330"/>
      <c r="AJ104" s="330"/>
      <c r="AK104" s="330"/>
      <c r="AL104" s="330"/>
      <c r="AM104" s="330"/>
      <c r="AN104" s="330"/>
      <c r="AO104" s="331"/>
      <c r="AP104" s="273"/>
      <c r="AQ104" s="277"/>
      <c r="AR104" s="277"/>
      <c r="AS104" s="274"/>
      <c r="AT104" s="204"/>
      <c r="AU104" s="208"/>
      <c r="AV104" s="205"/>
      <c r="AW104" s="192"/>
      <c r="AX104" s="193"/>
      <c r="AY104" s="192"/>
      <c r="AZ104" s="193"/>
      <c r="BA104" s="204"/>
      <c r="BB104" s="205"/>
      <c r="BC104" s="273"/>
      <c r="BD104" s="274"/>
      <c r="BE104" s="204"/>
      <c r="BF104" s="205"/>
      <c r="BG104" s="204"/>
      <c r="BH104" s="208"/>
      <c r="BI104" s="205"/>
      <c r="BJ104" s="260"/>
      <c r="BK104" s="261"/>
      <c r="BL104" s="262"/>
      <c r="BM104" s="1"/>
      <c r="BN104" s="2"/>
    </row>
    <row r="105" spans="2:66" ht="15" customHeight="1" thickTop="1">
      <c r="B105" s="209" t="s">
        <v>242</v>
      </c>
      <c r="C105" s="210"/>
      <c r="D105" s="210"/>
      <c r="E105" s="210"/>
      <c r="F105" s="210"/>
      <c r="G105" s="210"/>
      <c r="H105" s="210"/>
      <c r="I105" s="210"/>
      <c r="J105" s="210"/>
      <c r="K105" s="210"/>
      <c r="L105" s="211"/>
      <c r="M105" s="194" t="s">
        <v>454</v>
      </c>
      <c r="N105" s="219"/>
      <c r="O105" s="219"/>
      <c r="P105" s="195"/>
      <c r="Q105" s="194" t="s">
        <v>454</v>
      </c>
      <c r="R105" s="219"/>
      <c r="S105" s="219"/>
      <c r="T105" s="195"/>
      <c r="U105" s="194" t="s">
        <v>454</v>
      </c>
      <c r="V105" s="219"/>
      <c r="W105" s="219"/>
      <c r="X105" s="195"/>
      <c r="Y105" s="194" t="s">
        <v>442</v>
      </c>
      <c r="Z105" s="219"/>
      <c r="AA105" s="219"/>
      <c r="AB105" s="195"/>
      <c r="AC105" s="296" t="s">
        <v>341</v>
      </c>
      <c r="AD105" s="297"/>
      <c r="AE105" s="297"/>
      <c r="AF105" s="298"/>
      <c r="AG105" s="323" t="s">
        <v>241</v>
      </c>
      <c r="AH105" s="324"/>
      <c r="AI105" s="324"/>
      <c r="AJ105" s="324"/>
      <c r="AK105" s="324"/>
      <c r="AL105" s="324"/>
      <c r="AM105" s="324"/>
      <c r="AN105" s="324"/>
      <c r="AO105" s="325"/>
      <c r="AP105" s="269" t="s">
        <v>61</v>
      </c>
      <c r="AQ105" s="275"/>
      <c r="AR105" s="275"/>
      <c r="AS105" s="270"/>
      <c r="AT105" s="200">
        <f>'18.02'!AT105+AY105</f>
        <v>1</v>
      </c>
      <c r="AU105" s="206"/>
      <c r="AV105" s="201"/>
      <c r="AW105" s="188">
        <f>'18.02'!BG105</f>
        <v>1</v>
      </c>
      <c r="AX105" s="189"/>
      <c r="AY105" s="188"/>
      <c r="AZ105" s="189"/>
      <c r="BA105" s="200"/>
      <c r="BB105" s="201"/>
      <c r="BC105" s="269">
        <f>'18.02'!BC105+BA105</f>
        <v>0</v>
      </c>
      <c r="BD105" s="270"/>
      <c r="BE105" s="200">
        <f>'18.02'!BE105+BA105</f>
        <v>0</v>
      </c>
      <c r="BF105" s="201"/>
      <c r="BG105" s="200">
        <f>AT105-BE105</f>
        <v>1</v>
      </c>
      <c r="BH105" s="206"/>
      <c r="BI105" s="201"/>
      <c r="BJ105" s="254">
        <f>((LEFT(AP105,FIND(" ",AP105)-1)*BC105)/$S$279)</f>
        <v>0</v>
      </c>
      <c r="BK105" s="255"/>
      <c r="BL105" s="256"/>
      <c r="BM105" s="1"/>
      <c r="BN105" s="2"/>
    </row>
    <row r="106" spans="2:66" ht="15" customHeight="1">
      <c r="B106" s="212"/>
      <c r="C106" s="213"/>
      <c r="D106" s="213"/>
      <c r="E106" s="213"/>
      <c r="F106" s="213"/>
      <c r="G106" s="213"/>
      <c r="H106" s="213"/>
      <c r="I106" s="213"/>
      <c r="J106" s="213"/>
      <c r="K106" s="213"/>
      <c r="L106" s="214"/>
      <c r="M106" s="196"/>
      <c r="N106" s="220"/>
      <c r="O106" s="220"/>
      <c r="P106" s="197"/>
      <c r="Q106" s="196"/>
      <c r="R106" s="220"/>
      <c r="S106" s="220"/>
      <c r="T106" s="197"/>
      <c r="U106" s="196"/>
      <c r="V106" s="220"/>
      <c r="W106" s="220"/>
      <c r="X106" s="197"/>
      <c r="Y106" s="196"/>
      <c r="Z106" s="220"/>
      <c r="AA106" s="220"/>
      <c r="AB106" s="197"/>
      <c r="AC106" s="299"/>
      <c r="AD106" s="300"/>
      <c r="AE106" s="300"/>
      <c r="AF106" s="301"/>
      <c r="AG106" s="326"/>
      <c r="AH106" s="327"/>
      <c r="AI106" s="327"/>
      <c r="AJ106" s="327"/>
      <c r="AK106" s="327"/>
      <c r="AL106" s="327"/>
      <c r="AM106" s="327"/>
      <c r="AN106" s="327"/>
      <c r="AO106" s="328"/>
      <c r="AP106" s="271"/>
      <c r="AQ106" s="276"/>
      <c r="AR106" s="276"/>
      <c r="AS106" s="272"/>
      <c r="AT106" s="202"/>
      <c r="AU106" s="207"/>
      <c r="AV106" s="203"/>
      <c r="AW106" s="190"/>
      <c r="AX106" s="191"/>
      <c r="AY106" s="190"/>
      <c r="AZ106" s="191"/>
      <c r="BA106" s="202"/>
      <c r="BB106" s="203"/>
      <c r="BC106" s="271"/>
      <c r="BD106" s="272"/>
      <c r="BE106" s="202"/>
      <c r="BF106" s="203"/>
      <c r="BG106" s="202"/>
      <c r="BH106" s="207"/>
      <c r="BI106" s="203"/>
      <c r="BJ106" s="257"/>
      <c r="BK106" s="258"/>
      <c r="BL106" s="259"/>
      <c r="BM106" s="1"/>
      <c r="BN106" s="2"/>
    </row>
    <row r="107" spans="2:66" ht="15" customHeight="1" thickBot="1">
      <c r="B107" s="215"/>
      <c r="C107" s="216"/>
      <c r="D107" s="216"/>
      <c r="E107" s="216"/>
      <c r="F107" s="216"/>
      <c r="G107" s="216"/>
      <c r="H107" s="216"/>
      <c r="I107" s="216"/>
      <c r="J107" s="216"/>
      <c r="K107" s="216"/>
      <c r="L107" s="217"/>
      <c r="M107" s="198"/>
      <c r="N107" s="221"/>
      <c r="O107" s="221"/>
      <c r="P107" s="199"/>
      <c r="Q107" s="198"/>
      <c r="R107" s="221"/>
      <c r="S107" s="221"/>
      <c r="T107" s="199"/>
      <c r="U107" s="198"/>
      <c r="V107" s="221"/>
      <c r="W107" s="221"/>
      <c r="X107" s="199"/>
      <c r="Y107" s="198"/>
      <c r="Z107" s="221"/>
      <c r="AA107" s="221"/>
      <c r="AB107" s="199"/>
      <c r="AC107" s="302"/>
      <c r="AD107" s="303"/>
      <c r="AE107" s="303"/>
      <c r="AF107" s="304"/>
      <c r="AG107" s="329"/>
      <c r="AH107" s="330"/>
      <c r="AI107" s="330"/>
      <c r="AJ107" s="330"/>
      <c r="AK107" s="330"/>
      <c r="AL107" s="330"/>
      <c r="AM107" s="330"/>
      <c r="AN107" s="330"/>
      <c r="AO107" s="331"/>
      <c r="AP107" s="273"/>
      <c r="AQ107" s="277"/>
      <c r="AR107" s="277"/>
      <c r="AS107" s="274"/>
      <c r="AT107" s="204"/>
      <c r="AU107" s="208"/>
      <c r="AV107" s="205"/>
      <c r="AW107" s="192"/>
      <c r="AX107" s="193"/>
      <c r="AY107" s="192"/>
      <c r="AZ107" s="193"/>
      <c r="BA107" s="204"/>
      <c r="BB107" s="205"/>
      <c r="BC107" s="273"/>
      <c r="BD107" s="274"/>
      <c r="BE107" s="204"/>
      <c r="BF107" s="205"/>
      <c r="BG107" s="204"/>
      <c r="BH107" s="208"/>
      <c r="BI107" s="205"/>
      <c r="BJ107" s="260"/>
      <c r="BK107" s="261"/>
      <c r="BL107" s="262"/>
      <c r="BM107" s="1"/>
      <c r="BN107" s="2"/>
    </row>
    <row r="108" spans="2:66" ht="15" customHeight="1" thickTop="1">
      <c r="B108" s="209" t="s">
        <v>240</v>
      </c>
      <c r="C108" s="210"/>
      <c r="D108" s="210"/>
      <c r="E108" s="210"/>
      <c r="F108" s="210"/>
      <c r="G108" s="210"/>
      <c r="H108" s="210"/>
      <c r="I108" s="210"/>
      <c r="J108" s="210"/>
      <c r="K108" s="210"/>
      <c r="L108" s="211"/>
      <c r="M108" s="194">
        <v>8</v>
      </c>
      <c r="N108" s="219"/>
      <c r="O108" s="219"/>
      <c r="P108" s="195"/>
      <c r="Q108" s="194">
        <v>8</v>
      </c>
      <c r="R108" s="219"/>
      <c r="S108" s="219"/>
      <c r="T108" s="195"/>
      <c r="U108" s="194">
        <v>8</v>
      </c>
      <c r="V108" s="219"/>
      <c r="W108" s="219"/>
      <c r="X108" s="195"/>
      <c r="Y108" s="194">
        <v>8</v>
      </c>
      <c r="Z108" s="219"/>
      <c r="AA108" s="219"/>
      <c r="AB108" s="195"/>
      <c r="AC108" s="305" t="s">
        <v>402</v>
      </c>
      <c r="AD108" s="306"/>
      <c r="AE108" s="306"/>
      <c r="AF108" s="307"/>
      <c r="AG108" s="323" t="s">
        <v>239</v>
      </c>
      <c r="AH108" s="324"/>
      <c r="AI108" s="324"/>
      <c r="AJ108" s="324"/>
      <c r="AK108" s="324"/>
      <c r="AL108" s="324"/>
      <c r="AM108" s="324"/>
      <c r="AN108" s="324"/>
      <c r="AO108" s="325"/>
      <c r="AP108" s="269" t="s">
        <v>143</v>
      </c>
      <c r="AQ108" s="275"/>
      <c r="AR108" s="275"/>
      <c r="AS108" s="270"/>
      <c r="AT108" s="200">
        <f>'18.02'!AT108+AY108</f>
        <v>3</v>
      </c>
      <c r="AU108" s="206"/>
      <c r="AV108" s="201"/>
      <c r="AW108" s="188">
        <f>'18.02'!BG108</f>
        <v>0</v>
      </c>
      <c r="AX108" s="189"/>
      <c r="AY108" s="188"/>
      <c r="AZ108" s="189"/>
      <c r="BA108" s="200"/>
      <c r="BB108" s="201"/>
      <c r="BC108" s="269">
        <f>'18.02'!BC108+BA108</f>
        <v>3</v>
      </c>
      <c r="BD108" s="270"/>
      <c r="BE108" s="200">
        <f>'18.02'!BE108+BA108</f>
        <v>3</v>
      </c>
      <c r="BF108" s="201"/>
      <c r="BG108" s="200">
        <f>AT108-BE108</f>
        <v>0</v>
      </c>
      <c r="BH108" s="206"/>
      <c r="BI108" s="201"/>
      <c r="BJ108" s="254">
        <f>((LEFT(AP108,FIND(" ",AP108)-1)*BC108)/$S$279)</f>
        <v>4.8</v>
      </c>
      <c r="BK108" s="255"/>
      <c r="BL108" s="256"/>
      <c r="BM108" s="1"/>
      <c r="BN108" s="2"/>
    </row>
    <row r="109" spans="2:66" ht="15" customHeight="1">
      <c r="B109" s="212"/>
      <c r="C109" s="213"/>
      <c r="D109" s="213"/>
      <c r="E109" s="213"/>
      <c r="F109" s="213"/>
      <c r="G109" s="213"/>
      <c r="H109" s="213"/>
      <c r="I109" s="213"/>
      <c r="J109" s="213"/>
      <c r="K109" s="213"/>
      <c r="L109" s="214"/>
      <c r="M109" s="196"/>
      <c r="N109" s="220"/>
      <c r="O109" s="220"/>
      <c r="P109" s="197"/>
      <c r="Q109" s="196"/>
      <c r="R109" s="220"/>
      <c r="S109" s="220"/>
      <c r="T109" s="197"/>
      <c r="U109" s="196"/>
      <c r="V109" s="220"/>
      <c r="W109" s="220"/>
      <c r="X109" s="197"/>
      <c r="Y109" s="196"/>
      <c r="Z109" s="220"/>
      <c r="AA109" s="220"/>
      <c r="AB109" s="197"/>
      <c r="AC109" s="308"/>
      <c r="AD109" s="309"/>
      <c r="AE109" s="309"/>
      <c r="AF109" s="310"/>
      <c r="AG109" s="326"/>
      <c r="AH109" s="327"/>
      <c r="AI109" s="327"/>
      <c r="AJ109" s="327"/>
      <c r="AK109" s="327"/>
      <c r="AL109" s="327"/>
      <c r="AM109" s="327"/>
      <c r="AN109" s="327"/>
      <c r="AO109" s="328"/>
      <c r="AP109" s="271"/>
      <c r="AQ109" s="276"/>
      <c r="AR109" s="276"/>
      <c r="AS109" s="272"/>
      <c r="AT109" s="202"/>
      <c r="AU109" s="207"/>
      <c r="AV109" s="203"/>
      <c r="AW109" s="190"/>
      <c r="AX109" s="191"/>
      <c r="AY109" s="190"/>
      <c r="AZ109" s="191"/>
      <c r="BA109" s="202"/>
      <c r="BB109" s="203"/>
      <c r="BC109" s="271"/>
      <c r="BD109" s="272"/>
      <c r="BE109" s="202"/>
      <c r="BF109" s="203"/>
      <c r="BG109" s="202"/>
      <c r="BH109" s="207"/>
      <c r="BI109" s="203"/>
      <c r="BJ109" s="257"/>
      <c r="BK109" s="258"/>
      <c r="BL109" s="259"/>
      <c r="BM109" s="1"/>
      <c r="BN109" s="2"/>
    </row>
    <row r="110" spans="2:66" ht="15" customHeight="1" thickBot="1">
      <c r="B110" s="215"/>
      <c r="C110" s="216"/>
      <c r="D110" s="216"/>
      <c r="E110" s="216"/>
      <c r="F110" s="216"/>
      <c r="G110" s="216"/>
      <c r="H110" s="216"/>
      <c r="I110" s="216"/>
      <c r="J110" s="216"/>
      <c r="K110" s="216"/>
      <c r="L110" s="217"/>
      <c r="M110" s="198"/>
      <c r="N110" s="221"/>
      <c r="O110" s="221"/>
      <c r="P110" s="199"/>
      <c r="Q110" s="198"/>
      <c r="R110" s="221"/>
      <c r="S110" s="221"/>
      <c r="T110" s="199"/>
      <c r="U110" s="198"/>
      <c r="V110" s="221"/>
      <c r="W110" s="221"/>
      <c r="X110" s="199"/>
      <c r="Y110" s="198"/>
      <c r="Z110" s="221"/>
      <c r="AA110" s="221"/>
      <c r="AB110" s="199"/>
      <c r="AC110" s="311"/>
      <c r="AD110" s="312"/>
      <c r="AE110" s="312"/>
      <c r="AF110" s="313"/>
      <c r="AG110" s="329"/>
      <c r="AH110" s="330"/>
      <c r="AI110" s="330"/>
      <c r="AJ110" s="330"/>
      <c r="AK110" s="330"/>
      <c r="AL110" s="330"/>
      <c r="AM110" s="330"/>
      <c r="AN110" s="330"/>
      <c r="AO110" s="331"/>
      <c r="AP110" s="273"/>
      <c r="AQ110" s="277"/>
      <c r="AR110" s="277"/>
      <c r="AS110" s="274"/>
      <c r="AT110" s="204"/>
      <c r="AU110" s="208"/>
      <c r="AV110" s="205"/>
      <c r="AW110" s="192"/>
      <c r="AX110" s="193"/>
      <c r="AY110" s="192"/>
      <c r="AZ110" s="193"/>
      <c r="BA110" s="204"/>
      <c r="BB110" s="205"/>
      <c r="BC110" s="273"/>
      <c r="BD110" s="274"/>
      <c r="BE110" s="204"/>
      <c r="BF110" s="205"/>
      <c r="BG110" s="204"/>
      <c r="BH110" s="208"/>
      <c r="BI110" s="205"/>
      <c r="BJ110" s="260"/>
      <c r="BK110" s="261"/>
      <c r="BL110" s="262"/>
      <c r="BM110" s="1"/>
      <c r="BN110" s="2"/>
    </row>
    <row r="111" spans="2:66" ht="15" customHeight="1" thickTop="1">
      <c r="B111" s="209" t="s">
        <v>238</v>
      </c>
      <c r="C111" s="210"/>
      <c r="D111" s="210"/>
      <c r="E111" s="210"/>
      <c r="F111" s="210"/>
      <c r="G111" s="210"/>
      <c r="H111" s="210"/>
      <c r="I111" s="210"/>
      <c r="J111" s="210"/>
      <c r="K111" s="210"/>
      <c r="L111" s="211"/>
      <c r="M111" s="194">
        <v>0.9</v>
      </c>
      <c r="N111" s="219"/>
      <c r="O111" s="219"/>
      <c r="P111" s="195"/>
      <c r="Q111" s="194">
        <v>0.9</v>
      </c>
      <c r="R111" s="219"/>
      <c r="S111" s="219"/>
      <c r="T111" s="195"/>
      <c r="U111" s="194">
        <v>0.9</v>
      </c>
      <c r="V111" s="219"/>
      <c r="W111" s="219"/>
      <c r="X111" s="195"/>
      <c r="Y111" s="194">
        <v>0.9</v>
      </c>
      <c r="Z111" s="219"/>
      <c r="AA111" s="219"/>
      <c r="AB111" s="195"/>
      <c r="AC111" s="305" t="s">
        <v>343</v>
      </c>
      <c r="AD111" s="306"/>
      <c r="AE111" s="306"/>
      <c r="AF111" s="307"/>
      <c r="AG111" s="323" t="s">
        <v>208</v>
      </c>
      <c r="AH111" s="324"/>
      <c r="AI111" s="324"/>
      <c r="AJ111" s="324"/>
      <c r="AK111" s="324"/>
      <c r="AL111" s="324"/>
      <c r="AM111" s="324"/>
      <c r="AN111" s="324"/>
      <c r="AO111" s="325"/>
      <c r="AP111" s="269" t="s">
        <v>237</v>
      </c>
      <c r="AQ111" s="275"/>
      <c r="AR111" s="275"/>
      <c r="AS111" s="270"/>
      <c r="AT111" s="200">
        <f>'18.02'!AT111+AY111</f>
        <v>4</v>
      </c>
      <c r="AU111" s="206"/>
      <c r="AV111" s="201"/>
      <c r="AW111" s="188">
        <f>'18.02'!BG111</f>
        <v>4</v>
      </c>
      <c r="AX111" s="189"/>
      <c r="AY111" s="188"/>
      <c r="AZ111" s="189"/>
      <c r="BA111" s="200"/>
      <c r="BB111" s="201"/>
      <c r="BC111" s="269">
        <f>'18.02'!BC111+BA111</f>
        <v>0</v>
      </c>
      <c r="BD111" s="270"/>
      <c r="BE111" s="200">
        <f>'18.02'!BE111+BA111</f>
        <v>0</v>
      </c>
      <c r="BF111" s="201"/>
      <c r="BG111" s="200">
        <f>AT111-BE111</f>
        <v>4</v>
      </c>
      <c r="BH111" s="206"/>
      <c r="BI111" s="201"/>
      <c r="BJ111" s="254">
        <f>((LEFT(AP111,FIND(" ",AP111)-1)*BC111)/$S$279)</f>
        <v>0</v>
      </c>
      <c r="BK111" s="255"/>
      <c r="BL111" s="256"/>
      <c r="BM111" s="1"/>
      <c r="BN111" s="2"/>
    </row>
    <row r="112" spans="2:66" ht="15" customHeight="1">
      <c r="B112" s="212"/>
      <c r="C112" s="213"/>
      <c r="D112" s="213"/>
      <c r="E112" s="213"/>
      <c r="F112" s="213"/>
      <c r="G112" s="213"/>
      <c r="H112" s="213"/>
      <c r="I112" s="213"/>
      <c r="J112" s="213"/>
      <c r="K112" s="213"/>
      <c r="L112" s="214"/>
      <c r="M112" s="196"/>
      <c r="N112" s="220"/>
      <c r="O112" s="220"/>
      <c r="P112" s="197"/>
      <c r="Q112" s="196"/>
      <c r="R112" s="220"/>
      <c r="S112" s="220"/>
      <c r="T112" s="197"/>
      <c r="U112" s="196"/>
      <c r="V112" s="220"/>
      <c r="W112" s="220"/>
      <c r="X112" s="197"/>
      <c r="Y112" s="196"/>
      <c r="Z112" s="220"/>
      <c r="AA112" s="220"/>
      <c r="AB112" s="197"/>
      <c r="AC112" s="308"/>
      <c r="AD112" s="309"/>
      <c r="AE112" s="309"/>
      <c r="AF112" s="310"/>
      <c r="AG112" s="326"/>
      <c r="AH112" s="327"/>
      <c r="AI112" s="327"/>
      <c r="AJ112" s="327"/>
      <c r="AK112" s="327"/>
      <c r="AL112" s="327"/>
      <c r="AM112" s="327"/>
      <c r="AN112" s="327"/>
      <c r="AO112" s="328"/>
      <c r="AP112" s="271"/>
      <c r="AQ112" s="276"/>
      <c r="AR112" s="276"/>
      <c r="AS112" s="272"/>
      <c r="AT112" s="202"/>
      <c r="AU112" s="207"/>
      <c r="AV112" s="203"/>
      <c r="AW112" s="190"/>
      <c r="AX112" s="191"/>
      <c r="AY112" s="190"/>
      <c r="AZ112" s="191"/>
      <c r="BA112" s="202"/>
      <c r="BB112" s="203"/>
      <c r="BC112" s="271"/>
      <c r="BD112" s="272"/>
      <c r="BE112" s="202"/>
      <c r="BF112" s="203"/>
      <c r="BG112" s="202"/>
      <c r="BH112" s="207"/>
      <c r="BI112" s="203"/>
      <c r="BJ112" s="257"/>
      <c r="BK112" s="258"/>
      <c r="BL112" s="259"/>
      <c r="BM112" s="1"/>
      <c r="BN112" s="2"/>
    </row>
    <row r="113" spans="2:66" ht="15" customHeight="1" thickBot="1">
      <c r="B113" s="215"/>
      <c r="C113" s="216"/>
      <c r="D113" s="216"/>
      <c r="E113" s="216"/>
      <c r="F113" s="216"/>
      <c r="G113" s="216"/>
      <c r="H113" s="216"/>
      <c r="I113" s="216"/>
      <c r="J113" s="216"/>
      <c r="K113" s="216"/>
      <c r="L113" s="217"/>
      <c r="M113" s="198"/>
      <c r="N113" s="221"/>
      <c r="O113" s="221"/>
      <c r="P113" s="199"/>
      <c r="Q113" s="198"/>
      <c r="R113" s="221"/>
      <c r="S113" s="221"/>
      <c r="T113" s="199"/>
      <c r="U113" s="198"/>
      <c r="V113" s="221"/>
      <c r="W113" s="221"/>
      <c r="X113" s="199"/>
      <c r="Y113" s="198"/>
      <c r="Z113" s="221"/>
      <c r="AA113" s="221"/>
      <c r="AB113" s="199"/>
      <c r="AC113" s="311"/>
      <c r="AD113" s="312"/>
      <c r="AE113" s="312"/>
      <c r="AF113" s="313"/>
      <c r="AG113" s="329"/>
      <c r="AH113" s="330"/>
      <c r="AI113" s="330"/>
      <c r="AJ113" s="330"/>
      <c r="AK113" s="330"/>
      <c r="AL113" s="330"/>
      <c r="AM113" s="330"/>
      <c r="AN113" s="330"/>
      <c r="AO113" s="331"/>
      <c r="AP113" s="273"/>
      <c r="AQ113" s="277"/>
      <c r="AR113" s="277"/>
      <c r="AS113" s="274"/>
      <c r="AT113" s="204"/>
      <c r="AU113" s="208"/>
      <c r="AV113" s="205"/>
      <c r="AW113" s="192"/>
      <c r="AX113" s="193"/>
      <c r="AY113" s="192"/>
      <c r="AZ113" s="193"/>
      <c r="BA113" s="204"/>
      <c r="BB113" s="205"/>
      <c r="BC113" s="273"/>
      <c r="BD113" s="274"/>
      <c r="BE113" s="204"/>
      <c r="BF113" s="205"/>
      <c r="BG113" s="204"/>
      <c r="BH113" s="208"/>
      <c r="BI113" s="205"/>
      <c r="BJ113" s="260"/>
      <c r="BK113" s="261"/>
      <c r="BL113" s="262"/>
      <c r="BM113" s="1"/>
      <c r="BN113" s="2"/>
    </row>
    <row r="114" spans="2:66" ht="15" customHeight="1" thickTop="1" thickBot="1">
      <c r="B114" s="209" t="s">
        <v>236</v>
      </c>
      <c r="C114" s="210"/>
      <c r="D114" s="210"/>
      <c r="E114" s="210"/>
      <c r="F114" s="210"/>
      <c r="G114" s="210"/>
      <c r="H114" s="210"/>
      <c r="I114" s="210"/>
      <c r="J114" s="210"/>
      <c r="K114" s="210"/>
      <c r="L114" s="211"/>
      <c r="M114" s="194">
        <v>12</v>
      </c>
      <c r="N114" s="219"/>
      <c r="O114" s="219"/>
      <c r="P114" s="195"/>
      <c r="Q114" s="194">
        <v>12</v>
      </c>
      <c r="R114" s="219"/>
      <c r="S114" s="219"/>
      <c r="T114" s="195"/>
      <c r="U114" s="194">
        <v>12</v>
      </c>
      <c r="V114" s="219"/>
      <c r="W114" s="219"/>
      <c r="X114" s="195"/>
      <c r="Y114" s="194">
        <v>12</v>
      </c>
      <c r="Z114" s="219"/>
      <c r="AA114" s="219"/>
      <c r="AB114" s="195"/>
      <c r="AC114" s="305" t="s">
        <v>129</v>
      </c>
      <c r="AD114" s="306"/>
      <c r="AE114" s="306"/>
      <c r="AF114" s="307"/>
      <c r="AG114" s="323" t="s">
        <v>235</v>
      </c>
      <c r="AH114" s="324"/>
      <c r="AI114" s="324"/>
      <c r="AJ114" s="324"/>
      <c r="AK114" s="324"/>
      <c r="AL114" s="324"/>
      <c r="AM114" s="324"/>
      <c r="AN114" s="324"/>
      <c r="AO114" s="325"/>
      <c r="AP114" s="186" t="s">
        <v>165</v>
      </c>
      <c r="AQ114" s="186"/>
      <c r="AR114" s="186"/>
      <c r="AS114" s="186"/>
      <c r="AT114" s="200">
        <f>'18.02'!AT114+AY114</f>
        <v>40</v>
      </c>
      <c r="AU114" s="206"/>
      <c r="AV114" s="201"/>
      <c r="AW114" s="188">
        <f>'18.02'!BG114</f>
        <v>40</v>
      </c>
      <c r="AX114" s="189"/>
      <c r="AY114" s="188"/>
      <c r="AZ114" s="189"/>
      <c r="BA114" s="200"/>
      <c r="BB114" s="201"/>
      <c r="BC114" s="269">
        <f>'18.02'!BC114+BA114</f>
        <v>0</v>
      </c>
      <c r="BD114" s="270"/>
      <c r="BE114" s="200">
        <f>'18.02'!BE114+BA114</f>
        <v>0</v>
      </c>
      <c r="BF114" s="201"/>
      <c r="BG114" s="200">
        <f>AT114-BE114</f>
        <v>40</v>
      </c>
      <c r="BH114" s="206"/>
      <c r="BI114" s="201"/>
      <c r="BJ114" s="254">
        <f>((LEFT(AP114,FIND(" ",AP114)-1)*BC114)/$S$279)</f>
        <v>0</v>
      </c>
      <c r="BK114" s="255"/>
      <c r="BL114" s="256"/>
      <c r="BM114" s="1"/>
      <c r="BN114" s="2"/>
    </row>
    <row r="115" spans="2:66" ht="15" customHeight="1" thickTop="1" thickBot="1">
      <c r="B115" s="212"/>
      <c r="C115" s="213"/>
      <c r="D115" s="213"/>
      <c r="E115" s="213"/>
      <c r="F115" s="213"/>
      <c r="G115" s="213"/>
      <c r="H115" s="213"/>
      <c r="I115" s="213"/>
      <c r="J115" s="213"/>
      <c r="K115" s="213"/>
      <c r="L115" s="214"/>
      <c r="M115" s="196"/>
      <c r="N115" s="220"/>
      <c r="O115" s="220"/>
      <c r="P115" s="197"/>
      <c r="Q115" s="196"/>
      <c r="R115" s="220"/>
      <c r="S115" s="220"/>
      <c r="T115" s="197"/>
      <c r="U115" s="196"/>
      <c r="V115" s="220"/>
      <c r="W115" s="220"/>
      <c r="X115" s="197"/>
      <c r="Y115" s="196"/>
      <c r="Z115" s="220"/>
      <c r="AA115" s="220"/>
      <c r="AB115" s="197"/>
      <c r="AC115" s="308"/>
      <c r="AD115" s="309"/>
      <c r="AE115" s="309"/>
      <c r="AF115" s="310"/>
      <c r="AG115" s="326"/>
      <c r="AH115" s="327"/>
      <c r="AI115" s="327"/>
      <c r="AJ115" s="327"/>
      <c r="AK115" s="327"/>
      <c r="AL115" s="327"/>
      <c r="AM115" s="327"/>
      <c r="AN115" s="327"/>
      <c r="AO115" s="328"/>
      <c r="AP115" s="186"/>
      <c r="AQ115" s="186"/>
      <c r="AR115" s="186"/>
      <c r="AS115" s="186"/>
      <c r="AT115" s="202"/>
      <c r="AU115" s="207"/>
      <c r="AV115" s="203"/>
      <c r="AW115" s="190"/>
      <c r="AX115" s="191"/>
      <c r="AY115" s="190"/>
      <c r="AZ115" s="191"/>
      <c r="BA115" s="202"/>
      <c r="BB115" s="203"/>
      <c r="BC115" s="271"/>
      <c r="BD115" s="272"/>
      <c r="BE115" s="202"/>
      <c r="BF115" s="203"/>
      <c r="BG115" s="202"/>
      <c r="BH115" s="207"/>
      <c r="BI115" s="203"/>
      <c r="BJ115" s="257"/>
      <c r="BK115" s="258"/>
      <c r="BL115" s="259"/>
      <c r="BM115" s="1"/>
      <c r="BN115" s="2"/>
    </row>
    <row r="116" spans="2:66" ht="15" customHeight="1" thickTop="1" thickBot="1">
      <c r="B116" s="215"/>
      <c r="C116" s="216"/>
      <c r="D116" s="216"/>
      <c r="E116" s="216"/>
      <c r="F116" s="216"/>
      <c r="G116" s="216"/>
      <c r="H116" s="216"/>
      <c r="I116" s="216"/>
      <c r="J116" s="216"/>
      <c r="K116" s="216"/>
      <c r="L116" s="217"/>
      <c r="M116" s="198"/>
      <c r="N116" s="221"/>
      <c r="O116" s="221"/>
      <c r="P116" s="199"/>
      <c r="Q116" s="198"/>
      <c r="R116" s="221"/>
      <c r="S116" s="221"/>
      <c r="T116" s="199"/>
      <c r="U116" s="198"/>
      <c r="V116" s="221"/>
      <c r="W116" s="221"/>
      <c r="X116" s="199"/>
      <c r="Y116" s="198"/>
      <c r="Z116" s="221"/>
      <c r="AA116" s="221"/>
      <c r="AB116" s="199"/>
      <c r="AC116" s="311"/>
      <c r="AD116" s="312"/>
      <c r="AE116" s="312"/>
      <c r="AF116" s="313"/>
      <c r="AG116" s="329"/>
      <c r="AH116" s="330"/>
      <c r="AI116" s="330"/>
      <c r="AJ116" s="330"/>
      <c r="AK116" s="330"/>
      <c r="AL116" s="330"/>
      <c r="AM116" s="330"/>
      <c r="AN116" s="330"/>
      <c r="AO116" s="331"/>
      <c r="AP116" s="186"/>
      <c r="AQ116" s="186"/>
      <c r="AR116" s="186"/>
      <c r="AS116" s="186"/>
      <c r="AT116" s="204"/>
      <c r="AU116" s="208"/>
      <c r="AV116" s="205"/>
      <c r="AW116" s="192"/>
      <c r="AX116" s="193"/>
      <c r="AY116" s="192"/>
      <c r="AZ116" s="193"/>
      <c r="BA116" s="204"/>
      <c r="BB116" s="205"/>
      <c r="BC116" s="273"/>
      <c r="BD116" s="274"/>
      <c r="BE116" s="204"/>
      <c r="BF116" s="205"/>
      <c r="BG116" s="204"/>
      <c r="BH116" s="208"/>
      <c r="BI116" s="205"/>
      <c r="BJ116" s="260"/>
      <c r="BK116" s="261"/>
      <c r="BL116" s="262"/>
      <c r="BM116" s="1"/>
      <c r="BN116" s="2"/>
    </row>
    <row r="117" spans="2:66" ht="15" customHeight="1" thickTop="1">
      <c r="B117" s="209" t="s">
        <v>234</v>
      </c>
      <c r="C117" s="210"/>
      <c r="D117" s="210"/>
      <c r="E117" s="210"/>
      <c r="F117" s="210"/>
      <c r="G117" s="210"/>
      <c r="H117" s="210"/>
      <c r="I117" s="210"/>
      <c r="J117" s="210"/>
      <c r="K117" s="210"/>
      <c r="L117" s="211"/>
      <c r="M117" s="194">
        <v>2</v>
      </c>
      <c r="N117" s="219"/>
      <c r="O117" s="219"/>
      <c r="P117" s="195"/>
      <c r="Q117" s="194">
        <v>2</v>
      </c>
      <c r="R117" s="219"/>
      <c r="S117" s="219"/>
      <c r="T117" s="195"/>
      <c r="U117" s="194">
        <v>2</v>
      </c>
      <c r="V117" s="219"/>
      <c r="W117" s="219"/>
      <c r="X117" s="195"/>
      <c r="Y117" s="194">
        <v>2</v>
      </c>
      <c r="Z117" s="219"/>
      <c r="AA117" s="219"/>
      <c r="AB117" s="195"/>
      <c r="AC117" s="305" t="s">
        <v>346</v>
      </c>
      <c r="AD117" s="306"/>
      <c r="AE117" s="306"/>
      <c r="AF117" s="307"/>
      <c r="AG117" s="323" t="s">
        <v>233</v>
      </c>
      <c r="AH117" s="324"/>
      <c r="AI117" s="324"/>
      <c r="AJ117" s="324"/>
      <c r="AK117" s="324"/>
      <c r="AL117" s="324"/>
      <c r="AM117" s="324"/>
      <c r="AN117" s="324"/>
      <c r="AO117" s="325"/>
      <c r="AP117" s="269" t="s">
        <v>52</v>
      </c>
      <c r="AQ117" s="275"/>
      <c r="AR117" s="275"/>
      <c r="AS117" s="270"/>
      <c r="AT117" s="200">
        <f>'18.02'!AT117+AY117</f>
        <v>40</v>
      </c>
      <c r="AU117" s="206"/>
      <c r="AV117" s="201"/>
      <c r="AW117" s="188">
        <f>'18.02'!BG117</f>
        <v>40</v>
      </c>
      <c r="AX117" s="189"/>
      <c r="AY117" s="188"/>
      <c r="AZ117" s="189"/>
      <c r="BA117" s="200"/>
      <c r="BB117" s="201"/>
      <c r="BC117" s="269">
        <f>'18.02'!BC117+BA117</f>
        <v>0</v>
      </c>
      <c r="BD117" s="270"/>
      <c r="BE117" s="200">
        <f>'18.02'!BE117+BA117</f>
        <v>0</v>
      </c>
      <c r="BF117" s="201"/>
      <c r="BG117" s="200">
        <f>AT117-BE117</f>
        <v>40</v>
      </c>
      <c r="BH117" s="206"/>
      <c r="BI117" s="201"/>
      <c r="BJ117" s="254">
        <f>((LEFT(AP117,FIND(" ",AP117)-1)*BC117)/$S$279)</f>
        <v>0</v>
      </c>
      <c r="BK117" s="255"/>
      <c r="BL117" s="256"/>
      <c r="BM117" s="1"/>
      <c r="BN117" s="2"/>
    </row>
    <row r="118" spans="2:66" ht="15" customHeight="1">
      <c r="B118" s="212"/>
      <c r="C118" s="213"/>
      <c r="D118" s="213"/>
      <c r="E118" s="213"/>
      <c r="F118" s="213"/>
      <c r="G118" s="213"/>
      <c r="H118" s="213"/>
      <c r="I118" s="213"/>
      <c r="J118" s="213"/>
      <c r="K118" s="213"/>
      <c r="L118" s="214"/>
      <c r="M118" s="196"/>
      <c r="N118" s="220"/>
      <c r="O118" s="220"/>
      <c r="P118" s="197"/>
      <c r="Q118" s="196"/>
      <c r="R118" s="220"/>
      <c r="S118" s="220"/>
      <c r="T118" s="197"/>
      <c r="U118" s="196"/>
      <c r="V118" s="220"/>
      <c r="W118" s="220"/>
      <c r="X118" s="197"/>
      <c r="Y118" s="196"/>
      <c r="Z118" s="220"/>
      <c r="AA118" s="220"/>
      <c r="AB118" s="197"/>
      <c r="AC118" s="308"/>
      <c r="AD118" s="309"/>
      <c r="AE118" s="309"/>
      <c r="AF118" s="310"/>
      <c r="AG118" s="326"/>
      <c r="AH118" s="327"/>
      <c r="AI118" s="327"/>
      <c r="AJ118" s="327"/>
      <c r="AK118" s="327"/>
      <c r="AL118" s="327"/>
      <c r="AM118" s="327"/>
      <c r="AN118" s="327"/>
      <c r="AO118" s="328"/>
      <c r="AP118" s="271"/>
      <c r="AQ118" s="276"/>
      <c r="AR118" s="276"/>
      <c r="AS118" s="272"/>
      <c r="AT118" s="202"/>
      <c r="AU118" s="207"/>
      <c r="AV118" s="203"/>
      <c r="AW118" s="190"/>
      <c r="AX118" s="191"/>
      <c r="AY118" s="190"/>
      <c r="AZ118" s="191"/>
      <c r="BA118" s="202"/>
      <c r="BB118" s="203"/>
      <c r="BC118" s="271"/>
      <c r="BD118" s="272"/>
      <c r="BE118" s="202"/>
      <c r="BF118" s="203"/>
      <c r="BG118" s="202"/>
      <c r="BH118" s="207"/>
      <c r="BI118" s="203"/>
      <c r="BJ118" s="257"/>
      <c r="BK118" s="258"/>
      <c r="BL118" s="259"/>
      <c r="BM118" s="1"/>
      <c r="BN118" s="2"/>
    </row>
    <row r="119" spans="2:66" ht="15" customHeight="1" thickBot="1">
      <c r="B119" s="215"/>
      <c r="C119" s="216"/>
      <c r="D119" s="216"/>
      <c r="E119" s="216"/>
      <c r="F119" s="216"/>
      <c r="G119" s="216"/>
      <c r="H119" s="216"/>
      <c r="I119" s="216"/>
      <c r="J119" s="216"/>
      <c r="K119" s="216"/>
      <c r="L119" s="217"/>
      <c r="M119" s="198"/>
      <c r="N119" s="221"/>
      <c r="O119" s="221"/>
      <c r="P119" s="199"/>
      <c r="Q119" s="198"/>
      <c r="R119" s="221"/>
      <c r="S119" s="221"/>
      <c r="T119" s="199"/>
      <c r="U119" s="198"/>
      <c r="V119" s="221"/>
      <c r="W119" s="221"/>
      <c r="X119" s="199"/>
      <c r="Y119" s="198"/>
      <c r="Z119" s="221"/>
      <c r="AA119" s="221"/>
      <c r="AB119" s="199"/>
      <c r="AC119" s="311"/>
      <c r="AD119" s="312"/>
      <c r="AE119" s="312"/>
      <c r="AF119" s="313"/>
      <c r="AG119" s="329"/>
      <c r="AH119" s="330"/>
      <c r="AI119" s="330"/>
      <c r="AJ119" s="330"/>
      <c r="AK119" s="330"/>
      <c r="AL119" s="330"/>
      <c r="AM119" s="330"/>
      <c r="AN119" s="330"/>
      <c r="AO119" s="331"/>
      <c r="AP119" s="273"/>
      <c r="AQ119" s="277"/>
      <c r="AR119" s="277"/>
      <c r="AS119" s="274"/>
      <c r="AT119" s="204"/>
      <c r="AU119" s="208"/>
      <c r="AV119" s="205"/>
      <c r="AW119" s="192"/>
      <c r="AX119" s="193"/>
      <c r="AY119" s="192"/>
      <c r="AZ119" s="193"/>
      <c r="BA119" s="204"/>
      <c r="BB119" s="205"/>
      <c r="BC119" s="273"/>
      <c r="BD119" s="274"/>
      <c r="BE119" s="204"/>
      <c r="BF119" s="205"/>
      <c r="BG119" s="204"/>
      <c r="BH119" s="208"/>
      <c r="BI119" s="205"/>
      <c r="BJ119" s="260"/>
      <c r="BK119" s="261"/>
      <c r="BL119" s="262"/>
      <c r="BM119" s="1"/>
      <c r="BN119" s="2"/>
    </row>
    <row r="120" spans="2:66" ht="15" customHeight="1" thickTop="1">
      <c r="B120" s="209" t="s">
        <v>232</v>
      </c>
      <c r="C120" s="210"/>
      <c r="D120" s="210"/>
      <c r="E120" s="210"/>
      <c r="F120" s="210"/>
      <c r="G120" s="210"/>
      <c r="H120" s="210"/>
      <c r="I120" s="210"/>
      <c r="J120" s="210"/>
      <c r="K120" s="210"/>
      <c r="L120" s="211"/>
      <c r="M120" s="194">
        <v>86</v>
      </c>
      <c r="N120" s="219"/>
      <c r="O120" s="219"/>
      <c r="P120" s="195"/>
      <c r="Q120" s="194">
        <v>86</v>
      </c>
      <c r="R120" s="219"/>
      <c r="S120" s="219"/>
      <c r="T120" s="195"/>
      <c r="U120" s="194">
        <v>86</v>
      </c>
      <c r="V120" s="219"/>
      <c r="W120" s="219"/>
      <c r="X120" s="195"/>
      <c r="Y120" s="194">
        <v>86</v>
      </c>
      <c r="Z120" s="219"/>
      <c r="AA120" s="219"/>
      <c r="AB120" s="195"/>
      <c r="AC120" s="188" t="s">
        <v>129</v>
      </c>
      <c r="AD120" s="241"/>
      <c r="AE120" s="241"/>
      <c r="AF120" s="189"/>
      <c r="AG120" s="222" t="s">
        <v>231</v>
      </c>
      <c r="AH120" s="223"/>
      <c r="AI120" s="223"/>
      <c r="AJ120" s="223"/>
      <c r="AK120" s="223"/>
      <c r="AL120" s="223"/>
      <c r="AM120" s="223"/>
      <c r="AN120" s="223"/>
      <c r="AO120" s="224"/>
      <c r="AP120" s="269" t="s">
        <v>142</v>
      </c>
      <c r="AQ120" s="275"/>
      <c r="AR120" s="275"/>
      <c r="AS120" s="270"/>
      <c r="AT120" s="200">
        <f>'18.02'!AT120+AY120</f>
        <v>35</v>
      </c>
      <c r="AU120" s="206"/>
      <c r="AV120" s="201"/>
      <c r="AW120" s="188">
        <f>'18.02'!BG120</f>
        <v>35</v>
      </c>
      <c r="AX120" s="189"/>
      <c r="AY120" s="188"/>
      <c r="AZ120" s="189"/>
      <c r="BA120" s="200"/>
      <c r="BB120" s="201"/>
      <c r="BC120" s="269">
        <f>'18.02'!BC120+BA120</f>
        <v>0</v>
      </c>
      <c r="BD120" s="270"/>
      <c r="BE120" s="200">
        <f>'18.02'!BE120+BA120</f>
        <v>0</v>
      </c>
      <c r="BF120" s="201"/>
      <c r="BG120" s="200">
        <f>AT120-BE120</f>
        <v>35</v>
      </c>
      <c r="BH120" s="206"/>
      <c r="BI120" s="201"/>
      <c r="BJ120" s="254">
        <f>((LEFT(AP120,FIND(" ",AP120)-1)*BC120)/$S$279)</f>
        <v>0</v>
      </c>
      <c r="BK120" s="255"/>
      <c r="BL120" s="256"/>
      <c r="BM120" s="1"/>
      <c r="BN120" s="2"/>
    </row>
    <row r="121" spans="2:66" ht="15" customHeight="1">
      <c r="B121" s="212"/>
      <c r="C121" s="213"/>
      <c r="D121" s="213"/>
      <c r="E121" s="213"/>
      <c r="F121" s="213"/>
      <c r="G121" s="213"/>
      <c r="H121" s="213"/>
      <c r="I121" s="213"/>
      <c r="J121" s="213"/>
      <c r="K121" s="213"/>
      <c r="L121" s="214"/>
      <c r="M121" s="196"/>
      <c r="N121" s="220"/>
      <c r="O121" s="220"/>
      <c r="P121" s="197"/>
      <c r="Q121" s="196"/>
      <c r="R121" s="220"/>
      <c r="S121" s="220"/>
      <c r="T121" s="197"/>
      <c r="U121" s="196"/>
      <c r="V121" s="220"/>
      <c r="W121" s="220"/>
      <c r="X121" s="197"/>
      <c r="Y121" s="196"/>
      <c r="Z121" s="220"/>
      <c r="AA121" s="220"/>
      <c r="AB121" s="197"/>
      <c r="AC121" s="190"/>
      <c r="AD121" s="242"/>
      <c r="AE121" s="242"/>
      <c r="AF121" s="191"/>
      <c r="AG121" s="225"/>
      <c r="AH121" s="226"/>
      <c r="AI121" s="226"/>
      <c r="AJ121" s="226"/>
      <c r="AK121" s="226"/>
      <c r="AL121" s="226"/>
      <c r="AM121" s="226"/>
      <c r="AN121" s="226"/>
      <c r="AO121" s="227"/>
      <c r="AP121" s="271"/>
      <c r="AQ121" s="276"/>
      <c r="AR121" s="276"/>
      <c r="AS121" s="272"/>
      <c r="AT121" s="202"/>
      <c r="AU121" s="207"/>
      <c r="AV121" s="203"/>
      <c r="AW121" s="190"/>
      <c r="AX121" s="191"/>
      <c r="AY121" s="190"/>
      <c r="AZ121" s="191"/>
      <c r="BA121" s="202"/>
      <c r="BB121" s="203"/>
      <c r="BC121" s="271"/>
      <c r="BD121" s="272"/>
      <c r="BE121" s="202"/>
      <c r="BF121" s="203"/>
      <c r="BG121" s="202"/>
      <c r="BH121" s="207"/>
      <c r="BI121" s="203"/>
      <c r="BJ121" s="257"/>
      <c r="BK121" s="258"/>
      <c r="BL121" s="259"/>
      <c r="BM121" s="1"/>
      <c r="BN121" s="2"/>
    </row>
    <row r="122" spans="2:66" ht="15" customHeight="1" thickBot="1">
      <c r="B122" s="215"/>
      <c r="C122" s="216"/>
      <c r="D122" s="216"/>
      <c r="E122" s="216"/>
      <c r="F122" s="216"/>
      <c r="G122" s="216"/>
      <c r="H122" s="216"/>
      <c r="I122" s="216"/>
      <c r="J122" s="216"/>
      <c r="K122" s="216"/>
      <c r="L122" s="217"/>
      <c r="M122" s="198"/>
      <c r="N122" s="221"/>
      <c r="O122" s="221"/>
      <c r="P122" s="199"/>
      <c r="Q122" s="198"/>
      <c r="R122" s="221"/>
      <c r="S122" s="221"/>
      <c r="T122" s="199"/>
      <c r="U122" s="198"/>
      <c r="V122" s="221"/>
      <c r="W122" s="221"/>
      <c r="X122" s="199"/>
      <c r="Y122" s="198"/>
      <c r="Z122" s="221"/>
      <c r="AA122" s="221"/>
      <c r="AB122" s="199"/>
      <c r="AC122" s="192"/>
      <c r="AD122" s="243"/>
      <c r="AE122" s="243"/>
      <c r="AF122" s="193"/>
      <c r="AG122" s="228"/>
      <c r="AH122" s="229"/>
      <c r="AI122" s="229"/>
      <c r="AJ122" s="229"/>
      <c r="AK122" s="229"/>
      <c r="AL122" s="229"/>
      <c r="AM122" s="229"/>
      <c r="AN122" s="229"/>
      <c r="AO122" s="230"/>
      <c r="AP122" s="273"/>
      <c r="AQ122" s="277"/>
      <c r="AR122" s="277"/>
      <c r="AS122" s="274"/>
      <c r="AT122" s="204"/>
      <c r="AU122" s="208"/>
      <c r="AV122" s="205"/>
      <c r="AW122" s="192"/>
      <c r="AX122" s="193"/>
      <c r="AY122" s="192"/>
      <c r="AZ122" s="193"/>
      <c r="BA122" s="204"/>
      <c r="BB122" s="205"/>
      <c r="BC122" s="273"/>
      <c r="BD122" s="274"/>
      <c r="BE122" s="204"/>
      <c r="BF122" s="205"/>
      <c r="BG122" s="204"/>
      <c r="BH122" s="208"/>
      <c r="BI122" s="205"/>
      <c r="BJ122" s="260"/>
      <c r="BK122" s="261"/>
      <c r="BL122" s="262"/>
      <c r="BM122" s="1"/>
      <c r="BN122" s="2"/>
    </row>
    <row r="123" spans="2:66" ht="15" customHeight="1" thickTop="1">
      <c r="B123" s="314" t="s">
        <v>230</v>
      </c>
      <c r="C123" s="315"/>
      <c r="D123" s="315"/>
      <c r="E123" s="315"/>
      <c r="F123" s="315"/>
      <c r="G123" s="315"/>
      <c r="H123" s="315"/>
      <c r="I123" s="315"/>
      <c r="J123" s="315"/>
      <c r="K123" s="315"/>
      <c r="L123" s="316"/>
      <c r="M123" s="194">
        <v>57</v>
      </c>
      <c r="N123" s="219"/>
      <c r="O123" s="219"/>
      <c r="P123" s="195"/>
      <c r="Q123" s="194">
        <v>57</v>
      </c>
      <c r="R123" s="219"/>
      <c r="S123" s="219"/>
      <c r="T123" s="195"/>
      <c r="U123" s="194">
        <v>57</v>
      </c>
      <c r="V123" s="219"/>
      <c r="W123" s="219"/>
      <c r="X123" s="195"/>
      <c r="Y123" s="194">
        <v>57</v>
      </c>
      <c r="Z123" s="219"/>
      <c r="AA123" s="219"/>
      <c r="AB123" s="195"/>
      <c r="AC123" s="305" t="s">
        <v>344</v>
      </c>
      <c r="AD123" s="306"/>
      <c r="AE123" s="306"/>
      <c r="AF123" s="307"/>
      <c r="AG123" s="323" t="s">
        <v>130</v>
      </c>
      <c r="AH123" s="324"/>
      <c r="AI123" s="324"/>
      <c r="AJ123" s="324"/>
      <c r="AK123" s="324"/>
      <c r="AL123" s="324"/>
      <c r="AM123" s="324"/>
      <c r="AN123" s="324"/>
      <c r="AO123" s="325"/>
      <c r="AP123" s="269" t="s">
        <v>128</v>
      </c>
      <c r="AQ123" s="275"/>
      <c r="AR123" s="275"/>
      <c r="AS123" s="270"/>
      <c r="AT123" s="200">
        <f>'18.02'!AT123+AY123</f>
        <v>0</v>
      </c>
      <c r="AU123" s="206"/>
      <c r="AV123" s="201"/>
      <c r="AW123" s="188">
        <f>'18.02'!BG123</f>
        <v>0</v>
      </c>
      <c r="AX123" s="189"/>
      <c r="AY123" s="188"/>
      <c r="AZ123" s="189"/>
      <c r="BA123" s="200"/>
      <c r="BB123" s="201"/>
      <c r="BC123" s="269">
        <f>'18.02'!BC123+BA123</f>
        <v>0</v>
      </c>
      <c r="BD123" s="270"/>
      <c r="BE123" s="200">
        <f>'18.02'!BE123+BA123</f>
        <v>0</v>
      </c>
      <c r="BF123" s="201"/>
      <c r="BG123" s="200">
        <f>AT123-BE123</f>
        <v>0</v>
      </c>
      <c r="BH123" s="206"/>
      <c r="BI123" s="201"/>
      <c r="BJ123" s="254">
        <f>((LEFT(AP123,FIND(" ",AP123)-1)*BC123)/$S$279)</f>
        <v>0</v>
      </c>
      <c r="BK123" s="255"/>
      <c r="BL123" s="256"/>
      <c r="BM123" s="1"/>
      <c r="BN123" s="2"/>
    </row>
    <row r="124" spans="2:66" ht="15" customHeight="1">
      <c r="B124" s="317"/>
      <c r="C124" s="318"/>
      <c r="D124" s="318"/>
      <c r="E124" s="318"/>
      <c r="F124" s="318"/>
      <c r="G124" s="318"/>
      <c r="H124" s="318"/>
      <c r="I124" s="318"/>
      <c r="J124" s="318"/>
      <c r="K124" s="318"/>
      <c r="L124" s="319"/>
      <c r="M124" s="196"/>
      <c r="N124" s="220"/>
      <c r="O124" s="220"/>
      <c r="P124" s="197"/>
      <c r="Q124" s="196"/>
      <c r="R124" s="220"/>
      <c r="S124" s="220"/>
      <c r="T124" s="197"/>
      <c r="U124" s="196"/>
      <c r="V124" s="220"/>
      <c r="W124" s="220"/>
      <c r="X124" s="197"/>
      <c r="Y124" s="196"/>
      <c r="Z124" s="220"/>
      <c r="AA124" s="220"/>
      <c r="AB124" s="197"/>
      <c r="AC124" s="308"/>
      <c r="AD124" s="309"/>
      <c r="AE124" s="309"/>
      <c r="AF124" s="310"/>
      <c r="AG124" s="326"/>
      <c r="AH124" s="327"/>
      <c r="AI124" s="327"/>
      <c r="AJ124" s="327"/>
      <c r="AK124" s="327"/>
      <c r="AL124" s="327"/>
      <c r="AM124" s="327"/>
      <c r="AN124" s="327"/>
      <c r="AO124" s="328"/>
      <c r="AP124" s="271"/>
      <c r="AQ124" s="276"/>
      <c r="AR124" s="276"/>
      <c r="AS124" s="272"/>
      <c r="AT124" s="202"/>
      <c r="AU124" s="207"/>
      <c r="AV124" s="203"/>
      <c r="AW124" s="190"/>
      <c r="AX124" s="191"/>
      <c r="AY124" s="190"/>
      <c r="AZ124" s="191"/>
      <c r="BA124" s="202"/>
      <c r="BB124" s="203"/>
      <c r="BC124" s="271"/>
      <c r="BD124" s="272"/>
      <c r="BE124" s="202"/>
      <c r="BF124" s="203"/>
      <c r="BG124" s="202"/>
      <c r="BH124" s="207"/>
      <c r="BI124" s="203"/>
      <c r="BJ124" s="257"/>
      <c r="BK124" s="258"/>
      <c r="BL124" s="259"/>
      <c r="BM124" s="1"/>
      <c r="BN124" s="2"/>
    </row>
    <row r="125" spans="2:66" ht="15" customHeight="1" thickBot="1">
      <c r="B125" s="320"/>
      <c r="C125" s="321"/>
      <c r="D125" s="321"/>
      <c r="E125" s="321"/>
      <c r="F125" s="321"/>
      <c r="G125" s="321"/>
      <c r="H125" s="321"/>
      <c r="I125" s="321"/>
      <c r="J125" s="321"/>
      <c r="K125" s="321"/>
      <c r="L125" s="322"/>
      <c r="M125" s="198"/>
      <c r="N125" s="221"/>
      <c r="O125" s="221"/>
      <c r="P125" s="199"/>
      <c r="Q125" s="198"/>
      <c r="R125" s="221"/>
      <c r="S125" s="221"/>
      <c r="T125" s="199"/>
      <c r="U125" s="198"/>
      <c r="V125" s="221"/>
      <c r="W125" s="221"/>
      <c r="X125" s="199"/>
      <c r="Y125" s="198"/>
      <c r="Z125" s="221"/>
      <c r="AA125" s="221"/>
      <c r="AB125" s="199"/>
      <c r="AC125" s="311"/>
      <c r="AD125" s="312"/>
      <c r="AE125" s="312"/>
      <c r="AF125" s="313"/>
      <c r="AG125" s="329"/>
      <c r="AH125" s="330"/>
      <c r="AI125" s="330"/>
      <c r="AJ125" s="330"/>
      <c r="AK125" s="330"/>
      <c r="AL125" s="330"/>
      <c r="AM125" s="330"/>
      <c r="AN125" s="330"/>
      <c r="AO125" s="331"/>
      <c r="AP125" s="273"/>
      <c r="AQ125" s="277"/>
      <c r="AR125" s="277"/>
      <c r="AS125" s="274"/>
      <c r="AT125" s="204"/>
      <c r="AU125" s="208"/>
      <c r="AV125" s="205"/>
      <c r="AW125" s="192"/>
      <c r="AX125" s="193"/>
      <c r="AY125" s="192"/>
      <c r="AZ125" s="193"/>
      <c r="BA125" s="204"/>
      <c r="BB125" s="205"/>
      <c r="BC125" s="273"/>
      <c r="BD125" s="274"/>
      <c r="BE125" s="204"/>
      <c r="BF125" s="205"/>
      <c r="BG125" s="204"/>
      <c r="BH125" s="208"/>
      <c r="BI125" s="205"/>
      <c r="BJ125" s="260"/>
      <c r="BK125" s="261"/>
      <c r="BL125" s="262"/>
      <c r="BM125" s="1"/>
      <c r="BN125" s="2"/>
    </row>
    <row r="126" spans="2:66" ht="15" customHeight="1" thickTop="1">
      <c r="B126" s="314" t="s">
        <v>62</v>
      </c>
      <c r="C126" s="315"/>
      <c r="D126" s="315"/>
      <c r="E126" s="315"/>
      <c r="F126" s="315"/>
      <c r="G126" s="315"/>
      <c r="H126" s="315"/>
      <c r="I126" s="315"/>
      <c r="J126" s="315"/>
      <c r="K126" s="315"/>
      <c r="L126" s="316"/>
      <c r="M126" s="194">
        <v>8</v>
      </c>
      <c r="N126" s="219"/>
      <c r="O126" s="219"/>
      <c r="P126" s="195"/>
      <c r="Q126" s="194">
        <v>8</v>
      </c>
      <c r="R126" s="219"/>
      <c r="S126" s="219"/>
      <c r="T126" s="195"/>
      <c r="U126" s="194">
        <v>8</v>
      </c>
      <c r="V126" s="219"/>
      <c r="W126" s="219"/>
      <c r="X126" s="195"/>
      <c r="Y126" s="194">
        <v>7.5</v>
      </c>
      <c r="Z126" s="219"/>
      <c r="AA126" s="219"/>
      <c r="AB126" s="195"/>
      <c r="AC126" s="305" t="s">
        <v>312</v>
      </c>
      <c r="AD126" s="306"/>
      <c r="AE126" s="306"/>
      <c r="AF126" s="307"/>
      <c r="AG126" s="323" t="s">
        <v>229</v>
      </c>
      <c r="AH126" s="324"/>
      <c r="AI126" s="324"/>
      <c r="AJ126" s="324"/>
      <c r="AK126" s="324"/>
      <c r="AL126" s="324"/>
      <c r="AM126" s="324"/>
      <c r="AN126" s="324"/>
      <c r="AO126" s="325"/>
      <c r="AP126" s="269" t="s">
        <v>52</v>
      </c>
      <c r="AQ126" s="275"/>
      <c r="AR126" s="275"/>
      <c r="AS126" s="270"/>
      <c r="AT126" s="200">
        <f>'18.02'!AT126+AY126</f>
        <v>118</v>
      </c>
      <c r="AU126" s="206"/>
      <c r="AV126" s="201"/>
      <c r="AW126" s="188">
        <f>'18.02'!BG126</f>
        <v>118</v>
      </c>
      <c r="AX126" s="189"/>
      <c r="AY126" s="188"/>
      <c r="AZ126" s="189"/>
      <c r="BA126" s="200"/>
      <c r="BB126" s="201"/>
      <c r="BC126" s="269">
        <f>'18.02'!BC126+BA126</f>
        <v>0</v>
      </c>
      <c r="BD126" s="270"/>
      <c r="BE126" s="200">
        <f>'18.02'!BE126+BA126</f>
        <v>0</v>
      </c>
      <c r="BF126" s="201"/>
      <c r="BG126" s="200">
        <f>AT126-BE126</f>
        <v>118</v>
      </c>
      <c r="BH126" s="206"/>
      <c r="BI126" s="201"/>
      <c r="BJ126" s="254">
        <f>((LEFT(AP126,FIND(" ",AP126)-1)*BC126)/$S$279)</f>
        <v>0</v>
      </c>
      <c r="BK126" s="255"/>
      <c r="BL126" s="256"/>
      <c r="BM126" s="1"/>
      <c r="BN126" s="2"/>
    </row>
    <row r="127" spans="2:66" ht="15" customHeight="1">
      <c r="B127" s="317"/>
      <c r="C127" s="318"/>
      <c r="D127" s="318"/>
      <c r="E127" s="318"/>
      <c r="F127" s="318"/>
      <c r="G127" s="318"/>
      <c r="H127" s="318"/>
      <c r="I127" s="318"/>
      <c r="J127" s="318"/>
      <c r="K127" s="318"/>
      <c r="L127" s="319"/>
      <c r="M127" s="196"/>
      <c r="N127" s="220"/>
      <c r="O127" s="220"/>
      <c r="P127" s="197"/>
      <c r="Q127" s="196"/>
      <c r="R127" s="220"/>
      <c r="S127" s="220"/>
      <c r="T127" s="197"/>
      <c r="U127" s="196"/>
      <c r="V127" s="220"/>
      <c r="W127" s="220"/>
      <c r="X127" s="197"/>
      <c r="Y127" s="196"/>
      <c r="Z127" s="220"/>
      <c r="AA127" s="220"/>
      <c r="AB127" s="197"/>
      <c r="AC127" s="308"/>
      <c r="AD127" s="309"/>
      <c r="AE127" s="309"/>
      <c r="AF127" s="310"/>
      <c r="AG127" s="326"/>
      <c r="AH127" s="327"/>
      <c r="AI127" s="327"/>
      <c r="AJ127" s="327"/>
      <c r="AK127" s="327"/>
      <c r="AL127" s="327"/>
      <c r="AM127" s="327"/>
      <c r="AN127" s="327"/>
      <c r="AO127" s="328"/>
      <c r="AP127" s="271"/>
      <c r="AQ127" s="276"/>
      <c r="AR127" s="276"/>
      <c r="AS127" s="272"/>
      <c r="AT127" s="202"/>
      <c r="AU127" s="207"/>
      <c r="AV127" s="203"/>
      <c r="AW127" s="190"/>
      <c r="AX127" s="191"/>
      <c r="AY127" s="190"/>
      <c r="AZ127" s="191"/>
      <c r="BA127" s="202"/>
      <c r="BB127" s="203"/>
      <c r="BC127" s="271"/>
      <c r="BD127" s="272"/>
      <c r="BE127" s="202"/>
      <c r="BF127" s="203"/>
      <c r="BG127" s="202"/>
      <c r="BH127" s="207"/>
      <c r="BI127" s="203"/>
      <c r="BJ127" s="257"/>
      <c r="BK127" s="258"/>
      <c r="BL127" s="259"/>
      <c r="BM127" s="1"/>
      <c r="BN127" s="2"/>
    </row>
    <row r="128" spans="2:66" ht="15" customHeight="1" thickBot="1">
      <c r="B128" s="320"/>
      <c r="C128" s="321"/>
      <c r="D128" s="321"/>
      <c r="E128" s="321"/>
      <c r="F128" s="321"/>
      <c r="G128" s="321"/>
      <c r="H128" s="321"/>
      <c r="I128" s="321"/>
      <c r="J128" s="321"/>
      <c r="K128" s="321"/>
      <c r="L128" s="322"/>
      <c r="M128" s="198"/>
      <c r="N128" s="221"/>
      <c r="O128" s="221"/>
      <c r="P128" s="199"/>
      <c r="Q128" s="198"/>
      <c r="R128" s="221"/>
      <c r="S128" s="221"/>
      <c r="T128" s="199"/>
      <c r="U128" s="198"/>
      <c r="V128" s="221"/>
      <c r="W128" s="221"/>
      <c r="X128" s="199"/>
      <c r="Y128" s="198"/>
      <c r="Z128" s="221"/>
      <c r="AA128" s="221"/>
      <c r="AB128" s="199"/>
      <c r="AC128" s="311"/>
      <c r="AD128" s="312"/>
      <c r="AE128" s="312"/>
      <c r="AF128" s="313"/>
      <c r="AG128" s="329"/>
      <c r="AH128" s="330"/>
      <c r="AI128" s="330"/>
      <c r="AJ128" s="330"/>
      <c r="AK128" s="330"/>
      <c r="AL128" s="330"/>
      <c r="AM128" s="330"/>
      <c r="AN128" s="330"/>
      <c r="AO128" s="331"/>
      <c r="AP128" s="273"/>
      <c r="AQ128" s="277"/>
      <c r="AR128" s="277"/>
      <c r="AS128" s="274"/>
      <c r="AT128" s="204"/>
      <c r="AU128" s="208"/>
      <c r="AV128" s="205"/>
      <c r="AW128" s="192"/>
      <c r="AX128" s="193"/>
      <c r="AY128" s="192"/>
      <c r="AZ128" s="193"/>
      <c r="BA128" s="204"/>
      <c r="BB128" s="205"/>
      <c r="BC128" s="273"/>
      <c r="BD128" s="274"/>
      <c r="BE128" s="204"/>
      <c r="BF128" s="205"/>
      <c r="BG128" s="204"/>
      <c r="BH128" s="208"/>
      <c r="BI128" s="205"/>
      <c r="BJ128" s="260"/>
      <c r="BK128" s="261"/>
      <c r="BL128" s="262"/>
      <c r="BM128" s="1"/>
      <c r="BN128" s="2"/>
    </row>
    <row r="129" spans="2:66" ht="15" customHeight="1" thickTop="1">
      <c r="B129" s="209" t="s">
        <v>228</v>
      </c>
      <c r="C129" s="210"/>
      <c r="D129" s="210"/>
      <c r="E129" s="210"/>
      <c r="F129" s="210"/>
      <c r="G129" s="210"/>
      <c r="H129" s="210"/>
      <c r="I129" s="210"/>
      <c r="J129" s="210"/>
      <c r="K129" s="210"/>
      <c r="L129" s="211"/>
      <c r="M129" s="194" t="s">
        <v>129</v>
      </c>
      <c r="N129" s="219"/>
      <c r="O129" s="219"/>
      <c r="P129" s="195"/>
      <c r="Q129" s="194" t="s">
        <v>129</v>
      </c>
      <c r="R129" s="219"/>
      <c r="S129" s="219"/>
      <c r="T129" s="195"/>
      <c r="U129" s="194" t="s">
        <v>129</v>
      </c>
      <c r="V129" s="219"/>
      <c r="W129" s="219"/>
      <c r="X129" s="195"/>
      <c r="Y129" s="194" t="s">
        <v>129</v>
      </c>
      <c r="Z129" s="219"/>
      <c r="AA129" s="219"/>
      <c r="AB129" s="195"/>
      <c r="AC129" s="278" t="s">
        <v>129</v>
      </c>
      <c r="AD129" s="279"/>
      <c r="AE129" s="279"/>
      <c r="AF129" s="280"/>
      <c r="AG129" s="323" t="s">
        <v>227</v>
      </c>
      <c r="AH129" s="324"/>
      <c r="AI129" s="324"/>
      <c r="AJ129" s="324"/>
      <c r="AK129" s="324"/>
      <c r="AL129" s="324"/>
      <c r="AM129" s="324"/>
      <c r="AN129" s="324"/>
      <c r="AO129" s="325"/>
      <c r="AP129" s="269" t="s">
        <v>52</v>
      </c>
      <c r="AQ129" s="275"/>
      <c r="AR129" s="275"/>
      <c r="AS129" s="270"/>
      <c r="AT129" s="200">
        <f>'18.02'!AT129+AY129</f>
        <v>11</v>
      </c>
      <c r="AU129" s="206"/>
      <c r="AV129" s="201"/>
      <c r="AW129" s="188">
        <f>'18.02'!BG129</f>
        <v>11</v>
      </c>
      <c r="AX129" s="189"/>
      <c r="AY129" s="188"/>
      <c r="AZ129" s="189"/>
      <c r="BA129" s="200"/>
      <c r="BB129" s="201"/>
      <c r="BC129" s="269">
        <f>'18.02'!BC129+BA129</f>
        <v>0</v>
      </c>
      <c r="BD129" s="270"/>
      <c r="BE129" s="200">
        <f>'18.02'!BE129+BA129</f>
        <v>0</v>
      </c>
      <c r="BF129" s="201"/>
      <c r="BG129" s="200">
        <f>AT129-BE129</f>
        <v>11</v>
      </c>
      <c r="BH129" s="206"/>
      <c r="BI129" s="201"/>
      <c r="BJ129" s="254">
        <f>((LEFT(AP129,FIND(" ",AP129)-1)*BC129)/$S$279)</f>
        <v>0</v>
      </c>
      <c r="BK129" s="255"/>
      <c r="BL129" s="256"/>
      <c r="BM129" s="1"/>
      <c r="BN129" s="2"/>
    </row>
    <row r="130" spans="2:66" ht="15" customHeight="1">
      <c r="B130" s="212"/>
      <c r="C130" s="213"/>
      <c r="D130" s="213"/>
      <c r="E130" s="213"/>
      <c r="F130" s="213"/>
      <c r="G130" s="213"/>
      <c r="H130" s="213"/>
      <c r="I130" s="213"/>
      <c r="J130" s="213"/>
      <c r="K130" s="213"/>
      <c r="L130" s="214"/>
      <c r="M130" s="196"/>
      <c r="N130" s="220"/>
      <c r="O130" s="220"/>
      <c r="P130" s="197"/>
      <c r="Q130" s="196"/>
      <c r="R130" s="220"/>
      <c r="S130" s="220"/>
      <c r="T130" s="197"/>
      <c r="U130" s="196"/>
      <c r="V130" s="220"/>
      <c r="W130" s="220"/>
      <c r="X130" s="197"/>
      <c r="Y130" s="196"/>
      <c r="Z130" s="220"/>
      <c r="AA130" s="220"/>
      <c r="AB130" s="197"/>
      <c r="AC130" s="281"/>
      <c r="AD130" s="282"/>
      <c r="AE130" s="282"/>
      <c r="AF130" s="283"/>
      <c r="AG130" s="326"/>
      <c r="AH130" s="327"/>
      <c r="AI130" s="327"/>
      <c r="AJ130" s="327"/>
      <c r="AK130" s="327"/>
      <c r="AL130" s="327"/>
      <c r="AM130" s="327"/>
      <c r="AN130" s="327"/>
      <c r="AO130" s="328"/>
      <c r="AP130" s="271"/>
      <c r="AQ130" s="276"/>
      <c r="AR130" s="276"/>
      <c r="AS130" s="272"/>
      <c r="AT130" s="202"/>
      <c r="AU130" s="207"/>
      <c r="AV130" s="203"/>
      <c r="AW130" s="190"/>
      <c r="AX130" s="191"/>
      <c r="AY130" s="190"/>
      <c r="AZ130" s="191"/>
      <c r="BA130" s="202"/>
      <c r="BB130" s="203"/>
      <c r="BC130" s="271"/>
      <c r="BD130" s="272"/>
      <c r="BE130" s="202"/>
      <c r="BF130" s="203"/>
      <c r="BG130" s="202"/>
      <c r="BH130" s="207"/>
      <c r="BI130" s="203"/>
      <c r="BJ130" s="257"/>
      <c r="BK130" s="258"/>
      <c r="BL130" s="259"/>
      <c r="BM130" s="1"/>
      <c r="BN130" s="2"/>
    </row>
    <row r="131" spans="2:66" ht="15" customHeight="1" thickBot="1">
      <c r="B131" s="215"/>
      <c r="C131" s="216"/>
      <c r="D131" s="216"/>
      <c r="E131" s="216"/>
      <c r="F131" s="216"/>
      <c r="G131" s="216"/>
      <c r="H131" s="216"/>
      <c r="I131" s="216"/>
      <c r="J131" s="216"/>
      <c r="K131" s="216"/>
      <c r="L131" s="217"/>
      <c r="M131" s="198"/>
      <c r="N131" s="221"/>
      <c r="O131" s="221"/>
      <c r="P131" s="199"/>
      <c r="Q131" s="198"/>
      <c r="R131" s="221"/>
      <c r="S131" s="221"/>
      <c r="T131" s="199"/>
      <c r="U131" s="198"/>
      <c r="V131" s="221"/>
      <c r="W131" s="221"/>
      <c r="X131" s="199"/>
      <c r="Y131" s="198"/>
      <c r="Z131" s="221"/>
      <c r="AA131" s="221"/>
      <c r="AB131" s="199"/>
      <c r="AC131" s="284"/>
      <c r="AD131" s="285"/>
      <c r="AE131" s="285"/>
      <c r="AF131" s="286"/>
      <c r="AG131" s="329"/>
      <c r="AH131" s="330"/>
      <c r="AI131" s="330"/>
      <c r="AJ131" s="330"/>
      <c r="AK131" s="330"/>
      <c r="AL131" s="330"/>
      <c r="AM131" s="330"/>
      <c r="AN131" s="330"/>
      <c r="AO131" s="331"/>
      <c r="AP131" s="273"/>
      <c r="AQ131" s="277"/>
      <c r="AR131" s="277"/>
      <c r="AS131" s="274"/>
      <c r="AT131" s="204"/>
      <c r="AU131" s="208"/>
      <c r="AV131" s="205"/>
      <c r="AW131" s="192"/>
      <c r="AX131" s="193"/>
      <c r="AY131" s="192"/>
      <c r="AZ131" s="193"/>
      <c r="BA131" s="204"/>
      <c r="BB131" s="205"/>
      <c r="BC131" s="273"/>
      <c r="BD131" s="274"/>
      <c r="BE131" s="204"/>
      <c r="BF131" s="205"/>
      <c r="BG131" s="204"/>
      <c r="BH131" s="208"/>
      <c r="BI131" s="205"/>
      <c r="BJ131" s="260"/>
      <c r="BK131" s="261"/>
      <c r="BL131" s="262"/>
      <c r="BM131" s="1"/>
      <c r="BN131" s="2"/>
    </row>
    <row r="132" spans="2:66" ht="15" customHeight="1" thickTop="1">
      <c r="B132" s="209" t="s">
        <v>226</v>
      </c>
      <c r="C132" s="210"/>
      <c r="D132" s="210"/>
      <c r="E132" s="210"/>
      <c r="F132" s="210"/>
      <c r="G132" s="210"/>
      <c r="H132" s="210"/>
      <c r="I132" s="210"/>
      <c r="J132" s="210"/>
      <c r="K132" s="210"/>
      <c r="L132" s="211"/>
      <c r="M132" s="194" t="s">
        <v>443</v>
      </c>
      <c r="N132" s="219"/>
      <c r="O132" s="219"/>
      <c r="P132" s="195"/>
      <c r="Q132" s="194" t="s">
        <v>443</v>
      </c>
      <c r="R132" s="219"/>
      <c r="S132" s="219"/>
      <c r="T132" s="195"/>
      <c r="U132" s="194" t="s">
        <v>443</v>
      </c>
      <c r="V132" s="219"/>
      <c r="W132" s="219"/>
      <c r="X132" s="195"/>
      <c r="Y132" s="194" t="s">
        <v>443</v>
      </c>
      <c r="Z132" s="219"/>
      <c r="AA132" s="219"/>
      <c r="AB132" s="195"/>
      <c r="AC132" s="188" t="s">
        <v>129</v>
      </c>
      <c r="AD132" s="241"/>
      <c r="AE132" s="241"/>
      <c r="AF132" s="189"/>
      <c r="AG132" s="222" t="s">
        <v>225</v>
      </c>
      <c r="AH132" s="223"/>
      <c r="AI132" s="223"/>
      <c r="AJ132" s="223"/>
      <c r="AK132" s="223"/>
      <c r="AL132" s="223"/>
      <c r="AM132" s="223"/>
      <c r="AN132" s="223"/>
      <c r="AO132" s="224"/>
      <c r="AP132" s="269" t="s">
        <v>141</v>
      </c>
      <c r="AQ132" s="275"/>
      <c r="AR132" s="275"/>
      <c r="AS132" s="270"/>
      <c r="AT132" s="200">
        <f>'18.02'!AT132+AY132</f>
        <v>2</v>
      </c>
      <c r="AU132" s="206"/>
      <c r="AV132" s="201"/>
      <c r="AW132" s="188">
        <f>'18.02'!BG132</f>
        <v>2</v>
      </c>
      <c r="AX132" s="189"/>
      <c r="AY132" s="188"/>
      <c r="AZ132" s="189"/>
      <c r="BA132" s="200"/>
      <c r="BB132" s="201"/>
      <c r="BC132" s="269">
        <f>'18.02'!BC132+BA132</f>
        <v>0</v>
      </c>
      <c r="BD132" s="270"/>
      <c r="BE132" s="200">
        <f>'18.02'!BE132+BA132</f>
        <v>0</v>
      </c>
      <c r="BF132" s="201"/>
      <c r="BG132" s="200">
        <f>AT132-BE132</f>
        <v>2</v>
      </c>
      <c r="BH132" s="206"/>
      <c r="BI132" s="201"/>
      <c r="BJ132" s="254">
        <f>((LEFT(AP132,FIND(" ",AP132)-1)*BC132)/$S$279)</f>
        <v>0</v>
      </c>
      <c r="BK132" s="255"/>
      <c r="BL132" s="256"/>
      <c r="BM132" s="1"/>
      <c r="BN132" s="2"/>
    </row>
    <row r="133" spans="2:66" ht="15" customHeight="1">
      <c r="B133" s="212"/>
      <c r="C133" s="213"/>
      <c r="D133" s="213"/>
      <c r="E133" s="213"/>
      <c r="F133" s="213"/>
      <c r="G133" s="213"/>
      <c r="H133" s="213"/>
      <c r="I133" s="213"/>
      <c r="J133" s="213"/>
      <c r="K133" s="213"/>
      <c r="L133" s="214"/>
      <c r="M133" s="196"/>
      <c r="N133" s="220"/>
      <c r="O133" s="220"/>
      <c r="P133" s="197"/>
      <c r="Q133" s="196"/>
      <c r="R133" s="220"/>
      <c r="S133" s="220"/>
      <c r="T133" s="197"/>
      <c r="U133" s="196"/>
      <c r="V133" s="220"/>
      <c r="W133" s="220"/>
      <c r="X133" s="197"/>
      <c r="Y133" s="196"/>
      <c r="Z133" s="220"/>
      <c r="AA133" s="220"/>
      <c r="AB133" s="197"/>
      <c r="AC133" s="190"/>
      <c r="AD133" s="242"/>
      <c r="AE133" s="242"/>
      <c r="AF133" s="191"/>
      <c r="AG133" s="225"/>
      <c r="AH133" s="226"/>
      <c r="AI133" s="226"/>
      <c r="AJ133" s="226"/>
      <c r="AK133" s="226"/>
      <c r="AL133" s="226"/>
      <c r="AM133" s="226"/>
      <c r="AN133" s="226"/>
      <c r="AO133" s="227"/>
      <c r="AP133" s="271"/>
      <c r="AQ133" s="276"/>
      <c r="AR133" s="276"/>
      <c r="AS133" s="272"/>
      <c r="AT133" s="202"/>
      <c r="AU133" s="207"/>
      <c r="AV133" s="203"/>
      <c r="AW133" s="190"/>
      <c r="AX133" s="191"/>
      <c r="AY133" s="190"/>
      <c r="AZ133" s="191"/>
      <c r="BA133" s="202"/>
      <c r="BB133" s="203"/>
      <c r="BC133" s="271"/>
      <c r="BD133" s="272"/>
      <c r="BE133" s="202"/>
      <c r="BF133" s="203"/>
      <c r="BG133" s="202"/>
      <c r="BH133" s="207"/>
      <c r="BI133" s="203"/>
      <c r="BJ133" s="257"/>
      <c r="BK133" s="258"/>
      <c r="BL133" s="259"/>
      <c r="BM133" s="1"/>
      <c r="BN133" s="2"/>
    </row>
    <row r="134" spans="2:66" ht="15" customHeight="1" thickBot="1">
      <c r="B134" s="215"/>
      <c r="C134" s="216"/>
      <c r="D134" s="216"/>
      <c r="E134" s="216"/>
      <c r="F134" s="216"/>
      <c r="G134" s="216"/>
      <c r="H134" s="216"/>
      <c r="I134" s="216"/>
      <c r="J134" s="216"/>
      <c r="K134" s="216"/>
      <c r="L134" s="217"/>
      <c r="M134" s="198"/>
      <c r="N134" s="221"/>
      <c r="O134" s="221"/>
      <c r="P134" s="199"/>
      <c r="Q134" s="198"/>
      <c r="R134" s="221"/>
      <c r="S134" s="221"/>
      <c r="T134" s="199"/>
      <c r="U134" s="198"/>
      <c r="V134" s="221"/>
      <c r="W134" s="221"/>
      <c r="X134" s="199"/>
      <c r="Y134" s="198"/>
      <c r="Z134" s="221"/>
      <c r="AA134" s="221"/>
      <c r="AB134" s="199"/>
      <c r="AC134" s="192"/>
      <c r="AD134" s="243"/>
      <c r="AE134" s="243"/>
      <c r="AF134" s="193"/>
      <c r="AG134" s="228"/>
      <c r="AH134" s="229"/>
      <c r="AI134" s="229"/>
      <c r="AJ134" s="229"/>
      <c r="AK134" s="229"/>
      <c r="AL134" s="229"/>
      <c r="AM134" s="229"/>
      <c r="AN134" s="229"/>
      <c r="AO134" s="230"/>
      <c r="AP134" s="273"/>
      <c r="AQ134" s="277"/>
      <c r="AR134" s="277"/>
      <c r="AS134" s="274"/>
      <c r="AT134" s="204"/>
      <c r="AU134" s="208"/>
      <c r="AV134" s="205"/>
      <c r="AW134" s="192"/>
      <c r="AX134" s="193"/>
      <c r="AY134" s="192"/>
      <c r="AZ134" s="193"/>
      <c r="BA134" s="204"/>
      <c r="BB134" s="205"/>
      <c r="BC134" s="273"/>
      <c r="BD134" s="274"/>
      <c r="BE134" s="204"/>
      <c r="BF134" s="205"/>
      <c r="BG134" s="204"/>
      <c r="BH134" s="208"/>
      <c r="BI134" s="205"/>
      <c r="BJ134" s="260"/>
      <c r="BK134" s="261"/>
      <c r="BL134" s="262"/>
      <c r="BM134" s="1"/>
      <c r="BN134" s="2"/>
    </row>
    <row r="135" spans="2:66" ht="15" customHeight="1" thickTop="1">
      <c r="B135" s="314" t="s">
        <v>224</v>
      </c>
      <c r="C135" s="315"/>
      <c r="D135" s="315"/>
      <c r="E135" s="315"/>
      <c r="F135" s="315"/>
      <c r="G135" s="315"/>
      <c r="H135" s="315"/>
      <c r="I135" s="315"/>
      <c r="J135" s="315"/>
      <c r="K135" s="315"/>
      <c r="L135" s="316"/>
      <c r="M135" s="194">
        <v>400</v>
      </c>
      <c r="N135" s="219"/>
      <c r="O135" s="219"/>
      <c r="P135" s="195"/>
      <c r="Q135" s="194">
        <v>400</v>
      </c>
      <c r="R135" s="219"/>
      <c r="S135" s="219"/>
      <c r="T135" s="195"/>
      <c r="U135" s="194">
        <v>400</v>
      </c>
      <c r="V135" s="219"/>
      <c r="W135" s="219"/>
      <c r="X135" s="195"/>
      <c r="Y135" s="194">
        <v>400</v>
      </c>
      <c r="Z135" s="219"/>
      <c r="AA135" s="219"/>
      <c r="AB135" s="195"/>
      <c r="AC135" s="188" t="s">
        <v>129</v>
      </c>
      <c r="AD135" s="241"/>
      <c r="AE135" s="241"/>
      <c r="AF135" s="189"/>
      <c r="AG135" s="323" t="s">
        <v>140</v>
      </c>
      <c r="AH135" s="324"/>
      <c r="AI135" s="324"/>
      <c r="AJ135" s="324"/>
      <c r="AK135" s="324"/>
      <c r="AL135" s="324"/>
      <c r="AM135" s="324"/>
      <c r="AN135" s="324"/>
      <c r="AO135" s="325"/>
      <c r="AP135" s="269" t="s">
        <v>159</v>
      </c>
      <c r="AQ135" s="275"/>
      <c r="AR135" s="275"/>
      <c r="AS135" s="270"/>
      <c r="AT135" s="200">
        <f>'18.02'!AT135+AY135</f>
        <v>12</v>
      </c>
      <c r="AU135" s="206"/>
      <c r="AV135" s="201"/>
      <c r="AW135" s="188">
        <f>'18.02'!BG135</f>
        <v>12</v>
      </c>
      <c r="AX135" s="189"/>
      <c r="AY135" s="188"/>
      <c r="AZ135" s="189"/>
      <c r="BA135" s="200"/>
      <c r="BB135" s="201"/>
      <c r="BC135" s="269">
        <f>'18.02'!BC135+BA135</f>
        <v>0</v>
      </c>
      <c r="BD135" s="270"/>
      <c r="BE135" s="200">
        <f>'18.02'!BE135+BA135</f>
        <v>0</v>
      </c>
      <c r="BF135" s="201"/>
      <c r="BG135" s="200">
        <f>AT135-BE135</f>
        <v>12</v>
      </c>
      <c r="BH135" s="206"/>
      <c r="BI135" s="201"/>
      <c r="BJ135" s="254">
        <f>((LEFT(AP135,FIND(" ",AP135)-1)*BC135)/$S$279)</f>
        <v>0</v>
      </c>
      <c r="BK135" s="255"/>
      <c r="BL135" s="256"/>
      <c r="BM135" s="1"/>
      <c r="BN135" s="2"/>
    </row>
    <row r="136" spans="2:66" ht="15" customHeight="1">
      <c r="B136" s="317"/>
      <c r="C136" s="318"/>
      <c r="D136" s="318"/>
      <c r="E136" s="318"/>
      <c r="F136" s="318"/>
      <c r="G136" s="318"/>
      <c r="H136" s="318"/>
      <c r="I136" s="318"/>
      <c r="J136" s="318"/>
      <c r="K136" s="318"/>
      <c r="L136" s="319"/>
      <c r="M136" s="196"/>
      <c r="N136" s="220"/>
      <c r="O136" s="220"/>
      <c r="P136" s="197"/>
      <c r="Q136" s="196"/>
      <c r="R136" s="220"/>
      <c r="S136" s="220"/>
      <c r="T136" s="197"/>
      <c r="U136" s="196"/>
      <c r="V136" s="220"/>
      <c r="W136" s="220"/>
      <c r="X136" s="197"/>
      <c r="Y136" s="196"/>
      <c r="Z136" s="220"/>
      <c r="AA136" s="220"/>
      <c r="AB136" s="197"/>
      <c r="AC136" s="190"/>
      <c r="AD136" s="242"/>
      <c r="AE136" s="242"/>
      <c r="AF136" s="191"/>
      <c r="AG136" s="326"/>
      <c r="AH136" s="327"/>
      <c r="AI136" s="327"/>
      <c r="AJ136" s="327"/>
      <c r="AK136" s="327"/>
      <c r="AL136" s="327"/>
      <c r="AM136" s="327"/>
      <c r="AN136" s="327"/>
      <c r="AO136" s="328"/>
      <c r="AP136" s="271"/>
      <c r="AQ136" s="276"/>
      <c r="AR136" s="276"/>
      <c r="AS136" s="272"/>
      <c r="AT136" s="202"/>
      <c r="AU136" s="207"/>
      <c r="AV136" s="203"/>
      <c r="AW136" s="190"/>
      <c r="AX136" s="191"/>
      <c r="AY136" s="190"/>
      <c r="AZ136" s="191"/>
      <c r="BA136" s="202"/>
      <c r="BB136" s="203"/>
      <c r="BC136" s="271"/>
      <c r="BD136" s="272"/>
      <c r="BE136" s="202"/>
      <c r="BF136" s="203"/>
      <c r="BG136" s="202"/>
      <c r="BH136" s="207"/>
      <c r="BI136" s="203"/>
      <c r="BJ136" s="257"/>
      <c r="BK136" s="258"/>
      <c r="BL136" s="259"/>
      <c r="BM136" s="1"/>
      <c r="BN136" s="2"/>
    </row>
    <row r="137" spans="2:66" ht="15" customHeight="1" thickBot="1">
      <c r="B137" s="320"/>
      <c r="C137" s="321"/>
      <c r="D137" s="321"/>
      <c r="E137" s="321"/>
      <c r="F137" s="321"/>
      <c r="G137" s="321"/>
      <c r="H137" s="321"/>
      <c r="I137" s="321"/>
      <c r="J137" s="321"/>
      <c r="K137" s="321"/>
      <c r="L137" s="322"/>
      <c r="M137" s="198"/>
      <c r="N137" s="221"/>
      <c r="O137" s="221"/>
      <c r="P137" s="199"/>
      <c r="Q137" s="198"/>
      <c r="R137" s="221"/>
      <c r="S137" s="221"/>
      <c r="T137" s="199"/>
      <c r="U137" s="198"/>
      <c r="V137" s="221"/>
      <c r="W137" s="221"/>
      <c r="X137" s="199"/>
      <c r="Y137" s="198"/>
      <c r="Z137" s="221"/>
      <c r="AA137" s="221"/>
      <c r="AB137" s="199"/>
      <c r="AC137" s="192"/>
      <c r="AD137" s="243"/>
      <c r="AE137" s="243"/>
      <c r="AF137" s="193"/>
      <c r="AG137" s="329"/>
      <c r="AH137" s="330"/>
      <c r="AI137" s="330"/>
      <c r="AJ137" s="330"/>
      <c r="AK137" s="330"/>
      <c r="AL137" s="330"/>
      <c r="AM137" s="330"/>
      <c r="AN137" s="330"/>
      <c r="AO137" s="331"/>
      <c r="AP137" s="273"/>
      <c r="AQ137" s="277"/>
      <c r="AR137" s="277"/>
      <c r="AS137" s="274"/>
      <c r="AT137" s="204"/>
      <c r="AU137" s="208"/>
      <c r="AV137" s="205"/>
      <c r="AW137" s="192"/>
      <c r="AX137" s="193"/>
      <c r="AY137" s="192"/>
      <c r="AZ137" s="193"/>
      <c r="BA137" s="204"/>
      <c r="BB137" s="205"/>
      <c r="BC137" s="273"/>
      <c r="BD137" s="274"/>
      <c r="BE137" s="204"/>
      <c r="BF137" s="205"/>
      <c r="BG137" s="204"/>
      <c r="BH137" s="208"/>
      <c r="BI137" s="205"/>
      <c r="BJ137" s="260"/>
      <c r="BK137" s="261"/>
      <c r="BL137" s="262"/>
      <c r="BM137" s="1"/>
      <c r="BN137" s="2"/>
    </row>
    <row r="138" spans="2:66" ht="15" customHeight="1" thickTop="1">
      <c r="B138" s="209" t="s">
        <v>223</v>
      </c>
      <c r="C138" s="210"/>
      <c r="D138" s="210"/>
      <c r="E138" s="210"/>
      <c r="F138" s="210"/>
      <c r="G138" s="210"/>
      <c r="H138" s="210"/>
      <c r="I138" s="210"/>
      <c r="J138" s="210"/>
      <c r="K138" s="210"/>
      <c r="L138" s="211"/>
      <c r="M138" s="194">
        <v>40</v>
      </c>
      <c r="N138" s="219"/>
      <c r="O138" s="219"/>
      <c r="P138" s="195"/>
      <c r="Q138" s="194">
        <v>40</v>
      </c>
      <c r="R138" s="219"/>
      <c r="S138" s="219"/>
      <c r="T138" s="195"/>
      <c r="U138" s="194">
        <v>40</v>
      </c>
      <c r="V138" s="219"/>
      <c r="W138" s="219"/>
      <c r="X138" s="195"/>
      <c r="Y138" s="194">
        <v>40</v>
      </c>
      <c r="Z138" s="219"/>
      <c r="AA138" s="219"/>
      <c r="AB138" s="195"/>
      <c r="AC138" s="296" t="s">
        <v>311</v>
      </c>
      <c r="AD138" s="297"/>
      <c r="AE138" s="297"/>
      <c r="AF138" s="298"/>
      <c r="AG138" s="222" t="s">
        <v>134</v>
      </c>
      <c r="AH138" s="223"/>
      <c r="AI138" s="223"/>
      <c r="AJ138" s="223"/>
      <c r="AK138" s="223"/>
      <c r="AL138" s="223"/>
      <c r="AM138" s="223"/>
      <c r="AN138" s="223"/>
      <c r="AO138" s="224"/>
      <c r="AP138" s="269" t="s">
        <v>52</v>
      </c>
      <c r="AQ138" s="275"/>
      <c r="AR138" s="275"/>
      <c r="AS138" s="270"/>
      <c r="AT138" s="200">
        <f>'18.02'!AT138+AY138</f>
        <v>11</v>
      </c>
      <c r="AU138" s="206"/>
      <c r="AV138" s="201"/>
      <c r="AW138" s="188">
        <f>'18.02'!BG138</f>
        <v>11</v>
      </c>
      <c r="AX138" s="189"/>
      <c r="AY138" s="188"/>
      <c r="AZ138" s="189"/>
      <c r="BA138" s="546"/>
      <c r="BB138" s="547"/>
      <c r="BC138" s="269">
        <f>'18.02'!BC138+BA138</f>
        <v>0</v>
      </c>
      <c r="BD138" s="270"/>
      <c r="BE138" s="200">
        <f>'18.02'!BE138+BA138</f>
        <v>0</v>
      </c>
      <c r="BF138" s="201"/>
      <c r="BG138" s="200">
        <f>AT138-BE138</f>
        <v>11</v>
      </c>
      <c r="BH138" s="206"/>
      <c r="BI138" s="201"/>
      <c r="BJ138" s="254">
        <f>((LEFT(AP138,FIND(" ",AP138)-1)*BC138)/$S$279)</f>
        <v>0</v>
      </c>
      <c r="BK138" s="255"/>
      <c r="BL138" s="256"/>
      <c r="BM138" s="1"/>
      <c r="BN138" s="2"/>
    </row>
    <row r="139" spans="2:66" ht="15" customHeight="1">
      <c r="B139" s="212"/>
      <c r="C139" s="213"/>
      <c r="D139" s="213"/>
      <c r="E139" s="213"/>
      <c r="F139" s="213"/>
      <c r="G139" s="213"/>
      <c r="H139" s="213"/>
      <c r="I139" s="213"/>
      <c r="J139" s="213"/>
      <c r="K139" s="213"/>
      <c r="L139" s="214"/>
      <c r="M139" s="196"/>
      <c r="N139" s="220"/>
      <c r="O139" s="220"/>
      <c r="P139" s="197"/>
      <c r="Q139" s="196"/>
      <c r="R139" s="220"/>
      <c r="S139" s="220"/>
      <c r="T139" s="197"/>
      <c r="U139" s="196"/>
      <c r="V139" s="220"/>
      <c r="W139" s="220"/>
      <c r="X139" s="197"/>
      <c r="Y139" s="196"/>
      <c r="Z139" s="220"/>
      <c r="AA139" s="220"/>
      <c r="AB139" s="197"/>
      <c r="AC139" s="299"/>
      <c r="AD139" s="300"/>
      <c r="AE139" s="300"/>
      <c r="AF139" s="301"/>
      <c r="AG139" s="225"/>
      <c r="AH139" s="226"/>
      <c r="AI139" s="226"/>
      <c r="AJ139" s="226"/>
      <c r="AK139" s="226"/>
      <c r="AL139" s="226"/>
      <c r="AM139" s="226"/>
      <c r="AN139" s="226"/>
      <c r="AO139" s="227"/>
      <c r="AP139" s="271"/>
      <c r="AQ139" s="276"/>
      <c r="AR139" s="276"/>
      <c r="AS139" s="272"/>
      <c r="AT139" s="202"/>
      <c r="AU139" s="207"/>
      <c r="AV139" s="203"/>
      <c r="AW139" s="190"/>
      <c r="AX139" s="191"/>
      <c r="AY139" s="190"/>
      <c r="AZ139" s="191"/>
      <c r="BA139" s="548"/>
      <c r="BB139" s="549"/>
      <c r="BC139" s="271"/>
      <c r="BD139" s="272"/>
      <c r="BE139" s="202"/>
      <c r="BF139" s="203"/>
      <c r="BG139" s="202"/>
      <c r="BH139" s="207"/>
      <c r="BI139" s="203"/>
      <c r="BJ139" s="257"/>
      <c r="BK139" s="258"/>
      <c r="BL139" s="259"/>
      <c r="BM139" s="1"/>
      <c r="BN139" s="2"/>
    </row>
    <row r="140" spans="2:66" ht="15" customHeight="1" thickBot="1">
      <c r="B140" s="215"/>
      <c r="C140" s="216"/>
      <c r="D140" s="216"/>
      <c r="E140" s="216"/>
      <c r="F140" s="216"/>
      <c r="G140" s="216"/>
      <c r="H140" s="216"/>
      <c r="I140" s="216"/>
      <c r="J140" s="216"/>
      <c r="K140" s="216"/>
      <c r="L140" s="217"/>
      <c r="M140" s="198"/>
      <c r="N140" s="221"/>
      <c r="O140" s="221"/>
      <c r="P140" s="199"/>
      <c r="Q140" s="198"/>
      <c r="R140" s="221"/>
      <c r="S140" s="221"/>
      <c r="T140" s="199"/>
      <c r="U140" s="198"/>
      <c r="V140" s="221"/>
      <c r="W140" s="221"/>
      <c r="X140" s="199"/>
      <c r="Y140" s="198"/>
      <c r="Z140" s="221"/>
      <c r="AA140" s="221"/>
      <c r="AB140" s="199"/>
      <c r="AC140" s="302"/>
      <c r="AD140" s="303"/>
      <c r="AE140" s="303"/>
      <c r="AF140" s="304"/>
      <c r="AG140" s="228"/>
      <c r="AH140" s="229"/>
      <c r="AI140" s="229"/>
      <c r="AJ140" s="229"/>
      <c r="AK140" s="229"/>
      <c r="AL140" s="229"/>
      <c r="AM140" s="229"/>
      <c r="AN140" s="229"/>
      <c r="AO140" s="230"/>
      <c r="AP140" s="273"/>
      <c r="AQ140" s="277"/>
      <c r="AR140" s="277"/>
      <c r="AS140" s="274"/>
      <c r="AT140" s="204"/>
      <c r="AU140" s="208"/>
      <c r="AV140" s="205"/>
      <c r="AW140" s="192"/>
      <c r="AX140" s="193"/>
      <c r="AY140" s="192"/>
      <c r="AZ140" s="193"/>
      <c r="BA140" s="550"/>
      <c r="BB140" s="551"/>
      <c r="BC140" s="273"/>
      <c r="BD140" s="274"/>
      <c r="BE140" s="204"/>
      <c r="BF140" s="205"/>
      <c r="BG140" s="204"/>
      <c r="BH140" s="208"/>
      <c r="BI140" s="205"/>
      <c r="BJ140" s="260"/>
      <c r="BK140" s="261"/>
      <c r="BL140" s="262"/>
      <c r="BM140" s="1"/>
      <c r="BN140" s="2"/>
    </row>
    <row r="141" spans="2:66" ht="15" customHeight="1" thickTop="1">
      <c r="B141" s="209" t="s">
        <v>222</v>
      </c>
      <c r="C141" s="210"/>
      <c r="D141" s="210"/>
      <c r="E141" s="210"/>
      <c r="F141" s="210"/>
      <c r="G141" s="210"/>
      <c r="H141" s="210"/>
      <c r="I141" s="210"/>
      <c r="J141" s="210"/>
      <c r="K141" s="210"/>
      <c r="L141" s="211"/>
      <c r="M141" s="194">
        <v>50</v>
      </c>
      <c r="N141" s="219"/>
      <c r="O141" s="219"/>
      <c r="P141" s="195"/>
      <c r="Q141" s="194">
        <v>50</v>
      </c>
      <c r="R141" s="219"/>
      <c r="S141" s="219"/>
      <c r="T141" s="195"/>
      <c r="U141" s="194">
        <v>50</v>
      </c>
      <c r="V141" s="219"/>
      <c r="W141" s="219"/>
      <c r="X141" s="195"/>
      <c r="Y141" s="194">
        <v>50</v>
      </c>
      <c r="Z141" s="219"/>
      <c r="AA141" s="219"/>
      <c r="AB141" s="195"/>
      <c r="AC141" s="305" t="s">
        <v>344</v>
      </c>
      <c r="AD141" s="306"/>
      <c r="AE141" s="306"/>
      <c r="AF141" s="307"/>
      <c r="AG141" s="323" t="s">
        <v>221</v>
      </c>
      <c r="AH141" s="324"/>
      <c r="AI141" s="324"/>
      <c r="AJ141" s="324"/>
      <c r="AK141" s="324"/>
      <c r="AL141" s="324"/>
      <c r="AM141" s="324"/>
      <c r="AN141" s="324"/>
      <c r="AO141" s="325"/>
      <c r="AP141" s="269" t="s">
        <v>52</v>
      </c>
      <c r="AQ141" s="275"/>
      <c r="AR141" s="275"/>
      <c r="AS141" s="270"/>
      <c r="AT141" s="200">
        <f>'18.02'!AT141+AY141</f>
        <v>20</v>
      </c>
      <c r="AU141" s="206"/>
      <c r="AV141" s="201"/>
      <c r="AW141" s="188">
        <f>'18.02'!BG141</f>
        <v>20</v>
      </c>
      <c r="AX141" s="189"/>
      <c r="AY141" s="188"/>
      <c r="AZ141" s="189"/>
      <c r="BA141" s="200"/>
      <c r="BB141" s="201"/>
      <c r="BC141" s="269">
        <f>'18.02'!BC141+BA141</f>
        <v>0</v>
      </c>
      <c r="BD141" s="270"/>
      <c r="BE141" s="200">
        <f>'18.02'!BE141+BA141</f>
        <v>0</v>
      </c>
      <c r="BF141" s="201"/>
      <c r="BG141" s="200">
        <f>AT141-BE141</f>
        <v>20</v>
      </c>
      <c r="BH141" s="206"/>
      <c r="BI141" s="201"/>
      <c r="BJ141" s="254">
        <f>((LEFT(AP141,FIND(" ",AP141)-1)*BC141)/$S$279)</f>
        <v>0</v>
      </c>
      <c r="BK141" s="255"/>
      <c r="BL141" s="256"/>
      <c r="BM141" s="1"/>
      <c r="BN141" s="2"/>
    </row>
    <row r="142" spans="2:66" ht="15" customHeight="1">
      <c r="B142" s="212"/>
      <c r="C142" s="213"/>
      <c r="D142" s="213"/>
      <c r="E142" s="213"/>
      <c r="F142" s="213"/>
      <c r="G142" s="213"/>
      <c r="H142" s="213"/>
      <c r="I142" s="213"/>
      <c r="J142" s="213"/>
      <c r="K142" s="213"/>
      <c r="L142" s="214"/>
      <c r="M142" s="196"/>
      <c r="N142" s="220"/>
      <c r="O142" s="220"/>
      <c r="P142" s="197"/>
      <c r="Q142" s="196"/>
      <c r="R142" s="220"/>
      <c r="S142" s="220"/>
      <c r="T142" s="197"/>
      <c r="U142" s="196"/>
      <c r="V142" s="220"/>
      <c r="W142" s="220"/>
      <c r="X142" s="197"/>
      <c r="Y142" s="196"/>
      <c r="Z142" s="220"/>
      <c r="AA142" s="220"/>
      <c r="AB142" s="197"/>
      <c r="AC142" s="308"/>
      <c r="AD142" s="309"/>
      <c r="AE142" s="309"/>
      <c r="AF142" s="310"/>
      <c r="AG142" s="326"/>
      <c r="AH142" s="327"/>
      <c r="AI142" s="327"/>
      <c r="AJ142" s="327"/>
      <c r="AK142" s="327"/>
      <c r="AL142" s="327"/>
      <c r="AM142" s="327"/>
      <c r="AN142" s="327"/>
      <c r="AO142" s="328"/>
      <c r="AP142" s="271"/>
      <c r="AQ142" s="276"/>
      <c r="AR142" s="276"/>
      <c r="AS142" s="272"/>
      <c r="AT142" s="202"/>
      <c r="AU142" s="207"/>
      <c r="AV142" s="203"/>
      <c r="AW142" s="190"/>
      <c r="AX142" s="191"/>
      <c r="AY142" s="190"/>
      <c r="AZ142" s="191"/>
      <c r="BA142" s="202"/>
      <c r="BB142" s="203"/>
      <c r="BC142" s="271"/>
      <c r="BD142" s="272"/>
      <c r="BE142" s="202"/>
      <c r="BF142" s="203"/>
      <c r="BG142" s="202"/>
      <c r="BH142" s="207"/>
      <c r="BI142" s="203"/>
      <c r="BJ142" s="257"/>
      <c r="BK142" s="258"/>
      <c r="BL142" s="259"/>
      <c r="BM142" s="1"/>
      <c r="BN142" s="2"/>
    </row>
    <row r="143" spans="2:66" ht="15" customHeight="1" thickBot="1">
      <c r="B143" s="215"/>
      <c r="C143" s="216"/>
      <c r="D143" s="216"/>
      <c r="E143" s="216"/>
      <c r="F143" s="216"/>
      <c r="G143" s="216"/>
      <c r="H143" s="216"/>
      <c r="I143" s="216"/>
      <c r="J143" s="216"/>
      <c r="K143" s="216"/>
      <c r="L143" s="217"/>
      <c r="M143" s="198"/>
      <c r="N143" s="221"/>
      <c r="O143" s="221"/>
      <c r="P143" s="199"/>
      <c r="Q143" s="198"/>
      <c r="R143" s="221"/>
      <c r="S143" s="221"/>
      <c r="T143" s="199"/>
      <c r="U143" s="198"/>
      <c r="V143" s="221"/>
      <c r="W143" s="221"/>
      <c r="X143" s="199"/>
      <c r="Y143" s="198"/>
      <c r="Z143" s="221"/>
      <c r="AA143" s="221"/>
      <c r="AB143" s="199"/>
      <c r="AC143" s="311"/>
      <c r="AD143" s="312"/>
      <c r="AE143" s="312"/>
      <c r="AF143" s="313"/>
      <c r="AG143" s="329"/>
      <c r="AH143" s="330"/>
      <c r="AI143" s="330"/>
      <c r="AJ143" s="330"/>
      <c r="AK143" s="330"/>
      <c r="AL143" s="330"/>
      <c r="AM143" s="330"/>
      <c r="AN143" s="330"/>
      <c r="AO143" s="331"/>
      <c r="AP143" s="273"/>
      <c r="AQ143" s="277"/>
      <c r="AR143" s="277"/>
      <c r="AS143" s="274"/>
      <c r="AT143" s="204"/>
      <c r="AU143" s="208"/>
      <c r="AV143" s="205"/>
      <c r="AW143" s="192"/>
      <c r="AX143" s="193"/>
      <c r="AY143" s="192"/>
      <c r="AZ143" s="193"/>
      <c r="BA143" s="204"/>
      <c r="BB143" s="205"/>
      <c r="BC143" s="273"/>
      <c r="BD143" s="274"/>
      <c r="BE143" s="204"/>
      <c r="BF143" s="205"/>
      <c r="BG143" s="204"/>
      <c r="BH143" s="208"/>
      <c r="BI143" s="205"/>
      <c r="BJ143" s="260"/>
      <c r="BK143" s="261"/>
      <c r="BL143" s="262"/>
      <c r="BM143" s="1"/>
      <c r="BN143" s="2"/>
    </row>
    <row r="144" spans="2:66" ht="15" customHeight="1" thickTop="1">
      <c r="B144" s="314" t="s">
        <v>220</v>
      </c>
      <c r="C144" s="315"/>
      <c r="D144" s="315"/>
      <c r="E144" s="315"/>
      <c r="F144" s="315"/>
      <c r="G144" s="315"/>
      <c r="H144" s="315"/>
      <c r="I144" s="315"/>
      <c r="J144" s="315"/>
      <c r="K144" s="315"/>
      <c r="L144" s="316"/>
      <c r="M144" s="194">
        <v>0.5</v>
      </c>
      <c r="N144" s="219"/>
      <c r="O144" s="219"/>
      <c r="P144" s="195"/>
      <c r="Q144" s="194">
        <v>0.5</v>
      </c>
      <c r="R144" s="219"/>
      <c r="S144" s="219"/>
      <c r="T144" s="195"/>
      <c r="U144" s="194">
        <v>0.5</v>
      </c>
      <c r="V144" s="219"/>
      <c r="W144" s="219"/>
      <c r="X144" s="195"/>
      <c r="Y144" s="194">
        <v>0.5</v>
      </c>
      <c r="Z144" s="219"/>
      <c r="AA144" s="219"/>
      <c r="AB144" s="195"/>
      <c r="AC144" s="305" t="s">
        <v>345</v>
      </c>
      <c r="AD144" s="306"/>
      <c r="AE144" s="306"/>
      <c r="AF144" s="307"/>
      <c r="AG144" s="222" t="s">
        <v>135</v>
      </c>
      <c r="AH144" s="223"/>
      <c r="AI144" s="223"/>
      <c r="AJ144" s="223"/>
      <c r="AK144" s="223"/>
      <c r="AL144" s="223"/>
      <c r="AM144" s="223"/>
      <c r="AN144" s="223"/>
      <c r="AO144" s="224"/>
      <c r="AP144" s="269" t="s">
        <v>61</v>
      </c>
      <c r="AQ144" s="275"/>
      <c r="AR144" s="275"/>
      <c r="AS144" s="270"/>
      <c r="AT144" s="200">
        <f>'18.02'!AT144+AY144</f>
        <v>6</v>
      </c>
      <c r="AU144" s="206"/>
      <c r="AV144" s="201"/>
      <c r="AW144" s="188">
        <f>'18.02'!BG144</f>
        <v>6</v>
      </c>
      <c r="AX144" s="189"/>
      <c r="AY144" s="188"/>
      <c r="AZ144" s="189"/>
      <c r="BA144" s="200"/>
      <c r="BB144" s="201"/>
      <c r="BC144" s="269">
        <f>'18.02'!BC144+BA144</f>
        <v>0</v>
      </c>
      <c r="BD144" s="270"/>
      <c r="BE144" s="200">
        <f>'18.02'!BE144+BA144</f>
        <v>0</v>
      </c>
      <c r="BF144" s="201"/>
      <c r="BG144" s="200">
        <f>AT144-BE144</f>
        <v>6</v>
      </c>
      <c r="BH144" s="206"/>
      <c r="BI144" s="201"/>
      <c r="BJ144" s="254">
        <f>((LEFT(AP144,FIND(" ",AP144)-1)*BC144)/$S$279)</f>
        <v>0</v>
      </c>
      <c r="BK144" s="255"/>
      <c r="BL144" s="256"/>
      <c r="BM144" s="1"/>
      <c r="BN144" s="2"/>
    </row>
    <row r="145" spans="2:66" ht="15" customHeight="1">
      <c r="B145" s="317"/>
      <c r="C145" s="318"/>
      <c r="D145" s="318"/>
      <c r="E145" s="318"/>
      <c r="F145" s="318"/>
      <c r="G145" s="318"/>
      <c r="H145" s="318"/>
      <c r="I145" s="318"/>
      <c r="J145" s="318"/>
      <c r="K145" s="318"/>
      <c r="L145" s="319"/>
      <c r="M145" s="196"/>
      <c r="N145" s="220"/>
      <c r="O145" s="220"/>
      <c r="P145" s="197"/>
      <c r="Q145" s="196"/>
      <c r="R145" s="220"/>
      <c r="S145" s="220"/>
      <c r="T145" s="197"/>
      <c r="U145" s="196"/>
      <c r="V145" s="220"/>
      <c r="W145" s="220"/>
      <c r="X145" s="197"/>
      <c r="Y145" s="196"/>
      <c r="Z145" s="220"/>
      <c r="AA145" s="220"/>
      <c r="AB145" s="197"/>
      <c r="AC145" s="308"/>
      <c r="AD145" s="309"/>
      <c r="AE145" s="309"/>
      <c r="AF145" s="310"/>
      <c r="AG145" s="225"/>
      <c r="AH145" s="226"/>
      <c r="AI145" s="226"/>
      <c r="AJ145" s="226"/>
      <c r="AK145" s="226"/>
      <c r="AL145" s="226"/>
      <c r="AM145" s="226"/>
      <c r="AN145" s="226"/>
      <c r="AO145" s="227"/>
      <c r="AP145" s="271"/>
      <c r="AQ145" s="276"/>
      <c r="AR145" s="276"/>
      <c r="AS145" s="272"/>
      <c r="AT145" s="202"/>
      <c r="AU145" s="207"/>
      <c r="AV145" s="203"/>
      <c r="AW145" s="190"/>
      <c r="AX145" s="191"/>
      <c r="AY145" s="190"/>
      <c r="AZ145" s="191"/>
      <c r="BA145" s="202"/>
      <c r="BB145" s="203"/>
      <c r="BC145" s="271"/>
      <c r="BD145" s="272"/>
      <c r="BE145" s="202"/>
      <c r="BF145" s="203"/>
      <c r="BG145" s="202"/>
      <c r="BH145" s="207"/>
      <c r="BI145" s="203"/>
      <c r="BJ145" s="257"/>
      <c r="BK145" s="258"/>
      <c r="BL145" s="259"/>
      <c r="BM145" s="1"/>
      <c r="BN145" s="2"/>
    </row>
    <row r="146" spans="2:66" ht="15" customHeight="1" thickBot="1">
      <c r="B146" s="320"/>
      <c r="C146" s="321"/>
      <c r="D146" s="321"/>
      <c r="E146" s="321"/>
      <c r="F146" s="321"/>
      <c r="G146" s="321"/>
      <c r="H146" s="321"/>
      <c r="I146" s="321"/>
      <c r="J146" s="321"/>
      <c r="K146" s="321"/>
      <c r="L146" s="322"/>
      <c r="M146" s="198"/>
      <c r="N146" s="221"/>
      <c r="O146" s="221"/>
      <c r="P146" s="199"/>
      <c r="Q146" s="198"/>
      <c r="R146" s="221"/>
      <c r="S146" s="221"/>
      <c r="T146" s="199"/>
      <c r="U146" s="198"/>
      <c r="V146" s="221"/>
      <c r="W146" s="221"/>
      <c r="X146" s="199"/>
      <c r="Y146" s="198"/>
      <c r="Z146" s="221"/>
      <c r="AA146" s="221"/>
      <c r="AB146" s="199"/>
      <c r="AC146" s="311"/>
      <c r="AD146" s="312"/>
      <c r="AE146" s="312"/>
      <c r="AF146" s="313"/>
      <c r="AG146" s="228"/>
      <c r="AH146" s="229"/>
      <c r="AI146" s="229"/>
      <c r="AJ146" s="229"/>
      <c r="AK146" s="229"/>
      <c r="AL146" s="229"/>
      <c r="AM146" s="229"/>
      <c r="AN146" s="229"/>
      <c r="AO146" s="230"/>
      <c r="AP146" s="273"/>
      <c r="AQ146" s="277"/>
      <c r="AR146" s="277"/>
      <c r="AS146" s="274"/>
      <c r="AT146" s="204"/>
      <c r="AU146" s="208"/>
      <c r="AV146" s="205"/>
      <c r="AW146" s="192"/>
      <c r="AX146" s="193"/>
      <c r="AY146" s="192"/>
      <c r="AZ146" s="193"/>
      <c r="BA146" s="204"/>
      <c r="BB146" s="205"/>
      <c r="BC146" s="273"/>
      <c r="BD146" s="274"/>
      <c r="BE146" s="204"/>
      <c r="BF146" s="205"/>
      <c r="BG146" s="204"/>
      <c r="BH146" s="208"/>
      <c r="BI146" s="205"/>
      <c r="BJ146" s="260"/>
      <c r="BK146" s="261"/>
      <c r="BL146" s="262"/>
      <c r="BM146" s="1"/>
      <c r="BN146" s="2"/>
    </row>
    <row r="147" spans="2:66" ht="15" customHeight="1" thickTop="1">
      <c r="B147" s="209" t="s">
        <v>219</v>
      </c>
      <c r="C147" s="210"/>
      <c r="D147" s="210"/>
      <c r="E147" s="210"/>
      <c r="F147" s="210"/>
      <c r="G147" s="210"/>
      <c r="H147" s="210"/>
      <c r="I147" s="210"/>
      <c r="J147" s="210"/>
      <c r="K147" s="210"/>
      <c r="L147" s="211"/>
      <c r="M147" s="194" t="s">
        <v>129</v>
      </c>
      <c r="N147" s="219"/>
      <c r="O147" s="219"/>
      <c r="P147" s="195"/>
      <c r="Q147" s="194" t="s">
        <v>129</v>
      </c>
      <c r="R147" s="219"/>
      <c r="S147" s="219"/>
      <c r="T147" s="195"/>
      <c r="U147" s="194" t="s">
        <v>129</v>
      </c>
      <c r="V147" s="219"/>
      <c r="W147" s="219"/>
      <c r="X147" s="195"/>
      <c r="Y147" s="194" t="s">
        <v>129</v>
      </c>
      <c r="Z147" s="219"/>
      <c r="AA147" s="219"/>
      <c r="AB147" s="195"/>
      <c r="AC147" s="305" t="s">
        <v>129</v>
      </c>
      <c r="AD147" s="306"/>
      <c r="AE147" s="306"/>
      <c r="AF147" s="307"/>
      <c r="AG147" s="222" t="s">
        <v>218</v>
      </c>
      <c r="AH147" s="223"/>
      <c r="AI147" s="223"/>
      <c r="AJ147" s="223"/>
      <c r="AK147" s="223"/>
      <c r="AL147" s="223"/>
      <c r="AM147" s="223"/>
      <c r="AN147" s="223"/>
      <c r="AO147" s="224"/>
      <c r="AP147" s="269" t="s">
        <v>143</v>
      </c>
      <c r="AQ147" s="275"/>
      <c r="AR147" s="275"/>
      <c r="AS147" s="270"/>
      <c r="AT147" s="200">
        <f>'18.02'!AT147+AY147</f>
        <v>2</v>
      </c>
      <c r="AU147" s="206"/>
      <c r="AV147" s="201"/>
      <c r="AW147" s="188">
        <f>'18.02'!BG147</f>
        <v>2</v>
      </c>
      <c r="AX147" s="189"/>
      <c r="AY147" s="188"/>
      <c r="AZ147" s="189"/>
      <c r="BA147" s="200"/>
      <c r="BB147" s="201"/>
      <c r="BC147" s="269">
        <f>'18.02'!BC147+BA147</f>
        <v>0</v>
      </c>
      <c r="BD147" s="270"/>
      <c r="BE147" s="200">
        <f>'18.02'!BE147+BA147</f>
        <v>0</v>
      </c>
      <c r="BF147" s="201"/>
      <c r="BG147" s="200">
        <f>AT147-BE147</f>
        <v>2</v>
      </c>
      <c r="BH147" s="206"/>
      <c r="BI147" s="201"/>
      <c r="BJ147" s="254">
        <f>((LEFT(AP147,FIND(" ",AP147)-1)*BC147)/$S$279)</f>
        <v>0</v>
      </c>
      <c r="BK147" s="255"/>
      <c r="BL147" s="256"/>
      <c r="BM147" s="1"/>
      <c r="BN147" s="2"/>
    </row>
    <row r="148" spans="2:66" ht="15" customHeight="1">
      <c r="B148" s="212"/>
      <c r="C148" s="213"/>
      <c r="D148" s="213"/>
      <c r="E148" s="213"/>
      <c r="F148" s="213"/>
      <c r="G148" s="213"/>
      <c r="H148" s="213"/>
      <c r="I148" s="213"/>
      <c r="J148" s="213"/>
      <c r="K148" s="213"/>
      <c r="L148" s="214"/>
      <c r="M148" s="196"/>
      <c r="N148" s="220"/>
      <c r="O148" s="220"/>
      <c r="P148" s="197"/>
      <c r="Q148" s="196"/>
      <c r="R148" s="220"/>
      <c r="S148" s="220"/>
      <c r="T148" s="197"/>
      <c r="U148" s="196"/>
      <c r="V148" s="220"/>
      <c r="W148" s="220"/>
      <c r="X148" s="197"/>
      <c r="Y148" s="196"/>
      <c r="Z148" s="220"/>
      <c r="AA148" s="220"/>
      <c r="AB148" s="197"/>
      <c r="AC148" s="308"/>
      <c r="AD148" s="309"/>
      <c r="AE148" s="309"/>
      <c r="AF148" s="310"/>
      <c r="AG148" s="225"/>
      <c r="AH148" s="226"/>
      <c r="AI148" s="226"/>
      <c r="AJ148" s="226"/>
      <c r="AK148" s="226"/>
      <c r="AL148" s="226"/>
      <c r="AM148" s="226"/>
      <c r="AN148" s="226"/>
      <c r="AO148" s="227"/>
      <c r="AP148" s="271"/>
      <c r="AQ148" s="276"/>
      <c r="AR148" s="276"/>
      <c r="AS148" s="272"/>
      <c r="AT148" s="202"/>
      <c r="AU148" s="207"/>
      <c r="AV148" s="203"/>
      <c r="AW148" s="190"/>
      <c r="AX148" s="191"/>
      <c r="AY148" s="190"/>
      <c r="AZ148" s="191"/>
      <c r="BA148" s="202"/>
      <c r="BB148" s="203"/>
      <c r="BC148" s="271"/>
      <c r="BD148" s="272"/>
      <c r="BE148" s="202"/>
      <c r="BF148" s="203"/>
      <c r="BG148" s="202"/>
      <c r="BH148" s="207"/>
      <c r="BI148" s="203"/>
      <c r="BJ148" s="257"/>
      <c r="BK148" s="258"/>
      <c r="BL148" s="259"/>
      <c r="BM148" s="1"/>
      <c r="BN148" s="2"/>
    </row>
    <row r="149" spans="2:66" ht="15" customHeight="1" thickBot="1">
      <c r="B149" s="215"/>
      <c r="C149" s="216"/>
      <c r="D149" s="216"/>
      <c r="E149" s="216"/>
      <c r="F149" s="216"/>
      <c r="G149" s="216"/>
      <c r="H149" s="216"/>
      <c r="I149" s="216"/>
      <c r="J149" s="216"/>
      <c r="K149" s="216"/>
      <c r="L149" s="217"/>
      <c r="M149" s="198"/>
      <c r="N149" s="221"/>
      <c r="O149" s="221"/>
      <c r="P149" s="199"/>
      <c r="Q149" s="198"/>
      <c r="R149" s="221"/>
      <c r="S149" s="221"/>
      <c r="T149" s="199"/>
      <c r="U149" s="198"/>
      <c r="V149" s="221"/>
      <c r="W149" s="221"/>
      <c r="X149" s="199"/>
      <c r="Y149" s="198"/>
      <c r="Z149" s="221"/>
      <c r="AA149" s="221"/>
      <c r="AB149" s="199"/>
      <c r="AC149" s="311"/>
      <c r="AD149" s="312"/>
      <c r="AE149" s="312"/>
      <c r="AF149" s="313"/>
      <c r="AG149" s="228"/>
      <c r="AH149" s="229"/>
      <c r="AI149" s="229"/>
      <c r="AJ149" s="229"/>
      <c r="AK149" s="229"/>
      <c r="AL149" s="229"/>
      <c r="AM149" s="229"/>
      <c r="AN149" s="229"/>
      <c r="AO149" s="230"/>
      <c r="AP149" s="273"/>
      <c r="AQ149" s="277"/>
      <c r="AR149" s="277"/>
      <c r="AS149" s="274"/>
      <c r="AT149" s="204"/>
      <c r="AU149" s="208"/>
      <c r="AV149" s="205"/>
      <c r="AW149" s="192"/>
      <c r="AX149" s="193"/>
      <c r="AY149" s="192"/>
      <c r="AZ149" s="193"/>
      <c r="BA149" s="204"/>
      <c r="BB149" s="205"/>
      <c r="BC149" s="273"/>
      <c r="BD149" s="274"/>
      <c r="BE149" s="204"/>
      <c r="BF149" s="205"/>
      <c r="BG149" s="204"/>
      <c r="BH149" s="208"/>
      <c r="BI149" s="205"/>
      <c r="BJ149" s="260"/>
      <c r="BK149" s="261"/>
      <c r="BL149" s="262"/>
      <c r="BM149" s="1"/>
      <c r="BN149" s="2"/>
    </row>
    <row r="150" spans="2:66" ht="15" customHeight="1" thickTop="1">
      <c r="B150" s="209" t="s">
        <v>298</v>
      </c>
      <c r="C150" s="210"/>
      <c r="D150" s="210"/>
      <c r="E150" s="210"/>
      <c r="F150" s="210"/>
      <c r="G150" s="210"/>
      <c r="H150" s="210"/>
      <c r="I150" s="210"/>
      <c r="J150" s="210"/>
      <c r="K150" s="210"/>
      <c r="L150" s="211"/>
      <c r="M150" s="599" t="s">
        <v>129</v>
      </c>
      <c r="N150" s="600"/>
      <c r="O150" s="600"/>
      <c r="P150" s="601"/>
      <c r="Q150" s="599" t="s">
        <v>129</v>
      </c>
      <c r="R150" s="600"/>
      <c r="S150" s="600"/>
      <c r="T150" s="601"/>
      <c r="U150" s="599" t="s">
        <v>129</v>
      </c>
      <c r="V150" s="600"/>
      <c r="W150" s="600"/>
      <c r="X150" s="601"/>
      <c r="Y150" s="599" t="s">
        <v>129</v>
      </c>
      <c r="Z150" s="600"/>
      <c r="AA150" s="600"/>
      <c r="AB150" s="601"/>
      <c r="AC150" s="296" t="s">
        <v>129</v>
      </c>
      <c r="AD150" s="297"/>
      <c r="AE150" s="297"/>
      <c r="AF150" s="298"/>
      <c r="AG150" s="222" t="s">
        <v>216</v>
      </c>
      <c r="AH150" s="223"/>
      <c r="AI150" s="223"/>
      <c r="AJ150" s="223"/>
      <c r="AK150" s="223"/>
      <c r="AL150" s="223"/>
      <c r="AM150" s="223"/>
      <c r="AN150" s="223"/>
      <c r="AO150" s="224"/>
      <c r="AP150" s="269" t="s">
        <v>159</v>
      </c>
      <c r="AQ150" s="275"/>
      <c r="AR150" s="275"/>
      <c r="AS150" s="270"/>
      <c r="AT150" s="200">
        <f>'18.02'!AT150+AY150</f>
        <v>7</v>
      </c>
      <c r="AU150" s="206"/>
      <c r="AV150" s="201"/>
      <c r="AW150" s="188">
        <f>'18.02'!BG150</f>
        <v>7</v>
      </c>
      <c r="AX150" s="189"/>
      <c r="AY150" s="188"/>
      <c r="AZ150" s="189"/>
      <c r="BA150" s="200"/>
      <c r="BB150" s="201"/>
      <c r="BC150" s="269">
        <f>'18.02'!BC150+BA150</f>
        <v>0</v>
      </c>
      <c r="BD150" s="270"/>
      <c r="BE150" s="200">
        <f>'18.02'!BE150+BA150</f>
        <v>0</v>
      </c>
      <c r="BF150" s="201"/>
      <c r="BG150" s="200">
        <f>AT150-BE150</f>
        <v>7</v>
      </c>
      <c r="BH150" s="206"/>
      <c r="BI150" s="201"/>
      <c r="BJ150" s="254">
        <f>((LEFT(AP150,FIND(" ",AP150)-1)*BC150)/$S$279)</f>
        <v>0</v>
      </c>
      <c r="BK150" s="255"/>
      <c r="BL150" s="256"/>
      <c r="BM150" s="1"/>
      <c r="BN150" s="2"/>
    </row>
    <row r="151" spans="2:66" ht="15" customHeight="1">
      <c r="B151" s="212"/>
      <c r="C151" s="213"/>
      <c r="D151" s="213"/>
      <c r="E151" s="213"/>
      <c r="F151" s="213"/>
      <c r="G151" s="213"/>
      <c r="H151" s="213"/>
      <c r="I151" s="213"/>
      <c r="J151" s="213"/>
      <c r="K151" s="213"/>
      <c r="L151" s="214"/>
      <c r="M151" s="602"/>
      <c r="N151" s="603"/>
      <c r="O151" s="603"/>
      <c r="P151" s="604"/>
      <c r="Q151" s="602"/>
      <c r="R151" s="603"/>
      <c r="S151" s="603"/>
      <c r="T151" s="604"/>
      <c r="U151" s="602"/>
      <c r="V151" s="603"/>
      <c r="W151" s="603"/>
      <c r="X151" s="604"/>
      <c r="Y151" s="602"/>
      <c r="Z151" s="603"/>
      <c r="AA151" s="603"/>
      <c r="AB151" s="604"/>
      <c r="AC151" s="299"/>
      <c r="AD151" s="300"/>
      <c r="AE151" s="300"/>
      <c r="AF151" s="301"/>
      <c r="AG151" s="225"/>
      <c r="AH151" s="226"/>
      <c r="AI151" s="226"/>
      <c r="AJ151" s="226"/>
      <c r="AK151" s="226"/>
      <c r="AL151" s="226"/>
      <c r="AM151" s="226"/>
      <c r="AN151" s="226"/>
      <c r="AO151" s="227"/>
      <c r="AP151" s="271"/>
      <c r="AQ151" s="276"/>
      <c r="AR151" s="276"/>
      <c r="AS151" s="272"/>
      <c r="AT151" s="202"/>
      <c r="AU151" s="207"/>
      <c r="AV151" s="203"/>
      <c r="AW151" s="190"/>
      <c r="AX151" s="191"/>
      <c r="AY151" s="190"/>
      <c r="AZ151" s="191"/>
      <c r="BA151" s="202"/>
      <c r="BB151" s="203"/>
      <c r="BC151" s="271"/>
      <c r="BD151" s="272"/>
      <c r="BE151" s="202"/>
      <c r="BF151" s="203"/>
      <c r="BG151" s="202"/>
      <c r="BH151" s="207"/>
      <c r="BI151" s="203"/>
      <c r="BJ151" s="257"/>
      <c r="BK151" s="258"/>
      <c r="BL151" s="259"/>
      <c r="BM151" s="1"/>
      <c r="BN151" s="2"/>
    </row>
    <row r="152" spans="2:66" ht="15" customHeight="1" thickBot="1">
      <c r="B152" s="215"/>
      <c r="C152" s="216"/>
      <c r="D152" s="216"/>
      <c r="E152" s="216"/>
      <c r="F152" s="216"/>
      <c r="G152" s="216"/>
      <c r="H152" s="216"/>
      <c r="I152" s="216"/>
      <c r="J152" s="216"/>
      <c r="K152" s="216"/>
      <c r="L152" s="217"/>
      <c r="M152" s="605"/>
      <c r="N152" s="606"/>
      <c r="O152" s="606"/>
      <c r="P152" s="607"/>
      <c r="Q152" s="605"/>
      <c r="R152" s="606"/>
      <c r="S152" s="606"/>
      <c r="T152" s="607"/>
      <c r="U152" s="605"/>
      <c r="V152" s="606"/>
      <c r="W152" s="606"/>
      <c r="X152" s="607"/>
      <c r="Y152" s="605"/>
      <c r="Z152" s="606"/>
      <c r="AA152" s="606"/>
      <c r="AB152" s="607"/>
      <c r="AC152" s="302"/>
      <c r="AD152" s="303"/>
      <c r="AE152" s="303"/>
      <c r="AF152" s="304"/>
      <c r="AG152" s="228"/>
      <c r="AH152" s="229"/>
      <c r="AI152" s="229"/>
      <c r="AJ152" s="229"/>
      <c r="AK152" s="229"/>
      <c r="AL152" s="229"/>
      <c r="AM152" s="229"/>
      <c r="AN152" s="229"/>
      <c r="AO152" s="230"/>
      <c r="AP152" s="273"/>
      <c r="AQ152" s="277"/>
      <c r="AR152" s="277"/>
      <c r="AS152" s="274"/>
      <c r="AT152" s="204"/>
      <c r="AU152" s="208"/>
      <c r="AV152" s="205"/>
      <c r="AW152" s="192"/>
      <c r="AX152" s="193"/>
      <c r="AY152" s="192"/>
      <c r="AZ152" s="193"/>
      <c r="BA152" s="204"/>
      <c r="BB152" s="205"/>
      <c r="BC152" s="273"/>
      <c r="BD152" s="274"/>
      <c r="BE152" s="204"/>
      <c r="BF152" s="205"/>
      <c r="BG152" s="204"/>
      <c r="BH152" s="208"/>
      <c r="BI152" s="205"/>
      <c r="BJ152" s="260"/>
      <c r="BK152" s="261"/>
      <c r="BL152" s="262"/>
      <c r="BM152" s="1"/>
      <c r="BN152" s="2"/>
    </row>
    <row r="153" spans="2:66" ht="15" customHeight="1" thickTop="1">
      <c r="B153" s="209"/>
      <c r="C153" s="210"/>
      <c r="D153" s="210"/>
      <c r="E153" s="210"/>
      <c r="F153" s="210"/>
      <c r="G153" s="210"/>
      <c r="H153" s="210"/>
      <c r="I153" s="210"/>
      <c r="J153" s="210"/>
      <c r="K153" s="210"/>
      <c r="L153" s="211"/>
      <c r="M153" s="188"/>
      <c r="N153" s="241"/>
      <c r="O153" s="241"/>
      <c r="P153" s="189"/>
      <c r="Q153" s="188"/>
      <c r="R153" s="241"/>
      <c r="S153" s="241"/>
      <c r="T153" s="189"/>
      <c r="U153" s="188"/>
      <c r="V153" s="241"/>
      <c r="W153" s="241"/>
      <c r="X153" s="189"/>
      <c r="Y153" s="188"/>
      <c r="Z153" s="241"/>
      <c r="AA153" s="241"/>
      <c r="AB153" s="189"/>
      <c r="AC153" s="278"/>
      <c r="AD153" s="279"/>
      <c r="AE153" s="279"/>
      <c r="AF153" s="280"/>
      <c r="AG153" s="222"/>
      <c r="AH153" s="223"/>
      <c r="AI153" s="223"/>
      <c r="AJ153" s="223"/>
      <c r="AK153" s="223"/>
      <c r="AL153" s="223"/>
      <c r="AM153" s="223"/>
      <c r="AN153" s="223"/>
      <c r="AO153" s="224"/>
      <c r="AP153" s="269"/>
      <c r="AQ153" s="275"/>
      <c r="AR153" s="275"/>
      <c r="AS153" s="270"/>
      <c r="AT153" s="200">
        <f>'18.02'!AT153+AY153</f>
        <v>0</v>
      </c>
      <c r="AU153" s="206"/>
      <c r="AV153" s="201"/>
      <c r="AW153" s="188">
        <f>'18.02'!BG153</f>
        <v>0</v>
      </c>
      <c r="AX153" s="189"/>
      <c r="AY153" s="188"/>
      <c r="AZ153" s="189"/>
      <c r="BA153" s="200"/>
      <c r="BB153" s="201"/>
      <c r="BC153" s="269">
        <f>'18.02'!BC153+BA153</f>
        <v>0</v>
      </c>
      <c r="BD153" s="270"/>
      <c r="BE153" s="200">
        <f>'18.02'!BE153+BA153</f>
        <v>0</v>
      </c>
      <c r="BF153" s="201"/>
      <c r="BG153" s="200">
        <f>AT153-BE153</f>
        <v>0</v>
      </c>
      <c r="BH153" s="206"/>
      <c r="BI153" s="201"/>
      <c r="BJ153" s="254"/>
      <c r="BK153" s="255"/>
      <c r="BL153" s="256"/>
      <c r="BM153" s="1"/>
      <c r="BN153" s="2"/>
    </row>
    <row r="154" spans="2:66" ht="15" customHeight="1">
      <c r="B154" s="212"/>
      <c r="C154" s="213"/>
      <c r="D154" s="213"/>
      <c r="E154" s="213"/>
      <c r="F154" s="213"/>
      <c r="G154" s="213"/>
      <c r="H154" s="213"/>
      <c r="I154" s="213"/>
      <c r="J154" s="213"/>
      <c r="K154" s="213"/>
      <c r="L154" s="214"/>
      <c r="M154" s="190"/>
      <c r="N154" s="242"/>
      <c r="O154" s="242"/>
      <c r="P154" s="191"/>
      <c r="Q154" s="190"/>
      <c r="R154" s="242"/>
      <c r="S154" s="242"/>
      <c r="T154" s="191"/>
      <c r="U154" s="190"/>
      <c r="V154" s="242"/>
      <c r="W154" s="242"/>
      <c r="X154" s="191"/>
      <c r="Y154" s="190"/>
      <c r="Z154" s="242"/>
      <c r="AA154" s="242"/>
      <c r="AB154" s="191"/>
      <c r="AC154" s="281"/>
      <c r="AD154" s="282"/>
      <c r="AE154" s="282"/>
      <c r="AF154" s="283"/>
      <c r="AG154" s="225"/>
      <c r="AH154" s="226"/>
      <c r="AI154" s="226"/>
      <c r="AJ154" s="226"/>
      <c r="AK154" s="226"/>
      <c r="AL154" s="226"/>
      <c r="AM154" s="226"/>
      <c r="AN154" s="226"/>
      <c r="AO154" s="227"/>
      <c r="AP154" s="271"/>
      <c r="AQ154" s="276"/>
      <c r="AR154" s="276"/>
      <c r="AS154" s="272"/>
      <c r="AT154" s="202"/>
      <c r="AU154" s="207"/>
      <c r="AV154" s="203"/>
      <c r="AW154" s="190"/>
      <c r="AX154" s="191"/>
      <c r="AY154" s="190"/>
      <c r="AZ154" s="191"/>
      <c r="BA154" s="202"/>
      <c r="BB154" s="203"/>
      <c r="BC154" s="271"/>
      <c r="BD154" s="272"/>
      <c r="BE154" s="202"/>
      <c r="BF154" s="203"/>
      <c r="BG154" s="202"/>
      <c r="BH154" s="207"/>
      <c r="BI154" s="203"/>
      <c r="BJ154" s="257"/>
      <c r="BK154" s="258"/>
      <c r="BL154" s="259"/>
      <c r="BM154" s="1"/>
      <c r="BN154" s="2"/>
    </row>
    <row r="155" spans="2:66" ht="15" customHeight="1" thickBot="1">
      <c r="B155" s="215"/>
      <c r="C155" s="216"/>
      <c r="D155" s="216"/>
      <c r="E155" s="216"/>
      <c r="F155" s="216"/>
      <c r="G155" s="216"/>
      <c r="H155" s="216"/>
      <c r="I155" s="216"/>
      <c r="J155" s="216"/>
      <c r="K155" s="216"/>
      <c r="L155" s="217"/>
      <c r="M155" s="192"/>
      <c r="N155" s="243"/>
      <c r="O155" s="243"/>
      <c r="P155" s="193"/>
      <c r="Q155" s="192"/>
      <c r="R155" s="243"/>
      <c r="S155" s="243"/>
      <c r="T155" s="193"/>
      <c r="U155" s="192"/>
      <c r="V155" s="243"/>
      <c r="W155" s="243"/>
      <c r="X155" s="193"/>
      <c r="Y155" s="192"/>
      <c r="Z155" s="243"/>
      <c r="AA155" s="243"/>
      <c r="AB155" s="193"/>
      <c r="AC155" s="284"/>
      <c r="AD155" s="285"/>
      <c r="AE155" s="285"/>
      <c r="AF155" s="286"/>
      <c r="AG155" s="228"/>
      <c r="AH155" s="229"/>
      <c r="AI155" s="229"/>
      <c r="AJ155" s="229"/>
      <c r="AK155" s="229"/>
      <c r="AL155" s="229"/>
      <c r="AM155" s="229"/>
      <c r="AN155" s="229"/>
      <c r="AO155" s="230"/>
      <c r="AP155" s="273"/>
      <c r="AQ155" s="277"/>
      <c r="AR155" s="277"/>
      <c r="AS155" s="274"/>
      <c r="AT155" s="204"/>
      <c r="AU155" s="208"/>
      <c r="AV155" s="205"/>
      <c r="AW155" s="192"/>
      <c r="AX155" s="193"/>
      <c r="AY155" s="192"/>
      <c r="AZ155" s="193"/>
      <c r="BA155" s="204"/>
      <c r="BB155" s="205"/>
      <c r="BC155" s="273"/>
      <c r="BD155" s="274"/>
      <c r="BE155" s="204"/>
      <c r="BF155" s="205"/>
      <c r="BG155" s="204"/>
      <c r="BH155" s="208"/>
      <c r="BI155" s="205"/>
      <c r="BJ155" s="260"/>
      <c r="BK155" s="261"/>
      <c r="BL155" s="262"/>
      <c r="BM155" s="1"/>
      <c r="BN155" s="2"/>
    </row>
    <row r="156" spans="2:66" ht="15" customHeight="1" thickTop="1">
      <c r="B156" s="209"/>
      <c r="C156" s="210"/>
      <c r="D156" s="210"/>
      <c r="E156" s="210"/>
      <c r="F156" s="210"/>
      <c r="G156" s="210"/>
      <c r="H156" s="210"/>
      <c r="I156" s="210"/>
      <c r="J156" s="210"/>
      <c r="K156" s="210"/>
      <c r="L156" s="211"/>
      <c r="M156" s="194"/>
      <c r="N156" s="219"/>
      <c r="O156" s="219"/>
      <c r="P156" s="195"/>
      <c r="Q156" s="194"/>
      <c r="R156" s="219"/>
      <c r="S156" s="219"/>
      <c r="T156" s="195"/>
      <c r="U156" s="194"/>
      <c r="V156" s="219"/>
      <c r="W156" s="219"/>
      <c r="X156" s="195"/>
      <c r="Y156" s="194"/>
      <c r="Z156" s="219"/>
      <c r="AA156" s="219"/>
      <c r="AB156" s="195"/>
      <c r="AC156" s="188"/>
      <c r="AD156" s="241"/>
      <c r="AE156" s="241"/>
      <c r="AF156" s="189"/>
      <c r="AG156" s="222" t="s">
        <v>215</v>
      </c>
      <c r="AH156" s="223"/>
      <c r="AI156" s="223"/>
      <c r="AJ156" s="223"/>
      <c r="AK156" s="223"/>
      <c r="AL156" s="223"/>
      <c r="AM156" s="223"/>
      <c r="AN156" s="223"/>
      <c r="AO156" s="224"/>
      <c r="AP156" s="269" t="s">
        <v>61</v>
      </c>
      <c r="AQ156" s="275"/>
      <c r="AR156" s="275"/>
      <c r="AS156" s="270"/>
      <c r="AT156" s="200">
        <f>'18.02'!AT156+AY156</f>
        <v>37</v>
      </c>
      <c r="AU156" s="206"/>
      <c r="AV156" s="201"/>
      <c r="AW156" s="188">
        <f>'18.02'!BG156</f>
        <v>37</v>
      </c>
      <c r="AX156" s="189"/>
      <c r="AY156" s="188"/>
      <c r="AZ156" s="189"/>
      <c r="BA156" s="200"/>
      <c r="BB156" s="201"/>
      <c r="BC156" s="269">
        <f>'18.02'!BC156+BA156</f>
        <v>0</v>
      </c>
      <c r="BD156" s="270"/>
      <c r="BE156" s="200">
        <f>'18.02'!BE156+BA156</f>
        <v>0</v>
      </c>
      <c r="BF156" s="201"/>
      <c r="BG156" s="200">
        <f>AT156-BE156</f>
        <v>37</v>
      </c>
      <c r="BH156" s="206"/>
      <c r="BI156" s="201"/>
      <c r="BJ156" s="254">
        <f>((LEFT(AP156,FIND(" ",AP156)-1)*BC156)/$S$279)</f>
        <v>0</v>
      </c>
      <c r="BK156" s="255"/>
      <c r="BL156" s="256"/>
      <c r="BM156" s="1"/>
      <c r="BN156" s="2"/>
    </row>
    <row r="157" spans="2:66" ht="15" customHeight="1">
      <c r="B157" s="212"/>
      <c r="C157" s="213"/>
      <c r="D157" s="213"/>
      <c r="E157" s="213"/>
      <c r="F157" s="213"/>
      <c r="G157" s="213"/>
      <c r="H157" s="213"/>
      <c r="I157" s="213"/>
      <c r="J157" s="213"/>
      <c r="K157" s="213"/>
      <c r="L157" s="214"/>
      <c r="M157" s="196"/>
      <c r="N157" s="220"/>
      <c r="O157" s="220"/>
      <c r="P157" s="197"/>
      <c r="Q157" s="196"/>
      <c r="R157" s="220"/>
      <c r="S157" s="220"/>
      <c r="T157" s="197"/>
      <c r="U157" s="196"/>
      <c r="V157" s="220"/>
      <c r="W157" s="220"/>
      <c r="X157" s="197"/>
      <c r="Y157" s="196"/>
      <c r="Z157" s="220"/>
      <c r="AA157" s="220"/>
      <c r="AB157" s="197"/>
      <c r="AC157" s="190"/>
      <c r="AD157" s="242"/>
      <c r="AE157" s="242"/>
      <c r="AF157" s="191"/>
      <c r="AG157" s="225"/>
      <c r="AH157" s="226"/>
      <c r="AI157" s="226"/>
      <c r="AJ157" s="226"/>
      <c r="AK157" s="226"/>
      <c r="AL157" s="226"/>
      <c r="AM157" s="226"/>
      <c r="AN157" s="226"/>
      <c r="AO157" s="227"/>
      <c r="AP157" s="271"/>
      <c r="AQ157" s="276"/>
      <c r="AR157" s="276"/>
      <c r="AS157" s="272"/>
      <c r="AT157" s="202"/>
      <c r="AU157" s="207"/>
      <c r="AV157" s="203"/>
      <c r="AW157" s="190"/>
      <c r="AX157" s="191"/>
      <c r="AY157" s="190"/>
      <c r="AZ157" s="191"/>
      <c r="BA157" s="202"/>
      <c r="BB157" s="203"/>
      <c r="BC157" s="271"/>
      <c r="BD157" s="272"/>
      <c r="BE157" s="202"/>
      <c r="BF157" s="203"/>
      <c r="BG157" s="202"/>
      <c r="BH157" s="207"/>
      <c r="BI157" s="203"/>
      <c r="BJ157" s="257"/>
      <c r="BK157" s="258"/>
      <c r="BL157" s="259"/>
      <c r="BM157" s="1"/>
      <c r="BN157" s="2"/>
    </row>
    <row r="158" spans="2:66" ht="15" customHeight="1" thickBot="1">
      <c r="B158" s="215"/>
      <c r="C158" s="216"/>
      <c r="D158" s="216"/>
      <c r="E158" s="216"/>
      <c r="F158" s="216"/>
      <c r="G158" s="216"/>
      <c r="H158" s="216"/>
      <c r="I158" s="216"/>
      <c r="J158" s="216"/>
      <c r="K158" s="216"/>
      <c r="L158" s="217"/>
      <c r="M158" s="198"/>
      <c r="N158" s="221"/>
      <c r="O158" s="221"/>
      <c r="P158" s="199"/>
      <c r="Q158" s="198"/>
      <c r="R158" s="221"/>
      <c r="S158" s="221"/>
      <c r="T158" s="199"/>
      <c r="U158" s="198"/>
      <c r="V158" s="221"/>
      <c r="W158" s="221"/>
      <c r="X158" s="199"/>
      <c r="Y158" s="198"/>
      <c r="Z158" s="221"/>
      <c r="AA158" s="221"/>
      <c r="AB158" s="199"/>
      <c r="AC158" s="192"/>
      <c r="AD158" s="243"/>
      <c r="AE158" s="243"/>
      <c r="AF158" s="193"/>
      <c r="AG158" s="228"/>
      <c r="AH158" s="229"/>
      <c r="AI158" s="229"/>
      <c r="AJ158" s="229"/>
      <c r="AK158" s="229"/>
      <c r="AL158" s="229"/>
      <c r="AM158" s="229"/>
      <c r="AN158" s="229"/>
      <c r="AO158" s="230"/>
      <c r="AP158" s="273"/>
      <c r="AQ158" s="277"/>
      <c r="AR158" s="277"/>
      <c r="AS158" s="274"/>
      <c r="AT158" s="204"/>
      <c r="AU158" s="208"/>
      <c r="AV158" s="205"/>
      <c r="AW158" s="192"/>
      <c r="AX158" s="193"/>
      <c r="AY158" s="192"/>
      <c r="AZ158" s="193"/>
      <c r="BA158" s="204"/>
      <c r="BB158" s="205"/>
      <c r="BC158" s="273"/>
      <c r="BD158" s="274"/>
      <c r="BE158" s="204"/>
      <c r="BF158" s="205"/>
      <c r="BG158" s="204"/>
      <c r="BH158" s="208"/>
      <c r="BI158" s="205"/>
      <c r="BJ158" s="260"/>
      <c r="BK158" s="261"/>
      <c r="BL158" s="262"/>
      <c r="BM158" s="1"/>
      <c r="BN158" s="2"/>
    </row>
    <row r="159" spans="2:66" ht="15" customHeight="1" thickTop="1" thickBot="1">
      <c r="B159" s="209"/>
      <c r="C159" s="210"/>
      <c r="D159" s="210"/>
      <c r="E159" s="210"/>
      <c r="F159" s="210"/>
      <c r="G159" s="210"/>
      <c r="H159" s="210"/>
      <c r="I159" s="210"/>
      <c r="J159" s="210"/>
      <c r="K159" s="210"/>
      <c r="L159" s="211"/>
      <c r="M159" s="218"/>
      <c r="N159" s="218"/>
      <c r="O159" s="218"/>
      <c r="P159" s="218"/>
      <c r="Q159" s="218"/>
      <c r="R159" s="218"/>
      <c r="S159" s="218"/>
      <c r="T159" s="218"/>
      <c r="U159" s="218"/>
      <c r="V159" s="218"/>
      <c r="W159" s="218"/>
      <c r="X159" s="218"/>
      <c r="Y159" s="218"/>
      <c r="Z159" s="218"/>
      <c r="AA159" s="218"/>
      <c r="AB159" s="218"/>
      <c r="AC159" s="182"/>
      <c r="AD159" s="182"/>
      <c r="AE159" s="182"/>
      <c r="AF159" s="182"/>
      <c r="AG159" s="222" t="s">
        <v>301</v>
      </c>
      <c r="AH159" s="223"/>
      <c r="AI159" s="223"/>
      <c r="AJ159" s="223"/>
      <c r="AK159" s="223"/>
      <c r="AL159" s="223"/>
      <c r="AM159" s="223"/>
      <c r="AN159" s="223"/>
      <c r="AO159" s="224"/>
      <c r="AP159" s="269" t="s">
        <v>52</v>
      </c>
      <c r="AQ159" s="275"/>
      <c r="AR159" s="275"/>
      <c r="AS159" s="270"/>
      <c r="AT159" s="200">
        <f>'18.02'!AT159+AY159</f>
        <v>10</v>
      </c>
      <c r="AU159" s="206"/>
      <c r="AV159" s="201"/>
      <c r="AW159" s="188">
        <f>'18.02'!BG159</f>
        <v>10</v>
      </c>
      <c r="AX159" s="189"/>
      <c r="AY159" s="188"/>
      <c r="AZ159" s="189"/>
      <c r="BA159" s="200"/>
      <c r="BB159" s="201"/>
      <c r="BC159" s="269">
        <f>'18.02'!BC159+BA159</f>
        <v>0</v>
      </c>
      <c r="BD159" s="270"/>
      <c r="BE159" s="200">
        <f>'18.02'!BE159+BA159</f>
        <v>0</v>
      </c>
      <c r="BF159" s="201"/>
      <c r="BG159" s="200">
        <f>AT159-BE159</f>
        <v>10</v>
      </c>
      <c r="BH159" s="206"/>
      <c r="BI159" s="201"/>
      <c r="BJ159" s="254">
        <f>((LEFT(AP159,FIND(" ",AP159)-1)*BC159)/$S$279)</f>
        <v>0</v>
      </c>
      <c r="BK159" s="255"/>
      <c r="BL159" s="256"/>
      <c r="BM159" s="1"/>
      <c r="BN159" s="2"/>
    </row>
    <row r="160" spans="2:66" ht="15" customHeight="1" thickTop="1" thickBot="1">
      <c r="B160" s="212"/>
      <c r="C160" s="213"/>
      <c r="D160" s="213"/>
      <c r="E160" s="213"/>
      <c r="F160" s="213"/>
      <c r="G160" s="213"/>
      <c r="H160" s="213"/>
      <c r="I160" s="213"/>
      <c r="J160" s="213"/>
      <c r="K160" s="213"/>
      <c r="L160" s="214"/>
      <c r="M160" s="218"/>
      <c r="N160" s="218"/>
      <c r="O160" s="218"/>
      <c r="P160" s="218"/>
      <c r="Q160" s="218"/>
      <c r="R160" s="218"/>
      <c r="S160" s="218"/>
      <c r="T160" s="218"/>
      <c r="U160" s="218"/>
      <c r="V160" s="218"/>
      <c r="W160" s="218"/>
      <c r="X160" s="218"/>
      <c r="Y160" s="218"/>
      <c r="Z160" s="218"/>
      <c r="AA160" s="218"/>
      <c r="AB160" s="218"/>
      <c r="AC160" s="182"/>
      <c r="AD160" s="182"/>
      <c r="AE160" s="182"/>
      <c r="AF160" s="182"/>
      <c r="AG160" s="225"/>
      <c r="AH160" s="226"/>
      <c r="AI160" s="226"/>
      <c r="AJ160" s="226"/>
      <c r="AK160" s="226"/>
      <c r="AL160" s="226"/>
      <c r="AM160" s="226"/>
      <c r="AN160" s="226"/>
      <c r="AO160" s="227"/>
      <c r="AP160" s="271"/>
      <c r="AQ160" s="276"/>
      <c r="AR160" s="276"/>
      <c r="AS160" s="272"/>
      <c r="AT160" s="202"/>
      <c r="AU160" s="207"/>
      <c r="AV160" s="203"/>
      <c r="AW160" s="190"/>
      <c r="AX160" s="191"/>
      <c r="AY160" s="190"/>
      <c r="AZ160" s="191"/>
      <c r="BA160" s="202"/>
      <c r="BB160" s="203"/>
      <c r="BC160" s="271"/>
      <c r="BD160" s="272"/>
      <c r="BE160" s="202"/>
      <c r="BF160" s="203"/>
      <c r="BG160" s="202"/>
      <c r="BH160" s="207"/>
      <c r="BI160" s="203"/>
      <c r="BJ160" s="257"/>
      <c r="BK160" s="258"/>
      <c r="BL160" s="259"/>
      <c r="BM160" s="1"/>
      <c r="BN160" s="2"/>
    </row>
    <row r="161" spans="2:67" ht="15" customHeight="1" thickTop="1" thickBot="1">
      <c r="B161" s="215"/>
      <c r="C161" s="216"/>
      <c r="D161" s="216"/>
      <c r="E161" s="216"/>
      <c r="F161" s="216"/>
      <c r="G161" s="216"/>
      <c r="H161" s="216"/>
      <c r="I161" s="216"/>
      <c r="J161" s="216"/>
      <c r="K161" s="216"/>
      <c r="L161" s="217"/>
      <c r="M161" s="218"/>
      <c r="N161" s="218"/>
      <c r="O161" s="218"/>
      <c r="P161" s="218"/>
      <c r="Q161" s="218"/>
      <c r="R161" s="218"/>
      <c r="S161" s="218"/>
      <c r="T161" s="218"/>
      <c r="U161" s="218"/>
      <c r="V161" s="218"/>
      <c r="W161" s="218"/>
      <c r="X161" s="218"/>
      <c r="Y161" s="218"/>
      <c r="Z161" s="218"/>
      <c r="AA161" s="218"/>
      <c r="AB161" s="218"/>
      <c r="AC161" s="182"/>
      <c r="AD161" s="182"/>
      <c r="AE161" s="182"/>
      <c r="AF161" s="182"/>
      <c r="AG161" s="228"/>
      <c r="AH161" s="229"/>
      <c r="AI161" s="229"/>
      <c r="AJ161" s="229"/>
      <c r="AK161" s="229"/>
      <c r="AL161" s="229"/>
      <c r="AM161" s="229"/>
      <c r="AN161" s="229"/>
      <c r="AO161" s="230"/>
      <c r="AP161" s="273"/>
      <c r="AQ161" s="277"/>
      <c r="AR161" s="277"/>
      <c r="AS161" s="274"/>
      <c r="AT161" s="204"/>
      <c r="AU161" s="208"/>
      <c r="AV161" s="205"/>
      <c r="AW161" s="192"/>
      <c r="AX161" s="193"/>
      <c r="AY161" s="192"/>
      <c r="AZ161" s="193"/>
      <c r="BA161" s="204"/>
      <c r="BB161" s="205"/>
      <c r="BC161" s="273"/>
      <c r="BD161" s="274"/>
      <c r="BE161" s="204"/>
      <c r="BF161" s="205"/>
      <c r="BG161" s="204"/>
      <c r="BH161" s="208"/>
      <c r="BI161" s="205"/>
      <c r="BJ161" s="260"/>
      <c r="BK161" s="261"/>
      <c r="BL161" s="262"/>
      <c r="BM161" s="1"/>
      <c r="BN161" s="2"/>
    </row>
    <row r="162" spans="2:67" ht="15" customHeight="1" thickTop="1" thickBot="1">
      <c r="B162" s="209"/>
      <c r="C162" s="210"/>
      <c r="D162" s="210"/>
      <c r="E162" s="210"/>
      <c r="F162" s="210"/>
      <c r="G162" s="210"/>
      <c r="H162" s="210"/>
      <c r="I162" s="210"/>
      <c r="J162" s="210"/>
      <c r="K162" s="210"/>
      <c r="L162" s="211"/>
      <c r="M162" s="218"/>
      <c r="N162" s="218"/>
      <c r="O162" s="218"/>
      <c r="P162" s="218"/>
      <c r="Q162" s="218"/>
      <c r="R162" s="218"/>
      <c r="S162" s="218"/>
      <c r="T162" s="218"/>
      <c r="U162" s="218"/>
      <c r="V162" s="218"/>
      <c r="W162" s="218"/>
      <c r="X162" s="218"/>
      <c r="Y162" s="218"/>
      <c r="Z162" s="218"/>
      <c r="AA162" s="218"/>
      <c r="AB162" s="218"/>
      <c r="AC162" s="182"/>
      <c r="AD162" s="182"/>
      <c r="AE162" s="182"/>
      <c r="AF162" s="182"/>
      <c r="AG162" s="222" t="s">
        <v>164</v>
      </c>
      <c r="AH162" s="223"/>
      <c r="AI162" s="223"/>
      <c r="AJ162" s="223"/>
      <c r="AK162" s="223"/>
      <c r="AL162" s="223"/>
      <c r="AM162" s="223"/>
      <c r="AN162" s="223"/>
      <c r="AO162" s="224"/>
      <c r="AP162" s="269" t="s">
        <v>52</v>
      </c>
      <c r="AQ162" s="275"/>
      <c r="AR162" s="275"/>
      <c r="AS162" s="270"/>
      <c r="AT162" s="200">
        <f>'18.02'!AT162+AY162</f>
        <v>0</v>
      </c>
      <c r="AU162" s="206"/>
      <c r="AV162" s="201"/>
      <c r="AW162" s="188">
        <f>'18.02'!BG162</f>
        <v>0</v>
      </c>
      <c r="AX162" s="189"/>
      <c r="AY162" s="188"/>
      <c r="AZ162" s="189"/>
      <c r="BA162" s="200"/>
      <c r="BB162" s="201"/>
      <c r="BC162" s="269">
        <f>'18.02'!BC162+BA162</f>
        <v>0</v>
      </c>
      <c r="BD162" s="270"/>
      <c r="BE162" s="200">
        <f>'18.02'!BE162+BA162</f>
        <v>0</v>
      </c>
      <c r="BF162" s="201"/>
      <c r="BG162" s="200">
        <f>AT162-BE162</f>
        <v>0</v>
      </c>
      <c r="BH162" s="206"/>
      <c r="BI162" s="201"/>
      <c r="BJ162" s="254">
        <f>((LEFT(AP162,FIND(" ",AP162)-1)*BC162)/$S$279)</f>
        <v>0</v>
      </c>
      <c r="BK162" s="255"/>
      <c r="BL162" s="256"/>
      <c r="BM162" s="1"/>
      <c r="BN162" s="2"/>
    </row>
    <row r="163" spans="2:67" ht="15" customHeight="1" thickTop="1" thickBot="1">
      <c r="B163" s="212"/>
      <c r="C163" s="213"/>
      <c r="D163" s="213"/>
      <c r="E163" s="213"/>
      <c r="F163" s="213"/>
      <c r="G163" s="213"/>
      <c r="H163" s="213"/>
      <c r="I163" s="213"/>
      <c r="J163" s="213"/>
      <c r="K163" s="213"/>
      <c r="L163" s="214"/>
      <c r="M163" s="218"/>
      <c r="N163" s="218"/>
      <c r="O163" s="218"/>
      <c r="P163" s="218"/>
      <c r="Q163" s="218"/>
      <c r="R163" s="218"/>
      <c r="S163" s="218"/>
      <c r="T163" s="218"/>
      <c r="U163" s="218"/>
      <c r="V163" s="218"/>
      <c r="W163" s="218"/>
      <c r="X163" s="218"/>
      <c r="Y163" s="218"/>
      <c r="Z163" s="218"/>
      <c r="AA163" s="218"/>
      <c r="AB163" s="218"/>
      <c r="AC163" s="182"/>
      <c r="AD163" s="182"/>
      <c r="AE163" s="182"/>
      <c r="AF163" s="182"/>
      <c r="AG163" s="225"/>
      <c r="AH163" s="226"/>
      <c r="AI163" s="226"/>
      <c r="AJ163" s="226"/>
      <c r="AK163" s="226"/>
      <c r="AL163" s="226"/>
      <c r="AM163" s="226"/>
      <c r="AN163" s="226"/>
      <c r="AO163" s="227"/>
      <c r="AP163" s="271"/>
      <c r="AQ163" s="276"/>
      <c r="AR163" s="276"/>
      <c r="AS163" s="272"/>
      <c r="AT163" s="202"/>
      <c r="AU163" s="207"/>
      <c r="AV163" s="203"/>
      <c r="AW163" s="190"/>
      <c r="AX163" s="191"/>
      <c r="AY163" s="190"/>
      <c r="AZ163" s="191"/>
      <c r="BA163" s="202"/>
      <c r="BB163" s="203"/>
      <c r="BC163" s="271"/>
      <c r="BD163" s="272"/>
      <c r="BE163" s="202"/>
      <c r="BF163" s="203"/>
      <c r="BG163" s="202"/>
      <c r="BH163" s="207"/>
      <c r="BI163" s="203"/>
      <c r="BJ163" s="257"/>
      <c r="BK163" s="258"/>
      <c r="BL163" s="259"/>
      <c r="BM163" s="1"/>
      <c r="BN163" s="2"/>
    </row>
    <row r="164" spans="2:67" ht="15" customHeight="1" thickTop="1" thickBot="1">
      <c r="B164" s="215"/>
      <c r="C164" s="216"/>
      <c r="D164" s="216"/>
      <c r="E164" s="216"/>
      <c r="F164" s="216"/>
      <c r="G164" s="216"/>
      <c r="H164" s="216"/>
      <c r="I164" s="216"/>
      <c r="J164" s="216"/>
      <c r="K164" s="216"/>
      <c r="L164" s="217"/>
      <c r="M164" s="218"/>
      <c r="N164" s="218"/>
      <c r="O164" s="218"/>
      <c r="P164" s="218"/>
      <c r="Q164" s="218"/>
      <c r="R164" s="218"/>
      <c r="S164" s="218"/>
      <c r="T164" s="218"/>
      <c r="U164" s="218"/>
      <c r="V164" s="218"/>
      <c r="W164" s="218"/>
      <c r="X164" s="218"/>
      <c r="Y164" s="218"/>
      <c r="Z164" s="218"/>
      <c r="AA164" s="218"/>
      <c r="AB164" s="218"/>
      <c r="AC164" s="182"/>
      <c r="AD164" s="182"/>
      <c r="AE164" s="182"/>
      <c r="AF164" s="182"/>
      <c r="AG164" s="228"/>
      <c r="AH164" s="229"/>
      <c r="AI164" s="229"/>
      <c r="AJ164" s="229"/>
      <c r="AK164" s="229"/>
      <c r="AL164" s="229"/>
      <c r="AM164" s="229"/>
      <c r="AN164" s="229"/>
      <c r="AO164" s="230"/>
      <c r="AP164" s="273"/>
      <c r="AQ164" s="277"/>
      <c r="AR164" s="277"/>
      <c r="AS164" s="274"/>
      <c r="AT164" s="204"/>
      <c r="AU164" s="208"/>
      <c r="AV164" s="205"/>
      <c r="AW164" s="192"/>
      <c r="AX164" s="193"/>
      <c r="AY164" s="192"/>
      <c r="AZ164" s="193"/>
      <c r="BA164" s="204"/>
      <c r="BB164" s="205"/>
      <c r="BC164" s="273"/>
      <c r="BD164" s="274"/>
      <c r="BE164" s="204"/>
      <c r="BF164" s="205"/>
      <c r="BG164" s="204"/>
      <c r="BH164" s="208"/>
      <c r="BI164" s="205"/>
      <c r="BJ164" s="260"/>
      <c r="BK164" s="261"/>
      <c r="BL164" s="262"/>
      <c r="BM164" s="1"/>
      <c r="BN164" s="2"/>
    </row>
    <row r="165" spans="2:67" ht="15" customHeight="1" thickTop="1" thickBot="1">
      <c r="B165" s="209"/>
      <c r="C165" s="210"/>
      <c r="D165" s="210"/>
      <c r="E165" s="210"/>
      <c r="F165" s="210"/>
      <c r="G165" s="210"/>
      <c r="H165" s="210"/>
      <c r="I165" s="210"/>
      <c r="J165" s="210"/>
      <c r="K165" s="210"/>
      <c r="L165" s="211"/>
      <c r="M165" s="218"/>
      <c r="N165" s="218"/>
      <c r="O165" s="218"/>
      <c r="P165" s="218"/>
      <c r="Q165" s="218"/>
      <c r="R165" s="218"/>
      <c r="S165" s="218"/>
      <c r="T165" s="218"/>
      <c r="U165" s="218"/>
      <c r="V165" s="218"/>
      <c r="W165" s="218"/>
      <c r="X165" s="218"/>
      <c r="Y165" s="218"/>
      <c r="Z165" s="218"/>
      <c r="AA165" s="218"/>
      <c r="AB165" s="218"/>
      <c r="AC165" s="182"/>
      <c r="AD165" s="182"/>
      <c r="AE165" s="182"/>
      <c r="AF165" s="182"/>
      <c r="AG165" s="265" t="s">
        <v>63</v>
      </c>
      <c r="AH165" s="265"/>
      <c r="AI165" s="265"/>
      <c r="AJ165" s="265"/>
      <c r="AK165" s="265"/>
      <c r="AL165" s="265"/>
      <c r="AM165" s="265"/>
      <c r="AN165" s="265"/>
      <c r="AO165" s="265"/>
      <c r="AP165" s="265"/>
      <c r="AQ165" s="265"/>
      <c r="AR165" s="265"/>
      <c r="AS165" s="265"/>
      <c r="AT165" s="265"/>
      <c r="AU165" s="265"/>
      <c r="AV165" s="265"/>
      <c r="AW165" s="265"/>
      <c r="AX165" s="265"/>
      <c r="AY165" s="265"/>
      <c r="AZ165" s="265"/>
      <c r="BA165" s="265"/>
      <c r="BB165" s="265"/>
      <c r="BC165" s="265"/>
      <c r="BD165" s="265"/>
      <c r="BE165" s="265"/>
      <c r="BF165" s="265"/>
      <c r="BG165" s="265"/>
      <c r="BH165" s="265"/>
      <c r="BI165" s="266"/>
      <c r="BJ165" s="254">
        <f>SUM(BG66:BI164)</f>
        <v>703</v>
      </c>
      <c r="BK165" s="255"/>
      <c r="BL165" s="256"/>
      <c r="BM165" s="263" t="s">
        <v>263</v>
      </c>
      <c r="BN165" s="264"/>
      <c r="BO165" s="264"/>
    </row>
    <row r="166" spans="2:67" ht="15" customHeight="1" thickTop="1" thickBot="1">
      <c r="B166" s="212"/>
      <c r="C166" s="213"/>
      <c r="D166" s="213"/>
      <c r="E166" s="213"/>
      <c r="F166" s="213"/>
      <c r="G166" s="213"/>
      <c r="H166" s="213"/>
      <c r="I166" s="213"/>
      <c r="J166" s="213"/>
      <c r="K166" s="213"/>
      <c r="L166" s="214"/>
      <c r="M166" s="218"/>
      <c r="N166" s="218"/>
      <c r="O166" s="218"/>
      <c r="P166" s="218"/>
      <c r="Q166" s="218"/>
      <c r="R166" s="218"/>
      <c r="S166" s="218"/>
      <c r="T166" s="218"/>
      <c r="U166" s="218"/>
      <c r="V166" s="218"/>
      <c r="W166" s="218"/>
      <c r="X166" s="218"/>
      <c r="Y166" s="218"/>
      <c r="Z166" s="218"/>
      <c r="AA166" s="218"/>
      <c r="AB166" s="218"/>
      <c r="AC166" s="182"/>
      <c r="AD166" s="182"/>
      <c r="AE166" s="182"/>
      <c r="AF166" s="182"/>
      <c r="AG166" s="267"/>
      <c r="AH166" s="267"/>
      <c r="AI166" s="267"/>
      <c r="AJ166" s="267"/>
      <c r="AK166" s="267"/>
      <c r="AL166" s="267"/>
      <c r="AM166" s="267"/>
      <c r="AN166" s="267"/>
      <c r="AO166" s="267"/>
      <c r="AP166" s="267"/>
      <c r="AQ166" s="267"/>
      <c r="AR166" s="267"/>
      <c r="AS166" s="267"/>
      <c r="AT166" s="267"/>
      <c r="AU166" s="267"/>
      <c r="AV166" s="267"/>
      <c r="AW166" s="267"/>
      <c r="AX166" s="267"/>
      <c r="AY166" s="267"/>
      <c r="AZ166" s="267"/>
      <c r="BA166" s="267"/>
      <c r="BB166" s="267"/>
      <c r="BC166" s="267"/>
      <c r="BD166" s="267"/>
      <c r="BE166" s="267"/>
      <c r="BF166" s="267"/>
      <c r="BG166" s="267"/>
      <c r="BH166" s="267"/>
      <c r="BI166" s="268"/>
      <c r="BJ166" s="257"/>
      <c r="BK166" s="258"/>
      <c r="BL166" s="259"/>
      <c r="BM166" s="263"/>
      <c r="BN166" s="264"/>
      <c r="BO166" s="264"/>
    </row>
    <row r="167" spans="2:67" ht="15" customHeight="1" thickTop="1" thickBot="1">
      <c r="B167" s="215"/>
      <c r="C167" s="216"/>
      <c r="D167" s="216"/>
      <c r="E167" s="216"/>
      <c r="F167" s="216"/>
      <c r="G167" s="216"/>
      <c r="H167" s="216"/>
      <c r="I167" s="216"/>
      <c r="J167" s="216"/>
      <c r="K167" s="216"/>
      <c r="L167" s="217"/>
      <c r="M167" s="218"/>
      <c r="N167" s="218"/>
      <c r="O167" s="218"/>
      <c r="P167" s="218"/>
      <c r="Q167" s="218"/>
      <c r="R167" s="218"/>
      <c r="S167" s="218"/>
      <c r="T167" s="218"/>
      <c r="U167" s="218"/>
      <c r="V167" s="218"/>
      <c r="W167" s="218"/>
      <c r="X167" s="218"/>
      <c r="Y167" s="218"/>
      <c r="Z167" s="218"/>
      <c r="AA167" s="218"/>
      <c r="AB167" s="218"/>
      <c r="AC167" s="182"/>
      <c r="AD167" s="182"/>
      <c r="AE167" s="182"/>
      <c r="AF167" s="182"/>
      <c r="AG167" s="267"/>
      <c r="AH167" s="267"/>
      <c r="AI167" s="267"/>
      <c r="AJ167" s="267"/>
      <c r="AK167" s="267"/>
      <c r="AL167" s="267"/>
      <c r="AM167" s="267"/>
      <c r="AN167" s="267"/>
      <c r="AO167" s="267"/>
      <c r="AP167" s="267"/>
      <c r="AQ167" s="267"/>
      <c r="AR167" s="267"/>
      <c r="AS167" s="267"/>
      <c r="AT167" s="267"/>
      <c r="AU167" s="267"/>
      <c r="AV167" s="267"/>
      <c r="AW167" s="267"/>
      <c r="AX167" s="267"/>
      <c r="AY167" s="267"/>
      <c r="AZ167" s="267"/>
      <c r="BA167" s="267"/>
      <c r="BB167" s="267"/>
      <c r="BC167" s="267"/>
      <c r="BD167" s="267"/>
      <c r="BE167" s="267"/>
      <c r="BF167" s="267"/>
      <c r="BG167" s="267"/>
      <c r="BH167" s="267"/>
      <c r="BI167" s="268"/>
      <c r="BJ167" s="260"/>
      <c r="BK167" s="261"/>
      <c r="BL167" s="262"/>
      <c r="BM167" s="263"/>
      <c r="BN167" s="264"/>
      <c r="BO167" s="264"/>
    </row>
    <row r="168" spans="2:67" ht="15" customHeight="1" thickTop="1" thickBot="1">
      <c r="B168" s="209"/>
      <c r="C168" s="210"/>
      <c r="D168" s="210"/>
      <c r="E168" s="210"/>
      <c r="F168" s="210"/>
      <c r="G168" s="210"/>
      <c r="H168" s="210"/>
      <c r="I168" s="210"/>
      <c r="J168" s="210"/>
      <c r="K168" s="210"/>
      <c r="L168" s="211"/>
      <c r="M168" s="218"/>
      <c r="N168" s="218"/>
      <c r="O168" s="218"/>
      <c r="P168" s="218"/>
      <c r="Q168" s="218"/>
      <c r="R168" s="218"/>
      <c r="S168" s="218"/>
      <c r="T168" s="218"/>
      <c r="U168" s="218"/>
      <c r="V168" s="218"/>
      <c r="W168" s="218"/>
      <c r="X168" s="218"/>
      <c r="Y168" s="218"/>
      <c r="Z168" s="218"/>
      <c r="AA168" s="218"/>
      <c r="AB168" s="218"/>
      <c r="AC168" s="182"/>
      <c r="AD168" s="182"/>
      <c r="AE168" s="182"/>
      <c r="AF168" s="182"/>
      <c r="AG168" s="246" t="s">
        <v>40</v>
      </c>
      <c r="AH168" s="246"/>
      <c r="AI168" s="246"/>
      <c r="AJ168" s="246"/>
      <c r="AK168" s="246"/>
      <c r="AL168" s="246"/>
      <c r="AM168" s="246"/>
      <c r="AN168" s="246"/>
      <c r="AO168" s="246"/>
      <c r="AP168" s="246" t="s">
        <v>41</v>
      </c>
      <c r="AQ168" s="246"/>
      <c r="AR168" s="246"/>
      <c r="AS168" s="246"/>
      <c r="AT168" s="247" t="s">
        <v>42</v>
      </c>
      <c r="AU168" s="247"/>
      <c r="AV168" s="247"/>
      <c r="AW168" s="246" t="s">
        <v>43</v>
      </c>
      <c r="AX168" s="246"/>
      <c r="AY168" s="246"/>
      <c r="AZ168" s="246"/>
      <c r="BA168" s="246"/>
      <c r="BB168" s="246"/>
      <c r="BC168" s="248" t="s">
        <v>44</v>
      </c>
      <c r="BD168" s="249"/>
      <c r="BE168" s="248" t="s">
        <v>45</v>
      </c>
      <c r="BF168" s="249"/>
      <c r="BG168" s="246" t="s">
        <v>46</v>
      </c>
      <c r="BH168" s="246"/>
      <c r="BI168" s="246"/>
      <c r="BJ168" s="254">
        <f>SUM(BG174:BI209)</f>
        <v>11</v>
      </c>
      <c r="BK168" s="255"/>
      <c r="BL168" s="256"/>
      <c r="BM168" s="263" t="s">
        <v>264</v>
      </c>
      <c r="BN168" s="264"/>
      <c r="BO168" s="264"/>
    </row>
    <row r="169" spans="2:67" ht="15" customHeight="1" thickTop="1" thickBot="1">
      <c r="B169" s="212"/>
      <c r="C169" s="213"/>
      <c r="D169" s="213"/>
      <c r="E169" s="213"/>
      <c r="F169" s="213"/>
      <c r="G169" s="213"/>
      <c r="H169" s="213"/>
      <c r="I169" s="213"/>
      <c r="J169" s="213"/>
      <c r="K169" s="213"/>
      <c r="L169" s="214"/>
      <c r="M169" s="218"/>
      <c r="N169" s="218"/>
      <c r="O169" s="218"/>
      <c r="P169" s="218"/>
      <c r="Q169" s="218"/>
      <c r="R169" s="218"/>
      <c r="S169" s="218"/>
      <c r="T169" s="218"/>
      <c r="U169" s="218"/>
      <c r="V169" s="218"/>
      <c r="W169" s="218"/>
      <c r="X169" s="218"/>
      <c r="Y169" s="218"/>
      <c r="Z169" s="218"/>
      <c r="AA169" s="218"/>
      <c r="AB169" s="218"/>
      <c r="AC169" s="182"/>
      <c r="AD169" s="182"/>
      <c r="AE169" s="182"/>
      <c r="AF169" s="182"/>
      <c r="AG169" s="246"/>
      <c r="AH169" s="246"/>
      <c r="AI169" s="246"/>
      <c r="AJ169" s="246"/>
      <c r="AK169" s="246"/>
      <c r="AL169" s="246"/>
      <c r="AM169" s="246"/>
      <c r="AN169" s="246"/>
      <c r="AO169" s="246"/>
      <c r="AP169" s="246"/>
      <c r="AQ169" s="246"/>
      <c r="AR169" s="246"/>
      <c r="AS169" s="246"/>
      <c r="AT169" s="247"/>
      <c r="AU169" s="247"/>
      <c r="AV169" s="247"/>
      <c r="AW169" s="246"/>
      <c r="AX169" s="246"/>
      <c r="AY169" s="246"/>
      <c r="AZ169" s="246"/>
      <c r="BA169" s="246"/>
      <c r="BB169" s="246"/>
      <c r="BC169" s="250"/>
      <c r="BD169" s="251"/>
      <c r="BE169" s="250"/>
      <c r="BF169" s="251"/>
      <c r="BG169" s="246"/>
      <c r="BH169" s="246"/>
      <c r="BI169" s="246"/>
      <c r="BJ169" s="257"/>
      <c r="BK169" s="258"/>
      <c r="BL169" s="259"/>
      <c r="BM169" s="263"/>
      <c r="BN169" s="264"/>
      <c r="BO169" s="264"/>
    </row>
    <row r="170" spans="2:67" ht="15" customHeight="1" thickTop="1" thickBot="1">
      <c r="B170" s="215"/>
      <c r="C170" s="216"/>
      <c r="D170" s="216"/>
      <c r="E170" s="216"/>
      <c r="F170" s="216"/>
      <c r="G170" s="216"/>
      <c r="H170" s="216"/>
      <c r="I170" s="216"/>
      <c r="J170" s="216"/>
      <c r="K170" s="216"/>
      <c r="L170" s="217"/>
      <c r="M170" s="218"/>
      <c r="N170" s="218"/>
      <c r="O170" s="218"/>
      <c r="P170" s="218"/>
      <c r="Q170" s="218"/>
      <c r="R170" s="218"/>
      <c r="S170" s="218"/>
      <c r="T170" s="218"/>
      <c r="U170" s="218"/>
      <c r="V170" s="218"/>
      <c r="W170" s="218"/>
      <c r="X170" s="218"/>
      <c r="Y170" s="218"/>
      <c r="Z170" s="218"/>
      <c r="AA170" s="218"/>
      <c r="AB170" s="218"/>
      <c r="AC170" s="182"/>
      <c r="AD170" s="182"/>
      <c r="AE170" s="182"/>
      <c r="AF170" s="182"/>
      <c r="AG170" s="246"/>
      <c r="AH170" s="246"/>
      <c r="AI170" s="246"/>
      <c r="AJ170" s="246"/>
      <c r="AK170" s="246"/>
      <c r="AL170" s="246"/>
      <c r="AM170" s="246"/>
      <c r="AN170" s="246"/>
      <c r="AO170" s="246"/>
      <c r="AP170" s="246"/>
      <c r="AQ170" s="246"/>
      <c r="AR170" s="246"/>
      <c r="AS170" s="246"/>
      <c r="AT170" s="247"/>
      <c r="AU170" s="247"/>
      <c r="AV170" s="247"/>
      <c r="AW170" s="246"/>
      <c r="AX170" s="246"/>
      <c r="AY170" s="246"/>
      <c r="AZ170" s="246"/>
      <c r="BA170" s="246"/>
      <c r="BB170" s="246"/>
      <c r="BC170" s="250"/>
      <c r="BD170" s="251"/>
      <c r="BE170" s="250"/>
      <c r="BF170" s="251"/>
      <c r="BG170" s="246"/>
      <c r="BH170" s="246"/>
      <c r="BI170" s="246"/>
      <c r="BJ170" s="260"/>
      <c r="BK170" s="261"/>
      <c r="BL170" s="262"/>
      <c r="BM170" s="263"/>
      <c r="BN170" s="264"/>
      <c r="BO170" s="264"/>
    </row>
    <row r="171" spans="2:67" ht="15" customHeight="1" thickTop="1" thickBot="1">
      <c r="B171" s="209"/>
      <c r="C171" s="210"/>
      <c r="D171" s="210"/>
      <c r="E171" s="210"/>
      <c r="F171" s="210"/>
      <c r="G171" s="210"/>
      <c r="H171" s="210"/>
      <c r="I171" s="210"/>
      <c r="J171" s="210"/>
      <c r="K171" s="210"/>
      <c r="L171" s="211"/>
      <c r="M171" s="218"/>
      <c r="N171" s="218"/>
      <c r="O171" s="218"/>
      <c r="P171" s="218"/>
      <c r="Q171" s="218"/>
      <c r="R171" s="218"/>
      <c r="S171" s="218"/>
      <c r="T171" s="218"/>
      <c r="U171" s="218"/>
      <c r="V171" s="218"/>
      <c r="W171" s="218"/>
      <c r="X171" s="218"/>
      <c r="Y171" s="218"/>
      <c r="Z171" s="218"/>
      <c r="AA171" s="218"/>
      <c r="AB171" s="218"/>
      <c r="AC171" s="182"/>
      <c r="AD171" s="182"/>
      <c r="AE171" s="182"/>
      <c r="AF171" s="182"/>
      <c r="AG171" s="246"/>
      <c r="AH171" s="246"/>
      <c r="AI171" s="246"/>
      <c r="AJ171" s="246"/>
      <c r="AK171" s="246"/>
      <c r="AL171" s="246"/>
      <c r="AM171" s="246"/>
      <c r="AN171" s="246"/>
      <c r="AO171" s="246"/>
      <c r="AP171" s="246"/>
      <c r="AQ171" s="246"/>
      <c r="AR171" s="246"/>
      <c r="AS171" s="246"/>
      <c r="AT171" s="247"/>
      <c r="AU171" s="247"/>
      <c r="AV171" s="247"/>
      <c r="AW171" s="246" t="s">
        <v>48</v>
      </c>
      <c r="AX171" s="246"/>
      <c r="AY171" s="246" t="s">
        <v>49</v>
      </c>
      <c r="AZ171" s="246"/>
      <c r="BA171" s="246" t="s">
        <v>50</v>
      </c>
      <c r="BB171" s="246"/>
      <c r="BC171" s="250"/>
      <c r="BD171" s="251"/>
      <c r="BE171" s="250"/>
      <c r="BF171" s="251"/>
      <c r="BG171" s="246"/>
      <c r="BH171" s="246"/>
      <c r="BI171" s="246"/>
      <c r="BJ171" s="254">
        <f>BJ165+BJ168+BJ177</f>
        <v>715.1</v>
      </c>
      <c r="BK171" s="255"/>
      <c r="BL171" s="256"/>
      <c r="BM171" s="263" t="s">
        <v>265</v>
      </c>
      <c r="BN171" s="264"/>
      <c r="BO171" s="264"/>
    </row>
    <row r="172" spans="2:67" ht="15" customHeight="1" thickTop="1" thickBot="1">
      <c r="B172" s="212"/>
      <c r="C172" s="213"/>
      <c r="D172" s="213"/>
      <c r="E172" s="213"/>
      <c r="F172" s="213"/>
      <c r="G172" s="213"/>
      <c r="H172" s="213"/>
      <c r="I172" s="213"/>
      <c r="J172" s="213"/>
      <c r="K172" s="213"/>
      <c r="L172" s="214"/>
      <c r="M172" s="218"/>
      <c r="N172" s="218"/>
      <c r="O172" s="218"/>
      <c r="P172" s="218"/>
      <c r="Q172" s="218"/>
      <c r="R172" s="218"/>
      <c r="S172" s="218"/>
      <c r="T172" s="218"/>
      <c r="U172" s="218"/>
      <c r="V172" s="218"/>
      <c r="W172" s="218"/>
      <c r="X172" s="218"/>
      <c r="Y172" s="218"/>
      <c r="Z172" s="218"/>
      <c r="AA172" s="218"/>
      <c r="AB172" s="218"/>
      <c r="AC172" s="182"/>
      <c r="AD172" s="182"/>
      <c r="AE172" s="182"/>
      <c r="AF172" s="182"/>
      <c r="AG172" s="246"/>
      <c r="AH172" s="246"/>
      <c r="AI172" s="246"/>
      <c r="AJ172" s="246"/>
      <c r="AK172" s="246"/>
      <c r="AL172" s="246"/>
      <c r="AM172" s="246"/>
      <c r="AN172" s="246"/>
      <c r="AO172" s="246"/>
      <c r="AP172" s="246"/>
      <c r="AQ172" s="246"/>
      <c r="AR172" s="246"/>
      <c r="AS172" s="246"/>
      <c r="AT172" s="247"/>
      <c r="AU172" s="247"/>
      <c r="AV172" s="247"/>
      <c r="AW172" s="246"/>
      <c r="AX172" s="246"/>
      <c r="AY172" s="246"/>
      <c r="AZ172" s="246"/>
      <c r="BA172" s="246"/>
      <c r="BB172" s="246"/>
      <c r="BC172" s="250"/>
      <c r="BD172" s="251"/>
      <c r="BE172" s="250"/>
      <c r="BF172" s="251"/>
      <c r="BG172" s="246"/>
      <c r="BH172" s="246"/>
      <c r="BI172" s="246"/>
      <c r="BJ172" s="257"/>
      <c r="BK172" s="258"/>
      <c r="BL172" s="259"/>
      <c r="BM172" s="263"/>
      <c r="BN172" s="264"/>
      <c r="BO172" s="264"/>
    </row>
    <row r="173" spans="2:67" ht="15" customHeight="1" thickTop="1" thickBot="1">
      <c r="B173" s="215"/>
      <c r="C173" s="216"/>
      <c r="D173" s="216"/>
      <c r="E173" s="216"/>
      <c r="F173" s="216"/>
      <c r="G173" s="216"/>
      <c r="H173" s="216"/>
      <c r="I173" s="216"/>
      <c r="J173" s="216"/>
      <c r="K173" s="216"/>
      <c r="L173" s="217"/>
      <c r="M173" s="218"/>
      <c r="N173" s="218"/>
      <c r="O173" s="218"/>
      <c r="P173" s="218"/>
      <c r="Q173" s="218"/>
      <c r="R173" s="218"/>
      <c r="S173" s="218"/>
      <c r="T173" s="218"/>
      <c r="U173" s="218"/>
      <c r="V173" s="218"/>
      <c r="W173" s="218"/>
      <c r="X173" s="218"/>
      <c r="Y173" s="218"/>
      <c r="Z173" s="218"/>
      <c r="AA173" s="218"/>
      <c r="AB173" s="218"/>
      <c r="AC173" s="182"/>
      <c r="AD173" s="182"/>
      <c r="AE173" s="182"/>
      <c r="AF173" s="182"/>
      <c r="AG173" s="246"/>
      <c r="AH173" s="246"/>
      <c r="AI173" s="246"/>
      <c r="AJ173" s="246"/>
      <c r="AK173" s="246"/>
      <c r="AL173" s="246"/>
      <c r="AM173" s="246"/>
      <c r="AN173" s="246"/>
      <c r="AO173" s="246"/>
      <c r="AP173" s="246"/>
      <c r="AQ173" s="246"/>
      <c r="AR173" s="246"/>
      <c r="AS173" s="246"/>
      <c r="AT173" s="247"/>
      <c r="AU173" s="247"/>
      <c r="AV173" s="247"/>
      <c r="AW173" s="246"/>
      <c r="AX173" s="246"/>
      <c r="AY173" s="246"/>
      <c r="AZ173" s="246"/>
      <c r="BA173" s="246"/>
      <c r="BB173" s="246"/>
      <c r="BC173" s="252"/>
      <c r="BD173" s="253"/>
      <c r="BE173" s="252"/>
      <c r="BF173" s="253"/>
      <c r="BG173" s="246"/>
      <c r="BH173" s="246"/>
      <c r="BI173" s="246"/>
      <c r="BJ173" s="260"/>
      <c r="BK173" s="261"/>
      <c r="BL173" s="262"/>
      <c r="BM173" s="263"/>
      <c r="BN173" s="264"/>
      <c r="BO173" s="264"/>
    </row>
    <row r="174" spans="2:67" ht="15.75" customHeight="1" thickTop="1" thickBot="1">
      <c r="B174" s="209"/>
      <c r="C174" s="210"/>
      <c r="D174" s="210"/>
      <c r="E174" s="210"/>
      <c r="F174" s="210"/>
      <c r="G174" s="210"/>
      <c r="H174" s="210"/>
      <c r="I174" s="210"/>
      <c r="J174" s="210"/>
      <c r="K174" s="210"/>
      <c r="L174" s="211"/>
      <c r="M174" s="218"/>
      <c r="N174" s="218"/>
      <c r="O174" s="218"/>
      <c r="P174" s="218"/>
      <c r="Q174" s="218"/>
      <c r="R174" s="218"/>
      <c r="S174" s="218"/>
      <c r="T174" s="218"/>
      <c r="U174" s="218"/>
      <c r="V174" s="218"/>
      <c r="W174" s="218"/>
      <c r="X174" s="218"/>
      <c r="Y174" s="218"/>
      <c r="Z174" s="218"/>
      <c r="AA174" s="218"/>
      <c r="AB174" s="218"/>
      <c r="AC174" s="182"/>
      <c r="AD174" s="182"/>
      <c r="AE174" s="182"/>
      <c r="AF174" s="182"/>
      <c r="AG174" s="222" t="s">
        <v>144</v>
      </c>
      <c r="AH174" s="223"/>
      <c r="AI174" s="223"/>
      <c r="AJ174" s="223"/>
      <c r="AK174" s="223"/>
      <c r="AL174" s="223"/>
      <c r="AM174" s="223"/>
      <c r="AN174" s="223"/>
      <c r="AO174" s="224"/>
      <c r="AP174" s="231" t="s">
        <v>184</v>
      </c>
      <c r="AQ174" s="231"/>
      <c r="AR174" s="231"/>
      <c r="AS174" s="231"/>
      <c r="AT174" s="200">
        <f>AY174+'18.02'!AT174:AV176</f>
        <v>2</v>
      </c>
      <c r="AU174" s="206"/>
      <c r="AV174" s="201"/>
      <c r="AW174" s="188">
        <f>'18.02'!BG174</f>
        <v>1</v>
      </c>
      <c r="AX174" s="189"/>
      <c r="AY174" s="194"/>
      <c r="AZ174" s="195"/>
      <c r="BA174" s="188"/>
      <c r="BB174" s="189"/>
      <c r="BC174" s="200">
        <f>BA174+'18.02'!BC174</f>
        <v>0</v>
      </c>
      <c r="BD174" s="201"/>
      <c r="BE174" s="200">
        <f>BA174+'18.02'!BE174</f>
        <v>1</v>
      </c>
      <c r="BF174" s="201"/>
      <c r="BG174" s="200">
        <f>AW174+AY174-BA174</f>
        <v>1</v>
      </c>
      <c r="BH174" s="206"/>
      <c r="BI174" s="201"/>
      <c r="BJ174" s="254">
        <f>IF(AG45&gt;0,(AG36/1000)^2*AG45*0.7854*1.3,0)</f>
        <v>0</v>
      </c>
      <c r="BK174" s="255"/>
      <c r="BL174" s="256"/>
      <c r="BM174" s="263" t="s">
        <v>279</v>
      </c>
      <c r="BN174" s="264"/>
      <c r="BO174" s="264"/>
    </row>
    <row r="175" spans="2:67" ht="15" customHeight="1" thickTop="1" thickBot="1">
      <c r="B175" s="212"/>
      <c r="C175" s="213"/>
      <c r="D175" s="213"/>
      <c r="E175" s="213"/>
      <c r="F175" s="213"/>
      <c r="G175" s="213"/>
      <c r="H175" s="213"/>
      <c r="I175" s="213"/>
      <c r="J175" s="213"/>
      <c r="K175" s="213"/>
      <c r="L175" s="214"/>
      <c r="M175" s="218"/>
      <c r="N175" s="218"/>
      <c r="O175" s="218"/>
      <c r="P175" s="218"/>
      <c r="Q175" s="218"/>
      <c r="R175" s="218"/>
      <c r="S175" s="218"/>
      <c r="T175" s="218"/>
      <c r="U175" s="218"/>
      <c r="V175" s="218"/>
      <c r="W175" s="218"/>
      <c r="X175" s="218"/>
      <c r="Y175" s="218"/>
      <c r="Z175" s="218"/>
      <c r="AA175" s="218"/>
      <c r="AB175" s="218"/>
      <c r="AC175" s="182"/>
      <c r="AD175" s="182"/>
      <c r="AE175" s="182"/>
      <c r="AF175" s="182"/>
      <c r="AG175" s="225"/>
      <c r="AH175" s="226"/>
      <c r="AI175" s="226"/>
      <c r="AJ175" s="226"/>
      <c r="AK175" s="226"/>
      <c r="AL175" s="226"/>
      <c r="AM175" s="226"/>
      <c r="AN175" s="226"/>
      <c r="AO175" s="227"/>
      <c r="AP175" s="231"/>
      <c r="AQ175" s="231"/>
      <c r="AR175" s="231"/>
      <c r="AS175" s="231"/>
      <c r="AT175" s="202"/>
      <c r="AU175" s="207"/>
      <c r="AV175" s="203"/>
      <c r="AW175" s="190"/>
      <c r="AX175" s="191"/>
      <c r="AY175" s="196"/>
      <c r="AZ175" s="197"/>
      <c r="BA175" s="190"/>
      <c r="BB175" s="191"/>
      <c r="BC175" s="202"/>
      <c r="BD175" s="203"/>
      <c r="BE175" s="202"/>
      <c r="BF175" s="203"/>
      <c r="BG175" s="202"/>
      <c r="BH175" s="207"/>
      <c r="BI175" s="203"/>
      <c r="BJ175" s="257"/>
      <c r="BK175" s="258"/>
      <c r="BL175" s="259"/>
      <c r="BM175" s="263"/>
      <c r="BN175" s="264"/>
      <c r="BO175" s="264"/>
    </row>
    <row r="176" spans="2:67" ht="15" customHeight="1" thickTop="1" thickBot="1">
      <c r="B176" s="215"/>
      <c r="C176" s="216"/>
      <c r="D176" s="216"/>
      <c r="E176" s="216"/>
      <c r="F176" s="216"/>
      <c r="G176" s="216"/>
      <c r="H176" s="216"/>
      <c r="I176" s="216"/>
      <c r="J176" s="216"/>
      <c r="K176" s="216"/>
      <c r="L176" s="217"/>
      <c r="M176" s="218"/>
      <c r="N176" s="218"/>
      <c r="O176" s="218"/>
      <c r="P176" s="218"/>
      <c r="Q176" s="218"/>
      <c r="R176" s="218"/>
      <c r="S176" s="218"/>
      <c r="T176" s="218"/>
      <c r="U176" s="218"/>
      <c r="V176" s="218"/>
      <c r="W176" s="218"/>
      <c r="X176" s="218"/>
      <c r="Y176" s="218"/>
      <c r="Z176" s="218"/>
      <c r="AA176" s="218"/>
      <c r="AB176" s="218"/>
      <c r="AC176" s="182"/>
      <c r="AD176" s="182"/>
      <c r="AE176" s="182"/>
      <c r="AF176" s="182"/>
      <c r="AG176" s="228"/>
      <c r="AH176" s="229"/>
      <c r="AI176" s="229"/>
      <c r="AJ176" s="229"/>
      <c r="AK176" s="229"/>
      <c r="AL176" s="229"/>
      <c r="AM176" s="229"/>
      <c r="AN176" s="229"/>
      <c r="AO176" s="230"/>
      <c r="AP176" s="231"/>
      <c r="AQ176" s="231"/>
      <c r="AR176" s="231"/>
      <c r="AS176" s="231"/>
      <c r="AT176" s="204"/>
      <c r="AU176" s="208"/>
      <c r="AV176" s="205"/>
      <c r="AW176" s="192"/>
      <c r="AX176" s="193"/>
      <c r="AY176" s="198"/>
      <c r="AZ176" s="199"/>
      <c r="BA176" s="192"/>
      <c r="BB176" s="193"/>
      <c r="BC176" s="204"/>
      <c r="BD176" s="205"/>
      <c r="BE176" s="204"/>
      <c r="BF176" s="205"/>
      <c r="BG176" s="204"/>
      <c r="BH176" s="208"/>
      <c r="BI176" s="205"/>
      <c r="BJ176" s="260"/>
      <c r="BK176" s="261"/>
      <c r="BL176" s="262"/>
      <c r="BM176" s="263"/>
      <c r="BN176" s="264"/>
      <c r="BO176" s="264"/>
    </row>
    <row r="177" spans="2:67" ht="15" customHeight="1" thickTop="1" thickBot="1">
      <c r="B177" s="209"/>
      <c r="C177" s="210"/>
      <c r="D177" s="210"/>
      <c r="E177" s="210"/>
      <c r="F177" s="210"/>
      <c r="G177" s="210"/>
      <c r="H177" s="210"/>
      <c r="I177" s="210"/>
      <c r="J177" s="210"/>
      <c r="K177" s="210"/>
      <c r="L177" s="211"/>
      <c r="M177" s="182"/>
      <c r="N177" s="182"/>
      <c r="O177" s="182"/>
      <c r="P177" s="182"/>
      <c r="Q177" s="218"/>
      <c r="R177" s="218"/>
      <c r="S177" s="218"/>
      <c r="T177" s="218"/>
      <c r="U177" s="218"/>
      <c r="V177" s="218"/>
      <c r="W177" s="218"/>
      <c r="X177" s="218"/>
      <c r="Y177" s="218"/>
      <c r="Z177" s="218"/>
      <c r="AA177" s="218"/>
      <c r="AB177" s="218"/>
      <c r="AC177" s="218"/>
      <c r="AD177" s="218"/>
      <c r="AE177" s="218"/>
      <c r="AF177" s="218"/>
      <c r="AG177" s="222" t="s">
        <v>145</v>
      </c>
      <c r="AH177" s="223"/>
      <c r="AI177" s="223"/>
      <c r="AJ177" s="223"/>
      <c r="AK177" s="223"/>
      <c r="AL177" s="223"/>
      <c r="AM177" s="223"/>
      <c r="AN177" s="223"/>
      <c r="AO177" s="224"/>
      <c r="AP177" s="231" t="s">
        <v>184</v>
      </c>
      <c r="AQ177" s="231"/>
      <c r="AR177" s="231"/>
      <c r="AS177" s="231"/>
      <c r="AT177" s="200">
        <f>AY177+'18.02'!AT177:AV179</f>
        <v>0</v>
      </c>
      <c r="AU177" s="206"/>
      <c r="AV177" s="201"/>
      <c r="AW177" s="188">
        <f>'18.02'!BG177</f>
        <v>0</v>
      </c>
      <c r="AX177" s="189"/>
      <c r="AY177" s="194"/>
      <c r="AZ177" s="195"/>
      <c r="BA177" s="188"/>
      <c r="BB177" s="189"/>
      <c r="BC177" s="200">
        <f>BA177+'18.02'!BC177</f>
        <v>0</v>
      </c>
      <c r="BD177" s="201"/>
      <c r="BE177" s="200">
        <f>BA177+'18.02'!BE177</f>
        <v>0</v>
      </c>
      <c r="BF177" s="201"/>
      <c r="BG177" s="200">
        <f>AW177+AY177-BA177</f>
        <v>0</v>
      </c>
      <c r="BH177" s="206"/>
      <c r="BI177" s="201"/>
      <c r="BJ177" s="254">
        <v>1.1000000000000001</v>
      </c>
      <c r="BK177" s="255"/>
      <c r="BL177" s="256"/>
      <c r="BM177" s="263" t="s">
        <v>371</v>
      </c>
      <c r="BN177" s="264"/>
      <c r="BO177" s="264"/>
    </row>
    <row r="178" spans="2:67" ht="15.75" customHeight="1" thickTop="1" thickBot="1">
      <c r="B178" s="212"/>
      <c r="C178" s="213"/>
      <c r="D178" s="213"/>
      <c r="E178" s="213"/>
      <c r="F178" s="213"/>
      <c r="G178" s="213"/>
      <c r="H178" s="213"/>
      <c r="I178" s="213"/>
      <c r="J178" s="213"/>
      <c r="K178" s="213"/>
      <c r="L178" s="214"/>
      <c r="M178" s="182"/>
      <c r="N178" s="182"/>
      <c r="O178" s="182"/>
      <c r="P178" s="182"/>
      <c r="Q178" s="218"/>
      <c r="R178" s="218"/>
      <c r="S178" s="218"/>
      <c r="T178" s="218"/>
      <c r="U178" s="218"/>
      <c r="V178" s="218"/>
      <c r="W178" s="218"/>
      <c r="X178" s="218"/>
      <c r="Y178" s="218"/>
      <c r="Z178" s="218"/>
      <c r="AA178" s="218"/>
      <c r="AB178" s="218"/>
      <c r="AC178" s="218"/>
      <c r="AD178" s="218"/>
      <c r="AE178" s="218"/>
      <c r="AF178" s="218"/>
      <c r="AG178" s="225"/>
      <c r="AH178" s="226"/>
      <c r="AI178" s="226"/>
      <c r="AJ178" s="226"/>
      <c r="AK178" s="226"/>
      <c r="AL178" s="226"/>
      <c r="AM178" s="226"/>
      <c r="AN178" s="226"/>
      <c r="AO178" s="227"/>
      <c r="AP178" s="231"/>
      <c r="AQ178" s="231"/>
      <c r="AR178" s="231"/>
      <c r="AS178" s="231"/>
      <c r="AT178" s="202"/>
      <c r="AU178" s="207"/>
      <c r="AV178" s="203"/>
      <c r="AW178" s="190"/>
      <c r="AX178" s="191"/>
      <c r="AY178" s="196"/>
      <c r="AZ178" s="197"/>
      <c r="BA178" s="190"/>
      <c r="BB178" s="191"/>
      <c r="BC178" s="202"/>
      <c r="BD178" s="203"/>
      <c r="BE178" s="202"/>
      <c r="BF178" s="203"/>
      <c r="BG178" s="202"/>
      <c r="BH178" s="207"/>
      <c r="BI178" s="203"/>
      <c r="BJ178" s="257"/>
      <c r="BK178" s="258"/>
      <c r="BL178" s="259"/>
      <c r="BM178" s="263"/>
      <c r="BN178" s="264"/>
      <c r="BO178" s="264"/>
    </row>
    <row r="179" spans="2:67" ht="15.75" customHeight="1" thickTop="1" thickBot="1">
      <c r="B179" s="215"/>
      <c r="C179" s="216"/>
      <c r="D179" s="216"/>
      <c r="E179" s="216"/>
      <c r="F179" s="216"/>
      <c r="G179" s="216"/>
      <c r="H179" s="216"/>
      <c r="I179" s="216"/>
      <c r="J179" s="216"/>
      <c r="K179" s="216"/>
      <c r="L179" s="217"/>
      <c r="M179" s="182"/>
      <c r="N179" s="182"/>
      <c r="O179" s="182"/>
      <c r="P179" s="182"/>
      <c r="Q179" s="218"/>
      <c r="R179" s="218"/>
      <c r="S179" s="218"/>
      <c r="T179" s="218"/>
      <c r="U179" s="218"/>
      <c r="V179" s="218"/>
      <c r="W179" s="218"/>
      <c r="X179" s="218"/>
      <c r="Y179" s="218"/>
      <c r="Z179" s="218"/>
      <c r="AA179" s="218"/>
      <c r="AB179" s="218"/>
      <c r="AC179" s="218"/>
      <c r="AD179" s="218"/>
      <c r="AE179" s="218"/>
      <c r="AF179" s="218"/>
      <c r="AG179" s="228"/>
      <c r="AH179" s="229"/>
      <c r="AI179" s="229"/>
      <c r="AJ179" s="229"/>
      <c r="AK179" s="229"/>
      <c r="AL179" s="229"/>
      <c r="AM179" s="229"/>
      <c r="AN179" s="229"/>
      <c r="AO179" s="230"/>
      <c r="AP179" s="231"/>
      <c r="AQ179" s="231"/>
      <c r="AR179" s="231"/>
      <c r="AS179" s="231"/>
      <c r="AT179" s="204"/>
      <c r="AU179" s="208"/>
      <c r="AV179" s="205"/>
      <c r="AW179" s="192"/>
      <c r="AX179" s="193"/>
      <c r="AY179" s="198"/>
      <c r="AZ179" s="199"/>
      <c r="BA179" s="192"/>
      <c r="BB179" s="193"/>
      <c r="BC179" s="204"/>
      <c r="BD179" s="205"/>
      <c r="BE179" s="204"/>
      <c r="BF179" s="205"/>
      <c r="BG179" s="204"/>
      <c r="BH179" s="208"/>
      <c r="BI179" s="205"/>
      <c r="BJ179" s="260"/>
      <c r="BK179" s="261"/>
      <c r="BL179" s="262"/>
      <c r="BM179" s="263"/>
      <c r="BN179" s="264"/>
      <c r="BO179" s="264"/>
    </row>
    <row r="180" spans="2:67" ht="15.75" customHeight="1" thickTop="1" thickBot="1">
      <c r="B180" s="209"/>
      <c r="C180" s="210"/>
      <c r="D180" s="210"/>
      <c r="E180" s="210"/>
      <c r="F180" s="210"/>
      <c r="G180" s="210"/>
      <c r="H180" s="210"/>
      <c r="I180" s="210"/>
      <c r="J180" s="210"/>
      <c r="K180" s="210"/>
      <c r="L180" s="211"/>
      <c r="M180" s="244"/>
      <c r="N180" s="244"/>
      <c r="O180" s="244"/>
      <c r="P180" s="244"/>
      <c r="Q180" s="245"/>
      <c r="R180" s="245"/>
      <c r="S180" s="245"/>
      <c r="T180" s="245"/>
      <c r="U180" s="245"/>
      <c r="V180" s="245"/>
      <c r="W180" s="245"/>
      <c r="X180" s="245"/>
      <c r="Y180" s="245"/>
      <c r="Z180" s="245"/>
      <c r="AA180" s="245"/>
      <c r="AB180" s="245"/>
      <c r="AC180" s="218"/>
      <c r="AD180" s="218"/>
      <c r="AE180" s="218"/>
      <c r="AF180" s="218"/>
      <c r="AG180" s="222" t="s">
        <v>147</v>
      </c>
      <c r="AH180" s="223"/>
      <c r="AI180" s="223"/>
      <c r="AJ180" s="223"/>
      <c r="AK180" s="223"/>
      <c r="AL180" s="223"/>
      <c r="AM180" s="223"/>
      <c r="AN180" s="223"/>
      <c r="AO180" s="224"/>
      <c r="AP180" s="231" t="s">
        <v>184</v>
      </c>
      <c r="AQ180" s="231"/>
      <c r="AR180" s="231"/>
      <c r="AS180" s="231"/>
      <c r="AT180" s="200">
        <f>AY180+'18.02'!AT180:AV182</f>
        <v>2</v>
      </c>
      <c r="AU180" s="206"/>
      <c r="AV180" s="201"/>
      <c r="AW180" s="188">
        <f>'18.02'!BG180</f>
        <v>0</v>
      </c>
      <c r="AX180" s="189"/>
      <c r="AY180" s="194"/>
      <c r="AZ180" s="195"/>
      <c r="BA180" s="188"/>
      <c r="BB180" s="189"/>
      <c r="BC180" s="200">
        <f>BA180+'18.02'!BC180</f>
        <v>0</v>
      </c>
      <c r="BD180" s="201"/>
      <c r="BE180" s="200">
        <f>BA180+'18.02'!BE180</f>
        <v>2</v>
      </c>
      <c r="BF180" s="201"/>
      <c r="BG180" s="200">
        <f>AW180+AY180-BA180</f>
        <v>0</v>
      </c>
      <c r="BH180" s="206"/>
      <c r="BI180" s="201"/>
    </row>
    <row r="181" spans="2:67" ht="15.75" customHeight="1" thickTop="1" thickBot="1">
      <c r="B181" s="212"/>
      <c r="C181" s="213"/>
      <c r="D181" s="213"/>
      <c r="E181" s="213"/>
      <c r="F181" s="213"/>
      <c r="G181" s="213"/>
      <c r="H181" s="213"/>
      <c r="I181" s="213"/>
      <c r="J181" s="213"/>
      <c r="K181" s="213"/>
      <c r="L181" s="214"/>
      <c r="M181" s="244"/>
      <c r="N181" s="244"/>
      <c r="O181" s="244"/>
      <c r="P181" s="244"/>
      <c r="Q181" s="245"/>
      <c r="R181" s="245"/>
      <c r="S181" s="245"/>
      <c r="T181" s="245"/>
      <c r="U181" s="245"/>
      <c r="V181" s="245"/>
      <c r="W181" s="245"/>
      <c r="X181" s="245"/>
      <c r="Y181" s="245"/>
      <c r="Z181" s="245"/>
      <c r="AA181" s="245"/>
      <c r="AB181" s="245"/>
      <c r="AC181" s="218"/>
      <c r="AD181" s="218"/>
      <c r="AE181" s="218"/>
      <c r="AF181" s="218"/>
      <c r="AG181" s="225"/>
      <c r="AH181" s="226"/>
      <c r="AI181" s="226"/>
      <c r="AJ181" s="226"/>
      <c r="AK181" s="226"/>
      <c r="AL181" s="226"/>
      <c r="AM181" s="226"/>
      <c r="AN181" s="226"/>
      <c r="AO181" s="227"/>
      <c r="AP181" s="231"/>
      <c r="AQ181" s="231"/>
      <c r="AR181" s="231"/>
      <c r="AS181" s="231"/>
      <c r="AT181" s="202"/>
      <c r="AU181" s="207"/>
      <c r="AV181" s="203"/>
      <c r="AW181" s="190"/>
      <c r="AX181" s="191"/>
      <c r="AY181" s="196"/>
      <c r="AZ181" s="197"/>
      <c r="BA181" s="190"/>
      <c r="BB181" s="191"/>
      <c r="BC181" s="202"/>
      <c r="BD181" s="203"/>
      <c r="BE181" s="202"/>
      <c r="BF181" s="203"/>
      <c r="BG181" s="202"/>
      <c r="BH181" s="207"/>
      <c r="BI181" s="203"/>
    </row>
    <row r="182" spans="2:67" ht="15.75" customHeight="1" thickTop="1" thickBot="1">
      <c r="B182" s="215"/>
      <c r="C182" s="216"/>
      <c r="D182" s="216"/>
      <c r="E182" s="216"/>
      <c r="F182" s="216"/>
      <c r="G182" s="216"/>
      <c r="H182" s="216"/>
      <c r="I182" s="216"/>
      <c r="J182" s="216"/>
      <c r="K182" s="216"/>
      <c r="L182" s="217"/>
      <c r="M182" s="244"/>
      <c r="N182" s="244"/>
      <c r="O182" s="244"/>
      <c r="P182" s="244"/>
      <c r="Q182" s="245"/>
      <c r="R182" s="245"/>
      <c r="S182" s="245"/>
      <c r="T182" s="245"/>
      <c r="U182" s="245"/>
      <c r="V182" s="245"/>
      <c r="W182" s="245"/>
      <c r="X182" s="245"/>
      <c r="Y182" s="245"/>
      <c r="Z182" s="245"/>
      <c r="AA182" s="245"/>
      <c r="AB182" s="245"/>
      <c r="AC182" s="218"/>
      <c r="AD182" s="218"/>
      <c r="AE182" s="218"/>
      <c r="AF182" s="218"/>
      <c r="AG182" s="228"/>
      <c r="AH182" s="229"/>
      <c r="AI182" s="229"/>
      <c r="AJ182" s="229"/>
      <c r="AK182" s="229"/>
      <c r="AL182" s="229"/>
      <c r="AM182" s="229"/>
      <c r="AN182" s="229"/>
      <c r="AO182" s="230"/>
      <c r="AP182" s="231"/>
      <c r="AQ182" s="231"/>
      <c r="AR182" s="231"/>
      <c r="AS182" s="231"/>
      <c r="AT182" s="204"/>
      <c r="AU182" s="208"/>
      <c r="AV182" s="205"/>
      <c r="AW182" s="192"/>
      <c r="AX182" s="193"/>
      <c r="AY182" s="198"/>
      <c r="AZ182" s="199"/>
      <c r="BA182" s="192"/>
      <c r="BB182" s="193"/>
      <c r="BC182" s="204"/>
      <c r="BD182" s="205"/>
      <c r="BE182" s="204"/>
      <c r="BF182" s="205"/>
      <c r="BG182" s="204"/>
      <c r="BH182" s="208"/>
      <c r="BI182" s="205"/>
    </row>
    <row r="183" spans="2:67" ht="15.75" customHeight="1" thickTop="1" thickBot="1">
      <c r="B183" s="209"/>
      <c r="C183" s="210"/>
      <c r="D183" s="210"/>
      <c r="E183" s="210"/>
      <c r="F183" s="210"/>
      <c r="G183" s="210"/>
      <c r="H183" s="210"/>
      <c r="I183" s="210"/>
      <c r="J183" s="210"/>
      <c r="K183" s="210"/>
      <c r="L183" s="211"/>
      <c r="M183" s="188"/>
      <c r="N183" s="241"/>
      <c r="O183" s="241"/>
      <c r="P183" s="189"/>
      <c r="Q183" s="188"/>
      <c r="R183" s="241"/>
      <c r="S183" s="241"/>
      <c r="T183" s="189"/>
      <c r="U183" s="188"/>
      <c r="V183" s="241"/>
      <c r="W183" s="241"/>
      <c r="X183" s="189"/>
      <c r="Y183" s="188"/>
      <c r="Z183" s="241"/>
      <c r="AA183" s="241"/>
      <c r="AB183" s="189"/>
      <c r="AC183" s="194"/>
      <c r="AD183" s="219"/>
      <c r="AE183" s="219"/>
      <c r="AF183" s="195"/>
      <c r="AG183" s="222" t="s">
        <v>148</v>
      </c>
      <c r="AH183" s="223"/>
      <c r="AI183" s="223"/>
      <c r="AJ183" s="223"/>
      <c r="AK183" s="223"/>
      <c r="AL183" s="223"/>
      <c r="AM183" s="223"/>
      <c r="AN183" s="223"/>
      <c r="AO183" s="224"/>
      <c r="AP183" s="231" t="s">
        <v>184</v>
      </c>
      <c r="AQ183" s="231"/>
      <c r="AR183" s="231"/>
      <c r="AS183" s="231"/>
      <c r="AT183" s="200">
        <f>AY183+'18.02'!AT183:AV185</f>
        <v>4</v>
      </c>
      <c r="AU183" s="206"/>
      <c r="AV183" s="201"/>
      <c r="AW183" s="188">
        <f>'18.02'!BG183</f>
        <v>1</v>
      </c>
      <c r="AX183" s="189"/>
      <c r="AY183" s="194"/>
      <c r="AZ183" s="195"/>
      <c r="BA183" s="188"/>
      <c r="BB183" s="189"/>
      <c r="BC183" s="200">
        <f>BA183+'18.02'!BC183</f>
        <v>3</v>
      </c>
      <c r="BD183" s="201"/>
      <c r="BE183" s="200">
        <f>BA183+'18.02'!BE183</f>
        <v>3</v>
      </c>
      <c r="BF183" s="201"/>
      <c r="BG183" s="200">
        <f>AW183+AY183-BA183</f>
        <v>1</v>
      </c>
      <c r="BH183" s="206"/>
      <c r="BI183" s="201"/>
    </row>
    <row r="184" spans="2:67" ht="15.75" customHeight="1" thickTop="1" thickBot="1">
      <c r="B184" s="212"/>
      <c r="C184" s="213"/>
      <c r="D184" s="213"/>
      <c r="E184" s="213"/>
      <c r="F184" s="213"/>
      <c r="G184" s="213"/>
      <c r="H184" s="213"/>
      <c r="I184" s="213"/>
      <c r="J184" s="213"/>
      <c r="K184" s="213"/>
      <c r="L184" s="214"/>
      <c r="M184" s="190"/>
      <c r="N184" s="242"/>
      <c r="O184" s="242"/>
      <c r="P184" s="191"/>
      <c r="Q184" s="190"/>
      <c r="R184" s="242"/>
      <c r="S184" s="242"/>
      <c r="T184" s="191"/>
      <c r="U184" s="190"/>
      <c r="V184" s="242"/>
      <c r="W184" s="242"/>
      <c r="X184" s="191"/>
      <c r="Y184" s="190"/>
      <c r="Z184" s="242"/>
      <c r="AA184" s="242"/>
      <c r="AB184" s="191"/>
      <c r="AC184" s="196"/>
      <c r="AD184" s="220"/>
      <c r="AE184" s="220"/>
      <c r="AF184" s="197"/>
      <c r="AG184" s="225"/>
      <c r="AH184" s="226"/>
      <c r="AI184" s="226"/>
      <c r="AJ184" s="226"/>
      <c r="AK184" s="226"/>
      <c r="AL184" s="226"/>
      <c r="AM184" s="226"/>
      <c r="AN184" s="226"/>
      <c r="AO184" s="227"/>
      <c r="AP184" s="231"/>
      <c r="AQ184" s="231"/>
      <c r="AR184" s="231"/>
      <c r="AS184" s="231"/>
      <c r="AT184" s="202"/>
      <c r="AU184" s="207"/>
      <c r="AV184" s="203"/>
      <c r="AW184" s="190"/>
      <c r="AX184" s="191"/>
      <c r="AY184" s="196"/>
      <c r="AZ184" s="197"/>
      <c r="BA184" s="190"/>
      <c r="BB184" s="191"/>
      <c r="BC184" s="202"/>
      <c r="BD184" s="203"/>
      <c r="BE184" s="202"/>
      <c r="BF184" s="203"/>
      <c r="BG184" s="202"/>
      <c r="BH184" s="207"/>
      <c r="BI184" s="203"/>
    </row>
    <row r="185" spans="2:67" ht="15.75" customHeight="1" thickTop="1" thickBot="1">
      <c r="B185" s="215"/>
      <c r="C185" s="216"/>
      <c r="D185" s="216"/>
      <c r="E185" s="216"/>
      <c r="F185" s="216"/>
      <c r="G185" s="216"/>
      <c r="H185" s="216"/>
      <c r="I185" s="216"/>
      <c r="J185" s="216"/>
      <c r="K185" s="216"/>
      <c r="L185" s="217"/>
      <c r="M185" s="192"/>
      <c r="N185" s="243"/>
      <c r="O185" s="243"/>
      <c r="P185" s="193"/>
      <c r="Q185" s="192"/>
      <c r="R185" s="243"/>
      <c r="S185" s="243"/>
      <c r="T185" s="193"/>
      <c r="U185" s="192"/>
      <c r="V185" s="243"/>
      <c r="W185" s="243"/>
      <c r="X185" s="193"/>
      <c r="Y185" s="192"/>
      <c r="Z185" s="243"/>
      <c r="AA185" s="243"/>
      <c r="AB185" s="193"/>
      <c r="AC185" s="198"/>
      <c r="AD185" s="221"/>
      <c r="AE185" s="221"/>
      <c r="AF185" s="199"/>
      <c r="AG185" s="228"/>
      <c r="AH185" s="229"/>
      <c r="AI185" s="229"/>
      <c r="AJ185" s="229"/>
      <c r="AK185" s="229"/>
      <c r="AL185" s="229"/>
      <c r="AM185" s="229"/>
      <c r="AN185" s="229"/>
      <c r="AO185" s="230"/>
      <c r="AP185" s="231"/>
      <c r="AQ185" s="231"/>
      <c r="AR185" s="231"/>
      <c r="AS185" s="231"/>
      <c r="AT185" s="204"/>
      <c r="AU185" s="208"/>
      <c r="AV185" s="205"/>
      <c r="AW185" s="192"/>
      <c r="AX185" s="193"/>
      <c r="AY185" s="198"/>
      <c r="AZ185" s="199"/>
      <c r="BA185" s="192"/>
      <c r="BB185" s="193"/>
      <c r="BC185" s="204"/>
      <c r="BD185" s="205"/>
      <c r="BE185" s="204"/>
      <c r="BF185" s="205"/>
      <c r="BG185" s="204"/>
      <c r="BH185" s="208"/>
      <c r="BI185" s="205"/>
    </row>
    <row r="186" spans="2:67" ht="15.75" customHeight="1" thickTop="1" thickBot="1">
      <c r="B186" s="209"/>
      <c r="C186" s="210"/>
      <c r="D186" s="210"/>
      <c r="E186" s="210"/>
      <c r="F186" s="210"/>
      <c r="G186" s="210"/>
      <c r="H186" s="210"/>
      <c r="I186" s="210"/>
      <c r="J186" s="210"/>
      <c r="K186" s="210"/>
      <c r="L186" s="211"/>
      <c r="M186" s="188"/>
      <c r="N186" s="241"/>
      <c r="O186" s="241"/>
      <c r="P186" s="189"/>
      <c r="Q186" s="188"/>
      <c r="R186" s="241"/>
      <c r="S186" s="241"/>
      <c r="T186" s="189"/>
      <c r="U186" s="188"/>
      <c r="V186" s="241"/>
      <c r="W186" s="241"/>
      <c r="X186" s="189"/>
      <c r="Y186" s="188"/>
      <c r="Z186" s="241"/>
      <c r="AA186" s="241"/>
      <c r="AB186" s="189"/>
      <c r="AC186" s="194"/>
      <c r="AD186" s="219"/>
      <c r="AE186" s="219"/>
      <c r="AF186" s="195"/>
      <c r="AG186" s="222" t="s">
        <v>149</v>
      </c>
      <c r="AH186" s="223"/>
      <c r="AI186" s="223"/>
      <c r="AJ186" s="223"/>
      <c r="AK186" s="223"/>
      <c r="AL186" s="223"/>
      <c r="AM186" s="223"/>
      <c r="AN186" s="223"/>
      <c r="AO186" s="224"/>
      <c r="AP186" s="231" t="s">
        <v>184</v>
      </c>
      <c r="AQ186" s="231"/>
      <c r="AR186" s="231"/>
      <c r="AS186" s="231"/>
      <c r="AT186" s="200">
        <f>AY186+'18.02'!AT186:AV188</f>
        <v>2</v>
      </c>
      <c r="AU186" s="206"/>
      <c r="AV186" s="201"/>
      <c r="AW186" s="188">
        <f>'18.02'!BG186</f>
        <v>2</v>
      </c>
      <c r="AX186" s="189"/>
      <c r="AY186" s="194"/>
      <c r="AZ186" s="195"/>
      <c r="BA186" s="188"/>
      <c r="BB186" s="189"/>
      <c r="BC186" s="200">
        <f>BA186+'18.02'!BC186</f>
        <v>0</v>
      </c>
      <c r="BD186" s="201"/>
      <c r="BE186" s="200">
        <f>BA186+'18.02'!BE186</f>
        <v>0</v>
      </c>
      <c r="BF186" s="201"/>
      <c r="BG186" s="200">
        <f>AW186+AY186-BA186</f>
        <v>2</v>
      </c>
      <c r="BH186" s="206"/>
      <c r="BI186" s="201"/>
    </row>
    <row r="187" spans="2:67" ht="15.75" customHeight="1" thickTop="1" thickBot="1">
      <c r="B187" s="212"/>
      <c r="C187" s="213"/>
      <c r="D187" s="213"/>
      <c r="E187" s="213"/>
      <c r="F187" s="213"/>
      <c r="G187" s="213"/>
      <c r="H187" s="213"/>
      <c r="I187" s="213"/>
      <c r="J187" s="213"/>
      <c r="K187" s="213"/>
      <c r="L187" s="214"/>
      <c r="M187" s="190"/>
      <c r="N187" s="242"/>
      <c r="O187" s="242"/>
      <c r="P187" s="191"/>
      <c r="Q187" s="190"/>
      <c r="R187" s="242"/>
      <c r="S187" s="242"/>
      <c r="T187" s="191"/>
      <c r="U187" s="190"/>
      <c r="V187" s="242"/>
      <c r="W187" s="242"/>
      <c r="X187" s="191"/>
      <c r="Y187" s="190"/>
      <c r="Z187" s="242"/>
      <c r="AA187" s="242"/>
      <c r="AB187" s="191"/>
      <c r="AC187" s="196"/>
      <c r="AD187" s="220"/>
      <c r="AE187" s="220"/>
      <c r="AF187" s="197"/>
      <c r="AG187" s="225"/>
      <c r="AH187" s="226"/>
      <c r="AI187" s="226"/>
      <c r="AJ187" s="226"/>
      <c r="AK187" s="226"/>
      <c r="AL187" s="226"/>
      <c r="AM187" s="226"/>
      <c r="AN187" s="226"/>
      <c r="AO187" s="227"/>
      <c r="AP187" s="231"/>
      <c r="AQ187" s="231"/>
      <c r="AR187" s="231"/>
      <c r="AS187" s="231"/>
      <c r="AT187" s="202"/>
      <c r="AU187" s="207"/>
      <c r="AV187" s="203"/>
      <c r="AW187" s="190"/>
      <c r="AX187" s="191"/>
      <c r="AY187" s="196"/>
      <c r="AZ187" s="197"/>
      <c r="BA187" s="190"/>
      <c r="BB187" s="191"/>
      <c r="BC187" s="202"/>
      <c r="BD187" s="203"/>
      <c r="BE187" s="202"/>
      <c r="BF187" s="203"/>
      <c r="BG187" s="202"/>
      <c r="BH187" s="207"/>
      <c r="BI187" s="203"/>
    </row>
    <row r="188" spans="2:67" ht="15.75" customHeight="1" thickTop="1" thickBot="1">
      <c r="B188" s="215"/>
      <c r="C188" s="216"/>
      <c r="D188" s="216"/>
      <c r="E188" s="216"/>
      <c r="F188" s="216"/>
      <c r="G188" s="216"/>
      <c r="H188" s="216"/>
      <c r="I188" s="216"/>
      <c r="J188" s="216"/>
      <c r="K188" s="216"/>
      <c r="L188" s="217"/>
      <c r="M188" s="192"/>
      <c r="N188" s="243"/>
      <c r="O188" s="243"/>
      <c r="P188" s="193"/>
      <c r="Q188" s="192"/>
      <c r="R188" s="243"/>
      <c r="S188" s="243"/>
      <c r="T188" s="193"/>
      <c r="U188" s="192"/>
      <c r="V188" s="243"/>
      <c r="W188" s="243"/>
      <c r="X188" s="193"/>
      <c r="Y188" s="192"/>
      <c r="Z188" s="243"/>
      <c r="AA188" s="243"/>
      <c r="AB188" s="193"/>
      <c r="AC188" s="198"/>
      <c r="AD188" s="221"/>
      <c r="AE188" s="221"/>
      <c r="AF188" s="199"/>
      <c r="AG188" s="228"/>
      <c r="AH188" s="229"/>
      <c r="AI188" s="229"/>
      <c r="AJ188" s="229"/>
      <c r="AK188" s="229"/>
      <c r="AL188" s="229"/>
      <c r="AM188" s="229"/>
      <c r="AN188" s="229"/>
      <c r="AO188" s="230"/>
      <c r="AP188" s="231"/>
      <c r="AQ188" s="231"/>
      <c r="AR188" s="231"/>
      <c r="AS188" s="231"/>
      <c r="AT188" s="204"/>
      <c r="AU188" s="208"/>
      <c r="AV188" s="205"/>
      <c r="AW188" s="192"/>
      <c r="AX188" s="193"/>
      <c r="AY188" s="198"/>
      <c r="AZ188" s="199"/>
      <c r="BA188" s="192"/>
      <c r="BB188" s="193"/>
      <c r="BC188" s="204"/>
      <c r="BD188" s="205"/>
      <c r="BE188" s="204"/>
      <c r="BF188" s="205"/>
      <c r="BG188" s="204"/>
      <c r="BH188" s="208"/>
      <c r="BI188" s="205"/>
    </row>
    <row r="189" spans="2:67" ht="15.75" customHeight="1" thickTop="1" thickBot="1">
      <c r="B189" s="209"/>
      <c r="C189" s="210"/>
      <c r="D189" s="210"/>
      <c r="E189" s="210"/>
      <c r="F189" s="210"/>
      <c r="G189" s="210"/>
      <c r="H189" s="210"/>
      <c r="I189" s="210"/>
      <c r="J189" s="210"/>
      <c r="K189" s="210"/>
      <c r="L189" s="211"/>
      <c r="M189" s="188"/>
      <c r="N189" s="241"/>
      <c r="O189" s="241"/>
      <c r="P189" s="189"/>
      <c r="Q189" s="188"/>
      <c r="R189" s="241"/>
      <c r="S189" s="241"/>
      <c r="T189" s="189"/>
      <c r="U189" s="188"/>
      <c r="V189" s="241"/>
      <c r="W189" s="241"/>
      <c r="X189" s="189"/>
      <c r="Y189" s="188"/>
      <c r="Z189" s="241"/>
      <c r="AA189" s="241"/>
      <c r="AB189" s="189"/>
      <c r="AC189" s="194"/>
      <c r="AD189" s="219"/>
      <c r="AE189" s="219"/>
      <c r="AF189" s="195"/>
      <c r="AG189" s="222" t="s">
        <v>150</v>
      </c>
      <c r="AH189" s="223"/>
      <c r="AI189" s="223"/>
      <c r="AJ189" s="223"/>
      <c r="AK189" s="223"/>
      <c r="AL189" s="223"/>
      <c r="AM189" s="223"/>
      <c r="AN189" s="223"/>
      <c r="AO189" s="224"/>
      <c r="AP189" s="231" t="s">
        <v>184</v>
      </c>
      <c r="AQ189" s="231"/>
      <c r="AR189" s="231"/>
      <c r="AS189" s="231"/>
      <c r="AT189" s="200">
        <f>AY189+'18.02'!AT189:AV191</f>
        <v>0</v>
      </c>
      <c r="AU189" s="206"/>
      <c r="AV189" s="201"/>
      <c r="AW189" s="188">
        <f>'18.02'!BG189</f>
        <v>0</v>
      </c>
      <c r="AX189" s="189"/>
      <c r="AY189" s="194"/>
      <c r="AZ189" s="195"/>
      <c r="BA189" s="188"/>
      <c r="BB189" s="189"/>
      <c r="BC189" s="200">
        <f>BA189+'18.02'!BC189</f>
        <v>0</v>
      </c>
      <c r="BD189" s="201"/>
      <c r="BE189" s="200">
        <f>BA189+'18.02'!BE189</f>
        <v>0</v>
      </c>
      <c r="BF189" s="201"/>
      <c r="BG189" s="200">
        <f>AW189+AY189-BA189</f>
        <v>0</v>
      </c>
      <c r="BH189" s="206"/>
      <c r="BI189" s="201"/>
    </row>
    <row r="190" spans="2:67" ht="15.75" customHeight="1" thickTop="1" thickBot="1">
      <c r="B190" s="212"/>
      <c r="C190" s="213"/>
      <c r="D190" s="213"/>
      <c r="E190" s="213"/>
      <c r="F190" s="213"/>
      <c r="G190" s="213"/>
      <c r="H190" s="213"/>
      <c r="I190" s="213"/>
      <c r="J190" s="213"/>
      <c r="K190" s="213"/>
      <c r="L190" s="214"/>
      <c r="M190" s="190"/>
      <c r="N190" s="242"/>
      <c r="O190" s="242"/>
      <c r="P190" s="191"/>
      <c r="Q190" s="190"/>
      <c r="R190" s="242"/>
      <c r="S190" s="242"/>
      <c r="T190" s="191"/>
      <c r="U190" s="190"/>
      <c r="V190" s="242"/>
      <c r="W190" s="242"/>
      <c r="X190" s="191"/>
      <c r="Y190" s="190"/>
      <c r="Z190" s="242"/>
      <c r="AA190" s="242"/>
      <c r="AB190" s="191"/>
      <c r="AC190" s="196"/>
      <c r="AD190" s="220"/>
      <c r="AE190" s="220"/>
      <c r="AF190" s="197"/>
      <c r="AG190" s="225"/>
      <c r="AH190" s="226"/>
      <c r="AI190" s="226"/>
      <c r="AJ190" s="226"/>
      <c r="AK190" s="226"/>
      <c r="AL190" s="226"/>
      <c r="AM190" s="226"/>
      <c r="AN190" s="226"/>
      <c r="AO190" s="227"/>
      <c r="AP190" s="231"/>
      <c r="AQ190" s="231"/>
      <c r="AR190" s="231"/>
      <c r="AS190" s="231"/>
      <c r="AT190" s="202"/>
      <c r="AU190" s="207"/>
      <c r="AV190" s="203"/>
      <c r="AW190" s="190"/>
      <c r="AX190" s="191"/>
      <c r="AY190" s="196"/>
      <c r="AZ190" s="197"/>
      <c r="BA190" s="190"/>
      <c r="BB190" s="191"/>
      <c r="BC190" s="202"/>
      <c r="BD190" s="203"/>
      <c r="BE190" s="202"/>
      <c r="BF190" s="203"/>
      <c r="BG190" s="202"/>
      <c r="BH190" s="207"/>
      <c r="BI190" s="203"/>
    </row>
    <row r="191" spans="2:67" ht="15.75" customHeight="1" thickTop="1" thickBot="1">
      <c r="B191" s="215"/>
      <c r="C191" s="216"/>
      <c r="D191" s="216"/>
      <c r="E191" s="216"/>
      <c r="F191" s="216"/>
      <c r="G191" s="216"/>
      <c r="H191" s="216"/>
      <c r="I191" s="216"/>
      <c r="J191" s="216"/>
      <c r="K191" s="216"/>
      <c r="L191" s="217"/>
      <c r="M191" s="192"/>
      <c r="N191" s="243"/>
      <c r="O191" s="243"/>
      <c r="P191" s="193"/>
      <c r="Q191" s="192"/>
      <c r="R191" s="243"/>
      <c r="S191" s="243"/>
      <c r="T191" s="193"/>
      <c r="U191" s="192"/>
      <c r="V191" s="243"/>
      <c r="W191" s="243"/>
      <c r="X191" s="193"/>
      <c r="Y191" s="192"/>
      <c r="Z191" s="243"/>
      <c r="AA191" s="243"/>
      <c r="AB191" s="193"/>
      <c r="AC191" s="198"/>
      <c r="AD191" s="221"/>
      <c r="AE191" s="221"/>
      <c r="AF191" s="199"/>
      <c r="AG191" s="228"/>
      <c r="AH191" s="229"/>
      <c r="AI191" s="229"/>
      <c r="AJ191" s="229"/>
      <c r="AK191" s="229"/>
      <c r="AL191" s="229"/>
      <c r="AM191" s="229"/>
      <c r="AN191" s="229"/>
      <c r="AO191" s="230"/>
      <c r="AP191" s="231"/>
      <c r="AQ191" s="231"/>
      <c r="AR191" s="231"/>
      <c r="AS191" s="231"/>
      <c r="AT191" s="204"/>
      <c r="AU191" s="208"/>
      <c r="AV191" s="205"/>
      <c r="AW191" s="192"/>
      <c r="AX191" s="193"/>
      <c r="AY191" s="198"/>
      <c r="AZ191" s="199"/>
      <c r="BA191" s="192"/>
      <c r="BB191" s="193"/>
      <c r="BC191" s="204"/>
      <c r="BD191" s="205"/>
      <c r="BE191" s="204"/>
      <c r="BF191" s="205"/>
      <c r="BG191" s="204"/>
      <c r="BH191" s="208"/>
      <c r="BI191" s="205"/>
    </row>
    <row r="192" spans="2:67" ht="15.75" customHeight="1" thickTop="1" thickBot="1">
      <c r="B192" s="209"/>
      <c r="C192" s="210"/>
      <c r="D192" s="210"/>
      <c r="E192" s="210"/>
      <c r="F192" s="210"/>
      <c r="G192" s="210"/>
      <c r="H192" s="210"/>
      <c r="I192" s="210"/>
      <c r="J192" s="210"/>
      <c r="K192" s="210"/>
      <c r="L192" s="211"/>
      <c r="M192" s="188"/>
      <c r="N192" s="241"/>
      <c r="O192" s="241"/>
      <c r="P192" s="189"/>
      <c r="Q192" s="182"/>
      <c r="R192" s="182"/>
      <c r="S192" s="182"/>
      <c r="T192" s="182"/>
      <c r="U192" s="182"/>
      <c r="V192" s="182"/>
      <c r="W192" s="182"/>
      <c r="X192" s="182"/>
      <c r="Y192" s="182"/>
      <c r="Z192" s="182"/>
      <c r="AA192" s="182"/>
      <c r="AB192" s="182"/>
      <c r="AC192" s="218"/>
      <c r="AD192" s="218"/>
      <c r="AE192" s="218"/>
      <c r="AF192" s="218"/>
      <c r="AG192" s="222" t="s">
        <v>151</v>
      </c>
      <c r="AH192" s="223"/>
      <c r="AI192" s="223"/>
      <c r="AJ192" s="223"/>
      <c r="AK192" s="223"/>
      <c r="AL192" s="223"/>
      <c r="AM192" s="223"/>
      <c r="AN192" s="223"/>
      <c r="AO192" s="224"/>
      <c r="AP192" s="231" t="s">
        <v>184</v>
      </c>
      <c r="AQ192" s="231"/>
      <c r="AR192" s="231"/>
      <c r="AS192" s="231"/>
      <c r="AT192" s="200">
        <f>AY192+'18.02'!AT192:AV194</f>
        <v>0</v>
      </c>
      <c r="AU192" s="206"/>
      <c r="AV192" s="201"/>
      <c r="AW192" s="188">
        <f>'18.02'!BG192</f>
        <v>0</v>
      </c>
      <c r="AX192" s="189"/>
      <c r="AY192" s="194"/>
      <c r="AZ192" s="195"/>
      <c r="BA192" s="188"/>
      <c r="BB192" s="189"/>
      <c r="BC192" s="200">
        <f>BA192+'18.02'!BC192*0</f>
        <v>0</v>
      </c>
      <c r="BD192" s="201"/>
      <c r="BE192" s="200">
        <f>BA192+'18.02'!BE192</f>
        <v>0</v>
      </c>
      <c r="BF192" s="201"/>
      <c r="BG192" s="200">
        <f>AW192+AY192-BA192</f>
        <v>0</v>
      </c>
      <c r="BH192" s="206"/>
      <c r="BI192" s="201"/>
    </row>
    <row r="193" spans="2:61" ht="15.75" customHeight="1" thickTop="1" thickBot="1">
      <c r="B193" s="212"/>
      <c r="C193" s="213"/>
      <c r="D193" s="213"/>
      <c r="E193" s="213"/>
      <c r="F193" s="213"/>
      <c r="G193" s="213"/>
      <c r="H193" s="213"/>
      <c r="I193" s="213"/>
      <c r="J193" s="213"/>
      <c r="K193" s="213"/>
      <c r="L193" s="214"/>
      <c r="M193" s="190"/>
      <c r="N193" s="242"/>
      <c r="O193" s="242"/>
      <c r="P193" s="191"/>
      <c r="Q193" s="182"/>
      <c r="R193" s="182"/>
      <c r="S193" s="182"/>
      <c r="T193" s="182"/>
      <c r="U193" s="182"/>
      <c r="V193" s="182"/>
      <c r="W193" s="182"/>
      <c r="X193" s="182"/>
      <c r="Y193" s="182"/>
      <c r="Z193" s="182"/>
      <c r="AA193" s="182"/>
      <c r="AB193" s="182"/>
      <c r="AC193" s="218"/>
      <c r="AD193" s="218"/>
      <c r="AE193" s="218"/>
      <c r="AF193" s="218"/>
      <c r="AG193" s="225"/>
      <c r="AH193" s="226"/>
      <c r="AI193" s="226"/>
      <c r="AJ193" s="226"/>
      <c r="AK193" s="226"/>
      <c r="AL193" s="226"/>
      <c r="AM193" s="226"/>
      <c r="AN193" s="226"/>
      <c r="AO193" s="227"/>
      <c r="AP193" s="231"/>
      <c r="AQ193" s="231"/>
      <c r="AR193" s="231"/>
      <c r="AS193" s="231"/>
      <c r="AT193" s="202"/>
      <c r="AU193" s="207"/>
      <c r="AV193" s="203"/>
      <c r="AW193" s="190"/>
      <c r="AX193" s="191"/>
      <c r="AY193" s="196"/>
      <c r="AZ193" s="197"/>
      <c r="BA193" s="190"/>
      <c r="BB193" s="191"/>
      <c r="BC193" s="202"/>
      <c r="BD193" s="203"/>
      <c r="BE193" s="202"/>
      <c r="BF193" s="203"/>
      <c r="BG193" s="202"/>
      <c r="BH193" s="207"/>
      <c r="BI193" s="203"/>
    </row>
    <row r="194" spans="2:61" ht="15.75" customHeight="1" thickTop="1" thickBot="1">
      <c r="B194" s="215"/>
      <c r="C194" s="216"/>
      <c r="D194" s="216"/>
      <c r="E194" s="216"/>
      <c r="F194" s="216"/>
      <c r="G194" s="216"/>
      <c r="H194" s="216"/>
      <c r="I194" s="216"/>
      <c r="J194" s="216"/>
      <c r="K194" s="216"/>
      <c r="L194" s="217"/>
      <c r="M194" s="192"/>
      <c r="N194" s="243"/>
      <c r="O194" s="243"/>
      <c r="P194" s="193"/>
      <c r="Q194" s="182"/>
      <c r="R194" s="182"/>
      <c r="S194" s="182"/>
      <c r="T194" s="182"/>
      <c r="U194" s="182"/>
      <c r="V194" s="182"/>
      <c r="W194" s="182"/>
      <c r="X194" s="182"/>
      <c r="Y194" s="182"/>
      <c r="Z194" s="182"/>
      <c r="AA194" s="182"/>
      <c r="AB194" s="182"/>
      <c r="AC194" s="218"/>
      <c r="AD194" s="218"/>
      <c r="AE194" s="218"/>
      <c r="AF194" s="218"/>
      <c r="AG194" s="228"/>
      <c r="AH194" s="229"/>
      <c r="AI194" s="229"/>
      <c r="AJ194" s="229"/>
      <c r="AK194" s="229"/>
      <c r="AL194" s="229"/>
      <c r="AM194" s="229"/>
      <c r="AN194" s="229"/>
      <c r="AO194" s="230"/>
      <c r="AP194" s="231"/>
      <c r="AQ194" s="231"/>
      <c r="AR194" s="231"/>
      <c r="AS194" s="231"/>
      <c r="AT194" s="204"/>
      <c r="AU194" s="208"/>
      <c r="AV194" s="205"/>
      <c r="AW194" s="192"/>
      <c r="AX194" s="193"/>
      <c r="AY194" s="198"/>
      <c r="AZ194" s="199"/>
      <c r="BA194" s="192"/>
      <c r="BB194" s="193"/>
      <c r="BC194" s="204"/>
      <c r="BD194" s="205"/>
      <c r="BE194" s="204"/>
      <c r="BF194" s="205"/>
      <c r="BG194" s="204"/>
      <c r="BH194" s="208"/>
      <c r="BI194" s="205"/>
    </row>
    <row r="195" spans="2:61" ht="15.75" customHeight="1" thickTop="1" thickBot="1">
      <c r="B195" s="209"/>
      <c r="C195" s="210"/>
      <c r="D195" s="210"/>
      <c r="E195" s="210"/>
      <c r="F195" s="210"/>
      <c r="G195" s="210"/>
      <c r="H195" s="210"/>
      <c r="I195" s="210"/>
      <c r="J195" s="210"/>
      <c r="K195" s="210"/>
      <c r="L195" s="211"/>
      <c r="M195" s="194"/>
      <c r="N195" s="219"/>
      <c r="O195" s="219"/>
      <c r="P195" s="195"/>
      <c r="Q195" s="218"/>
      <c r="R195" s="218"/>
      <c r="S195" s="218"/>
      <c r="T195" s="218"/>
      <c r="U195" s="218"/>
      <c r="V195" s="218"/>
      <c r="W195" s="218"/>
      <c r="X195" s="218"/>
      <c r="Y195" s="218"/>
      <c r="Z195" s="218"/>
      <c r="AA195" s="218"/>
      <c r="AB195" s="218"/>
      <c r="AC195" s="218"/>
      <c r="AD195" s="218"/>
      <c r="AE195" s="218"/>
      <c r="AF195" s="218"/>
      <c r="AG195" s="222" t="s">
        <v>152</v>
      </c>
      <c r="AH195" s="223"/>
      <c r="AI195" s="223"/>
      <c r="AJ195" s="223"/>
      <c r="AK195" s="223"/>
      <c r="AL195" s="223"/>
      <c r="AM195" s="223"/>
      <c r="AN195" s="223"/>
      <c r="AO195" s="224"/>
      <c r="AP195" s="231" t="s">
        <v>184</v>
      </c>
      <c r="AQ195" s="231"/>
      <c r="AR195" s="231"/>
      <c r="AS195" s="231"/>
      <c r="AT195" s="200">
        <f>AY195+'18.02'!AT195:AV197</f>
        <v>3</v>
      </c>
      <c r="AU195" s="206"/>
      <c r="AV195" s="201"/>
      <c r="AW195" s="188">
        <f>'18.02'!BG195</f>
        <v>3</v>
      </c>
      <c r="AX195" s="189"/>
      <c r="AY195" s="194"/>
      <c r="AZ195" s="195"/>
      <c r="BA195" s="188"/>
      <c r="BB195" s="189"/>
      <c r="BC195" s="200">
        <f>BA195+'18.02'!BC195*0</f>
        <v>0</v>
      </c>
      <c r="BD195" s="201"/>
      <c r="BE195" s="200">
        <f>BA195+'18.02'!BE195</f>
        <v>0</v>
      </c>
      <c r="BF195" s="201"/>
      <c r="BG195" s="200">
        <f>AW195+AY195-BA195</f>
        <v>3</v>
      </c>
      <c r="BH195" s="206"/>
      <c r="BI195" s="201"/>
    </row>
    <row r="196" spans="2:61" ht="15.75" customHeight="1" thickTop="1" thickBot="1">
      <c r="B196" s="212"/>
      <c r="C196" s="213"/>
      <c r="D196" s="213"/>
      <c r="E196" s="213"/>
      <c r="F196" s="213"/>
      <c r="G196" s="213"/>
      <c r="H196" s="213"/>
      <c r="I196" s="213"/>
      <c r="J196" s="213"/>
      <c r="K196" s="213"/>
      <c r="L196" s="214"/>
      <c r="M196" s="196"/>
      <c r="N196" s="220"/>
      <c r="O196" s="220"/>
      <c r="P196" s="197"/>
      <c r="Q196" s="218"/>
      <c r="R196" s="218"/>
      <c r="S196" s="218"/>
      <c r="T196" s="218"/>
      <c r="U196" s="218"/>
      <c r="V196" s="218"/>
      <c r="W196" s="218"/>
      <c r="X196" s="218"/>
      <c r="Y196" s="218"/>
      <c r="Z196" s="218"/>
      <c r="AA196" s="218"/>
      <c r="AB196" s="218"/>
      <c r="AC196" s="218"/>
      <c r="AD196" s="218"/>
      <c r="AE196" s="218"/>
      <c r="AF196" s="218"/>
      <c r="AG196" s="225"/>
      <c r="AH196" s="226"/>
      <c r="AI196" s="226"/>
      <c r="AJ196" s="226"/>
      <c r="AK196" s="226"/>
      <c r="AL196" s="226"/>
      <c r="AM196" s="226"/>
      <c r="AN196" s="226"/>
      <c r="AO196" s="227"/>
      <c r="AP196" s="231"/>
      <c r="AQ196" s="231"/>
      <c r="AR196" s="231"/>
      <c r="AS196" s="231"/>
      <c r="AT196" s="202"/>
      <c r="AU196" s="207"/>
      <c r="AV196" s="203"/>
      <c r="AW196" s="190"/>
      <c r="AX196" s="191"/>
      <c r="AY196" s="196"/>
      <c r="AZ196" s="197"/>
      <c r="BA196" s="190"/>
      <c r="BB196" s="191"/>
      <c r="BC196" s="202"/>
      <c r="BD196" s="203"/>
      <c r="BE196" s="202"/>
      <c r="BF196" s="203"/>
      <c r="BG196" s="202"/>
      <c r="BH196" s="207"/>
      <c r="BI196" s="203"/>
    </row>
    <row r="197" spans="2:61" ht="15.75" customHeight="1" thickTop="1" thickBot="1">
      <c r="B197" s="215"/>
      <c r="C197" s="216"/>
      <c r="D197" s="216"/>
      <c r="E197" s="216"/>
      <c r="F197" s="216"/>
      <c r="G197" s="216"/>
      <c r="H197" s="216"/>
      <c r="I197" s="216"/>
      <c r="J197" s="216"/>
      <c r="K197" s="216"/>
      <c r="L197" s="217"/>
      <c r="M197" s="198"/>
      <c r="N197" s="221"/>
      <c r="O197" s="221"/>
      <c r="P197" s="199"/>
      <c r="Q197" s="218"/>
      <c r="R197" s="218"/>
      <c r="S197" s="218"/>
      <c r="T197" s="218"/>
      <c r="U197" s="218"/>
      <c r="V197" s="218"/>
      <c r="W197" s="218"/>
      <c r="X197" s="218"/>
      <c r="Y197" s="218"/>
      <c r="Z197" s="218"/>
      <c r="AA197" s="218"/>
      <c r="AB197" s="218"/>
      <c r="AC197" s="218"/>
      <c r="AD197" s="218"/>
      <c r="AE197" s="218"/>
      <c r="AF197" s="218"/>
      <c r="AG197" s="228"/>
      <c r="AH197" s="229"/>
      <c r="AI197" s="229"/>
      <c r="AJ197" s="229"/>
      <c r="AK197" s="229"/>
      <c r="AL197" s="229"/>
      <c r="AM197" s="229"/>
      <c r="AN197" s="229"/>
      <c r="AO197" s="230"/>
      <c r="AP197" s="231"/>
      <c r="AQ197" s="231"/>
      <c r="AR197" s="231"/>
      <c r="AS197" s="231"/>
      <c r="AT197" s="204"/>
      <c r="AU197" s="208"/>
      <c r="AV197" s="205"/>
      <c r="AW197" s="192"/>
      <c r="AX197" s="193"/>
      <c r="AY197" s="198"/>
      <c r="AZ197" s="199"/>
      <c r="BA197" s="192"/>
      <c r="BB197" s="193"/>
      <c r="BC197" s="204"/>
      <c r="BD197" s="205"/>
      <c r="BE197" s="204"/>
      <c r="BF197" s="205"/>
      <c r="BG197" s="204"/>
      <c r="BH197" s="208"/>
      <c r="BI197" s="205"/>
    </row>
    <row r="198" spans="2:61" ht="15.75" customHeight="1" thickTop="1" thickBot="1">
      <c r="B198" s="209"/>
      <c r="C198" s="210"/>
      <c r="D198" s="210"/>
      <c r="E198" s="210"/>
      <c r="F198" s="210"/>
      <c r="G198" s="210"/>
      <c r="H198" s="210"/>
      <c r="I198" s="210"/>
      <c r="J198" s="210"/>
      <c r="K198" s="210"/>
      <c r="L198" s="211"/>
      <c r="M198" s="218"/>
      <c r="N198" s="218"/>
      <c r="O198" s="218"/>
      <c r="P198" s="218"/>
      <c r="Q198" s="218"/>
      <c r="R198" s="218"/>
      <c r="S198" s="218"/>
      <c r="T198" s="218"/>
      <c r="U198" s="232"/>
      <c r="V198" s="233"/>
      <c r="W198" s="233"/>
      <c r="X198" s="234"/>
      <c r="Y198" s="232"/>
      <c r="Z198" s="233"/>
      <c r="AA198" s="233"/>
      <c r="AB198" s="234"/>
      <c r="AC198" s="218"/>
      <c r="AD198" s="218"/>
      <c r="AE198" s="218"/>
      <c r="AF198" s="218"/>
      <c r="AG198" s="222" t="s">
        <v>153</v>
      </c>
      <c r="AH198" s="223"/>
      <c r="AI198" s="223"/>
      <c r="AJ198" s="223"/>
      <c r="AK198" s="223"/>
      <c r="AL198" s="223"/>
      <c r="AM198" s="223"/>
      <c r="AN198" s="223"/>
      <c r="AO198" s="224"/>
      <c r="AP198" s="231" t="s">
        <v>184</v>
      </c>
      <c r="AQ198" s="231"/>
      <c r="AR198" s="231"/>
      <c r="AS198" s="231"/>
      <c r="AT198" s="200">
        <f>AY198+'18.02'!AT198:AV200</f>
        <v>4</v>
      </c>
      <c r="AU198" s="206"/>
      <c r="AV198" s="201"/>
      <c r="AW198" s="188">
        <f>'18.02'!BG198</f>
        <v>4</v>
      </c>
      <c r="AX198" s="189"/>
      <c r="AY198" s="194"/>
      <c r="AZ198" s="195"/>
      <c r="BA198" s="188"/>
      <c r="BB198" s="189"/>
      <c r="BC198" s="200">
        <f>BA198+'18.02'!BC198</f>
        <v>0</v>
      </c>
      <c r="BD198" s="201"/>
      <c r="BE198" s="200">
        <f>BA198+'18.02'!BE198</f>
        <v>0</v>
      </c>
      <c r="BF198" s="201"/>
      <c r="BG198" s="200">
        <f>AW198+AY198-BA198</f>
        <v>4</v>
      </c>
      <c r="BH198" s="206"/>
      <c r="BI198" s="201"/>
    </row>
    <row r="199" spans="2:61" ht="15.75" customHeight="1" thickTop="1" thickBot="1">
      <c r="B199" s="212"/>
      <c r="C199" s="213"/>
      <c r="D199" s="213"/>
      <c r="E199" s="213"/>
      <c r="F199" s="213"/>
      <c r="G199" s="213"/>
      <c r="H199" s="213"/>
      <c r="I199" s="213"/>
      <c r="J199" s="213"/>
      <c r="K199" s="213"/>
      <c r="L199" s="214"/>
      <c r="M199" s="218"/>
      <c r="N199" s="218"/>
      <c r="O199" s="218"/>
      <c r="P199" s="218"/>
      <c r="Q199" s="218"/>
      <c r="R199" s="218"/>
      <c r="S199" s="218"/>
      <c r="T199" s="218"/>
      <c r="U199" s="235"/>
      <c r="V199" s="236"/>
      <c r="W199" s="236"/>
      <c r="X199" s="237"/>
      <c r="Y199" s="235"/>
      <c r="Z199" s="236"/>
      <c r="AA199" s="236"/>
      <c r="AB199" s="237"/>
      <c r="AC199" s="218"/>
      <c r="AD199" s="218"/>
      <c r="AE199" s="218"/>
      <c r="AF199" s="218"/>
      <c r="AG199" s="225"/>
      <c r="AH199" s="226"/>
      <c r="AI199" s="226"/>
      <c r="AJ199" s="226"/>
      <c r="AK199" s="226"/>
      <c r="AL199" s="226"/>
      <c r="AM199" s="226"/>
      <c r="AN199" s="226"/>
      <c r="AO199" s="227"/>
      <c r="AP199" s="231"/>
      <c r="AQ199" s="231"/>
      <c r="AR199" s="231"/>
      <c r="AS199" s="231"/>
      <c r="AT199" s="202"/>
      <c r="AU199" s="207"/>
      <c r="AV199" s="203"/>
      <c r="AW199" s="190"/>
      <c r="AX199" s="191"/>
      <c r="AY199" s="196"/>
      <c r="AZ199" s="197"/>
      <c r="BA199" s="190"/>
      <c r="BB199" s="191"/>
      <c r="BC199" s="202"/>
      <c r="BD199" s="203"/>
      <c r="BE199" s="202"/>
      <c r="BF199" s="203"/>
      <c r="BG199" s="202"/>
      <c r="BH199" s="207"/>
      <c r="BI199" s="203"/>
    </row>
    <row r="200" spans="2:61" ht="15.75" customHeight="1" thickTop="1" thickBot="1">
      <c r="B200" s="215"/>
      <c r="C200" s="216"/>
      <c r="D200" s="216"/>
      <c r="E200" s="216"/>
      <c r="F200" s="216"/>
      <c r="G200" s="216"/>
      <c r="H200" s="216"/>
      <c r="I200" s="216"/>
      <c r="J200" s="216"/>
      <c r="K200" s="216"/>
      <c r="L200" s="217"/>
      <c r="M200" s="218"/>
      <c r="N200" s="218"/>
      <c r="O200" s="218"/>
      <c r="P200" s="218"/>
      <c r="Q200" s="218"/>
      <c r="R200" s="218"/>
      <c r="S200" s="218"/>
      <c r="T200" s="218"/>
      <c r="U200" s="238"/>
      <c r="V200" s="239"/>
      <c r="W200" s="239"/>
      <c r="X200" s="240"/>
      <c r="Y200" s="238"/>
      <c r="Z200" s="239"/>
      <c r="AA200" s="239"/>
      <c r="AB200" s="240"/>
      <c r="AC200" s="218"/>
      <c r="AD200" s="218"/>
      <c r="AE200" s="218"/>
      <c r="AF200" s="218"/>
      <c r="AG200" s="228"/>
      <c r="AH200" s="229"/>
      <c r="AI200" s="229"/>
      <c r="AJ200" s="229"/>
      <c r="AK200" s="229"/>
      <c r="AL200" s="229"/>
      <c r="AM200" s="229"/>
      <c r="AN200" s="229"/>
      <c r="AO200" s="230"/>
      <c r="AP200" s="231"/>
      <c r="AQ200" s="231"/>
      <c r="AR200" s="231"/>
      <c r="AS200" s="231"/>
      <c r="AT200" s="204"/>
      <c r="AU200" s="208"/>
      <c r="AV200" s="205"/>
      <c r="AW200" s="192"/>
      <c r="AX200" s="193"/>
      <c r="AY200" s="198"/>
      <c r="AZ200" s="199"/>
      <c r="BA200" s="192"/>
      <c r="BB200" s="193"/>
      <c r="BC200" s="204"/>
      <c r="BD200" s="205"/>
      <c r="BE200" s="204"/>
      <c r="BF200" s="205"/>
      <c r="BG200" s="204"/>
      <c r="BH200" s="208"/>
      <c r="BI200" s="205"/>
    </row>
    <row r="201" spans="2:61" ht="15.75" customHeight="1" thickTop="1" thickBot="1">
      <c r="B201" s="209"/>
      <c r="C201" s="210"/>
      <c r="D201" s="210"/>
      <c r="E201" s="210"/>
      <c r="F201" s="210"/>
      <c r="G201" s="210"/>
      <c r="H201" s="210"/>
      <c r="I201" s="210"/>
      <c r="J201" s="210"/>
      <c r="K201" s="210"/>
      <c r="L201" s="211"/>
      <c r="M201" s="182"/>
      <c r="N201" s="182"/>
      <c r="O201" s="182"/>
      <c r="P201" s="182"/>
      <c r="Q201" s="218"/>
      <c r="R201" s="218"/>
      <c r="S201" s="218"/>
      <c r="T201" s="218"/>
      <c r="U201" s="194"/>
      <c r="V201" s="219"/>
      <c r="W201" s="219"/>
      <c r="X201" s="195"/>
      <c r="Y201" s="182"/>
      <c r="Z201" s="182"/>
      <c r="AA201" s="182"/>
      <c r="AB201" s="182"/>
      <c r="AC201" s="218"/>
      <c r="AD201" s="218"/>
      <c r="AE201" s="218"/>
      <c r="AF201" s="218"/>
      <c r="AG201" s="222" t="s">
        <v>154</v>
      </c>
      <c r="AH201" s="223"/>
      <c r="AI201" s="223"/>
      <c r="AJ201" s="223"/>
      <c r="AK201" s="223"/>
      <c r="AL201" s="223"/>
      <c r="AM201" s="223"/>
      <c r="AN201" s="223"/>
      <c r="AO201" s="224"/>
      <c r="AP201" s="231" t="s">
        <v>184</v>
      </c>
      <c r="AQ201" s="231"/>
      <c r="AR201" s="231"/>
      <c r="AS201" s="231"/>
      <c r="AT201" s="200">
        <f>AY201+'18.02'!AT201:AV203</f>
        <v>0</v>
      </c>
      <c r="AU201" s="206"/>
      <c r="AV201" s="201"/>
      <c r="AW201" s="188">
        <f>'18.02'!BG201</f>
        <v>0</v>
      </c>
      <c r="AX201" s="189"/>
      <c r="AY201" s="194"/>
      <c r="AZ201" s="195"/>
      <c r="BA201" s="188"/>
      <c r="BB201" s="189"/>
      <c r="BC201" s="200">
        <f>BA201+'18.02'!BC201</f>
        <v>0</v>
      </c>
      <c r="BD201" s="201"/>
      <c r="BE201" s="200">
        <f>BA201+'18.02'!BE201</f>
        <v>0</v>
      </c>
      <c r="BF201" s="201"/>
      <c r="BG201" s="200">
        <f>AW201+AY201-BA201</f>
        <v>0</v>
      </c>
      <c r="BH201" s="206"/>
      <c r="BI201" s="201"/>
    </row>
    <row r="202" spans="2:61" ht="15.75" customHeight="1" thickTop="1" thickBot="1">
      <c r="B202" s="212"/>
      <c r="C202" s="213"/>
      <c r="D202" s="213"/>
      <c r="E202" s="213"/>
      <c r="F202" s="213"/>
      <c r="G202" s="213"/>
      <c r="H202" s="213"/>
      <c r="I202" s="213"/>
      <c r="J202" s="213"/>
      <c r="K202" s="213"/>
      <c r="L202" s="214"/>
      <c r="M202" s="182"/>
      <c r="N202" s="182"/>
      <c r="O202" s="182"/>
      <c r="P202" s="182"/>
      <c r="Q202" s="218"/>
      <c r="R202" s="218"/>
      <c r="S202" s="218"/>
      <c r="T202" s="218"/>
      <c r="U202" s="196"/>
      <c r="V202" s="220"/>
      <c r="W202" s="220"/>
      <c r="X202" s="197"/>
      <c r="Y202" s="182"/>
      <c r="Z202" s="182"/>
      <c r="AA202" s="182"/>
      <c r="AB202" s="182"/>
      <c r="AC202" s="218"/>
      <c r="AD202" s="218"/>
      <c r="AE202" s="218"/>
      <c r="AF202" s="218"/>
      <c r="AG202" s="225"/>
      <c r="AH202" s="226"/>
      <c r="AI202" s="226"/>
      <c r="AJ202" s="226"/>
      <c r="AK202" s="226"/>
      <c r="AL202" s="226"/>
      <c r="AM202" s="226"/>
      <c r="AN202" s="226"/>
      <c r="AO202" s="227"/>
      <c r="AP202" s="231"/>
      <c r="AQ202" s="231"/>
      <c r="AR202" s="231"/>
      <c r="AS202" s="231"/>
      <c r="AT202" s="202"/>
      <c r="AU202" s="207"/>
      <c r="AV202" s="203"/>
      <c r="AW202" s="190"/>
      <c r="AX202" s="191"/>
      <c r="AY202" s="196"/>
      <c r="AZ202" s="197"/>
      <c r="BA202" s="190"/>
      <c r="BB202" s="191"/>
      <c r="BC202" s="202"/>
      <c r="BD202" s="203"/>
      <c r="BE202" s="202"/>
      <c r="BF202" s="203"/>
      <c r="BG202" s="202"/>
      <c r="BH202" s="207"/>
      <c r="BI202" s="203"/>
    </row>
    <row r="203" spans="2:61" ht="15.75" customHeight="1" thickTop="1" thickBot="1">
      <c r="B203" s="215"/>
      <c r="C203" s="216"/>
      <c r="D203" s="216"/>
      <c r="E203" s="216"/>
      <c r="F203" s="216"/>
      <c r="G203" s="216"/>
      <c r="H203" s="216"/>
      <c r="I203" s="216"/>
      <c r="J203" s="216"/>
      <c r="K203" s="216"/>
      <c r="L203" s="217"/>
      <c r="M203" s="182"/>
      <c r="N203" s="182"/>
      <c r="O203" s="182"/>
      <c r="P203" s="182"/>
      <c r="Q203" s="218"/>
      <c r="R203" s="218"/>
      <c r="S203" s="218"/>
      <c r="T203" s="218"/>
      <c r="U203" s="198"/>
      <c r="V203" s="221"/>
      <c r="W203" s="221"/>
      <c r="X203" s="199"/>
      <c r="Y203" s="182"/>
      <c r="Z203" s="182"/>
      <c r="AA203" s="182"/>
      <c r="AB203" s="182"/>
      <c r="AC203" s="218"/>
      <c r="AD203" s="218"/>
      <c r="AE203" s="218"/>
      <c r="AF203" s="218"/>
      <c r="AG203" s="228"/>
      <c r="AH203" s="229"/>
      <c r="AI203" s="229"/>
      <c r="AJ203" s="229"/>
      <c r="AK203" s="229"/>
      <c r="AL203" s="229"/>
      <c r="AM203" s="229"/>
      <c r="AN203" s="229"/>
      <c r="AO203" s="230"/>
      <c r="AP203" s="231"/>
      <c r="AQ203" s="231"/>
      <c r="AR203" s="231"/>
      <c r="AS203" s="231"/>
      <c r="AT203" s="204"/>
      <c r="AU203" s="208"/>
      <c r="AV203" s="205"/>
      <c r="AW203" s="192"/>
      <c r="AX203" s="193"/>
      <c r="AY203" s="198"/>
      <c r="AZ203" s="199"/>
      <c r="BA203" s="192"/>
      <c r="BB203" s="193"/>
      <c r="BC203" s="204"/>
      <c r="BD203" s="205"/>
      <c r="BE203" s="204"/>
      <c r="BF203" s="205"/>
      <c r="BG203" s="204"/>
      <c r="BH203" s="208"/>
      <c r="BI203" s="205"/>
    </row>
    <row r="204" spans="2:61" ht="15.75" customHeight="1" thickTop="1" thickBot="1">
      <c r="B204" s="209"/>
      <c r="C204" s="210"/>
      <c r="D204" s="210"/>
      <c r="E204" s="210"/>
      <c r="F204" s="210"/>
      <c r="G204" s="210"/>
      <c r="H204" s="210"/>
      <c r="I204" s="210"/>
      <c r="J204" s="210"/>
      <c r="K204" s="210"/>
      <c r="L204" s="211"/>
      <c r="M204" s="218"/>
      <c r="N204" s="218"/>
      <c r="O204" s="218"/>
      <c r="P204" s="218"/>
      <c r="Q204" s="218"/>
      <c r="R204" s="218"/>
      <c r="S204" s="218"/>
      <c r="T204" s="218"/>
      <c r="U204" s="194"/>
      <c r="V204" s="219"/>
      <c r="W204" s="219"/>
      <c r="X204" s="195"/>
      <c r="Y204" s="218"/>
      <c r="Z204" s="218"/>
      <c r="AA204" s="218"/>
      <c r="AB204" s="218"/>
      <c r="AC204" s="218"/>
      <c r="AD204" s="218"/>
      <c r="AE204" s="218"/>
      <c r="AF204" s="218"/>
      <c r="AG204" s="222" t="s">
        <v>146</v>
      </c>
      <c r="AH204" s="223"/>
      <c r="AI204" s="223"/>
      <c r="AJ204" s="223"/>
      <c r="AK204" s="223"/>
      <c r="AL204" s="223"/>
      <c r="AM204" s="223"/>
      <c r="AN204" s="223"/>
      <c r="AO204" s="224"/>
      <c r="AP204" s="231" t="s">
        <v>184</v>
      </c>
      <c r="AQ204" s="231"/>
      <c r="AR204" s="231"/>
      <c r="AS204" s="231"/>
      <c r="AT204" s="200">
        <f>AY204+'18.02'!AT204:AV206</f>
        <v>0</v>
      </c>
      <c r="AU204" s="206"/>
      <c r="AV204" s="201"/>
      <c r="AW204" s="188">
        <f>'18.02'!BG204</f>
        <v>0</v>
      </c>
      <c r="AX204" s="189"/>
      <c r="AY204" s="194"/>
      <c r="AZ204" s="195"/>
      <c r="BA204" s="188"/>
      <c r="BB204" s="189"/>
      <c r="BC204" s="200">
        <f>BA204+'18.02'!BC204</f>
        <v>0</v>
      </c>
      <c r="BD204" s="201"/>
      <c r="BE204" s="200">
        <f>BA204+'18.02'!BE204</f>
        <v>0</v>
      </c>
      <c r="BF204" s="201"/>
      <c r="BG204" s="200">
        <f>AW204+AY204-BA204</f>
        <v>0</v>
      </c>
      <c r="BH204" s="206"/>
      <c r="BI204" s="201"/>
    </row>
    <row r="205" spans="2:61" ht="15.75" customHeight="1" thickTop="1" thickBot="1">
      <c r="B205" s="212"/>
      <c r="C205" s="213"/>
      <c r="D205" s="213"/>
      <c r="E205" s="213"/>
      <c r="F205" s="213"/>
      <c r="G205" s="213"/>
      <c r="H205" s="213"/>
      <c r="I205" s="213"/>
      <c r="J205" s="213"/>
      <c r="K205" s="213"/>
      <c r="L205" s="214"/>
      <c r="M205" s="218"/>
      <c r="N205" s="218"/>
      <c r="O205" s="218"/>
      <c r="P205" s="218"/>
      <c r="Q205" s="218"/>
      <c r="R205" s="218"/>
      <c r="S205" s="218"/>
      <c r="T205" s="218"/>
      <c r="U205" s="196"/>
      <c r="V205" s="220"/>
      <c r="W205" s="220"/>
      <c r="X205" s="197"/>
      <c r="Y205" s="218"/>
      <c r="Z205" s="218"/>
      <c r="AA205" s="218"/>
      <c r="AB205" s="218"/>
      <c r="AC205" s="218"/>
      <c r="AD205" s="218"/>
      <c r="AE205" s="218"/>
      <c r="AF205" s="218"/>
      <c r="AG205" s="225"/>
      <c r="AH205" s="226"/>
      <c r="AI205" s="226"/>
      <c r="AJ205" s="226"/>
      <c r="AK205" s="226"/>
      <c r="AL205" s="226"/>
      <c r="AM205" s="226"/>
      <c r="AN205" s="226"/>
      <c r="AO205" s="227"/>
      <c r="AP205" s="231"/>
      <c r="AQ205" s="231"/>
      <c r="AR205" s="231"/>
      <c r="AS205" s="231"/>
      <c r="AT205" s="202"/>
      <c r="AU205" s="207"/>
      <c r="AV205" s="203"/>
      <c r="AW205" s="190"/>
      <c r="AX205" s="191"/>
      <c r="AY205" s="196"/>
      <c r="AZ205" s="197"/>
      <c r="BA205" s="190"/>
      <c r="BB205" s="191"/>
      <c r="BC205" s="202"/>
      <c r="BD205" s="203"/>
      <c r="BE205" s="202"/>
      <c r="BF205" s="203"/>
      <c r="BG205" s="202"/>
      <c r="BH205" s="207"/>
      <c r="BI205" s="203"/>
    </row>
    <row r="206" spans="2:61" ht="15.75" customHeight="1" thickTop="1" thickBot="1">
      <c r="B206" s="215"/>
      <c r="C206" s="216"/>
      <c r="D206" s="216"/>
      <c r="E206" s="216"/>
      <c r="F206" s="216"/>
      <c r="G206" s="216"/>
      <c r="H206" s="216"/>
      <c r="I206" s="216"/>
      <c r="J206" s="216"/>
      <c r="K206" s="216"/>
      <c r="L206" s="217"/>
      <c r="M206" s="218"/>
      <c r="N206" s="218"/>
      <c r="O206" s="218"/>
      <c r="P206" s="218"/>
      <c r="Q206" s="218"/>
      <c r="R206" s="218"/>
      <c r="S206" s="218"/>
      <c r="T206" s="218"/>
      <c r="U206" s="198"/>
      <c r="V206" s="221"/>
      <c r="W206" s="221"/>
      <c r="X206" s="199"/>
      <c r="Y206" s="218"/>
      <c r="Z206" s="218"/>
      <c r="AA206" s="218"/>
      <c r="AB206" s="218"/>
      <c r="AC206" s="218"/>
      <c r="AD206" s="218"/>
      <c r="AE206" s="218"/>
      <c r="AF206" s="218"/>
      <c r="AG206" s="228"/>
      <c r="AH206" s="229"/>
      <c r="AI206" s="229"/>
      <c r="AJ206" s="229"/>
      <c r="AK206" s="229"/>
      <c r="AL206" s="229"/>
      <c r="AM206" s="229"/>
      <c r="AN206" s="229"/>
      <c r="AO206" s="230"/>
      <c r="AP206" s="231"/>
      <c r="AQ206" s="231"/>
      <c r="AR206" s="231"/>
      <c r="AS206" s="231"/>
      <c r="AT206" s="204"/>
      <c r="AU206" s="208"/>
      <c r="AV206" s="205"/>
      <c r="AW206" s="192"/>
      <c r="AX206" s="193"/>
      <c r="AY206" s="198"/>
      <c r="AZ206" s="199"/>
      <c r="BA206" s="192"/>
      <c r="BB206" s="193"/>
      <c r="BC206" s="204"/>
      <c r="BD206" s="205"/>
      <c r="BE206" s="204"/>
      <c r="BF206" s="205"/>
      <c r="BG206" s="204"/>
      <c r="BH206" s="208"/>
      <c r="BI206" s="205"/>
    </row>
    <row r="207" spans="2:61" ht="15.75" customHeight="1" thickTop="1" thickBot="1">
      <c r="B207" s="209"/>
      <c r="C207" s="210"/>
      <c r="D207" s="210"/>
      <c r="E207" s="210"/>
      <c r="F207" s="210"/>
      <c r="G207" s="210"/>
      <c r="H207" s="210"/>
      <c r="I207" s="210"/>
      <c r="J207" s="210"/>
      <c r="K207" s="210"/>
      <c r="L207" s="211"/>
      <c r="M207" s="218"/>
      <c r="N207" s="218"/>
      <c r="O207" s="218"/>
      <c r="P207" s="218"/>
      <c r="Q207" s="218"/>
      <c r="R207" s="218"/>
      <c r="S207" s="218"/>
      <c r="T207" s="218"/>
      <c r="U207" s="194"/>
      <c r="V207" s="219"/>
      <c r="W207" s="219"/>
      <c r="X207" s="195"/>
      <c r="Y207" s="218"/>
      <c r="Z207" s="218"/>
      <c r="AA207" s="218"/>
      <c r="AB207" s="218"/>
      <c r="AC207" s="218"/>
      <c r="AD207" s="218"/>
      <c r="AE207" s="218"/>
      <c r="AF207" s="218"/>
      <c r="AG207" s="222" t="s">
        <v>155</v>
      </c>
      <c r="AH207" s="223"/>
      <c r="AI207" s="223"/>
      <c r="AJ207" s="223"/>
      <c r="AK207" s="223"/>
      <c r="AL207" s="223"/>
      <c r="AM207" s="223"/>
      <c r="AN207" s="223"/>
      <c r="AO207" s="224"/>
      <c r="AP207" s="231"/>
      <c r="AQ207" s="231"/>
      <c r="AR207" s="231"/>
      <c r="AS207" s="231"/>
      <c r="AT207" s="200">
        <f>AY207+'18.02'!AT207:AV209</f>
        <v>0</v>
      </c>
      <c r="AU207" s="206"/>
      <c r="AV207" s="201"/>
      <c r="AW207" s="188">
        <f>'18.02'!BG207</f>
        <v>0</v>
      </c>
      <c r="AX207" s="189"/>
      <c r="AY207" s="194"/>
      <c r="AZ207" s="195"/>
      <c r="BA207" s="188"/>
      <c r="BB207" s="189"/>
      <c r="BC207" s="200">
        <f>BA207+'18.02'!BC207</f>
        <v>0</v>
      </c>
      <c r="BD207" s="201"/>
      <c r="BE207" s="200">
        <f>BA207+'18.02'!BE207</f>
        <v>0</v>
      </c>
      <c r="BF207" s="201"/>
      <c r="BG207" s="200">
        <f>AW207+AY207-BA207</f>
        <v>0</v>
      </c>
      <c r="BH207" s="206"/>
      <c r="BI207" s="201"/>
    </row>
    <row r="208" spans="2:61" ht="15.75" customHeight="1" thickTop="1" thickBot="1">
      <c r="B208" s="212"/>
      <c r="C208" s="213"/>
      <c r="D208" s="213"/>
      <c r="E208" s="213"/>
      <c r="F208" s="213"/>
      <c r="G208" s="213"/>
      <c r="H208" s="213"/>
      <c r="I208" s="213"/>
      <c r="J208" s="213"/>
      <c r="K208" s="213"/>
      <c r="L208" s="214"/>
      <c r="M208" s="218"/>
      <c r="N208" s="218"/>
      <c r="O208" s="218"/>
      <c r="P208" s="218"/>
      <c r="Q208" s="218"/>
      <c r="R208" s="218"/>
      <c r="S208" s="218"/>
      <c r="T208" s="218"/>
      <c r="U208" s="196"/>
      <c r="V208" s="220"/>
      <c r="W208" s="220"/>
      <c r="X208" s="197"/>
      <c r="Y208" s="218"/>
      <c r="Z208" s="218"/>
      <c r="AA208" s="218"/>
      <c r="AB208" s="218"/>
      <c r="AC208" s="218"/>
      <c r="AD208" s="218"/>
      <c r="AE208" s="218"/>
      <c r="AF208" s="218"/>
      <c r="AG208" s="225"/>
      <c r="AH208" s="226"/>
      <c r="AI208" s="226"/>
      <c r="AJ208" s="226"/>
      <c r="AK208" s="226"/>
      <c r="AL208" s="226"/>
      <c r="AM208" s="226"/>
      <c r="AN208" s="226"/>
      <c r="AO208" s="227"/>
      <c r="AP208" s="231"/>
      <c r="AQ208" s="231"/>
      <c r="AR208" s="231"/>
      <c r="AS208" s="231"/>
      <c r="AT208" s="202"/>
      <c r="AU208" s="207"/>
      <c r="AV208" s="203"/>
      <c r="AW208" s="190"/>
      <c r="AX208" s="191"/>
      <c r="AY208" s="196"/>
      <c r="AZ208" s="197"/>
      <c r="BA208" s="190"/>
      <c r="BB208" s="191"/>
      <c r="BC208" s="202"/>
      <c r="BD208" s="203"/>
      <c r="BE208" s="202"/>
      <c r="BF208" s="203"/>
      <c r="BG208" s="202"/>
      <c r="BH208" s="207"/>
      <c r="BI208" s="203"/>
    </row>
    <row r="209" spans="2:61" ht="15.75" customHeight="1" thickTop="1" thickBot="1">
      <c r="B209" s="215"/>
      <c r="C209" s="216"/>
      <c r="D209" s="216"/>
      <c r="E209" s="216"/>
      <c r="F209" s="216"/>
      <c r="G209" s="216"/>
      <c r="H209" s="216"/>
      <c r="I209" s="216"/>
      <c r="J209" s="216"/>
      <c r="K209" s="216"/>
      <c r="L209" s="217"/>
      <c r="M209" s="218"/>
      <c r="N209" s="218"/>
      <c r="O209" s="218"/>
      <c r="P209" s="218"/>
      <c r="Q209" s="218"/>
      <c r="R209" s="218"/>
      <c r="S209" s="218"/>
      <c r="T209" s="218"/>
      <c r="U209" s="198"/>
      <c r="V209" s="221"/>
      <c r="W209" s="221"/>
      <c r="X209" s="199"/>
      <c r="Y209" s="218"/>
      <c r="Z209" s="218"/>
      <c r="AA209" s="218"/>
      <c r="AB209" s="218"/>
      <c r="AC209" s="218"/>
      <c r="AD209" s="218"/>
      <c r="AE209" s="218"/>
      <c r="AF209" s="218"/>
      <c r="AG209" s="228"/>
      <c r="AH209" s="229"/>
      <c r="AI209" s="229"/>
      <c r="AJ209" s="229"/>
      <c r="AK209" s="229"/>
      <c r="AL209" s="229"/>
      <c r="AM209" s="229"/>
      <c r="AN209" s="229"/>
      <c r="AO209" s="230"/>
      <c r="AP209" s="231"/>
      <c r="AQ209" s="231"/>
      <c r="AR209" s="231"/>
      <c r="AS209" s="231"/>
      <c r="AT209" s="204"/>
      <c r="AU209" s="208"/>
      <c r="AV209" s="205"/>
      <c r="AW209" s="192"/>
      <c r="AX209" s="193"/>
      <c r="AY209" s="198"/>
      <c r="AZ209" s="199"/>
      <c r="BA209" s="192"/>
      <c r="BB209" s="193"/>
      <c r="BC209" s="204"/>
      <c r="BD209" s="205"/>
      <c r="BE209" s="204"/>
      <c r="BF209" s="205"/>
      <c r="BG209" s="204"/>
      <c r="BH209" s="208"/>
      <c r="BI209" s="205"/>
    </row>
    <row r="210" spans="2:61" ht="16.5" customHeight="1" thickTop="1" thickBot="1">
      <c r="B210" s="183" t="s">
        <v>64</v>
      </c>
      <c r="C210" s="183"/>
      <c r="D210" s="183"/>
      <c r="E210" s="183"/>
      <c r="F210" s="183"/>
      <c r="G210" s="183"/>
      <c r="H210" s="183"/>
      <c r="I210" s="183"/>
      <c r="J210" s="183"/>
      <c r="K210" s="183"/>
      <c r="L210" s="183"/>
      <c r="M210" s="183"/>
      <c r="N210" s="183"/>
      <c r="O210" s="183"/>
      <c r="P210" s="183"/>
      <c r="Q210" s="183"/>
      <c r="R210" s="183"/>
      <c r="S210" s="183"/>
      <c r="T210" s="183"/>
      <c r="U210" s="183"/>
      <c r="V210" s="183"/>
      <c r="W210" s="183"/>
      <c r="X210" s="183"/>
      <c r="Y210" s="183"/>
      <c r="Z210" s="183"/>
      <c r="AA210" s="183"/>
      <c r="AB210" s="183"/>
      <c r="AC210" s="183"/>
      <c r="AD210" s="183"/>
      <c r="AE210" s="183"/>
      <c r="AF210" s="183"/>
      <c r="AG210" s="183"/>
      <c r="AH210" s="183"/>
      <c r="AI210" s="183"/>
      <c r="AJ210" s="183"/>
      <c r="AK210" s="183"/>
      <c r="AL210" s="183"/>
      <c r="AM210" s="183"/>
      <c r="AN210" s="183"/>
      <c r="AO210" s="183"/>
      <c r="AP210" s="183"/>
      <c r="AQ210" s="183"/>
      <c r="AR210" s="183"/>
      <c r="AS210" s="183"/>
      <c r="AT210" s="183"/>
      <c r="AU210" s="183"/>
      <c r="AV210" s="183"/>
      <c r="AW210" s="183"/>
      <c r="AX210" s="183"/>
      <c r="AY210" s="183"/>
      <c r="AZ210" s="183"/>
      <c r="BA210" s="183"/>
      <c r="BB210" s="183"/>
      <c r="BC210" s="183"/>
      <c r="BD210" s="183"/>
      <c r="BE210" s="183"/>
      <c r="BF210" s="183"/>
      <c r="BG210" s="183"/>
      <c r="BH210" s="183"/>
      <c r="BI210" s="183"/>
    </row>
    <row r="211" spans="2:61" ht="16.5" customHeight="1" thickTop="1" thickBot="1">
      <c r="B211" s="183"/>
      <c r="C211" s="183"/>
      <c r="D211" s="183"/>
      <c r="E211" s="183"/>
      <c r="F211" s="183"/>
      <c r="G211" s="183"/>
      <c r="H211" s="183"/>
      <c r="I211" s="183"/>
      <c r="J211" s="183"/>
      <c r="K211" s="183"/>
      <c r="L211" s="183"/>
      <c r="M211" s="183"/>
      <c r="N211" s="183"/>
      <c r="O211" s="183"/>
      <c r="P211" s="183"/>
      <c r="Q211" s="183"/>
      <c r="R211" s="183"/>
      <c r="S211" s="183"/>
      <c r="T211" s="183"/>
      <c r="U211" s="183"/>
      <c r="V211" s="183"/>
      <c r="W211" s="183"/>
      <c r="X211" s="183"/>
      <c r="Y211" s="183"/>
      <c r="Z211" s="183"/>
      <c r="AA211" s="183"/>
      <c r="AB211" s="183"/>
      <c r="AC211" s="183"/>
      <c r="AD211" s="183"/>
      <c r="AE211" s="183"/>
      <c r="AF211" s="183"/>
      <c r="AG211" s="183"/>
      <c r="AH211" s="183"/>
      <c r="AI211" s="183"/>
      <c r="AJ211" s="183"/>
      <c r="AK211" s="183"/>
      <c r="AL211" s="183"/>
      <c r="AM211" s="183"/>
      <c r="AN211" s="183"/>
      <c r="AO211" s="183"/>
      <c r="AP211" s="183"/>
      <c r="AQ211" s="183"/>
      <c r="AR211" s="183"/>
      <c r="AS211" s="183"/>
      <c r="AT211" s="183"/>
      <c r="AU211" s="183"/>
      <c r="AV211" s="183"/>
      <c r="AW211" s="183"/>
      <c r="AX211" s="183"/>
      <c r="AY211" s="183"/>
      <c r="AZ211" s="183"/>
      <c r="BA211" s="183"/>
      <c r="BB211" s="183"/>
      <c r="BC211" s="183"/>
      <c r="BD211" s="183"/>
      <c r="BE211" s="183"/>
      <c r="BF211" s="183"/>
      <c r="BG211" s="183"/>
      <c r="BH211" s="183"/>
      <c r="BI211" s="183"/>
    </row>
    <row r="212" spans="2:61" ht="16.5" customHeight="1" thickTop="1" thickBot="1">
      <c r="B212" s="183"/>
      <c r="C212" s="183"/>
      <c r="D212" s="183"/>
      <c r="E212" s="183"/>
      <c r="F212" s="183"/>
      <c r="G212" s="183"/>
      <c r="H212" s="183"/>
      <c r="I212" s="183"/>
      <c r="J212" s="183"/>
      <c r="K212" s="183"/>
      <c r="L212" s="183"/>
      <c r="M212" s="183"/>
      <c r="N212" s="183"/>
      <c r="O212" s="183"/>
      <c r="P212" s="183"/>
      <c r="Q212" s="183"/>
      <c r="R212" s="183"/>
      <c r="S212" s="183"/>
      <c r="T212" s="183"/>
      <c r="U212" s="183"/>
      <c r="V212" s="183"/>
      <c r="W212" s="183"/>
      <c r="X212" s="183"/>
      <c r="Y212" s="183"/>
      <c r="Z212" s="183"/>
      <c r="AA212" s="183"/>
      <c r="AB212" s="183"/>
      <c r="AC212" s="183"/>
      <c r="AD212" s="183"/>
      <c r="AE212" s="183"/>
      <c r="AF212" s="183"/>
      <c r="AG212" s="183"/>
      <c r="AH212" s="183"/>
      <c r="AI212" s="183"/>
      <c r="AJ212" s="183"/>
      <c r="AK212" s="183"/>
      <c r="AL212" s="183"/>
      <c r="AM212" s="183"/>
      <c r="AN212" s="183"/>
      <c r="AO212" s="183"/>
      <c r="AP212" s="183"/>
      <c r="AQ212" s="183"/>
      <c r="AR212" s="183"/>
      <c r="AS212" s="183"/>
      <c r="AT212" s="183"/>
      <c r="AU212" s="183"/>
      <c r="AV212" s="183"/>
      <c r="AW212" s="183"/>
      <c r="AX212" s="183"/>
      <c r="AY212" s="183"/>
      <c r="AZ212" s="183"/>
      <c r="BA212" s="183"/>
      <c r="BB212" s="183"/>
      <c r="BC212" s="183"/>
      <c r="BD212" s="183"/>
      <c r="BE212" s="183"/>
      <c r="BF212" s="183"/>
      <c r="BG212" s="183"/>
      <c r="BH212" s="183"/>
      <c r="BI212" s="183"/>
    </row>
    <row r="213" spans="2:61" ht="16.5" customHeight="1" thickTop="1" thickBot="1">
      <c r="B213" s="183"/>
      <c r="C213" s="183"/>
      <c r="D213" s="183"/>
      <c r="E213" s="183"/>
      <c r="F213" s="183"/>
      <c r="G213" s="183"/>
      <c r="H213" s="183"/>
      <c r="I213" s="183"/>
      <c r="J213" s="183"/>
      <c r="K213" s="183"/>
      <c r="L213" s="183"/>
      <c r="M213" s="183"/>
      <c r="N213" s="183"/>
      <c r="O213" s="183"/>
      <c r="P213" s="183"/>
      <c r="Q213" s="183"/>
      <c r="R213" s="183"/>
      <c r="S213" s="183"/>
      <c r="T213" s="183"/>
      <c r="U213" s="183"/>
      <c r="V213" s="183"/>
      <c r="W213" s="183"/>
      <c r="X213" s="183"/>
      <c r="Y213" s="183"/>
      <c r="Z213" s="183"/>
      <c r="AA213" s="183"/>
      <c r="AB213" s="183"/>
      <c r="AC213" s="183"/>
      <c r="AD213" s="183"/>
      <c r="AE213" s="183"/>
      <c r="AF213" s="183"/>
      <c r="AG213" s="183"/>
      <c r="AH213" s="183"/>
      <c r="AI213" s="183"/>
      <c r="AJ213" s="183"/>
      <c r="AK213" s="183"/>
      <c r="AL213" s="183"/>
      <c r="AM213" s="183"/>
      <c r="AN213" s="183"/>
      <c r="AO213" s="183"/>
      <c r="AP213" s="183"/>
      <c r="AQ213" s="183"/>
      <c r="AR213" s="183"/>
      <c r="AS213" s="183"/>
      <c r="AT213" s="183"/>
      <c r="AU213" s="183"/>
      <c r="AV213" s="183"/>
      <c r="AW213" s="183"/>
      <c r="AX213" s="183"/>
      <c r="AY213" s="183"/>
      <c r="AZ213" s="183"/>
      <c r="BA213" s="183"/>
      <c r="BB213" s="183"/>
      <c r="BC213" s="183"/>
      <c r="BD213" s="183"/>
      <c r="BE213" s="183"/>
      <c r="BF213" s="183"/>
      <c r="BG213" s="183"/>
      <c r="BH213" s="183"/>
      <c r="BI213" s="183"/>
    </row>
    <row r="214" spans="2:61" ht="16.5" customHeight="1" thickTop="1" thickBot="1">
      <c r="B214" s="146"/>
      <c r="C214" s="146"/>
      <c r="D214" s="146"/>
      <c r="E214" s="146"/>
      <c r="F214" s="146"/>
      <c r="G214" s="146"/>
      <c r="H214" s="146"/>
      <c r="I214" s="146"/>
      <c r="J214" s="146"/>
      <c r="K214" s="146"/>
      <c r="L214" s="146"/>
      <c r="M214" s="146"/>
      <c r="N214" s="146"/>
      <c r="O214" s="146"/>
      <c r="P214" s="146"/>
      <c r="Q214" s="146"/>
      <c r="R214" s="146"/>
      <c r="S214" s="146"/>
      <c r="T214" s="146"/>
      <c r="U214" s="146"/>
      <c r="V214" s="146"/>
      <c r="W214" s="146"/>
      <c r="X214" s="146"/>
      <c r="Y214" s="146"/>
      <c r="Z214" s="146"/>
      <c r="AA214" s="146"/>
      <c r="AB214" s="146"/>
      <c r="AC214" s="146"/>
      <c r="AD214" s="146"/>
      <c r="AE214" s="146"/>
      <c r="AF214" s="146"/>
      <c r="AG214" s="146"/>
      <c r="AH214" s="146"/>
      <c r="AI214" s="146"/>
      <c r="AJ214" s="146"/>
      <c r="AK214" s="146"/>
      <c r="AL214" s="146"/>
      <c r="AM214" s="146"/>
      <c r="AN214" s="146"/>
      <c r="AO214" s="146"/>
      <c r="AP214" s="146"/>
      <c r="AQ214" s="146"/>
      <c r="AR214" s="146"/>
      <c r="AS214" s="146"/>
      <c r="AT214" s="146"/>
      <c r="AU214" s="146"/>
      <c r="AV214" s="146"/>
      <c r="AW214" s="146"/>
      <c r="AX214" s="146"/>
      <c r="AY214" s="146"/>
      <c r="AZ214" s="146"/>
      <c r="BA214" s="146"/>
      <c r="BB214" s="146"/>
      <c r="BC214" s="146"/>
      <c r="BD214" s="146"/>
      <c r="BE214" s="146"/>
      <c r="BF214" s="146"/>
      <c r="BG214" s="146"/>
      <c r="BH214" s="146"/>
      <c r="BI214" s="146"/>
    </row>
    <row r="215" spans="2:61" ht="16.5" customHeight="1" thickTop="1" thickBot="1">
      <c r="B215" s="146"/>
      <c r="C215" s="146"/>
      <c r="D215" s="146"/>
      <c r="E215" s="146"/>
      <c r="F215" s="146"/>
      <c r="G215" s="146"/>
      <c r="H215" s="146"/>
      <c r="I215" s="146"/>
      <c r="J215" s="146"/>
      <c r="K215" s="146"/>
      <c r="L215" s="146"/>
      <c r="M215" s="146"/>
      <c r="N215" s="146"/>
      <c r="O215" s="146"/>
      <c r="P215" s="146"/>
      <c r="Q215" s="146"/>
      <c r="R215" s="146"/>
      <c r="S215" s="146"/>
      <c r="T215" s="146"/>
      <c r="U215" s="146"/>
      <c r="V215" s="146"/>
      <c r="W215" s="146"/>
      <c r="X215" s="146"/>
      <c r="Y215" s="146"/>
      <c r="Z215" s="146"/>
      <c r="AA215" s="146"/>
      <c r="AB215" s="146"/>
      <c r="AC215" s="146"/>
      <c r="AD215" s="146"/>
      <c r="AE215" s="146"/>
      <c r="AF215" s="146"/>
      <c r="AG215" s="146"/>
      <c r="AH215" s="146"/>
      <c r="AI215" s="146"/>
      <c r="AJ215" s="146"/>
      <c r="AK215" s="146"/>
      <c r="AL215" s="146"/>
      <c r="AM215" s="146"/>
      <c r="AN215" s="146"/>
      <c r="AO215" s="146"/>
      <c r="AP215" s="146"/>
      <c r="AQ215" s="146"/>
      <c r="AR215" s="146"/>
      <c r="AS215" s="146"/>
      <c r="AT215" s="146"/>
      <c r="AU215" s="146"/>
      <c r="AV215" s="146"/>
      <c r="AW215" s="146"/>
      <c r="AX215" s="146"/>
      <c r="AY215" s="146"/>
      <c r="AZ215" s="146"/>
      <c r="BA215" s="146"/>
      <c r="BB215" s="146"/>
      <c r="BC215" s="146"/>
      <c r="BD215" s="146"/>
      <c r="BE215" s="146"/>
      <c r="BF215" s="146"/>
      <c r="BG215" s="146"/>
      <c r="BH215" s="146"/>
      <c r="BI215" s="146"/>
    </row>
    <row r="216" spans="2:61" ht="15" customHeight="1" thickTop="1" thickBot="1">
      <c r="B216" s="186" t="s">
        <v>65</v>
      </c>
      <c r="C216" s="186"/>
      <c r="D216" s="186"/>
      <c r="E216" s="186"/>
      <c r="F216" s="186"/>
      <c r="G216" s="186"/>
      <c r="H216" s="186" t="s">
        <v>66</v>
      </c>
      <c r="I216" s="186"/>
      <c r="J216" s="186"/>
      <c r="K216" s="186"/>
      <c r="L216" s="186"/>
      <c r="M216" s="186"/>
      <c r="N216" s="186" t="s">
        <v>67</v>
      </c>
      <c r="O216" s="186"/>
      <c r="P216" s="186"/>
      <c r="Q216" s="186"/>
      <c r="R216" s="186"/>
      <c r="S216" s="186"/>
      <c r="T216" s="186" t="s">
        <v>68</v>
      </c>
      <c r="U216" s="186"/>
      <c r="V216" s="186"/>
      <c r="W216" s="186"/>
      <c r="X216" s="186"/>
      <c r="Y216" s="186"/>
      <c r="Z216" s="186"/>
      <c r="AA216" s="186"/>
      <c r="AB216" s="186"/>
      <c r="AC216" s="186"/>
      <c r="AD216" s="186"/>
      <c r="AE216" s="186"/>
      <c r="AF216" s="186"/>
      <c r="AG216" s="186" t="s">
        <v>69</v>
      </c>
      <c r="AH216" s="186"/>
      <c r="AI216" s="186"/>
      <c r="AJ216" s="186"/>
      <c r="AK216" s="186"/>
      <c r="AL216" s="186"/>
      <c r="AM216" s="186"/>
      <c r="AN216" s="186"/>
      <c r="AO216" s="186"/>
      <c r="AP216" s="186" t="s">
        <v>70</v>
      </c>
      <c r="AQ216" s="186"/>
      <c r="AR216" s="186"/>
      <c r="AS216" s="186"/>
      <c r="AT216" s="186"/>
      <c r="AU216" s="186"/>
      <c r="AV216" s="186"/>
      <c r="AW216" s="186"/>
      <c r="AX216" s="186"/>
      <c r="AY216" s="186"/>
      <c r="AZ216" s="187" t="s">
        <v>71</v>
      </c>
      <c r="BA216" s="187"/>
      <c r="BB216" s="187"/>
      <c r="BC216" s="187"/>
      <c r="BD216" s="187"/>
      <c r="BE216" s="187"/>
      <c r="BF216" s="187"/>
      <c r="BG216" s="187"/>
      <c r="BH216" s="187"/>
      <c r="BI216" s="187"/>
    </row>
    <row r="217" spans="2:61" ht="15" customHeight="1" thickTop="1" thickBot="1">
      <c r="B217" s="186"/>
      <c r="C217" s="186"/>
      <c r="D217" s="186"/>
      <c r="E217" s="186"/>
      <c r="F217" s="186"/>
      <c r="G217" s="186"/>
      <c r="H217" s="186"/>
      <c r="I217" s="186"/>
      <c r="J217" s="186"/>
      <c r="K217" s="186"/>
      <c r="L217" s="186"/>
      <c r="M217" s="186"/>
      <c r="N217" s="186"/>
      <c r="O217" s="186"/>
      <c r="P217" s="186"/>
      <c r="Q217" s="186"/>
      <c r="R217" s="186"/>
      <c r="S217" s="186"/>
      <c r="T217" s="186"/>
      <c r="U217" s="186"/>
      <c r="V217" s="186"/>
      <c r="W217" s="186"/>
      <c r="X217" s="186"/>
      <c r="Y217" s="186"/>
      <c r="Z217" s="186"/>
      <c r="AA217" s="186"/>
      <c r="AB217" s="186"/>
      <c r="AC217" s="186"/>
      <c r="AD217" s="186"/>
      <c r="AE217" s="186"/>
      <c r="AF217" s="186"/>
      <c r="AG217" s="186"/>
      <c r="AH217" s="186"/>
      <c r="AI217" s="186"/>
      <c r="AJ217" s="186"/>
      <c r="AK217" s="186"/>
      <c r="AL217" s="186"/>
      <c r="AM217" s="186"/>
      <c r="AN217" s="186"/>
      <c r="AO217" s="186"/>
      <c r="AP217" s="186"/>
      <c r="AQ217" s="186"/>
      <c r="AR217" s="186"/>
      <c r="AS217" s="186"/>
      <c r="AT217" s="186"/>
      <c r="AU217" s="186"/>
      <c r="AV217" s="186"/>
      <c r="AW217" s="186"/>
      <c r="AX217" s="186"/>
      <c r="AY217" s="186"/>
      <c r="AZ217" s="187"/>
      <c r="BA217" s="187"/>
      <c r="BB217" s="187"/>
      <c r="BC217" s="187"/>
      <c r="BD217" s="187"/>
      <c r="BE217" s="187"/>
      <c r="BF217" s="187"/>
      <c r="BG217" s="187"/>
      <c r="BH217" s="187"/>
      <c r="BI217" s="187"/>
    </row>
    <row r="218" spans="2:61" ht="15" customHeight="1" thickTop="1" thickBot="1">
      <c r="B218" s="186"/>
      <c r="C218" s="186"/>
      <c r="D218" s="186"/>
      <c r="E218" s="186"/>
      <c r="F218" s="186"/>
      <c r="G218" s="186"/>
      <c r="H218" s="186"/>
      <c r="I218" s="186"/>
      <c r="J218" s="186"/>
      <c r="K218" s="186"/>
      <c r="L218" s="186"/>
      <c r="M218" s="186"/>
      <c r="N218" s="186"/>
      <c r="O218" s="186"/>
      <c r="P218" s="186"/>
      <c r="Q218" s="186"/>
      <c r="R218" s="186"/>
      <c r="S218" s="186"/>
      <c r="T218" s="186"/>
      <c r="U218" s="186"/>
      <c r="V218" s="186"/>
      <c r="W218" s="186"/>
      <c r="X218" s="186"/>
      <c r="Y218" s="186"/>
      <c r="Z218" s="186"/>
      <c r="AA218" s="186"/>
      <c r="AB218" s="186"/>
      <c r="AC218" s="186"/>
      <c r="AD218" s="186"/>
      <c r="AE218" s="186"/>
      <c r="AF218" s="186"/>
      <c r="AG218" s="186"/>
      <c r="AH218" s="186"/>
      <c r="AI218" s="186"/>
      <c r="AJ218" s="186"/>
      <c r="AK218" s="186"/>
      <c r="AL218" s="186"/>
      <c r="AM218" s="186"/>
      <c r="AN218" s="186"/>
      <c r="AO218" s="186"/>
      <c r="AP218" s="186"/>
      <c r="AQ218" s="186"/>
      <c r="AR218" s="186"/>
      <c r="AS218" s="186"/>
      <c r="AT218" s="186"/>
      <c r="AU218" s="186"/>
      <c r="AV218" s="186"/>
      <c r="AW218" s="186"/>
      <c r="AX218" s="186"/>
      <c r="AY218" s="186"/>
      <c r="AZ218" s="187"/>
      <c r="BA218" s="187"/>
      <c r="BB218" s="187"/>
      <c r="BC218" s="187"/>
      <c r="BD218" s="187"/>
      <c r="BE218" s="187"/>
      <c r="BF218" s="187"/>
      <c r="BG218" s="187"/>
      <c r="BH218" s="187"/>
      <c r="BI218" s="187"/>
    </row>
    <row r="219" spans="2:61" ht="16.5" customHeight="1" thickTop="1" thickBot="1">
      <c r="B219" s="182" t="s">
        <v>129</v>
      </c>
      <c r="C219" s="182"/>
      <c r="D219" s="182"/>
      <c r="E219" s="182"/>
      <c r="F219" s="182"/>
      <c r="G219" s="182"/>
      <c r="H219" s="185" t="s">
        <v>129</v>
      </c>
      <c r="I219" s="185"/>
      <c r="J219" s="185"/>
      <c r="K219" s="185"/>
      <c r="L219" s="185"/>
      <c r="M219" s="185"/>
      <c r="N219" s="182" t="s">
        <v>129</v>
      </c>
      <c r="O219" s="182"/>
      <c r="P219" s="182"/>
      <c r="Q219" s="182"/>
      <c r="R219" s="182"/>
      <c r="S219" s="182"/>
      <c r="T219" s="182" t="s">
        <v>129</v>
      </c>
      <c r="U219" s="182"/>
      <c r="V219" s="182"/>
      <c r="W219" s="182"/>
      <c r="X219" s="182"/>
      <c r="Y219" s="182"/>
      <c r="Z219" s="182"/>
      <c r="AA219" s="182"/>
      <c r="AB219" s="182"/>
      <c r="AC219" s="182"/>
      <c r="AD219" s="182"/>
      <c r="AE219" s="182"/>
      <c r="AF219" s="182"/>
      <c r="AG219" s="182" t="s">
        <v>129</v>
      </c>
      <c r="AH219" s="182"/>
      <c r="AI219" s="182"/>
      <c r="AJ219" s="182"/>
      <c r="AK219" s="182"/>
      <c r="AL219" s="182"/>
      <c r="AM219" s="182"/>
      <c r="AN219" s="182"/>
      <c r="AO219" s="182"/>
      <c r="AP219" s="186" t="s">
        <v>129</v>
      </c>
      <c r="AQ219" s="186"/>
      <c r="AR219" s="186"/>
      <c r="AS219" s="186"/>
      <c r="AT219" s="186"/>
      <c r="AU219" s="186"/>
      <c r="AV219" s="186"/>
      <c r="AW219" s="186"/>
      <c r="AX219" s="186"/>
      <c r="AY219" s="186"/>
      <c r="AZ219" s="182" t="s">
        <v>129</v>
      </c>
      <c r="BA219" s="182"/>
      <c r="BB219" s="182"/>
      <c r="BC219" s="182"/>
      <c r="BD219" s="182"/>
      <c r="BE219" s="182"/>
      <c r="BF219" s="182"/>
      <c r="BG219" s="182"/>
      <c r="BH219" s="182"/>
      <c r="BI219" s="182"/>
    </row>
    <row r="220" spans="2:61" ht="16.5" customHeight="1" thickTop="1" thickBot="1">
      <c r="B220" s="182"/>
      <c r="C220" s="182"/>
      <c r="D220" s="182"/>
      <c r="E220" s="182"/>
      <c r="F220" s="182"/>
      <c r="G220" s="182"/>
      <c r="H220" s="185"/>
      <c r="I220" s="185"/>
      <c r="J220" s="185"/>
      <c r="K220" s="185"/>
      <c r="L220" s="185"/>
      <c r="M220" s="185"/>
      <c r="N220" s="182"/>
      <c r="O220" s="182"/>
      <c r="P220" s="182"/>
      <c r="Q220" s="182"/>
      <c r="R220" s="182"/>
      <c r="S220" s="182"/>
      <c r="T220" s="182"/>
      <c r="U220" s="182"/>
      <c r="V220" s="182"/>
      <c r="W220" s="182"/>
      <c r="X220" s="182"/>
      <c r="Y220" s="182"/>
      <c r="Z220" s="182"/>
      <c r="AA220" s="182"/>
      <c r="AB220" s="182"/>
      <c r="AC220" s="182"/>
      <c r="AD220" s="182"/>
      <c r="AE220" s="182"/>
      <c r="AF220" s="182"/>
      <c r="AG220" s="182"/>
      <c r="AH220" s="182"/>
      <c r="AI220" s="182"/>
      <c r="AJ220" s="182"/>
      <c r="AK220" s="182"/>
      <c r="AL220" s="182"/>
      <c r="AM220" s="182"/>
      <c r="AN220" s="182"/>
      <c r="AO220" s="182"/>
      <c r="AP220" s="186"/>
      <c r="AQ220" s="186"/>
      <c r="AR220" s="186"/>
      <c r="AS220" s="186"/>
      <c r="AT220" s="186"/>
      <c r="AU220" s="186"/>
      <c r="AV220" s="186"/>
      <c r="AW220" s="186"/>
      <c r="AX220" s="186"/>
      <c r="AY220" s="186"/>
      <c r="AZ220" s="182"/>
      <c r="BA220" s="182"/>
      <c r="BB220" s="182"/>
      <c r="BC220" s="182"/>
      <c r="BD220" s="182"/>
      <c r="BE220" s="182"/>
      <c r="BF220" s="182"/>
      <c r="BG220" s="182"/>
      <c r="BH220" s="182"/>
      <c r="BI220" s="182"/>
    </row>
    <row r="221" spans="2:61" ht="16.5" customHeight="1" thickTop="1" thickBot="1">
      <c r="B221" s="182"/>
      <c r="C221" s="182"/>
      <c r="D221" s="182"/>
      <c r="E221" s="182"/>
      <c r="F221" s="182"/>
      <c r="G221" s="182"/>
      <c r="H221" s="185"/>
      <c r="I221" s="185"/>
      <c r="J221" s="185"/>
      <c r="K221" s="185"/>
      <c r="L221" s="185"/>
      <c r="M221" s="185"/>
      <c r="N221" s="182"/>
      <c r="O221" s="182"/>
      <c r="P221" s="182"/>
      <c r="Q221" s="182"/>
      <c r="R221" s="182"/>
      <c r="S221" s="182"/>
      <c r="T221" s="182"/>
      <c r="U221" s="182"/>
      <c r="V221" s="182"/>
      <c r="W221" s="182"/>
      <c r="X221" s="182"/>
      <c r="Y221" s="182"/>
      <c r="Z221" s="182"/>
      <c r="AA221" s="182"/>
      <c r="AB221" s="182"/>
      <c r="AC221" s="182"/>
      <c r="AD221" s="182"/>
      <c r="AE221" s="182"/>
      <c r="AF221" s="182"/>
      <c r="AG221" s="182"/>
      <c r="AH221" s="182"/>
      <c r="AI221" s="182"/>
      <c r="AJ221" s="182"/>
      <c r="AK221" s="182"/>
      <c r="AL221" s="182"/>
      <c r="AM221" s="182"/>
      <c r="AN221" s="182"/>
      <c r="AO221" s="182"/>
      <c r="AP221" s="186"/>
      <c r="AQ221" s="186"/>
      <c r="AR221" s="186"/>
      <c r="AS221" s="186"/>
      <c r="AT221" s="186"/>
      <c r="AU221" s="186"/>
      <c r="AV221" s="186"/>
      <c r="AW221" s="186"/>
      <c r="AX221" s="186"/>
      <c r="AY221" s="186"/>
      <c r="AZ221" s="182"/>
      <c r="BA221" s="182"/>
      <c r="BB221" s="182"/>
      <c r="BC221" s="182"/>
      <c r="BD221" s="182"/>
      <c r="BE221" s="182"/>
      <c r="BF221" s="182"/>
      <c r="BG221" s="182"/>
      <c r="BH221" s="182"/>
      <c r="BI221" s="182"/>
    </row>
    <row r="222" spans="2:61" ht="15.75" customHeight="1" thickTop="1" thickBot="1">
      <c r="B222" s="183" t="s">
        <v>72</v>
      </c>
      <c r="C222" s="183"/>
      <c r="D222" s="183"/>
      <c r="E222" s="183"/>
      <c r="F222" s="183"/>
      <c r="G222" s="183"/>
      <c r="H222" s="183"/>
      <c r="I222" s="183"/>
      <c r="J222" s="183"/>
      <c r="K222" s="183"/>
      <c r="L222" s="183"/>
      <c r="M222" s="183"/>
      <c r="N222" s="183"/>
      <c r="O222" s="183"/>
      <c r="P222" s="183"/>
      <c r="Q222" s="183"/>
      <c r="R222" s="183"/>
      <c r="S222" s="183"/>
      <c r="T222" s="183"/>
      <c r="U222" s="183"/>
      <c r="V222" s="183"/>
      <c r="W222" s="183"/>
      <c r="X222" s="183"/>
      <c r="Y222" s="183"/>
      <c r="Z222" s="183"/>
      <c r="AA222" s="183"/>
      <c r="AB222" s="183"/>
      <c r="AC222" s="183"/>
      <c r="AD222" s="183"/>
      <c r="AE222" s="183"/>
      <c r="AF222" s="183"/>
      <c r="AG222" s="183"/>
      <c r="AH222" s="183"/>
      <c r="AI222" s="183"/>
      <c r="AJ222" s="183"/>
      <c r="AK222" s="183"/>
      <c r="AL222" s="183"/>
      <c r="AM222" s="183"/>
      <c r="AN222" s="183"/>
      <c r="AO222" s="183"/>
      <c r="AP222" s="183"/>
      <c r="AQ222" s="183"/>
      <c r="AR222" s="183"/>
      <c r="AS222" s="183"/>
      <c r="AT222" s="183"/>
      <c r="AU222" s="183"/>
      <c r="AV222" s="183"/>
      <c r="AW222" s="183"/>
      <c r="AX222" s="183"/>
      <c r="AY222" s="183"/>
      <c r="AZ222" s="183"/>
      <c r="BA222" s="183"/>
      <c r="BB222" s="183"/>
      <c r="BC222" s="183"/>
      <c r="BD222" s="183"/>
      <c r="BE222" s="183"/>
      <c r="BF222" s="183"/>
      <c r="BG222" s="183"/>
      <c r="BH222" s="183"/>
      <c r="BI222" s="183"/>
    </row>
    <row r="223" spans="2:61" ht="15" customHeight="1" thickTop="1" thickBot="1">
      <c r="B223" s="183"/>
      <c r="C223" s="183"/>
      <c r="D223" s="183"/>
      <c r="E223" s="183"/>
      <c r="F223" s="183"/>
      <c r="G223" s="183"/>
      <c r="H223" s="183"/>
      <c r="I223" s="183"/>
      <c r="J223" s="183"/>
      <c r="K223" s="183"/>
      <c r="L223" s="183"/>
      <c r="M223" s="183"/>
      <c r="N223" s="183"/>
      <c r="O223" s="183"/>
      <c r="P223" s="183"/>
      <c r="Q223" s="183"/>
      <c r="R223" s="183"/>
      <c r="S223" s="183"/>
      <c r="T223" s="183"/>
      <c r="U223" s="183"/>
      <c r="V223" s="183"/>
      <c r="W223" s="183"/>
      <c r="X223" s="183"/>
      <c r="Y223" s="183"/>
      <c r="Z223" s="183"/>
      <c r="AA223" s="183"/>
      <c r="AB223" s="183"/>
      <c r="AC223" s="183"/>
      <c r="AD223" s="183"/>
      <c r="AE223" s="183"/>
      <c r="AF223" s="183"/>
      <c r="AG223" s="183"/>
      <c r="AH223" s="183"/>
      <c r="AI223" s="183"/>
      <c r="AJ223" s="183"/>
      <c r="AK223" s="183"/>
      <c r="AL223" s="183"/>
      <c r="AM223" s="183"/>
      <c r="AN223" s="183"/>
      <c r="AO223" s="183"/>
      <c r="AP223" s="183"/>
      <c r="AQ223" s="183"/>
      <c r="AR223" s="183"/>
      <c r="AS223" s="183"/>
      <c r="AT223" s="183"/>
      <c r="AU223" s="183"/>
      <c r="AV223" s="183"/>
      <c r="AW223" s="183"/>
      <c r="AX223" s="183"/>
      <c r="AY223" s="183"/>
      <c r="AZ223" s="183"/>
      <c r="BA223" s="183"/>
      <c r="BB223" s="183"/>
      <c r="BC223" s="183"/>
      <c r="BD223" s="183"/>
      <c r="BE223" s="183"/>
      <c r="BF223" s="183"/>
      <c r="BG223" s="183"/>
      <c r="BH223" s="183"/>
      <c r="BI223" s="183"/>
    </row>
    <row r="224" spans="2:61" ht="15" customHeight="1" thickTop="1" thickBot="1">
      <c r="B224" s="183"/>
      <c r="C224" s="183"/>
      <c r="D224" s="183"/>
      <c r="E224" s="183"/>
      <c r="F224" s="183"/>
      <c r="G224" s="183"/>
      <c r="H224" s="183"/>
      <c r="I224" s="183"/>
      <c r="J224" s="183"/>
      <c r="K224" s="183"/>
      <c r="L224" s="183"/>
      <c r="M224" s="183"/>
      <c r="N224" s="183"/>
      <c r="O224" s="183"/>
      <c r="P224" s="183"/>
      <c r="Q224" s="183"/>
      <c r="R224" s="183"/>
      <c r="S224" s="183"/>
      <c r="T224" s="183"/>
      <c r="U224" s="183"/>
      <c r="V224" s="183"/>
      <c r="W224" s="183"/>
      <c r="X224" s="183"/>
      <c r="Y224" s="183"/>
      <c r="Z224" s="183"/>
      <c r="AA224" s="183"/>
      <c r="AB224" s="183"/>
      <c r="AC224" s="183"/>
      <c r="AD224" s="183"/>
      <c r="AE224" s="183"/>
      <c r="AF224" s="183"/>
      <c r="AG224" s="183"/>
      <c r="AH224" s="183"/>
      <c r="AI224" s="183"/>
      <c r="AJ224" s="183"/>
      <c r="AK224" s="183"/>
      <c r="AL224" s="183"/>
      <c r="AM224" s="183"/>
      <c r="AN224" s="183"/>
      <c r="AO224" s="183"/>
      <c r="AP224" s="183"/>
      <c r="AQ224" s="183"/>
      <c r="AR224" s="183"/>
      <c r="AS224" s="183"/>
      <c r="AT224" s="183"/>
      <c r="AU224" s="183"/>
      <c r="AV224" s="183"/>
      <c r="AW224" s="183"/>
      <c r="AX224" s="183"/>
      <c r="AY224" s="183"/>
      <c r="AZ224" s="183"/>
      <c r="BA224" s="183"/>
      <c r="BB224" s="183"/>
      <c r="BC224" s="183"/>
      <c r="BD224" s="183"/>
      <c r="BE224" s="183"/>
      <c r="BF224" s="183"/>
      <c r="BG224" s="183"/>
      <c r="BH224" s="183"/>
      <c r="BI224" s="183"/>
    </row>
    <row r="225" spans="1:63" ht="15.75" customHeight="1" thickTop="1" thickBot="1">
      <c r="B225" s="183"/>
      <c r="C225" s="183"/>
      <c r="D225" s="183"/>
      <c r="E225" s="183"/>
      <c r="F225" s="183"/>
      <c r="G225" s="183"/>
      <c r="H225" s="183"/>
      <c r="I225" s="183"/>
      <c r="J225" s="183"/>
      <c r="K225" s="183"/>
      <c r="L225" s="183"/>
      <c r="M225" s="183"/>
      <c r="N225" s="183"/>
      <c r="O225" s="183"/>
      <c r="P225" s="183"/>
      <c r="Q225" s="183"/>
      <c r="R225" s="183"/>
      <c r="S225" s="183"/>
      <c r="T225" s="183"/>
      <c r="U225" s="183"/>
      <c r="V225" s="183"/>
      <c r="W225" s="183"/>
      <c r="X225" s="183"/>
      <c r="Y225" s="183"/>
      <c r="Z225" s="183"/>
      <c r="AA225" s="183"/>
      <c r="AB225" s="183"/>
      <c r="AC225" s="183"/>
      <c r="AD225" s="183"/>
      <c r="AE225" s="183"/>
      <c r="AF225" s="183"/>
      <c r="AG225" s="183"/>
      <c r="AH225" s="183"/>
      <c r="AI225" s="183"/>
      <c r="AJ225" s="183"/>
      <c r="AK225" s="183"/>
      <c r="AL225" s="183"/>
      <c r="AM225" s="183"/>
      <c r="AN225" s="183"/>
      <c r="AO225" s="183"/>
      <c r="AP225" s="183"/>
      <c r="AQ225" s="183"/>
      <c r="AR225" s="183"/>
      <c r="AS225" s="183"/>
      <c r="AT225" s="183"/>
      <c r="AU225" s="183"/>
      <c r="AV225" s="183"/>
      <c r="AW225" s="183"/>
      <c r="AX225" s="183"/>
      <c r="AY225" s="183"/>
      <c r="AZ225" s="183"/>
      <c r="BA225" s="183"/>
      <c r="BB225" s="183"/>
      <c r="BC225" s="183"/>
      <c r="BD225" s="183"/>
      <c r="BE225" s="183"/>
      <c r="BF225" s="183"/>
      <c r="BG225" s="183"/>
      <c r="BH225" s="183"/>
      <c r="BI225" s="183"/>
    </row>
    <row r="226" spans="1:63" ht="15.75" customHeight="1" thickTop="1" thickBot="1">
      <c r="B226" s="146"/>
      <c r="C226" s="146"/>
      <c r="D226" s="146"/>
      <c r="E226" s="146"/>
      <c r="F226" s="146"/>
      <c r="G226" s="146"/>
      <c r="H226" s="146"/>
      <c r="I226" s="146"/>
      <c r="J226" s="146"/>
      <c r="K226" s="146"/>
      <c r="L226" s="146"/>
      <c r="M226" s="146"/>
      <c r="N226" s="146"/>
      <c r="O226" s="146"/>
      <c r="P226" s="146"/>
      <c r="Q226" s="146"/>
      <c r="R226" s="146"/>
      <c r="S226" s="146"/>
      <c r="T226" s="146"/>
      <c r="U226" s="146"/>
      <c r="V226" s="146"/>
      <c r="W226" s="146"/>
      <c r="X226" s="146"/>
      <c r="Y226" s="146"/>
      <c r="Z226" s="146"/>
      <c r="AA226" s="146"/>
      <c r="AB226" s="146"/>
      <c r="AC226" s="146"/>
      <c r="AD226" s="146"/>
      <c r="AE226" s="146"/>
      <c r="AF226" s="146"/>
      <c r="AG226" s="146"/>
      <c r="AH226" s="146"/>
      <c r="AI226" s="146"/>
      <c r="AJ226" s="146"/>
      <c r="AK226" s="146"/>
      <c r="AL226" s="146"/>
      <c r="AM226" s="146"/>
      <c r="AN226" s="146"/>
      <c r="AO226" s="146"/>
      <c r="AP226" s="146"/>
      <c r="AQ226" s="146"/>
      <c r="AR226" s="146"/>
      <c r="AS226" s="146"/>
      <c r="AT226" s="146"/>
      <c r="AU226" s="146"/>
      <c r="AV226" s="146"/>
      <c r="AW226" s="146"/>
      <c r="AX226" s="146"/>
      <c r="AY226" s="146"/>
      <c r="AZ226" s="146"/>
      <c r="BA226" s="146"/>
      <c r="BB226" s="146"/>
      <c r="BC226" s="146"/>
      <c r="BD226" s="146"/>
      <c r="BE226" s="146"/>
      <c r="BF226" s="146"/>
      <c r="BG226" s="146"/>
      <c r="BH226" s="146"/>
      <c r="BI226" s="146"/>
    </row>
    <row r="227" spans="1:63" ht="15" customHeight="1" thickTop="1" thickBot="1">
      <c r="B227" s="146"/>
      <c r="C227" s="146"/>
      <c r="D227" s="146"/>
      <c r="E227" s="146"/>
      <c r="F227" s="146"/>
      <c r="G227" s="146"/>
      <c r="H227" s="146"/>
      <c r="I227" s="146"/>
      <c r="J227" s="146"/>
      <c r="K227" s="146"/>
      <c r="L227" s="146"/>
      <c r="M227" s="146"/>
      <c r="N227" s="146"/>
      <c r="O227" s="146"/>
      <c r="P227" s="146"/>
      <c r="Q227" s="146"/>
      <c r="R227" s="146"/>
      <c r="S227" s="146"/>
      <c r="T227" s="146"/>
      <c r="U227" s="146"/>
      <c r="V227" s="146"/>
      <c r="W227" s="146"/>
      <c r="X227" s="146"/>
      <c r="Y227" s="146"/>
      <c r="Z227" s="146"/>
      <c r="AA227" s="146"/>
      <c r="AB227" s="146"/>
      <c r="AC227" s="146"/>
      <c r="AD227" s="146"/>
      <c r="AE227" s="146"/>
      <c r="AF227" s="146"/>
      <c r="AG227" s="146"/>
      <c r="AH227" s="146"/>
      <c r="AI227" s="146"/>
      <c r="AJ227" s="146"/>
      <c r="AK227" s="146"/>
      <c r="AL227" s="146"/>
      <c r="AM227" s="146"/>
      <c r="AN227" s="146"/>
      <c r="AO227" s="146"/>
      <c r="AP227" s="146"/>
      <c r="AQ227" s="146"/>
      <c r="AR227" s="146"/>
      <c r="AS227" s="146"/>
      <c r="AT227" s="146"/>
      <c r="AU227" s="146"/>
      <c r="AV227" s="146"/>
      <c r="AW227" s="146"/>
      <c r="AX227" s="146"/>
      <c r="AY227" s="146"/>
      <c r="AZ227" s="146"/>
      <c r="BA227" s="146"/>
      <c r="BB227" s="146"/>
      <c r="BC227" s="146"/>
      <c r="BD227" s="146"/>
      <c r="BE227" s="146"/>
      <c r="BF227" s="146"/>
      <c r="BG227" s="146"/>
      <c r="BH227" s="146"/>
      <c r="BI227" s="146"/>
    </row>
    <row r="228" spans="1:63" ht="15" customHeight="1" thickTop="1" thickBot="1">
      <c r="B228" s="124" t="s">
        <v>73</v>
      </c>
      <c r="C228" s="124"/>
      <c r="D228" s="124"/>
      <c r="E228" s="124"/>
      <c r="F228" s="124"/>
      <c r="G228" s="124"/>
      <c r="H228" s="184" t="s">
        <v>74</v>
      </c>
      <c r="I228" s="184"/>
      <c r="J228" s="184"/>
      <c r="K228" s="184"/>
      <c r="L228" s="184"/>
      <c r="M228" s="184"/>
      <c r="N228" s="124" t="s">
        <v>75</v>
      </c>
      <c r="O228" s="124"/>
      <c r="P228" s="124"/>
      <c r="Q228" s="124"/>
      <c r="R228" s="124"/>
      <c r="S228" s="124"/>
      <c r="T228" s="124" t="s">
        <v>76</v>
      </c>
      <c r="U228" s="124"/>
      <c r="V228" s="124"/>
      <c r="W228" s="124"/>
      <c r="X228" s="124"/>
      <c r="Y228" s="124"/>
      <c r="Z228" s="124"/>
      <c r="AA228" s="124"/>
      <c r="AB228" s="124"/>
      <c r="AC228" s="124"/>
      <c r="AD228" s="124" t="s">
        <v>77</v>
      </c>
      <c r="AE228" s="124"/>
      <c r="AF228" s="124"/>
      <c r="AG228" s="124"/>
      <c r="AH228" s="124"/>
      <c r="AI228" s="124"/>
      <c r="AJ228" s="124" t="s">
        <v>160</v>
      </c>
      <c r="AK228" s="124"/>
      <c r="AL228" s="124"/>
      <c r="AM228" s="124"/>
      <c r="AN228" s="124"/>
      <c r="AO228" s="124"/>
      <c r="AP228" s="124" t="s">
        <v>78</v>
      </c>
      <c r="AQ228" s="124"/>
      <c r="AR228" s="124"/>
      <c r="AS228" s="124"/>
      <c r="AT228" s="124"/>
      <c r="AU228" s="124"/>
      <c r="AV228" s="124" t="s">
        <v>79</v>
      </c>
      <c r="AW228" s="124"/>
      <c r="AX228" s="124"/>
      <c r="AY228" s="124"/>
      <c r="AZ228" s="124"/>
      <c r="BA228" s="124"/>
      <c r="BB228" s="125" t="s">
        <v>80</v>
      </c>
      <c r="BC228" s="125"/>
      <c r="BD228" s="125"/>
      <c r="BE228" s="125"/>
      <c r="BF228" s="125"/>
      <c r="BG228" s="125"/>
      <c r="BH228" s="125"/>
      <c r="BI228" s="125"/>
    </row>
    <row r="229" spans="1:63" ht="15" customHeight="1" thickTop="1" thickBot="1">
      <c r="B229" s="124"/>
      <c r="C229" s="124"/>
      <c r="D229" s="124"/>
      <c r="E229" s="124"/>
      <c r="F229" s="124"/>
      <c r="G229" s="124"/>
      <c r="H229" s="184"/>
      <c r="I229" s="184"/>
      <c r="J229" s="184"/>
      <c r="K229" s="184"/>
      <c r="L229" s="184"/>
      <c r="M229" s="184"/>
      <c r="N229" s="124"/>
      <c r="O229" s="124"/>
      <c r="P229" s="124"/>
      <c r="Q229" s="124"/>
      <c r="R229" s="124"/>
      <c r="S229" s="124"/>
      <c r="T229" s="124"/>
      <c r="U229" s="124"/>
      <c r="V229" s="124"/>
      <c r="W229" s="124"/>
      <c r="X229" s="124"/>
      <c r="Y229" s="124"/>
      <c r="Z229" s="124"/>
      <c r="AA229" s="124"/>
      <c r="AB229" s="124"/>
      <c r="AC229" s="124"/>
      <c r="AD229" s="124"/>
      <c r="AE229" s="124"/>
      <c r="AF229" s="124"/>
      <c r="AG229" s="124"/>
      <c r="AH229" s="124"/>
      <c r="AI229" s="124"/>
      <c r="AJ229" s="124"/>
      <c r="AK229" s="124"/>
      <c r="AL229" s="124"/>
      <c r="AM229" s="124"/>
      <c r="AN229" s="124"/>
      <c r="AO229" s="124"/>
      <c r="AP229" s="124"/>
      <c r="AQ229" s="124"/>
      <c r="AR229" s="124"/>
      <c r="AS229" s="124"/>
      <c r="AT229" s="124"/>
      <c r="AU229" s="124"/>
      <c r="AV229" s="124"/>
      <c r="AW229" s="124"/>
      <c r="AX229" s="124"/>
      <c r="AY229" s="124"/>
      <c r="AZ229" s="124"/>
      <c r="BA229" s="124"/>
      <c r="BB229" s="125"/>
      <c r="BC229" s="125"/>
      <c r="BD229" s="125"/>
      <c r="BE229" s="125"/>
      <c r="BF229" s="125"/>
      <c r="BG229" s="125"/>
      <c r="BH229" s="125"/>
      <c r="BI229" s="125"/>
    </row>
    <row r="230" spans="1:63" ht="15" customHeight="1" thickTop="1" thickBot="1">
      <c r="B230" s="124"/>
      <c r="C230" s="124"/>
      <c r="D230" s="124"/>
      <c r="E230" s="124"/>
      <c r="F230" s="124"/>
      <c r="G230" s="124"/>
      <c r="H230" s="184"/>
      <c r="I230" s="184"/>
      <c r="J230" s="184"/>
      <c r="K230" s="184"/>
      <c r="L230" s="184"/>
      <c r="M230" s="184"/>
      <c r="N230" s="124"/>
      <c r="O230" s="124"/>
      <c r="P230" s="124"/>
      <c r="Q230" s="124"/>
      <c r="R230" s="124"/>
      <c r="S230" s="124"/>
      <c r="T230" s="124"/>
      <c r="U230" s="124"/>
      <c r="V230" s="124"/>
      <c r="W230" s="124"/>
      <c r="X230" s="124"/>
      <c r="Y230" s="124"/>
      <c r="Z230" s="124"/>
      <c r="AA230" s="124"/>
      <c r="AB230" s="124"/>
      <c r="AC230" s="124"/>
      <c r="AD230" s="124"/>
      <c r="AE230" s="124"/>
      <c r="AF230" s="124"/>
      <c r="AG230" s="124"/>
      <c r="AH230" s="124"/>
      <c r="AI230" s="124"/>
      <c r="AJ230" s="124"/>
      <c r="AK230" s="124"/>
      <c r="AL230" s="124"/>
      <c r="AM230" s="124"/>
      <c r="AN230" s="124"/>
      <c r="AO230" s="124"/>
      <c r="AP230" s="124"/>
      <c r="AQ230" s="124"/>
      <c r="AR230" s="124"/>
      <c r="AS230" s="124"/>
      <c r="AT230" s="124"/>
      <c r="AU230" s="124"/>
      <c r="AV230" s="124"/>
      <c r="AW230" s="124"/>
      <c r="AX230" s="124"/>
      <c r="AY230" s="124"/>
      <c r="AZ230" s="124"/>
      <c r="BA230" s="124"/>
      <c r="BB230" s="125"/>
      <c r="BC230" s="125"/>
      <c r="BD230" s="125"/>
      <c r="BE230" s="125"/>
      <c r="BF230" s="125"/>
      <c r="BG230" s="125"/>
      <c r="BH230" s="125"/>
      <c r="BI230" s="125"/>
    </row>
    <row r="231" spans="1:63" ht="15" customHeight="1" thickTop="1" thickBot="1">
      <c r="B231" s="174" t="s">
        <v>129</v>
      </c>
      <c r="C231" s="174"/>
      <c r="D231" s="174"/>
      <c r="E231" s="174"/>
      <c r="F231" s="174"/>
      <c r="G231" s="174"/>
      <c r="H231" s="174" t="str">
        <f>B231</f>
        <v>-</v>
      </c>
      <c r="I231" s="170"/>
      <c r="J231" s="170"/>
      <c r="K231" s="170"/>
      <c r="L231" s="170"/>
      <c r="M231" s="170"/>
      <c r="N231" s="174" t="s">
        <v>129</v>
      </c>
      <c r="O231" s="174"/>
      <c r="P231" s="174"/>
      <c r="Q231" s="174"/>
      <c r="R231" s="174"/>
      <c r="S231" s="174"/>
      <c r="T231" s="181" t="s">
        <v>129</v>
      </c>
      <c r="U231" s="181"/>
      <c r="V231" s="181"/>
      <c r="W231" s="181"/>
      <c r="X231" s="181"/>
      <c r="Y231" s="181"/>
      <c r="Z231" s="181"/>
      <c r="AA231" s="181"/>
      <c r="AB231" s="181"/>
      <c r="AC231" s="181"/>
      <c r="AD231" s="170" t="s">
        <v>129</v>
      </c>
      <c r="AE231" s="170"/>
      <c r="AF231" s="170"/>
      <c r="AG231" s="170"/>
      <c r="AH231" s="170"/>
      <c r="AI231" s="170"/>
      <c r="AJ231" s="181" t="s">
        <v>129</v>
      </c>
      <c r="AK231" s="181"/>
      <c r="AL231" s="181"/>
      <c r="AM231" s="181"/>
      <c r="AN231" s="181"/>
      <c r="AO231" s="181"/>
      <c r="AP231" s="170" t="s">
        <v>129</v>
      </c>
      <c r="AQ231" s="170"/>
      <c r="AR231" s="170"/>
      <c r="AS231" s="170"/>
      <c r="AT231" s="170"/>
      <c r="AU231" s="170"/>
      <c r="AV231" s="170" t="s">
        <v>129</v>
      </c>
      <c r="AW231" s="170"/>
      <c r="AX231" s="170"/>
      <c r="AY231" s="170"/>
      <c r="AZ231" s="170"/>
      <c r="BA231" s="170"/>
      <c r="BB231" s="170" t="s">
        <v>129</v>
      </c>
      <c r="BC231" s="170"/>
      <c r="BD231" s="170"/>
      <c r="BE231" s="170"/>
      <c r="BF231" s="170"/>
      <c r="BG231" s="170"/>
      <c r="BH231" s="170"/>
      <c r="BI231" s="170"/>
    </row>
    <row r="232" spans="1:63" ht="15" customHeight="1" thickTop="1" thickBot="1">
      <c r="B232" s="174"/>
      <c r="C232" s="174"/>
      <c r="D232" s="174"/>
      <c r="E232" s="174"/>
      <c r="F232" s="174"/>
      <c r="G232" s="174"/>
      <c r="H232" s="170"/>
      <c r="I232" s="170"/>
      <c r="J232" s="170"/>
      <c r="K232" s="170"/>
      <c r="L232" s="170"/>
      <c r="M232" s="170"/>
      <c r="N232" s="174"/>
      <c r="O232" s="174"/>
      <c r="P232" s="174"/>
      <c r="Q232" s="174"/>
      <c r="R232" s="174"/>
      <c r="S232" s="174"/>
      <c r="T232" s="181"/>
      <c r="U232" s="181"/>
      <c r="V232" s="181"/>
      <c r="W232" s="181"/>
      <c r="X232" s="181"/>
      <c r="Y232" s="181"/>
      <c r="Z232" s="181"/>
      <c r="AA232" s="181"/>
      <c r="AB232" s="181"/>
      <c r="AC232" s="181"/>
      <c r="AD232" s="170"/>
      <c r="AE232" s="170"/>
      <c r="AF232" s="170"/>
      <c r="AG232" s="170"/>
      <c r="AH232" s="170"/>
      <c r="AI232" s="170"/>
      <c r="AJ232" s="181"/>
      <c r="AK232" s="181"/>
      <c r="AL232" s="181"/>
      <c r="AM232" s="181"/>
      <c r="AN232" s="181"/>
      <c r="AO232" s="181"/>
      <c r="AP232" s="170"/>
      <c r="AQ232" s="170"/>
      <c r="AR232" s="170"/>
      <c r="AS232" s="170"/>
      <c r="AT232" s="170"/>
      <c r="AU232" s="170"/>
      <c r="AV232" s="170"/>
      <c r="AW232" s="170"/>
      <c r="AX232" s="170"/>
      <c r="AY232" s="170"/>
      <c r="AZ232" s="170"/>
      <c r="BA232" s="170"/>
      <c r="BB232" s="170"/>
      <c r="BC232" s="170"/>
      <c r="BD232" s="170"/>
      <c r="BE232" s="170"/>
      <c r="BF232" s="170"/>
      <c r="BG232" s="170"/>
      <c r="BH232" s="170"/>
      <c r="BI232" s="170"/>
    </row>
    <row r="233" spans="1:63" ht="15.75" customHeight="1" thickTop="1" thickBot="1">
      <c r="B233" s="174"/>
      <c r="C233" s="174"/>
      <c r="D233" s="174"/>
      <c r="E233" s="174"/>
      <c r="F233" s="174"/>
      <c r="G233" s="174"/>
      <c r="H233" s="170"/>
      <c r="I233" s="170"/>
      <c r="J233" s="170"/>
      <c r="K233" s="170"/>
      <c r="L233" s="170"/>
      <c r="M233" s="170"/>
      <c r="N233" s="174"/>
      <c r="O233" s="174"/>
      <c r="P233" s="174"/>
      <c r="Q233" s="174"/>
      <c r="R233" s="174"/>
      <c r="S233" s="174"/>
      <c r="T233" s="181"/>
      <c r="U233" s="181"/>
      <c r="V233" s="181"/>
      <c r="W233" s="181"/>
      <c r="X233" s="181"/>
      <c r="Y233" s="181"/>
      <c r="Z233" s="181"/>
      <c r="AA233" s="181"/>
      <c r="AB233" s="181"/>
      <c r="AC233" s="181"/>
      <c r="AD233" s="170"/>
      <c r="AE233" s="170"/>
      <c r="AF233" s="170"/>
      <c r="AG233" s="170"/>
      <c r="AH233" s="170"/>
      <c r="AI233" s="170"/>
      <c r="AJ233" s="181"/>
      <c r="AK233" s="181"/>
      <c r="AL233" s="181"/>
      <c r="AM233" s="181"/>
      <c r="AN233" s="181"/>
      <c r="AO233" s="181"/>
      <c r="AP233" s="170"/>
      <c r="AQ233" s="170"/>
      <c r="AR233" s="170"/>
      <c r="AS233" s="170"/>
      <c r="AT233" s="170"/>
      <c r="AU233" s="170"/>
      <c r="AV233" s="170"/>
      <c r="AW233" s="170"/>
      <c r="AX233" s="170"/>
      <c r="AY233" s="170"/>
      <c r="AZ233" s="170"/>
      <c r="BA233" s="170"/>
      <c r="BB233" s="170"/>
      <c r="BC233" s="170"/>
      <c r="BD233" s="170"/>
      <c r="BE233" s="170"/>
      <c r="BF233" s="170"/>
      <c r="BG233" s="170"/>
      <c r="BH233" s="170"/>
      <c r="BI233" s="170"/>
      <c r="BJ233" s="3"/>
      <c r="BK233" s="3"/>
    </row>
    <row r="234" spans="1:63" ht="15.75" customHeight="1" thickTop="1" thickBot="1">
      <c r="A234" s="3"/>
      <c r="B234" s="179"/>
      <c r="C234" s="179"/>
      <c r="D234" s="179"/>
      <c r="E234" s="179"/>
      <c r="F234" s="179"/>
      <c r="G234" s="179"/>
      <c r="H234" s="179"/>
      <c r="I234" s="179"/>
      <c r="J234" s="179"/>
      <c r="K234" s="179"/>
      <c r="L234" s="179"/>
      <c r="M234" s="179"/>
      <c r="N234" s="179"/>
      <c r="O234" s="179"/>
      <c r="P234" s="179"/>
      <c r="Q234" s="179"/>
      <c r="R234" s="179"/>
      <c r="S234" s="179"/>
      <c r="T234" s="179"/>
      <c r="U234" s="179"/>
      <c r="V234" s="179"/>
      <c r="W234" s="179"/>
      <c r="X234" s="179"/>
      <c r="Y234" s="179"/>
      <c r="Z234" s="179"/>
      <c r="AA234" s="179"/>
      <c r="AB234" s="179"/>
      <c r="AC234" s="179"/>
      <c r="AD234" s="179"/>
      <c r="AE234" s="179"/>
      <c r="AF234" s="179"/>
      <c r="AG234" s="179"/>
      <c r="AH234" s="179"/>
      <c r="AI234" s="179"/>
      <c r="AJ234" s="179"/>
      <c r="AK234" s="179"/>
      <c r="AL234" s="179"/>
      <c r="AM234" s="179"/>
      <c r="AN234" s="179"/>
      <c r="AO234" s="179"/>
      <c r="AP234" s="179"/>
      <c r="AQ234" s="179"/>
      <c r="AR234" s="179"/>
      <c r="AS234" s="179"/>
      <c r="AT234" s="179"/>
      <c r="AU234" s="179"/>
      <c r="AV234" s="179"/>
      <c r="AW234" s="179"/>
      <c r="AX234" s="179"/>
      <c r="AY234" s="179"/>
      <c r="AZ234" s="179"/>
      <c r="BA234" s="179"/>
      <c r="BB234" s="179"/>
      <c r="BC234" s="179"/>
      <c r="BD234" s="179"/>
      <c r="BE234" s="179"/>
      <c r="BF234" s="179"/>
      <c r="BG234" s="179"/>
      <c r="BH234" s="179"/>
      <c r="BI234" s="179"/>
      <c r="BJ234" s="3"/>
      <c r="BK234" s="3"/>
    </row>
    <row r="235" spans="1:63" ht="15" customHeight="1" thickTop="1" thickBot="1">
      <c r="A235" s="3"/>
      <c r="B235" s="179"/>
      <c r="C235" s="179"/>
      <c r="D235" s="179"/>
      <c r="E235" s="179"/>
      <c r="F235" s="179"/>
      <c r="G235" s="179"/>
      <c r="H235" s="179"/>
      <c r="I235" s="179"/>
      <c r="J235" s="179"/>
      <c r="K235" s="179"/>
      <c r="L235" s="179"/>
      <c r="M235" s="179"/>
      <c r="N235" s="179"/>
      <c r="O235" s="179"/>
      <c r="P235" s="179"/>
      <c r="Q235" s="179"/>
      <c r="R235" s="179"/>
      <c r="S235" s="179"/>
      <c r="T235" s="179"/>
      <c r="U235" s="179"/>
      <c r="V235" s="179"/>
      <c r="W235" s="179"/>
      <c r="X235" s="179"/>
      <c r="Y235" s="179"/>
      <c r="Z235" s="179"/>
      <c r="AA235" s="179"/>
      <c r="AB235" s="179"/>
      <c r="AC235" s="179"/>
      <c r="AD235" s="179"/>
      <c r="AE235" s="179"/>
      <c r="AF235" s="179"/>
      <c r="AG235" s="179"/>
      <c r="AH235" s="179"/>
      <c r="AI235" s="179"/>
      <c r="AJ235" s="179"/>
      <c r="AK235" s="179"/>
      <c r="AL235" s="179"/>
      <c r="AM235" s="179"/>
      <c r="AN235" s="179"/>
      <c r="AO235" s="179"/>
      <c r="AP235" s="179"/>
      <c r="AQ235" s="179"/>
      <c r="AR235" s="179"/>
      <c r="AS235" s="179"/>
      <c r="AT235" s="179"/>
      <c r="AU235" s="179"/>
      <c r="AV235" s="179"/>
      <c r="AW235" s="179"/>
      <c r="AX235" s="179"/>
      <c r="AY235" s="179"/>
      <c r="AZ235" s="179"/>
      <c r="BA235" s="179"/>
      <c r="BB235" s="179"/>
      <c r="BC235" s="179"/>
      <c r="BD235" s="179"/>
      <c r="BE235" s="179"/>
      <c r="BF235" s="179"/>
      <c r="BG235" s="179"/>
      <c r="BH235" s="179"/>
      <c r="BI235" s="179"/>
      <c r="BJ235" s="3"/>
      <c r="BK235" s="3"/>
    </row>
    <row r="236" spans="1:63" ht="15" customHeight="1" thickTop="1" thickBot="1">
      <c r="A236" s="3"/>
      <c r="B236" s="157" t="s">
        <v>81</v>
      </c>
      <c r="C236" s="158"/>
      <c r="D236" s="158"/>
      <c r="E236" s="158"/>
      <c r="F236" s="158"/>
      <c r="G236" s="158"/>
      <c r="H236" s="158"/>
      <c r="I236" s="158"/>
      <c r="J236" s="158"/>
      <c r="K236" s="158"/>
      <c r="L236" s="158"/>
      <c r="M236" s="158"/>
      <c r="N236" s="158"/>
      <c r="O236" s="158"/>
      <c r="P236" s="158"/>
      <c r="Q236" s="158"/>
      <c r="R236" s="158"/>
      <c r="S236" s="158"/>
      <c r="T236" s="158"/>
      <c r="U236" s="158"/>
      <c r="V236" s="159"/>
      <c r="W236" s="180" t="s">
        <v>82</v>
      </c>
      <c r="X236" s="180"/>
      <c r="Y236" s="180"/>
      <c r="Z236" s="180"/>
      <c r="AA236" s="180"/>
      <c r="AB236" s="180"/>
      <c r="AC236" s="180"/>
      <c r="AD236" s="180"/>
      <c r="AE236" s="180"/>
      <c r="AF236" s="180"/>
      <c r="AG236" s="180"/>
      <c r="AH236" s="180"/>
      <c r="AI236" s="180"/>
      <c r="AJ236" s="180"/>
      <c r="AK236" s="180"/>
      <c r="AL236" s="180"/>
      <c r="AM236" s="180"/>
      <c r="AN236" s="180"/>
      <c r="AO236" s="180"/>
      <c r="AP236" s="180"/>
      <c r="AQ236" s="180"/>
      <c r="AR236" s="180" t="s">
        <v>83</v>
      </c>
      <c r="AS236" s="180"/>
      <c r="AT236" s="180"/>
      <c r="AU236" s="180"/>
      <c r="AV236" s="180"/>
      <c r="AW236" s="180"/>
      <c r="AX236" s="180"/>
      <c r="AY236" s="180"/>
      <c r="AZ236" s="180"/>
      <c r="BA236" s="180"/>
      <c r="BB236" s="180"/>
      <c r="BC236" s="180"/>
      <c r="BD236" s="180"/>
      <c r="BE236" s="180"/>
      <c r="BF236" s="180"/>
      <c r="BG236" s="180"/>
      <c r="BH236" s="180"/>
      <c r="BI236" s="180"/>
      <c r="BJ236" s="3"/>
      <c r="BK236" s="3"/>
    </row>
    <row r="237" spans="1:63" ht="15.75" customHeight="1" thickTop="1" thickBot="1">
      <c r="A237" s="3"/>
      <c r="B237" s="163"/>
      <c r="C237" s="164"/>
      <c r="D237" s="164"/>
      <c r="E237" s="164"/>
      <c r="F237" s="164"/>
      <c r="G237" s="164"/>
      <c r="H237" s="164"/>
      <c r="I237" s="164"/>
      <c r="J237" s="164"/>
      <c r="K237" s="164"/>
      <c r="L237" s="164"/>
      <c r="M237" s="164"/>
      <c r="N237" s="164"/>
      <c r="O237" s="164"/>
      <c r="P237" s="164"/>
      <c r="Q237" s="164"/>
      <c r="R237" s="164"/>
      <c r="S237" s="164"/>
      <c r="T237" s="164"/>
      <c r="U237" s="164"/>
      <c r="V237" s="165"/>
      <c r="W237" s="180"/>
      <c r="X237" s="180"/>
      <c r="Y237" s="180"/>
      <c r="Z237" s="180"/>
      <c r="AA237" s="180"/>
      <c r="AB237" s="180"/>
      <c r="AC237" s="180"/>
      <c r="AD237" s="180"/>
      <c r="AE237" s="180"/>
      <c r="AF237" s="180"/>
      <c r="AG237" s="180"/>
      <c r="AH237" s="180"/>
      <c r="AI237" s="180"/>
      <c r="AJ237" s="180"/>
      <c r="AK237" s="180"/>
      <c r="AL237" s="180"/>
      <c r="AM237" s="180"/>
      <c r="AN237" s="180"/>
      <c r="AO237" s="180"/>
      <c r="AP237" s="180"/>
      <c r="AQ237" s="180"/>
      <c r="AR237" s="180"/>
      <c r="AS237" s="180"/>
      <c r="AT237" s="180"/>
      <c r="AU237" s="180"/>
      <c r="AV237" s="180"/>
      <c r="AW237" s="180"/>
      <c r="AX237" s="180"/>
      <c r="AY237" s="180"/>
      <c r="AZ237" s="180"/>
      <c r="BA237" s="180"/>
      <c r="BB237" s="180"/>
      <c r="BC237" s="180"/>
      <c r="BD237" s="180"/>
      <c r="BE237" s="180"/>
      <c r="BF237" s="180"/>
      <c r="BG237" s="180"/>
      <c r="BH237" s="180"/>
      <c r="BI237" s="180"/>
      <c r="BJ237" s="3"/>
      <c r="BK237" s="3"/>
    </row>
    <row r="238" spans="1:63" ht="16.5" customHeight="1" thickTop="1" thickBot="1">
      <c r="A238" s="3"/>
      <c r="B238" s="146"/>
      <c r="C238" s="146"/>
      <c r="D238" s="146"/>
      <c r="E238" s="146"/>
      <c r="F238" s="146"/>
      <c r="G238" s="146"/>
      <c r="H238" s="146"/>
      <c r="I238" s="146"/>
      <c r="J238" s="146"/>
      <c r="K238" s="146"/>
      <c r="L238" s="146"/>
      <c r="M238" s="146"/>
      <c r="N238" s="146"/>
      <c r="O238" s="146"/>
      <c r="P238" s="146"/>
      <c r="Q238" s="146"/>
      <c r="R238" s="146"/>
      <c r="S238" s="146"/>
      <c r="T238" s="146"/>
      <c r="U238" s="146"/>
      <c r="V238" s="146"/>
      <c r="W238" s="146"/>
      <c r="X238" s="146"/>
      <c r="Y238" s="146"/>
      <c r="Z238" s="146"/>
      <c r="AA238" s="146"/>
      <c r="AB238" s="146"/>
      <c r="AC238" s="146"/>
      <c r="AD238" s="146"/>
      <c r="AE238" s="146"/>
      <c r="AF238" s="146"/>
      <c r="AG238" s="146"/>
      <c r="AH238" s="146"/>
      <c r="AI238" s="146"/>
      <c r="AJ238" s="146"/>
      <c r="AK238" s="146"/>
      <c r="AL238" s="146"/>
      <c r="AM238" s="146"/>
      <c r="AN238" s="146"/>
      <c r="AO238" s="146"/>
      <c r="AP238" s="146"/>
      <c r="AQ238" s="146"/>
      <c r="AR238" s="146"/>
      <c r="AS238" s="146"/>
      <c r="AT238" s="146"/>
      <c r="AU238" s="146"/>
      <c r="AV238" s="146"/>
      <c r="AW238" s="146"/>
      <c r="AX238" s="146"/>
      <c r="AY238" s="146"/>
      <c r="AZ238" s="146"/>
      <c r="BA238" s="146"/>
      <c r="BB238" s="146"/>
      <c r="BC238" s="146"/>
      <c r="BD238" s="146"/>
      <c r="BE238" s="146"/>
      <c r="BF238" s="146"/>
      <c r="BG238" s="146"/>
      <c r="BH238" s="146"/>
      <c r="BI238" s="146"/>
      <c r="BJ238" s="3"/>
      <c r="BK238" s="3"/>
    </row>
    <row r="239" spans="1:63" ht="16.5" customHeight="1" thickTop="1" thickBot="1">
      <c r="A239" s="3"/>
      <c r="B239" s="146"/>
      <c r="C239" s="146"/>
      <c r="D239" s="146"/>
      <c r="E239" s="146"/>
      <c r="F239" s="146"/>
      <c r="G239" s="146"/>
      <c r="H239" s="146"/>
      <c r="I239" s="146"/>
      <c r="J239" s="146"/>
      <c r="K239" s="146"/>
      <c r="L239" s="146"/>
      <c r="M239" s="146"/>
      <c r="N239" s="146"/>
      <c r="O239" s="146"/>
      <c r="P239" s="146"/>
      <c r="Q239" s="146"/>
      <c r="R239" s="146"/>
      <c r="S239" s="146"/>
      <c r="T239" s="146"/>
      <c r="U239" s="146"/>
      <c r="V239" s="146"/>
      <c r="W239" s="146"/>
      <c r="X239" s="146"/>
      <c r="Y239" s="146"/>
      <c r="Z239" s="146"/>
      <c r="AA239" s="146"/>
      <c r="AB239" s="146"/>
      <c r="AC239" s="146"/>
      <c r="AD239" s="146"/>
      <c r="AE239" s="146"/>
      <c r="AF239" s="146"/>
      <c r="AG239" s="146"/>
      <c r="AH239" s="146"/>
      <c r="AI239" s="146"/>
      <c r="AJ239" s="146"/>
      <c r="AK239" s="146"/>
      <c r="AL239" s="146"/>
      <c r="AM239" s="146"/>
      <c r="AN239" s="146"/>
      <c r="AO239" s="146"/>
      <c r="AP239" s="146"/>
      <c r="AQ239" s="146"/>
      <c r="AR239" s="146"/>
      <c r="AS239" s="146"/>
      <c r="AT239" s="146"/>
      <c r="AU239" s="146"/>
      <c r="AV239" s="146"/>
      <c r="AW239" s="146"/>
      <c r="AX239" s="146"/>
      <c r="AY239" s="146"/>
      <c r="AZ239" s="146"/>
      <c r="BA239" s="146"/>
      <c r="BB239" s="146"/>
      <c r="BC239" s="146"/>
      <c r="BD239" s="146"/>
      <c r="BE239" s="146"/>
      <c r="BF239" s="146"/>
      <c r="BG239" s="146"/>
      <c r="BH239" s="146"/>
      <c r="BI239" s="146"/>
      <c r="BJ239" s="3"/>
      <c r="BK239" s="3"/>
    </row>
    <row r="240" spans="1:63" ht="51.75" customHeight="1" thickTop="1" thickBot="1">
      <c r="A240" s="3"/>
      <c r="B240" s="155" t="s">
        <v>84</v>
      </c>
      <c r="C240" s="155"/>
      <c r="D240" s="155"/>
      <c r="E240" s="155"/>
      <c r="F240" s="155"/>
      <c r="G240" s="155"/>
      <c r="H240" s="155" t="s">
        <v>85</v>
      </c>
      <c r="I240" s="155"/>
      <c r="J240" s="155"/>
      <c r="K240" s="155" t="s">
        <v>86</v>
      </c>
      <c r="L240" s="155"/>
      <c r="M240" s="155"/>
      <c r="N240" s="155" t="s">
        <v>86</v>
      </c>
      <c r="O240" s="155"/>
      <c r="P240" s="155"/>
      <c r="Q240" s="155" t="s">
        <v>86</v>
      </c>
      <c r="R240" s="155"/>
      <c r="S240" s="155"/>
      <c r="T240" s="155" t="s">
        <v>86</v>
      </c>
      <c r="U240" s="155"/>
      <c r="V240" s="155"/>
      <c r="W240" s="155" t="s">
        <v>84</v>
      </c>
      <c r="X240" s="155"/>
      <c r="Y240" s="155"/>
      <c r="Z240" s="155"/>
      <c r="AA240" s="155"/>
      <c r="AB240" s="155" t="s">
        <v>85</v>
      </c>
      <c r="AC240" s="155"/>
      <c r="AD240" s="155"/>
      <c r="AE240" s="156" t="s">
        <v>87</v>
      </c>
      <c r="AF240" s="156"/>
      <c r="AG240" s="156"/>
      <c r="AH240" s="156"/>
      <c r="AI240" s="156" t="s">
        <v>88</v>
      </c>
      <c r="AJ240" s="156"/>
      <c r="AK240" s="156"/>
      <c r="AL240" s="156" t="s">
        <v>185</v>
      </c>
      <c r="AM240" s="156"/>
      <c r="AN240" s="156"/>
      <c r="AO240" s="156" t="s">
        <v>186</v>
      </c>
      <c r="AP240" s="156"/>
      <c r="AQ240" s="156"/>
      <c r="AR240" s="156" t="s">
        <v>84</v>
      </c>
      <c r="AS240" s="156"/>
      <c r="AT240" s="156"/>
      <c r="AU240" s="156"/>
      <c r="AV240" s="156"/>
      <c r="AW240" s="156" t="s">
        <v>85</v>
      </c>
      <c r="AX240" s="156"/>
      <c r="AY240" s="156"/>
      <c r="AZ240" s="156" t="s">
        <v>89</v>
      </c>
      <c r="BA240" s="156"/>
      <c r="BB240" s="156"/>
      <c r="BC240" s="175" t="s">
        <v>185</v>
      </c>
      <c r="BD240" s="176"/>
      <c r="BE240" s="176"/>
      <c r="BF240" s="177"/>
      <c r="BG240" s="156" t="s">
        <v>186</v>
      </c>
      <c r="BH240" s="156"/>
      <c r="BI240" s="156"/>
      <c r="BJ240" s="3"/>
      <c r="BK240" s="3"/>
    </row>
    <row r="241" spans="1:63" ht="15" customHeight="1" thickTop="1" thickBot="1">
      <c r="A241" s="3"/>
      <c r="B241" s="87" t="s">
        <v>126</v>
      </c>
      <c r="C241" s="88"/>
      <c r="D241" s="88"/>
      <c r="E241" s="88"/>
      <c r="F241" s="88"/>
      <c r="G241" s="89"/>
      <c r="H241" s="178">
        <f>B260+E260+Q260+Z260+W260</f>
        <v>0</v>
      </c>
      <c r="I241" s="178"/>
      <c r="J241" s="178"/>
      <c r="K241" s="87">
        <v>100</v>
      </c>
      <c r="L241" s="88"/>
      <c r="M241" s="89"/>
      <c r="N241" s="87">
        <v>80</v>
      </c>
      <c r="O241" s="88"/>
      <c r="P241" s="89"/>
      <c r="Q241" s="87">
        <v>80</v>
      </c>
      <c r="R241" s="88"/>
      <c r="S241" s="89"/>
      <c r="T241" s="87" t="s">
        <v>129</v>
      </c>
      <c r="U241" s="88"/>
      <c r="V241" s="89"/>
      <c r="W241" s="124" t="s">
        <v>90</v>
      </c>
      <c r="X241" s="124"/>
      <c r="Y241" s="124"/>
      <c r="Z241" s="124"/>
      <c r="AA241" s="124"/>
      <c r="AB241" s="173">
        <f>H241</f>
        <v>0</v>
      </c>
      <c r="AC241" s="173"/>
      <c r="AD241" s="173"/>
      <c r="AE241" s="562" t="s">
        <v>214</v>
      </c>
      <c r="AF241" s="562"/>
      <c r="AG241" s="562"/>
      <c r="AH241" s="562"/>
      <c r="AI241" s="561">
        <v>2.4</v>
      </c>
      <c r="AJ241" s="561"/>
      <c r="AK241" s="561"/>
      <c r="AL241" s="145" t="str">
        <f>CONCATENATE(MAX(M75:AB77),"/",MAX(M75:AB77)-0.01)</f>
        <v>1.16/1.15</v>
      </c>
      <c r="AM241" s="170"/>
      <c r="AN241" s="170"/>
      <c r="AO241" s="561">
        <v>1.65</v>
      </c>
      <c r="AP241" s="561"/>
      <c r="AQ241" s="561"/>
      <c r="AR241" s="124" t="s">
        <v>136</v>
      </c>
      <c r="AS241" s="124"/>
      <c r="AT241" s="124"/>
      <c r="AU241" s="124"/>
      <c r="AV241" s="124"/>
      <c r="AW241" s="169" t="s">
        <v>129</v>
      </c>
      <c r="AX241" s="124"/>
      <c r="AY241" s="124"/>
      <c r="AZ241" s="172" t="s">
        <v>129</v>
      </c>
      <c r="BA241" s="172"/>
      <c r="BB241" s="172"/>
      <c r="BC241" s="171" t="s">
        <v>129</v>
      </c>
      <c r="BD241" s="171"/>
      <c r="BE241" s="171"/>
      <c r="BF241" s="171"/>
      <c r="BG241" s="172" t="s">
        <v>129</v>
      </c>
      <c r="BH241" s="172"/>
      <c r="BI241" s="172"/>
      <c r="BJ241" s="3"/>
      <c r="BK241" s="3"/>
    </row>
    <row r="242" spans="1:63" ht="15" customHeight="1" thickTop="1" thickBot="1">
      <c r="A242" s="3"/>
      <c r="B242" s="90"/>
      <c r="C242" s="91"/>
      <c r="D242" s="91"/>
      <c r="E242" s="91"/>
      <c r="F242" s="91"/>
      <c r="G242" s="92"/>
      <c r="H242" s="178"/>
      <c r="I242" s="178"/>
      <c r="J242" s="178"/>
      <c r="K242" s="90"/>
      <c r="L242" s="91"/>
      <c r="M242" s="92"/>
      <c r="N242" s="90"/>
      <c r="O242" s="91"/>
      <c r="P242" s="92"/>
      <c r="Q242" s="90"/>
      <c r="R242" s="91"/>
      <c r="S242" s="92"/>
      <c r="T242" s="90"/>
      <c r="U242" s="91"/>
      <c r="V242" s="92"/>
      <c r="W242" s="124"/>
      <c r="X242" s="124"/>
      <c r="Y242" s="124"/>
      <c r="Z242" s="124"/>
      <c r="AA242" s="124"/>
      <c r="AB242" s="173"/>
      <c r="AC242" s="173"/>
      <c r="AD242" s="173"/>
      <c r="AE242" s="562"/>
      <c r="AF242" s="562"/>
      <c r="AG242" s="562"/>
      <c r="AH242" s="562"/>
      <c r="AI242" s="561"/>
      <c r="AJ242" s="561"/>
      <c r="AK242" s="561"/>
      <c r="AL242" s="170"/>
      <c r="AM242" s="170"/>
      <c r="AN242" s="170"/>
      <c r="AO242" s="561"/>
      <c r="AP242" s="561"/>
      <c r="AQ242" s="561"/>
      <c r="AR242" s="124"/>
      <c r="AS242" s="124"/>
      <c r="AT242" s="124"/>
      <c r="AU242" s="124"/>
      <c r="AV242" s="124"/>
      <c r="AW242" s="124"/>
      <c r="AX242" s="124"/>
      <c r="AY242" s="124"/>
      <c r="AZ242" s="172"/>
      <c r="BA242" s="172"/>
      <c r="BB242" s="172"/>
      <c r="BC242" s="171"/>
      <c r="BD242" s="171"/>
      <c r="BE242" s="171"/>
      <c r="BF242" s="171"/>
      <c r="BG242" s="172"/>
      <c r="BH242" s="172"/>
      <c r="BI242" s="172"/>
      <c r="BJ242" s="3"/>
      <c r="BK242" s="3"/>
    </row>
    <row r="243" spans="1:63" ht="15" customHeight="1" thickTop="1" thickBot="1">
      <c r="A243" s="3"/>
      <c r="B243" s="90"/>
      <c r="C243" s="91"/>
      <c r="D243" s="91"/>
      <c r="E243" s="91"/>
      <c r="F243" s="91"/>
      <c r="G243" s="92"/>
      <c r="H243" s="178"/>
      <c r="I243" s="178"/>
      <c r="J243" s="178"/>
      <c r="K243" s="90"/>
      <c r="L243" s="91"/>
      <c r="M243" s="92"/>
      <c r="N243" s="90"/>
      <c r="O243" s="91"/>
      <c r="P243" s="92"/>
      <c r="Q243" s="90"/>
      <c r="R243" s="91"/>
      <c r="S243" s="92"/>
      <c r="T243" s="90"/>
      <c r="U243" s="91"/>
      <c r="V243" s="92"/>
      <c r="W243" s="124"/>
      <c r="X243" s="124"/>
      <c r="Y243" s="124"/>
      <c r="Z243" s="124"/>
      <c r="AA243" s="124"/>
      <c r="AB243" s="173"/>
      <c r="AC243" s="173"/>
      <c r="AD243" s="173"/>
      <c r="AE243" s="562"/>
      <c r="AF243" s="562"/>
      <c r="AG243" s="562"/>
      <c r="AH243" s="562"/>
      <c r="AI243" s="561"/>
      <c r="AJ243" s="561"/>
      <c r="AK243" s="561"/>
      <c r="AL243" s="170"/>
      <c r="AM243" s="170"/>
      <c r="AN243" s="170"/>
      <c r="AO243" s="561"/>
      <c r="AP243" s="561"/>
      <c r="AQ243" s="561"/>
      <c r="AR243" s="124"/>
      <c r="AS243" s="124"/>
      <c r="AT243" s="124"/>
      <c r="AU243" s="124"/>
      <c r="AV243" s="124"/>
      <c r="AW243" s="124"/>
      <c r="AX243" s="124"/>
      <c r="AY243" s="124"/>
      <c r="AZ243" s="172"/>
      <c r="BA243" s="172"/>
      <c r="BB243" s="172"/>
      <c r="BC243" s="171"/>
      <c r="BD243" s="171"/>
      <c r="BE243" s="171"/>
      <c r="BF243" s="171"/>
      <c r="BG243" s="172"/>
      <c r="BH243" s="172"/>
      <c r="BI243" s="172"/>
      <c r="BJ243" s="3"/>
      <c r="BK243" s="3"/>
    </row>
    <row r="244" spans="1:63" ht="15" customHeight="1" thickTop="1" thickBot="1">
      <c r="A244" s="3"/>
      <c r="B244" s="93"/>
      <c r="C244" s="94"/>
      <c r="D244" s="94"/>
      <c r="E244" s="94"/>
      <c r="F244" s="94"/>
      <c r="G244" s="95"/>
      <c r="H244" s="178"/>
      <c r="I244" s="178"/>
      <c r="J244" s="178"/>
      <c r="K244" s="93"/>
      <c r="L244" s="94"/>
      <c r="M244" s="95"/>
      <c r="N244" s="93"/>
      <c r="O244" s="94"/>
      <c r="P244" s="95"/>
      <c r="Q244" s="93"/>
      <c r="R244" s="94"/>
      <c r="S244" s="95"/>
      <c r="T244" s="93"/>
      <c r="U244" s="94"/>
      <c r="V244" s="95"/>
      <c r="W244" s="124"/>
      <c r="X244" s="124"/>
      <c r="Y244" s="124"/>
      <c r="Z244" s="124"/>
      <c r="AA244" s="124"/>
      <c r="AB244" s="173"/>
      <c r="AC244" s="173"/>
      <c r="AD244" s="173"/>
      <c r="AE244" s="562"/>
      <c r="AF244" s="562"/>
      <c r="AG244" s="562"/>
      <c r="AH244" s="562"/>
      <c r="AI244" s="561"/>
      <c r="AJ244" s="561"/>
      <c r="AK244" s="561"/>
      <c r="AL244" s="170"/>
      <c r="AM244" s="170"/>
      <c r="AN244" s="170"/>
      <c r="AO244" s="561"/>
      <c r="AP244" s="561"/>
      <c r="AQ244" s="561"/>
      <c r="AR244" s="124"/>
      <c r="AS244" s="124"/>
      <c r="AT244" s="124"/>
      <c r="AU244" s="124"/>
      <c r="AV244" s="124"/>
      <c r="AW244" s="124"/>
      <c r="AX244" s="124"/>
      <c r="AY244" s="124"/>
      <c r="AZ244" s="172"/>
      <c r="BA244" s="172"/>
      <c r="BB244" s="172"/>
      <c r="BC244" s="171"/>
      <c r="BD244" s="171"/>
      <c r="BE244" s="171"/>
      <c r="BF244" s="171"/>
      <c r="BG244" s="172"/>
      <c r="BH244" s="172"/>
      <c r="BI244" s="172"/>
      <c r="BJ244" s="3"/>
      <c r="BK244" s="3"/>
    </row>
    <row r="245" spans="1:63" ht="15" customHeight="1" thickTop="1" thickBot="1">
      <c r="A245" s="3"/>
      <c r="B245" s="87" t="s">
        <v>126</v>
      </c>
      <c r="C245" s="88"/>
      <c r="D245" s="88"/>
      <c r="E245" s="88"/>
      <c r="F245" s="88"/>
      <c r="G245" s="89"/>
      <c r="H245" s="178">
        <f>H241</f>
        <v>0</v>
      </c>
      <c r="I245" s="178"/>
      <c r="J245" s="178"/>
      <c r="K245" s="87">
        <v>100</v>
      </c>
      <c r="L245" s="88"/>
      <c r="M245" s="89"/>
      <c r="N245" s="87">
        <v>80</v>
      </c>
      <c r="O245" s="88"/>
      <c r="P245" s="89"/>
      <c r="Q245" s="87">
        <v>80</v>
      </c>
      <c r="R245" s="88"/>
      <c r="S245" s="89"/>
      <c r="T245" s="87" t="s">
        <v>129</v>
      </c>
      <c r="U245" s="88"/>
      <c r="V245" s="89"/>
      <c r="W245" s="124" t="s">
        <v>91</v>
      </c>
      <c r="X245" s="124"/>
      <c r="Y245" s="124"/>
      <c r="Z245" s="124"/>
      <c r="AA245" s="124"/>
      <c r="AB245" s="173">
        <f>H241</f>
        <v>0</v>
      </c>
      <c r="AC245" s="173"/>
      <c r="AD245" s="173"/>
      <c r="AE245" s="562" t="s">
        <v>213</v>
      </c>
      <c r="AF245" s="562"/>
      <c r="AG245" s="562"/>
      <c r="AH245" s="562"/>
      <c r="AI245" s="561">
        <v>2.8</v>
      </c>
      <c r="AJ245" s="561"/>
      <c r="AK245" s="561"/>
      <c r="AL245" s="145" t="str">
        <f>AL241</f>
        <v>1.16/1.15</v>
      </c>
      <c r="AM245" s="170"/>
      <c r="AN245" s="170"/>
      <c r="AO245" s="561">
        <v>1.72</v>
      </c>
      <c r="AP245" s="561"/>
      <c r="AQ245" s="561"/>
      <c r="AR245" s="124" t="s">
        <v>136</v>
      </c>
      <c r="AS245" s="124"/>
      <c r="AT245" s="124"/>
      <c r="AU245" s="124"/>
      <c r="AV245" s="124"/>
      <c r="AW245" s="169" t="s">
        <v>129</v>
      </c>
      <c r="AX245" s="124"/>
      <c r="AY245" s="124"/>
      <c r="AZ245" s="170" t="s">
        <v>129</v>
      </c>
      <c r="BA245" s="170"/>
      <c r="BB245" s="170"/>
      <c r="BC245" s="171" t="s">
        <v>129</v>
      </c>
      <c r="BD245" s="171"/>
      <c r="BE245" s="171"/>
      <c r="BF245" s="171"/>
      <c r="BG245" s="172" t="s">
        <v>129</v>
      </c>
      <c r="BH245" s="172"/>
      <c r="BI245" s="172"/>
      <c r="BJ245" s="3"/>
      <c r="BK245" s="3"/>
    </row>
    <row r="246" spans="1:63" ht="15" customHeight="1" thickTop="1" thickBot="1">
      <c r="A246" s="3"/>
      <c r="B246" s="90"/>
      <c r="C246" s="91"/>
      <c r="D246" s="91"/>
      <c r="E246" s="91"/>
      <c r="F246" s="91"/>
      <c r="G246" s="92"/>
      <c r="H246" s="178"/>
      <c r="I246" s="178"/>
      <c r="J246" s="178"/>
      <c r="K246" s="90"/>
      <c r="L246" s="91"/>
      <c r="M246" s="92"/>
      <c r="N246" s="90"/>
      <c r="O246" s="91"/>
      <c r="P246" s="92"/>
      <c r="Q246" s="90"/>
      <c r="R246" s="91"/>
      <c r="S246" s="92"/>
      <c r="T246" s="90"/>
      <c r="U246" s="91"/>
      <c r="V246" s="92"/>
      <c r="W246" s="124"/>
      <c r="X246" s="124"/>
      <c r="Y246" s="124"/>
      <c r="Z246" s="124"/>
      <c r="AA246" s="124"/>
      <c r="AB246" s="173"/>
      <c r="AC246" s="173"/>
      <c r="AD246" s="173"/>
      <c r="AE246" s="562"/>
      <c r="AF246" s="562"/>
      <c r="AG246" s="562"/>
      <c r="AH246" s="562"/>
      <c r="AI246" s="561"/>
      <c r="AJ246" s="561"/>
      <c r="AK246" s="561"/>
      <c r="AL246" s="170"/>
      <c r="AM246" s="170"/>
      <c r="AN246" s="170"/>
      <c r="AO246" s="561"/>
      <c r="AP246" s="561"/>
      <c r="AQ246" s="561"/>
      <c r="AR246" s="124"/>
      <c r="AS246" s="124"/>
      <c r="AT246" s="124"/>
      <c r="AU246" s="124"/>
      <c r="AV246" s="124"/>
      <c r="AW246" s="124"/>
      <c r="AX246" s="124"/>
      <c r="AY246" s="124"/>
      <c r="AZ246" s="170"/>
      <c r="BA246" s="170"/>
      <c r="BB246" s="170"/>
      <c r="BC246" s="171"/>
      <c r="BD246" s="171"/>
      <c r="BE246" s="171"/>
      <c r="BF246" s="171"/>
      <c r="BG246" s="172"/>
      <c r="BH246" s="172"/>
      <c r="BI246" s="172"/>
      <c r="BJ246" s="3"/>
      <c r="BK246" s="3"/>
    </row>
    <row r="247" spans="1:63" ht="15" customHeight="1" thickTop="1" thickBot="1">
      <c r="A247" s="3"/>
      <c r="B247" s="90"/>
      <c r="C247" s="91"/>
      <c r="D247" s="91"/>
      <c r="E247" s="91"/>
      <c r="F247" s="91"/>
      <c r="G247" s="92"/>
      <c r="H247" s="178"/>
      <c r="I247" s="178"/>
      <c r="J247" s="178"/>
      <c r="K247" s="90"/>
      <c r="L247" s="91"/>
      <c r="M247" s="92"/>
      <c r="N247" s="90"/>
      <c r="O247" s="91"/>
      <c r="P247" s="92"/>
      <c r="Q247" s="90"/>
      <c r="R247" s="91"/>
      <c r="S247" s="92"/>
      <c r="T247" s="90"/>
      <c r="U247" s="91"/>
      <c r="V247" s="92"/>
      <c r="W247" s="124"/>
      <c r="X247" s="124"/>
      <c r="Y247" s="124"/>
      <c r="Z247" s="124"/>
      <c r="AA247" s="124"/>
      <c r="AB247" s="173"/>
      <c r="AC247" s="173"/>
      <c r="AD247" s="173"/>
      <c r="AE247" s="562"/>
      <c r="AF247" s="562"/>
      <c r="AG247" s="562"/>
      <c r="AH247" s="562"/>
      <c r="AI247" s="561"/>
      <c r="AJ247" s="561"/>
      <c r="AK247" s="561"/>
      <c r="AL247" s="170"/>
      <c r="AM247" s="170"/>
      <c r="AN247" s="170"/>
      <c r="AO247" s="561"/>
      <c r="AP247" s="561"/>
      <c r="AQ247" s="561"/>
      <c r="AR247" s="124"/>
      <c r="AS247" s="124"/>
      <c r="AT247" s="124"/>
      <c r="AU247" s="124"/>
      <c r="AV247" s="124"/>
      <c r="AW247" s="124"/>
      <c r="AX247" s="124"/>
      <c r="AY247" s="124"/>
      <c r="AZ247" s="170"/>
      <c r="BA247" s="170"/>
      <c r="BB247" s="170"/>
      <c r="BC247" s="171"/>
      <c r="BD247" s="171"/>
      <c r="BE247" s="171"/>
      <c r="BF247" s="171"/>
      <c r="BG247" s="172"/>
      <c r="BH247" s="172"/>
      <c r="BI247" s="172"/>
      <c r="BJ247" s="3"/>
      <c r="BK247" s="3"/>
    </row>
    <row r="248" spans="1:63" ht="15" customHeight="1" thickTop="1" thickBot="1">
      <c r="A248" s="3"/>
      <c r="B248" s="93"/>
      <c r="C248" s="94"/>
      <c r="D248" s="94"/>
      <c r="E248" s="94"/>
      <c r="F248" s="94"/>
      <c r="G248" s="95"/>
      <c r="H248" s="178"/>
      <c r="I248" s="178"/>
      <c r="J248" s="178"/>
      <c r="K248" s="93"/>
      <c r="L248" s="94"/>
      <c r="M248" s="95"/>
      <c r="N248" s="93"/>
      <c r="O248" s="94"/>
      <c r="P248" s="95"/>
      <c r="Q248" s="93"/>
      <c r="R248" s="94"/>
      <c r="S248" s="95"/>
      <c r="T248" s="93"/>
      <c r="U248" s="94"/>
      <c r="V248" s="95"/>
      <c r="W248" s="124"/>
      <c r="X248" s="124"/>
      <c r="Y248" s="124"/>
      <c r="Z248" s="124"/>
      <c r="AA248" s="124"/>
      <c r="AB248" s="173"/>
      <c r="AC248" s="173"/>
      <c r="AD248" s="173"/>
      <c r="AE248" s="562"/>
      <c r="AF248" s="562"/>
      <c r="AG248" s="562"/>
      <c r="AH248" s="562"/>
      <c r="AI248" s="561"/>
      <c r="AJ248" s="561"/>
      <c r="AK248" s="561"/>
      <c r="AL248" s="170"/>
      <c r="AM248" s="170"/>
      <c r="AN248" s="170"/>
      <c r="AO248" s="561"/>
      <c r="AP248" s="561"/>
      <c r="AQ248" s="561"/>
      <c r="AR248" s="124"/>
      <c r="AS248" s="124"/>
      <c r="AT248" s="124"/>
      <c r="AU248" s="124"/>
      <c r="AV248" s="124"/>
      <c r="AW248" s="124"/>
      <c r="AX248" s="124"/>
      <c r="AY248" s="124"/>
      <c r="AZ248" s="170"/>
      <c r="BA248" s="170"/>
      <c r="BB248" s="170"/>
      <c r="BC248" s="171"/>
      <c r="BD248" s="171"/>
      <c r="BE248" s="171"/>
      <c r="BF248" s="171"/>
      <c r="BG248" s="172"/>
      <c r="BH248" s="172"/>
      <c r="BI248" s="172"/>
      <c r="BJ248" s="3"/>
      <c r="BK248" s="3"/>
    </row>
    <row r="249" spans="1:63" ht="15" customHeight="1" thickTop="1" thickBot="1">
      <c r="A249" s="3"/>
      <c r="B249" s="87" t="s">
        <v>126</v>
      </c>
      <c r="C249" s="88"/>
      <c r="D249" s="88"/>
      <c r="E249" s="88"/>
      <c r="F249" s="88"/>
      <c r="G249" s="89"/>
      <c r="H249" s="178">
        <f>H241</f>
        <v>0</v>
      </c>
      <c r="I249" s="178"/>
      <c r="J249" s="178"/>
      <c r="K249" s="87">
        <v>100</v>
      </c>
      <c r="L249" s="88"/>
      <c r="M249" s="89"/>
      <c r="N249" s="87">
        <v>80</v>
      </c>
      <c r="O249" s="88"/>
      <c r="P249" s="89"/>
      <c r="Q249" s="87">
        <v>80</v>
      </c>
      <c r="R249" s="88"/>
      <c r="S249" s="89"/>
      <c r="T249" s="87" t="s">
        <v>129</v>
      </c>
      <c r="U249" s="88"/>
      <c r="V249" s="89"/>
      <c r="W249" s="87" t="s">
        <v>372</v>
      </c>
      <c r="X249" s="88"/>
      <c r="Y249" s="88"/>
      <c r="Z249" s="88"/>
      <c r="AA249" s="89"/>
      <c r="AB249" s="145"/>
      <c r="AC249" s="145"/>
      <c r="AD249" s="145"/>
      <c r="AE249" s="124"/>
      <c r="AF249" s="124"/>
      <c r="AG249" s="124"/>
      <c r="AH249" s="124"/>
      <c r="AI249" s="124"/>
      <c r="AJ249" s="124"/>
      <c r="AK249" s="124"/>
      <c r="AL249" s="124"/>
      <c r="AM249" s="124"/>
      <c r="AN249" s="124"/>
      <c r="AO249" s="124"/>
      <c r="AP249" s="124"/>
      <c r="AQ249" s="124"/>
      <c r="AR249" s="76"/>
      <c r="AS249" s="76"/>
      <c r="AT249" s="76"/>
      <c r="AU249" s="76"/>
      <c r="AV249" s="76"/>
      <c r="AW249" s="76"/>
      <c r="AX249" s="76"/>
      <c r="AY249" s="76"/>
      <c r="AZ249" s="76"/>
      <c r="BA249" s="76"/>
      <c r="BB249" s="76"/>
      <c r="BC249" s="114"/>
      <c r="BD249" s="78"/>
      <c r="BE249" s="78"/>
      <c r="BF249" s="79"/>
      <c r="BG249" s="76"/>
      <c r="BH249" s="76"/>
      <c r="BI249" s="76"/>
      <c r="BJ249" s="3"/>
      <c r="BK249" s="3"/>
    </row>
    <row r="250" spans="1:63" ht="15" customHeight="1" thickTop="1" thickBot="1">
      <c r="A250" s="3"/>
      <c r="B250" s="90"/>
      <c r="C250" s="91"/>
      <c r="D250" s="91"/>
      <c r="E250" s="91"/>
      <c r="F250" s="91"/>
      <c r="G250" s="92"/>
      <c r="H250" s="178"/>
      <c r="I250" s="178"/>
      <c r="J250" s="178"/>
      <c r="K250" s="90"/>
      <c r="L250" s="91"/>
      <c r="M250" s="92"/>
      <c r="N250" s="90"/>
      <c r="O250" s="91"/>
      <c r="P250" s="92"/>
      <c r="Q250" s="90"/>
      <c r="R250" s="91"/>
      <c r="S250" s="92"/>
      <c r="T250" s="90"/>
      <c r="U250" s="91"/>
      <c r="V250" s="92"/>
      <c r="W250" s="90"/>
      <c r="X250" s="91"/>
      <c r="Y250" s="91"/>
      <c r="Z250" s="91"/>
      <c r="AA250" s="92"/>
      <c r="AB250" s="145"/>
      <c r="AC250" s="145"/>
      <c r="AD250" s="145"/>
      <c r="AE250" s="124"/>
      <c r="AF250" s="124"/>
      <c r="AG250" s="124"/>
      <c r="AH250" s="124"/>
      <c r="AI250" s="124"/>
      <c r="AJ250" s="124"/>
      <c r="AK250" s="124"/>
      <c r="AL250" s="124"/>
      <c r="AM250" s="124"/>
      <c r="AN250" s="124"/>
      <c r="AO250" s="124"/>
      <c r="AP250" s="124"/>
      <c r="AQ250" s="124"/>
      <c r="AR250" s="76"/>
      <c r="AS250" s="76"/>
      <c r="AT250" s="76"/>
      <c r="AU250" s="76"/>
      <c r="AV250" s="76"/>
      <c r="AW250" s="76"/>
      <c r="AX250" s="76"/>
      <c r="AY250" s="76"/>
      <c r="AZ250" s="76"/>
      <c r="BA250" s="76"/>
      <c r="BB250" s="76"/>
      <c r="BC250" s="80"/>
      <c r="BD250" s="81"/>
      <c r="BE250" s="81"/>
      <c r="BF250" s="82"/>
      <c r="BG250" s="76"/>
      <c r="BH250" s="76"/>
      <c r="BI250" s="76"/>
      <c r="BJ250" s="3"/>
      <c r="BK250" s="3"/>
    </row>
    <row r="251" spans="1:63" ht="15" customHeight="1" thickTop="1" thickBot="1">
      <c r="A251" s="3"/>
      <c r="B251" s="90"/>
      <c r="C251" s="91"/>
      <c r="D251" s="91"/>
      <c r="E251" s="91"/>
      <c r="F251" s="91"/>
      <c r="G251" s="92"/>
      <c r="H251" s="178"/>
      <c r="I251" s="178"/>
      <c r="J251" s="178"/>
      <c r="K251" s="90"/>
      <c r="L251" s="91"/>
      <c r="M251" s="92"/>
      <c r="N251" s="90"/>
      <c r="O251" s="91"/>
      <c r="P251" s="92"/>
      <c r="Q251" s="90"/>
      <c r="R251" s="91"/>
      <c r="S251" s="92"/>
      <c r="T251" s="90"/>
      <c r="U251" s="91"/>
      <c r="V251" s="92"/>
      <c r="W251" s="90"/>
      <c r="X251" s="91"/>
      <c r="Y251" s="91"/>
      <c r="Z251" s="91"/>
      <c r="AA251" s="92"/>
      <c r="AB251" s="145"/>
      <c r="AC251" s="145"/>
      <c r="AD251" s="145"/>
      <c r="AE251" s="124"/>
      <c r="AF251" s="124"/>
      <c r="AG251" s="124"/>
      <c r="AH251" s="124"/>
      <c r="AI251" s="124"/>
      <c r="AJ251" s="124"/>
      <c r="AK251" s="124"/>
      <c r="AL251" s="124"/>
      <c r="AM251" s="124"/>
      <c r="AN251" s="124"/>
      <c r="AO251" s="124"/>
      <c r="AP251" s="124"/>
      <c r="AQ251" s="124"/>
      <c r="AR251" s="76"/>
      <c r="AS251" s="76"/>
      <c r="AT251" s="76"/>
      <c r="AU251" s="76"/>
      <c r="AV251" s="76"/>
      <c r="AW251" s="76"/>
      <c r="AX251" s="76"/>
      <c r="AY251" s="76"/>
      <c r="AZ251" s="76"/>
      <c r="BA251" s="76"/>
      <c r="BB251" s="76"/>
      <c r="BC251" s="80"/>
      <c r="BD251" s="81"/>
      <c r="BE251" s="81"/>
      <c r="BF251" s="82"/>
      <c r="BG251" s="76"/>
      <c r="BH251" s="76"/>
      <c r="BI251" s="76"/>
      <c r="BJ251" s="3"/>
      <c r="BK251" s="3"/>
    </row>
    <row r="252" spans="1:63" ht="15" customHeight="1" thickTop="1" thickBot="1">
      <c r="A252" s="3"/>
      <c r="B252" s="93"/>
      <c r="C252" s="94"/>
      <c r="D252" s="94"/>
      <c r="E252" s="94"/>
      <c r="F252" s="94"/>
      <c r="G252" s="95"/>
      <c r="H252" s="178"/>
      <c r="I252" s="178"/>
      <c r="J252" s="178"/>
      <c r="K252" s="93"/>
      <c r="L252" s="94"/>
      <c r="M252" s="95"/>
      <c r="N252" s="93"/>
      <c r="O252" s="94"/>
      <c r="P252" s="95"/>
      <c r="Q252" s="93"/>
      <c r="R252" s="94"/>
      <c r="S252" s="95"/>
      <c r="T252" s="93"/>
      <c r="U252" s="94"/>
      <c r="V252" s="95"/>
      <c r="W252" s="93"/>
      <c r="X252" s="94"/>
      <c r="Y252" s="94"/>
      <c r="Z252" s="94"/>
      <c r="AA252" s="95"/>
      <c r="AB252" s="145"/>
      <c r="AC252" s="145"/>
      <c r="AD252" s="145"/>
      <c r="AE252" s="124"/>
      <c r="AF252" s="124"/>
      <c r="AG252" s="124"/>
      <c r="AH252" s="124"/>
      <c r="AI252" s="124"/>
      <c r="AJ252" s="124"/>
      <c r="AK252" s="124"/>
      <c r="AL252" s="124"/>
      <c r="AM252" s="124"/>
      <c r="AN252" s="124"/>
      <c r="AO252" s="124"/>
      <c r="AP252" s="124"/>
      <c r="AQ252" s="124"/>
      <c r="AR252" s="76"/>
      <c r="AS252" s="76"/>
      <c r="AT252" s="76"/>
      <c r="AU252" s="76"/>
      <c r="AV252" s="76"/>
      <c r="AW252" s="76"/>
      <c r="AX252" s="76"/>
      <c r="AY252" s="76"/>
      <c r="AZ252" s="76"/>
      <c r="BA252" s="76"/>
      <c r="BB252" s="76"/>
      <c r="BC252" s="83"/>
      <c r="BD252" s="84"/>
      <c r="BE252" s="84"/>
      <c r="BF252" s="85"/>
      <c r="BG252" s="76"/>
      <c r="BH252" s="76"/>
      <c r="BI252" s="76"/>
      <c r="BJ252" s="3"/>
      <c r="BK252" s="3"/>
    </row>
    <row r="253" spans="1:63" ht="15" customHeight="1" thickTop="1">
      <c r="A253" s="3"/>
      <c r="B253" s="157"/>
      <c r="C253" s="158"/>
      <c r="D253" s="158"/>
      <c r="E253" s="158"/>
      <c r="F253" s="158"/>
      <c r="G253" s="158"/>
      <c r="H253" s="158"/>
      <c r="I253" s="158"/>
      <c r="J253" s="158"/>
      <c r="K253" s="158"/>
      <c r="L253" s="158"/>
      <c r="M253" s="158"/>
      <c r="N253" s="158"/>
      <c r="O253" s="158"/>
      <c r="P253" s="158"/>
      <c r="Q253" s="158"/>
      <c r="R253" s="158"/>
      <c r="S253" s="158"/>
      <c r="T253" s="158"/>
      <c r="U253" s="158"/>
      <c r="V253" s="158"/>
      <c r="W253" s="158"/>
      <c r="X253" s="158"/>
      <c r="Y253" s="158"/>
      <c r="Z253" s="158"/>
      <c r="AA253" s="158"/>
      <c r="AB253" s="158"/>
      <c r="AC253" s="158"/>
      <c r="AD253" s="158"/>
      <c r="AE253" s="158"/>
      <c r="AF253" s="158"/>
      <c r="AG253" s="158"/>
      <c r="AH253" s="158"/>
      <c r="AI253" s="158"/>
      <c r="AJ253" s="158"/>
      <c r="AK253" s="158"/>
      <c r="AL253" s="158"/>
      <c r="AM253" s="158"/>
      <c r="AN253" s="158"/>
      <c r="AO253" s="158"/>
      <c r="AP253" s="158"/>
      <c r="AQ253" s="158"/>
      <c r="AR253" s="158"/>
      <c r="AS253" s="158"/>
      <c r="AT253" s="158"/>
      <c r="AU253" s="158"/>
      <c r="AV253" s="158"/>
      <c r="AW253" s="158"/>
      <c r="AX253" s="158"/>
      <c r="AY253" s="158"/>
      <c r="AZ253" s="158"/>
      <c r="BA253" s="158"/>
      <c r="BB253" s="158"/>
      <c r="BC253" s="158"/>
      <c r="BD253" s="158"/>
      <c r="BE253" s="158"/>
      <c r="BF253" s="158"/>
      <c r="BG253" s="158"/>
      <c r="BH253" s="158"/>
      <c r="BI253" s="159"/>
      <c r="BJ253" s="3"/>
      <c r="BK253" s="3"/>
    </row>
    <row r="254" spans="1:63" ht="15" customHeight="1">
      <c r="A254" s="3"/>
      <c r="B254" s="160"/>
      <c r="C254" s="161"/>
      <c r="D254" s="161"/>
      <c r="E254" s="161"/>
      <c r="F254" s="161"/>
      <c r="G254" s="161"/>
      <c r="H254" s="161"/>
      <c r="I254" s="161"/>
      <c r="J254" s="161"/>
      <c r="K254" s="161"/>
      <c r="L254" s="161"/>
      <c r="M254" s="161"/>
      <c r="N254" s="161"/>
      <c r="O254" s="161"/>
      <c r="P254" s="161"/>
      <c r="Q254" s="161"/>
      <c r="R254" s="161"/>
      <c r="S254" s="161"/>
      <c r="T254" s="161"/>
      <c r="U254" s="161"/>
      <c r="V254" s="161"/>
      <c r="W254" s="161"/>
      <c r="X254" s="161"/>
      <c r="Y254" s="161"/>
      <c r="Z254" s="161"/>
      <c r="AA254" s="161"/>
      <c r="AB254" s="161"/>
      <c r="AC254" s="161"/>
      <c r="AD254" s="161"/>
      <c r="AE254" s="161"/>
      <c r="AF254" s="161"/>
      <c r="AG254" s="161"/>
      <c r="AH254" s="161"/>
      <c r="AI254" s="161"/>
      <c r="AJ254" s="161"/>
      <c r="AK254" s="161"/>
      <c r="AL254" s="161"/>
      <c r="AM254" s="161"/>
      <c r="AN254" s="161"/>
      <c r="AO254" s="161"/>
      <c r="AP254" s="161"/>
      <c r="AQ254" s="161"/>
      <c r="AR254" s="161"/>
      <c r="AS254" s="161"/>
      <c r="AT254" s="161"/>
      <c r="AU254" s="161"/>
      <c r="AV254" s="161"/>
      <c r="AW254" s="161"/>
      <c r="AX254" s="161"/>
      <c r="AY254" s="161"/>
      <c r="AZ254" s="161"/>
      <c r="BA254" s="161"/>
      <c r="BB254" s="161"/>
      <c r="BC254" s="161"/>
      <c r="BD254" s="161"/>
      <c r="BE254" s="161"/>
      <c r="BF254" s="161"/>
      <c r="BG254" s="161"/>
      <c r="BH254" s="161"/>
      <c r="BI254" s="162"/>
      <c r="BJ254" s="3"/>
      <c r="BK254" s="3"/>
    </row>
    <row r="255" spans="1:63" ht="15" customHeight="1">
      <c r="A255" s="3"/>
      <c r="B255" s="160"/>
      <c r="C255" s="161"/>
      <c r="D255" s="161"/>
      <c r="E255" s="161"/>
      <c r="F255" s="161"/>
      <c r="G255" s="161"/>
      <c r="H255" s="161"/>
      <c r="I255" s="161"/>
      <c r="J255" s="161"/>
      <c r="K255" s="161"/>
      <c r="L255" s="161"/>
      <c r="M255" s="161"/>
      <c r="N255" s="161"/>
      <c r="O255" s="161"/>
      <c r="P255" s="161"/>
      <c r="Q255" s="161"/>
      <c r="R255" s="161"/>
      <c r="S255" s="161"/>
      <c r="T255" s="161"/>
      <c r="U255" s="161"/>
      <c r="V255" s="161"/>
      <c r="W255" s="161"/>
      <c r="X255" s="161"/>
      <c r="Y255" s="161"/>
      <c r="Z255" s="161"/>
      <c r="AA255" s="161"/>
      <c r="AB255" s="161"/>
      <c r="AC255" s="161"/>
      <c r="AD255" s="161"/>
      <c r="AE255" s="161"/>
      <c r="AF255" s="161"/>
      <c r="AG255" s="161"/>
      <c r="AH255" s="161"/>
      <c r="AI255" s="161"/>
      <c r="AJ255" s="161"/>
      <c r="AK255" s="161"/>
      <c r="AL255" s="161"/>
      <c r="AM255" s="161"/>
      <c r="AN255" s="161"/>
      <c r="AO255" s="161"/>
      <c r="AP255" s="161"/>
      <c r="AQ255" s="161"/>
      <c r="AR255" s="161"/>
      <c r="AS255" s="161"/>
      <c r="AT255" s="161"/>
      <c r="AU255" s="161"/>
      <c r="AV255" s="161"/>
      <c r="AW255" s="161"/>
      <c r="AX255" s="161"/>
      <c r="AY255" s="161"/>
      <c r="AZ255" s="161"/>
      <c r="BA255" s="161"/>
      <c r="BB255" s="161"/>
      <c r="BC255" s="161"/>
      <c r="BD255" s="161"/>
      <c r="BE255" s="161"/>
      <c r="BF255" s="161"/>
      <c r="BG255" s="161"/>
      <c r="BH255" s="161"/>
      <c r="BI255" s="162"/>
      <c r="BJ255" s="3"/>
      <c r="BK255" s="3"/>
    </row>
    <row r="256" spans="1:63" ht="15.75" customHeight="1" thickBot="1">
      <c r="A256" s="3"/>
      <c r="B256" s="163"/>
      <c r="C256" s="164"/>
      <c r="D256" s="164"/>
      <c r="E256" s="164"/>
      <c r="F256" s="164"/>
      <c r="G256" s="164"/>
      <c r="H256" s="164"/>
      <c r="I256" s="164"/>
      <c r="J256" s="164"/>
      <c r="K256" s="164"/>
      <c r="L256" s="164"/>
      <c r="M256" s="164"/>
      <c r="N256" s="164"/>
      <c r="O256" s="164"/>
      <c r="P256" s="164"/>
      <c r="Q256" s="164"/>
      <c r="R256" s="164"/>
      <c r="S256" s="164"/>
      <c r="T256" s="164"/>
      <c r="U256" s="164"/>
      <c r="V256" s="164"/>
      <c r="W256" s="164"/>
      <c r="X256" s="164"/>
      <c r="Y256" s="164"/>
      <c r="Z256" s="164"/>
      <c r="AA256" s="164"/>
      <c r="AB256" s="164"/>
      <c r="AC256" s="164"/>
      <c r="AD256" s="164"/>
      <c r="AE256" s="164"/>
      <c r="AF256" s="164"/>
      <c r="AG256" s="164"/>
      <c r="AH256" s="164"/>
      <c r="AI256" s="164"/>
      <c r="AJ256" s="164"/>
      <c r="AK256" s="164"/>
      <c r="AL256" s="164"/>
      <c r="AM256" s="164"/>
      <c r="AN256" s="164"/>
      <c r="AO256" s="164"/>
      <c r="AP256" s="164"/>
      <c r="AQ256" s="164"/>
      <c r="AR256" s="164"/>
      <c r="AS256" s="164"/>
      <c r="AT256" s="164"/>
      <c r="AU256" s="164"/>
      <c r="AV256" s="164"/>
      <c r="AW256" s="164"/>
      <c r="AX256" s="164"/>
      <c r="AY256" s="164"/>
      <c r="AZ256" s="164"/>
      <c r="BA256" s="164"/>
      <c r="BB256" s="164"/>
      <c r="BC256" s="164"/>
      <c r="BD256" s="164"/>
      <c r="BE256" s="164"/>
      <c r="BF256" s="164"/>
      <c r="BG256" s="164"/>
      <c r="BH256" s="164"/>
      <c r="BI256" s="165"/>
      <c r="BJ256" s="3"/>
      <c r="BK256" s="3"/>
    </row>
    <row r="257" spans="1:65" ht="16.5" customHeight="1" thickTop="1" thickBot="1">
      <c r="A257" s="3"/>
      <c r="B257" s="146"/>
      <c r="C257" s="146"/>
      <c r="D257" s="146"/>
      <c r="E257" s="146"/>
      <c r="F257" s="146"/>
      <c r="G257" s="146"/>
      <c r="H257" s="146"/>
      <c r="I257" s="146"/>
      <c r="J257" s="146"/>
      <c r="K257" s="146"/>
      <c r="L257" s="146"/>
      <c r="M257" s="146"/>
      <c r="N257" s="146"/>
      <c r="O257" s="146"/>
      <c r="P257" s="146"/>
      <c r="Q257" s="146"/>
      <c r="R257" s="146"/>
      <c r="S257" s="146"/>
      <c r="T257" s="146"/>
      <c r="U257" s="146"/>
      <c r="V257" s="146"/>
      <c r="W257" s="146"/>
      <c r="X257" s="146"/>
      <c r="Y257" s="146"/>
      <c r="Z257" s="146"/>
      <c r="AA257" s="146"/>
      <c r="AB257" s="146"/>
      <c r="AC257" s="146"/>
      <c r="AD257" s="146"/>
      <c r="AE257" s="146"/>
      <c r="AF257" s="146"/>
      <c r="AG257" s="146"/>
      <c r="AH257" s="146"/>
      <c r="AI257" s="146"/>
      <c r="AJ257" s="146"/>
      <c r="AK257" s="146"/>
      <c r="AL257" s="146"/>
      <c r="AM257" s="146"/>
      <c r="AN257" s="146"/>
      <c r="AO257" s="146"/>
      <c r="AP257" s="146"/>
      <c r="AQ257" s="146"/>
      <c r="AR257" s="146"/>
      <c r="AS257" s="146"/>
      <c r="AT257" s="146"/>
      <c r="AU257" s="146"/>
      <c r="AV257" s="146"/>
      <c r="AW257" s="146"/>
      <c r="AX257" s="146"/>
      <c r="AY257" s="146"/>
      <c r="AZ257" s="146"/>
      <c r="BA257" s="146"/>
      <c r="BB257" s="146"/>
      <c r="BC257" s="146"/>
      <c r="BD257" s="146"/>
      <c r="BE257" s="146"/>
      <c r="BF257" s="146"/>
      <c r="BG257" s="146"/>
      <c r="BH257" s="146"/>
      <c r="BI257" s="146"/>
      <c r="BJ257" s="3"/>
      <c r="BK257" s="3"/>
    </row>
    <row r="258" spans="1:65" ht="16.5" customHeight="1" thickTop="1" thickBot="1">
      <c r="A258" s="3"/>
      <c r="B258" s="146"/>
      <c r="C258" s="146"/>
      <c r="D258" s="146"/>
      <c r="E258" s="146"/>
      <c r="F258" s="146"/>
      <c r="G258" s="146"/>
      <c r="H258" s="146"/>
      <c r="I258" s="146"/>
      <c r="J258" s="146"/>
      <c r="K258" s="146"/>
      <c r="L258" s="146"/>
      <c r="M258" s="146"/>
      <c r="N258" s="146"/>
      <c r="O258" s="146"/>
      <c r="P258" s="146"/>
      <c r="Q258" s="146"/>
      <c r="R258" s="146"/>
      <c r="S258" s="146"/>
      <c r="T258" s="146"/>
      <c r="U258" s="146"/>
      <c r="V258" s="146"/>
      <c r="W258" s="146"/>
      <c r="X258" s="146"/>
      <c r="Y258" s="146"/>
      <c r="Z258" s="146"/>
      <c r="AA258" s="146"/>
      <c r="AB258" s="146"/>
      <c r="AC258" s="146"/>
      <c r="AD258" s="146"/>
      <c r="AE258" s="146"/>
      <c r="AF258" s="146"/>
      <c r="AG258" s="146"/>
      <c r="AH258" s="146"/>
      <c r="AI258" s="146"/>
      <c r="AJ258" s="146"/>
      <c r="AK258" s="146"/>
      <c r="AL258" s="146"/>
      <c r="AM258" s="146"/>
      <c r="AN258" s="146"/>
      <c r="AO258" s="146"/>
      <c r="AP258" s="146"/>
      <c r="AQ258" s="146"/>
      <c r="AR258" s="146"/>
      <c r="AS258" s="146"/>
      <c r="AT258" s="146"/>
      <c r="AU258" s="146"/>
      <c r="AV258" s="146"/>
      <c r="AW258" s="146"/>
      <c r="AX258" s="146"/>
      <c r="AY258" s="146"/>
      <c r="AZ258" s="146"/>
      <c r="BA258" s="146"/>
      <c r="BB258" s="146"/>
      <c r="BC258" s="146"/>
      <c r="BD258" s="146"/>
      <c r="BE258" s="146"/>
      <c r="BF258" s="146"/>
      <c r="BG258" s="146"/>
      <c r="BH258" s="146"/>
      <c r="BI258" s="146"/>
      <c r="BJ258" s="3"/>
      <c r="BK258" s="3"/>
    </row>
    <row r="259" spans="1:65" ht="51.75" customHeight="1" thickTop="1" thickBot="1">
      <c r="A259" s="3"/>
      <c r="B259" s="166" t="s">
        <v>188</v>
      </c>
      <c r="C259" s="167"/>
      <c r="D259" s="168"/>
      <c r="E259" s="166" t="s">
        <v>189</v>
      </c>
      <c r="F259" s="167"/>
      <c r="G259" s="168"/>
      <c r="H259" s="155" t="s">
        <v>194</v>
      </c>
      <c r="I259" s="155"/>
      <c r="J259" s="155"/>
      <c r="K259" s="166" t="s">
        <v>190</v>
      </c>
      <c r="L259" s="167"/>
      <c r="M259" s="168"/>
      <c r="N259" s="166" t="s">
        <v>294</v>
      </c>
      <c r="O259" s="167"/>
      <c r="P259" s="168"/>
      <c r="Q259" s="155" t="s">
        <v>92</v>
      </c>
      <c r="R259" s="155"/>
      <c r="S259" s="155"/>
      <c r="T259" s="155" t="s">
        <v>93</v>
      </c>
      <c r="U259" s="155"/>
      <c r="V259" s="155"/>
      <c r="W259" s="155" t="s">
        <v>161</v>
      </c>
      <c r="X259" s="155"/>
      <c r="Y259" s="155"/>
      <c r="Z259" s="155" t="s">
        <v>192</v>
      </c>
      <c r="AA259" s="155"/>
      <c r="AB259" s="155"/>
      <c r="AC259" s="155" t="s">
        <v>64</v>
      </c>
      <c r="AD259" s="155"/>
      <c r="AE259" s="155"/>
      <c r="AF259" s="155" t="s">
        <v>157</v>
      </c>
      <c r="AG259" s="155"/>
      <c r="AH259" s="155"/>
      <c r="AI259" s="155" t="s">
        <v>193</v>
      </c>
      <c r="AJ259" s="155"/>
      <c r="AK259" s="155"/>
      <c r="AL259" s="155" t="s">
        <v>156</v>
      </c>
      <c r="AM259" s="155"/>
      <c r="AN259" s="155"/>
      <c r="AO259" s="155" t="s">
        <v>167</v>
      </c>
      <c r="AP259" s="155"/>
      <c r="AQ259" s="155"/>
      <c r="AR259" s="155" t="s">
        <v>94</v>
      </c>
      <c r="AS259" s="155"/>
      <c r="AT259" s="155"/>
      <c r="AU259" s="155" t="s">
        <v>195</v>
      </c>
      <c r="AV259" s="155"/>
      <c r="AW259" s="155"/>
      <c r="AX259" s="155" t="s">
        <v>459</v>
      </c>
      <c r="AY259" s="155"/>
      <c r="AZ259" s="155"/>
      <c r="BA259" s="155" t="s">
        <v>161</v>
      </c>
      <c r="BB259" s="155"/>
      <c r="BC259" s="155"/>
      <c r="BD259" s="155" t="s">
        <v>196</v>
      </c>
      <c r="BE259" s="155"/>
      <c r="BF259" s="155"/>
      <c r="BG259" s="156" t="s">
        <v>197</v>
      </c>
      <c r="BH259" s="156"/>
      <c r="BI259" s="156"/>
      <c r="BJ259" s="3"/>
      <c r="BK259" s="3"/>
    </row>
    <row r="260" spans="1:65" ht="15" customHeight="1" thickTop="1" thickBot="1">
      <c r="A260" s="4"/>
      <c r="B260" s="145"/>
      <c r="C260" s="145"/>
      <c r="D260" s="145"/>
      <c r="E260" s="145"/>
      <c r="F260" s="145"/>
      <c r="G260" s="145"/>
      <c r="H260" s="145"/>
      <c r="I260" s="145"/>
      <c r="J260" s="145"/>
      <c r="K260" s="145"/>
      <c r="L260" s="145"/>
      <c r="M260" s="145"/>
      <c r="N260" s="145"/>
      <c r="O260" s="145"/>
      <c r="P260" s="145"/>
      <c r="Q260" s="145"/>
      <c r="R260" s="145"/>
      <c r="S260" s="145"/>
      <c r="T260" s="145"/>
      <c r="U260" s="145"/>
      <c r="V260" s="145"/>
      <c r="W260" s="145"/>
      <c r="X260" s="145"/>
      <c r="Y260" s="145"/>
      <c r="Z260" s="145"/>
      <c r="AA260" s="145"/>
      <c r="AB260" s="145"/>
      <c r="AC260" s="145"/>
      <c r="AD260" s="145"/>
      <c r="AE260" s="145"/>
      <c r="AF260" s="145"/>
      <c r="AG260" s="145"/>
      <c r="AH260" s="145"/>
      <c r="AI260" s="145"/>
      <c r="AJ260" s="145"/>
      <c r="AK260" s="145"/>
      <c r="AL260" s="145"/>
      <c r="AM260" s="145"/>
      <c r="AN260" s="145"/>
      <c r="AO260" s="145">
        <v>3.25</v>
      </c>
      <c r="AP260" s="145"/>
      <c r="AQ260" s="145"/>
      <c r="AR260" s="145">
        <v>3</v>
      </c>
      <c r="AS260" s="145"/>
      <c r="AT260" s="145"/>
      <c r="AU260" s="145"/>
      <c r="AV260" s="145"/>
      <c r="AW260" s="145"/>
      <c r="AX260" s="145">
        <v>6.25</v>
      </c>
      <c r="AY260" s="145"/>
      <c r="AZ260" s="145"/>
      <c r="BA260" s="86"/>
      <c r="BB260" s="147"/>
      <c r="BC260" s="148"/>
      <c r="BD260" s="145">
        <v>11.5</v>
      </c>
      <c r="BE260" s="145"/>
      <c r="BF260" s="145"/>
      <c r="BG260" s="145">
        <f>SUM(B260:BF263)</f>
        <v>24</v>
      </c>
      <c r="BH260" s="145"/>
      <c r="BI260" s="145"/>
      <c r="BJ260" s="3"/>
      <c r="BK260" s="3"/>
    </row>
    <row r="261" spans="1:65" ht="15" customHeight="1" thickTop="1" thickBot="1">
      <c r="A261" s="4"/>
      <c r="B261" s="145"/>
      <c r="C261" s="145"/>
      <c r="D261" s="145"/>
      <c r="E261" s="145"/>
      <c r="F261" s="145"/>
      <c r="G261" s="145"/>
      <c r="H261" s="145"/>
      <c r="I261" s="145"/>
      <c r="J261" s="145"/>
      <c r="K261" s="145"/>
      <c r="L261" s="145"/>
      <c r="M261" s="145"/>
      <c r="N261" s="145"/>
      <c r="O261" s="145"/>
      <c r="P261" s="145"/>
      <c r="Q261" s="145"/>
      <c r="R261" s="145"/>
      <c r="S261" s="145"/>
      <c r="T261" s="145"/>
      <c r="U261" s="145"/>
      <c r="V261" s="145"/>
      <c r="W261" s="145"/>
      <c r="X261" s="145"/>
      <c r="Y261" s="145"/>
      <c r="Z261" s="145"/>
      <c r="AA261" s="145"/>
      <c r="AB261" s="145"/>
      <c r="AC261" s="145"/>
      <c r="AD261" s="145"/>
      <c r="AE261" s="145"/>
      <c r="AF261" s="145"/>
      <c r="AG261" s="145"/>
      <c r="AH261" s="145"/>
      <c r="AI261" s="145"/>
      <c r="AJ261" s="145"/>
      <c r="AK261" s="145"/>
      <c r="AL261" s="145"/>
      <c r="AM261" s="145"/>
      <c r="AN261" s="145"/>
      <c r="AO261" s="145"/>
      <c r="AP261" s="145"/>
      <c r="AQ261" s="145"/>
      <c r="AR261" s="145"/>
      <c r="AS261" s="145"/>
      <c r="AT261" s="145"/>
      <c r="AU261" s="145"/>
      <c r="AV261" s="145"/>
      <c r="AW261" s="145"/>
      <c r="AX261" s="145"/>
      <c r="AY261" s="145"/>
      <c r="AZ261" s="145"/>
      <c r="BA261" s="149"/>
      <c r="BB261" s="150"/>
      <c r="BC261" s="151"/>
      <c r="BD261" s="145"/>
      <c r="BE261" s="145"/>
      <c r="BF261" s="145"/>
      <c r="BG261" s="145"/>
      <c r="BH261" s="145"/>
      <c r="BI261" s="145"/>
      <c r="BJ261" s="3"/>
      <c r="BK261" s="3"/>
    </row>
    <row r="262" spans="1:65" ht="15" customHeight="1" thickTop="1" thickBot="1">
      <c r="A262" s="4"/>
      <c r="B262" s="145"/>
      <c r="C262" s="145"/>
      <c r="D262" s="145"/>
      <c r="E262" s="145"/>
      <c r="F262" s="145"/>
      <c r="G262" s="145"/>
      <c r="H262" s="145"/>
      <c r="I262" s="145"/>
      <c r="J262" s="145"/>
      <c r="K262" s="145"/>
      <c r="L262" s="145"/>
      <c r="M262" s="145"/>
      <c r="N262" s="145"/>
      <c r="O262" s="145"/>
      <c r="P262" s="145"/>
      <c r="Q262" s="145"/>
      <c r="R262" s="145"/>
      <c r="S262" s="145"/>
      <c r="T262" s="145"/>
      <c r="U262" s="145"/>
      <c r="V262" s="145"/>
      <c r="W262" s="145"/>
      <c r="X262" s="145"/>
      <c r="Y262" s="145"/>
      <c r="Z262" s="145"/>
      <c r="AA262" s="145"/>
      <c r="AB262" s="145"/>
      <c r="AC262" s="145"/>
      <c r="AD262" s="145"/>
      <c r="AE262" s="145"/>
      <c r="AF262" s="145"/>
      <c r="AG262" s="145"/>
      <c r="AH262" s="145"/>
      <c r="AI262" s="145"/>
      <c r="AJ262" s="145"/>
      <c r="AK262" s="145"/>
      <c r="AL262" s="145"/>
      <c r="AM262" s="145"/>
      <c r="AN262" s="145"/>
      <c r="AO262" s="145"/>
      <c r="AP262" s="145"/>
      <c r="AQ262" s="145"/>
      <c r="AR262" s="145"/>
      <c r="AS262" s="145"/>
      <c r="AT262" s="145"/>
      <c r="AU262" s="145"/>
      <c r="AV262" s="145"/>
      <c r="AW262" s="145"/>
      <c r="AX262" s="145"/>
      <c r="AY262" s="145"/>
      <c r="AZ262" s="145"/>
      <c r="BA262" s="149"/>
      <c r="BB262" s="150"/>
      <c r="BC262" s="151"/>
      <c r="BD262" s="145"/>
      <c r="BE262" s="145"/>
      <c r="BF262" s="145"/>
      <c r="BG262" s="145"/>
      <c r="BH262" s="145"/>
      <c r="BI262" s="145"/>
      <c r="BJ262" s="3"/>
      <c r="BK262" s="3"/>
    </row>
    <row r="263" spans="1:65" ht="15" customHeight="1" thickTop="1" thickBot="1">
      <c r="A263" s="4"/>
      <c r="B263" s="145"/>
      <c r="C263" s="145"/>
      <c r="D263" s="145"/>
      <c r="E263" s="145"/>
      <c r="F263" s="145"/>
      <c r="G263" s="145"/>
      <c r="H263" s="145"/>
      <c r="I263" s="145"/>
      <c r="J263" s="145"/>
      <c r="K263" s="145"/>
      <c r="L263" s="145"/>
      <c r="M263" s="145"/>
      <c r="N263" s="145"/>
      <c r="O263" s="145"/>
      <c r="P263" s="145"/>
      <c r="Q263" s="145"/>
      <c r="R263" s="145"/>
      <c r="S263" s="145"/>
      <c r="T263" s="145"/>
      <c r="U263" s="145"/>
      <c r="V263" s="145"/>
      <c r="W263" s="145"/>
      <c r="X263" s="145"/>
      <c r="Y263" s="145"/>
      <c r="Z263" s="145"/>
      <c r="AA263" s="145"/>
      <c r="AB263" s="145"/>
      <c r="AC263" s="145"/>
      <c r="AD263" s="145"/>
      <c r="AE263" s="145"/>
      <c r="AF263" s="145"/>
      <c r="AG263" s="145"/>
      <c r="AH263" s="145"/>
      <c r="AI263" s="145"/>
      <c r="AJ263" s="145"/>
      <c r="AK263" s="145"/>
      <c r="AL263" s="145"/>
      <c r="AM263" s="145"/>
      <c r="AN263" s="145"/>
      <c r="AO263" s="145"/>
      <c r="AP263" s="145"/>
      <c r="AQ263" s="145"/>
      <c r="AR263" s="145"/>
      <c r="AS263" s="145"/>
      <c r="AT263" s="145"/>
      <c r="AU263" s="145"/>
      <c r="AV263" s="145"/>
      <c r="AW263" s="145"/>
      <c r="AX263" s="145"/>
      <c r="AY263" s="145"/>
      <c r="AZ263" s="145"/>
      <c r="BA263" s="152"/>
      <c r="BB263" s="153"/>
      <c r="BC263" s="154"/>
      <c r="BD263" s="145"/>
      <c r="BE263" s="145"/>
      <c r="BF263" s="145"/>
      <c r="BG263" s="145"/>
      <c r="BH263" s="145"/>
      <c r="BI263" s="145"/>
      <c r="BJ263" s="3"/>
      <c r="BK263" s="3"/>
      <c r="BM263" t="s">
        <v>198</v>
      </c>
    </row>
    <row r="264" spans="1:65" ht="15.75" customHeight="1" thickTop="1" thickBot="1">
      <c r="B264" s="25"/>
      <c r="C264" s="26"/>
      <c r="D264" s="26"/>
      <c r="E264" s="26"/>
      <c r="F264" s="26"/>
      <c r="G264" s="26"/>
      <c r="H264" s="26"/>
      <c r="I264" s="26"/>
      <c r="J264" s="26"/>
      <c r="K264" s="26"/>
      <c r="L264" s="26"/>
      <c r="M264" s="26"/>
      <c r="N264" s="26"/>
      <c r="O264" s="26"/>
      <c r="P264" s="26"/>
      <c r="Q264" s="26"/>
      <c r="R264" s="26"/>
      <c r="S264" s="26"/>
      <c r="T264" s="26"/>
      <c r="U264" s="26"/>
      <c r="V264" s="26"/>
      <c r="W264" s="26"/>
      <c r="X264" s="26"/>
      <c r="Y264" s="26"/>
      <c r="Z264" s="26"/>
      <c r="AA264" s="26"/>
      <c r="AB264" s="31"/>
      <c r="AC264" s="18" t="s">
        <v>95</v>
      </c>
      <c r="AD264" s="18"/>
      <c r="AE264" s="18"/>
      <c r="AF264" s="18"/>
      <c r="AG264" s="18"/>
      <c r="AH264" s="18"/>
      <c r="AI264" s="18"/>
      <c r="AJ264" s="18"/>
      <c r="AK264" s="18"/>
      <c r="AL264" s="18"/>
      <c r="AM264" s="18"/>
      <c r="AN264" s="18"/>
      <c r="AO264" s="18"/>
      <c r="AP264" s="18"/>
      <c r="AQ264" s="18"/>
      <c r="AR264" s="18"/>
      <c r="AS264" s="18"/>
      <c r="AT264" s="18" t="s">
        <v>96</v>
      </c>
      <c r="AU264" s="18"/>
      <c r="AV264" s="18"/>
      <c r="AW264" s="18"/>
      <c r="AX264" s="18"/>
      <c r="AY264" s="18"/>
      <c r="AZ264" s="18"/>
      <c r="BA264" s="18"/>
      <c r="BB264" s="18"/>
      <c r="BC264" s="18"/>
      <c r="BD264" s="18"/>
      <c r="BE264" s="18"/>
      <c r="BF264" s="18"/>
      <c r="BG264" s="18"/>
      <c r="BH264" s="18"/>
      <c r="BI264" s="18"/>
    </row>
    <row r="265" spans="1:65" ht="15" customHeight="1" thickTop="1" thickBot="1">
      <c r="B265" s="27"/>
      <c r="C265" s="28"/>
      <c r="D265" s="28"/>
      <c r="E265" s="28"/>
      <c r="F265" s="28"/>
      <c r="G265" s="28"/>
      <c r="H265" s="28"/>
      <c r="I265" s="28"/>
      <c r="J265" s="28"/>
      <c r="K265" s="28"/>
      <c r="L265" s="28"/>
      <c r="M265" s="28"/>
      <c r="N265" s="28"/>
      <c r="O265" s="28"/>
      <c r="P265" s="28"/>
      <c r="Q265" s="28"/>
      <c r="R265" s="28"/>
      <c r="S265" s="28"/>
      <c r="T265" s="28"/>
      <c r="U265" s="28"/>
      <c r="V265" s="28"/>
      <c r="W265" s="28"/>
      <c r="X265" s="28"/>
      <c r="Y265" s="28"/>
      <c r="Z265" s="28"/>
      <c r="AA265" s="28"/>
      <c r="AB265" s="32"/>
      <c r="AC265" s="36"/>
      <c r="AD265" s="36"/>
      <c r="AE265" s="36"/>
      <c r="AF265" s="36"/>
      <c r="AG265" s="36"/>
      <c r="AH265" s="36"/>
      <c r="AI265" s="36"/>
      <c r="AJ265" s="36"/>
      <c r="AK265" s="36"/>
      <c r="AL265" s="36"/>
      <c r="AM265" s="36"/>
      <c r="AN265" s="36"/>
      <c r="AO265" s="36"/>
      <c r="AP265" s="36"/>
      <c r="AQ265" s="36"/>
      <c r="AR265" s="36"/>
      <c r="AS265" s="36"/>
      <c r="AT265" s="36"/>
      <c r="AU265" s="36"/>
      <c r="AV265" s="36"/>
      <c r="AW265" s="36"/>
      <c r="AX265" s="36"/>
      <c r="AY265" s="36"/>
      <c r="AZ265" s="36"/>
      <c r="BA265" s="36"/>
      <c r="BB265" s="36"/>
      <c r="BC265" s="36"/>
      <c r="BD265" s="36"/>
      <c r="BE265" s="36"/>
      <c r="BF265" s="36"/>
      <c r="BG265" s="36"/>
      <c r="BH265" s="36"/>
      <c r="BI265" s="36"/>
    </row>
    <row r="266" spans="1:65" ht="15" customHeight="1" thickTop="1" thickBot="1">
      <c r="B266" s="27"/>
      <c r="C266" s="28"/>
      <c r="D266" s="28"/>
      <c r="E266" s="28"/>
      <c r="F266" s="28"/>
      <c r="G266" s="28"/>
      <c r="H266" s="28"/>
      <c r="I266" s="28"/>
      <c r="J266" s="28"/>
      <c r="K266" s="28"/>
      <c r="L266" s="28"/>
      <c r="M266" s="28"/>
      <c r="N266" s="28"/>
      <c r="O266" s="28"/>
      <c r="P266" s="28"/>
      <c r="Q266" s="28"/>
      <c r="R266" s="28"/>
      <c r="S266" s="28"/>
      <c r="T266" s="28"/>
      <c r="U266" s="28"/>
      <c r="V266" s="28"/>
      <c r="W266" s="28"/>
      <c r="X266" s="28"/>
      <c r="Y266" s="28"/>
      <c r="Z266" s="28"/>
      <c r="AA266" s="28"/>
      <c r="AB266" s="32"/>
      <c r="AC266" s="36"/>
      <c r="AD266" s="36"/>
      <c r="AE266" s="36"/>
      <c r="AF266" s="36"/>
      <c r="AG266" s="36"/>
      <c r="AH266" s="36"/>
      <c r="AI266" s="36"/>
      <c r="AJ266" s="36"/>
      <c r="AK266" s="36"/>
      <c r="AL266" s="36"/>
      <c r="AM266" s="36"/>
      <c r="AN266" s="36"/>
      <c r="AO266" s="36"/>
      <c r="AP266" s="36"/>
      <c r="AQ266" s="36"/>
      <c r="AR266" s="36"/>
      <c r="AS266" s="36"/>
      <c r="AT266" s="36"/>
      <c r="AU266" s="36"/>
      <c r="AV266" s="36"/>
      <c r="AW266" s="36"/>
      <c r="AX266" s="36"/>
      <c r="AY266" s="36"/>
      <c r="AZ266" s="36"/>
      <c r="BA266" s="36"/>
      <c r="BB266" s="36"/>
      <c r="BC266" s="36"/>
      <c r="BD266" s="36"/>
      <c r="BE266" s="36"/>
      <c r="BF266" s="36"/>
      <c r="BG266" s="36"/>
      <c r="BH266" s="36"/>
      <c r="BI266" s="36"/>
    </row>
    <row r="267" spans="1:65" ht="15.75" customHeight="1" thickTop="1" thickBot="1">
      <c r="B267" s="29"/>
      <c r="C267" s="30"/>
      <c r="D267" s="30"/>
      <c r="E267" s="30"/>
      <c r="F267" s="30"/>
      <c r="G267" s="30"/>
      <c r="H267" s="30"/>
      <c r="I267" s="30"/>
      <c r="J267" s="30"/>
      <c r="K267" s="30"/>
      <c r="L267" s="30"/>
      <c r="M267" s="30"/>
      <c r="N267" s="30"/>
      <c r="O267" s="30"/>
      <c r="P267" s="30"/>
      <c r="Q267" s="30"/>
      <c r="R267" s="30"/>
      <c r="S267" s="30"/>
      <c r="T267" s="30"/>
      <c r="U267" s="30"/>
      <c r="V267" s="30"/>
      <c r="W267" s="30"/>
      <c r="X267" s="30"/>
      <c r="Y267" s="30"/>
      <c r="Z267" s="30"/>
      <c r="AA267" s="30"/>
      <c r="AB267" s="33"/>
      <c r="AC267" s="36"/>
      <c r="AD267" s="36"/>
      <c r="AE267" s="36"/>
      <c r="AF267" s="36"/>
      <c r="AG267" s="36"/>
      <c r="AH267" s="36"/>
      <c r="AI267" s="36"/>
      <c r="AJ267" s="36"/>
      <c r="AK267" s="36"/>
      <c r="AL267" s="36"/>
      <c r="AM267" s="36"/>
      <c r="AN267" s="36"/>
      <c r="AO267" s="36"/>
      <c r="AP267" s="36"/>
      <c r="AQ267" s="36"/>
      <c r="AR267" s="36"/>
      <c r="AS267" s="36"/>
      <c r="AT267" s="36"/>
      <c r="AU267" s="36"/>
      <c r="AV267" s="36"/>
      <c r="AW267" s="36"/>
      <c r="AX267" s="36"/>
      <c r="AY267" s="36"/>
      <c r="AZ267" s="36"/>
      <c r="BA267" s="36"/>
      <c r="BB267" s="36"/>
      <c r="BC267" s="36"/>
      <c r="BD267" s="36"/>
      <c r="BE267" s="36"/>
      <c r="BF267" s="36"/>
      <c r="BG267" s="36"/>
      <c r="BH267" s="36"/>
      <c r="BI267" s="36"/>
    </row>
    <row r="268" spans="1:65" ht="16.5" customHeight="1" thickTop="1" thickBot="1">
      <c r="B268" s="146"/>
      <c r="C268" s="146"/>
      <c r="D268" s="146"/>
      <c r="E268" s="146"/>
      <c r="F268" s="146"/>
      <c r="G268" s="146"/>
      <c r="H268" s="146"/>
      <c r="I268" s="146"/>
      <c r="J268" s="146"/>
      <c r="K268" s="146"/>
      <c r="L268" s="146"/>
      <c r="M268" s="146"/>
      <c r="N268" s="146"/>
      <c r="O268" s="146"/>
      <c r="P268" s="146"/>
      <c r="Q268" s="146"/>
      <c r="R268" s="146"/>
      <c r="S268" s="146"/>
      <c r="T268" s="146"/>
      <c r="U268" s="146"/>
      <c r="V268" s="146"/>
      <c r="W268" s="146"/>
      <c r="X268" s="146"/>
      <c r="Y268" s="146"/>
      <c r="Z268" s="146"/>
      <c r="AA268" s="146"/>
      <c r="AB268" s="146"/>
      <c r="AC268" s="146"/>
      <c r="AD268" s="146"/>
      <c r="AE268" s="146"/>
      <c r="AF268" s="146"/>
      <c r="AG268" s="146"/>
      <c r="AH268" s="146"/>
      <c r="AI268" s="146"/>
      <c r="AJ268" s="146"/>
      <c r="AK268" s="146"/>
      <c r="AL268" s="146"/>
      <c r="AM268" s="146"/>
      <c r="AN268" s="146"/>
      <c r="AO268" s="146"/>
      <c r="AP268" s="146"/>
      <c r="AQ268" s="146"/>
      <c r="AR268" s="146"/>
      <c r="AS268" s="146"/>
      <c r="AT268" s="146"/>
      <c r="AU268" s="146"/>
      <c r="AV268" s="146"/>
      <c r="AW268" s="146"/>
      <c r="AX268" s="146"/>
      <c r="AY268" s="146"/>
      <c r="AZ268" s="146"/>
      <c r="BA268" s="146"/>
      <c r="BB268" s="146"/>
      <c r="BC268" s="146"/>
      <c r="BD268" s="146"/>
      <c r="BE268" s="146"/>
      <c r="BF268" s="146"/>
      <c r="BG268" s="146"/>
      <c r="BH268" s="146"/>
      <c r="BI268" s="146"/>
    </row>
    <row r="269" spans="1:65" ht="16.5" customHeight="1" thickTop="1" thickBot="1">
      <c r="B269" s="146"/>
      <c r="C269" s="146"/>
      <c r="D269" s="146"/>
      <c r="E269" s="146"/>
      <c r="F269" s="146"/>
      <c r="G269" s="146"/>
      <c r="H269" s="146"/>
      <c r="I269" s="146"/>
      <c r="J269" s="146"/>
      <c r="K269" s="146"/>
      <c r="L269" s="146"/>
      <c r="M269" s="146"/>
      <c r="N269" s="146"/>
      <c r="O269" s="146"/>
      <c r="P269" s="146"/>
      <c r="Q269" s="146"/>
      <c r="R269" s="146"/>
      <c r="S269" s="146"/>
      <c r="T269" s="146"/>
      <c r="U269" s="146"/>
      <c r="V269" s="146"/>
      <c r="W269" s="146"/>
      <c r="X269" s="146"/>
      <c r="Y269" s="146"/>
      <c r="Z269" s="146"/>
      <c r="AA269" s="146"/>
      <c r="AB269" s="146"/>
      <c r="AC269" s="146"/>
      <c r="AD269" s="146"/>
      <c r="AE269" s="146"/>
      <c r="AF269" s="146"/>
      <c r="AG269" s="146"/>
      <c r="AH269" s="146"/>
      <c r="AI269" s="146"/>
      <c r="AJ269" s="146"/>
      <c r="AK269" s="146"/>
      <c r="AL269" s="146"/>
      <c r="AM269" s="146"/>
      <c r="AN269" s="146"/>
      <c r="AO269" s="146"/>
      <c r="AP269" s="146"/>
      <c r="AQ269" s="146"/>
      <c r="AR269" s="146"/>
      <c r="AS269" s="146"/>
      <c r="AT269" s="146"/>
      <c r="AU269" s="146"/>
      <c r="AV269" s="146"/>
      <c r="AW269" s="146"/>
      <c r="AX269" s="146"/>
      <c r="AY269" s="146"/>
      <c r="AZ269" s="146"/>
      <c r="BA269" s="146"/>
      <c r="BB269" s="146"/>
      <c r="BC269" s="146"/>
      <c r="BD269" s="146"/>
      <c r="BE269" s="146"/>
      <c r="BF269" s="146"/>
      <c r="BG269" s="146"/>
      <c r="BH269" s="146"/>
      <c r="BI269" s="146"/>
    </row>
    <row r="270" spans="1:65" ht="15" customHeight="1" thickTop="1" thickBot="1">
      <c r="B270" s="125" t="s">
        <v>97</v>
      </c>
      <c r="C270" s="125"/>
      <c r="D270" s="125"/>
      <c r="E270" s="125" t="s">
        <v>98</v>
      </c>
      <c r="F270" s="125"/>
      <c r="G270" s="125"/>
      <c r="H270" s="125" t="s">
        <v>99</v>
      </c>
      <c r="I270" s="125"/>
      <c r="J270" s="125"/>
      <c r="K270" s="125" t="s">
        <v>100</v>
      </c>
      <c r="L270" s="125"/>
      <c r="M270" s="125"/>
      <c r="N270" s="125"/>
      <c r="O270" s="125"/>
      <c r="P270" s="125"/>
      <c r="Q270" s="125" t="s">
        <v>101</v>
      </c>
      <c r="R270" s="125"/>
      <c r="S270" s="125"/>
      <c r="T270" s="125"/>
      <c r="U270" s="125"/>
      <c r="V270" s="125"/>
      <c r="W270" s="125"/>
      <c r="X270" s="125"/>
      <c r="Y270" s="125"/>
      <c r="Z270" s="136" t="s">
        <v>102</v>
      </c>
      <c r="AA270" s="137"/>
      <c r="AB270" s="138"/>
      <c r="AC270" s="127" t="s">
        <v>103</v>
      </c>
      <c r="AD270" s="128"/>
      <c r="AE270" s="128"/>
      <c r="AF270" s="128"/>
      <c r="AG270" s="129"/>
      <c r="AH270" s="125" t="s">
        <v>104</v>
      </c>
      <c r="AI270" s="125"/>
      <c r="AJ270" s="125"/>
      <c r="AK270" s="125" t="s">
        <v>169</v>
      </c>
      <c r="AL270" s="125"/>
      <c r="AM270" s="125"/>
      <c r="AN270" s="125" t="s">
        <v>105</v>
      </c>
      <c r="AO270" s="125"/>
      <c r="AP270" s="125"/>
      <c r="AQ270" s="125" t="s">
        <v>106</v>
      </c>
      <c r="AR270" s="125"/>
      <c r="AS270" s="125"/>
      <c r="AT270" s="126" t="s">
        <v>107</v>
      </c>
      <c r="AU270" s="126"/>
      <c r="AV270" s="126"/>
      <c r="AW270" s="125" t="s">
        <v>108</v>
      </c>
      <c r="AX270" s="125"/>
      <c r="AY270" s="125"/>
      <c r="AZ270" s="125" t="s">
        <v>199</v>
      </c>
      <c r="BA270" s="125"/>
      <c r="BB270" s="125"/>
      <c r="BC270" s="125"/>
      <c r="BD270" s="125"/>
      <c r="BE270" s="125"/>
      <c r="BF270" s="126" t="s">
        <v>200</v>
      </c>
      <c r="BG270" s="126"/>
      <c r="BH270" s="126"/>
      <c r="BI270" s="126"/>
    </row>
    <row r="271" spans="1:65" ht="15" customHeight="1" thickTop="1" thickBot="1">
      <c r="B271" s="125"/>
      <c r="C271" s="125"/>
      <c r="D271" s="125"/>
      <c r="E271" s="125"/>
      <c r="F271" s="125"/>
      <c r="G271" s="125"/>
      <c r="H271" s="125"/>
      <c r="I271" s="125"/>
      <c r="J271" s="125"/>
      <c r="K271" s="125"/>
      <c r="L271" s="125"/>
      <c r="M271" s="125"/>
      <c r="N271" s="125"/>
      <c r="O271" s="125"/>
      <c r="P271" s="125"/>
      <c r="Q271" s="125"/>
      <c r="R271" s="125"/>
      <c r="S271" s="125"/>
      <c r="T271" s="125"/>
      <c r="U271" s="125"/>
      <c r="V271" s="125"/>
      <c r="W271" s="125"/>
      <c r="X271" s="125"/>
      <c r="Y271" s="125"/>
      <c r="Z271" s="139"/>
      <c r="AA271" s="140"/>
      <c r="AB271" s="141"/>
      <c r="AC271" s="130"/>
      <c r="AD271" s="131"/>
      <c r="AE271" s="131"/>
      <c r="AF271" s="131"/>
      <c r="AG271" s="132"/>
      <c r="AH271" s="125"/>
      <c r="AI271" s="125"/>
      <c r="AJ271" s="125"/>
      <c r="AK271" s="125"/>
      <c r="AL271" s="125"/>
      <c r="AM271" s="125"/>
      <c r="AN271" s="125"/>
      <c r="AO271" s="125"/>
      <c r="AP271" s="125"/>
      <c r="AQ271" s="125"/>
      <c r="AR271" s="125"/>
      <c r="AS271" s="125"/>
      <c r="AT271" s="126"/>
      <c r="AU271" s="126"/>
      <c r="AV271" s="126"/>
      <c r="AW271" s="125"/>
      <c r="AX271" s="125"/>
      <c r="AY271" s="125"/>
      <c r="AZ271" s="125"/>
      <c r="BA271" s="125"/>
      <c r="BB271" s="125"/>
      <c r="BC271" s="125"/>
      <c r="BD271" s="125"/>
      <c r="BE271" s="125"/>
      <c r="BF271" s="126"/>
      <c r="BG271" s="126"/>
      <c r="BH271" s="126"/>
      <c r="BI271" s="126"/>
    </row>
    <row r="272" spans="1:65" ht="15" customHeight="1" thickTop="1" thickBot="1">
      <c r="B272" s="125"/>
      <c r="C272" s="125"/>
      <c r="D272" s="125"/>
      <c r="E272" s="125"/>
      <c r="F272" s="125"/>
      <c r="G272" s="125"/>
      <c r="H272" s="125"/>
      <c r="I272" s="125"/>
      <c r="J272" s="125"/>
      <c r="K272" s="125"/>
      <c r="L272" s="125"/>
      <c r="M272" s="125"/>
      <c r="N272" s="125"/>
      <c r="O272" s="125"/>
      <c r="P272" s="125"/>
      <c r="Q272" s="125"/>
      <c r="R272" s="125"/>
      <c r="S272" s="125"/>
      <c r="T272" s="125"/>
      <c r="U272" s="125"/>
      <c r="V272" s="125"/>
      <c r="W272" s="125"/>
      <c r="X272" s="125"/>
      <c r="Y272" s="125"/>
      <c r="Z272" s="139"/>
      <c r="AA272" s="140"/>
      <c r="AB272" s="141"/>
      <c r="AC272" s="130"/>
      <c r="AD272" s="131"/>
      <c r="AE272" s="131"/>
      <c r="AF272" s="131"/>
      <c r="AG272" s="132"/>
      <c r="AH272" s="125"/>
      <c r="AI272" s="125"/>
      <c r="AJ272" s="125"/>
      <c r="AK272" s="125"/>
      <c r="AL272" s="125"/>
      <c r="AM272" s="125"/>
      <c r="AN272" s="125"/>
      <c r="AO272" s="125"/>
      <c r="AP272" s="125"/>
      <c r="AQ272" s="125"/>
      <c r="AR272" s="125"/>
      <c r="AS272" s="125"/>
      <c r="AT272" s="126"/>
      <c r="AU272" s="126"/>
      <c r="AV272" s="126"/>
      <c r="AW272" s="125"/>
      <c r="AX272" s="125"/>
      <c r="AY272" s="125"/>
      <c r="AZ272" s="125"/>
      <c r="BA272" s="125"/>
      <c r="BB272" s="125"/>
      <c r="BC272" s="125"/>
      <c r="BD272" s="125"/>
      <c r="BE272" s="125"/>
      <c r="BF272" s="126"/>
      <c r="BG272" s="126"/>
      <c r="BH272" s="126"/>
      <c r="BI272" s="126"/>
    </row>
    <row r="273" spans="2:61" ht="15" customHeight="1" thickTop="1" thickBot="1">
      <c r="B273" s="125"/>
      <c r="C273" s="125"/>
      <c r="D273" s="125"/>
      <c r="E273" s="125"/>
      <c r="F273" s="125"/>
      <c r="G273" s="125"/>
      <c r="H273" s="125"/>
      <c r="I273" s="125"/>
      <c r="J273" s="125"/>
      <c r="K273" s="125"/>
      <c r="L273" s="125"/>
      <c r="M273" s="125"/>
      <c r="N273" s="125"/>
      <c r="O273" s="125"/>
      <c r="P273" s="125"/>
      <c r="Q273" s="125" t="s">
        <v>109</v>
      </c>
      <c r="R273" s="125"/>
      <c r="S273" s="125" t="s">
        <v>110</v>
      </c>
      <c r="T273" s="125"/>
      <c r="U273" s="125"/>
      <c r="V273" s="125"/>
      <c r="W273" s="125" t="s">
        <v>111</v>
      </c>
      <c r="X273" s="125"/>
      <c r="Y273" s="125"/>
      <c r="Z273" s="139"/>
      <c r="AA273" s="140"/>
      <c r="AB273" s="141"/>
      <c r="AC273" s="130"/>
      <c r="AD273" s="131"/>
      <c r="AE273" s="131"/>
      <c r="AF273" s="131"/>
      <c r="AG273" s="132"/>
      <c r="AH273" s="125"/>
      <c r="AI273" s="125"/>
      <c r="AJ273" s="125"/>
      <c r="AK273" s="125"/>
      <c r="AL273" s="125"/>
      <c r="AM273" s="125"/>
      <c r="AN273" s="125"/>
      <c r="AO273" s="125"/>
      <c r="AP273" s="125"/>
      <c r="AQ273" s="125"/>
      <c r="AR273" s="125"/>
      <c r="AS273" s="125"/>
      <c r="AT273" s="126"/>
      <c r="AU273" s="126"/>
      <c r="AV273" s="126"/>
      <c r="AW273" s="125"/>
      <c r="AX273" s="125"/>
      <c r="AY273" s="125"/>
      <c r="AZ273" s="125"/>
      <c r="BA273" s="125"/>
      <c r="BB273" s="125"/>
      <c r="BC273" s="125"/>
      <c r="BD273" s="125"/>
      <c r="BE273" s="125"/>
      <c r="BF273" s="126"/>
      <c r="BG273" s="126"/>
      <c r="BH273" s="126"/>
      <c r="BI273" s="126"/>
    </row>
    <row r="274" spans="2:61" ht="15" customHeight="1" thickTop="1" thickBot="1">
      <c r="B274" s="125"/>
      <c r="C274" s="125"/>
      <c r="D274" s="125"/>
      <c r="E274" s="125"/>
      <c r="F274" s="125"/>
      <c r="G274" s="125"/>
      <c r="H274" s="125"/>
      <c r="I274" s="125"/>
      <c r="J274" s="125"/>
      <c r="K274" s="125"/>
      <c r="L274" s="125"/>
      <c r="M274" s="125"/>
      <c r="N274" s="125"/>
      <c r="O274" s="125"/>
      <c r="P274" s="125"/>
      <c r="Q274" s="125"/>
      <c r="R274" s="125"/>
      <c r="S274" s="125"/>
      <c r="T274" s="125"/>
      <c r="U274" s="125"/>
      <c r="V274" s="125"/>
      <c r="W274" s="125"/>
      <c r="X274" s="125"/>
      <c r="Y274" s="125"/>
      <c r="Z274" s="142"/>
      <c r="AA274" s="143"/>
      <c r="AB274" s="144"/>
      <c r="AC274" s="133"/>
      <c r="AD274" s="134"/>
      <c r="AE274" s="134"/>
      <c r="AF274" s="134"/>
      <c r="AG274" s="135"/>
      <c r="AH274" s="125"/>
      <c r="AI274" s="125"/>
      <c r="AJ274" s="125"/>
      <c r="AK274" s="125"/>
      <c r="AL274" s="125"/>
      <c r="AM274" s="125"/>
      <c r="AN274" s="125"/>
      <c r="AO274" s="125"/>
      <c r="AP274" s="125"/>
      <c r="AQ274" s="125"/>
      <c r="AR274" s="125"/>
      <c r="AS274" s="125"/>
      <c r="AT274" s="126"/>
      <c r="AU274" s="126"/>
      <c r="AV274" s="126"/>
      <c r="AW274" s="125"/>
      <c r="AX274" s="125"/>
      <c r="AY274" s="125"/>
      <c r="AZ274" s="125"/>
      <c r="BA274" s="125"/>
      <c r="BB274" s="125"/>
      <c r="BC274" s="125"/>
      <c r="BD274" s="125"/>
      <c r="BE274" s="125"/>
      <c r="BF274" s="126"/>
      <c r="BG274" s="126"/>
      <c r="BH274" s="126"/>
      <c r="BI274" s="126"/>
    </row>
    <row r="275" spans="2:61" ht="15" customHeight="1" thickTop="1" thickBot="1">
      <c r="B275" s="87" t="s">
        <v>112</v>
      </c>
      <c r="C275" s="88"/>
      <c r="D275" s="89"/>
      <c r="E275" s="87" t="s">
        <v>112</v>
      </c>
      <c r="F275" s="88"/>
      <c r="G275" s="89"/>
      <c r="H275" s="87" t="s">
        <v>112</v>
      </c>
      <c r="I275" s="88"/>
      <c r="J275" s="89"/>
      <c r="K275" s="87" t="s">
        <v>113</v>
      </c>
      <c r="L275" s="88"/>
      <c r="M275" s="89"/>
      <c r="N275" s="87" t="s">
        <v>114</v>
      </c>
      <c r="O275" s="88"/>
      <c r="P275" s="89"/>
      <c r="Q275" s="87" t="s">
        <v>112</v>
      </c>
      <c r="R275" s="89"/>
      <c r="S275" s="87" t="s">
        <v>201</v>
      </c>
      <c r="T275" s="88"/>
      <c r="U275" s="88"/>
      <c r="V275" s="89"/>
      <c r="W275" s="87" t="s">
        <v>112</v>
      </c>
      <c r="X275" s="88"/>
      <c r="Y275" s="89"/>
      <c r="Z275" s="87" t="s">
        <v>112</v>
      </c>
      <c r="AA275" s="88"/>
      <c r="AB275" s="89"/>
      <c r="AC275" s="87" t="s">
        <v>43</v>
      </c>
      <c r="AD275" s="88"/>
      <c r="AE275" s="88"/>
      <c r="AF275" s="88"/>
      <c r="AG275" s="89"/>
      <c r="AH275" s="49"/>
      <c r="AI275" s="50"/>
      <c r="AJ275" s="51"/>
      <c r="AK275" s="49">
        <v>41</v>
      </c>
      <c r="AL275" s="50"/>
      <c r="AM275" s="51"/>
      <c r="AN275" s="114"/>
      <c r="AO275" s="78"/>
      <c r="AP275" s="79"/>
      <c r="AQ275" s="115">
        <f>AK275+AN275+AH275</f>
        <v>41</v>
      </c>
      <c r="AR275" s="116"/>
      <c r="AS275" s="117"/>
      <c r="AT275" s="124" t="s">
        <v>129</v>
      </c>
      <c r="AU275" s="124"/>
      <c r="AV275" s="124"/>
      <c r="AW275" s="124" t="s">
        <v>129</v>
      </c>
      <c r="AX275" s="124"/>
      <c r="AY275" s="124"/>
      <c r="AZ275" s="124" t="s">
        <v>129</v>
      </c>
      <c r="BA275" s="124"/>
      <c r="BB275" s="124"/>
      <c r="BC275" s="124"/>
      <c r="BD275" s="124"/>
      <c r="BE275" s="124"/>
      <c r="BF275" s="124" t="s">
        <v>129</v>
      </c>
      <c r="BG275" s="124"/>
      <c r="BH275" s="124"/>
      <c r="BI275" s="124"/>
    </row>
    <row r="276" spans="2:61" ht="15" customHeight="1" thickTop="1" thickBot="1">
      <c r="B276" s="90"/>
      <c r="C276" s="91"/>
      <c r="D276" s="92"/>
      <c r="E276" s="90"/>
      <c r="F276" s="91"/>
      <c r="G276" s="92"/>
      <c r="H276" s="90"/>
      <c r="I276" s="91"/>
      <c r="J276" s="92"/>
      <c r="K276" s="90"/>
      <c r="L276" s="91"/>
      <c r="M276" s="92"/>
      <c r="N276" s="90"/>
      <c r="O276" s="91"/>
      <c r="P276" s="92"/>
      <c r="Q276" s="90"/>
      <c r="R276" s="92"/>
      <c r="S276" s="90"/>
      <c r="T276" s="91"/>
      <c r="U276" s="91"/>
      <c r="V276" s="92"/>
      <c r="W276" s="90"/>
      <c r="X276" s="91"/>
      <c r="Y276" s="92"/>
      <c r="Z276" s="90"/>
      <c r="AA276" s="91"/>
      <c r="AB276" s="92"/>
      <c r="AC276" s="90"/>
      <c r="AD276" s="91"/>
      <c r="AE276" s="91"/>
      <c r="AF276" s="91"/>
      <c r="AG276" s="92"/>
      <c r="AH276" s="52"/>
      <c r="AI276" s="53"/>
      <c r="AJ276" s="54"/>
      <c r="AK276" s="52"/>
      <c r="AL276" s="53"/>
      <c r="AM276" s="54"/>
      <c r="AN276" s="80"/>
      <c r="AO276" s="81"/>
      <c r="AP276" s="82"/>
      <c r="AQ276" s="118"/>
      <c r="AR276" s="119"/>
      <c r="AS276" s="120"/>
      <c r="AT276" s="124"/>
      <c r="AU276" s="124"/>
      <c r="AV276" s="124"/>
      <c r="AW276" s="124"/>
      <c r="AX276" s="124"/>
      <c r="AY276" s="124"/>
      <c r="AZ276" s="124"/>
      <c r="BA276" s="124"/>
      <c r="BB276" s="124"/>
      <c r="BC276" s="124"/>
      <c r="BD276" s="124"/>
      <c r="BE276" s="124"/>
      <c r="BF276" s="124"/>
      <c r="BG276" s="124"/>
      <c r="BH276" s="124"/>
      <c r="BI276" s="124"/>
    </row>
    <row r="277" spans="2:61" ht="15" customHeight="1" thickTop="1" thickBot="1">
      <c r="B277" s="90"/>
      <c r="C277" s="91"/>
      <c r="D277" s="92"/>
      <c r="E277" s="90"/>
      <c r="F277" s="91"/>
      <c r="G277" s="92"/>
      <c r="H277" s="90"/>
      <c r="I277" s="91"/>
      <c r="J277" s="92"/>
      <c r="K277" s="90"/>
      <c r="L277" s="91"/>
      <c r="M277" s="92"/>
      <c r="N277" s="90"/>
      <c r="O277" s="91"/>
      <c r="P277" s="92"/>
      <c r="Q277" s="90"/>
      <c r="R277" s="92"/>
      <c r="S277" s="90"/>
      <c r="T277" s="91"/>
      <c r="U277" s="91"/>
      <c r="V277" s="92"/>
      <c r="W277" s="90"/>
      <c r="X277" s="91"/>
      <c r="Y277" s="92"/>
      <c r="Z277" s="90"/>
      <c r="AA277" s="91"/>
      <c r="AB277" s="92"/>
      <c r="AC277" s="90"/>
      <c r="AD277" s="91"/>
      <c r="AE277" s="91"/>
      <c r="AF277" s="91"/>
      <c r="AG277" s="92"/>
      <c r="AH277" s="52"/>
      <c r="AI277" s="53"/>
      <c r="AJ277" s="54"/>
      <c r="AK277" s="52"/>
      <c r="AL277" s="53"/>
      <c r="AM277" s="54"/>
      <c r="AN277" s="80"/>
      <c r="AO277" s="81"/>
      <c r="AP277" s="82"/>
      <c r="AQ277" s="118"/>
      <c r="AR277" s="119"/>
      <c r="AS277" s="120"/>
      <c r="AT277" s="124"/>
      <c r="AU277" s="124"/>
      <c r="AV277" s="124"/>
      <c r="AW277" s="124"/>
      <c r="AX277" s="124"/>
      <c r="AY277" s="124"/>
      <c r="AZ277" s="124"/>
      <c r="BA277" s="124"/>
      <c r="BB277" s="124"/>
      <c r="BC277" s="124"/>
      <c r="BD277" s="124"/>
      <c r="BE277" s="124"/>
      <c r="BF277" s="124"/>
      <c r="BG277" s="124"/>
      <c r="BH277" s="124"/>
      <c r="BI277" s="124"/>
    </row>
    <row r="278" spans="2:61" ht="15" customHeight="1" thickTop="1" thickBot="1">
      <c r="B278" s="93"/>
      <c r="C278" s="94"/>
      <c r="D278" s="95"/>
      <c r="E278" s="93"/>
      <c r="F278" s="94"/>
      <c r="G278" s="95"/>
      <c r="H278" s="93"/>
      <c r="I278" s="94"/>
      <c r="J278" s="95"/>
      <c r="K278" s="93"/>
      <c r="L278" s="94"/>
      <c r="M278" s="95"/>
      <c r="N278" s="93"/>
      <c r="O278" s="94"/>
      <c r="P278" s="95"/>
      <c r="Q278" s="93"/>
      <c r="R278" s="95"/>
      <c r="S278" s="93"/>
      <c r="T278" s="94"/>
      <c r="U278" s="94"/>
      <c r="V278" s="95"/>
      <c r="W278" s="93"/>
      <c r="X278" s="94"/>
      <c r="Y278" s="95"/>
      <c r="Z278" s="93"/>
      <c r="AA278" s="94"/>
      <c r="AB278" s="95"/>
      <c r="AC278" s="93"/>
      <c r="AD278" s="94"/>
      <c r="AE278" s="94"/>
      <c r="AF278" s="94"/>
      <c r="AG278" s="95"/>
      <c r="AH278" s="55"/>
      <c r="AI278" s="56"/>
      <c r="AJ278" s="57"/>
      <c r="AK278" s="55"/>
      <c r="AL278" s="56"/>
      <c r="AM278" s="57"/>
      <c r="AN278" s="83"/>
      <c r="AO278" s="84"/>
      <c r="AP278" s="85"/>
      <c r="AQ278" s="121"/>
      <c r="AR278" s="122"/>
      <c r="AS278" s="123"/>
      <c r="AT278" s="124"/>
      <c r="AU278" s="124"/>
      <c r="AV278" s="124"/>
      <c r="AW278" s="124"/>
      <c r="AX278" s="124"/>
      <c r="AY278" s="124"/>
      <c r="AZ278" s="124"/>
      <c r="BA278" s="124"/>
      <c r="BB278" s="124"/>
      <c r="BC278" s="124"/>
      <c r="BD278" s="124"/>
      <c r="BE278" s="124"/>
      <c r="BF278" s="124"/>
      <c r="BG278" s="124"/>
      <c r="BH278" s="124"/>
      <c r="BI278" s="124"/>
    </row>
    <row r="279" spans="2:61" ht="15" customHeight="1" thickTop="1" thickBot="1">
      <c r="B279" s="105">
        <v>0</v>
      </c>
      <c r="C279" s="106"/>
      <c r="D279" s="107"/>
      <c r="E279" s="105">
        <v>43</v>
      </c>
      <c r="F279" s="106"/>
      <c r="G279" s="107"/>
      <c r="H279" s="96">
        <v>80</v>
      </c>
      <c r="I279" s="97"/>
      <c r="J279" s="98"/>
      <c r="K279" s="49"/>
      <c r="L279" s="50"/>
      <c r="M279" s="51"/>
      <c r="N279" s="49">
        <v>7</v>
      </c>
      <c r="O279" s="50"/>
      <c r="P279" s="51"/>
      <c r="Q279" s="87"/>
      <c r="R279" s="89"/>
      <c r="S279" s="77">
        <f>Q279+'18.02'!S279</f>
        <v>130</v>
      </c>
      <c r="T279" s="78"/>
      <c r="U279" s="78"/>
      <c r="V279" s="79"/>
      <c r="W279" s="86">
        <f>Q279+'18.02'!W279</f>
        <v>130</v>
      </c>
      <c r="X279" s="50"/>
      <c r="Y279" s="51"/>
      <c r="Z279" s="49">
        <f>B279+H279</f>
        <v>80</v>
      </c>
      <c r="AA279" s="50"/>
      <c r="AB279" s="51"/>
      <c r="AC279" s="87" t="s">
        <v>202</v>
      </c>
      <c r="AD279" s="88"/>
      <c r="AE279" s="88"/>
      <c r="AF279" s="88"/>
      <c r="AG279" s="89"/>
      <c r="AH279" s="96">
        <f>AH275+'18.02'!AH279</f>
        <v>181.85</v>
      </c>
      <c r="AI279" s="97"/>
      <c r="AJ279" s="98"/>
      <c r="AK279" s="96">
        <f>AK275+'18.02'!AK279</f>
        <v>51.5</v>
      </c>
      <c r="AL279" s="97"/>
      <c r="AM279" s="98"/>
      <c r="AN279" s="58">
        <f>'18.02'!AN279+AN275</f>
        <v>0</v>
      </c>
      <c r="AO279" s="59"/>
      <c r="AP279" s="60"/>
      <c r="AQ279" s="67">
        <f>AH279+AK279+AN279</f>
        <v>233.35</v>
      </c>
      <c r="AR279" s="68"/>
      <c r="AS279" s="69"/>
      <c r="AT279" s="76"/>
      <c r="AU279" s="76"/>
      <c r="AV279" s="76"/>
      <c r="AW279" s="76"/>
      <c r="AX279" s="76"/>
      <c r="AY279" s="76"/>
      <c r="AZ279" s="76"/>
      <c r="BA279" s="76"/>
      <c r="BB279" s="76"/>
      <c r="BC279" s="76"/>
      <c r="BD279" s="76"/>
      <c r="BE279" s="76"/>
      <c r="BF279" s="76"/>
      <c r="BG279" s="76"/>
      <c r="BH279" s="76"/>
      <c r="BI279" s="76"/>
    </row>
    <row r="280" spans="2:61" ht="15" customHeight="1" thickTop="1" thickBot="1">
      <c r="B280" s="108"/>
      <c r="C280" s="109"/>
      <c r="D280" s="110"/>
      <c r="E280" s="108"/>
      <c r="F280" s="109"/>
      <c r="G280" s="110"/>
      <c r="H280" s="99"/>
      <c r="I280" s="100"/>
      <c r="J280" s="101"/>
      <c r="K280" s="52"/>
      <c r="L280" s="53"/>
      <c r="M280" s="54"/>
      <c r="N280" s="52"/>
      <c r="O280" s="53"/>
      <c r="P280" s="54"/>
      <c r="Q280" s="90"/>
      <c r="R280" s="92"/>
      <c r="S280" s="80"/>
      <c r="T280" s="81"/>
      <c r="U280" s="81"/>
      <c r="V280" s="82"/>
      <c r="W280" s="52"/>
      <c r="X280" s="53"/>
      <c r="Y280" s="54"/>
      <c r="Z280" s="52"/>
      <c r="AA280" s="53"/>
      <c r="AB280" s="54"/>
      <c r="AC280" s="90"/>
      <c r="AD280" s="91"/>
      <c r="AE280" s="91"/>
      <c r="AF280" s="91"/>
      <c r="AG280" s="92"/>
      <c r="AH280" s="99"/>
      <c r="AI280" s="100"/>
      <c r="AJ280" s="101"/>
      <c r="AK280" s="99"/>
      <c r="AL280" s="100"/>
      <c r="AM280" s="101"/>
      <c r="AN280" s="61"/>
      <c r="AO280" s="62"/>
      <c r="AP280" s="63"/>
      <c r="AQ280" s="70"/>
      <c r="AR280" s="71"/>
      <c r="AS280" s="72"/>
      <c r="AT280" s="76"/>
      <c r="AU280" s="76"/>
      <c r="AV280" s="76"/>
      <c r="AW280" s="76"/>
      <c r="AX280" s="76"/>
      <c r="AY280" s="76"/>
      <c r="AZ280" s="76"/>
      <c r="BA280" s="76"/>
      <c r="BB280" s="76"/>
      <c r="BC280" s="76"/>
      <c r="BD280" s="76"/>
      <c r="BE280" s="76"/>
      <c r="BF280" s="76"/>
      <c r="BG280" s="76"/>
      <c r="BH280" s="76"/>
      <c r="BI280" s="76"/>
    </row>
    <row r="281" spans="2:61" ht="15" customHeight="1" thickTop="1" thickBot="1">
      <c r="B281" s="108"/>
      <c r="C281" s="109"/>
      <c r="D281" s="110"/>
      <c r="E281" s="108"/>
      <c r="F281" s="109"/>
      <c r="G281" s="110"/>
      <c r="H281" s="99"/>
      <c r="I281" s="100"/>
      <c r="J281" s="101"/>
      <c r="K281" s="52"/>
      <c r="L281" s="53"/>
      <c r="M281" s="54"/>
      <c r="N281" s="52"/>
      <c r="O281" s="53"/>
      <c r="P281" s="54"/>
      <c r="Q281" s="90"/>
      <c r="R281" s="92"/>
      <c r="S281" s="80"/>
      <c r="T281" s="81"/>
      <c r="U281" s="81"/>
      <c r="V281" s="82"/>
      <c r="W281" s="52"/>
      <c r="X281" s="53"/>
      <c r="Y281" s="54"/>
      <c r="Z281" s="52"/>
      <c r="AA281" s="53"/>
      <c r="AB281" s="54"/>
      <c r="AC281" s="90"/>
      <c r="AD281" s="91"/>
      <c r="AE281" s="91"/>
      <c r="AF281" s="91"/>
      <c r="AG281" s="92"/>
      <c r="AH281" s="99"/>
      <c r="AI281" s="100"/>
      <c r="AJ281" s="101"/>
      <c r="AK281" s="99"/>
      <c r="AL281" s="100"/>
      <c r="AM281" s="101"/>
      <c r="AN281" s="61"/>
      <c r="AO281" s="62"/>
      <c r="AP281" s="63"/>
      <c r="AQ281" s="70"/>
      <c r="AR281" s="71"/>
      <c r="AS281" s="72"/>
      <c r="AT281" s="76"/>
      <c r="AU281" s="76"/>
      <c r="AV281" s="76"/>
      <c r="AW281" s="76"/>
      <c r="AX281" s="76"/>
      <c r="AY281" s="76"/>
      <c r="AZ281" s="76"/>
      <c r="BA281" s="76"/>
      <c r="BB281" s="76"/>
      <c r="BC281" s="76"/>
      <c r="BD281" s="76"/>
      <c r="BE281" s="76"/>
      <c r="BF281" s="76"/>
      <c r="BG281" s="76"/>
      <c r="BH281" s="76"/>
      <c r="BI281" s="76"/>
    </row>
    <row r="282" spans="2:61" ht="15" customHeight="1" thickTop="1" thickBot="1">
      <c r="B282" s="111"/>
      <c r="C282" s="112"/>
      <c r="D282" s="113"/>
      <c r="E282" s="111"/>
      <c r="F282" s="112"/>
      <c r="G282" s="113"/>
      <c r="H282" s="102"/>
      <c r="I282" s="103"/>
      <c r="J282" s="104"/>
      <c r="K282" s="55"/>
      <c r="L282" s="56"/>
      <c r="M282" s="57"/>
      <c r="N282" s="55"/>
      <c r="O282" s="56"/>
      <c r="P282" s="57"/>
      <c r="Q282" s="93"/>
      <c r="R282" s="95"/>
      <c r="S282" s="83"/>
      <c r="T282" s="84"/>
      <c r="U282" s="84"/>
      <c r="V282" s="85"/>
      <c r="W282" s="55"/>
      <c r="X282" s="56"/>
      <c r="Y282" s="57"/>
      <c r="Z282" s="55"/>
      <c r="AA282" s="56"/>
      <c r="AB282" s="57"/>
      <c r="AC282" s="93"/>
      <c r="AD282" s="94"/>
      <c r="AE282" s="94"/>
      <c r="AF282" s="94"/>
      <c r="AG282" s="95"/>
      <c r="AH282" s="102"/>
      <c r="AI282" s="103"/>
      <c r="AJ282" s="104"/>
      <c r="AK282" s="102"/>
      <c r="AL282" s="103"/>
      <c r="AM282" s="104"/>
      <c r="AN282" s="64"/>
      <c r="AO282" s="65"/>
      <c r="AP282" s="66"/>
      <c r="AQ282" s="73"/>
      <c r="AR282" s="74"/>
      <c r="AS282" s="75"/>
      <c r="AT282" s="76"/>
      <c r="AU282" s="76"/>
      <c r="AV282" s="76"/>
      <c r="AW282" s="76"/>
      <c r="AX282" s="76"/>
      <c r="AY282" s="76"/>
      <c r="AZ282" s="76"/>
      <c r="BA282" s="76"/>
      <c r="BB282" s="76"/>
      <c r="BC282" s="76"/>
      <c r="BD282" s="76"/>
      <c r="BE282" s="76"/>
      <c r="BF282" s="76"/>
      <c r="BG282" s="76"/>
      <c r="BH282" s="76"/>
      <c r="BI282" s="76"/>
    </row>
    <row r="283" spans="2:61" ht="15.75" customHeight="1" thickTop="1">
      <c r="B283" s="34"/>
      <c r="C283" s="34"/>
      <c r="D283" s="34"/>
      <c r="E283" s="34"/>
      <c r="F283" s="34"/>
      <c r="G283" s="34"/>
      <c r="H283" s="34"/>
      <c r="I283" s="34"/>
      <c r="J283" s="34"/>
      <c r="K283" s="34"/>
      <c r="L283" s="34"/>
      <c r="M283" s="34"/>
      <c r="N283" s="34"/>
      <c r="O283" s="34"/>
      <c r="P283" s="34"/>
      <c r="Q283" s="34"/>
      <c r="R283" s="34"/>
      <c r="S283" s="34"/>
      <c r="T283" s="34"/>
      <c r="U283" s="34"/>
      <c r="V283" s="34"/>
      <c r="W283" s="34"/>
      <c r="X283" s="34"/>
      <c r="Y283" s="34"/>
      <c r="Z283" s="34"/>
      <c r="AA283" s="34"/>
      <c r="AB283" s="34"/>
      <c r="AC283" s="34"/>
      <c r="AD283" s="34"/>
      <c r="AE283" s="34"/>
      <c r="AF283" s="34"/>
      <c r="AG283" s="34"/>
      <c r="AH283" s="34"/>
      <c r="AI283" s="34"/>
      <c r="AJ283" s="34"/>
      <c r="AK283" s="34"/>
      <c r="AL283" s="34"/>
      <c r="AM283" s="34"/>
      <c r="AN283" s="34"/>
      <c r="AO283" s="34"/>
      <c r="AP283" s="34"/>
      <c r="AQ283" s="34"/>
      <c r="AR283" s="34"/>
      <c r="AS283" s="34"/>
      <c r="AT283" s="34"/>
      <c r="AU283" s="34"/>
      <c r="AV283" s="34"/>
      <c r="AW283" s="34"/>
      <c r="AX283" s="34"/>
      <c r="AY283" s="34"/>
      <c r="AZ283" s="34"/>
      <c r="BA283" s="34"/>
      <c r="BB283" s="34"/>
      <c r="BC283" s="34"/>
      <c r="BD283" s="34"/>
      <c r="BE283" s="34"/>
      <c r="BF283" s="34"/>
      <c r="BG283" s="34"/>
      <c r="BH283" s="34"/>
      <c r="BI283" s="34"/>
    </row>
    <row r="284" spans="2:61" ht="15.75" customHeight="1" thickBot="1">
      <c r="B284" s="35"/>
      <c r="C284" s="35"/>
      <c r="D284" s="35"/>
      <c r="E284" s="35"/>
      <c r="F284" s="35"/>
      <c r="G284" s="35"/>
      <c r="H284" s="35"/>
      <c r="I284" s="35"/>
      <c r="J284" s="35"/>
      <c r="K284" s="35"/>
      <c r="L284" s="35"/>
      <c r="M284" s="35"/>
      <c r="N284" s="35"/>
      <c r="O284" s="35"/>
      <c r="P284" s="35"/>
      <c r="Q284" s="35"/>
      <c r="R284" s="35"/>
      <c r="S284" s="35"/>
      <c r="T284" s="35"/>
      <c r="U284" s="35"/>
      <c r="V284" s="35"/>
      <c r="W284" s="35"/>
      <c r="X284" s="35"/>
      <c r="Y284" s="35"/>
      <c r="Z284" s="35"/>
      <c r="AA284" s="35"/>
      <c r="AB284" s="35"/>
      <c r="AC284" s="35"/>
      <c r="AD284" s="35"/>
      <c r="AE284" s="35"/>
      <c r="AF284" s="35"/>
      <c r="AG284" s="35"/>
      <c r="AH284" s="35"/>
      <c r="AI284" s="35"/>
      <c r="AJ284" s="35"/>
      <c r="AK284" s="35"/>
      <c r="AL284" s="35"/>
      <c r="AM284" s="35"/>
      <c r="AN284" s="35"/>
      <c r="AO284" s="35"/>
      <c r="AP284" s="35"/>
      <c r="AQ284" s="35"/>
      <c r="AR284" s="35"/>
      <c r="AS284" s="35"/>
      <c r="AT284" s="35"/>
      <c r="AU284" s="35"/>
      <c r="AV284" s="35"/>
      <c r="AW284" s="35"/>
      <c r="AX284" s="35"/>
      <c r="AY284" s="35"/>
      <c r="AZ284" s="35"/>
      <c r="BA284" s="35"/>
      <c r="BB284" s="35"/>
      <c r="BC284" s="35"/>
      <c r="BD284" s="35"/>
      <c r="BE284" s="35"/>
      <c r="BF284" s="35"/>
      <c r="BG284" s="35"/>
      <c r="BH284" s="35"/>
      <c r="BI284" s="35"/>
    </row>
    <row r="285" spans="2:61" ht="15.75" customHeight="1" thickTop="1" thickBot="1">
      <c r="B285" s="36" t="s">
        <v>115</v>
      </c>
      <c r="C285" s="36"/>
      <c r="D285" s="36"/>
      <c r="E285" s="36"/>
      <c r="F285" s="36"/>
      <c r="G285" s="37" t="s">
        <v>116</v>
      </c>
      <c r="H285" s="38"/>
      <c r="I285" s="38"/>
      <c r="J285" s="38"/>
      <c r="K285" s="38"/>
      <c r="L285" s="38"/>
      <c r="M285" s="38"/>
      <c r="N285" s="38"/>
      <c r="O285" s="38"/>
      <c r="P285" s="38"/>
      <c r="Q285" s="38"/>
      <c r="R285" s="38"/>
      <c r="S285" s="38"/>
      <c r="T285" s="38"/>
      <c r="U285" s="38"/>
      <c r="V285" s="38"/>
      <c r="W285" s="38"/>
      <c r="X285" s="38"/>
      <c r="Y285" s="38"/>
      <c r="Z285" s="38"/>
      <c r="AA285" s="38"/>
      <c r="AB285" s="38"/>
      <c r="AC285" s="38"/>
      <c r="AD285" s="38"/>
      <c r="AE285" s="38"/>
      <c r="AF285" s="38"/>
      <c r="AG285" s="38"/>
      <c r="AH285" s="38"/>
      <c r="AI285" s="38"/>
      <c r="AJ285" s="38"/>
      <c r="AK285" s="38"/>
      <c r="AL285" s="38"/>
      <c r="AM285" s="38"/>
      <c r="AN285" s="38"/>
      <c r="AO285" s="38"/>
      <c r="AP285" s="38"/>
      <c r="AQ285" s="38"/>
      <c r="AR285" s="38"/>
      <c r="AS285" s="38"/>
      <c r="AT285" s="38"/>
      <c r="AU285" s="38"/>
      <c r="AV285" s="38"/>
      <c r="AW285" s="38"/>
      <c r="AX285" s="38"/>
      <c r="AY285" s="38"/>
      <c r="AZ285" s="38"/>
      <c r="BA285" s="38"/>
      <c r="BB285" s="38"/>
      <c r="BC285" s="38"/>
      <c r="BD285" s="38"/>
      <c r="BE285" s="38"/>
      <c r="BF285" s="38"/>
      <c r="BG285" s="38"/>
      <c r="BH285" s="38"/>
      <c r="BI285" s="39"/>
    </row>
    <row r="286" spans="2:61" ht="15" customHeight="1" thickTop="1" thickBot="1">
      <c r="B286" s="36"/>
      <c r="C286" s="36"/>
      <c r="D286" s="36"/>
      <c r="E286" s="36"/>
      <c r="F286" s="36"/>
      <c r="G286" s="40"/>
      <c r="H286" s="41"/>
      <c r="I286" s="41"/>
      <c r="J286" s="41"/>
      <c r="K286" s="41"/>
      <c r="L286" s="41"/>
      <c r="M286" s="41"/>
      <c r="N286" s="41"/>
      <c r="O286" s="41"/>
      <c r="P286" s="41"/>
      <c r="Q286" s="41"/>
      <c r="R286" s="41"/>
      <c r="S286" s="41"/>
      <c r="T286" s="41"/>
      <c r="U286" s="41"/>
      <c r="V286" s="41"/>
      <c r="W286" s="41"/>
      <c r="X286" s="41"/>
      <c r="Y286" s="41"/>
      <c r="Z286" s="41"/>
      <c r="AA286" s="41"/>
      <c r="AB286" s="41"/>
      <c r="AC286" s="41"/>
      <c r="AD286" s="41"/>
      <c r="AE286" s="41"/>
      <c r="AF286" s="41"/>
      <c r="AG286" s="41"/>
      <c r="AH286" s="41"/>
      <c r="AI286" s="41"/>
      <c r="AJ286" s="41"/>
      <c r="AK286" s="41"/>
      <c r="AL286" s="41"/>
      <c r="AM286" s="41"/>
      <c r="AN286" s="41"/>
      <c r="AO286" s="41"/>
      <c r="AP286" s="41"/>
      <c r="AQ286" s="41"/>
      <c r="AR286" s="41"/>
      <c r="AS286" s="41"/>
      <c r="AT286" s="41"/>
      <c r="AU286" s="41"/>
      <c r="AV286" s="41"/>
      <c r="AW286" s="41"/>
      <c r="AX286" s="41"/>
      <c r="AY286" s="41"/>
      <c r="AZ286" s="41"/>
      <c r="BA286" s="41"/>
      <c r="BB286" s="41"/>
      <c r="BC286" s="41"/>
      <c r="BD286" s="41"/>
      <c r="BE286" s="41"/>
      <c r="BF286" s="41"/>
      <c r="BG286" s="41"/>
      <c r="BH286" s="41"/>
      <c r="BI286" s="42"/>
    </row>
    <row r="287" spans="2:61" ht="15" customHeight="1" thickTop="1" thickBot="1">
      <c r="B287" s="36"/>
      <c r="C287" s="36"/>
      <c r="D287" s="36"/>
      <c r="E287" s="36"/>
      <c r="F287" s="36"/>
      <c r="G287" s="40"/>
      <c r="H287" s="41"/>
      <c r="I287" s="41"/>
      <c r="J287" s="41"/>
      <c r="K287" s="41"/>
      <c r="L287" s="41"/>
      <c r="M287" s="41"/>
      <c r="N287" s="41"/>
      <c r="O287" s="41"/>
      <c r="P287" s="41"/>
      <c r="Q287" s="41"/>
      <c r="R287" s="41"/>
      <c r="S287" s="41"/>
      <c r="T287" s="41"/>
      <c r="U287" s="41"/>
      <c r="V287" s="41"/>
      <c r="W287" s="41"/>
      <c r="X287" s="41"/>
      <c r="Y287" s="41"/>
      <c r="Z287" s="41"/>
      <c r="AA287" s="41"/>
      <c r="AB287" s="41"/>
      <c r="AC287" s="41"/>
      <c r="AD287" s="41"/>
      <c r="AE287" s="41"/>
      <c r="AF287" s="41"/>
      <c r="AG287" s="41"/>
      <c r="AH287" s="41"/>
      <c r="AI287" s="41"/>
      <c r="AJ287" s="41"/>
      <c r="AK287" s="41"/>
      <c r="AL287" s="41"/>
      <c r="AM287" s="41"/>
      <c r="AN287" s="41"/>
      <c r="AO287" s="41"/>
      <c r="AP287" s="41"/>
      <c r="AQ287" s="41"/>
      <c r="AR287" s="41"/>
      <c r="AS287" s="41"/>
      <c r="AT287" s="41"/>
      <c r="AU287" s="41"/>
      <c r="AV287" s="41"/>
      <c r="AW287" s="41"/>
      <c r="AX287" s="41"/>
      <c r="AY287" s="41"/>
      <c r="AZ287" s="41"/>
      <c r="BA287" s="41"/>
      <c r="BB287" s="41"/>
      <c r="BC287" s="41"/>
      <c r="BD287" s="41"/>
      <c r="BE287" s="41"/>
      <c r="BF287" s="41"/>
      <c r="BG287" s="41"/>
      <c r="BH287" s="41"/>
      <c r="BI287" s="42"/>
    </row>
    <row r="288" spans="2:61" ht="15.75" customHeight="1" thickTop="1" thickBot="1">
      <c r="B288" s="36"/>
      <c r="C288" s="36"/>
      <c r="D288" s="36"/>
      <c r="E288" s="36"/>
      <c r="F288" s="36"/>
      <c r="G288" s="43"/>
      <c r="H288" s="44"/>
      <c r="I288" s="44"/>
      <c r="J288" s="44"/>
      <c r="K288" s="44"/>
      <c r="L288" s="44"/>
      <c r="M288" s="44"/>
      <c r="N288" s="44"/>
      <c r="O288" s="44"/>
      <c r="P288" s="44"/>
      <c r="Q288" s="44"/>
      <c r="R288" s="44"/>
      <c r="S288" s="44"/>
      <c r="T288" s="44"/>
      <c r="U288" s="44"/>
      <c r="V288" s="44"/>
      <c r="W288" s="44"/>
      <c r="X288" s="44"/>
      <c r="Y288" s="44"/>
      <c r="Z288" s="44"/>
      <c r="AA288" s="44"/>
      <c r="AB288" s="44"/>
      <c r="AC288" s="44"/>
      <c r="AD288" s="44"/>
      <c r="AE288" s="44"/>
      <c r="AF288" s="44"/>
      <c r="AG288" s="44"/>
      <c r="AH288" s="44"/>
      <c r="AI288" s="44"/>
      <c r="AJ288" s="44"/>
      <c r="AK288" s="44"/>
      <c r="AL288" s="44"/>
      <c r="AM288" s="44"/>
      <c r="AN288" s="44"/>
      <c r="AO288" s="44"/>
      <c r="AP288" s="44"/>
      <c r="AQ288" s="44"/>
      <c r="AR288" s="44"/>
      <c r="AS288" s="44"/>
      <c r="AT288" s="44"/>
      <c r="AU288" s="44"/>
      <c r="AV288" s="44"/>
      <c r="AW288" s="44"/>
      <c r="AX288" s="44"/>
      <c r="AY288" s="44"/>
      <c r="AZ288" s="44"/>
      <c r="BA288" s="44"/>
      <c r="BB288" s="44"/>
      <c r="BC288" s="44"/>
      <c r="BD288" s="44"/>
      <c r="BE288" s="44"/>
      <c r="BF288" s="44"/>
      <c r="BG288" s="44"/>
      <c r="BH288" s="44"/>
      <c r="BI288" s="45"/>
    </row>
    <row r="289" spans="2:61" ht="84.75" customHeight="1" thickTop="1" thickBot="1">
      <c r="B289" s="36" t="s">
        <v>117</v>
      </c>
      <c r="C289" s="36"/>
      <c r="D289" s="36"/>
      <c r="E289" s="36"/>
      <c r="F289" s="36"/>
      <c r="G289" s="46" t="s">
        <v>211</v>
      </c>
      <c r="H289" s="46"/>
      <c r="I289" s="46"/>
      <c r="J289" s="46"/>
      <c r="K289" s="46"/>
      <c r="L289" s="46"/>
      <c r="M289" s="46"/>
      <c r="N289" s="46"/>
      <c r="O289" s="46"/>
      <c r="P289" s="46"/>
      <c r="Q289" s="46"/>
      <c r="R289" s="46"/>
      <c r="S289" s="46"/>
      <c r="T289" s="46"/>
      <c r="U289" s="46"/>
      <c r="V289" s="46"/>
      <c r="W289" s="46"/>
      <c r="X289" s="46"/>
      <c r="Y289" s="46"/>
      <c r="Z289" s="46"/>
      <c r="AA289" s="46"/>
      <c r="AB289" s="46"/>
      <c r="AC289" s="46"/>
      <c r="AD289" s="46"/>
      <c r="AE289" s="46"/>
      <c r="AF289" s="46"/>
      <c r="AG289" s="46"/>
      <c r="AH289" s="58" t="s">
        <v>458</v>
      </c>
      <c r="AI289" s="59"/>
      <c r="AJ289" s="59"/>
      <c r="AK289" s="59"/>
      <c r="AL289" s="59"/>
      <c r="AM289" s="59"/>
      <c r="AN289" s="59"/>
      <c r="AO289" s="59"/>
      <c r="AP289" s="59"/>
      <c r="AQ289" s="59"/>
      <c r="AR289" s="59"/>
      <c r="AS289" s="59"/>
      <c r="AT289" s="59"/>
      <c r="AU289" s="59"/>
      <c r="AV289" s="59"/>
      <c r="AW289" s="59"/>
      <c r="AX289" s="59"/>
      <c r="AY289" s="59"/>
      <c r="AZ289" s="59"/>
      <c r="BA289" s="59"/>
      <c r="BB289" s="59"/>
      <c r="BC289" s="59"/>
      <c r="BD289" s="59"/>
      <c r="BE289" s="59"/>
      <c r="BF289" s="59"/>
      <c r="BG289" s="59"/>
      <c r="BH289" s="59"/>
      <c r="BI289" s="60"/>
    </row>
    <row r="290" spans="2:61" ht="45" customHeight="1" thickTop="1" thickBot="1">
      <c r="B290" s="36"/>
      <c r="C290" s="36"/>
      <c r="D290" s="36"/>
      <c r="E290" s="36"/>
      <c r="F290" s="36"/>
      <c r="G290" s="47"/>
      <c r="H290" s="47"/>
      <c r="I290" s="47"/>
      <c r="J290" s="47"/>
      <c r="K290" s="47"/>
      <c r="L290" s="47"/>
      <c r="M290" s="47"/>
      <c r="N290" s="47"/>
      <c r="O290" s="47"/>
      <c r="P290" s="47"/>
      <c r="Q290" s="47"/>
      <c r="R290" s="47"/>
      <c r="S290" s="47"/>
      <c r="T290" s="47"/>
      <c r="U290" s="47"/>
      <c r="V290" s="47"/>
      <c r="W290" s="47"/>
      <c r="X290" s="47"/>
      <c r="Y290" s="47"/>
      <c r="Z290" s="47"/>
      <c r="AA290" s="47"/>
      <c r="AB290" s="47"/>
      <c r="AC290" s="47"/>
      <c r="AD290" s="47"/>
      <c r="AE290" s="47"/>
      <c r="AF290" s="47"/>
      <c r="AG290" s="47"/>
      <c r="AH290" s="61"/>
      <c r="AI290" s="62"/>
      <c r="AJ290" s="62"/>
      <c r="AK290" s="62"/>
      <c r="AL290" s="62"/>
      <c r="AM290" s="62"/>
      <c r="AN290" s="62"/>
      <c r="AO290" s="62"/>
      <c r="AP290" s="62"/>
      <c r="AQ290" s="62"/>
      <c r="AR290" s="62"/>
      <c r="AS290" s="62"/>
      <c r="AT290" s="62"/>
      <c r="AU290" s="62"/>
      <c r="AV290" s="62"/>
      <c r="AW290" s="62"/>
      <c r="AX290" s="62"/>
      <c r="AY290" s="62"/>
      <c r="AZ290" s="62"/>
      <c r="BA290" s="62"/>
      <c r="BB290" s="62"/>
      <c r="BC290" s="62"/>
      <c r="BD290" s="62"/>
      <c r="BE290" s="62"/>
      <c r="BF290" s="62"/>
      <c r="BG290" s="62"/>
      <c r="BH290" s="62"/>
      <c r="BI290" s="63"/>
    </row>
    <row r="291" spans="2:61" ht="45" customHeight="1" thickTop="1" thickBot="1">
      <c r="B291" s="36"/>
      <c r="C291" s="36"/>
      <c r="D291" s="36"/>
      <c r="E291" s="36"/>
      <c r="F291" s="36"/>
      <c r="G291" s="47"/>
      <c r="H291" s="47"/>
      <c r="I291" s="47"/>
      <c r="J291" s="47"/>
      <c r="K291" s="47"/>
      <c r="L291" s="47"/>
      <c r="M291" s="47"/>
      <c r="N291" s="47"/>
      <c r="O291" s="47"/>
      <c r="P291" s="47"/>
      <c r="Q291" s="47"/>
      <c r="R291" s="47"/>
      <c r="S291" s="47"/>
      <c r="T291" s="47"/>
      <c r="U291" s="47"/>
      <c r="V291" s="47"/>
      <c r="W291" s="47"/>
      <c r="X291" s="47"/>
      <c r="Y291" s="47"/>
      <c r="Z291" s="47"/>
      <c r="AA291" s="47"/>
      <c r="AB291" s="47"/>
      <c r="AC291" s="47"/>
      <c r="AD291" s="47"/>
      <c r="AE291" s="47"/>
      <c r="AF291" s="47"/>
      <c r="AG291" s="47"/>
      <c r="AH291" s="61"/>
      <c r="AI291" s="62"/>
      <c r="AJ291" s="62"/>
      <c r="AK291" s="62"/>
      <c r="AL291" s="62"/>
      <c r="AM291" s="62"/>
      <c r="AN291" s="62"/>
      <c r="AO291" s="62"/>
      <c r="AP291" s="62"/>
      <c r="AQ291" s="62"/>
      <c r="AR291" s="62"/>
      <c r="AS291" s="62"/>
      <c r="AT291" s="62"/>
      <c r="AU291" s="62"/>
      <c r="AV291" s="62"/>
      <c r="AW291" s="62"/>
      <c r="AX291" s="62"/>
      <c r="AY291" s="62"/>
      <c r="AZ291" s="62"/>
      <c r="BA291" s="62"/>
      <c r="BB291" s="62"/>
      <c r="BC291" s="62"/>
      <c r="BD291" s="62"/>
      <c r="BE291" s="62"/>
      <c r="BF291" s="62"/>
      <c r="BG291" s="62"/>
      <c r="BH291" s="62"/>
      <c r="BI291" s="63"/>
    </row>
    <row r="292" spans="2:61" ht="45" customHeight="1" thickTop="1" thickBot="1">
      <c r="B292" s="36"/>
      <c r="C292" s="36"/>
      <c r="D292" s="36"/>
      <c r="E292" s="36"/>
      <c r="F292" s="36"/>
      <c r="G292" s="48"/>
      <c r="H292" s="48"/>
      <c r="I292" s="48"/>
      <c r="J292" s="48"/>
      <c r="K292" s="48"/>
      <c r="L292" s="48"/>
      <c r="M292" s="48"/>
      <c r="N292" s="48"/>
      <c r="O292" s="48"/>
      <c r="P292" s="48"/>
      <c r="Q292" s="48"/>
      <c r="R292" s="48"/>
      <c r="S292" s="48"/>
      <c r="T292" s="48"/>
      <c r="U292" s="48"/>
      <c r="V292" s="48"/>
      <c r="W292" s="48"/>
      <c r="X292" s="48"/>
      <c r="Y292" s="48"/>
      <c r="Z292" s="48"/>
      <c r="AA292" s="48"/>
      <c r="AB292" s="48"/>
      <c r="AC292" s="48"/>
      <c r="AD292" s="48"/>
      <c r="AE292" s="48"/>
      <c r="AF292" s="48"/>
      <c r="AG292" s="48"/>
      <c r="AH292" s="64"/>
      <c r="AI292" s="65"/>
      <c r="AJ292" s="65"/>
      <c r="AK292" s="65"/>
      <c r="AL292" s="65"/>
      <c r="AM292" s="65"/>
      <c r="AN292" s="65"/>
      <c r="AO292" s="65"/>
      <c r="AP292" s="65"/>
      <c r="AQ292" s="65"/>
      <c r="AR292" s="65"/>
      <c r="AS292" s="65"/>
      <c r="AT292" s="65"/>
      <c r="AU292" s="65"/>
      <c r="AV292" s="65"/>
      <c r="AW292" s="65"/>
      <c r="AX292" s="65"/>
      <c r="AY292" s="65"/>
      <c r="AZ292" s="65"/>
      <c r="BA292" s="65"/>
      <c r="BB292" s="65"/>
      <c r="BC292" s="65"/>
      <c r="BD292" s="65"/>
      <c r="BE292" s="65"/>
      <c r="BF292" s="65"/>
      <c r="BG292" s="65"/>
      <c r="BH292" s="65"/>
      <c r="BI292" s="66"/>
    </row>
    <row r="293" spans="2:61" ht="15" customHeight="1" thickTop="1">
      <c r="B293" s="14"/>
      <c r="C293" s="14"/>
      <c r="D293" s="14"/>
      <c r="E293" s="14"/>
      <c r="F293" s="14"/>
      <c r="G293" s="14"/>
      <c r="H293" s="14"/>
      <c r="I293" s="14"/>
      <c r="J293" s="14"/>
      <c r="K293" s="14"/>
      <c r="L293" s="14"/>
      <c r="M293" s="14"/>
      <c r="N293" s="14"/>
      <c r="O293" s="14"/>
      <c r="P293" s="14"/>
      <c r="Q293" s="14"/>
      <c r="R293" s="14"/>
      <c r="S293" s="14"/>
      <c r="T293" s="14"/>
      <c r="U293" s="14"/>
      <c r="V293" s="14"/>
      <c r="W293" s="14"/>
      <c r="X293" s="14"/>
      <c r="Y293" s="14"/>
      <c r="Z293" s="14"/>
      <c r="AA293" s="14"/>
      <c r="AB293" s="14"/>
      <c r="AC293" s="14"/>
      <c r="AD293" s="14"/>
      <c r="AE293" s="14"/>
      <c r="AF293" s="14"/>
      <c r="AG293" s="14"/>
      <c r="AH293" s="14"/>
      <c r="AI293" s="14"/>
      <c r="AJ293" s="14"/>
      <c r="AK293" s="14"/>
      <c r="AL293" s="14"/>
      <c r="AM293" s="14"/>
      <c r="AN293" s="14"/>
      <c r="AO293" s="14"/>
      <c r="AP293" s="14"/>
      <c r="AQ293" s="14"/>
      <c r="AR293" s="14"/>
      <c r="AS293" s="14"/>
      <c r="AT293" s="14"/>
      <c r="AU293" s="14"/>
      <c r="AV293" s="14"/>
      <c r="AW293" s="14"/>
      <c r="AX293" s="14"/>
      <c r="AY293" s="14"/>
      <c r="AZ293" s="14"/>
      <c r="BA293" s="14"/>
      <c r="BB293" s="14"/>
      <c r="BC293" s="14"/>
      <c r="BD293" s="14"/>
      <c r="BE293" s="14"/>
      <c r="BF293" s="14"/>
      <c r="BG293" s="14"/>
      <c r="BH293" s="14"/>
      <c r="BI293" s="14"/>
    </row>
    <row r="294" spans="2:61" ht="15" customHeight="1" thickBot="1">
      <c r="B294" s="15"/>
      <c r="C294" s="15"/>
      <c r="D294" s="15"/>
      <c r="E294" s="15"/>
      <c r="F294" s="15"/>
      <c r="G294" s="15"/>
      <c r="H294" s="15"/>
      <c r="I294" s="15"/>
      <c r="J294" s="15"/>
      <c r="K294" s="15"/>
      <c r="L294" s="15"/>
      <c r="M294" s="15"/>
      <c r="N294" s="15"/>
      <c r="O294" s="15"/>
      <c r="P294" s="15"/>
      <c r="Q294" s="15"/>
      <c r="R294" s="15"/>
      <c r="S294" s="15"/>
      <c r="T294" s="15"/>
      <c r="U294" s="15"/>
      <c r="V294" s="15"/>
      <c r="W294" s="15"/>
      <c r="X294" s="15"/>
      <c r="Y294" s="15"/>
      <c r="Z294" s="15"/>
      <c r="AA294" s="15"/>
      <c r="AB294" s="15"/>
      <c r="AC294" s="15"/>
      <c r="AD294" s="15"/>
      <c r="AE294" s="15"/>
      <c r="AF294" s="15"/>
      <c r="AG294" s="15"/>
      <c r="AH294" s="15"/>
      <c r="AI294" s="15"/>
      <c r="AJ294" s="15"/>
      <c r="AK294" s="15"/>
      <c r="AL294" s="15"/>
      <c r="AM294" s="15"/>
      <c r="AN294" s="15"/>
      <c r="AO294" s="15"/>
      <c r="AP294" s="15"/>
      <c r="AQ294" s="15"/>
      <c r="AR294" s="15"/>
      <c r="AS294" s="15"/>
      <c r="AT294" s="15"/>
      <c r="AU294" s="15"/>
      <c r="AV294" s="15"/>
      <c r="AW294" s="15"/>
      <c r="AX294" s="15"/>
      <c r="AY294" s="15"/>
      <c r="AZ294" s="15"/>
      <c r="BA294" s="15"/>
      <c r="BB294" s="15"/>
      <c r="BC294" s="15"/>
      <c r="BD294" s="15"/>
      <c r="BE294" s="15"/>
      <c r="BF294" s="15"/>
      <c r="BG294" s="15"/>
      <c r="BH294" s="15"/>
      <c r="BI294" s="15"/>
    </row>
    <row r="295" spans="2:61" ht="15" customHeight="1" thickTop="1">
      <c r="B295" s="25" t="s">
        <v>118</v>
      </c>
      <c r="C295" s="26"/>
      <c r="D295" s="26"/>
      <c r="E295" s="26"/>
      <c r="F295" s="31"/>
      <c r="G295" s="25" t="s">
        <v>119</v>
      </c>
      <c r="H295" s="26"/>
      <c r="I295" s="26"/>
      <c r="J295" s="26"/>
      <c r="K295" s="31"/>
      <c r="L295" s="5"/>
      <c r="M295" s="6"/>
      <c r="N295" s="6"/>
      <c r="O295" s="6"/>
      <c r="P295" s="6"/>
      <c r="Q295" s="7"/>
      <c r="R295" s="25" t="s">
        <v>120</v>
      </c>
      <c r="S295" s="26"/>
      <c r="T295" s="26"/>
      <c r="U295" s="26"/>
      <c r="V295" s="31"/>
      <c r="W295" s="25" t="s">
        <v>119</v>
      </c>
      <c r="X295" s="26"/>
      <c r="Y295" s="26"/>
      <c r="Z295" s="26"/>
      <c r="AA295" s="31"/>
      <c r="AB295" s="5"/>
      <c r="AC295" s="6"/>
      <c r="AD295" s="6"/>
      <c r="AE295" s="6"/>
      <c r="AF295" s="6"/>
      <c r="AG295" s="7"/>
      <c r="AH295" s="25" t="s">
        <v>121</v>
      </c>
      <c r="AI295" s="26"/>
      <c r="AJ295" s="26"/>
      <c r="AK295" s="26"/>
      <c r="AL295" s="31"/>
      <c r="AM295" s="25" t="s">
        <v>119</v>
      </c>
      <c r="AN295" s="26"/>
      <c r="AO295" s="26"/>
      <c r="AP295" s="26"/>
      <c r="AQ295" s="31"/>
      <c r="AR295" s="5"/>
      <c r="AS295" s="6"/>
      <c r="AT295" s="6"/>
      <c r="AU295" s="6"/>
      <c r="AV295" s="6"/>
      <c r="AW295" s="7"/>
      <c r="AX295" s="25" t="s">
        <v>122</v>
      </c>
      <c r="AY295" s="26"/>
      <c r="AZ295" s="26"/>
      <c r="BA295" s="25" t="s">
        <v>119</v>
      </c>
      <c r="BB295" s="26"/>
      <c r="BC295" s="31"/>
      <c r="BD295" s="5"/>
      <c r="BE295" s="6"/>
      <c r="BF295" s="6"/>
      <c r="BG295" s="6"/>
      <c r="BH295" s="6"/>
      <c r="BI295" s="7"/>
    </row>
    <row r="296" spans="2:61" ht="15" customHeight="1">
      <c r="B296" s="27"/>
      <c r="C296" s="28"/>
      <c r="D296" s="28"/>
      <c r="E296" s="28"/>
      <c r="F296" s="32"/>
      <c r="G296" s="27"/>
      <c r="H296" s="28"/>
      <c r="I296" s="28"/>
      <c r="J296" s="28"/>
      <c r="K296" s="32"/>
      <c r="L296" s="8"/>
      <c r="M296" s="9"/>
      <c r="N296" s="9"/>
      <c r="O296" s="9"/>
      <c r="P296" s="9"/>
      <c r="Q296" s="10"/>
      <c r="R296" s="27"/>
      <c r="S296" s="28"/>
      <c r="T296" s="28"/>
      <c r="U296" s="28"/>
      <c r="V296" s="32"/>
      <c r="W296" s="27"/>
      <c r="X296" s="28"/>
      <c r="Y296" s="28"/>
      <c r="Z296" s="28"/>
      <c r="AA296" s="32"/>
      <c r="AB296" s="8"/>
      <c r="AC296" s="9"/>
      <c r="AD296" s="9"/>
      <c r="AE296" s="9"/>
      <c r="AF296" s="9"/>
      <c r="AG296" s="10"/>
      <c r="AH296" s="27"/>
      <c r="AI296" s="28"/>
      <c r="AJ296" s="28"/>
      <c r="AK296" s="28"/>
      <c r="AL296" s="32"/>
      <c r="AM296" s="27"/>
      <c r="AN296" s="28"/>
      <c r="AO296" s="28"/>
      <c r="AP296" s="28"/>
      <c r="AQ296" s="32"/>
      <c r="AR296" s="8"/>
      <c r="AS296" s="9"/>
      <c r="AT296" s="9"/>
      <c r="AU296" s="9"/>
      <c r="AV296" s="9"/>
      <c r="AW296" s="10"/>
      <c r="AX296" s="27"/>
      <c r="AY296" s="28"/>
      <c r="AZ296" s="28"/>
      <c r="BA296" s="27"/>
      <c r="BB296" s="28"/>
      <c r="BC296" s="32"/>
      <c r="BD296" s="8"/>
      <c r="BE296" s="9"/>
      <c r="BF296" s="9"/>
      <c r="BG296" s="9"/>
      <c r="BH296" s="9"/>
      <c r="BI296" s="10"/>
    </row>
    <row r="297" spans="2:61" ht="15" customHeight="1" thickBot="1">
      <c r="B297" s="27"/>
      <c r="C297" s="28"/>
      <c r="D297" s="28"/>
      <c r="E297" s="28"/>
      <c r="F297" s="32"/>
      <c r="G297" s="29"/>
      <c r="H297" s="30"/>
      <c r="I297" s="30"/>
      <c r="J297" s="30"/>
      <c r="K297" s="33"/>
      <c r="L297" s="11"/>
      <c r="M297" s="12"/>
      <c r="N297" s="12"/>
      <c r="O297" s="12"/>
      <c r="P297" s="12"/>
      <c r="Q297" s="13"/>
      <c r="R297" s="27"/>
      <c r="S297" s="28"/>
      <c r="T297" s="28"/>
      <c r="U297" s="28"/>
      <c r="V297" s="32"/>
      <c r="W297" s="29"/>
      <c r="X297" s="30"/>
      <c r="Y297" s="30"/>
      <c r="Z297" s="30"/>
      <c r="AA297" s="33"/>
      <c r="AB297" s="11"/>
      <c r="AC297" s="12"/>
      <c r="AD297" s="12"/>
      <c r="AE297" s="12"/>
      <c r="AF297" s="12"/>
      <c r="AG297" s="13"/>
      <c r="AH297" s="27"/>
      <c r="AI297" s="28"/>
      <c r="AJ297" s="28"/>
      <c r="AK297" s="28"/>
      <c r="AL297" s="32"/>
      <c r="AM297" s="29"/>
      <c r="AN297" s="30"/>
      <c r="AO297" s="30"/>
      <c r="AP297" s="30"/>
      <c r="AQ297" s="33"/>
      <c r="AR297" s="11"/>
      <c r="AS297" s="12"/>
      <c r="AT297" s="12"/>
      <c r="AU297" s="12"/>
      <c r="AV297" s="12"/>
      <c r="AW297" s="13"/>
      <c r="AX297" s="27"/>
      <c r="AY297" s="28"/>
      <c r="AZ297" s="28"/>
      <c r="BA297" s="29"/>
      <c r="BB297" s="30"/>
      <c r="BC297" s="33"/>
      <c r="BD297" s="11"/>
      <c r="BE297" s="12"/>
      <c r="BF297" s="12"/>
      <c r="BG297" s="12"/>
      <c r="BH297" s="12"/>
      <c r="BI297" s="13"/>
    </row>
    <row r="298" spans="2:61" ht="15" customHeight="1" thickTop="1">
      <c r="B298" s="27"/>
      <c r="C298" s="28"/>
      <c r="D298" s="28"/>
      <c r="E298" s="28"/>
      <c r="F298" s="32"/>
      <c r="G298" s="25" t="s">
        <v>17</v>
      </c>
      <c r="H298" s="26"/>
      <c r="I298" s="26"/>
      <c r="J298" s="26"/>
      <c r="K298" s="31"/>
      <c r="L298" s="5"/>
      <c r="M298" s="6"/>
      <c r="N298" s="6"/>
      <c r="O298" s="6"/>
      <c r="P298" s="6"/>
      <c r="Q298" s="7"/>
      <c r="R298" s="27"/>
      <c r="S298" s="28"/>
      <c r="T298" s="28"/>
      <c r="U298" s="28"/>
      <c r="V298" s="32"/>
      <c r="W298" s="25" t="s">
        <v>17</v>
      </c>
      <c r="X298" s="26"/>
      <c r="Y298" s="26"/>
      <c r="Z298" s="26"/>
      <c r="AA298" s="31"/>
      <c r="AB298" s="5"/>
      <c r="AC298" s="6"/>
      <c r="AD298" s="6"/>
      <c r="AE298" s="6"/>
      <c r="AF298" s="6"/>
      <c r="AG298" s="7"/>
      <c r="AH298" s="27"/>
      <c r="AI298" s="28"/>
      <c r="AJ298" s="28"/>
      <c r="AK298" s="28"/>
      <c r="AL298" s="32"/>
      <c r="AM298" s="25" t="s">
        <v>17</v>
      </c>
      <c r="AN298" s="26"/>
      <c r="AO298" s="26"/>
      <c r="AP298" s="26"/>
      <c r="AQ298" s="31"/>
      <c r="AR298" s="5"/>
      <c r="AS298" s="6"/>
      <c r="AT298" s="6"/>
      <c r="AU298" s="6"/>
      <c r="AV298" s="6"/>
      <c r="AW298" s="7"/>
      <c r="AX298" s="27"/>
      <c r="AY298" s="28"/>
      <c r="AZ298" s="28"/>
      <c r="BA298" s="25" t="s">
        <v>17</v>
      </c>
      <c r="BB298" s="26"/>
      <c r="BC298" s="31"/>
      <c r="BD298" s="5"/>
      <c r="BE298" s="6"/>
      <c r="BF298" s="6"/>
      <c r="BG298" s="6"/>
      <c r="BH298" s="6"/>
      <c r="BI298" s="7"/>
    </row>
    <row r="299" spans="2:61" ht="15" customHeight="1">
      <c r="B299" s="27"/>
      <c r="C299" s="28"/>
      <c r="D299" s="28"/>
      <c r="E299" s="28"/>
      <c r="F299" s="32"/>
      <c r="G299" s="27"/>
      <c r="H299" s="28"/>
      <c r="I299" s="28"/>
      <c r="J299" s="28"/>
      <c r="K299" s="32"/>
      <c r="L299" s="8"/>
      <c r="M299" s="9"/>
      <c r="N299" s="9"/>
      <c r="O299" s="9"/>
      <c r="P299" s="9"/>
      <c r="Q299" s="10"/>
      <c r="R299" s="27"/>
      <c r="S299" s="28"/>
      <c r="T299" s="28"/>
      <c r="U299" s="28"/>
      <c r="V299" s="32"/>
      <c r="W299" s="27"/>
      <c r="X299" s="28"/>
      <c r="Y299" s="28"/>
      <c r="Z299" s="28"/>
      <c r="AA299" s="32"/>
      <c r="AB299" s="8"/>
      <c r="AC299" s="9"/>
      <c r="AD299" s="9"/>
      <c r="AE299" s="9"/>
      <c r="AF299" s="9"/>
      <c r="AG299" s="10"/>
      <c r="AH299" s="27"/>
      <c r="AI299" s="28"/>
      <c r="AJ299" s="28"/>
      <c r="AK299" s="28"/>
      <c r="AL299" s="32"/>
      <c r="AM299" s="27"/>
      <c r="AN299" s="28"/>
      <c r="AO299" s="28"/>
      <c r="AP299" s="28"/>
      <c r="AQ299" s="32"/>
      <c r="AR299" s="8"/>
      <c r="AS299" s="9"/>
      <c r="AT299" s="9"/>
      <c r="AU299" s="9"/>
      <c r="AV299" s="9"/>
      <c r="AW299" s="10"/>
      <c r="AX299" s="27"/>
      <c r="AY299" s="28"/>
      <c r="AZ299" s="28"/>
      <c r="BA299" s="27"/>
      <c r="BB299" s="28"/>
      <c r="BC299" s="32"/>
      <c r="BD299" s="8"/>
      <c r="BE299" s="9"/>
      <c r="BF299" s="9"/>
      <c r="BG299" s="9"/>
      <c r="BH299" s="9"/>
      <c r="BI299" s="10"/>
    </row>
    <row r="300" spans="2:61" ht="15" customHeight="1" thickBot="1">
      <c r="B300" s="29"/>
      <c r="C300" s="30"/>
      <c r="D300" s="30"/>
      <c r="E300" s="30"/>
      <c r="F300" s="33"/>
      <c r="G300" s="29"/>
      <c r="H300" s="30"/>
      <c r="I300" s="30"/>
      <c r="J300" s="30"/>
      <c r="K300" s="33"/>
      <c r="L300" s="11"/>
      <c r="M300" s="12"/>
      <c r="N300" s="12"/>
      <c r="O300" s="12"/>
      <c r="P300" s="12"/>
      <c r="Q300" s="13"/>
      <c r="R300" s="29"/>
      <c r="S300" s="30"/>
      <c r="T300" s="30"/>
      <c r="U300" s="30"/>
      <c r="V300" s="33"/>
      <c r="W300" s="29"/>
      <c r="X300" s="30"/>
      <c r="Y300" s="30"/>
      <c r="Z300" s="30"/>
      <c r="AA300" s="33"/>
      <c r="AB300" s="11"/>
      <c r="AC300" s="12"/>
      <c r="AD300" s="12"/>
      <c r="AE300" s="12"/>
      <c r="AF300" s="12"/>
      <c r="AG300" s="13"/>
      <c r="AH300" s="29"/>
      <c r="AI300" s="30"/>
      <c r="AJ300" s="30"/>
      <c r="AK300" s="30"/>
      <c r="AL300" s="33"/>
      <c r="AM300" s="29"/>
      <c r="AN300" s="30"/>
      <c r="AO300" s="30"/>
      <c r="AP300" s="30"/>
      <c r="AQ300" s="33"/>
      <c r="AR300" s="11"/>
      <c r="AS300" s="12"/>
      <c r="AT300" s="12"/>
      <c r="AU300" s="12"/>
      <c r="AV300" s="12"/>
      <c r="AW300" s="13"/>
      <c r="AX300" s="29"/>
      <c r="AY300" s="30"/>
      <c r="AZ300" s="30"/>
      <c r="BA300" s="29"/>
      <c r="BB300" s="30"/>
      <c r="BC300" s="33"/>
      <c r="BD300" s="11"/>
      <c r="BE300" s="12"/>
      <c r="BF300" s="12"/>
      <c r="BG300" s="12"/>
      <c r="BH300" s="12"/>
      <c r="BI300" s="13"/>
    </row>
    <row r="301" spans="2:61" ht="15" customHeight="1" thickTop="1">
      <c r="B301" s="14"/>
      <c r="C301" s="14"/>
      <c r="D301" s="14"/>
      <c r="E301" s="14"/>
      <c r="F301" s="14"/>
      <c r="G301" s="14"/>
      <c r="H301" s="14"/>
      <c r="I301" s="14"/>
      <c r="J301" s="14"/>
      <c r="K301" s="14"/>
      <c r="L301" s="14"/>
      <c r="M301" s="14"/>
      <c r="N301" s="14"/>
      <c r="O301" s="14"/>
      <c r="P301" s="14"/>
      <c r="Q301" s="14"/>
      <c r="R301" s="14"/>
      <c r="S301" s="14"/>
      <c r="T301" s="14"/>
      <c r="U301" s="14"/>
      <c r="V301" s="14"/>
      <c r="W301" s="14"/>
      <c r="X301" s="14"/>
      <c r="Y301" s="14"/>
      <c r="Z301" s="14"/>
      <c r="AA301" s="14"/>
      <c r="AB301" s="14"/>
      <c r="AC301" s="14"/>
      <c r="AD301" s="14"/>
      <c r="AE301" s="14"/>
      <c r="AF301" s="14"/>
      <c r="AG301" s="14"/>
      <c r="AH301" s="14"/>
      <c r="AI301" s="14"/>
      <c r="AJ301" s="14"/>
      <c r="AK301" s="14"/>
      <c r="AL301" s="14"/>
      <c r="AM301" s="14"/>
      <c r="AN301" s="14"/>
      <c r="AO301" s="14"/>
      <c r="AP301" s="14"/>
      <c r="AQ301" s="14"/>
      <c r="AR301" s="14"/>
      <c r="AS301" s="14"/>
      <c r="AT301" s="14"/>
      <c r="AU301" s="14"/>
      <c r="AV301" s="14"/>
      <c r="AW301" s="14"/>
      <c r="AX301" s="14"/>
      <c r="AY301" s="14"/>
      <c r="AZ301" s="14"/>
      <c r="BA301" s="14"/>
      <c r="BB301" s="14"/>
      <c r="BC301" s="14"/>
      <c r="BD301" s="14"/>
      <c r="BE301" s="14"/>
      <c r="BF301" s="14"/>
      <c r="BG301" s="14"/>
      <c r="BH301" s="14"/>
      <c r="BI301" s="14"/>
    </row>
    <row r="302" spans="2:61" ht="15" customHeight="1" thickBot="1">
      <c r="B302" s="15"/>
      <c r="C302" s="15"/>
      <c r="D302" s="15"/>
      <c r="E302" s="15"/>
      <c r="F302" s="15"/>
      <c r="G302" s="15"/>
      <c r="H302" s="15"/>
      <c r="I302" s="15"/>
      <c r="J302" s="15"/>
      <c r="K302" s="15"/>
      <c r="L302" s="15"/>
      <c r="M302" s="15"/>
      <c r="N302" s="15"/>
      <c r="O302" s="15"/>
      <c r="P302" s="15"/>
      <c r="Q302" s="15"/>
      <c r="R302" s="15"/>
      <c r="S302" s="15"/>
      <c r="T302" s="15"/>
      <c r="U302" s="15"/>
      <c r="V302" s="15"/>
      <c r="W302" s="15"/>
      <c r="X302" s="15"/>
      <c r="Y302" s="15"/>
      <c r="Z302" s="15"/>
      <c r="AA302" s="15"/>
      <c r="AB302" s="15"/>
      <c r="AC302" s="15"/>
      <c r="AD302" s="15"/>
      <c r="AE302" s="15"/>
      <c r="AF302" s="15"/>
      <c r="AG302" s="15"/>
      <c r="AH302" s="15"/>
      <c r="AI302" s="15"/>
      <c r="AJ302" s="15"/>
      <c r="AK302" s="15"/>
      <c r="AL302" s="15"/>
      <c r="AM302" s="15"/>
      <c r="AN302" s="15"/>
      <c r="AO302" s="15"/>
      <c r="AP302" s="15"/>
      <c r="AQ302" s="15"/>
      <c r="AR302" s="15"/>
      <c r="AS302" s="15"/>
      <c r="AT302" s="15"/>
      <c r="AU302" s="15"/>
      <c r="AV302" s="15"/>
      <c r="AW302" s="15"/>
      <c r="AX302" s="15"/>
      <c r="AY302" s="15"/>
      <c r="AZ302" s="15"/>
      <c r="BA302" s="15"/>
      <c r="BB302" s="15"/>
      <c r="BC302" s="15"/>
      <c r="BD302" s="15"/>
      <c r="BE302" s="15"/>
      <c r="BF302" s="15"/>
      <c r="BG302" s="15"/>
      <c r="BH302" s="15"/>
      <c r="BI302" s="15"/>
    </row>
    <row r="303" spans="2:61" ht="15" customHeight="1" thickTop="1">
      <c r="B303" s="16" t="s">
        <v>19</v>
      </c>
      <c r="C303" s="16"/>
      <c r="D303" s="16"/>
      <c r="E303" s="16"/>
      <c r="F303" s="16"/>
      <c r="G303" s="16"/>
      <c r="H303" s="16"/>
      <c r="I303" s="16"/>
      <c r="J303" s="16"/>
      <c r="K303" s="19" t="str">
        <f>K33</f>
        <v>Лесковский А.В. / Набиуллин Р.И.</v>
      </c>
      <c r="L303" s="19"/>
      <c r="M303" s="19"/>
      <c r="N303" s="19"/>
      <c r="O303" s="19"/>
      <c r="P303" s="19"/>
      <c r="Q303" s="19"/>
      <c r="R303" s="19"/>
      <c r="S303" s="19"/>
      <c r="T303" s="22" t="s">
        <v>123</v>
      </c>
      <c r="U303" s="22"/>
      <c r="V303" s="22"/>
      <c r="W303" s="22"/>
      <c r="X303" s="22"/>
      <c r="Y303" s="22"/>
      <c r="Z303" s="22"/>
      <c r="AA303" s="22"/>
      <c r="AB303" s="22"/>
      <c r="AC303" s="22"/>
      <c r="AD303" s="22"/>
      <c r="AE303" s="22"/>
      <c r="AF303" s="22"/>
      <c r="AG303" s="16" t="s">
        <v>203</v>
      </c>
      <c r="AH303" s="16"/>
      <c r="AI303" s="16"/>
      <c r="AJ303" s="16"/>
      <c r="AK303" s="16"/>
      <c r="AL303" s="16"/>
      <c r="AM303" s="16"/>
      <c r="AN303" s="16"/>
      <c r="AO303" s="16"/>
      <c r="AP303" s="19" t="str">
        <f>K39</f>
        <v>Шамсиев Р.Р.</v>
      </c>
      <c r="AQ303" s="19"/>
      <c r="AR303" s="19"/>
      <c r="AS303" s="19"/>
      <c r="AT303" s="19"/>
      <c r="AU303" s="19"/>
      <c r="AV303" s="19"/>
      <c r="AW303" s="19"/>
      <c r="AX303" s="19"/>
      <c r="AY303" s="22" t="s">
        <v>123</v>
      </c>
      <c r="AZ303" s="22"/>
      <c r="BA303" s="22"/>
      <c r="BB303" s="22"/>
      <c r="BC303" s="22"/>
      <c r="BD303" s="22"/>
      <c r="BE303" s="22"/>
      <c r="BF303" s="22"/>
      <c r="BG303" s="22"/>
      <c r="BH303" s="22"/>
      <c r="BI303" s="22"/>
    </row>
    <row r="304" spans="2:61" ht="15" customHeight="1">
      <c r="B304" s="17"/>
      <c r="C304" s="17"/>
      <c r="D304" s="17"/>
      <c r="E304" s="17"/>
      <c r="F304" s="17"/>
      <c r="G304" s="17"/>
      <c r="H304" s="17"/>
      <c r="I304" s="17"/>
      <c r="J304" s="17"/>
      <c r="K304" s="20"/>
      <c r="L304" s="20"/>
      <c r="M304" s="20"/>
      <c r="N304" s="20"/>
      <c r="O304" s="20"/>
      <c r="P304" s="20"/>
      <c r="Q304" s="20"/>
      <c r="R304" s="20"/>
      <c r="S304" s="20"/>
      <c r="T304" s="23"/>
      <c r="U304" s="23"/>
      <c r="V304" s="23"/>
      <c r="W304" s="23"/>
      <c r="X304" s="23"/>
      <c r="Y304" s="23"/>
      <c r="Z304" s="23"/>
      <c r="AA304" s="23"/>
      <c r="AB304" s="23"/>
      <c r="AC304" s="23"/>
      <c r="AD304" s="23"/>
      <c r="AE304" s="23"/>
      <c r="AF304" s="23"/>
      <c r="AG304" s="17"/>
      <c r="AH304" s="17"/>
      <c r="AI304" s="17"/>
      <c r="AJ304" s="17"/>
      <c r="AK304" s="17"/>
      <c r="AL304" s="17"/>
      <c r="AM304" s="17"/>
      <c r="AN304" s="17"/>
      <c r="AO304" s="17"/>
      <c r="AP304" s="20"/>
      <c r="AQ304" s="20"/>
      <c r="AR304" s="20"/>
      <c r="AS304" s="20"/>
      <c r="AT304" s="20"/>
      <c r="AU304" s="20"/>
      <c r="AV304" s="20"/>
      <c r="AW304" s="20"/>
      <c r="AX304" s="20"/>
      <c r="AY304" s="23"/>
      <c r="AZ304" s="23"/>
      <c r="BA304" s="23"/>
      <c r="BB304" s="23"/>
      <c r="BC304" s="23"/>
      <c r="BD304" s="23"/>
      <c r="BE304" s="23"/>
      <c r="BF304" s="23"/>
      <c r="BG304" s="23"/>
      <c r="BH304" s="23"/>
      <c r="BI304" s="23"/>
    </row>
    <row r="305" spans="2:61" ht="15" customHeight="1">
      <c r="B305" s="17"/>
      <c r="C305" s="17"/>
      <c r="D305" s="17"/>
      <c r="E305" s="17"/>
      <c r="F305" s="17"/>
      <c r="G305" s="17"/>
      <c r="H305" s="17"/>
      <c r="I305" s="17"/>
      <c r="J305" s="17"/>
      <c r="K305" s="20"/>
      <c r="L305" s="20"/>
      <c r="M305" s="20"/>
      <c r="N305" s="20"/>
      <c r="O305" s="20"/>
      <c r="P305" s="20"/>
      <c r="Q305" s="20"/>
      <c r="R305" s="20"/>
      <c r="S305" s="20"/>
      <c r="T305" s="23"/>
      <c r="U305" s="23"/>
      <c r="V305" s="23"/>
      <c r="W305" s="23"/>
      <c r="X305" s="23"/>
      <c r="Y305" s="23"/>
      <c r="Z305" s="23"/>
      <c r="AA305" s="23"/>
      <c r="AB305" s="23"/>
      <c r="AC305" s="23"/>
      <c r="AD305" s="23"/>
      <c r="AE305" s="23"/>
      <c r="AF305" s="23"/>
      <c r="AG305" s="17"/>
      <c r="AH305" s="17"/>
      <c r="AI305" s="17"/>
      <c r="AJ305" s="17"/>
      <c r="AK305" s="17"/>
      <c r="AL305" s="17"/>
      <c r="AM305" s="17"/>
      <c r="AN305" s="17"/>
      <c r="AO305" s="17"/>
      <c r="AP305" s="20"/>
      <c r="AQ305" s="20"/>
      <c r="AR305" s="20"/>
      <c r="AS305" s="20"/>
      <c r="AT305" s="20"/>
      <c r="AU305" s="20"/>
      <c r="AV305" s="20"/>
      <c r="AW305" s="20"/>
      <c r="AX305" s="20"/>
      <c r="AY305" s="23"/>
      <c r="AZ305" s="23"/>
      <c r="BA305" s="23"/>
      <c r="BB305" s="23"/>
      <c r="BC305" s="23"/>
      <c r="BD305" s="23"/>
      <c r="BE305" s="23"/>
      <c r="BF305" s="23"/>
      <c r="BG305" s="23"/>
      <c r="BH305" s="23"/>
      <c r="BI305" s="23"/>
    </row>
    <row r="306" spans="2:61" ht="15" customHeight="1">
      <c r="B306" s="17"/>
      <c r="C306" s="17"/>
      <c r="D306" s="17"/>
      <c r="E306" s="17"/>
      <c r="F306" s="17"/>
      <c r="G306" s="17"/>
      <c r="H306" s="17"/>
      <c r="I306" s="17"/>
      <c r="J306" s="17"/>
      <c r="K306" s="20"/>
      <c r="L306" s="20"/>
      <c r="M306" s="20"/>
      <c r="N306" s="20"/>
      <c r="O306" s="20"/>
      <c r="P306" s="20"/>
      <c r="Q306" s="20"/>
      <c r="R306" s="20"/>
      <c r="S306" s="20"/>
      <c r="T306" s="23"/>
      <c r="U306" s="23"/>
      <c r="V306" s="23"/>
      <c r="W306" s="23"/>
      <c r="X306" s="23"/>
      <c r="Y306" s="23"/>
      <c r="Z306" s="23"/>
      <c r="AA306" s="23"/>
      <c r="AB306" s="23"/>
      <c r="AC306" s="23"/>
      <c r="AD306" s="23"/>
      <c r="AE306" s="23"/>
      <c r="AF306" s="23"/>
      <c r="AG306" s="17"/>
      <c r="AH306" s="17"/>
      <c r="AI306" s="17"/>
      <c r="AJ306" s="17"/>
      <c r="AK306" s="17"/>
      <c r="AL306" s="17"/>
      <c r="AM306" s="17"/>
      <c r="AN306" s="17"/>
      <c r="AO306" s="17"/>
      <c r="AP306" s="20"/>
      <c r="AQ306" s="20"/>
      <c r="AR306" s="20"/>
      <c r="AS306" s="20"/>
      <c r="AT306" s="20"/>
      <c r="AU306" s="20"/>
      <c r="AV306" s="20"/>
      <c r="AW306" s="20"/>
      <c r="AX306" s="20"/>
      <c r="AY306" s="23"/>
      <c r="AZ306" s="23"/>
      <c r="BA306" s="23"/>
      <c r="BB306" s="23"/>
      <c r="BC306" s="23"/>
      <c r="BD306" s="23"/>
      <c r="BE306" s="23"/>
      <c r="BF306" s="23"/>
      <c r="BG306" s="23"/>
      <c r="BH306" s="23"/>
      <c r="BI306" s="23"/>
    </row>
    <row r="307" spans="2:61" ht="56.25" customHeight="1" thickBot="1">
      <c r="B307" s="18"/>
      <c r="C307" s="18"/>
      <c r="D307" s="18"/>
      <c r="E307" s="18"/>
      <c r="F307" s="18"/>
      <c r="G307" s="18"/>
      <c r="H307" s="18"/>
      <c r="I307" s="18"/>
      <c r="J307" s="18"/>
      <c r="K307" s="21"/>
      <c r="L307" s="21"/>
      <c r="M307" s="21"/>
      <c r="N307" s="21"/>
      <c r="O307" s="21"/>
      <c r="P307" s="21"/>
      <c r="Q307" s="21"/>
      <c r="R307" s="21"/>
      <c r="S307" s="21"/>
      <c r="T307" s="24"/>
      <c r="U307" s="24"/>
      <c r="V307" s="24"/>
      <c r="W307" s="24"/>
      <c r="X307" s="24"/>
      <c r="Y307" s="24"/>
      <c r="Z307" s="24"/>
      <c r="AA307" s="24"/>
      <c r="AB307" s="24"/>
      <c r="AC307" s="24"/>
      <c r="AD307" s="24"/>
      <c r="AE307" s="24"/>
      <c r="AF307" s="24"/>
      <c r="AG307" s="18"/>
      <c r="AH307" s="18"/>
      <c r="AI307" s="18"/>
      <c r="AJ307" s="18"/>
      <c r="AK307" s="18"/>
      <c r="AL307" s="18"/>
      <c r="AM307" s="18"/>
      <c r="AN307" s="18"/>
      <c r="AO307" s="18"/>
      <c r="AP307" s="21"/>
      <c r="AQ307" s="21"/>
      <c r="AR307" s="21"/>
      <c r="AS307" s="21"/>
      <c r="AT307" s="21"/>
      <c r="AU307" s="21"/>
      <c r="AV307" s="21"/>
      <c r="AW307" s="21"/>
      <c r="AX307" s="21"/>
      <c r="AY307" s="24"/>
      <c r="AZ307" s="24"/>
      <c r="BA307" s="24"/>
      <c r="BB307" s="24"/>
      <c r="BC307" s="24"/>
      <c r="BD307" s="24"/>
      <c r="BE307" s="24"/>
      <c r="BF307" s="24"/>
      <c r="BG307" s="24"/>
      <c r="BH307" s="24"/>
      <c r="BI307" s="24"/>
    </row>
    <row r="308" spans="2:61" ht="15.75" thickTop="1"/>
  </sheetData>
  <mergeCells count="1128">
    <mergeCell ref="B2:AO11"/>
    <mergeCell ref="AP2:AY11"/>
    <mergeCell ref="AZ2:BI11"/>
    <mergeCell ref="B12:BI15"/>
    <mergeCell ref="B16:BI17"/>
    <mergeCell ref="B18:J20"/>
    <mergeCell ref="K18:S20"/>
    <mergeCell ref="T18:AF20"/>
    <mergeCell ref="AG18:AO20"/>
    <mergeCell ref="AP18:BI20"/>
    <mergeCell ref="AY24:AZ26"/>
    <mergeCell ref="BA24:BB26"/>
    <mergeCell ref="BC24:BE26"/>
    <mergeCell ref="BF24:BI26"/>
    <mergeCell ref="B27:J29"/>
    <mergeCell ref="K27:S29"/>
    <mergeCell ref="T27:AF29"/>
    <mergeCell ref="AG27:AO29"/>
    <mergeCell ref="AP27:AU29"/>
    <mergeCell ref="AV27:AX29"/>
    <mergeCell ref="AY21:AZ23"/>
    <mergeCell ref="BA21:BB23"/>
    <mergeCell ref="BC21:BE23"/>
    <mergeCell ref="BF21:BI23"/>
    <mergeCell ref="B24:J26"/>
    <mergeCell ref="K24:S26"/>
    <mergeCell ref="T24:AF26"/>
    <mergeCell ref="AG24:AO26"/>
    <mergeCell ref="AP24:AU26"/>
    <mergeCell ref="AV24:AX26"/>
    <mergeCell ref="B21:J23"/>
    <mergeCell ref="K21:S23"/>
    <mergeCell ref="T21:AF23"/>
    <mergeCell ref="AG21:AO23"/>
    <mergeCell ref="AP21:AU23"/>
    <mergeCell ref="AV21:AX23"/>
    <mergeCell ref="AY30:AZ32"/>
    <mergeCell ref="BA30:BB32"/>
    <mergeCell ref="BC30:BE32"/>
    <mergeCell ref="BF30:BI32"/>
    <mergeCell ref="B33:J35"/>
    <mergeCell ref="K33:S35"/>
    <mergeCell ref="T33:AF35"/>
    <mergeCell ref="AG33:AO35"/>
    <mergeCell ref="AP33:AU35"/>
    <mergeCell ref="AV33:AX35"/>
    <mergeCell ref="AY27:AZ29"/>
    <mergeCell ref="BA27:BB29"/>
    <mergeCell ref="BC27:BE29"/>
    <mergeCell ref="BF27:BI29"/>
    <mergeCell ref="B30:J32"/>
    <mergeCell ref="K30:S32"/>
    <mergeCell ref="T30:AF32"/>
    <mergeCell ref="AG30:AO32"/>
    <mergeCell ref="AP30:AU32"/>
    <mergeCell ref="AV30:AX32"/>
    <mergeCell ref="AY36:AZ38"/>
    <mergeCell ref="BA36:BB38"/>
    <mergeCell ref="BC36:BE38"/>
    <mergeCell ref="BF36:BI38"/>
    <mergeCell ref="B39:J41"/>
    <mergeCell ref="K39:S41"/>
    <mergeCell ref="T39:AF41"/>
    <mergeCell ref="AG39:AO41"/>
    <mergeCell ref="AP39:AY41"/>
    <mergeCell ref="AZ39:BI41"/>
    <mergeCell ref="AY33:AZ35"/>
    <mergeCell ref="BA33:BB35"/>
    <mergeCell ref="BC33:BE35"/>
    <mergeCell ref="BF33:BI35"/>
    <mergeCell ref="B36:J38"/>
    <mergeCell ref="K36:S38"/>
    <mergeCell ref="T36:AF38"/>
    <mergeCell ref="AG36:AO38"/>
    <mergeCell ref="AP36:AU38"/>
    <mergeCell ref="AV36:AX38"/>
    <mergeCell ref="BF45:BG47"/>
    <mergeCell ref="BH45:BI47"/>
    <mergeCell ref="B48:J50"/>
    <mergeCell ref="K48:S50"/>
    <mergeCell ref="T48:AF50"/>
    <mergeCell ref="AG48:AO50"/>
    <mergeCell ref="AP48:AV50"/>
    <mergeCell ref="AW48:AY50"/>
    <mergeCell ref="AZ48:BE50"/>
    <mergeCell ref="BF48:BG50"/>
    <mergeCell ref="AZ42:BE44"/>
    <mergeCell ref="BF42:BG44"/>
    <mergeCell ref="BH42:BI44"/>
    <mergeCell ref="B45:J47"/>
    <mergeCell ref="K45:S47"/>
    <mergeCell ref="T45:AF47"/>
    <mergeCell ref="AG45:AO47"/>
    <mergeCell ref="AP45:AV47"/>
    <mergeCell ref="AW45:AY47"/>
    <mergeCell ref="AZ45:BE47"/>
    <mergeCell ref="B42:J44"/>
    <mergeCell ref="K42:S44"/>
    <mergeCell ref="T42:AF44"/>
    <mergeCell ref="AG42:AO44"/>
    <mergeCell ref="AP42:AV44"/>
    <mergeCell ref="AW42:AY44"/>
    <mergeCell ref="B54:AF57"/>
    <mergeCell ref="AG54:BI57"/>
    <mergeCell ref="B58:BI59"/>
    <mergeCell ref="B60:L62"/>
    <mergeCell ref="M60:P62"/>
    <mergeCell ref="Q60:T62"/>
    <mergeCell ref="U60:X62"/>
    <mergeCell ref="Y60:AB62"/>
    <mergeCell ref="AC60:AF62"/>
    <mergeCell ref="AG60:AO65"/>
    <mergeCell ref="BH48:BI50"/>
    <mergeCell ref="B51:J53"/>
    <mergeCell ref="K51:S53"/>
    <mergeCell ref="T51:AF53"/>
    <mergeCell ref="AG51:AO53"/>
    <mergeCell ref="AP51:AV53"/>
    <mergeCell ref="AW51:AY53"/>
    <mergeCell ref="AZ51:BE53"/>
    <mergeCell ref="BF51:BG53"/>
    <mergeCell ref="BH51:BI53"/>
    <mergeCell ref="B66:L68"/>
    <mergeCell ref="M66:P68"/>
    <mergeCell ref="Q66:T68"/>
    <mergeCell ref="U66:X68"/>
    <mergeCell ref="Y66:AB68"/>
    <mergeCell ref="AC66:AF68"/>
    <mergeCell ref="BJ60:BL65"/>
    <mergeCell ref="B63:L65"/>
    <mergeCell ref="M63:P65"/>
    <mergeCell ref="Q63:T65"/>
    <mergeCell ref="U63:X65"/>
    <mergeCell ref="Y63:AB65"/>
    <mergeCell ref="AC63:AF65"/>
    <mergeCell ref="AW63:AX65"/>
    <mergeCell ref="AY63:AZ65"/>
    <mergeCell ref="BA63:BB65"/>
    <mergeCell ref="AP60:AS65"/>
    <mergeCell ref="AT60:AV65"/>
    <mergeCell ref="AW60:BB62"/>
    <mergeCell ref="BC60:BD65"/>
    <mergeCell ref="BE60:BF65"/>
    <mergeCell ref="BG60:BI65"/>
    <mergeCell ref="BC69:BD71"/>
    <mergeCell ref="BE69:BF71"/>
    <mergeCell ref="BG69:BI71"/>
    <mergeCell ref="BJ69:BL71"/>
    <mergeCell ref="B72:L74"/>
    <mergeCell ref="M72:P74"/>
    <mergeCell ref="Q72:T74"/>
    <mergeCell ref="U72:X74"/>
    <mergeCell ref="Y72:AB74"/>
    <mergeCell ref="AC72:AF74"/>
    <mergeCell ref="AG69:AO71"/>
    <mergeCell ref="AP69:AS71"/>
    <mergeCell ref="AT69:AV71"/>
    <mergeCell ref="AW69:AX71"/>
    <mergeCell ref="AY69:AZ71"/>
    <mergeCell ref="BA69:BB71"/>
    <mergeCell ref="BC66:BD68"/>
    <mergeCell ref="BE66:BF68"/>
    <mergeCell ref="BG66:BI68"/>
    <mergeCell ref="BJ66:BL68"/>
    <mergeCell ref="B69:L71"/>
    <mergeCell ref="M69:P71"/>
    <mergeCell ref="Q69:T71"/>
    <mergeCell ref="U69:X71"/>
    <mergeCell ref="Y69:AB71"/>
    <mergeCell ref="AC69:AF71"/>
    <mergeCell ref="AG66:AO68"/>
    <mergeCell ref="AP66:AS68"/>
    <mergeCell ref="AT66:AV68"/>
    <mergeCell ref="AW66:AX68"/>
    <mergeCell ref="AY66:AZ68"/>
    <mergeCell ref="BA66:BB68"/>
    <mergeCell ref="BC75:BD77"/>
    <mergeCell ref="BE75:BF77"/>
    <mergeCell ref="BG75:BI77"/>
    <mergeCell ref="BJ75:BL77"/>
    <mergeCell ref="B78:L80"/>
    <mergeCell ref="M78:P80"/>
    <mergeCell ref="Q78:T80"/>
    <mergeCell ref="U78:X80"/>
    <mergeCell ref="Y78:AB80"/>
    <mergeCell ref="AC78:AF80"/>
    <mergeCell ref="AG75:AO77"/>
    <mergeCell ref="AP75:AS77"/>
    <mergeCell ref="AT75:AV77"/>
    <mergeCell ref="AW75:AX77"/>
    <mergeCell ref="AY75:AZ77"/>
    <mergeCell ref="BA75:BB77"/>
    <mergeCell ref="BC72:BD74"/>
    <mergeCell ref="BE72:BF74"/>
    <mergeCell ref="BG72:BI74"/>
    <mergeCell ref="BJ72:BL74"/>
    <mergeCell ref="B75:L77"/>
    <mergeCell ref="M75:P77"/>
    <mergeCell ref="Q75:T77"/>
    <mergeCell ref="U75:X77"/>
    <mergeCell ref="Y75:AB77"/>
    <mergeCell ref="AC75:AF77"/>
    <mergeCell ref="AG72:AO74"/>
    <mergeCell ref="AP72:AS74"/>
    <mergeCell ref="AT72:AV74"/>
    <mergeCell ref="AW72:AX74"/>
    <mergeCell ref="AY72:AZ74"/>
    <mergeCell ref="BA72:BB74"/>
    <mergeCell ref="BC81:BD83"/>
    <mergeCell ref="BE81:BF83"/>
    <mergeCell ref="BG81:BI83"/>
    <mergeCell ref="BJ81:BL83"/>
    <mergeCell ref="B84:L86"/>
    <mergeCell ref="M84:P86"/>
    <mergeCell ref="Q84:T86"/>
    <mergeCell ref="U84:X86"/>
    <mergeCell ref="Y84:AB86"/>
    <mergeCell ref="AC84:AF86"/>
    <mergeCell ref="AG81:AO83"/>
    <mergeCell ref="AP81:AS83"/>
    <mergeCell ref="AT81:AV83"/>
    <mergeCell ref="AW81:AX83"/>
    <mergeCell ref="AY81:AZ83"/>
    <mergeCell ref="BA81:BB83"/>
    <mergeCell ref="BC78:BD80"/>
    <mergeCell ref="BE78:BF80"/>
    <mergeCell ref="BG78:BI80"/>
    <mergeCell ref="BJ78:BL80"/>
    <mergeCell ref="B81:L83"/>
    <mergeCell ref="M81:P83"/>
    <mergeCell ref="Q81:T83"/>
    <mergeCell ref="U81:X83"/>
    <mergeCell ref="Y81:AB83"/>
    <mergeCell ref="AC81:AF83"/>
    <mergeCell ref="AG78:AO80"/>
    <mergeCell ref="AP78:AS80"/>
    <mergeCell ref="AT78:AV80"/>
    <mergeCell ref="AW78:AX80"/>
    <mergeCell ref="AY78:AZ80"/>
    <mergeCell ref="BA78:BB80"/>
    <mergeCell ref="BC87:BD89"/>
    <mergeCell ref="BE87:BF89"/>
    <mergeCell ref="BG87:BI89"/>
    <mergeCell ref="BJ87:BL89"/>
    <mergeCell ref="B90:L92"/>
    <mergeCell ref="M90:P92"/>
    <mergeCell ref="Q90:T92"/>
    <mergeCell ref="U90:X92"/>
    <mergeCell ref="Y90:AB92"/>
    <mergeCell ref="AC90:AF92"/>
    <mergeCell ref="AG87:AO89"/>
    <mergeCell ref="AP87:AS89"/>
    <mergeCell ref="AT87:AV89"/>
    <mergeCell ref="AW87:AX89"/>
    <mergeCell ref="AY87:AZ89"/>
    <mergeCell ref="BA87:BB89"/>
    <mergeCell ref="BC84:BD86"/>
    <mergeCell ref="BE84:BF86"/>
    <mergeCell ref="BG84:BI86"/>
    <mergeCell ref="BJ84:BL86"/>
    <mergeCell ref="B87:L89"/>
    <mergeCell ref="M87:P89"/>
    <mergeCell ref="Q87:T89"/>
    <mergeCell ref="U87:X89"/>
    <mergeCell ref="Y87:AB89"/>
    <mergeCell ref="AC87:AF89"/>
    <mergeCell ref="AG84:AO86"/>
    <mergeCell ref="AP84:AS86"/>
    <mergeCell ref="AT84:AV86"/>
    <mergeCell ref="AW84:AX86"/>
    <mergeCell ref="AY84:AZ86"/>
    <mergeCell ref="BA84:BB86"/>
    <mergeCell ref="BC93:BD95"/>
    <mergeCell ref="BE93:BF95"/>
    <mergeCell ref="BG93:BI95"/>
    <mergeCell ref="BJ93:BL95"/>
    <mergeCell ref="B96:L98"/>
    <mergeCell ref="M96:P98"/>
    <mergeCell ref="Q96:T98"/>
    <mergeCell ref="U96:X98"/>
    <mergeCell ref="Y96:AB98"/>
    <mergeCell ref="AC96:AF98"/>
    <mergeCell ref="AG93:AO95"/>
    <mergeCell ref="AP93:AS95"/>
    <mergeCell ref="AT93:AV95"/>
    <mergeCell ref="AW93:AX95"/>
    <mergeCell ref="AY93:AZ95"/>
    <mergeCell ref="BA93:BB95"/>
    <mergeCell ref="BC90:BD92"/>
    <mergeCell ref="BE90:BF92"/>
    <mergeCell ref="BG90:BI92"/>
    <mergeCell ref="BJ90:BL92"/>
    <mergeCell ref="B93:L95"/>
    <mergeCell ref="M93:P95"/>
    <mergeCell ref="Q93:T95"/>
    <mergeCell ref="U93:X95"/>
    <mergeCell ref="Y93:AB95"/>
    <mergeCell ref="AC93:AF95"/>
    <mergeCell ref="AG90:AO92"/>
    <mergeCell ref="AP90:AS92"/>
    <mergeCell ref="AT90:AV92"/>
    <mergeCell ref="AW90:AX92"/>
    <mergeCell ref="AY90:AZ92"/>
    <mergeCell ref="BA90:BB92"/>
    <mergeCell ref="BC99:BD101"/>
    <mergeCell ref="BE99:BF101"/>
    <mergeCell ref="BG99:BI101"/>
    <mergeCell ref="BJ99:BL101"/>
    <mergeCell ref="B102:L104"/>
    <mergeCell ref="M102:P104"/>
    <mergeCell ref="Q102:T104"/>
    <mergeCell ref="U102:X104"/>
    <mergeCell ref="Y102:AB104"/>
    <mergeCell ref="AC102:AF104"/>
    <mergeCell ref="AG99:AO101"/>
    <mergeCell ref="AP99:AS101"/>
    <mergeCell ref="AT99:AV101"/>
    <mergeCell ref="AW99:AX101"/>
    <mergeCell ref="AY99:AZ101"/>
    <mergeCell ref="BA99:BB101"/>
    <mergeCell ref="BC96:BD98"/>
    <mergeCell ref="BE96:BF98"/>
    <mergeCell ref="BG96:BI98"/>
    <mergeCell ref="BJ96:BL98"/>
    <mergeCell ref="B99:L101"/>
    <mergeCell ref="M99:P101"/>
    <mergeCell ref="Q99:T101"/>
    <mergeCell ref="U99:X101"/>
    <mergeCell ref="Y99:AB101"/>
    <mergeCell ref="AC99:AF101"/>
    <mergeCell ref="AG96:AO98"/>
    <mergeCell ref="AP96:AS98"/>
    <mergeCell ref="AT96:AV98"/>
    <mergeCell ref="AW96:AX98"/>
    <mergeCell ref="AY96:AZ98"/>
    <mergeCell ref="BA96:BB98"/>
    <mergeCell ref="BC105:BD107"/>
    <mergeCell ref="BE105:BF107"/>
    <mergeCell ref="BG105:BI107"/>
    <mergeCell ref="BJ105:BL107"/>
    <mergeCell ref="B108:L110"/>
    <mergeCell ref="M108:P110"/>
    <mergeCell ref="Q108:T110"/>
    <mergeCell ref="U108:X110"/>
    <mergeCell ref="Y108:AB110"/>
    <mergeCell ref="AC108:AF110"/>
    <mergeCell ref="AG105:AO107"/>
    <mergeCell ref="AP105:AS107"/>
    <mergeCell ref="AT105:AV107"/>
    <mergeCell ref="AW105:AX107"/>
    <mergeCell ref="AY105:AZ107"/>
    <mergeCell ref="BA105:BB107"/>
    <mergeCell ref="BC102:BD104"/>
    <mergeCell ref="BE102:BF104"/>
    <mergeCell ref="BG102:BI104"/>
    <mergeCell ref="BJ102:BL104"/>
    <mergeCell ref="B105:L107"/>
    <mergeCell ref="M105:P107"/>
    <mergeCell ref="Q105:T107"/>
    <mergeCell ref="U105:X107"/>
    <mergeCell ref="Y105:AB107"/>
    <mergeCell ref="AC105:AF107"/>
    <mergeCell ref="AG102:AO104"/>
    <mergeCell ref="AP102:AS104"/>
    <mergeCell ref="AT102:AV104"/>
    <mergeCell ref="AW102:AX104"/>
    <mergeCell ref="AY102:AZ104"/>
    <mergeCell ref="BA102:BB104"/>
    <mergeCell ref="BC111:BD113"/>
    <mergeCell ref="BE111:BF113"/>
    <mergeCell ref="BG111:BI113"/>
    <mergeCell ref="BJ111:BL113"/>
    <mergeCell ref="B114:L116"/>
    <mergeCell ref="M114:P116"/>
    <mergeCell ref="Q114:T116"/>
    <mergeCell ref="U114:X116"/>
    <mergeCell ref="Y114:AB116"/>
    <mergeCell ref="AC114:AF116"/>
    <mergeCell ref="AG111:AO113"/>
    <mergeCell ref="AP111:AS113"/>
    <mergeCell ref="AT111:AV113"/>
    <mergeCell ref="AW111:AX113"/>
    <mergeCell ref="AY111:AZ113"/>
    <mergeCell ref="BA111:BB113"/>
    <mergeCell ref="BC108:BD110"/>
    <mergeCell ref="BE108:BF110"/>
    <mergeCell ref="BG108:BI110"/>
    <mergeCell ref="BJ108:BL110"/>
    <mergeCell ref="B111:L113"/>
    <mergeCell ref="M111:P113"/>
    <mergeCell ref="Q111:T113"/>
    <mergeCell ref="U111:X113"/>
    <mergeCell ref="Y111:AB113"/>
    <mergeCell ref="AC111:AF113"/>
    <mergeCell ref="AG108:AO110"/>
    <mergeCell ref="AP108:AS110"/>
    <mergeCell ref="AT108:AV110"/>
    <mergeCell ref="AW108:AX110"/>
    <mergeCell ref="AY108:AZ110"/>
    <mergeCell ref="BA108:BB110"/>
    <mergeCell ref="BC117:BD119"/>
    <mergeCell ref="BE117:BF119"/>
    <mergeCell ref="BG117:BI119"/>
    <mergeCell ref="BJ117:BL119"/>
    <mergeCell ref="B120:L122"/>
    <mergeCell ref="M120:P122"/>
    <mergeCell ref="Q120:T122"/>
    <mergeCell ref="U120:X122"/>
    <mergeCell ref="Y120:AB122"/>
    <mergeCell ref="AC120:AF122"/>
    <mergeCell ref="AG117:AO119"/>
    <mergeCell ref="AP117:AS119"/>
    <mergeCell ref="AT117:AV119"/>
    <mergeCell ref="AW117:AX119"/>
    <mergeCell ref="AY117:AZ119"/>
    <mergeCell ref="BA117:BB119"/>
    <mergeCell ref="BC114:BD116"/>
    <mergeCell ref="BE114:BF116"/>
    <mergeCell ref="BG114:BI116"/>
    <mergeCell ref="BJ114:BL116"/>
    <mergeCell ref="B117:L119"/>
    <mergeCell ref="M117:P119"/>
    <mergeCell ref="Q117:T119"/>
    <mergeCell ref="U117:X119"/>
    <mergeCell ref="Y117:AB119"/>
    <mergeCell ref="AC117:AF119"/>
    <mergeCell ref="AG114:AO116"/>
    <mergeCell ref="AP114:AS116"/>
    <mergeCell ref="AT114:AV116"/>
    <mergeCell ref="AW114:AX116"/>
    <mergeCell ref="AY114:AZ116"/>
    <mergeCell ref="BA114:BB116"/>
    <mergeCell ref="BC123:BD125"/>
    <mergeCell ref="BE123:BF125"/>
    <mergeCell ref="BG123:BI125"/>
    <mergeCell ref="BJ123:BL125"/>
    <mergeCell ref="B126:L128"/>
    <mergeCell ref="M126:P128"/>
    <mergeCell ref="Q126:T128"/>
    <mergeCell ref="U126:X128"/>
    <mergeCell ref="Y126:AB128"/>
    <mergeCell ref="AC126:AF128"/>
    <mergeCell ref="AG123:AO125"/>
    <mergeCell ref="AP123:AS125"/>
    <mergeCell ref="AT123:AV125"/>
    <mergeCell ref="AW123:AX125"/>
    <mergeCell ref="AY123:AZ125"/>
    <mergeCell ref="BA123:BB125"/>
    <mergeCell ref="BC120:BD122"/>
    <mergeCell ref="BE120:BF122"/>
    <mergeCell ref="BG120:BI122"/>
    <mergeCell ref="BJ120:BL122"/>
    <mergeCell ref="B123:L125"/>
    <mergeCell ref="M123:P125"/>
    <mergeCell ref="Q123:T125"/>
    <mergeCell ref="U123:X125"/>
    <mergeCell ref="Y123:AB125"/>
    <mergeCell ref="AC123:AF125"/>
    <mergeCell ref="AG120:AO122"/>
    <mergeCell ref="AP120:AS122"/>
    <mergeCell ref="AT120:AV122"/>
    <mergeCell ref="AW120:AX122"/>
    <mergeCell ref="AY120:AZ122"/>
    <mergeCell ref="BA120:BB122"/>
    <mergeCell ref="BC129:BD131"/>
    <mergeCell ref="BE129:BF131"/>
    <mergeCell ref="BG129:BI131"/>
    <mergeCell ref="BJ129:BL131"/>
    <mergeCell ref="B132:L134"/>
    <mergeCell ref="M132:P134"/>
    <mergeCell ref="Q132:T134"/>
    <mergeCell ref="U132:X134"/>
    <mergeCell ref="Y132:AB134"/>
    <mergeCell ref="AC132:AF134"/>
    <mergeCell ref="AG129:AO131"/>
    <mergeCell ref="AP129:AS131"/>
    <mergeCell ref="AT129:AV131"/>
    <mergeCell ref="AW129:AX131"/>
    <mergeCell ref="AY129:AZ131"/>
    <mergeCell ref="BA129:BB131"/>
    <mergeCell ref="BC126:BD128"/>
    <mergeCell ref="BE126:BF128"/>
    <mergeCell ref="BG126:BI128"/>
    <mergeCell ref="BJ126:BL128"/>
    <mergeCell ref="B129:L131"/>
    <mergeCell ref="M129:P131"/>
    <mergeCell ref="Q129:T131"/>
    <mergeCell ref="U129:X131"/>
    <mergeCell ref="Y129:AB131"/>
    <mergeCell ref="AC129:AF131"/>
    <mergeCell ref="AG126:AO128"/>
    <mergeCell ref="AP126:AS128"/>
    <mergeCell ref="AT126:AV128"/>
    <mergeCell ref="AW126:AX128"/>
    <mergeCell ref="AY126:AZ128"/>
    <mergeCell ref="BA126:BB128"/>
    <mergeCell ref="BC135:BD137"/>
    <mergeCell ref="BE135:BF137"/>
    <mergeCell ref="BG135:BI137"/>
    <mergeCell ref="BJ135:BL137"/>
    <mergeCell ref="B138:L140"/>
    <mergeCell ref="M138:P140"/>
    <mergeCell ref="Q138:T140"/>
    <mergeCell ref="U138:X140"/>
    <mergeCell ref="Y138:AB140"/>
    <mergeCell ref="AC138:AF140"/>
    <mergeCell ref="AG135:AO137"/>
    <mergeCell ref="AP135:AS137"/>
    <mergeCell ref="AT135:AV137"/>
    <mergeCell ref="AW135:AX137"/>
    <mergeCell ref="AY135:AZ137"/>
    <mergeCell ref="BA135:BB137"/>
    <mergeCell ref="BC132:BD134"/>
    <mergeCell ref="BE132:BF134"/>
    <mergeCell ref="BG132:BI134"/>
    <mergeCell ref="BJ132:BL134"/>
    <mergeCell ref="B135:L137"/>
    <mergeCell ref="M135:P137"/>
    <mergeCell ref="Q135:T137"/>
    <mergeCell ref="U135:X137"/>
    <mergeCell ref="Y135:AB137"/>
    <mergeCell ref="AC135:AF137"/>
    <mergeCell ref="AG132:AO134"/>
    <mergeCell ref="AP132:AS134"/>
    <mergeCell ref="AT132:AV134"/>
    <mergeCell ref="AW132:AX134"/>
    <mergeCell ref="AY132:AZ134"/>
    <mergeCell ref="BA132:BB134"/>
    <mergeCell ref="BC141:BD143"/>
    <mergeCell ref="BE141:BF143"/>
    <mergeCell ref="BG141:BI143"/>
    <mergeCell ref="BJ141:BL143"/>
    <mergeCell ref="B144:L146"/>
    <mergeCell ref="M144:P146"/>
    <mergeCell ref="Q144:T146"/>
    <mergeCell ref="U144:X146"/>
    <mergeCell ref="Y144:AB146"/>
    <mergeCell ref="AC144:AF146"/>
    <mergeCell ref="AG141:AO143"/>
    <mergeCell ref="AP141:AS143"/>
    <mergeCell ref="AT141:AV143"/>
    <mergeCell ref="AW141:AX143"/>
    <mergeCell ref="AY141:AZ143"/>
    <mergeCell ref="BA141:BB143"/>
    <mergeCell ref="BC138:BD140"/>
    <mergeCell ref="BE138:BF140"/>
    <mergeCell ref="BG138:BI140"/>
    <mergeCell ref="BJ138:BL140"/>
    <mergeCell ref="B141:L143"/>
    <mergeCell ref="M141:P143"/>
    <mergeCell ref="Q141:T143"/>
    <mergeCell ref="U141:X143"/>
    <mergeCell ref="Y141:AB143"/>
    <mergeCell ref="AC141:AF143"/>
    <mergeCell ref="AG138:AO140"/>
    <mergeCell ref="AP138:AS140"/>
    <mergeCell ref="AT138:AV140"/>
    <mergeCell ref="AW138:AX140"/>
    <mergeCell ref="AY138:AZ140"/>
    <mergeCell ref="BA138:BB140"/>
    <mergeCell ref="BC147:BD149"/>
    <mergeCell ref="BE147:BF149"/>
    <mergeCell ref="BG147:BI149"/>
    <mergeCell ref="BJ147:BL149"/>
    <mergeCell ref="B150:L152"/>
    <mergeCell ref="M150:P152"/>
    <mergeCell ref="Q150:T152"/>
    <mergeCell ref="U150:X152"/>
    <mergeCell ref="Y150:AB152"/>
    <mergeCell ref="AC150:AF152"/>
    <mergeCell ref="AG147:AO149"/>
    <mergeCell ref="AP147:AS149"/>
    <mergeCell ref="AT147:AV149"/>
    <mergeCell ref="AW147:AX149"/>
    <mergeCell ref="AY147:AZ149"/>
    <mergeCell ref="BA147:BB149"/>
    <mergeCell ref="BC144:BD146"/>
    <mergeCell ref="BE144:BF146"/>
    <mergeCell ref="BG144:BI146"/>
    <mergeCell ref="BJ144:BL146"/>
    <mergeCell ref="B147:L149"/>
    <mergeCell ref="M147:P149"/>
    <mergeCell ref="Q147:T149"/>
    <mergeCell ref="U147:X149"/>
    <mergeCell ref="Y147:AB149"/>
    <mergeCell ref="AC147:AF149"/>
    <mergeCell ref="AG144:AO146"/>
    <mergeCell ref="AP144:AS146"/>
    <mergeCell ref="AT144:AV146"/>
    <mergeCell ref="AW144:AX146"/>
    <mergeCell ref="AY144:AZ146"/>
    <mergeCell ref="BA144:BB146"/>
    <mergeCell ref="BC153:BD155"/>
    <mergeCell ref="BE153:BF155"/>
    <mergeCell ref="BG153:BI155"/>
    <mergeCell ref="BJ153:BL155"/>
    <mergeCell ref="B156:L158"/>
    <mergeCell ref="M156:P158"/>
    <mergeCell ref="Q156:T158"/>
    <mergeCell ref="U156:X158"/>
    <mergeCell ref="Y156:AB158"/>
    <mergeCell ref="AC156:AF158"/>
    <mergeCell ref="AG153:AO155"/>
    <mergeCell ref="AP153:AS155"/>
    <mergeCell ref="AT153:AV155"/>
    <mergeCell ref="AW153:AX155"/>
    <mergeCell ref="AY153:AZ155"/>
    <mergeCell ref="BA153:BB155"/>
    <mergeCell ref="BC150:BD152"/>
    <mergeCell ref="BE150:BF152"/>
    <mergeCell ref="BG150:BI152"/>
    <mergeCell ref="BJ150:BL152"/>
    <mergeCell ref="B153:L155"/>
    <mergeCell ref="M153:P155"/>
    <mergeCell ref="Q153:T155"/>
    <mergeCell ref="U153:X155"/>
    <mergeCell ref="Y153:AB155"/>
    <mergeCell ref="AC153:AF155"/>
    <mergeCell ref="AG150:AO152"/>
    <mergeCell ref="AP150:AS152"/>
    <mergeCell ref="AT150:AV152"/>
    <mergeCell ref="AW150:AX152"/>
    <mergeCell ref="AY150:AZ152"/>
    <mergeCell ref="BA150:BB152"/>
    <mergeCell ref="BC159:BD161"/>
    <mergeCell ref="BE159:BF161"/>
    <mergeCell ref="BG159:BI161"/>
    <mergeCell ref="BJ159:BL161"/>
    <mergeCell ref="B162:L164"/>
    <mergeCell ref="M162:P164"/>
    <mergeCell ref="Q162:T164"/>
    <mergeCell ref="U162:X164"/>
    <mergeCell ref="Y162:AB164"/>
    <mergeCell ref="AC162:AF164"/>
    <mergeCell ref="AG159:AO161"/>
    <mergeCell ref="AP159:AS161"/>
    <mergeCell ref="AT159:AV161"/>
    <mergeCell ref="AW159:AX161"/>
    <mergeCell ref="AY159:AZ161"/>
    <mergeCell ref="BA159:BB161"/>
    <mergeCell ref="BC156:BD158"/>
    <mergeCell ref="BE156:BF158"/>
    <mergeCell ref="BG156:BI158"/>
    <mergeCell ref="BJ156:BL158"/>
    <mergeCell ref="B159:L161"/>
    <mergeCell ref="M159:P161"/>
    <mergeCell ref="Q159:T161"/>
    <mergeCell ref="U159:X161"/>
    <mergeCell ref="Y159:AB161"/>
    <mergeCell ref="AC159:AF161"/>
    <mergeCell ref="AG156:AO158"/>
    <mergeCell ref="AP156:AS158"/>
    <mergeCell ref="AT156:AV158"/>
    <mergeCell ref="AW156:AX158"/>
    <mergeCell ref="AY156:AZ158"/>
    <mergeCell ref="BA156:BB158"/>
    <mergeCell ref="AG165:BI167"/>
    <mergeCell ref="BJ165:BL167"/>
    <mergeCell ref="BM165:BO167"/>
    <mergeCell ref="B168:L170"/>
    <mergeCell ref="M168:P170"/>
    <mergeCell ref="Q168:T170"/>
    <mergeCell ref="U168:X170"/>
    <mergeCell ref="Y168:AB170"/>
    <mergeCell ref="AC168:AF170"/>
    <mergeCell ref="AG168:AO173"/>
    <mergeCell ref="BC162:BD164"/>
    <mergeCell ref="BE162:BF164"/>
    <mergeCell ref="BG162:BI164"/>
    <mergeCell ref="BJ162:BL164"/>
    <mergeCell ref="B165:L167"/>
    <mergeCell ref="M165:P167"/>
    <mergeCell ref="Q165:T167"/>
    <mergeCell ref="U165:X167"/>
    <mergeCell ref="Y165:AB167"/>
    <mergeCell ref="AC165:AF167"/>
    <mergeCell ref="AG162:AO164"/>
    <mergeCell ref="AP162:AS164"/>
    <mergeCell ref="AT162:AV164"/>
    <mergeCell ref="AW162:AX164"/>
    <mergeCell ref="AY162:AZ164"/>
    <mergeCell ref="BA162:BB164"/>
    <mergeCell ref="BJ171:BL173"/>
    <mergeCell ref="BM171:BO173"/>
    <mergeCell ref="B174:L176"/>
    <mergeCell ref="M174:P176"/>
    <mergeCell ref="Q174:T176"/>
    <mergeCell ref="U174:X176"/>
    <mergeCell ref="Y174:AB176"/>
    <mergeCell ref="AC174:AF176"/>
    <mergeCell ref="AG174:AO176"/>
    <mergeCell ref="AP174:AS176"/>
    <mergeCell ref="BJ168:BL170"/>
    <mergeCell ref="BM168:BO170"/>
    <mergeCell ref="B171:L173"/>
    <mergeCell ref="M171:P173"/>
    <mergeCell ref="Q171:T173"/>
    <mergeCell ref="U171:X173"/>
    <mergeCell ref="Y171:AB173"/>
    <mergeCell ref="AC171:AF173"/>
    <mergeCell ref="AW171:AX173"/>
    <mergeCell ref="AY171:AZ173"/>
    <mergeCell ref="AP168:AS173"/>
    <mergeCell ref="AT168:AV173"/>
    <mergeCell ref="AW168:BB170"/>
    <mergeCell ref="BC168:BD173"/>
    <mergeCell ref="BE168:BF173"/>
    <mergeCell ref="BG168:BI173"/>
    <mergeCell ref="BA171:BB173"/>
    <mergeCell ref="BE177:BF179"/>
    <mergeCell ref="BG177:BI179"/>
    <mergeCell ref="BJ177:BL179"/>
    <mergeCell ref="BM177:BO179"/>
    <mergeCell ref="B180:L182"/>
    <mergeCell ref="M180:P182"/>
    <mergeCell ref="Q180:T182"/>
    <mergeCell ref="U180:X182"/>
    <mergeCell ref="Y180:AB182"/>
    <mergeCell ref="AC180:AF182"/>
    <mergeCell ref="AP177:AS179"/>
    <mergeCell ref="AT177:AV179"/>
    <mergeCell ref="AW177:AX179"/>
    <mergeCell ref="AY177:AZ179"/>
    <mergeCell ref="BA177:BB179"/>
    <mergeCell ref="BC177:BD179"/>
    <mergeCell ref="BG174:BI176"/>
    <mergeCell ref="BJ174:BL176"/>
    <mergeCell ref="BM174:BO176"/>
    <mergeCell ref="B177:L179"/>
    <mergeCell ref="M177:P179"/>
    <mergeCell ref="Q177:T179"/>
    <mergeCell ref="U177:X179"/>
    <mergeCell ref="Y177:AB179"/>
    <mergeCell ref="AC177:AF179"/>
    <mergeCell ref="AG177:AO179"/>
    <mergeCell ref="AT174:AV176"/>
    <mergeCell ref="AW174:AX176"/>
    <mergeCell ref="AY174:AZ176"/>
    <mergeCell ref="BA174:BB176"/>
    <mergeCell ref="BC174:BD176"/>
    <mergeCell ref="BE174:BF176"/>
    <mergeCell ref="BE183:BF185"/>
    <mergeCell ref="BG183:BI185"/>
    <mergeCell ref="B186:L188"/>
    <mergeCell ref="M186:P188"/>
    <mergeCell ref="Q186:T188"/>
    <mergeCell ref="U186:X188"/>
    <mergeCell ref="Y186:AB188"/>
    <mergeCell ref="AC186:AF188"/>
    <mergeCell ref="AG186:AO188"/>
    <mergeCell ref="AP186:AS188"/>
    <mergeCell ref="AP183:AS185"/>
    <mergeCell ref="AT183:AV185"/>
    <mergeCell ref="AW183:AX185"/>
    <mergeCell ref="AY183:AZ185"/>
    <mergeCell ref="BA183:BB185"/>
    <mergeCell ref="BC183:BD185"/>
    <mergeCell ref="BC180:BD182"/>
    <mergeCell ref="BE180:BF182"/>
    <mergeCell ref="BG180:BI182"/>
    <mergeCell ref="B183:L185"/>
    <mergeCell ref="M183:P185"/>
    <mergeCell ref="Q183:T185"/>
    <mergeCell ref="U183:X185"/>
    <mergeCell ref="Y183:AB185"/>
    <mergeCell ref="AC183:AF185"/>
    <mergeCell ref="AG183:AO185"/>
    <mergeCell ref="AG180:AO182"/>
    <mergeCell ref="AP180:AS182"/>
    <mergeCell ref="AT180:AV182"/>
    <mergeCell ref="AW180:AX182"/>
    <mergeCell ref="AY180:AZ182"/>
    <mergeCell ref="BA180:BB182"/>
    <mergeCell ref="B192:L194"/>
    <mergeCell ref="M192:P194"/>
    <mergeCell ref="Q192:T194"/>
    <mergeCell ref="U192:X194"/>
    <mergeCell ref="Y192:AB194"/>
    <mergeCell ref="AC192:AF194"/>
    <mergeCell ref="AW189:AX191"/>
    <mergeCell ref="AY189:AZ191"/>
    <mergeCell ref="BA189:BB191"/>
    <mergeCell ref="BC189:BD191"/>
    <mergeCell ref="BE189:BF191"/>
    <mergeCell ref="BG189:BI191"/>
    <mergeCell ref="BG186:BI188"/>
    <mergeCell ref="B189:L191"/>
    <mergeCell ref="M189:P191"/>
    <mergeCell ref="Q189:T191"/>
    <mergeCell ref="U189:X191"/>
    <mergeCell ref="Y189:AB191"/>
    <mergeCell ref="AC189:AF191"/>
    <mergeCell ref="AG189:AO191"/>
    <mergeCell ref="AP189:AS191"/>
    <mergeCell ref="AT189:AV191"/>
    <mergeCell ref="AT186:AV188"/>
    <mergeCell ref="AW186:AX188"/>
    <mergeCell ref="AY186:AZ188"/>
    <mergeCell ref="BA186:BB188"/>
    <mergeCell ref="BC186:BD188"/>
    <mergeCell ref="BE186:BF188"/>
    <mergeCell ref="BE195:BF197"/>
    <mergeCell ref="BG195:BI197"/>
    <mergeCell ref="B198:L200"/>
    <mergeCell ref="M198:P200"/>
    <mergeCell ref="Q198:T200"/>
    <mergeCell ref="U198:X200"/>
    <mergeCell ref="Y198:AB200"/>
    <mergeCell ref="AC198:AF200"/>
    <mergeCell ref="AG198:AO200"/>
    <mergeCell ref="AP198:AS200"/>
    <mergeCell ref="AP195:AS197"/>
    <mergeCell ref="AT195:AV197"/>
    <mergeCell ref="AW195:AX197"/>
    <mergeCell ref="AY195:AZ197"/>
    <mergeCell ref="BA195:BB197"/>
    <mergeCell ref="BC195:BD197"/>
    <mergeCell ref="BC192:BD194"/>
    <mergeCell ref="BE192:BF194"/>
    <mergeCell ref="BG192:BI194"/>
    <mergeCell ref="B195:L197"/>
    <mergeCell ref="M195:P197"/>
    <mergeCell ref="Q195:T197"/>
    <mergeCell ref="U195:X197"/>
    <mergeCell ref="Y195:AB197"/>
    <mergeCell ref="AC195:AF197"/>
    <mergeCell ref="AG195:AO197"/>
    <mergeCell ref="AG192:AO194"/>
    <mergeCell ref="AP192:AS194"/>
    <mergeCell ref="AT192:AV194"/>
    <mergeCell ref="AW192:AX194"/>
    <mergeCell ref="AY192:AZ194"/>
    <mergeCell ref="BA192:BB194"/>
    <mergeCell ref="AW201:AX203"/>
    <mergeCell ref="AY201:AZ203"/>
    <mergeCell ref="BA201:BB203"/>
    <mergeCell ref="BC201:BD203"/>
    <mergeCell ref="BE201:BF203"/>
    <mergeCell ref="BG201:BI203"/>
    <mergeCell ref="BG198:BI200"/>
    <mergeCell ref="B201:L203"/>
    <mergeCell ref="M201:P203"/>
    <mergeCell ref="Q201:T203"/>
    <mergeCell ref="U201:X203"/>
    <mergeCell ref="Y201:AB203"/>
    <mergeCell ref="AC201:AF203"/>
    <mergeCell ref="AG201:AO203"/>
    <mergeCell ref="AP201:AS203"/>
    <mergeCell ref="AT201:AV203"/>
    <mergeCell ref="AT198:AV200"/>
    <mergeCell ref="AW198:AX200"/>
    <mergeCell ref="AY198:AZ200"/>
    <mergeCell ref="BA198:BB200"/>
    <mergeCell ref="BC198:BD200"/>
    <mergeCell ref="BE198:BF200"/>
    <mergeCell ref="BC204:BD206"/>
    <mergeCell ref="BE204:BF206"/>
    <mergeCell ref="BG204:BI206"/>
    <mergeCell ref="B207:L209"/>
    <mergeCell ref="M207:P209"/>
    <mergeCell ref="Q207:T209"/>
    <mergeCell ref="U207:X209"/>
    <mergeCell ref="Y207:AB209"/>
    <mergeCell ref="AC207:AF209"/>
    <mergeCell ref="AG207:AO209"/>
    <mergeCell ref="AG204:AO206"/>
    <mergeCell ref="AP204:AS206"/>
    <mergeCell ref="AT204:AV206"/>
    <mergeCell ref="AW204:AX206"/>
    <mergeCell ref="AY204:AZ206"/>
    <mergeCell ref="BA204:BB206"/>
    <mergeCell ref="B204:L206"/>
    <mergeCell ref="M204:P206"/>
    <mergeCell ref="Q204:T206"/>
    <mergeCell ref="U204:X206"/>
    <mergeCell ref="Y204:AB206"/>
    <mergeCell ref="AC204:AF206"/>
    <mergeCell ref="AZ216:BI218"/>
    <mergeCell ref="B219:G221"/>
    <mergeCell ref="H219:M221"/>
    <mergeCell ref="N219:S221"/>
    <mergeCell ref="T219:AF221"/>
    <mergeCell ref="AG219:AO221"/>
    <mergeCell ref="AP219:AY221"/>
    <mergeCell ref="AZ219:BI221"/>
    <mergeCell ref="BE207:BF209"/>
    <mergeCell ref="BG207:BI209"/>
    <mergeCell ref="B210:BI213"/>
    <mergeCell ref="B214:BI215"/>
    <mergeCell ref="B216:G218"/>
    <mergeCell ref="H216:M218"/>
    <mergeCell ref="N216:S218"/>
    <mergeCell ref="T216:AF218"/>
    <mergeCell ref="AG216:AO218"/>
    <mergeCell ref="AP216:AY218"/>
    <mergeCell ref="AP207:AS209"/>
    <mergeCell ref="AT207:AV209"/>
    <mergeCell ref="AW207:AX209"/>
    <mergeCell ref="AY207:AZ209"/>
    <mergeCell ref="BA207:BB209"/>
    <mergeCell ref="BC207:BD209"/>
    <mergeCell ref="BB228:BI230"/>
    <mergeCell ref="B231:G233"/>
    <mergeCell ref="H231:M233"/>
    <mergeCell ref="N231:S233"/>
    <mergeCell ref="T231:AC233"/>
    <mergeCell ref="AD231:AI233"/>
    <mergeCell ref="AJ231:AO233"/>
    <mergeCell ref="AP231:AU233"/>
    <mergeCell ref="AV231:BA233"/>
    <mergeCell ref="BB231:BI233"/>
    <mergeCell ref="B222:BI225"/>
    <mergeCell ref="B226:BI227"/>
    <mergeCell ref="B228:G230"/>
    <mergeCell ref="H228:M230"/>
    <mergeCell ref="N228:S230"/>
    <mergeCell ref="T228:AC230"/>
    <mergeCell ref="AD228:AI230"/>
    <mergeCell ref="AJ228:AO230"/>
    <mergeCell ref="AP228:AU230"/>
    <mergeCell ref="AV228:BA230"/>
    <mergeCell ref="AO240:AQ240"/>
    <mergeCell ref="AR240:AV240"/>
    <mergeCell ref="AW240:AY240"/>
    <mergeCell ref="AZ240:BB240"/>
    <mergeCell ref="BC240:BF240"/>
    <mergeCell ref="BG240:BI240"/>
    <mergeCell ref="T240:V240"/>
    <mergeCell ref="W240:AA240"/>
    <mergeCell ref="AB240:AD240"/>
    <mergeCell ref="AE240:AH240"/>
    <mergeCell ref="AI240:AK240"/>
    <mergeCell ref="AL240:AN240"/>
    <mergeCell ref="B234:BI235"/>
    <mergeCell ref="B236:V237"/>
    <mergeCell ref="W236:AQ237"/>
    <mergeCell ref="AR236:BI237"/>
    <mergeCell ref="B238:BI239"/>
    <mergeCell ref="B240:G240"/>
    <mergeCell ref="H240:J240"/>
    <mergeCell ref="K240:M240"/>
    <mergeCell ref="N240:P240"/>
    <mergeCell ref="Q240:S240"/>
    <mergeCell ref="B245:G248"/>
    <mergeCell ref="H245:J248"/>
    <mergeCell ref="K245:M248"/>
    <mergeCell ref="N245:P248"/>
    <mergeCell ref="Q245:S248"/>
    <mergeCell ref="W241:AA244"/>
    <mergeCell ref="AB241:AD244"/>
    <mergeCell ref="AE241:AH244"/>
    <mergeCell ref="AI241:AK244"/>
    <mergeCell ref="AL241:AN244"/>
    <mergeCell ref="AO241:AQ244"/>
    <mergeCell ref="B241:G244"/>
    <mergeCell ref="H241:J244"/>
    <mergeCell ref="K241:M244"/>
    <mergeCell ref="N241:P244"/>
    <mergeCell ref="Q241:S244"/>
    <mergeCell ref="T241:V244"/>
    <mergeCell ref="AO245:AQ248"/>
    <mergeCell ref="AR245:AV248"/>
    <mergeCell ref="AW245:AY248"/>
    <mergeCell ref="AZ245:BB248"/>
    <mergeCell ref="BC245:BF248"/>
    <mergeCell ref="BG245:BI248"/>
    <mergeCell ref="T245:V248"/>
    <mergeCell ref="W245:AA248"/>
    <mergeCell ref="AB245:AD248"/>
    <mergeCell ref="AE245:AH248"/>
    <mergeCell ref="AI245:AK248"/>
    <mergeCell ref="AL245:AN248"/>
    <mergeCell ref="AR241:AV244"/>
    <mergeCell ref="AW241:AY244"/>
    <mergeCell ref="AZ241:BB244"/>
    <mergeCell ref="BC241:BF244"/>
    <mergeCell ref="BG241:BI244"/>
    <mergeCell ref="AR249:AV252"/>
    <mergeCell ref="AW249:AY252"/>
    <mergeCell ref="AZ249:BB252"/>
    <mergeCell ref="BC249:BF252"/>
    <mergeCell ref="BG249:BI252"/>
    <mergeCell ref="B253:BI256"/>
    <mergeCell ref="W249:AA252"/>
    <mergeCell ref="AB249:AD252"/>
    <mergeCell ref="AE249:AH252"/>
    <mergeCell ref="AI249:AK252"/>
    <mergeCell ref="AL249:AN252"/>
    <mergeCell ref="AO249:AQ252"/>
    <mergeCell ref="B249:G252"/>
    <mergeCell ref="H249:J252"/>
    <mergeCell ref="K249:M252"/>
    <mergeCell ref="N249:P252"/>
    <mergeCell ref="Q249:S252"/>
    <mergeCell ref="T249:V252"/>
    <mergeCell ref="AU259:AW259"/>
    <mergeCell ref="AX259:AZ259"/>
    <mergeCell ref="BA259:BC259"/>
    <mergeCell ref="BD259:BF259"/>
    <mergeCell ref="BG259:BI259"/>
    <mergeCell ref="N260:P263"/>
    <mergeCell ref="AC259:AE259"/>
    <mergeCell ref="AF259:AH259"/>
    <mergeCell ref="AI259:AK259"/>
    <mergeCell ref="AL259:AN259"/>
    <mergeCell ref="AO259:AQ259"/>
    <mergeCell ref="AR259:AT259"/>
    <mergeCell ref="B257:BI258"/>
    <mergeCell ref="B259:D259"/>
    <mergeCell ref="E259:G259"/>
    <mergeCell ref="H259:J259"/>
    <mergeCell ref="K259:M259"/>
    <mergeCell ref="N259:P259"/>
    <mergeCell ref="Q259:S259"/>
    <mergeCell ref="T259:V259"/>
    <mergeCell ref="W259:Y259"/>
    <mergeCell ref="Z259:AB259"/>
    <mergeCell ref="B268:BI269"/>
    <mergeCell ref="B270:D274"/>
    <mergeCell ref="E270:G274"/>
    <mergeCell ref="H270:J274"/>
    <mergeCell ref="K270:P274"/>
    <mergeCell ref="Q270:Y272"/>
    <mergeCell ref="Z270:AB274"/>
    <mergeCell ref="AC270:AG274"/>
    <mergeCell ref="AH270:AJ274"/>
    <mergeCell ref="AK270:AM274"/>
    <mergeCell ref="BA260:BC263"/>
    <mergeCell ref="BD260:BF263"/>
    <mergeCell ref="BG260:BI263"/>
    <mergeCell ref="B264:AB267"/>
    <mergeCell ref="AC264:AS267"/>
    <mergeCell ref="AT264:BI267"/>
    <mergeCell ref="AI260:AK263"/>
    <mergeCell ref="AL260:AN263"/>
    <mergeCell ref="AO260:AQ263"/>
    <mergeCell ref="AR260:AT263"/>
    <mergeCell ref="AU260:AW263"/>
    <mergeCell ref="AX260:AZ263"/>
    <mergeCell ref="Q260:S263"/>
    <mergeCell ref="T260:V263"/>
    <mergeCell ref="W260:Y263"/>
    <mergeCell ref="Z260:AB263"/>
    <mergeCell ref="AC260:AE263"/>
    <mergeCell ref="AF260:AH263"/>
    <mergeCell ref="B260:D263"/>
    <mergeCell ref="E260:G263"/>
    <mergeCell ref="H260:J263"/>
    <mergeCell ref="K260:M263"/>
    <mergeCell ref="AQ275:AS278"/>
    <mergeCell ref="AT275:AV278"/>
    <mergeCell ref="AW275:AY278"/>
    <mergeCell ref="AZ275:BE278"/>
    <mergeCell ref="BF275:BI278"/>
    <mergeCell ref="B279:D282"/>
    <mergeCell ref="E279:G282"/>
    <mergeCell ref="H279:J282"/>
    <mergeCell ref="K279:M282"/>
    <mergeCell ref="N279:P282"/>
    <mergeCell ref="W275:Y278"/>
    <mergeCell ref="Z275:AB278"/>
    <mergeCell ref="AC275:AG278"/>
    <mergeCell ref="AH275:AJ278"/>
    <mergeCell ref="AK275:AM278"/>
    <mergeCell ref="AN275:AP278"/>
    <mergeCell ref="Q273:R274"/>
    <mergeCell ref="S273:V274"/>
    <mergeCell ref="W273:Y274"/>
    <mergeCell ref="B275:D278"/>
    <mergeCell ref="E275:G278"/>
    <mergeCell ref="H275:J278"/>
    <mergeCell ref="K275:M278"/>
    <mergeCell ref="N275:P278"/>
    <mergeCell ref="Q275:R278"/>
    <mergeCell ref="S275:V278"/>
    <mergeCell ref="AN270:AP274"/>
    <mergeCell ref="AQ270:AS274"/>
    <mergeCell ref="AT270:AV274"/>
    <mergeCell ref="AW270:AY274"/>
    <mergeCell ref="AZ270:BE274"/>
    <mergeCell ref="BF270:BI274"/>
    <mergeCell ref="B293:BI294"/>
    <mergeCell ref="B295:F300"/>
    <mergeCell ref="G295:K297"/>
    <mergeCell ref="L295:Q297"/>
    <mergeCell ref="R295:V300"/>
    <mergeCell ref="W295:AA297"/>
    <mergeCell ref="AB295:AG297"/>
    <mergeCell ref="AH295:AL300"/>
    <mergeCell ref="AM295:AQ297"/>
    <mergeCell ref="AR295:AW297"/>
    <mergeCell ref="BF279:BI282"/>
    <mergeCell ref="B283:BI284"/>
    <mergeCell ref="B285:F288"/>
    <mergeCell ref="G285:BI288"/>
    <mergeCell ref="B289:F292"/>
    <mergeCell ref="G289:AG292"/>
    <mergeCell ref="AH289:BI292"/>
    <mergeCell ref="AK279:AM282"/>
    <mergeCell ref="AN279:AP282"/>
    <mergeCell ref="AQ279:AS282"/>
    <mergeCell ref="AT279:AV282"/>
    <mergeCell ref="AW279:AY282"/>
    <mergeCell ref="AZ279:BE282"/>
    <mergeCell ref="Q279:R282"/>
    <mergeCell ref="S279:V282"/>
    <mergeCell ref="W279:Y282"/>
    <mergeCell ref="Z279:AB282"/>
    <mergeCell ref="AC279:AG282"/>
    <mergeCell ref="AH279:AJ282"/>
    <mergeCell ref="BD298:BI300"/>
    <mergeCell ref="B301:BI302"/>
    <mergeCell ref="B303:J307"/>
    <mergeCell ref="K303:S307"/>
    <mergeCell ref="T303:AF307"/>
    <mergeCell ref="AG303:AO307"/>
    <mergeCell ref="AP303:AX307"/>
    <mergeCell ref="AY303:BI307"/>
    <mergeCell ref="AX295:AZ300"/>
    <mergeCell ref="BA295:BC297"/>
    <mergeCell ref="BD295:BI297"/>
    <mergeCell ref="G298:K300"/>
    <mergeCell ref="L298:Q300"/>
    <mergeCell ref="W298:AA300"/>
    <mergeCell ref="AB298:AG300"/>
    <mergeCell ref="AM298:AQ300"/>
    <mergeCell ref="AR298:AW300"/>
    <mergeCell ref="BA298:BC300"/>
  </mergeCells>
  <conditionalFormatting sqref="AT66:AZ68 AY108:AZ119 AY123:AZ131 AY135:AZ137 AY141:AZ164 AY69:AZ104 AT69:AX164 BE66:BL164">
    <cfRule type="cellIs" dxfId="303" priority="38" operator="equal">
      <formula>0</formula>
    </cfRule>
  </conditionalFormatting>
  <conditionalFormatting sqref="AY177:AZ209">
    <cfRule type="cellIs" dxfId="302" priority="37" operator="equal">
      <formula>0</formula>
    </cfRule>
  </conditionalFormatting>
  <conditionalFormatting sqref="AE245:AK248 AO245:AQ248">
    <cfRule type="expression" dxfId="301" priority="36">
      <formula>($AB$245=0)</formula>
    </cfRule>
  </conditionalFormatting>
  <conditionalFormatting sqref="AK279:AM282">
    <cfRule type="cellIs" dxfId="300" priority="35" operator="equal">
      <formula>0</formula>
    </cfRule>
  </conditionalFormatting>
  <conditionalFormatting sqref="BA66:BB164">
    <cfRule type="cellIs" dxfId="299" priority="34" operator="equal">
      <formula>0</formula>
    </cfRule>
  </conditionalFormatting>
  <conditionalFormatting sqref="BG66:BL164">
    <cfRule type="cellIs" dxfId="298" priority="33" operator="lessThan">
      <formula>0</formula>
    </cfRule>
  </conditionalFormatting>
  <conditionalFormatting sqref="BG177:BI209">
    <cfRule type="cellIs" dxfId="297" priority="32" operator="equal">
      <formula>0</formula>
    </cfRule>
  </conditionalFormatting>
  <conditionalFormatting sqref="BG177:BI209">
    <cfRule type="cellIs" dxfId="296" priority="31" operator="lessThan">
      <formula>0</formula>
    </cfRule>
  </conditionalFormatting>
  <conditionalFormatting sqref="AZ245:BI248">
    <cfRule type="expression" dxfId="295" priority="30">
      <formula>$AW$245=0</formula>
    </cfRule>
  </conditionalFormatting>
  <conditionalFormatting sqref="AH279:AJ282">
    <cfRule type="cellIs" dxfId="294" priority="29" operator="equal">
      <formula>0</formula>
    </cfRule>
  </conditionalFormatting>
  <conditionalFormatting sqref="AT174:BB176 AT177:AX209 BE177:BF209 BE174:BI176 BA177:BB209">
    <cfRule type="cellIs" dxfId="293" priority="28" operator="equal">
      <formula>0</formula>
    </cfRule>
  </conditionalFormatting>
  <conditionalFormatting sqref="BG174:BI176">
    <cfRule type="cellIs" dxfId="292" priority="27" operator="lessThan">
      <formula>0</formula>
    </cfRule>
  </conditionalFormatting>
  <conditionalFormatting sqref="BC66:BD164">
    <cfRule type="cellIs" dxfId="291" priority="26" operator="equal">
      <formula>0</formula>
    </cfRule>
  </conditionalFormatting>
  <conditionalFormatting sqref="BC174:BD209">
    <cfRule type="cellIs" dxfId="290" priority="25" operator="equal">
      <formula>0</formula>
    </cfRule>
  </conditionalFormatting>
  <conditionalFormatting sqref="AE241:AK244">
    <cfRule type="expression" dxfId="289" priority="24">
      <formula>($AB$245=0)</formula>
    </cfRule>
  </conditionalFormatting>
  <conditionalFormatting sqref="AO241:AQ244">
    <cfRule type="expression" dxfId="288" priority="23">
      <formula>($AB$245=0)</formula>
    </cfRule>
  </conditionalFormatting>
  <conditionalFormatting sqref="AZ241:BI244">
    <cfRule type="expression" dxfId="287" priority="22">
      <formula>$AW$245=0</formula>
    </cfRule>
  </conditionalFormatting>
  <conditionalFormatting sqref="AY105:AZ107">
    <cfRule type="cellIs" dxfId="286" priority="21" operator="equal">
      <formula>0</formula>
    </cfRule>
  </conditionalFormatting>
  <conditionalFormatting sqref="AY120:AZ122">
    <cfRule type="cellIs" dxfId="285" priority="20" operator="equal">
      <formula>0</formula>
    </cfRule>
  </conditionalFormatting>
  <conditionalFormatting sqref="AY132:AZ134">
    <cfRule type="cellIs" dxfId="284" priority="19" operator="equal">
      <formula>0</formula>
    </cfRule>
  </conditionalFormatting>
  <conditionalFormatting sqref="AY138:AZ140">
    <cfRule type="cellIs" dxfId="283" priority="18" operator="equal">
      <formula>0</formula>
    </cfRule>
  </conditionalFormatting>
  <conditionalFormatting sqref="BJ165:BL170">
    <cfRule type="cellIs" dxfId="282" priority="17" operator="equal">
      <formula>0</formula>
    </cfRule>
  </conditionalFormatting>
  <conditionalFormatting sqref="BJ165:BL170">
    <cfRule type="cellIs" dxfId="281" priority="16" operator="lessThan">
      <formula>0</formula>
    </cfRule>
  </conditionalFormatting>
  <conditionalFormatting sqref="BJ171:BL173">
    <cfRule type="cellIs" dxfId="280" priority="15" operator="equal">
      <formula>0</formula>
    </cfRule>
  </conditionalFormatting>
  <conditionalFormatting sqref="BJ171:BL173">
    <cfRule type="cellIs" dxfId="279" priority="14" operator="lessThan">
      <formula>0</formula>
    </cfRule>
  </conditionalFormatting>
  <conditionalFormatting sqref="BH48:BI53">
    <cfRule type="cellIs" dxfId="278" priority="13" operator="equal">
      <formula>0</formula>
    </cfRule>
  </conditionalFormatting>
  <conditionalFormatting sqref="BJ174:BL176">
    <cfRule type="cellIs" dxfId="277" priority="12" operator="equal">
      <formula>0</formula>
    </cfRule>
  </conditionalFormatting>
  <conditionalFormatting sqref="BJ174:BL176">
    <cfRule type="cellIs" dxfId="276" priority="11" operator="lessThan">
      <formula>0</formula>
    </cfRule>
  </conditionalFormatting>
  <conditionalFormatting sqref="AL245:AN248">
    <cfRule type="expression" dxfId="275" priority="10">
      <formula>($AB$245=0)</formula>
    </cfRule>
  </conditionalFormatting>
  <conditionalFormatting sqref="AL241:AN244">
    <cfRule type="expression" dxfId="274" priority="9">
      <formula>($AB$245=0)</formula>
    </cfRule>
  </conditionalFormatting>
  <conditionalFormatting sqref="M66:Y68 Y69:Y71 M72:Y150">
    <cfRule type="cellIs" dxfId="273" priority="8" operator="equal">
      <formula>0</formula>
    </cfRule>
  </conditionalFormatting>
  <conditionalFormatting sqref="AC69:AC71">
    <cfRule type="cellIs" dxfId="272" priority="7" operator="equal">
      <formula>0</formula>
    </cfRule>
  </conditionalFormatting>
  <conditionalFormatting sqref="U69:U71">
    <cfRule type="cellIs" dxfId="271" priority="6" operator="equal">
      <formula>0</formula>
    </cfRule>
  </conditionalFormatting>
  <conditionalFormatting sqref="Q69:Q71">
    <cfRule type="cellIs" dxfId="270" priority="5" operator="equal">
      <formula>0</formula>
    </cfRule>
  </conditionalFormatting>
  <conditionalFormatting sqref="M69:M71">
    <cfRule type="cellIs" dxfId="269" priority="4" operator="equal">
      <formula>0</formula>
    </cfRule>
  </conditionalFormatting>
  <conditionalFormatting sqref="BH42:BI47">
    <cfRule type="cellIs" dxfId="268" priority="3" operator="equal">
      <formula>0</formula>
    </cfRule>
  </conditionalFormatting>
  <conditionalFormatting sqref="BJ177:BL179">
    <cfRule type="cellIs" dxfId="267" priority="2" operator="equal">
      <formula>0</formula>
    </cfRule>
  </conditionalFormatting>
  <conditionalFormatting sqref="BJ177:BL179">
    <cfRule type="cellIs" dxfId="266" priority="1" operator="lessThan">
      <formula>0</formula>
    </cfRule>
  </conditionalFormatting>
  <printOptions horizontalCentered="1"/>
  <pageMargins left="0.25" right="0.25" top="0.25" bottom="0.25" header="0" footer="0"/>
  <pageSetup scale="15" orientation="portrait" r:id="rId1"/>
  <drawing r:id="rId2"/>
  <legacyDrawing r:id="rId3"/>
</worksheet>
</file>

<file path=xl/worksheets/sheet1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60">
    <tabColor theme="8" tint="-0.249977111117893"/>
  </sheetPr>
  <dimension ref="A1:BO308"/>
  <sheetViews>
    <sheetView zoomScale="30" zoomScaleNormal="30" zoomScaleSheetLayoutView="30" workbookViewId="0">
      <selection activeCell="AY78" sqref="AY78:AZ80"/>
    </sheetView>
  </sheetViews>
  <sheetFormatPr defaultRowHeight="15"/>
  <cols>
    <col min="2" max="15" width="9.42578125" customWidth="1"/>
    <col min="16" max="16" width="21" customWidth="1"/>
    <col min="17" max="17" width="9.42578125" customWidth="1"/>
    <col min="18" max="18" width="10.85546875" customWidth="1"/>
    <col min="19" max="19" width="16.28515625" customWidth="1"/>
    <col min="20" max="20" width="8.28515625" customWidth="1"/>
    <col min="21" max="23" width="9.42578125" customWidth="1"/>
    <col min="24" max="24" width="17.5703125" customWidth="1"/>
    <col min="25" max="25" width="14.5703125" customWidth="1"/>
    <col min="26" max="27" width="10.5703125" customWidth="1"/>
    <col min="28" max="28" width="7.140625" customWidth="1"/>
    <col min="29" max="31" width="9.42578125" customWidth="1"/>
    <col min="32" max="32" width="15.5703125" customWidth="1"/>
    <col min="33" max="40" width="9.42578125" customWidth="1"/>
    <col min="41" max="41" width="18.5703125" customWidth="1"/>
    <col min="42" max="46" width="9.42578125" customWidth="1"/>
    <col min="47" max="47" width="16.28515625" customWidth="1"/>
    <col min="48" max="49" width="9.42578125" customWidth="1"/>
    <col min="50" max="50" width="12" customWidth="1"/>
    <col min="51" max="51" width="9.42578125" customWidth="1"/>
    <col min="52" max="52" width="12" customWidth="1"/>
    <col min="53" max="53" width="9.42578125" customWidth="1"/>
    <col min="54" max="56" width="11.5703125" customWidth="1"/>
    <col min="57" max="59" width="9.42578125" customWidth="1"/>
    <col min="60" max="60" width="12" customWidth="1"/>
    <col min="61" max="61" width="11.42578125" customWidth="1"/>
    <col min="63" max="63" width="9.140625" customWidth="1"/>
  </cols>
  <sheetData>
    <row r="1" spans="2:61" ht="15.75" thickBot="1"/>
    <row r="2" spans="2:61" ht="15" customHeight="1" thickTop="1">
      <c r="B2" s="475" t="s">
        <v>0</v>
      </c>
      <c r="C2" s="476"/>
      <c r="D2" s="476"/>
      <c r="E2" s="476"/>
      <c r="F2" s="476"/>
      <c r="G2" s="476"/>
      <c r="H2" s="476"/>
      <c r="I2" s="476"/>
      <c r="J2" s="476"/>
      <c r="K2" s="476"/>
      <c r="L2" s="476"/>
      <c r="M2" s="476"/>
      <c r="N2" s="476"/>
      <c r="O2" s="476"/>
      <c r="P2" s="476"/>
      <c r="Q2" s="476"/>
      <c r="R2" s="476"/>
      <c r="S2" s="476"/>
      <c r="T2" s="476"/>
      <c r="U2" s="476"/>
      <c r="V2" s="476"/>
      <c r="W2" s="476"/>
      <c r="X2" s="476"/>
      <c r="Y2" s="476"/>
      <c r="Z2" s="476"/>
      <c r="AA2" s="476"/>
      <c r="AB2" s="476"/>
      <c r="AC2" s="476"/>
      <c r="AD2" s="476"/>
      <c r="AE2" s="476"/>
      <c r="AF2" s="476"/>
      <c r="AG2" s="476"/>
      <c r="AH2" s="476"/>
      <c r="AI2" s="476"/>
      <c r="AJ2" s="476"/>
      <c r="AK2" s="476"/>
      <c r="AL2" s="476"/>
      <c r="AM2" s="476"/>
      <c r="AN2" s="476"/>
      <c r="AO2" s="476"/>
      <c r="AP2" s="476"/>
      <c r="AQ2" s="476"/>
      <c r="AR2" s="476"/>
      <c r="AS2" s="476"/>
      <c r="AT2" s="476"/>
      <c r="AU2" s="476"/>
      <c r="AV2" s="476"/>
      <c r="AW2" s="476"/>
      <c r="AX2" s="476"/>
      <c r="AY2" s="476"/>
      <c r="AZ2" s="481"/>
      <c r="BA2" s="481"/>
      <c r="BB2" s="481"/>
      <c r="BC2" s="481"/>
      <c r="BD2" s="481"/>
      <c r="BE2" s="481"/>
      <c r="BF2" s="481"/>
      <c r="BG2" s="481"/>
      <c r="BH2" s="481"/>
      <c r="BI2" s="482"/>
    </row>
    <row r="3" spans="2:61" ht="15" customHeight="1">
      <c r="B3" s="477"/>
      <c r="C3" s="478"/>
      <c r="D3" s="478"/>
      <c r="E3" s="478"/>
      <c r="F3" s="478"/>
      <c r="G3" s="478"/>
      <c r="H3" s="478"/>
      <c r="I3" s="478"/>
      <c r="J3" s="478"/>
      <c r="K3" s="478"/>
      <c r="L3" s="478"/>
      <c r="M3" s="478"/>
      <c r="N3" s="478"/>
      <c r="O3" s="478"/>
      <c r="P3" s="478"/>
      <c r="Q3" s="478"/>
      <c r="R3" s="478"/>
      <c r="S3" s="478"/>
      <c r="T3" s="478"/>
      <c r="U3" s="478"/>
      <c r="V3" s="478"/>
      <c r="W3" s="478"/>
      <c r="X3" s="478"/>
      <c r="Y3" s="478"/>
      <c r="Z3" s="478"/>
      <c r="AA3" s="478"/>
      <c r="AB3" s="478"/>
      <c r="AC3" s="478"/>
      <c r="AD3" s="478"/>
      <c r="AE3" s="478"/>
      <c r="AF3" s="478"/>
      <c r="AG3" s="478"/>
      <c r="AH3" s="478"/>
      <c r="AI3" s="478"/>
      <c r="AJ3" s="478"/>
      <c r="AK3" s="478"/>
      <c r="AL3" s="478"/>
      <c r="AM3" s="478"/>
      <c r="AN3" s="478"/>
      <c r="AO3" s="478"/>
      <c r="AP3" s="478"/>
      <c r="AQ3" s="478"/>
      <c r="AR3" s="478"/>
      <c r="AS3" s="478"/>
      <c r="AT3" s="478"/>
      <c r="AU3" s="478"/>
      <c r="AV3" s="478"/>
      <c r="AW3" s="478"/>
      <c r="AX3" s="478"/>
      <c r="AY3" s="478"/>
      <c r="AZ3" s="483"/>
      <c r="BA3" s="483"/>
      <c r="BB3" s="483"/>
      <c r="BC3" s="483"/>
      <c r="BD3" s="483"/>
      <c r="BE3" s="483"/>
      <c r="BF3" s="483"/>
      <c r="BG3" s="483"/>
      <c r="BH3" s="483"/>
      <c r="BI3" s="484"/>
    </row>
    <row r="4" spans="2:61" ht="15" customHeight="1">
      <c r="B4" s="477"/>
      <c r="C4" s="478"/>
      <c r="D4" s="478"/>
      <c r="E4" s="478"/>
      <c r="F4" s="478"/>
      <c r="G4" s="478"/>
      <c r="H4" s="478"/>
      <c r="I4" s="478"/>
      <c r="J4" s="478"/>
      <c r="K4" s="478"/>
      <c r="L4" s="478"/>
      <c r="M4" s="478"/>
      <c r="N4" s="478"/>
      <c r="O4" s="478"/>
      <c r="P4" s="478"/>
      <c r="Q4" s="478"/>
      <c r="R4" s="478"/>
      <c r="S4" s="478"/>
      <c r="T4" s="478"/>
      <c r="U4" s="478"/>
      <c r="V4" s="478"/>
      <c r="W4" s="478"/>
      <c r="X4" s="478"/>
      <c r="Y4" s="478"/>
      <c r="Z4" s="478"/>
      <c r="AA4" s="478"/>
      <c r="AB4" s="478"/>
      <c r="AC4" s="478"/>
      <c r="AD4" s="478"/>
      <c r="AE4" s="478"/>
      <c r="AF4" s="478"/>
      <c r="AG4" s="478"/>
      <c r="AH4" s="478"/>
      <c r="AI4" s="478"/>
      <c r="AJ4" s="478"/>
      <c r="AK4" s="478"/>
      <c r="AL4" s="478"/>
      <c r="AM4" s="478"/>
      <c r="AN4" s="478"/>
      <c r="AO4" s="478"/>
      <c r="AP4" s="478"/>
      <c r="AQ4" s="478"/>
      <c r="AR4" s="478"/>
      <c r="AS4" s="478"/>
      <c r="AT4" s="478"/>
      <c r="AU4" s="478"/>
      <c r="AV4" s="478"/>
      <c r="AW4" s="478"/>
      <c r="AX4" s="478"/>
      <c r="AY4" s="478"/>
      <c r="AZ4" s="483"/>
      <c r="BA4" s="483"/>
      <c r="BB4" s="483"/>
      <c r="BC4" s="483"/>
      <c r="BD4" s="483"/>
      <c r="BE4" s="483"/>
      <c r="BF4" s="483"/>
      <c r="BG4" s="483"/>
      <c r="BH4" s="483"/>
      <c r="BI4" s="484"/>
    </row>
    <row r="5" spans="2:61" ht="15" customHeight="1">
      <c r="B5" s="477"/>
      <c r="C5" s="478"/>
      <c r="D5" s="478"/>
      <c r="E5" s="478"/>
      <c r="F5" s="478"/>
      <c r="G5" s="478"/>
      <c r="H5" s="478"/>
      <c r="I5" s="478"/>
      <c r="J5" s="478"/>
      <c r="K5" s="478"/>
      <c r="L5" s="478"/>
      <c r="M5" s="478"/>
      <c r="N5" s="478"/>
      <c r="O5" s="478"/>
      <c r="P5" s="478"/>
      <c r="Q5" s="478"/>
      <c r="R5" s="478"/>
      <c r="S5" s="478"/>
      <c r="T5" s="478"/>
      <c r="U5" s="478"/>
      <c r="V5" s="478"/>
      <c r="W5" s="478"/>
      <c r="X5" s="478"/>
      <c r="Y5" s="478"/>
      <c r="Z5" s="478"/>
      <c r="AA5" s="478"/>
      <c r="AB5" s="478"/>
      <c r="AC5" s="478"/>
      <c r="AD5" s="478"/>
      <c r="AE5" s="478"/>
      <c r="AF5" s="478"/>
      <c r="AG5" s="478"/>
      <c r="AH5" s="478"/>
      <c r="AI5" s="478"/>
      <c r="AJ5" s="478"/>
      <c r="AK5" s="478"/>
      <c r="AL5" s="478"/>
      <c r="AM5" s="478"/>
      <c r="AN5" s="478"/>
      <c r="AO5" s="478"/>
      <c r="AP5" s="478"/>
      <c r="AQ5" s="478"/>
      <c r="AR5" s="478"/>
      <c r="AS5" s="478"/>
      <c r="AT5" s="478"/>
      <c r="AU5" s="478"/>
      <c r="AV5" s="478"/>
      <c r="AW5" s="478"/>
      <c r="AX5" s="478"/>
      <c r="AY5" s="478"/>
      <c r="AZ5" s="483"/>
      <c r="BA5" s="483"/>
      <c r="BB5" s="483"/>
      <c r="BC5" s="483"/>
      <c r="BD5" s="483"/>
      <c r="BE5" s="483"/>
      <c r="BF5" s="483"/>
      <c r="BG5" s="483"/>
      <c r="BH5" s="483"/>
      <c r="BI5" s="484"/>
    </row>
    <row r="6" spans="2:61" ht="15" customHeight="1">
      <c r="B6" s="477"/>
      <c r="C6" s="478"/>
      <c r="D6" s="478"/>
      <c r="E6" s="478"/>
      <c r="F6" s="478"/>
      <c r="G6" s="478"/>
      <c r="H6" s="478"/>
      <c r="I6" s="478"/>
      <c r="J6" s="478"/>
      <c r="K6" s="478"/>
      <c r="L6" s="478"/>
      <c r="M6" s="478"/>
      <c r="N6" s="478"/>
      <c r="O6" s="478"/>
      <c r="P6" s="478"/>
      <c r="Q6" s="478"/>
      <c r="R6" s="478"/>
      <c r="S6" s="478"/>
      <c r="T6" s="478"/>
      <c r="U6" s="478"/>
      <c r="V6" s="478"/>
      <c r="W6" s="478"/>
      <c r="X6" s="478"/>
      <c r="Y6" s="478"/>
      <c r="Z6" s="478"/>
      <c r="AA6" s="478"/>
      <c r="AB6" s="478"/>
      <c r="AC6" s="478"/>
      <c r="AD6" s="478"/>
      <c r="AE6" s="478"/>
      <c r="AF6" s="478"/>
      <c r="AG6" s="478"/>
      <c r="AH6" s="478"/>
      <c r="AI6" s="478"/>
      <c r="AJ6" s="478"/>
      <c r="AK6" s="478"/>
      <c r="AL6" s="478"/>
      <c r="AM6" s="478"/>
      <c r="AN6" s="478"/>
      <c r="AO6" s="478"/>
      <c r="AP6" s="478"/>
      <c r="AQ6" s="478"/>
      <c r="AR6" s="478"/>
      <c r="AS6" s="478"/>
      <c r="AT6" s="478"/>
      <c r="AU6" s="478"/>
      <c r="AV6" s="478"/>
      <c r="AW6" s="478"/>
      <c r="AX6" s="478"/>
      <c r="AY6" s="478"/>
      <c r="AZ6" s="483"/>
      <c r="BA6" s="483"/>
      <c r="BB6" s="483"/>
      <c r="BC6" s="483"/>
      <c r="BD6" s="483"/>
      <c r="BE6" s="483"/>
      <c r="BF6" s="483"/>
      <c r="BG6" s="483"/>
      <c r="BH6" s="483"/>
      <c r="BI6" s="484"/>
    </row>
    <row r="7" spans="2:61" ht="15" customHeight="1">
      <c r="B7" s="477"/>
      <c r="C7" s="478"/>
      <c r="D7" s="478"/>
      <c r="E7" s="478"/>
      <c r="F7" s="478"/>
      <c r="G7" s="478"/>
      <c r="H7" s="478"/>
      <c r="I7" s="478"/>
      <c r="J7" s="478"/>
      <c r="K7" s="478"/>
      <c r="L7" s="478"/>
      <c r="M7" s="478"/>
      <c r="N7" s="478"/>
      <c r="O7" s="478"/>
      <c r="P7" s="478"/>
      <c r="Q7" s="478"/>
      <c r="R7" s="478"/>
      <c r="S7" s="478"/>
      <c r="T7" s="478"/>
      <c r="U7" s="478"/>
      <c r="V7" s="478"/>
      <c r="W7" s="478"/>
      <c r="X7" s="478"/>
      <c r="Y7" s="478"/>
      <c r="Z7" s="478"/>
      <c r="AA7" s="478"/>
      <c r="AB7" s="478"/>
      <c r="AC7" s="478"/>
      <c r="AD7" s="478"/>
      <c r="AE7" s="478"/>
      <c r="AF7" s="478"/>
      <c r="AG7" s="478"/>
      <c r="AH7" s="478"/>
      <c r="AI7" s="478"/>
      <c r="AJ7" s="478"/>
      <c r="AK7" s="478"/>
      <c r="AL7" s="478"/>
      <c r="AM7" s="478"/>
      <c r="AN7" s="478"/>
      <c r="AO7" s="478"/>
      <c r="AP7" s="478"/>
      <c r="AQ7" s="478"/>
      <c r="AR7" s="478"/>
      <c r="AS7" s="478"/>
      <c r="AT7" s="478"/>
      <c r="AU7" s="478"/>
      <c r="AV7" s="478"/>
      <c r="AW7" s="478"/>
      <c r="AX7" s="478"/>
      <c r="AY7" s="478"/>
      <c r="AZ7" s="483"/>
      <c r="BA7" s="483"/>
      <c r="BB7" s="483"/>
      <c r="BC7" s="483"/>
      <c r="BD7" s="483"/>
      <c r="BE7" s="483"/>
      <c r="BF7" s="483"/>
      <c r="BG7" s="483"/>
      <c r="BH7" s="483"/>
      <c r="BI7" s="484"/>
    </row>
    <row r="8" spans="2:61" ht="15" customHeight="1">
      <c r="B8" s="477"/>
      <c r="C8" s="478"/>
      <c r="D8" s="478"/>
      <c r="E8" s="478"/>
      <c r="F8" s="478"/>
      <c r="G8" s="478"/>
      <c r="H8" s="478"/>
      <c r="I8" s="478"/>
      <c r="J8" s="478"/>
      <c r="K8" s="478"/>
      <c r="L8" s="478"/>
      <c r="M8" s="478"/>
      <c r="N8" s="478"/>
      <c r="O8" s="478"/>
      <c r="P8" s="478"/>
      <c r="Q8" s="478"/>
      <c r="R8" s="478"/>
      <c r="S8" s="478"/>
      <c r="T8" s="478"/>
      <c r="U8" s="478"/>
      <c r="V8" s="478"/>
      <c r="W8" s="478"/>
      <c r="X8" s="478"/>
      <c r="Y8" s="478"/>
      <c r="Z8" s="478"/>
      <c r="AA8" s="478"/>
      <c r="AB8" s="478"/>
      <c r="AC8" s="478"/>
      <c r="AD8" s="478"/>
      <c r="AE8" s="478"/>
      <c r="AF8" s="478"/>
      <c r="AG8" s="478"/>
      <c r="AH8" s="478"/>
      <c r="AI8" s="478"/>
      <c r="AJ8" s="478"/>
      <c r="AK8" s="478"/>
      <c r="AL8" s="478"/>
      <c r="AM8" s="478"/>
      <c r="AN8" s="478"/>
      <c r="AO8" s="478"/>
      <c r="AP8" s="478"/>
      <c r="AQ8" s="478"/>
      <c r="AR8" s="478"/>
      <c r="AS8" s="478"/>
      <c r="AT8" s="478"/>
      <c r="AU8" s="478"/>
      <c r="AV8" s="478"/>
      <c r="AW8" s="478"/>
      <c r="AX8" s="478"/>
      <c r="AY8" s="478"/>
      <c r="AZ8" s="483"/>
      <c r="BA8" s="483"/>
      <c r="BB8" s="483"/>
      <c r="BC8" s="483"/>
      <c r="BD8" s="483"/>
      <c r="BE8" s="483"/>
      <c r="BF8" s="483"/>
      <c r="BG8" s="483"/>
      <c r="BH8" s="483"/>
      <c r="BI8" s="484"/>
    </row>
    <row r="9" spans="2:61" ht="15" customHeight="1">
      <c r="B9" s="477"/>
      <c r="C9" s="478"/>
      <c r="D9" s="478"/>
      <c r="E9" s="478"/>
      <c r="F9" s="478"/>
      <c r="G9" s="478"/>
      <c r="H9" s="478"/>
      <c r="I9" s="478"/>
      <c r="J9" s="478"/>
      <c r="K9" s="478"/>
      <c r="L9" s="478"/>
      <c r="M9" s="478"/>
      <c r="N9" s="478"/>
      <c r="O9" s="478"/>
      <c r="P9" s="478"/>
      <c r="Q9" s="478"/>
      <c r="R9" s="478"/>
      <c r="S9" s="478"/>
      <c r="T9" s="478"/>
      <c r="U9" s="478"/>
      <c r="V9" s="478"/>
      <c r="W9" s="478"/>
      <c r="X9" s="478"/>
      <c r="Y9" s="478"/>
      <c r="Z9" s="478"/>
      <c r="AA9" s="478"/>
      <c r="AB9" s="478"/>
      <c r="AC9" s="478"/>
      <c r="AD9" s="478"/>
      <c r="AE9" s="478"/>
      <c r="AF9" s="478"/>
      <c r="AG9" s="478"/>
      <c r="AH9" s="478"/>
      <c r="AI9" s="478"/>
      <c r="AJ9" s="478"/>
      <c r="AK9" s="478"/>
      <c r="AL9" s="478"/>
      <c r="AM9" s="478"/>
      <c r="AN9" s="478"/>
      <c r="AO9" s="478"/>
      <c r="AP9" s="478"/>
      <c r="AQ9" s="478"/>
      <c r="AR9" s="478"/>
      <c r="AS9" s="478"/>
      <c r="AT9" s="478"/>
      <c r="AU9" s="478"/>
      <c r="AV9" s="478"/>
      <c r="AW9" s="478"/>
      <c r="AX9" s="478"/>
      <c r="AY9" s="478"/>
      <c r="AZ9" s="483"/>
      <c r="BA9" s="483"/>
      <c r="BB9" s="483"/>
      <c r="BC9" s="483"/>
      <c r="BD9" s="483"/>
      <c r="BE9" s="483"/>
      <c r="BF9" s="483"/>
      <c r="BG9" s="483"/>
      <c r="BH9" s="483"/>
      <c r="BI9" s="484"/>
    </row>
    <row r="10" spans="2:61" ht="15" customHeight="1">
      <c r="B10" s="477"/>
      <c r="C10" s="478"/>
      <c r="D10" s="478"/>
      <c r="E10" s="478"/>
      <c r="F10" s="478"/>
      <c r="G10" s="478"/>
      <c r="H10" s="478"/>
      <c r="I10" s="478"/>
      <c r="J10" s="478"/>
      <c r="K10" s="478"/>
      <c r="L10" s="478"/>
      <c r="M10" s="478"/>
      <c r="N10" s="478"/>
      <c r="O10" s="478"/>
      <c r="P10" s="478"/>
      <c r="Q10" s="478"/>
      <c r="R10" s="478"/>
      <c r="S10" s="478"/>
      <c r="T10" s="478"/>
      <c r="U10" s="478"/>
      <c r="V10" s="478"/>
      <c r="W10" s="478"/>
      <c r="X10" s="478"/>
      <c r="Y10" s="478"/>
      <c r="Z10" s="478"/>
      <c r="AA10" s="478"/>
      <c r="AB10" s="478"/>
      <c r="AC10" s="478"/>
      <c r="AD10" s="478"/>
      <c r="AE10" s="478"/>
      <c r="AF10" s="478"/>
      <c r="AG10" s="478"/>
      <c r="AH10" s="478"/>
      <c r="AI10" s="478"/>
      <c r="AJ10" s="478"/>
      <c r="AK10" s="478"/>
      <c r="AL10" s="478"/>
      <c r="AM10" s="478"/>
      <c r="AN10" s="478"/>
      <c r="AO10" s="478"/>
      <c r="AP10" s="478"/>
      <c r="AQ10" s="478"/>
      <c r="AR10" s="478"/>
      <c r="AS10" s="478"/>
      <c r="AT10" s="478"/>
      <c r="AU10" s="478"/>
      <c r="AV10" s="478"/>
      <c r="AW10" s="478"/>
      <c r="AX10" s="478"/>
      <c r="AY10" s="478"/>
      <c r="AZ10" s="483"/>
      <c r="BA10" s="483"/>
      <c r="BB10" s="483"/>
      <c r="BC10" s="483"/>
      <c r="BD10" s="483"/>
      <c r="BE10" s="483"/>
      <c r="BF10" s="483"/>
      <c r="BG10" s="483"/>
      <c r="BH10" s="483"/>
      <c r="BI10" s="484"/>
    </row>
    <row r="11" spans="2:61" ht="15.75" customHeight="1" thickBot="1">
      <c r="B11" s="479"/>
      <c r="C11" s="480"/>
      <c r="D11" s="480"/>
      <c r="E11" s="480"/>
      <c r="F11" s="480"/>
      <c r="G11" s="480"/>
      <c r="H11" s="480"/>
      <c r="I11" s="480"/>
      <c r="J11" s="480"/>
      <c r="K11" s="480"/>
      <c r="L11" s="480"/>
      <c r="M11" s="480"/>
      <c r="N11" s="480"/>
      <c r="O11" s="480"/>
      <c r="P11" s="480"/>
      <c r="Q11" s="480"/>
      <c r="R11" s="480"/>
      <c r="S11" s="480"/>
      <c r="T11" s="480"/>
      <c r="U11" s="480"/>
      <c r="V11" s="480"/>
      <c r="W11" s="480"/>
      <c r="X11" s="480"/>
      <c r="Y11" s="480"/>
      <c r="Z11" s="480"/>
      <c r="AA11" s="480"/>
      <c r="AB11" s="480"/>
      <c r="AC11" s="480"/>
      <c r="AD11" s="480"/>
      <c r="AE11" s="480"/>
      <c r="AF11" s="480"/>
      <c r="AG11" s="480"/>
      <c r="AH11" s="480"/>
      <c r="AI11" s="480"/>
      <c r="AJ11" s="480"/>
      <c r="AK11" s="480"/>
      <c r="AL11" s="480"/>
      <c r="AM11" s="480"/>
      <c r="AN11" s="480"/>
      <c r="AO11" s="480"/>
      <c r="AP11" s="480"/>
      <c r="AQ11" s="480"/>
      <c r="AR11" s="480"/>
      <c r="AS11" s="480"/>
      <c r="AT11" s="480"/>
      <c r="AU11" s="480"/>
      <c r="AV11" s="480"/>
      <c r="AW11" s="480"/>
      <c r="AX11" s="480"/>
      <c r="AY11" s="480"/>
      <c r="AZ11" s="485"/>
      <c r="BA11" s="485"/>
      <c r="BB11" s="485"/>
      <c r="BC11" s="485"/>
      <c r="BD11" s="485"/>
      <c r="BE11" s="485"/>
      <c r="BF11" s="485"/>
      <c r="BG11" s="485"/>
      <c r="BH11" s="485"/>
      <c r="BI11" s="486"/>
    </row>
    <row r="12" spans="2:61" ht="16.5" customHeight="1" thickTop="1" thickBot="1">
      <c r="B12" s="183" t="s">
        <v>1</v>
      </c>
      <c r="C12" s="183"/>
      <c r="D12" s="183"/>
      <c r="E12" s="183"/>
      <c r="F12" s="183"/>
      <c r="G12" s="183"/>
      <c r="H12" s="183"/>
      <c r="I12" s="183"/>
      <c r="J12" s="183"/>
      <c r="K12" s="183"/>
      <c r="L12" s="183"/>
      <c r="M12" s="183"/>
      <c r="N12" s="183"/>
      <c r="O12" s="183"/>
      <c r="P12" s="183"/>
      <c r="Q12" s="183"/>
      <c r="R12" s="183"/>
      <c r="S12" s="183"/>
      <c r="T12" s="183"/>
      <c r="U12" s="183"/>
      <c r="V12" s="183"/>
      <c r="W12" s="183"/>
      <c r="X12" s="183"/>
      <c r="Y12" s="183"/>
      <c r="Z12" s="183"/>
      <c r="AA12" s="183"/>
      <c r="AB12" s="183"/>
      <c r="AC12" s="183"/>
      <c r="AD12" s="183"/>
      <c r="AE12" s="183"/>
      <c r="AF12" s="183"/>
      <c r="AG12" s="183"/>
      <c r="AH12" s="183"/>
      <c r="AI12" s="183"/>
      <c r="AJ12" s="183"/>
      <c r="AK12" s="183"/>
      <c r="AL12" s="183"/>
      <c r="AM12" s="183"/>
      <c r="AN12" s="183"/>
      <c r="AO12" s="183"/>
      <c r="AP12" s="183"/>
      <c r="AQ12" s="183"/>
      <c r="AR12" s="183"/>
      <c r="AS12" s="183"/>
      <c r="AT12" s="183"/>
      <c r="AU12" s="183"/>
      <c r="AV12" s="183"/>
      <c r="AW12" s="183"/>
      <c r="AX12" s="183"/>
      <c r="AY12" s="183"/>
      <c r="AZ12" s="183"/>
      <c r="BA12" s="183"/>
      <c r="BB12" s="183"/>
      <c r="BC12" s="183"/>
      <c r="BD12" s="183"/>
      <c r="BE12" s="183"/>
      <c r="BF12" s="183"/>
      <c r="BG12" s="183"/>
      <c r="BH12" s="183"/>
      <c r="BI12" s="183"/>
    </row>
    <row r="13" spans="2:61" ht="16.5" customHeight="1" thickTop="1" thickBot="1">
      <c r="B13" s="183"/>
      <c r="C13" s="183"/>
      <c r="D13" s="183"/>
      <c r="E13" s="183"/>
      <c r="F13" s="183"/>
      <c r="G13" s="183"/>
      <c r="H13" s="183"/>
      <c r="I13" s="183"/>
      <c r="J13" s="183"/>
      <c r="K13" s="183"/>
      <c r="L13" s="183"/>
      <c r="M13" s="183"/>
      <c r="N13" s="183"/>
      <c r="O13" s="183"/>
      <c r="P13" s="183"/>
      <c r="Q13" s="183"/>
      <c r="R13" s="183"/>
      <c r="S13" s="183"/>
      <c r="T13" s="183"/>
      <c r="U13" s="183"/>
      <c r="V13" s="183"/>
      <c r="W13" s="183"/>
      <c r="X13" s="183"/>
      <c r="Y13" s="183"/>
      <c r="Z13" s="183"/>
      <c r="AA13" s="183"/>
      <c r="AB13" s="183"/>
      <c r="AC13" s="183"/>
      <c r="AD13" s="183"/>
      <c r="AE13" s="183"/>
      <c r="AF13" s="183"/>
      <c r="AG13" s="183"/>
      <c r="AH13" s="183"/>
      <c r="AI13" s="183"/>
      <c r="AJ13" s="183"/>
      <c r="AK13" s="183"/>
      <c r="AL13" s="183"/>
      <c r="AM13" s="183"/>
      <c r="AN13" s="183"/>
      <c r="AO13" s="183"/>
      <c r="AP13" s="183"/>
      <c r="AQ13" s="183"/>
      <c r="AR13" s="183"/>
      <c r="AS13" s="183"/>
      <c r="AT13" s="183"/>
      <c r="AU13" s="183"/>
      <c r="AV13" s="183"/>
      <c r="AW13" s="183"/>
      <c r="AX13" s="183"/>
      <c r="AY13" s="183"/>
      <c r="AZ13" s="183"/>
      <c r="BA13" s="183"/>
      <c r="BB13" s="183"/>
      <c r="BC13" s="183"/>
      <c r="BD13" s="183"/>
      <c r="BE13" s="183"/>
      <c r="BF13" s="183"/>
      <c r="BG13" s="183"/>
      <c r="BH13" s="183"/>
      <c r="BI13" s="183"/>
    </row>
    <row r="14" spans="2:61" ht="16.5" customHeight="1" thickTop="1" thickBot="1">
      <c r="B14" s="183"/>
      <c r="C14" s="183"/>
      <c r="D14" s="183"/>
      <c r="E14" s="183"/>
      <c r="F14" s="183"/>
      <c r="G14" s="183"/>
      <c r="H14" s="183"/>
      <c r="I14" s="183"/>
      <c r="J14" s="183"/>
      <c r="K14" s="183"/>
      <c r="L14" s="183"/>
      <c r="M14" s="183"/>
      <c r="N14" s="183"/>
      <c r="O14" s="183"/>
      <c r="P14" s="183"/>
      <c r="Q14" s="183"/>
      <c r="R14" s="183"/>
      <c r="S14" s="183"/>
      <c r="T14" s="183"/>
      <c r="U14" s="183"/>
      <c r="V14" s="183"/>
      <c r="W14" s="183"/>
      <c r="X14" s="183"/>
      <c r="Y14" s="183"/>
      <c r="Z14" s="183"/>
      <c r="AA14" s="183"/>
      <c r="AB14" s="183"/>
      <c r="AC14" s="183"/>
      <c r="AD14" s="183"/>
      <c r="AE14" s="183"/>
      <c r="AF14" s="183"/>
      <c r="AG14" s="183"/>
      <c r="AH14" s="183"/>
      <c r="AI14" s="183"/>
      <c r="AJ14" s="183"/>
      <c r="AK14" s="183"/>
      <c r="AL14" s="183"/>
      <c r="AM14" s="183"/>
      <c r="AN14" s="183"/>
      <c r="AO14" s="183"/>
      <c r="AP14" s="183"/>
      <c r="AQ14" s="183"/>
      <c r="AR14" s="183"/>
      <c r="AS14" s="183"/>
      <c r="AT14" s="183"/>
      <c r="AU14" s="183"/>
      <c r="AV14" s="183"/>
      <c r="AW14" s="183"/>
      <c r="AX14" s="183"/>
      <c r="AY14" s="183"/>
      <c r="AZ14" s="183"/>
      <c r="BA14" s="183"/>
      <c r="BB14" s="183"/>
      <c r="BC14" s="183"/>
      <c r="BD14" s="183"/>
      <c r="BE14" s="183"/>
      <c r="BF14" s="183"/>
      <c r="BG14" s="183"/>
      <c r="BH14" s="183"/>
      <c r="BI14" s="183"/>
    </row>
    <row r="15" spans="2:61" ht="16.5" customHeight="1" thickTop="1" thickBot="1">
      <c r="B15" s="183"/>
      <c r="C15" s="183"/>
      <c r="D15" s="183"/>
      <c r="E15" s="183"/>
      <c r="F15" s="183"/>
      <c r="G15" s="183"/>
      <c r="H15" s="183"/>
      <c r="I15" s="183"/>
      <c r="J15" s="183"/>
      <c r="K15" s="183"/>
      <c r="L15" s="183"/>
      <c r="M15" s="183"/>
      <c r="N15" s="183"/>
      <c r="O15" s="183"/>
      <c r="P15" s="183"/>
      <c r="Q15" s="183"/>
      <c r="R15" s="183"/>
      <c r="S15" s="183"/>
      <c r="T15" s="183"/>
      <c r="U15" s="183"/>
      <c r="V15" s="183"/>
      <c r="W15" s="183"/>
      <c r="X15" s="183"/>
      <c r="Y15" s="183"/>
      <c r="Z15" s="183"/>
      <c r="AA15" s="183"/>
      <c r="AB15" s="183"/>
      <c r="AC15" s="183"/>
      <c r="AD15" s="183"/>
      <c r="AE15" s="183"/>
      <c r="AF15" s="183"/>
      <c r="AG15" s="183"/>
      <c r="AH15" s="183"/>
      <c r="AI15" s="183"/>
      <c r="AJ15" s="183"/>
      <c r="AK15" s="183"/>
      <c r="AL15" s="183"/>
      <c r="AM15" s="183"/>
      <c r="AN15" s="183"/>
      <c r="AO15" s="183"/>
      <c r="AP15" s="183"/>
      <c r="AQ15" s="183"/>
      <c r="AR15" s="183"/>
      <c r="AS15" s="183"/>
      <c r="AT15" s="183"/>
      <c r="AU15" s="183"/>
      <c r="AV15" s="183"/>
      <c r="AW15" s="183"/>
      <c r="AX15" s="183"/>
      <c r="AY15" s="183"/>
      <c r="AZ15" s="183"/>
      <c r="BA15" s="183"/>
      <c r="BB15" s="183"/>
      <c r="BC15" s="183"/>
      <c r="BD15" s="183"/>
      <c r="BE15" s="183"/>
      <c r="BF15" s="183"/>
      <c r="BG15" s="183"/>
      <c r="BH15" s="183"/>
      <c r="BI15" s="183"/>
    </row>
    <row r="16" spans="2:61" ht="16.5" customHeight="1" thickTop="1" thickBot="1">
      <c r="B16" s="146"/>
      <c r="C16" s="146"/>
      <c r="D16" s="146"/>
      <c r="E16" s="146"/>
      <c r="F16" s="146"/>
      <c r="G16" s="146"/>
      <c r="H16" s="146"/>
      <c r="I16" s="146"/>
      <c r="J16" s="146"/>
      <c r="K16" s="146"/>
      <c r="L16" s="146"/>
      <c r="M16" s="146"/>
      <c r="N16" s="146"/>
      <c r="O16" s="146"/>
      <c r="P16" s="146"/>
      <c r="Q16" s="146"/>
      <c r="R16" s="146"/>
      <c r="S16" s="146"/>
      <c r="T16" s="146"/>
      <c r="U16" s="146"/>
      <c r="V16" s="146"/>
      <c r="W16" s="146"/>
      <c r="X16" s="146"/>
      <c r="Y16" s="146"/>
      <c r="Z16" s="146"/>
      <c r="AA16" s="146"/>
      <c r="AB16" s="146"/>
      <c r="AC16" s="146"/>
      <c r="AD16" s="146"/>
      <c r="AE16" s="146"/>
      <c r="AF16" s="146"/>
      <c r="AG16" s="146"/>
      <c r="AH16" s="146"/>
      <c r="AI16" s="146"/>
      <c r="AJ16" s="146"/>
      <c r="AK16" s="146"/>
      <c r="AL16" s="146"/>
      <c r="AM16" s="146"/>
      <c r="AN16" s="146"/>
      <c r="AO16" s="146"/>
      <c r="AP16" s="146"/>
      <c r="AQ16" s="146"/>
      <c r="AR16" s="146"/>
      <c r="AS16" s="146"/>
      <c r="AT16" s="146"/>
      <c r="AU16" s="146"/>
      <c r="AV16" s="146"/>
      <c r="AW16" s="146"/>
      <c r="AX16" s="146"/>
      <c r="AY16" s="146"/>
      <c r="AZ16" s="146"/>
      <c r="BA16" s="146"/>
      <c r="BB16" s="146"/>
      <c r="BC16" s="146"/>
      <c r="BD16" s="146"/>
      <c r="BE16" s="146"/>
      <c r="BF16" s="146"/>
      <c r="BG16" s="146"/>
      <c r="BH16" s="146"/>
      <c r="BI16" s="146"/>
    </row>
    <row r="17" spans="2:61" ht="16.5" customHeight="1" thickTop="1" thickBot="1">
      <c r="B17" s="146"/>
      <c r="C17" s="146"/>
      <c r="D17" s="146"/>
      <c r="E17" s="146"/>
      <c r="F17" s="146"/>
      <c r="G17" s="146"/>
      <c r="H17" s="146"/>
      <c r="I17" s="146"/>
      <c r="J17" s="146"/>
      <c r="K17" s="146"/>
      <c r="L17" s="146"/>
      <c r="M17" s="146"/>
      <c r="N17" s="146"/>
      <c r="O17" s="146"/>
      <c r="P17" s="146"/>
      <c r="Q17" s="146"/>
      <c r="R17" s="146"/>
      <c r="S17" s="146"/>
      <c r="T17" s="146"/>
      <c r="U17" s="146"/>
      <c r="V17" s="146"/>
      <c r="W17" s="146"/>
      <c r="X17" s="146"/>
      <c r="Y17" s="146"/>
      <c r="Z17" s="146"/>
      <c r="AA17" s="146"/>
      <c r="AB17" s="146"/>
      <c r="AC17" s="146"/>
      <c r="AD17" s="146"/>
      <c r="AE17" s="146"/>
      <c r="AF17" s="146"/>
      <c r="AG17" s="146"/>
      <c r="AH17" s="146"/>
      <c r="AI17" s="146"/>
      <c r="AJ17" s="146"/>
      <c r="AK17" s="146"/>
      <c r="AL17" s="146"/>
      <c r="AM17" s="146"/>
      <c r="AN17" s="146"/>
      <c r="AO17" s="146"/>
      <c r="AP17" s="146"/>
      <c r="AQ17" s="146"/>
      <c r="AR17" s="146"/>
      <c r="AS17" s="146"/>
      <c r="AT17" s="146"/>
      <c r="AU17" s="146"/>
      <c r="AV17" s="146"/>
      <c r="AW17" s="146"/>
      <c r="AX17" s="146"/>
      <c r="AY17" s="146"/>
      <c r="AZ17" s="146"/>
      <c r="BA17" s="146"/>
      <c r="BB17" s="146"/>
      <c r="BC17" s="146"/>
      <c r="BD17" s="146"/>
      <c r="BE17" s="146"/>
      <c r="BF17" s="146"/>
      <c r="BG17" s="146"/>
      <c r="BH17" s="146"/>
      <c r="BI17" s="146"/>
    </row>
    <row r="18" spans="2:61" ht="15" customHeight="1" thickTop="1" thickBot="1">
      <c r="B18" s="461" t="s">
        <v>2</v>
      </c>
      <c r="C18" s="461"/>
      <c r="D18" s="461"/>
      <c r="E18" s="461"/>
      <c r="F18" s="461"/>
      <c r="G18" s="461"/>
      <c r="H18" s="461"/>
      <c r="I18" s="461"/>
      <c r="J18" s="461"/>
      <c r="K18" s="414" t="s">
        <v>260</v>
      </c>
      <c r="L18" s="414"/>
      <c r="M18" s="414"/>
      <c r="N18" s="414"/>
      <c r="O18" s="414"/>
      <c r="P18" s="414"/>
      <c r="Q18" s="414"/>
      <c r="R18" s="414"/>
      <c r="S18" s="414"/>
      <c r="T18" s="461" t="s">
        <v>3</v>
      </c>
      <c r="U18" s="461"/>
      <c r="V18" s="461"/>
      <c r="W18" s="461"/>
      <c r="X18" s="461"/>
      <c r="Y18" s="461"/>
      <c r="Z18" s="461"/>
      <c r="AA18" s="461"/>
      <c r="AB18" s="461"/>
      <c r="AC18" s="461"/>
      <c r="AD18" s="461"/>
      <c r="AE18" s="461"/>
      <c r="AF18" s="461"/>
      <c r="AG18" s="496">
        <f>'19.02'!AG18+1</f>
        <v>44247</v>
      </c>
      <c r="AH18" s="496"/>
      <c r="AI18" s="496"/>
      <c r="AJ18" s="496"/>
      <c r="AK18" s="496"/>
      <c r="AL18" s="496"/>
      <c r="AM18" s="496"/>
      <c r="AN18" s="496"/>
      <c r="AO18" s="496"/>
      <c r="AP18" s="183" t="s">
        <v>4</v>
      </c>
      <c r="AQ18" s="183"/>
      <c r="AR18" s="183"/>
      <c r="AS18" s="183"/>
      <c r="AT18" s="183"/>
      <c r="AU18" s="183"/>
      <c r="AV18" s="183"/>
      <c r="AW18" s="183"/>
      <c r="AX18" s="183"/>
      <c r="AY18" s="183"/>
      <c r="AZ18" s="183"/>
      <c r="BA18" s="183"/>
      <c r="BB18" s="183"/>
      <c r="BC18" s="183"/>
      <c r="BD18" s="183"/>
      <c r="BE18" s="183"/>
      <c r="BF18" s="183"/>
      <c r="BG18" s="183"/>
      <c r="BH18" s="183"/>
      <c r="BI18" s="183"/>
    </row>
    <row r="19" spans="2:61" ht="15" customHeight="1" thickTop="1" thickBot="1">
      <c r="B19" s="461"/>
      <c r="C19" s="461"/>
      <c r="D19" s="461"/>
      <c r="E19" s="461"/>
      <c r="F19" s="461"/>
      <c r="G19" s="461"/>
      <c r="H19" s="461"/>
      <c r="I19" s="461"/>
      <c r="J19" s="461"/>
      <c r="K19" s="414"/>
      <c r="L19" s="414"/>
      <c r="M19" s="414"/>
      <c r="N19" s="414"/>
      <c r="O19" s="414"/>
      <c r="P19" s="414"/>
      <c r="Q19" s="414"/>
      <c r="R19" s="414"/>
      <c r="S19" s="414"/>
      <c r="T19" s="461"/>
      <c r="U19" s="461"/>
      <c r="V19" s="461"/>
      <c r="W19" s="461"/>
      <c r="X19" s="461"/>
      <c r="Y19" s="461"/>
      <c r="Z19" s="461"/>
      <c r="AA19" s="461"/>
      <c r="AB19" s="461"/>
      <c r="AC19" s="461"/>
      <c r="AD19" s="461"/>
      <c r="AE19" s="461"/>
      <c r="AF19" s="461"/>
      <c r="AG19" s="496"/>
      <c r="AH19" s="496"/>
      <c r="AI19" s="496"/>
      <c r="AJ19" s="496"/>
      <c r="AK19" s="496"/>
      <c r="AL19" s="496"/>
      <c r="AM19" s="496"/>
      <c r="AN19" s="496"/>
      <c r="AO19" s="496"/>
      <c r="AP19" s="183"/>
      <c r="AQ19" s="183"/>
      <c r="AR19" s="183"/>
      <c r="AS19" s="183"/>
      <c r="AT19" s="183"/>
      <c r="AU19" s="183"/>
      <c r="AV19" s="183"/>
      <c r="AW19" s="183"/>
      <c r="AX19" s="183"/>
      <c r="AY19" s="183"/>
      <c r="AZ19" s="183"/>
      <c r="BA19" s="183"/>
      <c r="BB19" s="183"/>
      <c r="BC19" s="183"/>
      <c r="BD19" s="183"/>
      <c r="BE19" s="183"/>
      <c r="BF19" s="183"/>
      <c r="BG19" s="183"/>
      <c r="BH19" s="183"/>
      <c r="BI19" s="183"/>
    </row>
    <row r="20" spans="2:61" ht="15" customHeight="1" thickTop="1" thickBot="1">
      <c r="B20" s="461"/>
      <c r="C20" s="461"/>
      <c r="D20" s="461"/>
      <c r="E20" s="461"/>
      <c r="F20" s="461"/>
      <c r="G20" s="461"/>
      <c r="H20" s="461"/>
      <c r="I20" s="461"/>
      <c r="J20" s="461"/>
      <c r="K20" s="414"/>
      <c r="L20" s="414"/>
      <c r="M20" s="414"/>
      <c r="N20" s="414"/>
      <c r="O20" s="414"/>
      <c r="P20" s="414"/>
      <c r="Q20" s="414"/>
      <c r="R20" s="414"/>
      <c r="S20" s="414"/>
      <c r="T20" s="461"/>
      <c r="U20" s="461"/>
      <c r="V20" s="461"/>
      <c r="W20" s="461"/>
      <c r="X20" s="461"/>
      <c r="Y20" s="461"/>
      <c r="Z20" s="461"/>
      <c r="AA20" s="461"/>
      <c r="AB20" s="461"/>
      <c r="AC20" s="461"/>
      <c r="AD20" s="461"/>
      <c r="AE20" s="461"/>
      <c r="AF20" s="461"/>
      <c r="AG20" s="496"/>
      <c r="AH20" s="496"/>
      <c r="AI20" s="496"/>
      <c r="AJ20" s="496"/>
      <c r="AK20" s="496"/>
      <c r="AL20" s="496"/>
      <c r="AM20" s="496"/>
      <c r="AN20" s="496"/>
      <c r="AO20" s="496"/>
      <c r="AP20" s="183"/>
      <c r="AQ20" s="183"/>
      <c r="AR20" s="183"/>
      <c r="AS20" s="183"/>
      <c r="AT20" s="183"/>
      <c r="AU20" s="183"/>
      <c r="AV20" s="183"/>
      <c r="AW20" s="183"/>
      <c r="AX20" s="183"/>
      <c r="AY20" s="183"/>
      <c r="AZ20" s="183"/>
      <c r="BA20" s="183"/>
      <c r="BB20" s="183"/>
      <c r="BC20" s="183"/>
      <c r="BD20" s="183"/>
      <c r="BE20" s="183"/>
      <c r="BF20" s="183"/>
      <c r="BG20" s="183"/>
      <c r="BH20" s="183"/>
      <c r="BI20" s="183"/>
    </row>
    <row r="21" spans="2:61" ht="16.5" customHeight="1" thickTop="1" thickBot="1">
      <c r="B21" s="461" t="s">
        <v>5</v>
      </c>
      <c r="C21" s="461"/>
      <c r="D21" s="461"/>
      <c r="E21" s="461"/>
      <c r="F21" s="461"/>
      <c r="G21" s="461"/>
      <c r="H21" s="461"/>
      <c r="I21" s="461"/>
      <c r="J21" s="461"/>
      <c r="K21" s="414" t="s">
        <v>137</v>
      </c>
      <c r="L21" s="414"/>
      <c r="M21" s="414"/>
      <c r="N21" s="414"/>
      <c r="O21" s="414"/>
      <c r="P21" s="414"/>
      <c r="Q21" s="414"/>
      <c r="R21" s="414"/>
      <c r="S21" s="414"/>
      <c r="T21" s="461" t="s">
        <v>6</v>
      </c>
      <c r="U21" s="461"/>
      <c r="V21" s="461"/>
      <c r="W21" s="461"/>
      <c r="X21" s="461"/>
      <c r="Y21" s="461"/>
      <c r="Z21" s="461"/>
      <c r="AA21" s="461"/>
      <c r="AB21" s="461"/>
      <c r="AC21" s="461"/>
      <c r="AD21" s="461"/>
      <c r="AE21" s="461"/>
      <c r="AF21" s="461"/>
      <c r="AG21" s="636">
        <f>'19.02'!AG21+1</f>
        <v>16</v>
      </c>
      <c r="AH21" s="415"/>
      <c r="AI21" s="415"/>
      <c r="AJ21" s="415"/>
      <c r="AK21" s="415"/>
      <c r="AL21" s="415"/>
      <c r="AM21" s="415"/>
      <c r="AN21" s="415"/>
      <c r="AO21" s="415"/>
      <c r="AP21" s="187" t="s">
        <v>7</v>
      </c>
      <c r="AQ21" s="187"/>
      <c r="AR21" s="187"/>
      <c r="AS21" s="187"/>
      <c r="AT21" s="187"/>
      <c r="AU21" s="187"/>
      <c r="AV21" s="464" t="s">
        <v>8</v>
      </c>
      <c r="AW21" s="464"/>
      <c r="AX21" s="464"/>
      <c r="AY21" s="269" t="s">
        <v>9</v>
      </c>
      <c r="AZ21" s="270"/>
      <c r="BA21" s="269" t="s">
        <v>10</v>
      </c>
      <c r="BB21" s="270"/>
      <c r="BC21" s="269" t="s">
        <v>11</v>
      </c>
      <c r="BD21" s="275"/>
      <c r="BE21" s="270"/>
      <c r="BF21" s="464" t="s">
        <v>12</v>
      </c>
      <c r="BG21" s="464"/>
      <c r="BH21" s="464"/>
      <c r="BI21" s="464"/>
    </row>
    <row r="22" spans="2:61" ht="16.5" customHeight="1" thickTop="1" thickBot="1">
      <c r="B22" s="461"/>
      <c r="C22" s="461"/>
      <c r="D22" s="461"/>
      <c r="E22" s="461"/>
      <c r="F22" s="461"/>
      <c r="G22" s="461"/>
      <c r="H22" s="461"/>
      <c r="I22" s="461"/>
      <c r="J22" s="461"/>
      <c r="K22" s="414"/>
      <c r="L22" s="414"/>
      <c r="M22" s="414"/>
      <c r="N22" s="414"/>
      <c r="O22" s="414"/>
      <c r="P22" s="414"/>
      <c r="Q22" s="414"/>
      <c r="R22" s="414"/>
      <c r="S22" s="414"/>
      <c r="T22" s="461"/>
      <c r="U22" s="461"/>
      <c r="V22" s="461"/>
      <c r="W22" s="461"/>
      <c r="X22" s="461"/>
      <c r="Y22" s="461"/>
      <c r="Z22" s="461"/>
      <c r="AA22" s="461"/>
      <c r="AB22" s="461"/>
      <c r="AC22" s="461"/>
      <c r="AD22" s="461"/>
      <c r="AE22" s="461"/>
      <c r="AF22" s="461"/>
      <c r="AG22" s="415"/>
      <c r="AH22" s="415"/>
      <c r="AI22" s="415"/>
      <c r="AJ22" s="415"/>
      <c r="AK22" s="415"/>
      <c r="AL22" s="415"/>
      <c r="AM22" s="415"/>
      <c r="AN22" s="415"/>
      <c r="AO22" s="415"/>
      <c r="AP22" s="187"/>
      <c r="AQ22" s="187"/>
      <c r="AR22" s="187"/>
      <c r="AS22" s="187"/>
      <c r="AT22" s="187"/>
      <c r="AU22" s="187"/>
      <c r="AV22" s="464"/>
      <c r="AW22" s="464"/>
      <c r="AX22" s="464"/>
      <c r="AY22" s="271"/>
      <c r="AZ22" s="272"/>
      <c r="BA22" s="271"/>
      <c r="BB22" s="272"/>
      <c r="BC22" s="271"/>
      <c r="BD22" s="276"/>
      <c r="BE22" s="272"/>
      <c r="BF22" s="464"/>
      <c r="BG22" s="464"/>
      <c r="BH22" s="464"/>
      <c r="BI22" s="464"/>
    </row>
    <row r="23" spans="2:61" ht="16.5" customHeight="1" thickTop="1" thickBot="1">
      <c r="B23" s="461"/>
      <c r="C23" s="461"/>
      <c r="D23" s="461"/>
      <c r="E23" s="461"/>
      <c r="F23" s="461"/>
      <c r="G23" s="461"/>
      <c r="H23" s="461"/>
      <c r="I23" s="461"/>
      <c r="J23" s="461"/>
      <c r="K23" s="414"/>
      <c r="L23" s="414"/>
      <c r="M23" s="414"/>
      <c r="N23" s="414"/>
      <c r="O23" s="414"/>
      <c r="P23" s="414"/>
      <c r="Q23" s="414"/>
      <c r="R23" s="414"/>
      <c r="S23" s="414"/>
      <c r="T23" s="461"/>
      <c r="U23" s="461"/>
      <c r="V23" s="461"/>
      <c r="W23" s="461"/>
      <c r="X23" s="461"/>
      <c r="Y23" s="461"/>
      <c r="Z23" s="461"/>
      <c r="AA23" s="461"/>
      <c r="AB23" s="461"/>
      <c r="AC23" s="461"/>
      <c r="AD23" s="461"/>
      <c r="AE23" s="461"/>
      <c r="AF23" s="461"/>
      <c r="AG23" s="415"/>
      <c r="AH23" s="415"/>
      <c r="AI23" s="415"/>
      <c r="AJ23" s="415"/>
      <c r="AK23" s="415"/>
      <c r="AL23" s="415"/>
      <c r="AM23" s="415"/>
      <c r="AN23" s="415"/>
      <c r="AO23" s="415"/>
      <c r="AP23" s="187"/>
      <c r="AQ23" s="187"/>
      <c r="AR23" s="187"/>
      <c r="AS23" s="187"/>
      <c r="AT23" s="187"/>
      <c r="AU23" s="187"/>
      <c r="AV23" s="464"/>
      <c r="AW23" s="464"/>
      <c r="AX23" s="464"/>
      <c r="AY23" s="273"/>
      <c r="AZ23" s="274"/>
      <c r="BA23" s="273"/>
      <c r="BB23" s="274"/>
      <c r="BC23" s="273"/>
      <c r="BD23" s="277"/>
      <c r="BE23" s="274"/>
      <c r="BF23" s="464"/>
      <c r="BG23" s="464"/>
      <c r="BH23" s="464"/>
      <c r="BI23" s="464"/>
    </row>
    <row r="24" spans="2:61" ht="16.5" customHeight="1" thickTop="1" thickBot="1">
      <c r="B24" s="461" t="s">
        <v>13</v>
      </c>
      <c r="C24" s="461"/>
      <c r="D24" s="461"/>
      <c r="E24" s="461"/>
      <c r="F24" s="461"/>
      <c r="G24" s="461"/>
      <c r="H24" s="461"/>
      <c r="I24" s="461"/>
      <c r="J24" s="461"/>
      <c r="K24" s="414" t="s">
        <v>168</v>
      </c>
      <c r="L24" s="414"/>
      <c r="M24" s="414"/>
      <c r="N24" s="414"/>
      <c r="O24" s="414"/>
      <c r="P24" s="414"/>
      <c r="Q24" s="414"/>
      <c r="R24" s="414"/>
      <c r="S24" s="414"/>
      <c r="T24" s="209" t="s">
        <v>14</v>
      </c>
      <c r="U24" s="210"/>
      <c r="V24" s="210"/>
      <c r="W24" s="210"/>
      <c r="X24" s="210"/>
      <c r="Y24" s="210"/>
      <c r="Z24" s="210"/>
      <c r="AA24" s="210"/>
      <c r="AB24" s="210"/>
      <c r="AC24" s="210"/>
      <c r="AD24" s="210"/>
      <c r="AE24" s="210"/>
      <c r="AF24" s="211"/>
      <c r="AG24" s="496">
        <f>'19.02'!AG24</f>
        <v>44232</v>
      </c>
      <c r="AH24" s="496"/>
      <c r="AI24" s="496"/>
      <c r="AJ24" s="496"/>
      <c r="AK24" s="496"/>
      <c r="AL24" s="496"/>
      <c r="AM24" s="496"/>
      <c r="AN24" s="496"/>
      <c r="AO24" s="496"/>
      <c r="AP24" s="506" t="s">
        <v>172</v>
      </c>
      <c r="AQ24" s="506"/>
      <c r="AR24" s="506"/>
      <c r="AS24" s="506"/>
      <c r="AT24" s="506"/>
      <c r="AU24" s="506"/>
      <c r="AV24" s="188" t="s">
        <v>325</v>
      </c>
      <c r="AW24" s="241"/>
      <c r="AX24" s="189"/>
      <c r="AY24" s="188">
        <v>30</v>
      </c>
      <c r="AZ24" s="189"/>
      <c r="BA24" s="188">
        <v>30</v>
      </c>
      <c r="BB24" s="189"/>
      <c r="BC24" s="188">
        <v>30</v>
      </c>
      <c r="BD24" s="241"/>
      <c r="BE24" s="189"/>
      <c r="BF24" s="459" t="s">
        <v>323</v>
      </c>
      <c r="BG24" s="241"/>
      <c r="BH24" s="241"/>
      <c r="BI24" s="189"/>
    </row>
    <row r="25" spans="2:61" ht="16.5" customHeight="1" thickTop="1" thickBot="1">
      <c r="B25" s="461"/>
      <c r="C25" s="461"/>
      <c r="D25" s="461"/>
      <c r="E25" s="461"/>
      <c r="F25" s="461"/>
      <c r="G25" s="461"/>
      <c r="H25" s="461"/>
      <c r="I25" s="461"/>
      <c r="J25" s="461"/>
      <c r="K25" s="414"/>
      <c r="L25" s="414"/>
      <c r="M25" s="414"/>
      <c r="N25" s="414"/>
      <c r="O25" s="414"/>
      <c r="P25" s="414"/>
      <c r="Q25" s="414"/>
      <c r="R25" s="414"/>
      <c r="S25" s="414"/>
      <c r="T25" s="212"/>
      <c r="U25" s="213"/>
      <c r="V25" s="213"/>
      <c r="W25" s="213"/>
      <c r="X25" s="213"/>
      <c r="Y25" s="213"/>
      <c r="Z25" s="213"/>
      <c r="AA25" s="213"/>
      <c r="AB25" s="213"/>
      <c r="AC25" s="213"/>
      <c r="AD25" s="213"/>
      <c r="AE25" s="213"/>
      <c r="AF25" s="214"/>
      <c r="AG25" s="496"/>
      <c r="AH25" s="496"/>
      <c r="AI25" s="496"/>
      <c r="AJ25" s="496"/>
      <c r="AK25" s="496"/>
      <c r="AL25" s="496"/>
      <c r="AM25" s="496"/>
      <c r="AN25" s="496"/>
      <c r="AO25" s="496"/>
      <c r="AP25" s="506"/>
      <c r="AQ25" s="506"/>
      <c r="AR25" s="506"/>
      <c r="AS25" s="506"/>
      <c r="AT25" s="506"/>
      <c r="AU25" s="506"/>
      <c r="AV25" s="190"/>
      <c r="AW25" s="242"/>
      <c r="AX25" s="191"/>
      <c r="AY25" s="190"/>
      <c r="AZ25" s="191"/>
      <c r="BA25" s="190"/>
      <c r="BB25" s="191"/>
      <c r="BC25" s="190"/>
      <c r="BD25" s="242"/>
      <c r="BE25" s="191"/>
      <c r="BF25" s="190"/>
      <c r="BG25" s="242"/>
      <c r="BH25" s="242"/>
      <c r="BI25" s="191"/>
    </row>
    <row r="26" spans="2:61" ht="16.5" customHeight="1" thickTop="1" thickBot="1">
      <c r="B26" s="461"/>
      <c r="C26" s="461"/>
      <c r="D26" s="461"/>
      <c r="E26" s="461"/>
      <c r="F26" s="461"/>
      <c r="G26" s="461"/>
      <c r="H26" s="461"/>
      <c r="I26" s="461"/>
      <c r="J26" s="461"/>
      <c r="K26" s="414"/>
      <c r="L26" s="414"/>
      <c r="M26" s="414"/>
      <c r="N26" s="414"/>
      <c r="O26" s="414"/>
      <c r="P26" s="414"/>
      <c r="Q26" s="414"/>
      <c r="R26" s="414"/>
      <c r="S26" s="414"/>
      <c r="T26" s="215"/>
      <c r="U26" s="216"/>
      <c r="V26" s="216"/>
      <c r="W26" s="216"/>
      <c r="X26" s="216"/>
      <c r="Y26" s="216"/>
      <c r="Z26" s="216"/>
      <c r="AA26" s="216"/>
      <c r="AB26" s="216"/>
      <c r="AC26" s="216"/>
      <c r="AD26" s="216"/>
      <c r="AE26" s="216"/>
      <c r="AF26" s="217"/>
      <c r="AG26" s="496"/>
      <c r="AH26" s="496"/>
      <c r="AI26" s="496"/>
      <c r="AJ26" s="496"/>
      <c r="AK26" s="496"/>
      <c r="AL26" s="496"/>
      <c r="AM26" s="496"/>
      <c r="AN26" s="496"/>
      <c r="AO26" s="496"/>
      <c r="AP26" s="506"/>
      <c r="AQ26" s="506"/>
      <c r="AR26" s="506"/>
      <c r="AS26" s="506"/>
      <c r="AT26" s="506"/>
      <c r="AU26" s="506"/>
      <c r="AV26" s="192"/>
      <c r="AW26" s="243"/>
      <c r="AX26" s="193"/>
      <c r="AY26" s="192"/>
      <c r="AZ26" s="193"/>
      <c r="BA26" s="192"/>
      <c r="BB26" s="193"/>
      <c r="BC26" s="192"/>
      <c r="BD26" s="243"/>
      <c r="BE26" s="193"/>
      <c r="BF26" s="192"/>
      <c r="BG26" s="243"/>
      <c r="BH26" s="243"/>
      <c r="BI26" s="193"/>
    </row>
    <row r="27" spans="2:61" ht="16.5" customHeight="1" thickTop="1" thickBot="1">
      <c r="B27" s="461" t="s">
        <v>15</v>
      </c>
      <c r="C27" s="461"/>
      <c r="D27" s="461"/>
      <c r="E27" s="461"/>
      <c r="F27" s="461"/>
      <c r="G27" s="461"/>
      <c r="H27" s="461"/>
      <c r="I27" s="461"/>
      <c r="J27" s="461"/>
      <c r="K27" s="414">
        <v>23</v>
      </c>
      <c r="L27" s="414"/>
      <c r="M27" s="414"/>
      <c r="N27" s="414"/>
      <c r="O27" s="414"/>
      <c r="P27" s="414"/>
      <c r="Q27" s="414"/>
      <c r="R27" s="414"/>
      <c r="S27" s="414"/>
      <c r="T27" s="461" t="s">
        <v>16</v>
      </c>
      <c r="U27" s="461"/>
      <c r="V27" s="461"/>
      <c r="W27" s="461"/>
      <c r="X27" s="461"/>
      <c r="Y27" s="461"/>
      <c r="Z27" s="461"/>
      <c r="AA27" s="461"/>
      <c r="AB27" s="461"/>
      <c r="AC27" s="461"/>
      <c r="AD27" s="461"/>
      <c r="AE27" s="461"/>
      <c r="AF27" s="461"/>
      <c r="AG27" s="323" t="s">
        <v>129</v>
      </c>
      <c r="AH27" s="324"/>
      <c r="AI27" s="324"/>
      <c r="AJ27" s="324"/>
      <c r="AK27" s="324"/>
      <c r="AL27" s="324"/>
      <c r="AM27" s="324"/>
      <c r="AN27" s="324"/>
      <c r="AO27" s="325"/>
      <c r="AP27" s="506" t="s">
        <v>324</v>
      </c>
      <c r="AQ27" s="506"/>
      <c r="AR27" s="506"/>
      <c r="AS27" s="506"/>
      <c r="AT27" s="506"/>
      <c r="AU27" s="506"/>
      <c r="AV27" s="188" t="s">
        <v>326</v>
      </c>
      <c r="AW27" s="241"/>
      <c r="AX27" s="189"/>
      <c r="AY27" s="188">
        <v>1063</v>
      </c>
      <c r="AZ27" s="189"/>
      <c r="BA27" s="188">
        <v>1063</v>
      </c>
      <c r="BB27" s="189"/>
      <c r="BC27" s="194">
        <v>1037</v>
      </c>
      <c r="BD27" s="219"/>
      <c r="BE27" s="195"/>
      <c r="BF27" s="459" t="s">
        <v>457</v>
      </c>
      <c r="BG27" s="241"/>
      <c r="BH27" s="241"/>
      <c r="BI27" s="189"/>
    </row>
    <row r="28" spans="2:61" ht="16.5" customHeight="1" thickTop="1" thickBot="1">
      <c r="B28" s="461"/>
      <c r="C28" s="461"/>
      <c r="D28" s="461"/>
      <c r="E28" s="461"/>
      <c r="F28" s="461"/>
      <c r="G28" s="461"/>
      <c r="H28" s="461"/>
      <c r="I28" s="461"/>
      <c r="J28" s="461"/>
      <c r="K28" s="414"/>
      <c r="L28" s="414"/>
      <c r="M28" s="414"/>
      <c r="N28" s="414"/>
      <c r="O28" s="414"/>
      <c r="P28" s="414"/>
      <c r="Q28" s="414"/>
      <c r="R28" s="414"/>
      <c r="S28" s="414"/>
      <c r="T28" s="461"/>
      <c r="U28" s="461"/>
      <c r="V28" s="461"/>
      <c r="W28" s="461"/>
      <c r="X28" s="461"/>
      <c r="Y28" s="461"/>
      <c r="Z28" s="461"/>
      <c r="AA28" s="461"/>
      <c r="AB28" s="461"/>
      <c r="AC28" s="461"/>
      <c r="AD28" s="461"/>
      <c r="AE28" s="461"/>
      <c r="AF28" s="461"/>
      <c r="AG28" s="326"/>
      <c r="AH28" s="327"/>
      <c r="AI28" s="327"/>
      <c r="AJ28" s="327"/>
      <c r="AK28" s="327"/>
      <c r="AL28" s="327"/>
      <c r="AM28" s="327"/>
      <c r="AN28" s="327"/>
      <c r="AO28" s="328"/>
      <c r="AP28" s="506"/>
      <c r="AQ28" s="506"/>
      <c r="AR28" s="506"/>
      <c r="AS28" s="506"/>
      <c r="AT28" s="506"/>
      <c r="AU28" s="506"/>
      <c r="AV28" s="190"/>
      <c r="AW28" s="242"/>
      <c r="AX28" s="191"/>
      <c r="AY28" s="190"/>
      <c r="AZ28" s="191"/>
      <c r="BA28" s="190"/>
      <c r="BB28" s="191"/>
      <c r="BC28" s="196"/>
      <c r="BD28" s="220"/>
      <c r="BE28" s="197"/>
      <c r="BF28" s="190"/>
      <c r="BG28" s="242"/>
      <c r="BH28" s="242"/>
      <c r="BI28" s="191"/>
    </row>
    <row r="29" spans="2:61" ht="16.5" customHeight="1" thickTop="1" thickBot="1">
      <c r="B29" s="461"/>
      <c r="C29" s="461"/>
      <c r="D29" s="461"/>
      <c r="E29" s="461"/>
      <c r="F29" s="461"/>
      <c r="G29" s="461"/>
      <c r="H29" s="461"/>
      <c r="I29" s="461"/>
      <c r="J29" s="461"/>
      <c r="K29" s="414"/>
      <c r="L29" s="414"/>
      <c r="M29" s="414"/>
      <c r="N29" s="414"/>
      <c r="O29" s="414"/>
      <c r="P29" s="414"/>
      <c r="Q29" s="414"/>
      <c r="R29" s="414"/>
      <c r="S29" s="414"/>
      <c r="T29" s="461"/>
      <c r="U29" s="461"/>
      <c r="V29" s="461"/>
      <c r="W29" s="461"/>
      <c r="X29" s="461"/>
      <c r="Y29" s="461"/>
      <c r="Z29" s="461"/>
      <c r="AA29" s="461"/>
      <c r="AB29" s="461"/>
      <c r="AC29" s="461"/>
      <c r="AD29" s="461"/>
      <c r="AE29" s="461"/>
      <c r="AF29" s="461"/>
      <c r="AG29" s="329"/>
      <c r="AH29" s="330"/>
      <c r="AI29" s="330"/>
      <c r="AJ29" s="330"/>
      <c r="AK29" s="330"/>
      <c r="AL29" s="330"/>
      <c r="AM29" s="330"/>
      <c r="AN29" s="330"/>
      <c r="AO29" s="331"/>
      <c r="AP29" s="506"/>
      <c r="AQ29" s="506"/>
      <c r="AR29" s="506"/>
      <c r="AS29" s="506"/>
      <c r="AT29" s="506"/>
      <c r="AU29" s="506"/>
      <c r="AV29" s="192"/>
      <c r="AW29" s="243"/>
      <c r="AX29" s="193"/>
      <c r="AY29" s="192"/>
      <c r="AZ29" s="193"/>
      <c r="BA29" s="192"/>
      <c r="BB29" s="193"/>
      <c r="BC29" s="198"/>
      <c r="BD29" s="221"/>
      <c r="BE29" s="199"/>
      <c r="BF29" s="192"/>
      <c r="BG29" s="243"/>
      <c r="BH29" s="243"/>
      <c r="BI29" s="193"/>
    </row>
    <row r="30" spans="2:61" ht="16.5" customHeight="1" thickTop="1" thickBot="1">
      <c r="B30" s="461" t="s">
        <v>17</v>
      </c>
      <c r="C30" s="461"/>
      <c r="D30" s="461"/>
      <c r="E30" s="461"/>
      <c r="F30" s="461"/>
      <c r="G30" s="461"/>
      <c r="H30" s="461"/>
      <c r="I30" s="461"/>
      <c r="J30" s="461"/>
      <c r="K30" s="413">
        <v>7476</v>
      </c>
      <c r="L30" s="413"/>
      <c r="M30" s="413"/>
      <c r="N30" s="413"/>
      <c r="O30" s="413"/>
      <c r="P30" s="413"/>
      <c r="Q30" s="413"/>
      <c r="R30" s="413"/>
      <c r="S30" s="413"/>
      <c r="T30" s="209" t="s">
        <v>18</v>
      </c>
      <c r="U30" s="210"/>
      <c r="V30" s="210"/>
      <c r="W30" s="210"/>
      <c r="X30" s="210"/>
      <c r="Y30" s="210"/>
      <c r="Z30" s="210"/>
      <c r="AA30" s="210"/>
      <c r="AB30" s="210"/>
      <c r="AC30" s="210"/>
      <c r="AD30" s="210"/>
      <c r="AE30" s="210"/>
      <c r="AF30" s="211"/>
      <c r="AG30" s="413">
        <f>'19.02'!AG30+1</f>
        <v>16</v>
      </c>
      <c r="AH30" s="413"/>
      <c r="AI30" s="413"/>
      <c r="AJ30" s="413"/>
      <c r="AK30" s="413"/>
      <c r="AL30" s="413"/>
      <c r="AM30" s="413"/>
      <c r="AN30" s="413"/>
      <c r="AO30" s="413"/>
      <c r="AP30" s="461" t="s">
        <v>129</v>
      </c>
      <c r="AQ30" s="461"/>
      <c r="AR30" s="461"/>
      <c r="AS30" s="461"/>
      <c r="AT30" s="461"/>
      <c r="AU30" s="461"/>
      <c r="AV30" s="188" t="s">
        <v>129</v>
      </c>
      <c r="AW30" s="241"/>
      <c r="AX30" s="189"/>
      <c r="AY30" s="188" t="s">
        <v>129</v>
      </c>
      <c r="AZ30" s="189"/>
      <c r="BA30" s="188"/>
      <c r="BB30" s="189"/>
      <c r="BC30" s="194"/>
      <c r="BD30" s="219"/>
      <c r="BE30" s="195"/>
      <c r="BF30" s="465"/>
      <c r="BG30" s="466"/>
      <c r="BH30" s="466"/>
      <c r="BI30" s="467"/>
    </row>
    <row r="31" spans="2:61" ht="16.5" customHeight="1" thickTop="1" thickBot="1">
      <c r="B31" s="461"/>
      <c r="C31" s="461"/>
      <c r="D31" s="461"/>
      <c r="E31" s="461"/>
      <c r="F31" s="461"/>
      <c r="G31" s="461"/>
      <c r="H31" s="461"/>
      <c r="I31" s="461"/>
      <c r="J31" s="461"/>
      <c r="K31" s="413"/>
      <c r="L31" s="413"/>
      <c r="M31" s="413"/>
      <c r="N31" s="413"/>
      <c r="O31" s="413"/>
      <c r="P31" s="413"/>
      <c r="Q31" s="413"/>
      <c r="R31" s="413"/>
      <c r="S31" s="413"/>
      <c r="T31" s="212"/>
      <c r="U31" s="213"/>
      <c r="V31" s="213"/>
      <c r="W31" s="213"/>
      <c r="X31" s="213"/>
      <c r="Y31" s="213"/>
      <c r="Z31" s="213"/>
      <c r="AA31" s="213"/>
      <c r="AB31" s="213"/>
      <c r="AC31" s="213"/>
      <c r="AD31" s="213"/>
      <c r="AE31" s="213"/>
      <c r="AF31" s="214"/>
      <c r="AG31" s="413"/>
      <c r="AH31" s="413"/>
      <c r="AI31" s="413"/>
      <c r="AJ31" s="413"/>
      <c r="AK31" s="413"/>
      <c r="AL31" s="413"/>
      <c r="AM31" s="413"/>
      <c r="AN31" s="413"/>
      <c r="AO31" s="413"/>
      <c r="AP31" s="461"/>
      <c r="AQ31" s="461"/>
      <c r="AR31" s="461"/>
      <c r="AS31" s="461"/>
      <c r="AT31" s="461"/>
      <c r="AU31" s="461"/>
      <c r="AV31" s="190"/>
      <c r="AW31" s="242"/>
      <c r="AX31" s="191"/>
      <c r="AY31" s="190"/>
      <c r="AZ31" s="191"/>
      <c r="BA31" s="190"/>
      <c r="BB31" s="191"/>
      <c r="BC31" s="196"/>
      <c r="BD31" s="220"/>
      <c r="BE31" s="197"/>
      <c r="BF31" s="468"/>
      <c r="BG31" s="469"/>
      <c r="BH31" s="469"/>
      <c r="BI31" s="470"/>
    </row>
    <row r="32" spans="2:61" ht="16.5" customHeight="1" thickTop="1" thickBot="1">
      <c r="B32" s="461"/>
      <c r="C32" s="461"/>
      <c r="D32" s="461"/>
      <c r="E32" s="461"/>
      <c r="F32" s="461"/>
      <c r="G32" s="461"/>
      <c r="H32" s="461"/>
      <c r="I32" s="461"/>
      <c r="J32" s="461"/>
      <c r="K32" s="413"/>
      <c r="L32" s="413"/>
      <c r="M32" s="413"/>
      <c r="N32" s="413"/>
      <c r="O32" s="413"/>
      <c r="P32" s="413"/>
      <c r="Q32" s="413"/>
      <c r="R32" s="413"/>
      <c r="S32" s="413"/>
      <c r="T32" s="215"/>
      <c r="U32" s="216"/>
      <c r="V32" s="216"/>
      <c r="W32" s="216"/>
      <c r="X32" s="216"/>
      <c r="Y32" s="216"/>
      <c r="Z32" s="216"/>
      <c r="AA32" s="216"/>
      <c r="AB32" s="216"/>
      <c r="AC32" s="216"/>
      <c r="AD32" s="216"/>
      <c r="AE32" s="216"/>
      <c r="AF32" s="217"/>
      <c r="AG32" s="413"/>
      <c r="AH32" s="413"/>
      <c r="AI32" s="413"/>
      <c r="AJ32" s="413"/>
      <c r="AK32" s="413"/>
      <c r="AL32" s="413"/>
      <c r="AM32" s="413"/>
      <c r="AN32" s="413"/>
      <c r="AO32" s="413"/>
      <c r="AP32" s="461"/>
      <c r="AQ32" s="461"/>
      <c r="AR32" s="461"/>
      <c r="AS32" s="461"/>
      <c r="AT32" s="461"/>
      <c r="AU32" s="461"/>
      <c r="AV32" s="192"/>
      <c r="AW32" s="243"/>
      <c r="AX32" s="193"/>
      <c r="AY32" s="192"/>
      <c r="AZ32" s="193"/>
      <c r="BA32" s="192"/>
      <c r="BB32" s="193"/>
      <c r="BC32" s="198"/>
      <c r="BD32" s="221"/>
      <c r="BE32" s="199"/>
      <c r="BF32" s="471"/>
      <c r="BG32" s="472"/>
      <c r="BH32" s="472"/>
      <c r="BI32" s="473"/>
    </row>
    <row r="33" spans="2:61" ht="16.5" customHeight="1" thickTop="1" thickBot="1">
      <c r="B33" s="461" t="s">
        <v>19</v>
      </c>
      <c r="C33" s="461"/>
      <c r="D33" s="461"/>
      <c r="E33" s="461"/>
      <c r="F33" s="461"/>
      <c r="G33" s="461"/>
      <c r="H33" s="461"/>
      <c r="I33" s="461"/>
      <c r="J33" s="461"/>
      <c r="K33" s="617" t="s">
        <v>449</v>
      </c>
      <c r="L33" s="617"/>
      <c r="M33" s="617"/>
      <c r="N33" s="617"/>
      <c r="O33" s="617"/>
      <c r="P33" s="617"/>
      <c r="Q33" s="617"/>
      <c r="R33" s="617"/>
      <c r="S33" s="617"/>
      <c r="T33" s="461" t="s">
        <v>20</v>
      </c>
      <c r="U33" s="461"/>
      <c r="V33" s="461"/>
      <c r="W33" s="461"/>
      <c r="X33" s="461"/>
      <c r="Y33" s="461"/>
      <c r="Z33" s="461"/>
      <c r="AA33" s="461"/>
      <c r="AB33" s="461"/>
      <c r="AC33" s="461"/>
      <c r="AD33" s="461"/>
      <c r="AE33" s="461"/>
      <c r="AF33" s="461"/>
      <c r="AG33" s="460" t="s">
        <v>129</v>
      </c>
      <c r="AH33" s="460"/>
      <c r="AI33" s="460"/>
      <c r="AJ33" s="460"/>
      <c r="AK33" s="460"/>
      <c r="AL33" s="460"/>
      <c r="AM33" s="460"/>
      <c r="AN33" s="460"/>
      <c r="AO33" s="460"/>
      <c r="AP33" s="506" t="s">
        <v>327</v>
      </c>
      <c r="AQ33" s="506"/>
      <c r="AR33" s="506"/>
      <c r="AS33" s="506"/>
      <c r="AT33" s="506"/>
      <c r="AU33" s="506"/>
      <c r="AV33" s="188" t="s">
        <v>328</v>
      </c>
      <c r="AW33" s="241"/>
      <c r="AX33" s="189"/>
      <c r="AY33" s="188">
        <v>1994</v>
      </c>
      <c r="AZ33" s="189"/>
      <c r="BA33" s="188"/>
      <c r="BB33" s="189"/>
      <c r="BC33" s="188"/>
      <c r="BD33" s="241"/>
      <c r="BE33" s="189"/>
      <c r="BF33" s="459"/>
      <c r="BG33" s="241"/>
      <c r="BH33" s="241"/>
      <c r="BI33" s="189"/>
    </row>
    <row r="34" spans="2:61" ht="16.5" customHeight="1" thickTop="1" thickBot="1">
      <c r="B34" s="461"/>
      <c r="C34" s="461"/>
      <c r="D34" s="461"/>
      <c r="E34" s="461"/>
      <c r="F34" s="461"/>
      <c r="G34" s="461"/>
      <c r="H34" s="461"/>
      <c r="I34" s="461"/>
      <c r="J34" s="461"/>
      <c r="K34" s="617"/>
      <c r="L34" s="617"/>
      <c r="M34" s="617"/>
      <c r="N34" s="617"/>
      <c r="O34" s="617"/>
      <c r="P34" s="617"/>
      <c r="Q34" s="617"/>
      <c r="R34" s="617"/>
      <c r="S34" s="617"/>
      <c r="T34" s="461"/>
      <c r="U34" s="461"/>
      <c r="V34" s="461"/>
      <c r="W34" s="461"/>
      <c r="X34" s="461"/>
      <c r="Y34" s="461"/>
      <c r="Z34" s="461"/>
      <c r="AA34" s="461"/>
      <c r="AB34" s="461"/>
      <c r="AC34" s="461"/>
      <c r="AD34" s="461"/>
      <c r="AE34" s="461"/>
      <c r="AF34" s="461"/>
      <c r="AG34" s="460"/>
      <c r="AH34" s="460"/>
      <c r="AI34" s="460"/>
      <c r="AJ34" s="460"/>
      <c r="AK34" s="460"/>
      <c r="AL34" s="460"/>
      <c r="AM34" s="460"/>
      <c r="AN34" s="460"/>
      <c r="AO34" s="460"/>
      <c r="AP34" s="506"/>
      <c r="AQ34" s="506"/>
      <c r="AR34" s="506"/>
      <c r="AS34" s="506"/>
      <c r="AT34" s="506"/>
      <c r="AU34" s="506"/>
      <c r="AV34" s="190"/>
      <c r="AW34" s="242"/>
      <c r="AX34" s="191"/>
      <c r="AY34" s="190"/>
      <c r="AZ34" s="191"/>
      <c r="BA34" s="190"/>
      <c r="BB34" s="191"/>
      <c r="BC34" s="190"/>
      <c r="BD34" s="242"/>
      <c r="BE34" s="191"/>
      <c r="BF34" s="190"/>
      <c r="BG34" s="242"/>
      <c r="BH34" s="242"/>
      <c r="BI34" s="191"/>
    </row>
    <row r="35" spans="2:61" ht="16.5" customHeight="1" thickTop="1" thickBot="1">
      <c r="B35" s="461"/>
      <c r="C35" s="461"/>
      <c r="D35" s="461"/>
      <c r="E35" s="461"/>
      <c r="F35" s="461"/>
      <c r="G35" s="461"/>
      <c r="H35" s="461"/>
      <c r="I35" s="461"/>
      <c r="J35" s="461"/>
      <c r="K35" s="617"/>
      <c r="L35" s="617"/>
      <c r="M35" s="617"/>
      <c r="N35" s="617"/>
      <c r="O35" s="617"/>
      <c r="P35" s="617"/>
      <c r="Q35" s="617"/>
      <c r="R35" s="617"/>
      <c r="S35" s="617"/>
      <c r="T35" s="461"/>
      <c r="U35" s="461"/>
      <c r="V35" s="461"/>
      <c r="W35" s="461"/>
      <c r="X35" s="461"/>
      <c r="Y35" s="461"/>
      <c r="Z35" s="461"/>
      <c r="AA35" s="461"/>
      <c r="AB35" s="461"/>
      <c r="AC35" s="461"/>
      <c r="AD35" s="461"/>
      <c r="AE35" s="461"/>
      <c r="AF35" s="461"/>
      <c r="AG35" s="460"/>
      <c r="AH35" s="460"/>
      <c r="AI35" s="460"/>
      <c r="AJ35" s="460"/>
      <c r="AK35" s="460"/>
      <c r="AL35" s="460"/>
      <c r="AM35" s="460"/>
      <c r="AN35" s="460"/>
      <c r="AO35" s="460"/>
      <c r="AP35" s="506"/>
      <c r="AQ35" s="506"/>
      <c r="AR35" s="506"/>
      <c r="AS35" s="506"/>
      <c r="AT35" s="506"/>
      <c r="AU35" s="506"/>
      <c r="AV35" s="192"/>
      <c r="AW35" s="243"/>
      <c r="AX35" s="193"/>
      <c r="AY35" s="192"/>
      <c r="AZ35" s="193"/>
      <c r="BA35" s="192"/>
      <c r="BB35" s="193"/>
      <c r="BC35" s="192"/>
      <c r="BD35" s="243"/>
      <c r="BE35" s="193"/>
      <c r="BF35" s="192"/>
      <c r="BG35" s="243"/>
      <c r="BH35" s="243"/>
      <c r="BI35" s="193"/>
    </row>
    <row r="36" spans="2:61" ht="16.5" customHeight="1" thickTop="1" thickBot="1">
      <c r="B36" s="413" t="s">
        <v>405</v>
      </c>
      <c r="C36" s="413"/>
      <c r="D36" s="413"/>
      <c r="E36" s="413"/>
      <c r="F36" s="413"/>
      <c r="G36" s="413"/>
      <c r="H36" s="413"/>
      <c r="I36" s="413"/>
      <c r="J36" s="413"/>
      <c r="K36" s="413" t="s">
        <v>462</v>
      </c>
      <c r="L36" s="413"/>
      <c r="M36" s="413"/>
      <c r="N36" s="413"/>
      <c r="O36" s="413"/>
      <c r="P36" s="413"/>
      <c r="Q36" s="413"/>
      <c r="R36" s="413"/>
      <c r="S36" s="413"/>
      <c r="T36" s="341" t="s">
        <v>22</v>
      </c>
      <c r="U36" s="342"/>
      <c r="V36" s="342"/>
      <c r="W36" s="342"/>
      <c r="X36" s="342"/>
      <c r="Y36" s="342"/>
      <c r="Z36" s="342"/>
      <c r="AA36" s="342"/>
      <c r="AB36" s="342"/>
      <c r="AC36" s="342"/>
      <c r="AD36" s="342"/>
      <c r="AE36" s="342"/>
      <c r="AF36" s="343"/>
      <c r="AG36" s="460">
        <v>295.3</v>
      </c>
      <c r="AH36" s="460"/>
      <c r="AI36" s="460"/>
      <c r="AJ36" s="460"/>
      <c r="AK36" s="460"/>
      <c r="AL36" s="460"/>
      <c r="AM36" s="460"/>
      <c r="AN36" s="460"/>
      <c r="AO36" s="460"/>
      <c r="AP36" s="513" t="s">
        <v>329</v>
      </c>
      <c r="AQ36" s="514"/>
      <c r="AR36" s="514"/>
      <c r="AS36" s="514"/>
      <c r="AT36" s="514"/>
      <c r="AU36" s="515"/>
      <c r="AV36" s="188" t="s">
        <v>330</v>
      </c>
      <c r="AW36" s="241"/>
      <c r="AX36" s="189"/>
      <c r="AY36" s="507" t="s">
        <v>331</v>
      </c>
      <c r="AZ36" s="508"/>
      <c r="BA36" s="444"/>
      <c r="BB36" s="445"/>
      <c r="BC36" s="188"/>
      <c r="BD36" s="241"/>
      <c r="BE36" s="189"/>
      <c r="BF36" s="188"/>
      <c r="BG36" s="241"/>
      <c r="BH36" s="241"/>
      <c r="BI36" s="189"/>
    </row>
    <row r="37" spans="2:61" ht="16.5" customHeight="1" thickTop="1" thickBot="1">
      <c r="B37" s="413"/>
      <c r="C37" s="413"/>
      <c r="D37" s="413"/>
      <c r="E37" s="413"/>
      <c r="F37" s="413"/>
      <c r="G37" s="413"/>
      <c r="H37" s="413"/>
      <c r="I37" s="413"/>
      <c r="J37" s="413"/>
      <c r="K37" s="413"/>
      <c r="L37" s="413"/>
      <c r="M37" s="413"/>
      <c r="N37" s="413"/>
      <c r="O37" s="413"/>
      <c r="P37" s="413"/>
      <c r="Q37" s="413"/>
      <c r="R37" s="413"/>
      <c r="S37" s="413"/>
      <c r="T37" s="344"/>
      <c r="U37" s="345"/>
      <c r="V37" s="345"/>
      <c r="W37" s="345"/>
      <c r="X37" s="345"/>
      <c r="Y37" s="345"/>
      <c r="Z37" s="345"/>
      <c r="AA37" s="345"/>
      <c r="AB37" s="345"/>
      <c r="AC37" s="345"/>
      <c r="AD37" s="345"/>
      <c r="AE37" s="345"/>
      <c r="AF37" s="346"/>
      <c r="AG37" s="460"/>
      <c r="AH37" s="460"/>
      <c r="AI37" s="460"/>
      <c r="AJ37" s="460"/>
      <c r="AK37" s="460"/>
      <c r="AL37" s="460"/>
      <c r="AM37" s="460"/>
      <c r="AN37" s="460"/>
      <c r="AO37" s="460"/>
      <c r="AP37" s="516"/>
      <c r="AQ37" s="517"/>
      <c r="AR37" s="517"/>
      <c r="AS37" s="517"/>
      <c r="AT37" s="517"/>
      <c r="AU37" s="518"/>
      <c r="AV37" s="190"/>
      <c r="AW37" s="242"/>
      <c r="AX37" s="191"/>
      <c r="AY37" s="509"/>
      <c r="AZ37" s="510"/>
      <c r="BA37" s="446"/>
      <c r="BB37" s="447"/>
      <c r="BC37" s="190"/>
      <c r="BD37" s="242"/>
      <c r="BE37" s="191"/>
      <c r="BF37" s="190"/>
      <c r="BG37" s="242"/>
      <c r="BH37" s="242"/>
      <c r="BI37" s="191"/>
    </row>
    <row r="38" spans="2:61" ht="16.5" customHeight="1" thickTop="1" thickBot="1">
      <c r="B38" s="413"/>
      <c r="C38" s="413"/>
      <c r="D38" s="413"/>
      <c r="E38" s="413"/>
      <c r="F38" s="413"/>
      <c r="G38" s="413"/>
      <c r="H38" s="413"/>
      <c r="I38" s="413"/>
      <c r="J38" s="413"/>
      <c r="K38" s="413"/>
      <c r="L38" s="413"/>
      <c r="M38" s="413"/>
      <c r="N38" s="413"/>
      <c r="O38" s="413"/>
      <c r="P38" s="413"/>
      <c r="Q38" s="413"/>
      <c r="R38" s="413"/>
      <c r="S38" s="413"/>
      <c r="T38" s="347"/>
      <c r="U38" s="348"/>
      <c r="V38" s="348"/>
      <c r="W38" s="348"/>
      <c r="X38" s="348"/>
      <c r="Y38" s="348"/>
      <c r="Z38" s="348"/>
      <c r="AA38" s="348"/>
      <c r="AB38" s="348"/>
      <c r="AC38" s="348"/>
      <c r="AD38" s="348"/>
      <c r="AE38" s="348"/>
      <c r="AF38" s="349"/>
      <c r="AG38" s="460"/>
      <c r="AH38" s="460"/>
      <c r="AI38" s="460"/>
      <c r="AJ38" s="460"/>
      <c r="AK38" s="460"/>
      <c r="AL38" s="460"/>
      <c r="AM38" s="460"/>
      <c r="AN38" s="460"/>
      <c r="AO38" s="460"/>
      <c r="AP38" s="519"/>
      <c r="AQ38" s="520"/>
      <c r="AR38" s="520"/>
      <c r="AS38" s="520"/>
      <c r="AT38" s="520"/>
      <c r="AU38" s="521"/>
      <c r="AV38" s="192"/>
      <c r="AW38" s="243"/>
      <c r="AX38" s="193"/>
      <c r="AY38" s="511"/>
      <c r="AZ38" s="512"/>
      <c r="BA38" s="448"/>
      <c r="BB38" s="449"/>
      <c r="BC38" s="192"/>
      <c r="BD38" s="243"/>
      <c r="BE38" s="193"/>
      <c r="BF38" s="192"/>
      <c r="BG38" s="243"/>
      <c r="BH38" s="243"/>
      <c r="BI38" s="193"/>
    </row>
    <row r="39" spans="2:61" ht="16.5" customHeight="1" thickTop="1" thickBot="1">
      <c r="B39" s="413" t="s">
        <v>23</v>
      </c>
      <c r="C39" s="413"/>
      <c r="D39" s="413"/>
      <c r="E39" s="413"/>
      <c r="F39" s="413"/>
      <c r="G39" s="413"/>
      <c r="H39" s="413"/>
      <c r="I39" s="413"/>
      <c r="J39" s="413"/>
      <c r="K39" s="414" t="s">
        <v>258</v>
      </c>
      <c r="L39" s="414"/>
      <c r="M39" s="414"/>
      <c r="N39" s="414"/>
      <c r="O39" s="414"/>
      <c r="P39" s="414"/>
      <c r="Q39" s="414"/>
      <c r="R39" s="414"/>
      <c r="S39" s="414"/>
      <c r="T39" s="341" t="s">
        <v>177</v>
      </c>
      <c r="U39" s="342"/>
      <c r="V39" s="342"/>
      <c r="W39" s="342"/>
      <c r="X39" s="342"/>
      <c r="Y39" s="342"/>
      <c r="Z39" s="342"/>
      <c r="AA39" s="342"/>
      <c r="AB39" s="342"/>
      <c r="AC39" s="342"/>
      <c r="AD39" s="342"/>
      <c r="AE39" s="342"/>
      <c r="AF39" s="343"/>
      <c r="AG39" s="450">
        <v>1066</v>
      </c>
      <c r="AH39" s="451"/>
      <c r="AI39" s="451"/>
      <c r="AJ39" s="451"/>
      <c r="AK39" s="451"/>
      <c r="AL39" s="451"/>
      <c r="AM39" s="451"/>
      <c r="AN39" s="451"/>
      <c r="AO39" s="452"/>
      <c r="AP39" s="394" t="s">
        <v>24</v>
      </c>
      <c r="AQ39" s="395"/>
      <c r="AR39" s="395"/>
      <c r="AS39" s="395"/>
      <c r="AT39" s="395"/>
      <c r="AU39" s="395"/>
      <c r="AV39" s="395"/>
      <c r="AW39" s="395"/>
      <c r="AX39" s="395"/>
      <c r="AY39" s="400"/>
      <c r="AZ39" s="395" t="s">
        <v>25</v>
      </c>
      <c r="BA39" s="395"/>
      <c r="BB39" s="395"/>
      <c r="BC39" s="395"/>
      <c r="BD39" s="395"/>
      <c r="BE39" s="395"/>
      <c r="BF39" s="395"/>
      <c r="BG39" s="395"/>
      <c r="BH39" s="395"/>
      <c r="BI39" s="400"/>
    </row>
    <row r="40" spans="2:61" ht="16.5" customHeight="1" thickTop="1" thickBot="1">
      <c r="B40" s="413"/>
      <c r="C40" s="413"/>
      <c r="D40" s="413"/>
      <c r="E40" s="413"/>
      <c r="F40" s="413"/>
      <c r="G40" s="413"/>
      <c r="H40" s="413"/>
      <c r="I40" s="413"/>
      <c r="J40" s="413"/>
      <c r="K40" s="414"/>
      <c r="L40" s="414"/>
      <c r="M40" s="414"/>
      <c r="N40" s="414"/>
      <c r="O40" s="414"/>
      <c r="P40" s="414"/>
      <c r="Q40" s="414"/>
      <c r="R40" s="414"/>
      <c r="S40" s="414"/>
      <c r="T40" s="344"/>
      <c r="U40" s="345"/>
      <c r="V40" s="345"/>
      <c r="W40" s="345"/>
      <c r="X40" s="345"/>
      <c r="Y40" s="345"/>
      <c r="Z40" s="345"/>
      <c r="AA40" s="345"/>
      <c r="AB40" s="345"/>
      <c r="AC40" s="345"/>
      <c r="AD40" s="345"/>
      <c r="AE40" s="345"/>
      <c r="AF40" s="346"/>
      <c r="AG40" s="453"/>
      <c r="AH40" s="454"/>
      <c r="AI40" s="454"/>
      <c r="AJ40" s="454"/>
      <c r="AK40" s="454"/>
      <c r="AL40" s="454"/>
      <c r="AM40" s="454"/>
      <c r="AN40" s="454"/>
      <c r="AO40" s="455"/>
      <c r="AP40" s="396"/>
      <c r="AQ40" s="397"/>
      <c r="AR40" s="397"/>
      <c r="AS40" s="397"/>
      <c r="AT40" s="397"/>
      <c r="AU40" s="397"/>
      <c r="AV40" s="397"/>
      <c r="AW40" s="397"/>
      <c r="AX40" s="397"/>
      <c r="AY40" s="401"/>
      <c r="AZ40" s="397"/>
      <c r="BA40" s="397"/>
      <c r="BB40" s="397"/>
      <c r="BC40" s="397"/>
      <c r="BD40" s="397"/>
      <c r="BE40" s="397"/>
      <c r="BF40" s="397"/>
      <c r="BG40" s="397"/>
      <c r="BH40" s="397"/>
      <c r="BI40" s="401"/>
    </row>
    <row r="41" spans="2:61" ht="16.5" customHeight="1" thickTop="1" thickBot="1">
      <c r="B41" s="413"/>
      <c r="C41" s="413"/>
      <c r="D41" s="413"/>
      <c r="E41" s="413"/>
      <c r="F41" s="413"/>
      <c r="G41" s="413"/>
      <c r="H41" s="413"/>
      <c r="I41" s="413"/>
      <c r="J41" s="413"/>
      <c r="K41" s="414"/>
      <c r="L41" s="414"/>
      <c r="M41" s="414"/>
      <c r="N41" s="414"/>
      <c r="O41" s="414"/>
      <c r="P41" s="414"/>
      <c r="Q41" s="414"/>
      <c r="R41" s="414"/>
      <c r="S41" s="414"/>
      <c r="T41" s="347"/>
      <c r="U41" s="348"/>
      <c r="V41" s="348"/>
      <c r="W41" s="348"/>
      <c r="X41" s="348"/>
      <c r="Y41" s="348"/>
      <c r="Z41" s="348"/>
      <c r="AA41" s="348"/>
      <c r="AB41" s="348"/>
      <c r="AC41" s="348"/>
      <c r="AD41" s="348"/>
      <c r="AE41" s="348"/>
      <c r="AF41" s="349"/>
      <c r="AG41" s="456"/>
      <c r="AH41" s="457"/>
      <c r="AI41" s="457"/>
      <c r="AJ41" s="457"/>
      <c r="AK41" s="457"/>
      <c r="AL41" s="457"/>
      <c r="AM41" s="457"/>
      <c r="AN41" s="457"/>
      <c r="AO41" s="458"/>
      <c r="AP41" s="398"/>
      <c r="AQ41" s="399"/>
      <c r="AR41" s="399"/>
      <c r="AS41" s="399"/>
      <c r="AT41" s="399"/>
      <c r="AU41" s="399"/>
      <c r="AV41" s="399"/>
      <c r="AW41" s="399"/>
      <c r="AX41" s="399"/>
      <c r="AY41" s="402"/>
      <c r="AZ41" s="399"/>
      <c r="BA41" s="399"/>
      <c r="BB41" s="399"/>
      <c r="BC41" s="399"/>
      <c r="BD41" s="399"/>
      <c r="BE41" s="399"/>
      <c r="BF41" s="399"/>
      <c r="BG41" s="399"/>
      <c r="BH41" s="399"/>
      <c r="BI41" s="402"/>
    </row>
    <row r="42" spans="2:61" ht="16.5" customHeight="1" thickTop="1" thickBot="1">
      <c r="B42" s="413" t="s">
        <v>26</v>
      </c>
      <c r="C42" s="413"/>
      <c r="D42" s="413"/>
      <c r="E42" s="413"/>
      <c r="F42" s="413"/>
      <c r="G42" s="413"/>
      <c r="H42" s="413"/>
      <c r="I42" s="413"/>
      <c r="J42" s="413"/>
      <c r="K42" s="441" t="s">
        <v>257</v>
      </c>
      <c r="L42" s="441"/>
      <c r="M42" s="441"/>
      <c r="N42" s="441"/>
      <c r="O42" s="441"/>
      <c r="P42" s="441"/>
      <c r="Q42" s="441"/>
      <c r="R42" s="441"/>
      <c r="S42" s="441"/>
      <c r="T42" s="341" t="s">
        <v>27</v>
      </c>
      <c r="U42" s="342"/>
      <c r="V42" s="342"/>
      <c r="W42" s="342"/>
      <c r="X42" s="342"/>
      <c r="Y42" s="342"/>
      <c r="Z42" s="342"/>
      <c r="AA42" s="342"/>
      <c r="AB42" s="342"/>
      <c r="AC42" s="342"/>
      <c r="AD42" s="342"/>
      <c r="AE42" s="342"/>
      <c r="AF42" s="343"/>
      <c r="AG42" s="443">
        <v>1037</v>
      </c>
      <c r="AH42" s="443"/>
      <c r="AI42" s="443"/>
      <c r="AJ42" s="443"/>
      <c r="AK42" s="443"/>
      <c r="AL42" s="443"/>
      <c r="AM42" s="443"/>
      <c r="AN42" s="443"/>
      <c r="AO42" s="443"/>
      <c r="AP42" s="413" t="s">
        <v>28</v>
      </c>
      <c r="AQ42" s="413"/>
      <c r="AR42" s="413"/>
      <c r="AS42" s="413"/>
      <c r="AT42" s="413"/>
      <c r="AU42" s="413"/>
      <c r="AV42" s="413"/>
      <c r="AW42" s="413" t="s">
        <v>307</v>
      </c>
      <c r="AX42" s="413"/>
      <c r="AY42" s="413"/>
      <c r="AZ42" s="341" t="s">
        <v>178</v>
      </c>
      <c r="BA42" s="342"/>
      <c r="BB42" s="342"/>
      <c r="BC42" s="342"/>
      <c r="BD42" s="342"/>
      <c r="BE42" s="343"/>
      <c r="BF42" s="416"/>
      <c r="BG42" s="417"/>
      <c r="BH42" s="407" t="str">
        <f>IFERROR(BF42/($N$231*0.06),"-")</f>
        <v>-</v>
      </c>
      <c r="BI42" s="408"/>
    </row>
    <row r="43" spans="2:61" ht="16.5" customHeight="1" thickTop="1" thickBot="1">
      <c r="B43" s="413"/>
      <c r="C43" s="413"/>
      <c r="D43" s="413"/>
      <c r="E43" s="413"/>
      <c r="F43" s="413"/>
      <c r="G43" s="413"/>
      <c r="H43" s="413"/>
      <c r="I43" s="413"/>
      <c r="J43" s="413"/>
      <c r="K43" s="441"/>
      <c r="L43" s="441"/>
      <c r="M43" s="441"/>
      <c r="N43" s="441"/>
      <c r="O43" s="441"/>
      <c r="P43" s="441"/>
      <c r="Q43" s="441"/>
      <c r="R43" s="441"/>
      <c r="S43" s="441"/>
      <c r="T43" s="344"/>
      <c r="U43" s="345"/>
      <c r="V43" s="345"/>
      <c r="W43" s="345"/>
      <c r="X43" s="345"/>
      <c r="Y43" s="345"/>
      <c r="Z43" s="345"/>
      <c r="AA43" s="345"/>
      <c r="AB43" s="345"/>
      <c r="AC43" s="345"/>
      <c r="AD43" s="345"/>
      <c r="AE43" s="345"/>
      <c r="AF43" s="346"/>
      <c r="AG43" s="443"/>
      <c r="AH43" s="443"/>
      <c r="AI43" s="443"/>
      <c r="AJ43" s="443"/>
      <c r="AK43" s="443"/>
      <c r="AL43" s="443"/>
      <c r="AM43" s="443"/>
      <c r="AN43" s="443"/>
      <c r="AO43" s="443"/>
      <c r="AP43" s="413"/>
      <c r="AQ43" s="413"/>
      <c r="AR43" s="413"/>
      <c r="AS43" s="413"/>
      <c r="AT43" s="413"/>
      <c r="AU43" s="413"/>
      <c r="AV43" s="413"/>
      <c r="AW43" s="413"/>
      <c r="AX43" s="413"/>
      <c r="AY43" s="413"/>
      <c r="AZ43" s="344"/>
      <c r="BA43" s="345"/>
      <c r="BB43" s="345"/>
      <c r="BC43" s="345"/>
      <c r="BD43" s="345"/>
      <c r="BE43" s="346"/>
      <c r="BF43" s="418"/>
      <c r="BG43" s="419"/>
      <c r="BH43" s="409"/>
      <c r="BI43" s="410"/>
    </row>
    <row r="44" spans="2:61" ht="16.5" customHeight="1" thickTop="1" thickBot="1">
      <c r="B44" s="413"/>
      <c r="C44" s="413"/>
      <c r="D44" s="413"/>
      <c r="E44" s="413"/>
      <c r="F44" s="413"/>
      <c r="G44" s="413"/>
      <c r="H44" s="413"/>
      <c r="I44" s="413"/>
      <c r="J44" s="413"/>
      <c r="K44" s="441"/>
      <c r="L44" s="441"/>
      <c r="M44" s="441"/>
      <c r="N44" s="441"/>
      <c r="O44" s="441"/>
      <c r="P44" s="441"/>
      <c r="Q44" s="441"/>
      <c r="R44" s="441"/>
      <c r="S44" s="441"/>
      <c r="T44" s="347"/>
      <c r="U44" s="348"/>
      <c r="V44" s="348"/>
      <c r="W44" s="348"/>
      <c r="X44" s="348"/>
      <c r="Y44" s="348"/>
      <c r="Z44" s="348"/>
      <c r="AA44" s="348"/>
      <c r="AB44" s="348"/>
      <c r="AC44" s="348"/>
      <c r="AD44" s="348"/>
      <c r="AE44" s="348"/>
      <c r="AF44" s="349"/>
      <c r="AG44" s="443"/>
      <c r="AH44" s="443"/>
      <c r="AI44" s="443"/>
      <c r="AJ44" s="443"/>
      <c r="AK44" s="443"/>
      <c r="AL44" s="443"/>
      <c r="AM44" s="443"/>
      <c r="AN44" s="443"/>
      <c r="AO44" s="443"/>
      <c r="AP44" s="413"/>
      <c r="AQ44" s="413"/>
      <c r="AR44" s="413"/>
      <c r="AS44" s="413"/>
      <c r="AT44" s="413"/>
      <c r="AU44" s="413"/>
      <c r="AV44" s="413"/>
      <c r="AW44" s="413"/>
      <c r="AX44" s="413"/>
      <c r="AY44" s="413"/>
      <c r="AZ44" s="347"/>
      <c r="BA44" s="348"/>
      <c r="BB44" s="348"/>
      <c r="BC44" s="348"/>
      <c r="BD44" s="348"/>
      <c r="BE44" s="349"/>
      <c r="BF44" s="420"/>
      <c r="BG44" s="421"/>
      <c r="BH44" s="411"/>
      <c r="BI44" s="412"/>
    </row>
    <row r="45" spans="2:61" ht="16.5" customHeight="1" thickTop="1" thickBot="1">
      <c r="B45" s="413" t="s">
        <v>29</v>
      </c>
      <c r="C45" s="413"/>
      <c r="D45" s="413"/>
      <c r="E45" s="413"/>
      <c r="F45" s="413"/>
      <c r="G45" s="413"/>
      <c r="H45" s="413"/>
      <c r="I45" s="413"/>
      <c r="J45" s="413"/>
      <c r="K45" s="431" t="s">
        <v>256</v>
      </c>
      <c r="L45" s="431"/>
      <c r="M45" s="431"/>
      <c r="N45" s="431"/>
      <c r="O45" s="431"/>
      <c r="P45" s="431"/>
      <c r="Q45" s="431"/>
      <c r="R45" s="431"/>
      <c r="S45" s="431"/>
      <c r="T45" s="341" t="s">
        <v>30</v>
      </c>
      <c r="U45" s="342"/>
      <c r="V45" s="342"/>
      <c r="W45" s="342"/>
      <c r="X45" s="342"/>
      <c r="Y45" s="342"/>
      <c r="Z45" s="342"/>
      <c r="AA45" s="342"/>
      <c r="AB45" s="342"/>
      <c r="AC45" s="342"/>
      <c r="AD45" s="342"/>
      <c r="AE45" s="342"/>
      <c r="AF45" s="343"/>
      <c r="AG45" s="432">
        <f>AG39-'19.02'!AG39</f>
        <v>0</v>
      </c>
      <c r="AH45" s="433"/>
      <c r="AI45" s="433"/>
      <c r="AJ45" s="433"/>
      <c r="AK45" s="433"/>
      <c r="AL45" s="433"/>
      <c r="AM45" s="433"/>
      <c r="AN45" s="433"/>
      <c r="AO45" s="434"/>
      <c r="AP45" s="413" t="s">
        <v>31</v>
      </c>
      <c r="AQ45" s="413"/>
      <c r="AR45" s="413"/>
      <c r="AS45" s="413"/>
      <c r="AT45" s="413"/>
      <c r="AU45" s="413"/>
      <c r="AV45" s="413"/>
      <c r="AW45" s="413">
        <v>170</v>
      </c>
      <c r="AX45" s="413"/>
      <c r="AY45" s="413"/>
      <c r="AZ45" s="341" t="s">
        <v>179</v>
      </c>
      <c r="BA45" s="342"/>
      <c r="BB45" s="342"/>
      <c r="BC45" s="342"/>
      <c r="BD45" s="342"/>
      <c r="BE45" s="343"/>
      <c r="BF45" s="416"/>
      <c r="BG45" s="417"/>
      <c r="BH45" s="407" t="str">
        <f>IFERROR(BF45/($N$231*0.06),"-")</f>
        <v>-</v>
      </c>
      <c r="BI45" s="408"/>
    </row>
    <row r="46" spans="2:61" ht="16.5" customHeight="1" thickTop="1" thickBot="1">
      <c r="B46" s="413"/>
      <c r="C46" s="413"/>
      <c r="D46" s="413"/>
      <c r="E46" s="413"/>
      <c r="F46" s="413"/>
      <c r="G46" s="413"/>
      <c r="H46" s="413"/>
      <c r="I46" s="413"/>
      <c r="J46" s="413"/>
      <c r="K46" s="431"/>
      <c r="L46" s="431"/>
      <c r="M46" s="431"/>
      <c r="N46" s="431"/>
      <c r="O46" s="431"/>
      <c r="P46" s="431"/>
      <c r="Q46" s="431"/>
      <c r="R46" s="431"/>
      <c r="S46" s="431"/>
      <c r="T46" s="344"/>
      <c r="U46" s="345"/>
      <c r="V46" s="345"/>
      <c r="W46" s="345"/>
      <c r="X46" s="345"/>
      <c r="Y46" s="345"/>
      <c r="Z46" s="345"/>
      <c r="AA46" s="345"/>
      <c r="AB46" s="345"/>
      <c r="AC46" s="345"/>
      <c r="AD46" s="345"/>
      <c r="AE46" s="345"/>
      <c r="AF46" s="346"/>
      <c r="AG46" s="435"/>
      <c r="AH46" s="436"/>
      <c r="AI46" s="436"/>
      <c r="AJ46" s="436"/>
      <c r="AK46" s="436"/>
      <c r="AL46" s="436"/>
      <c r="AM46" s="436"/>
      <c r="AN46" s="436"/>
      <c r="AO46" s="437"/>
      <c r="AP46" s="413"/>
      <c r="AQ46" s="413"/>
      <c r="AR46" s="413"/>
      <c r="AS46" s="413"/>
      <c r="AT46" s="413"/>
      <c r="AU46" s="413"/>
      <c r="AV46" s="413"/>
      <c r="AW46" s="413"/>
      <c r="AX46" s="413"/>
      <c r="AY46" s="413"/>
      <c r="AZ46" s="344"/>
      <c r="BA46" s="345"/>
      <c r="BB46" s="345"/>
      <c r="BC46" s="345"/>
      <c r="BD46" s="345"/>
      <c r="BE46" s="346"/>
      <c r="BF46" s="418"/>
      <c r="BG46" s="419"/>
      <c r="BH46" s="409"/>
      <c r="BI46" s="410"/>
    </row>
    <row r="47" spans="2:61" ht="16.5" customHeight="1" thickTop="1" thickBot="1">
      <c r="B47" s="413"/>
      <c r="C47" s="413"/>
      <c r="D47" s="413"/>
      <c r="E47" s="413"/>
      <c r="F47" s="413"/>
      <c r="G47" s="413"/>
      <c r="H47" s="413"/>
      <c r="I47" s="413"/>
      <c r="J47" s="413"/>
      <c r="K47" s="431"/>
      <c r="L47" s="431"/>
      <c r="M47" s="431"/>
      <c r="N47" s="431"/>
      <c r="O47" s="431"/>
      <c r="P47" s="431"/>
      <c r="Q47" s="431"/>
      <c r="R47" s="431"/>
      <c r="S47" s="431"/>
      <c r="T47" s="347"/>
      <c r="U47" s="348"/>
      <c r="V47" s="348"/>
      <c r="W47" s="348"/>
      <c r="X47" s="348"/>
      <c r="Y47" s="348"/>
      <c r="Z47" s="348"/>
      <c r="AA47" s="348"/>
      <c r="AB47" s="348"/>
      <c r="AC47" s="348"/>
      <c r="AD47" s="348"/>
      <c r="AE47" s="348"/>
      <c r="AF47" s="349"/>
      <c r="AG47" s="438"/>
      <c r="AH47" s="439"/>
      <c r="AI47" s="439"/>
      <c r="AJ47" s="439"/>
      <c r="AK47" s="439"/>
      <c r="AL47" s="439"/>
      <c r="AM47" s="439"/>
      <c r="AN47" s="439"/>
      <c r="AO47" s="440"/>
      <c r="AP47" s="413"/>
      <c r="AQ47" s="413"/>
      <c r="AR47" s="413"/>
      <c r="AS47" s="413"/>
      <c r="AT47" s="413"/>
      <c r="AU47" s="413"/>
      <c r="AV47" s="413"/>
      <c r="AW47" s="413"/>
      <c r="AX47" s="413"/>
      <c r="AY47" s="413"/>
      <c r="AZ47" s="347"/>
      <c r="BA47" s="348"/>
      <c r="BB47" s="348"/>
      <c r="BC47" s="348"/>
      <c r="BD47" s="348"/>
      <c r="BE47" s="349"/>
      <c r="BF47" s="420"/>
      <c r="BG47" s="421"/>
      <c r="BH47" s="411"/>
      <c r="BI47" s="412"/>
    </row>
    <row r="48" spans="2:61" ht="15" customHeight="1" thickTop="1" thickBot="1">
      <c r="B48" s="413" t="s">
        <v>32</v>
      </c>
      <c r="C48" s="413"/>
      <c r="D48" s="413"/>
      <c r="E48" s="413"/>
      <c r="F48" s="413"/>
      <c r="G48" s="413"/>
      <c r="H48" s="413"/>
      <c r="I48" s="413"/>
      <c r="J48" s="413"/>
      <c r="K48" s="414"/>
      <c r="L48" s="414"/>
      <c r="M48" s="414"/>
      <c r="N48" s="414"/>
      <c r="O48" s="414"/>
      <c r="P48" s="414"/>
      <c r="Q48" s="414"/>
      <c r="R48" s="414"/>
      <c r="S48" s="414"/>
      <c r="T48" s="341" t="s">
        <v>33</v>
      </c>
      <c r="U48" s="342"/>
      <c r="V48" s="342"/>
      <c r="W48" s="342"/>
      <c r="X48" s="342"/>
      <c r="Y48" s="342"/>
      <c r="Z48" s="342"/>
      <c r="AA48" s="342"/>
      <c r="AB48" s="342"/>
      <c r="AC48" s="342"/>
      <c r="AD48" s="342"/>
      <c r="AE48" s="342"/>
      <c r="AF48" s="343"/>
      <c r="AG48" s="422" t="s">
        <v>463</v>
      </c>
      <c r="AH48" s="423"/>
      <c r="AI48" s="423"/>
      <c r="AJ48" s="423"/>
      <c r="AK48" s="423"/>
      <c r="AL48" s="423"/>
      <c r="AM48" s="423"/>
      <c r="AN48" s="423"/>
      <c r="AO48" s="424"/>
      <c r="AP48" s="341" t="s">
        <v>34</v>
      </c>
      <c r="AQ48" s="342"/>
      <c r="AR48" s="342"/>
      <c r="AS48" s="342"/>
      <c r="AT48" s="342"/>
      <c r="AU48" s="342"/>
      <c r="AV48" s="343"/>
      <c r="AW48" s="413">
        <v>1776</v>
      </c>
      <c r="AX48" s="413"/>
      <c r="AY48" s="413"/>
      <c r="AZ48" s="341" t="s">
        <v>180</v>
      </c>
      <c r="BA48" s="342"/>
      <c r="BB48" s="342"/>
      <c r="BC48" s="342"/>
      <c r="BD48" s="342"/>
      <c r="BE48" s="343"/>
      <c r="BF48" s="416">
        <f>E279</f>
        <v>43</v>
      </c>
      <c r="BG48" s="417"/>
      <c r="BH48" s="407" t="str">
        <f>IFERROR(BF48/(N231*0.06),"-")</f>
        <v>-</v>
      </c>
      <c r="BI48" s="408"/>
    </row>
    <row r="49" spans="2:64" ht="15" customHeight="1" thickTop="1" thickBot="1">
      <c r="B49" s="413"/>
      <c r="C49" s="413"/>
      <c r="D49" s="413"/>
      <c r="E49" s="413"/>
      <c r="F49" s="413"/>
      <c r="G49" s="413"/>
      <c r="H49" s="413"/>
      <c r="I49" s="413"/>
      <c r="J49" s="413"/>
      <c r="K49" s="414"/>
      <c r="L49" s="414"/>
      <c r="M49" s="414"/>
      <c r="N49" s="414"/>
      <c r="O49" s="414"/>
      <c r="P49" s="414"/>
      <c r="Q49" s="414"/>
      <c r="R49" s="414"/>
      <c r="S49" s="414"/>
      <c r="T49" s="344"/>
      <c r="U49" s="345"/>
      <c r="V49" s="345"/>
      <c r="W49" s="345"/>
      <c r="X49" s="345"/>
      <c r="Y49" s="345"/>
      <c r="Z49" s="345"/>
      <c r="AA49" s="345"/>
      <c r="AB49" s="345"/>
      <c r="AC49" s="345"/>
      <c r="AD49" s="345"/>
      <c r="AE49" s="345"/>
      <c r="AF49" s="346"/>
      <c r="AG49" s="425"/>
      <c r="AH49" s="426"/>
      <c r="AI49" s="426"/>
      <c r="AJ49" s="426"/>
      <c r="AK49" s="426"/>
      <c r="AL49" s="426"/>
      <c r="AM49" s="426"/>
      <c r="AN49" s="426"/>
      <c r="AO49" s="427"/>
      <c r="AP49" s="344"/>
      <c r="AQ49" s="345"/>
      <c r="AR49" s="345"/>
      <c r="AS49" s="345"/>
      <c r="AT49" s="345"/>
      <c r="AU49" s="345"/>
      <c r="AV49" s="346"/>
      <c r="AW49" s="413"/>
      <c r="AX49" s="413"/>
      <c r="AY49" s="413"/>
      <c r="AZ49" s="344"/>
      <c r="BA49" s="345"/>
      <c r="BB49" s="345"/>
      <c r="BC49" s="345"/>
      <c r="BD49" s="345"/>
      <c r="BE49" s="346"/>
      <c r="BF49" s="418"/>
      <c r="BG49" s="419"/>
      <c r="BH49" s="409"/>
      <c r="BI49" s="410"/>
    </row>
    <row r="50" spans="2:64" ht="15" customHeight="1" thickTop="1" thickBot="1">
      <c r="B50" s="413"/>
      <c r="C50" s="413"/>
      <c r="D50" s="413"/>
      <c r="E50" s="413"/>
      <c r="F50" s="413"/>
      <c r="G50" s="413"/>
      <c r="H50" s="413"/>
      <c r="I50" s="413"/>
      <c r="J50" s="413"/>
      <c r="K50" s="414"/>
      <c r="L50" s="414"/>
      <c r="M50" s="414"/>
      <c r="N50" s="414"/>
      <c r="O50" s="414"/>
      <c r="P50" s="414"/>
      <c r="Q50" s="414"/>
      <c r="R50" s="414"/>
      <c r="S50" s="414"/>
      <c r="T50" s="347"/>
      <c r="U50" s="348"/>
      <c r="V50" s="348"/>
      <c r="W50" s="348"/>
      <c r="X50" s="348"/>
      <c r="Y50" s="348"/>
      <c r="Z50" s="348"/>
      <c r="AA50" s="348"/>
      <c r="AB50" s="348"/>
      <c r="AC50" s="348"/>
      <c r="AD50" s="348"/>
      <c r="AE50" s="348"/>
      <c r="AF50" s="349"/>
      <c r="AG50" s="428"/>
      <c r="AH50" s="429"/>
      <c r="AI50" s="429"/>
      <c r="AJ50" s="429"/>
      <c r="AK50" s="429"/>
      <c r="AL50" s="429"/>
      <c r="AM50" s="429"/>
      <c r="AN50" s="429"/>
      <c r="AO50" s="430"/>
      <c r="AP50" s="347"/>
      <c r="AQ50" s="348"/>
      <c r="AR50" s="348"/>
      <c r="AS50" s="348"/>
      <c r="AT50" s="348"/>
      <c r="AU50" s="348"/>
      <c r="AV50" s="349"/>
      <c r="AW50" s="413"/>
      <c r="AX50" s="413"/>
      <c r="AY50" s="413"/>
      <c r="AZ50" s="347"/>
      <c r="BA50" s="348"/>
      <c r="BB50" s="348"/>
      <c r="BC50" s="348"/>
      <c r="BD50" s="348"/>
      <c r="BE50" s="349"/>
      <c r="BF50" s="420"/>
      <c r="BG50" s="421"/>
      <c r="BH50" s="411"/>
      <c r="BI50" s="412"/>
    </row>
    <row r="51" spans="2:64" ht="15" customHeight="1" thickTop="1" thickBot="1">
      <c r="B51" s="413" t="s">
        <v>35</v>
      </c>
      <c r="C51" s="413"/>
      <c r="D51" s="413"/>
      <c r="E51" s="413"/>
      <c r="F51" s="413"/>
      <c r="G51" s="413"/>
      <c r="H51" s="413"/>
      <c r="I51" s="413"/>
      <c r="J51" s="413"/>
      <c r="K51" s="414" t="s">
        <v>133</v>
      </c>
      <c r="L51" s="414"/>
      <c r="M51" s="414"/>
      <c r="N51" s="414"/>
      <c r="O51" s="414"/>
      <c r="P51" s="414"/>
      <c r="Q51" s="414"/>
      <c r="R51" s="414"/>
      <c r="S51" s="414"/>
      <c r="T51" s="413"/>
      <c r="U51" s="413"/>
      <c r="V51" s="413"/>
      <c r="W51" s="413"/>
      <c r="X51" s="413"/>
      <c r="Y51" s="413"/>
      <c r="Z51" s="413"/>
      <c r="AA51" s="413"/>
      <c r="AB51" s="413"/>
      <c r="AC51" s="413"/>
      <c r="AD51" s="413"/>
      <c r="AE51" s="413"/>
      <c r="AF51" s="413"/>
      <c r="AG51" s="413"/>
      <c r="AH51" s="413"/>
      <c r="AI51" s="413"/>
      <c r="AJ51" s="413"/>
      <c r="AK51" s="413"/>
      <c r="AL51" s="413"/>
      <c r="AM51" s="413"/>
      <c r="AN51" s="413"/>
      <c r="AO51" s="413"/>
      <c r="AP51" s="341"/>
      <c r="AQ51" s="342"/>
      <c r="AR51" s="342"/>
      <c r="AS51" s="342"/>
      <c r="AT51" s="342"/>
      <c r="AU51" s="342"/>
      <c r="AV51" s="343"/>
      <c r="AW51" s="413"/>
      <c r="AX51" s="413"/>
      <c r="AY51" s="413"/>
      <c r="AZ51" s="341" t="s">
        <v>181</v>
      </c>
      <c r="BA51" s="342"/>
      <c r="BB51" s="342"/>
      <c r="BC51" s="342"/>
      <c r="BD51" s="342"/>
      <c r="BE51" s="343"/>
      <c r="BF51" s="416">
        <f>IFERROR(BF48+B279,"-")</f>
        <v>43</v>
      </c>
      <c r="BG51" s="417"/>
      <c r="BH51" s="407" t="str">
        <f>IFERROR(BF51/(N231*0.06),"-")</f>
        <v>-</v>
      </c>
      <c r="BI51" s="408"/>
    </row>
    <row r="52" spans="2:64" ht="15" customHeight="1" thickTop="1" thickBot="1">
      <c r="B52" s="413"/>
      <c r="C52" s="413"/>
      <c r="D52" s="413"/>
      <c r="E52" s="413"/>
      <c r="F52" s="413"/>
      <c r="G52" s="413"/>
      <c r="H52" s="413"/>
      <c r="I52" s="413"/>
      <c r="J52" s="413"/>
      <c r="K52" s="414"/>
      <c r="L52" s="414"/>
      <c r="M52" s="414"/>
      <c r="N52" s="414"/>
      <c r="O52" s="414"/>
      <c r="P52" s="414"/>
      <c r="Q52" s="414"/>
      <c r="R52" s="414"/>
      <c r="S52" s="414"/>
      <c r="T52" s="413"/>
      <c r="U52" s="413"/>
      <c r="V52" s="413"/>
      <c r="W52" s="413"/>
      <c r="X52" s="413"/>
      <c r="Y52" s="413"/>
      <c r="Z52" s="413"/>
      <c r="AA52" s="413"/>
      <c r="AB52" s="413"/>
      <c r="AC52" s="413"/>
      <c r="AD52" s="413"/>
      <c r="AE52" s="413"/>
      <c r="AF52" s="413"/>
      <c r="AG52" s="413"/>
      <c r="AH52" s="413"/>
      <c r="AI52" s="413"/>
      <c r="AJ52" s="413"/>
      <c r="AK52" s="413"/>
      <c r="AL52" s="413"/>
      <c r="AM52" s="413"/>
      <c r="AN52" s="413"/>
      <c r="AO52" s="413"/>
      <c r="AP52" s="344"/>
      <c r="AQ52" s="345"/>
      <c r="AR52" s="345"/>
      <c r="AS52" s="345"/>
      <c r="AT52" s="345"/>
      <c r="AU52" s="345"/>
      <c r="AV52" s="346"/>
      <c r="AW52" s="413"/>
      <c r="AX52" s="413"/>
      <c r="AY52" s="413"/>
      <c r="AZ52" s="344"/>
      <c r="BA52" s="345"/>
      <c r="BB52" s="345"/>
      <c r="BC52" s="345"/>
      <c r="BD52" s="345"/>
      <c r="BE52" s="346"/>
      <c r="BF52" s="418"/>
      <c r="BG52" s="419"/>
      <c r="BH52" s="409"/>
      <c r="BI52" s="410"/>
    </row>
    <row r="53" spans="2:64" ht="15" customHeight="1" thickTop="1" thickBot="1">
      <c r="B53" s="413"/>
      <c r="C53" s="413"/>
      <c r="D53" s="413"/>
      <c r="E53" s="413"/>
      <c r="F53" s="413"/>
      <c r="G53" s="413"/>
      <c r="H53" s="413"/>
      <c r="I53" s="413"/>
      <c r="J53" s="413"/>
      <c r="K53" s="414"/>
      <c r="L53" s="414"/>
      <c r="M53" s="414"/>
      <c r="N53" s="414"/>
      <c r="O53" s="414"/>
      <c r="P53" s="414"/>
      <c r="Q53" s="414"/>
      <c r="R53" s="414"/>
      <c r="S53" s="414"/>
      <c r="T53" s="413"/>
      <c r="U53" s="413"/>
      <c r="V53" s="413"/>
      <c r="W53" s="413"/>
      <c r="X53" s="413"/>
      <c r="Y53" s="413"/>
      <c r="Z53" s="413"/>
      <c r="AA53" s="413"/>
      <c r="AB53" s="413"/>
      <c r="AC53" s="413"/>
      <c r="AD53" s="413"/>
      <c r="AE53" s="413"/>
      <c r="AF53" s="413"/>
      <c r="AG53" s="413"/>
      <c r="AH53" s="413"/>
      <c r="AI53" s="413"/>
      <c r="AJ53" s="413"/>
      <c r="AK53" s="413"/>
      <c r="AL53" s="413"/>
      <c r="AM53" s="413"/>
      <c r="AN53" s="413"/>
      <c r="AO53" s="413"/>
      <c r="AP53" s="347"/>
      <c r="AQ53" s="348"/>
      <c r="AR53" s="348"/>
      <c r="AS53" s="348"/>
      <c r="AT53" s="348"/>
      <c r="AU53" s="348"/>
      <c r="AV53" s="349"/>
      <c r="AW53" s="413"/>
      <c r="AX53" s="413"/>
      <c r="AY53" s="413"/>
      <c r="AZ53" s="347"/>
      <c r="BA53" s="348"/>
      <c r="BB53" s="348"/>
      <c r="BC53" s="348"/>
      <c r="BD53" s="348"/>
      <c r="BE53" s="349"/>
      <c r="BF53" s="420"/>
      <c r="BG53" s="421"/>
      <c r="BH53" s="411"/>
      <c r="BI53" s="412"/>
    </row>
    <row r="54" spans="2:64" ht="15.75" customHeight="1" thickTop="1">
      <c r="B54" s="394" t="s">
        <v>36</v>
      </c>
      <c r="C54" s="395"/>
      <c r="D54" s="395"/>
      <c r="E54" s="395"/>
      <c r="F54" s="395"/>
      <c r="G54" s="395"/>
      <c r="H54" s="395"/>
      <c r="I54" s="395"/>
      <c r="J54" s="395"/>
      <c r="K54" s="395"/>
      <c r="L54" s="395"/>
      <c r="M54" s="395"/>
      <c r="N54" s="395"/>
      <c r="O54" s="395"/>
      <c r="P54" s="395"/>
      <c r="Q54" s="395"/>
      <c r="R54" s="395"/>
      <c r="S54" s="395"/>
      <c r="T54" s="395"/>
      <c r="U54" s="395"/>
      <c r="V54" s="395"/>
      <c r="W54" s="395"/>
      <c r="X54" s="395"/>
      <c r="Y54" s="395"/>
      <c r="Z54" s="395"/>
      <c r="AA54" s="395"/>
      <c r="AB54" s="395"/>
      <c r="AC54" s="395"/>
      <c r="AD54" s="395"/>
      <c r="AE54" s="395"/>
      <c r="AF54" s="395"/>
      <c r="AG54" s="395" t="s">
        <v>37</v>
      </c>
      <c r="AH54" s="395"/>
      <c r="AI54" s="395"/>
      <c r="AJ54" s="395"/>
      <c r="AK54" s="395"/>
      <c r="AL54" s="395"/>
      <c r="AM54" s="395"/>
      <c r="AN54" s="395"/>
      <c r="AO54" s="395"/>
      <c r="AP54" s="395"/>
      <c r="AQ54" s="395"/>
      <c r="AR54" s="395"/>
      <c r="AS54" s="395"/>
      <c r="AT54" s="395"/>
      <c r="AU54" s="395"/>
      <c r="AV54" s="395"/>
      <c r="AW54" s="395"/>
      <c r="AX54" s="395"/>
      <c r="AY54" s="395"/>
      <c r="AZ54" s="395"/>
      <c r="BA54" s="395"/>
      <c r="BB54" s="395"/>
      <c r="BC54" s="395"/>
      <c r="BD54" s="395"/>
      <c r="BE54" s="395"/>
      <c r="BF54" s="395"/>
      <c r="BG54" s="395"/>
      <c r="BH54" s="395"/>
      <c r="BI54" s="400"/>
    </row>
    <row r="55" spans="2:64" ht="15" customHeight="1">
      <c r="B55" s="396"/>
      <c r="C55" s="397"/>
      <c r="D55" s="397"/>
      <c r="E55" s="397"/>
      <c r="F55" s="397"/>
      <c r="G55" s="397"/>
      <c r="H55" s="397"/>
      <c r="I55" s="397"/>
      <c r="J55" s="397"/>
      <c r="K55" s="397"/>
      <c r="L55" s="397"/>
      <c r="M55" s="397"/>
      <c r="N55" s="397"/>
      <c r="O55" s="397"/>
      <c r="P55" s="397"/>
      <c r="Q55" s="397"/>
      <c r="R55" s="397"/>
      <c r="S55" s="397"/>
      <c r="T55" s="397"/>
      <c r="U55" s="397"/>
      <c r="V55" s="397"/>
      <c r="W55" s="397"/>
      <c r="X55" s="397"/>
      <c r="Y55" s="397"/>
      <c r="Z55" s="397"/>
      <c r="AA55" s="397"/>
      <c r="AB55" s="397"/>
      <c r="AC55" s="397"/>
      <c r="AD55" s="397"/>
      <c r="AE55" s="397"/>
      <c r="AF55" s="397"/>
      <c r="AG55" s="397"/>
      <c r="AH55" s="397"/>
      <c r="AI55" s="397"/>
      <c r="AJ55" s="397"/>
      <c r="AK55" s="397"/>
      <c r="AL55" s="397"/>
      <c r="AM55" s="397"/>
      <c r="AN55" s="397"/>
      <c r="AO55" s="397"/>
      <c r="AP55" s="397"/>
      <c r="AQ55" s="397"/>
      <c r="AR55" s="397"/>
      <c r="AS55" s="397"/>
      <c r="AT55" s="397"/>
      <c r="AU55" s="397"/>
      <c r="AV55" s="397"/>
      <c r="AW55" s="397"/>
      <c r="AX55" s="397"/>
      <c r="AY55" s="397"/>
      <c r="AZ55" s="397"/>
      <c r="BA55" s="397"/>
      <c r="BB55" s="397"/>
      <c r="BC55" s="397"/>
      <c r="BD55" s="397"/>
      <c r="BE55" s="397"/>
      <c r="BF55" s="397"/>
      <c r="BG55" s="397"/>
      <c r="BH55" s="397"/>
      <c r="BI55" s="401"/>
    </row>
    <row r="56" spans="2:64" ht="15" customHeight="1">
      <c r="B56" s="396"/>
      <c r="C56" s="397"/>
      <c r="D56" s="397"/>
      <c r="E56" s="397"/>
      <c r="F56" s="397"/>
      <c r="G56" s="397"/>
      <c r="H56" s="397"/>
      <c r="I56" s="397"/>
      <c r="J56" s="397"/>
      <c r="K56" s="397"/>
      <c r="L56" s="397"/>
      <c r="M56" s="397"/>
      <c r="N56" s="397"/>
      <c r="O56" s="397"/>
      <c r="P56" s="397"/>
      <c r="Q56" s="397"/>
      <c r="R56" s="397"/>
      <c r="S56" s="397"/>
      <c r="T56" s="397"/>
      <c r="U56" s="397"/>
      <c r="V56" s="397"/>
      <c r="W56" s="397"/>
      <c r="X56" s="397"/>
      <c r="Y56" s="397"/>
      <c r="Z56" s="397"/>
      <c r="AA56" s="397"/>
      <c r="AB56" s="397"/>
      <c r="AC56" s="397"/>
      <c r="AD56" s="397"/>
      <c r="AE56" s="397"/>
      <c r="AF56" s="397"/>
      <c r="AG56" s="397"/>
      <c r="AH56" s="397"/>
      <c r="AI56" s="397"/>
      <c r="AJ56" s="397"/>
      <c r="AK56" s="397"/>
      <c r="AL56" s="397"/>
      <c r="AM56" s="397"/>
      <c r="AN56" s="397"/>
      <c r="AO56" s="397"/>
      <c r="AP56" s="397"/>
      <c r="AQ56" s="397"/>
      <c r="AR56" s="397"/>
      <c r="AS56" s="397"/>
      <c r="AT56" s="397"/>
      <c r="AU56" s="397"/>
      <c r="AV56" s="397"/>
      <c r="AW56" s="397"/>
      <c r="AX56" s="397"/>
      <c r="AY56" s="397"/>
      <c r="AZ56" s="397"/>
      <c r="BA56" s="397"/>
      <c r="BB56" s="397"/>
      <c r="BC56" s="397"/>
      <c r="BD56" s="397"/>
      <c r="BE56" s="397"/>
      <c r="BF56" s="397"/>
      <c r="BG56" s="397"/>
      <c r="BH56" s="397"/>
      <c r="BI56" s="401"/>
    </row>
    <row r="57" spans="2:64" ht="15.75" customHeight="1" thickBot="1">
      <c r="B57" s="398"/>
      <c r="C57" s="399"/>
      <c r="D57" s="399"/>
      <c r="E57" s="399"/>
      <c r="F57" s="399"/>
      <c r="G57" s="399"/>
      <c r="H57" s="399"/>
      <c r="I57" s="399"/>
      <c r="J57" s="399"/>
      <c r="K57" s="399"/>
      <c r="L57" s="399"/>
      <c r="M57" s="399"/>
      <c r="N57" s="399"/>
      <c r="O57" s="399"/>
      <c r="P57" s="399"/>
      <c r="Q57" s="399"/>
      <c r="R57" s="399"/>
      <c r="S57" s="399"/>
      <c r="T57" s="399"/>
      <c r="U57" s="399"/>
      <c r="V57" s="399"/>
      <c r="W57" s="399"/>
      <c r="X57" s="399"/>
      <c r="Y57" s="399"/>
      <c r="Z57" s="399"/>
      <c r="AA57" s="399"/>
      <c r="AB57" s="399"/>
      <c r="AC57" s="399"/>
      <c r="AD57" s="399"/>
      <c r="AE57" s="399"/>
      <c r="AF57" s="399"/>
      <c r="AG57" s="399"/>
      <c r="AH57" s="399"/>
      <c r="AI57" s="399"/>
      <c r="AJ57" s="399"/>
      <c r="AK57" s="399"/>
      <c r="AL57" s="399"/>
      <c r="AM57" s="399"/>
      <c r="AN57" s="399"/>
      <c r="AO57" s="399"/>
      <c r="AP57" s="399"/>
      <c r="AQ57" s="399"/>
      <c r="AR57" s="399"/>
      <c r="AS57" s="399"/>
      <c r="AT57" s="399"/>
      <c r="AU57" s="399"/>
      <c r="AV57" s="399"/>
      <c r="AW57" s="399"/>
      <c r="AX57" s="399"/>
      <c r="AY57" s="399"/>
      <c r="AZ57" s="399"/>
      <c r="BA57" s="399"/>
      <c r="BB57" s="399"/>
      <c r="BC57" s="399"/>
      <c r="BD57" s="399"/>
      <c r="BE57" s="399"/>
      <c r="BF57" s="399"/>
      <c r="BG57" s="399"/>
      <c r="BH57" s="399"/>
      <c r="BI57" s="402"/>
    </row>
    <row r="58" spans="2:64" ht="16.5" customHeight="1" thickTop="1" thickBot="1">
      <c r="B58" s="403" t="s">
        <v>182</v>
      </c>
      <c r="C58" s="403"/>
      <c r="D58" s="403"/>
      <c r="E58" s="403"/>
      <c r="F58" s="403"/>
      <c r="G58" s="403"/>
      <c r="H58" s="403"/>
      <c r="I58" s="403"/>
      <c r="J58" s="403"/>
      <c r="K58" s="403"/>
      <c r="L58" s="403"/>
      <c r="M58" s="403"/>
      <c r="N58" s="403"/>
      <c r="O58" s="403"/>
      <c r="P58" s="403"/>
      <c r="Q58" s="403"/>
      <c r="R58" s="403"/>
      <c r="S58" s="403"/>
      <c r="T58" s="403"/>
      <c r="U58" s="403"/>
      <c r="V58" s="403"/>
      <c r="W58" s="403"/>
      <c r="X58" s="403"/>
      <c r="Y58" s="403"/>
      <c r="Z58" s="403"/>
      <c r="AA58" s="403"/>
      <c r="AB58" s="403"/>
      <c r="AC58" s="403"/>
      <c r="AD58" s="403"/>
      <c r="AE58" s="403"/>
      <c r="AF58" s="403"/>
      <c r="AG58" s="403"/>
      <c r="AH58" s="403"/>
      <c r="AI58" s="403"/>
      <c r="AJ58" s="403"/>
      <c r="AK58" s="403"/>
      <c r="AL58" s="403"/>
      <c r="AM58" s="403"/>
      <c r="AN58" s="403"/>
      <c r="AO58" s="403"/>
      <c r="AP58" s="403"/>
      <c r="AQ58" s="403"/>
      <c r="AR58" s="403"/>
      <c r="AS58" s="403"/>
      <c r="AT58" s="403"/>
      <c r="AU58" s="403"/>
      <c r="AV58" s="403"/>
      <c r="AW58" s="403"/>
      <c r="AX58" s="403"/>
      <c r="AY58" s="403"/>
      <c r="AZ58" s="403"/>
      <c r="BA58" s="403"/>
      <c r="BB58" s="403"/>
      <c r="BC58" s="403"/>
      <c r="BD58" s="403"/>
      <c r="BE58" s="403"/>
      <c r="BF58" s="403"/>
      <c r="BG58" s="403"/>
      <c r="BH58" s="403"/>
      <c r="BI58" s="403"/>
    </row>
    <row r="59" spans="2:64" ht="16.5" customHeight="1" thickTop="1" thickBot="1">
      <c r="B59" s="404"/>
      <c r="C59" s="404"/>
      <c r="D59" s="404"/>
      <c r="E59" s="404"/>
      <c r="F59" s="404"/>
      <c r="G59" s="404"/>
      <c r="H59" s="404"/>
      <c r="I59" s="404"/>
      <c r="J59" s="404"/>
      <c r="K59" s="404"/>
      <c r="L59" s="404"/>
      <c r="M59" s="404"/>
      <c r="N59" s="404"/>
      <c r="O59" s="404"/>
      <c r="P59" s="404"/>
      <c r="Q59" s="404"/>
      <c r="R59" s="404"/>
      <c r="S59" s="404"/>
      <c r="T59" s="404"/>
      <c r="U59" s="404"/>
      <c r="V59" s="404"/>
      <c r="W59" s="404"/>
      <c r="X59" s="404"/>
      <c r="Y59" s="404"/>
      <c r="Z59" s="404"/>
      <c r="AA59" s="404"/>
      <c r="AB59" s="404"/>
      <c r="AC59" s="404"/>
      <c r="AD59" s="404"/>
      <c r="AE59" s="404"/>
      <c r="AF59" s="404"/>
      <c r="AG59" s="404"/>
      <c r="AH59" s="404"/>
      <c r="AI59" s="404"/>
      <c r="AJ59" s="404"/>
      <c r="AK59" s="404"/>
      <c r="AL59" s="404"/>
      <c r="AM59" s="404"/>
      <c r="AN59" s="404"/>
      <c r="AO59" s="404"/>
      <c r="AP59" s="404"/>
      <c r="AQ59" s="404"/>
      <c r="AR59" s="404"/>
      <c r="AS59" s="404"/>
      <c r="AT59" s="404"/>
      <c r="AU59" s="404"/>
      <c r="AV59" s="404"/>
      <c r="AW59" s="404"/>
      <c r="AX59" s="404"/>
      <c r="AY59" s="404"/>
      <c r="AZ59" s="404"/>
      <c r="BA59" s="404"/>
      <c r="BB59" s="404"/>
      <c r="BC59" s="404"/>
      <c r="BD59" s="404"/>
      <c r="BE59" s="404"/>
      <c r="BF59" s="404"/>
      <c r="BG59" s="404"/>
      <c r="BH59" s="404"/>
      <c r="BI59" s="404"/>
    </row>
    <row r="60" spans="2:64" ht="15" customHeight="1" thickTop="1" thickBot="1">
      <c r="B60" s="209" t="s">
        <v>38</v>
      </c>
      <c r="C60" s="210"/>
      <c r="D60" s="210"/>
      <c r="E60" s="210"/>
      <c r="F60" s="210"/>
      <c r="G60" s="210"/>
      <c r="H60" s="210"/>
      <c r="I60" s="210"/>
      <c r="J60" s="210"/>
      <c r="K60" s="210"/>
      <c r="L60" s="211"/>
      <c r="M60" s="405">
        <v>0.25</v>
      </c>
      <c r="N60" s="182"/>
      <c r="O60" s="182"/>
      <c r="P60" s="182"/>
      <c r="Q60" s="405">
        <v>0.45833333333333331</v>
      </c>
      <c r="R60" s="182"/>
      <c r="S60" s="182"/>
      <c r="T60" s="182"/>
      <c r="U60" s="405">
        <v>0.625</v>
      </c>
      <c r="V60" s="182"/>
      <c r="W60" s="182"/>
      <c r="X60" s="182"/>
      <c r="Y60" s="406" t="s">
        <v>131</v>
      </c>
      <c r="Z60" s="406"/>
      <c r="AA60" s="406"/>
      <c r="AB60" s="406"/>
      <c r="AC60" s="405" t="s">
        <v>39</v>
      </c>
      <c r="AD60" s="182"/>
      <c r="AE60" s="182"/>
      <c r="AF60" s="182"/>
      <c r="AG60" s="182" t="s">
        <v>40</v>
      </c>
      <c r="AH60" s="182"/>
      <c r="AI60" s="182"/>
      <c r="AJ60" s="182"/>
      <c r="AK60" s="182"/>
      <c r="AL60" s="182"/>
      <c r="AM60" s="182"/>
      <c r="AN60" s="182"/>
      <c r="AO60" s="182"/>
      <c r="AP60" s="182" t="s">
        <v>41</v>
      </c>
      <c r="AQ60" s="182"/>
      <c r="AR60" s="182"/>
      <c r="AS60" s="182"/>
      <c r="AT60" s="170" t="s">
        <v>42</v>
      </c>
      <c r="AU60" s="170"/>
      <c r="AV60" s="170"/>
      <c r="AW60" s="182" t="s">
        <v>43</v>
      </c>
      <c r="AX60" s="182"/>
      <c r="AY60" s="182"/>
      <c r="AZ60" s="182"/>
      <c r="BA60" s="182"/>
      <c r="BB60" s="182"/>
      <c r="BC60" s="58" t="s">
        <v>44</v>
      </c>
      <c r="BD60" s="60"/>
      <c r="BE60" s="387" t="s">
        <v>45</v>
      </c>
      <c r="BF60" s="388"/>
      <c r="BG60" s="182" t="s">
        <v>46</v>
      </c>
      <c r="BH60" s="182"/>
      <c r="BI60" s="182"/>
      <c r="BJ60" s="386" t="s">
        <v>255</v>
      </c>
      <c r="BK60" s="386"/>
      <c r="BL60" s="386"/>
    </row>
    <row r="61" spans="2:64" ht="15" customHeight="1" thickTop="1" thickBot="1">
      <c r="B61" s="212"/>
      <c r="C61" s="213"/>
      <c r="D61" s="213"/>
      <c r="E61" s="213"/>
      <c r="F61" s="213"/>
      <c r="G61" s="213"/>
      <c r="H61" s="213"/>
      <c r="I61" s="213"/>
      <c r="J61" s="213"/>
      <c r="K61" s="213"/>
      <c r="L61" s="214"/>
      <c r="M61" s="182"/>
      <c r="N61" s="182"/>
      <c r="O61" s="182"/>
      <c r="P61" s="182"/>
      <c r="Q61" s="182"/>
      <c r="R61" s="182"/>
      <c r="S61" s="182"/>
      <c r="T61" s="182"/>
      <c r="U61" s="182"/>
      <c r="V61" s="182"/>
      <c r="W61" s="182"/>
      <c r="X61" s="182"/>
      <c r="Y61" s="406"/>
      <c r="Z61" s="406"/>
      <c r="AA61" s="406"/>
      <c r="AB61" s="406"/>
      <c r="AC61" s="182"/>
      <c r="AD61" s="182"/>
      <c r="AE61" s="182"/>
      <c r="AF61" s="182"/>
      <c r="AG61" s="182"/>
      <c r="AH61" s="182"/>
      <c r="AI61" s="182"/>
      <c r="AJ61" s="182"/>
      <c r="AK61" s="182"/>
      <c r="AL61" s="182"/>
      <c r="AM61" s="182"/>
      <c r="AN61" s="182"/>
      <c r="AO61" s="182"/>
      <c r="AP61" s="182"/>
      <c r="AQ61" s="182"/>
      <c r="AR61" s="182"/>
      <c r="AS61" s="182"/>
      <c r="AT61" s="170"/>
      <c r="AU61" s="170"/>
      <c r="AV61" s="170"/>
      <c r="AW61" s="182"/>
      <c r="AX61" s="182"/>
      <c r="AY61" s="182"/>
      <c r="AZ61" s="182"/>
      <c r="BA61" s="182"/>
      <c r="BB61" s="182"/>
      <c r="BC61" s="61"/>
      <c r="BD61" s="63"/>
      <c r="BE61" s="389"/>
      <c r="BF61" s="390"/>
      <c r="BG61" s="182"/>
      <c r="BH61" s="182"/>
      <c r="BI61" s="182"/>
      <c r="BJ61" s="386"/>
      <c r="BK61" s="386"/>
      <c r="BL61" s="386"/>
    </row>
    <row r="62" spans="2:64" ht="15" customHeight="1" thickTop="1" thickBot="1">
      <c r="B62" s="215"/>
      <c r="C62" s="216"/>
      <c r="D62" s="216"/>
      <c r="E62" s="216"/>
      <c r="F62" s="216"/>
      <c r="G62" s="216"/>
      <c r="H62" s="216"/>
      <c r="I62" s="216"/>
      <c r="J62" s="216"/>
      <c r="K62" s="216"/>
      <c r="L62" s="217"/>
      <c r="M62" s="182"/>
      <c r="N62" s="182"/>
      <c r="O62" s="182"/>
      <c r="P62" s="182"/>
      <c r="Q62" s="182"/>
      <c r="R62" s="182"/>
      <c r="S62" s="182"/>
      <c r="T62" s="182"/>
      <c r="U62" s="182"/>
      <c r="V62" s="182"/>
      <c r="W62" s="182"/>
      <c r="X62" s="182"/>
      <c r="Y62" s="406"/>
      <c r="Z62" s="406"/>
      <c r="AA62" s="406"/>
      <c r="AB62" s="406"/>
      <c r="AC62" s="182"/>
      <c r="AD62" s="182"/>
      <c r="AE62" s="182"/>
      <c r="AF62" s="182"/>
      <c r="AG62" s="182"/>
      <c r="AH62" s="182"/>
      <c r="AI62" s="182"/>
      <c r="AJ62" s="182"/>
      <c r="AK62" s="182"/>
      <c r="AL62" s="182"/>
      <c r="AM62" s="182"/>
      <c r="AN62" s="182"/>
      <c r="AO62" s="182"/>
      <c r="AP62" s="182"/>
      <c r="AQ62" s="182"/>
      <c r="AR62" s="182"/>
      <c r="AS62" s="182"/>
      <c r="AT62" s="170"/>
      <c r="AU62" s="170"/>
      <c r="AV62" s="170"/>
      <c r="AW62" s="182"/>
      <c r="AX62" s="182"/>
      <c r="AY62" s="182"/>
      <c r="AZ62" s="182"/>
      <c r="BA62" s="182"/>
      <c r="BB62" s="182"/>
      <c r="BC62" s="61"/>
      <c r="BD62" s="63"/>
      <c r="BE62" s="389"/>
      <c r="BF62" s="390"/>
      <c r="BG62" s="182"/>
      <c r="BH62" s="182"/>
      <c r="BI62" s="182"/>
      <c r="BJ62" s="386"/>
      <c r="BK62" s="386"/>
      <c r="BL62" s="386"/>
    </row>
    <row r="63" spans="2:64" ht="15" customHeight="1" thickTop="1" thickBot="1">
      <c r="B63" s="209" t="s">
        <v>47</v>
      </c>
      <c r="C63" s="210"/>
      <c r="D63" s="210"/>
      <c r="E63" s="210"/>
      <c r="F63" s="210"/>
      <c r="G63" s="210"/>
      <c r="H63" s="210"/>
      <c r="I63" s="210"/>
      <c r="J63" s="210"/>
      <c r="K63" s="210"/>
      <c r="L63" s="211"/>
      <c r="M63" s="194" t="s">
        <v>183</v>
      </c>
      <c r="N63" s="219"/>
      <c r="O63" s="219"/>
      <c r="P63" s="195"/>
      <c r="Q63" s="194" t="s">
        <v>183</v>
      </c>
      <c r="R63" s="219"/>
      <c r="S63" s="219"/>
      <c r="T63" s="195"/>
      <c r="U63" s="194" t="s">
        <v>183</v>
      </c>
      <c r="V63" s="219"/>
      <c r="W63" s="219"/>
      <c r="X63" s="195"/>
      <c r="Y63" s="194" t="s">
        <v>183</v>
      </c>
      <c r="Z63" s="219"/>
      <c r="AA63" s="219"/>
      <c r="AB63" s="195"/>
      <c r="AC63" s="188" t="s">
        <v>129</v>
      </c>
      <c r="AD63" s="241"/>
      <c r="AE63" s="241"/>
      <c r="AF63" s="189"/>
      <c r="AG63" s="182"/>
      <c r="AH63" s="182"/>
      <c r="AI63" s="182"/>
      <c r="AJ63" s="182"/>
      <c r="AK63" s="182"/>
      <c r="AL63" s="182"/>
      <c r="AM63" s="182"/>
      <c r="AN63" s="182"/>
      <c r="AO63" s="182"/>
      <c r="AP63" s="182"/>
      <c r="AQ63" s="182"/>
      <c r="AR63" s="182"/>
      <c r="AS63" s="182"/>
      <c r="AT63" s="170"/>
      <c r="AU63" s="170"/>
      <c r="AV63" s="170"/>
      <c r="AW63" s="182" t="s">
        <v>48</v>
      </c>
      <c r="AX63" s="182"/>
      <c r="AY63" s="182" t="s">
        <v>49</v>
      </c>
      <c r="AZ63" s="182"/>
      <c r="BA63" s="182" t="s">
        <v>50</v>
      </c>
      <c r="BB63" s="182"/>
      <c r="BC63" s="61"/>
      <c r="BD63" s="63"/>
      <c r="BE63" s="389"/>
      <c r="BF63" s="390"/>
      <c r="BG63" s="182"/>
      <c r="BH63" s="182"/>
      <c r="BI63" s="182"/>
      <c r="BJ63" s="386"/>
      <c r="BK63" s="386"/>
      <c r="BL63" s="386"/>
    </row>
    <row r="64" spans="2:64" ht="15.75" customHeight="1" thickTop="1" thickBot="1">
      <c r="B64" s="212"/>
      <c r="C64" s="213"/>
      <c r="D64" s="213"/>
      <c r="E64" s="213"/>
      <c r="F64" s="213"/>
      <c r="G64" s="213"/>
      <c r="H64" s="213"/>
      <c r="I64" s="213"/>
      <c r="J64" s="213"/>
      <c r="K64" s="213"/>
      <c r="L64" s="214"/>
      <c r="M64" s="196"/>
      <c r="N64" s="220"/>
      <c r="O64" s="220"/>
      <c r="P64" s="197"/>
      <c r="Q64" s="196"/>
      <c r="R64" s="220"/>
      <c r="S64" s="220"/>
      <c r="T64" s="197"/>
      <c r="U64" s="196"/>
      <c r="V64" s="220"/>
      <c r="W64" s="220"/>
      <c r="X64" s="197"/>
      <c r="Y64" s="196"/>
      <c r="Z64" s="220"/>
      <c r="AA64" s="220"/>
      <c r="AB64" s="197"/>
      <c r="AC64" s="190"/>
      <c r="AD64" s="242"/>
      <c r="AE64" s="242"/>
      <c r="AF64" s="191"/>
      <c r="AG64" s="182"/>
      <c r="AH64" s="182"/>
      <c r="AI64" s="182"/>
      <c r="AJ64" s="182"/>
      <c r="AK64" s="182"/>
      <c r="AL64" s="182"/>
      <c r="AM64" s="182"/>
      <c r="AN64" s="182"/>
      <c r="AO64" s="182"/>
      <c r="AP64" s="182"/>
      <c r="AQ64" s="182"/>
      <c r="AR64" s="182"/>
      <c r="AS64" s="182"/>
      <c r="AT64" s="170"/>
      <c r="AU64" s="170"/>
      <c r="AV64" s="170"/>
      <c r="AW64" s="182"/>
      <c r="AX64" s="182"/>
      <c r="AY64" s="182"/>
      <c r="AZ64" s="182"/>
      <c r="BA64" s="182"/>
      <c r="BB64" s="182"/>
      <c r="BC64" s="61"/>
      <c r="BD64" s="63"/>
      <c r="BE64" s="389"/>
      <c r="BF64" s="390"/>
      <c r="BG64" s="182"/>
      <c r="BH64" s="182"/>
      <c r="BI64" s="393"/>
      <c r="BJ64" s="386"/>
      <c r="BK64" s="386"/>
      <c r="BL64" s="386"/>
    </row>
    <row r="65" spans="2:66" ht="15" customHeight="1" thickTop="1" thickBot="1">
      <c r="B65" s="215"/>
      <c r="C65" s="216"/>
      <c r="D65" s="216"/>
      <c r="E65" s="216"/>
      <c r="F65" s="216"/>
      <c r="G65" s="216"/>
      <c r="H65" s="216"/>
      <c r="I65" s="216"/>
      <c r="J65" s="216"/>
      <c r="K65" s="216"/>
      <c r="L65" s="217"/>
      <c r="M65" s="198"/>
      <c r="N65" s="221"/>
      <c r="O65" s="221"/>
      <c r="P65" s="199"/>
      <c r="Q65" s="198"/>
      <c r="R65" s="221"/>
      <c r="S65" s="221"/>
      <c r="T65" s="199"/>
      <c r="U65" s="198"/>
      <c r="V65" s="221"/>
      <c r="W65" s="221"/>
      <c r="X65" s="199"/>
      <c r="Y65" s="198"/>
      <c r="Z65" s="221"/>
      <c r="AA65" s="221"/>
      <c r="AB65" s="199"/>
      <c r="AC65" s="192"/>
      <c r="AD65" s="243"/>
      <c r="AE65" s="243"/>
      <c r="AF65" s="193"/>
      <c r="AG65" s="182"/>
      <c r="AH65" s="182"/>
      <c r="AI65" s="182"/>
      <c r="AJ65" s="182"/>
      <c r="AK65" s="182"/>
      <c r="AL65" s="182"/>
      <c r="AM65" s="182"/>
      <c r="AN65" s="182"/>
      <c r="AO65" s="182"/>
      <c r="AP65" s="182"/>
      <c r="AQ65" s="182"/>
      <c r="AR65" s="182"/>
      <c r="AS65" s="182"/>
      <c r="AT65" s="170"/>
      <c r="AU65" s="170"/>
      <c r="AV65" s="170"/>
      <c r="AW65" s="182"/>
      <c r="AX65" s="182"/>
      <c r="AY65" s="182"/>
      <c r="AZ65" s="182"/>
      <c r="BA65" s="182"/>
      <c r="BB65" s="182"/>
      <c r="BC65" s="64"/>
      <c r="BD65" s="66"/>
      <c r="BE65" s="391"/>
      <c r="BF65" s="392"/>
      <c r="BG65" s="182"/>
      <c r="BH65" s="182"/>
      <c r="BI65" s="393"/>
      <c r="BJ65" s="386"/>
      <c r="BK65" s="386"/>
      <c r="BL65" s="386"/>
      <c r="BN65" s="2"/>
    </row>
    <row r="66" spans="2:66" ht="15" customHeight="1" thickTop="1">
      <c r="B66" s="209" t="s">
        <v>138</v>
      </c>
      <c r="C66" s="210"/>
      <c r="D66" s="210"/>
      <c r="E66" s="210"/>
      <c r="F66" s="210"/>
      <c r="G66" s="210"/>
      <c r="H66" s="210"/>
      <c r="I66" s="210"/>
      <c r="J66" s="210"/>
      <c r="K66" s="210"/>
      <c r="L66" s="211"/>
      <c r="M66" s="497">
        <v>1066</v>
      </c>
      <c r="N66" s="498"/>
      <c r="O66" s="498"/>
      <c r="P66" s="499"/>
      <c r="Q66" s="194">
        <v>1066</v>
      </c>
      <c r="R66" s="219"/>
      <c r="S66" s="219"/>
      <c r="T66" s="195"/>
      <c r="U66" s="194">
        <v>1066</v>
      </c>
      <c r="V66" s="219"/>
      <c r="W66" s="219"/>
      <c r="X66" s="195"/>
      <c r="Y66" s="194">
        <v>1066</v>
      </c>
      <c r="Z66" s="219"/>
      <c r="AA66" s="219"/>
      <c r="AB66" s="195"/>
      <c r="AC66" s="188" t="s">
        <v>129</v>
      </c>
      <c r="AD66" s="241"/>
      <c r="AE66" s="241"/>
      <c r="AF66" s="189"/>
      <c r="AG66" s="323" t="s">
        <v>254</v>
      </c>
      <c r="AH66" s="324"/>
      <c r="AI66" s="324"/>
      <c r="AJ66" s="324"/>
      <c r="AK66" s="324"/>
      <c r="AL66" s="324"/>
      <c r="AM66" s="324"/>
      <c r="AN66" s="324"/>
      <c r="AO66" s="325"/>
      <c r="AP66" s="200" t="s">
        <v>128</v>
      </c>
      <c r="AQ66" s="206"/>
      <c r="AR66" s="206"/>
      <c r="AS66" s="201"/>
      <c r="AT66" s="200">
        <f>'19.02'!AT66+AY66</f>
        <v>33</v>
      </c>
      <c r="AU66" s="206"/>
      <c r="AV66" s="201"/>
      <c r="AW66" s="188">
        <f>'19.02'!BG66</f>
        <v>11</v>
      </c>
      <c r="AX66" s="189"/>
      <c r="AY66" s="188"/>
      <c r="AZ66" s="189"/>
      <c r="BA66" s="200"/>
      <c r="BB66" s="201"/>
      <c r="BC66" s="269">
        <f>'19.02'!BC66+BA66</f>
        <v>11</v>
      </c>
      <c r="BD66" s="270"/>
      <c r="BE66" s="200">
        <f>'19.02'!BE66+BA66</f>
        <v>22</v>
      </c>
      <c r="BF66" s="201"/>
      <c r="BG66" s="200">
        <f>AT66-BE66</f>
        <v>11</v>
      </c>
      <c r="BH66" s="206"/>
      <c r="BI66" s="201"/>
      <c r="BJ66" s="254">
        <f>((LEFT(AP66,FIND(" ",AP66)-1)*BC66)/$S$279)</f>
        <v>84.615384615384613</v>
      </c>
      <c r="BK66" s="255"/>
      <c r="BL66" s="256"/>
      <c r="BN66" s="2"/>
    </row>
    <row r="67" spans="2:66" ht="15" customHeight="1">
      <c r="B67" s="212"/>
      <c r="C67" s="213"/>
      <c r="D67" s="213"/>
      <c r="E67" s="213"/>
      <c r="F67" s="213"/>
      <c r="G67" s="213"/>
      <c r="H67" s="213"/>
      <c r="I67" s="213"/>
      <c r="J67" s="213"/>
      <c r="K67" s="213"/>
      <c r="L67" s="214"/>
      <c r="M67" s="500"/>
      <c r="N67" s="501"/>
      <c r="O67" s="501"/>
      <c r="P67" s="502"/>
      <c r="Q67" s="196"/>
      <c r="R67" s="220"/>
      <c r="S67" s="220"/>
      <c r="T67" s="197"/>
      <c r="U67" s="196"/>
      <c r="V67" s="220"/>
      <c r="W67" s="220"/>
      <c r="X67" s="197"/>
      <c r="Y67" s="196"/>
      <c r="Z67" s="220"/>
      <c r="AA67" s="220"/>
      <c r="AB67" s="197"/>
      <c r="AC67" s="190"/>
      <c r="AD67" s="242"/>
      <c r="AE67" s="242"/>
      <c r="AF67" s="191"/>
      <c r="AG67" s="326"/>
      <c r="AH67" s="327"/>
      <c r="AI67" s="327"/>
      <c r="AJ67" s="327"/>
      <c r="AK67" s="327"/>
      <c r="AL67" s="327"/>
      <c r="AM67" s="327"/>
      <c r="AN67" s="327"/>
      <c r="AO67" s="328"/>
      <c r="AP67" s="202"/>
      <c r="AQ67" s="207"/>
      <c r="AR67" s="207"/>
      <c r="AS67" s="203"/>
      <c r="AT67" s="202"/>
      <c r="AU67" s="207"/>
      <c r="AV67" s="203"/>
      <c r="AW67" s="190"/>
      <c r="AX67" s="191"/>
      <c r="AY67" s="190"/>
      <c r="AZ67" s="191"/>
      <c r="BA67" s="202"/>
      <c r="BB67" s="203"/>
      <c r="BC67" s="271"/>
      <c r="BD67" s="272"/>
      <c r="BE67" s="202"/>
      <c r="BF67" s="203"/>
      <c r="BG67" s="202"/>
      <c r="BH67" s="207"/>
      <c r="BI67" s="203"/>
      <c r="BJ67" s="257"/>
      <c r="BK67" s="258"/>
      <c r="BL67" s="259"/>
      <c r="BN67" s="2"/>
    </row>
    <row r="68" spans="2:66" ht="15" customHeight="1" thickBot="1">
      <c r="B68" s="215"/>
      <c r="C68" s="216"/>
      <c r="D68" s="216"/>
      <c r="E68" s="216"/>
      <c r="F68" s="216"/>
      <c r="G68" s="216"/>
      <c r="H68" s="216"/>
      <c r="I68" s="216"/>
      <c r="J68" s="216"/>
      <c r="K68" s="216"/>
      <c r="L68" s="217"/>
      <c r="M68" s="503"/>
      <c r="N68" s="504"/>
      <c r="O68" s="504"/>
      <c r="P68" s="505"/>
      <c r="Q68" s="198"/>
      <c r="R68" s="221"/>
      <c r="S68" s="221"/>
      <c r="T68" s="199"/>
      <c r="U68" s="198"/>
      <c r="V68" s="221"/>
      <c r="W68" s="221"/>
      <c r="X68" s="199"/>
      <c r="Y68" s="198"/>
      <c r="Z68" s="221"/>
      <c r="AA68" s="221"/>
      <c r="AB68" s="199"/>
      <c r="AC68" s="192"/>
      <c r="AD68" s="243"/>
      <c r="AE68" s="243"/>
      <c r="AF68" s="193"/>
      <c r="AG68" s="329"/>
      <c r="AH68" s="330"/>
      <c r="AI68" s="330"/>
      <c r="AJ68" s="330"/>
      <c r="AK68" s="330"/>
      <c r="AL68" s="330"/>
      <c r="AM68" s="330"/>
      <c r="AN68" s="330"/>
      <c r="AO68" s="331"/>
      <c r="AP68" s="204"/>
      <c r="AQ68" s="208"/>
      <c r="AR68" s="208"/>
      <c r="AS68" s="205"/>
      <c r="AT68" s="204"/>
      <c r="AU68" s="208"/>
      <c r="AV68" s="205"/>
      <c r="AW68" s="192"/>
      <c r="AX68" s="193"/>
      <c r="AY68" s="192"/>
      <c r="AZ68" s="193"/>
      <c r="BA68" s="204"/>
      <c r="BB68" s="205"/>
      <c r="BC68" s="273"/>
      <c r="BD68" s="274"/>
      <c r="BE68" s="204"/>
      <c r="BF68" s="205"/>
      <c r="BG68" s="204"/>
      <c r="BH68" s="208"/>
      <c r="BI68" s="205"/>
      <c r="BJ68" s="260"/>
      <c r="BK68" s="261"/>
      <c r="BL68" s="262"/>
      <c r="BN68" s="2"/>
    </row>
    <row r="69" spans="2:66" ht="15" customHeight="1" thickTop="1">
      <c r="B69" s="341" t="s">
        <v>53</v>
      </c>
      <c r="C69" s="342"/>
      <c r="D69" s="342"/>
      <c r="E69" s="342"/>
      <c r="F69" s="342"/>
      <c r="G69" s="342"/>
      <c r="H69" s="342"/>
      <c r="I69" s="342"/>
      <c r="J69" s="342"/>
      <c r="K69" s="342"/>
      <c r="L69" s="343"/>
      <c r="M69" s="660" t="s">
        <v>339</v>
      </c>
      <c r="N69" s="661"/>
      <c r="O69" s="661"/>
      <c r="P69" s="662"/>
      <c r="Q69" s="660" t="s">
        <v>339</v>
      </c>
      <c r="R69" s="661"/>
      <c r="S69" s="661"/>
      <c r="T69" s="662"/>
      <c r="U69" s="660" t="s">
        <v>339</v>
      </c>
      <c r="V69" s="661"/>
      <c r="W69" s="661"/>
      <c r="X69" s="662"/>
      <c r="Y69" s="660" t="s">
        <v>339</v>
      </c>
      <c r="Z69" s="661"/>
      <c r="AA69" s="661"/>
      <c r="AB69" s="662"/>
      <c r="AC69" s="669" t="s">
        <v>339</v>
      </c>
      <c r="AD69" s="670"/>
      <c r="AE69" s="670"/>
      <c r="AF69" s="671"/>
      <c r="AG69" s="323" t="s">
        <v>162</v>
      </c>
      <c r="AH69" s="324"/>
      <c r="AI69" s="324"/>
      <c r="AJ69" s="324"/>
      <c r="AK69" s="324"/>
      <c r="AL69" s="324"/>
      <c r="AM69" s="324"/>
      <c r="AN69" s="324"/>
      <c r="AO69" s="325"/>
      <c r="AP69" s="269" t="s">
        <v>128</v>
      </c>
      <c r="AQ69" s="275"/>
      <c r="AR69" s="275"/>
      <c r="AS69" s="270"/>
      <c r="AT69" s="200">
        <f>'19.02'!AT69+AY69</f>
        <v>4</v>
      </c>
      <c r="AU69" s="206"/>
      <c r="AV69" s="201"/>
      <c r="AW69" s="188">
        <f>'19.02'!BG69</f>
        <v>4</v>
      </c>
      <c r="AX69" s="189"/>
      <c r="AY69" s="188"/>
      <c r="AZ69" s="189"/>
      <c r="BA69" s="200"/>
      <c r="BB69" s="201"/>
      <c r="BC69" s="269">
        <f>'19.02'!BC69+BA69</f>
        <v>0</v>
      </c>
      <c r="BD69" s="270"/>
      <c r="BE69" s="200">
        <f>'19.02'!BE69+BA69</f>
        <v>0</v>
      </c>
      <c r="BF69" s="201"/>
      <c r="BG69" s="200">
        <f>AT69-BE69</f>
        <v>4</v>
      </c>
      <c r="BH69" s="206"/>
      <c r="BI69" s="201"/>
      <c r="BJ69" s="254">
        <f>((LEFT(AP69,FIND(" ",AP69)-1)*BC69)/$S$279)</f>
        <v>0</v>
      </c>
      <c r="BK69" s="255"/>
      <c r="BL69" s="256"/>
      <c r="BM69" s="1"/>
      <c r="BN69" s="2"/>
    </row>
    <row r="70" spans="2:66" ht="15.75" customHeight="1">
      <c r="B70" s="344"/>
      <c r="C70" s="345"/>
      <c r="D70" s="345"/>
      <c r="E70" s="345"/>
      <c r="F70" s="345"/>
      <c r="G70" s="345"/>
      <c r="H70" s="345"/>
      <c r="I70" s="345"/>
      <c r="J70" s="345"/>
      <c r="K70" s="345"/>
      <c r="L70" s="346"/>
      <c r="M70" s="663"/>
      <c r="N70" s="664"/>
      <c r="O70" s="664"/>
      <c r="P70" s="665"/>
      <c r="Q70" s="663"/>
      <c r="R70" s="664"/>
      <c r="S70" s="664"/>
      <c r="T70" s="665"/>
      <c r="U70" s="663"/>
      <c r="V70" s="664"/>
      <c r="W70" s="664"/>
      <c r="X70" s="665"/>
      <c r="Y70" s="663"/>
      <c r="Z70" s="664"/>
      <c r="AA70" s="664"/>
      <c r="AB70" s="665"/>
      <c r="AC70" s="672"/>
      <c r="AD70" s="673"/>
      <c r="AE70" s="673"/>
      <c r="AF70" s="674"/>
      <c r="AG70" s="326"/>
      <c r="AH70" s="327"/>
      <c r="AI70" s="327"/>
      <c r="AJ70" s="327"/>
      <c r="AK70" s="327"/>
      <c r="AL70" s="327"/>
      <c r="AM70" s="327"/>
      <c r="AN70" s="327"/>
      <c r="AO70" s="328"/>
      <c r="AP70" s="271"/>
      <c r="AQ70" s="276"/>
      <c r="AR70" s="276"/>
      <c r="AS70" s="272"/>
      <c r="AT70" s="202"/>
      <c r="AU70" s="207"/>
      <c r="AV70" s="203"/>
      <c r="AW70" s="190"/>
      <c r="AX70" s="191"/>
      <c r="AY70" s="190"/>
      <c r="AZ70" s="191"/>
      <c r="BA70" s="202"/>
      <c r="BB70" s="203"/>
      <c r="BC70" s="271"/>
      <c r="BD70" s="272"/>
      <c r="BE70" s="202"/>
      <c r="BF70" s="203"/>
      <c r="BG70" s="202"/>
      <c r="BH70" s="207"/>
      <c r="BI70" s="203"/>
      <c r="BJ70" s="257"/>
      <c r="BK70" s="258"/>
      <c r="BL70" s="259"/>
      <c r="BM70" s="1"/>
      <c r="BN70" s="2"/>
    </row>
    <row r="71" spans="2:66" ht="15" customHeight="1" thickBot="1">
      <c r="B71" s="347"/>
      <c r="C71" s="348"/>
      <c r="D71" s="348"/>
      <c r="E71" s="348"/>
      <c r="F71" s="348"/>
      <c r="G71" s="348"/>
      <c r="H71" s="348"/>
      <c r="I71" s="348"/>
      <c r="J71" s="348"/>
      <c r="K71" s="348"/>
      <c r="L71" s="349"/>
      <c r="M71" s="666"/>
      <c r="N71" s="667"/>
      <c r="O71" s="667"/>
      <c r="P71" s="668"/>
      <c r="Q71" s="666"/>
      <c r="R71" s="667"/>
      <c r="S71" s="667"/>
      <c r="T71" s="668"/>
      <c r="U71" s="666"/>
      <c r="V71" s="667"/>
      <c r="W71" s="667"/>
      <c r="X71" s="668"/>
      <c r="Y71" s="666"/>
      <c r="Z71" s="667"/>
      <c r="AA71" s="667"/>
      <c r="AB71" s="668"/>
      <c r="AC71" s="675"/>
      <c r="AD71" s="676"/>
      <c r="AE71" s="676"/>
      <c r="AF71" s="677"/>
      <c r="AG71" s="329"/>
      <c r="AH71" s="330"/>
      <c r="AI71" s="330"/>
      <c r="AJ71" s="330"/>
      <c r="AK71" s="330"/>
      <c r="AL71" s="330"/>
      <c r="AM71" s="330"/>
      <c r="AN71" s="330"/>
      <c r="AO71" s="331"/>
      <c r="AP71" s="273"/>
      <c r="AQ71" s="277"/>
      <c r="AR71" s="277"/>
      <c r="AS71" s="274"/>
      <c r="AT71" s="204"/>
      <c r="AU71" s="208"/>
      <c r="AV71" s="205"/>
      <c r="AW71" s="192"/>
      <c r="AX71" s="193"/>
      <c r="AY71" s="192"/>
      <c r="AZ71" s="193"/>
      <c r="BA71" s="204"/>
      <c r="BB71" s="205"/>
      <c r="BC71" s="273"/>
      <c r="BD71" s="274"/>
      <c r="BE71" s="204"/>
      <c r="BF71" s="205"/>
      <c r="BG71" s="204"/>
      <c r="BH71" s="208"/>
      <c r="BI71" s="205"/>
      <c r="BJ71" s="260"/>
      <c r="BK71" s="261"/>
      <c r="BL71" s="262"/>
      <c r="BM71" s="1"/>
      <c r="BN71" s="2"/>
    </row>
    <row r="72" spans="2:66" ht="15" customHeight="1" thickTop="1">
      <c r="B72" s="209" t="s">
        <v>253</v>
      </c>
      <c r="C72" s="210"/>
      <c r="D72" s="210"/>
      <c r="E72" s="210"/>
      <c r="F72" s="210"/>
      <c r="G72" s="210"/>
      <c r="H72" s="210"/>
      <c r="I72" s="210"/>
      <c r="J72" s="210"/>
      <c r="K72" s="210"/>
      <c r="L72" s="211"/>
      <c r="M72" s="194">
        <v>15</v>
      </c>
      <c r="N72" s="219"/>
      <c r="O72" s="219"/>
      <c r="P72" s="195"/>
      <c r="Q72" s="194">
        <v>15</v>
      </c>
      <c r="R72" s="219"/>
      <c r="S72" s="219"/>
      <c r="T72" s="195"/>
      <c r="U72" s="194">
        <v>15</v>
      </c>
      <c r="V72" s="219"/>
      <c r="W72" s="219"/>
      <c r="X72" s="195"/>
      <c r="Y72" s="194">
        <v>15</v>
      </c>
      <c r="Z72" s="219"/>
      <c r="AA72" s="219"/>
      <c r="AB72" s="195"/>
      <c r="AC72" s="188" t="s">
        <v>129</v>
      </c>
      <c r="AD72" s="241"/>
      <c r="AE72" s="241"/>
      <c r="AF72" s="189"/>
      <c r="AG72" s="323" t="s">
        <v>163</v>
      </c>
      <c r="AH72" s="324"/>
      <c r="AI72" s="324"/>
      <c r="AJ72" s="324"/>
      <c r="AK72" s="324"/>
      <c r="AL72" s="324"/>
      <c r="AM72" s="324"/>
      <c r="AN72" s="324"/>
      <c r="AO72" s="325"/>
      <c r="AP72" s="269" t="s">
        <v>128</v>
      </c>
      <c r="AQ72" s="275"/>
      <c r="AR72" s="275"/>
      <c r="AS72" s="270"/>
      <c r="AT72" s="200">
        <f>'19.02'!AT72+AY72</f>
        <v>6</v>
      </c>
      <c r="AU72" s="206"/>
      <c r="AV72" s="201"/>
      <c r="AW72" s="188">
        <f>'19.02'!BG72</f>
        <v>6</v>
      </c>
      <c r="AX72" s="189"/>
      <c r="AY72" s="593"/>
      <c r="AZ72" s="594"/>
      <c r="BA72" s="200"/>
      <c r="BB72" s="201"/>
      <c r="BC72" s="269">
        <f>'19.02'!BC72+BA72</f>
        <v>0</v>
      </c>
      <c r="BD72" s="270"/>
      <c r="BE72" s="200">
        <f>'19.02'!BE72+BA72</f>
        <v>0</v>
      </c>
      <c r="BF72" s="201"/>
      <c r="BG72" s="200">
        <f>AT72-BE72</f>
        <v>6</v>
      </c>
      <c r="BH72" s="206"/>
      <c r="BI72" s="201"/>
      <c r="BJ72" s="254">
        <f>((LEFT(AP72,FIND(" ",AP72)-1)*BC72)/$S$279)</f>
        <v>0</v>
      </c>
      <c r="BK72" s="255"/>
      <c r="BL72" s="256"/>
      <c r="BM72" s="1"/>
      <c r="BN72" s="2"/>
    </row>
    <row r="73" spans="2:66" ht="15" customHeight="1">
      <c r="B73" s="212"/>
      <c r="C73" s="213"/>
      <c r="D73" s="213"/>
      <c r="E73" s="213"/>
      <c r="F73" s="213"/>
      <c r="G73" s="213"/>
      <c r="H73" s="213"/>
      <c r="I73" s="213"/>
      <c r="J73" s="213"/>
      <c r="K73" s="213"/>
      <c r="L73" s="214"/>
      <c r="M73" s="196"/>
      <c r="N73" s="220"/>
      <c r="O73" s="220"/>
      <c r="P73" s="197"/>
      <c r="Q73" s="196"/>
      <c r="R73" s="220"/>
      <c r="S73" s="220"/>
      <c r="T73" s="197"/>
      <c r="U73" s="196"/>
      <c r="V73" s="220"/>
      <c r="W73" s="220"/>
      <c r="X73" s="197"/>
      <c r="Y73" s="196"/>
      <c r="Z73" s="220"/>
      <c r="AA73" s="220"/>
      <c r="AB73" s="197"/>
      <c r="AC73" s="190"/>
      <c r="AD73" s="242"/>
      <c r="AE73" s="242"/>
      <c r="AF73" s="191"/>
      <c r="AG73" s="326"/>
      <c r="AH73" s="327"/>
      <c r="AI73" s="327"/>
      <c r="AJ73" s="327"/>
      <c r="AK73" s="327"/>
      <c r="AL73" s="327"/>
      <c r="AM73" s="327"/>
      <c r="AN73" s="327"/>
      <c r="AO73" s="328"/>
      <c r="AP73" s="271"/>
      <c r="AQ73" s="276"/>
      <c r="AR73" s="276"/>
      <c r="AS73" s="272"/>
      <c r="AT73" s="202"/>
      <c r="AU73" s="207"/>
      <c r="AV73" s="203"/>
      <c r="AW73" s="190"/>
      <c r="AX73" s="191"/>
      <c r="AY73" s="595"/>
      <c r="AZ73" s="596"/>
      <c r="BA73" s="202"/>
      <c r="BB73" s="203"/>
      <c r="BC73" s="271"/>
      <c r="BD73" s="272"/>
      <c r="BE73" s="202"/>
      <c r="BF73" s="203"/>
      <c r="BG73" s="202"/>
      <c r="BH73" s="207"/>
      <c r="BI73" s="203"/>
      <c r="BJ73" s="257"/>
      <c r="BK73" s="258"/>
      <c r="BL73" s="259"/>
      <c r="BM73" s="1"/>
      <c r="BN73" s="2"/>
    </row>
    <row r="74" spans="2:66" ht="19.5" customHeight="1" thickBot="1">
      <c r="B74" s="215"/>
      <c r="C74" s="216"/>
      <c r="D74" s="216"/>
      <c r="E74" s="216"/>
      <c r="F74" s="216"/>
      <c r="G74" s="216"/>
      <c r="H74" s="216"/>
      <c r="I74" s="216"/>
      <c r="J74" s="216"/>
      <c r="K74" s="216"/>
      <c r="L74" s="217"/>
      <c r="M74" s="198"/>
      <c r="N74" s="221"/>
      <c r="O74" s="221"/>
      <c r="P74" s="199"/>
      <c r="Q74" s="198"/>
      <c r="R74" s="221"/>
      <c r="S74" s="221"/>
      <c r="T74" s="199"/>
      <c r="U74" s="198"/>
      <c r="V74" s="221"/>
      <c r="W74" s="221"/>
      <c r="X74" s="199"/>
      <c r="Y74" s="198"/>
      <c r="Z74" s="221"/>
      <c r="AA74" s="221"/>
      <c r="AB74" s="199"/>
      <c r="AC74" s="192"/>
      <c r="AD74" s="243"/>
      <c r="AE74" s="243"/>
      <c r="AF74" s="193"/>
      <c r="AG74" s="329"/>
      <c r="AH74" s="330"/>
      <c r="AI74" s="330"/>
      <c r="AJ74" s="330"/>
      <c r="AK74" s="330"/>
      <c r="AL74" s="330"/>
      <c r="AM74" s="330"/>
      <c r="AN74" s="330"/>
      <c r="AO74" s="331"/>
      <c r="AP74" s="273"/>
      <c r="AQ74" s="277"/>
      <c r="AR74" s="277"/>
      <c r="AS74" s="274"/>
      <c r="AT74" s="204"/>
      <c r="AU74" s="208"/>
      <c r="AV74" s="205"/>
      <c r="AW74" s="192"/>
      <c r="AX74" s="193"/>
      <c r="AY74" s="597"/>
      <c r="AZ74" s="598"/>
      <c r="BA74" s="204"/>
      <c r="BB74" s="205"/>
      <c r="BC74" s="273"/>
      <c r="BD74" s="274"/>
      <c r="BE74" s="204"/>
      <c r="BF74" s="205"/>
      <c r="BG74" s="204"/>
      <c r="BH74" s="208"/>
      <c r="BI74" s="205"/>
      <c r="BJ74" s="260"/>
      <c r="BK74" s="261"/>
      <c r="BL74" s="262"/>
      <c r="BM74" s="1"/>
      <c r="BN74" s="2"/>
    </row>
    <row r="75" spans="2:66" ht="15" customHeight="1" thickTop="1">
      <c r="B75" s="341" t="s">
        <v>252</v>
      </c>
      <c r="C75" s="342"/>
      <c r="D75" s="342"/>
      <c r="E75" s="342"/>
      <c r="F75" s="342"/>
      <c r="G75" s="342"/>
      <c r="H75" s="342"/>
      <c r="I75" s="342"/>
      <c r="J75" s="342"/>
      <c r="K75" s="342"/>
      <c r="L75" s="343"/>
      <c r="M75" s="350">
        <v>1.1599999999999999</v>
      </c>
      <c r="N75" s="351"/>
      <c r="O75" s="351"/>
      <c r="P75" s="352"/>
      <c r="Q75" s="350">
        <v>1.1599999999999999</v>
      </c>
      <c r="R75" s="219"/>
      <c r="S75" s="219"/>
      <c r="T75" s="195"/>
      <c r="U75" s="350">
        <v>1.1599999999999999</v>
      </c>
      <c r="V75" s="219"/>
      <c r="W75" s="219"/>
      <c r="X75" s="195"/>
      <c r="Y75" s="350">
        <v>1.1599999999999999</v>
      </c>
      <c r="Z75" s="219"/>
      <c r="AA75" s="219"/>
      <c r="AB75" s="195"/>
      <c r="AC75" s="296" t="s">
        <v>400</v>
      </c>
      <c r="AD75" s="297"/>
      <c r="AE75" s="297"/>
      <c r="AF75" s="298"/>
      <c r="AG75" s="323" t="s">
        <v>51</v>
      </c>
      <c r="AH75" s="324"/>
      <c r="AI75" s="324"/>
      <c r="AJ75" s="324"/>
      <c r="AK75" s="324"/>
      <c r="AL75" s="324"/>
      <c r="AM75" s="324"/>
      <c r="AN75" s="324"/>
      <c r="AO75" s="325"/>
      <c r="AP75" s="269" t="s">
        <v>52</v>
      </c>
      <c r="AQ75" s="275"/>
      <c r="AR75" s="275"/>
      <c r="AS75" s="270"/>
      <c r="AT75" s="200">
        <f>'19.02'!AT75+AY75</f>
        <v>61</v>
      </c>
      <c r="AU75" s="206"/>
      <c r="AV75" s="201"/>
      <c r="AW75" s="188">
        <f>'19.02'!BG75</f>
        <v>61</v>
      </c>
      <c r="AX75" s="189"/>
      <c r="AY75" s="188"/>
      <c r="AZ75" s="189"/>
      <c r="BA75" s="200"/>
      <c r="BB75" s="201"/>
      <c r="BC75" s="269">
        <f>'19.02'!BC75+BA75</f>
        <v>0</v>
      </c>
      <c r="BD75" s="270"/>
      <c r="BE75" s="200">
        <f>'19.02'!BE75+BA75</f>
        <v>0</v>
      </c>
      <c r="BF75" s="201"/>
      <c r="BG75" s="200">
        <f>AT75-BE75</f>
        <v>61</v>
      </c>
      <c r="BH75" s="206"/>
      <c r="BI75" s="201"/>
      <c r="BJ75" s="254">
        <f>((LEFT(AP75,FIND(" ",AP75)-1)*BC75)/$S$279)</f>
        <v>0</v>
      </c>
      <c r="BK75" s="255"/>
      <c r="BL75" s="256"/>
      <c r="BM75" s="1"/>
      <c r="BN75" s="2"/>
    </row>
    <row r="76" spans="2:66" ht="15" customHeight="1">
      <c r="B76" s="344"/>
      <c r="C76" s="345"/>
      <c r="D76" s="345"/>
      <c r="E76" s="345"/>
      <c r="F76" s="345"/>
      <c r="G76" s="345"/>
      <c r="H76" s="345"/>
      <c r="I76" s="345"/>
      <c r="J76" s="345"/>
      <c r="K76" s="345"/>
      <c r="L76" s="346"/>
      <c r="M76" s="353"/>
      <c r="N76" s="354"/>
      <c r="O76" s="354"/>
      <c r="P76" s="355"/>
      <c r="Q76" s="196"/>
      <c r="R76" s="220"/>
      <c r="S76" s="220"/>
      <c r="T76" s="197"/>
      <c r="U76" s="196"/>
      <c r="V76" s="220"/>
      <c r="W76" s="220"/>
      <c r="X76" s="197"/>
      <c r="Y76" s="196"/>
      <c r="Z76" s="220"/>
      <c r="AA76" s="220"/>
      <c r="AB76" s="197"/>
      <c r="AC76" s="299"/>
      <c r="AD76" s="300"/>
      <c r="AE76" s="300"/>
      <c r="AF76" s="301"/>
      <c r="AG76" s="326"/>
      <c r="AH76" s="327"/>
      <c r="AI76" s="327"/>
      <c r="AJ76" s="327"/>
      <c r="AK76" s="327"/>
      <c r="AL76" s="327"/>
      <c r="AM76" s="327"/>
      <c r="AN76" s="327"/>
      <c r="AO76" s="328"/>
      <c r="AP76" s="271"/>
      <c r="AQ76" s="276"/>
      <c r="AR76" s="276"/>
      <c r="AS76" s="272"/>
      <c r="AT76" s="202"/>
      <c r="AU76" s="207"/>
      <c r="AV76" s="203"/>
      <c r="AW76" s="190"/>
      <c r="AX76" s="191"/>
      <c r="AY76" s="190"/>
      <c r="AZ76" s="191"/>
      <c r="BA76" s="202"/>
      <c r="BB76" s="203"/>
      <c r="BC76" s="271"/>
      <c r="BD76" s="272"/>
      <c r="BE76" s="202"/>
      <c r="BF76" s="203"/>
      <c r="BG76" s="202"/>
      <c r="BH76" s="207"/>
      <c r="BI76" s="203"/>
      <c r="BJ76" s="257"/>
      <c r="BK76" s="258"/>
      <c r="BL76" s="259"/>
      <c r="BM76" s="1"/>
      <c r="BN76" s="2"/>
    </row>
    <row r="77" spans="2:66" ht="15" customHeight="1" thickBot="1">
      <c r="B77" s="347"/>
      <c r="C77" s="348"/>
      <c r="D77" s="348"/>
      <c r="E77" s="348"/>
      <c r="F77" s="348"/>
      <c r="G77" s="348"/>
      <c r="H77" s="348"/>
      <c r="I77" s="348"/>
      <c r="J77" s="348"/>
      <c r="K77" s="348"/>
      <c r="L77" s="349"/>
      <c r="M77" s="356"/>
      <c r="N77" s="357"/>
      <c r="O77" s="357"/>
      <c r="P77" s="358"/>
      <c r="Q77" s="198"/>
      <c r="R77" s="221"/>
      <c r="S77" s="221"/>
      <c r="T77" s="199"/>
      <c r="U77" s="198"/>
      <c r="V77" s="221"/>
      <c r="W77" s="221"/>
      <c r="X77" s="199"/>
      <c r="Y77" s="198"/>
      <c r="Z77" s="221"/>
      <c r="AA77" s="221"/>
      <c r="AB77" s="199"/>
      <c r="AC77" s="302"/>
      <c r="AD77" s="303"/>
      <c r="AE77" s="303"/>
      <c r="AF77" s="304"/>
      <c r="AG77" s="329"/>
      <c r="AH77" s="330"/>
      <c r="AI77" s="330"/>
      <c r="AJ77" s="330"/>
      <c r="AK77" s="330"/>
      <c r="AL77" s="330"/>
      <c r="AM77" s="330"/>
      <c r="AN77" s="330"/>
      <c r="AO77" s="331"/>
      <c r="AP77" s="273"/>
      <c r="AQ77" s="277"/>
      <c r="AR77" s="277"/>
      <c r="AS77" s="274"/>
      <c r="AT77" s="204"/>
      <c r="AU77" s="208"/>
      <c r="AV77" s="205"/>
      <c r="AW77" s="192"/>
      <c r="AX77" s="193"/>
      <c r="AY77" s="192"/>
      <c r="AZ77" s="193"/>
      <c r="BA77" s="204"/>
      <c r="BB77" s="205"/>
      <c r="BC77" s="273"/>
      <c r="BD77" s="274"/>
      <c r="BE77" s="204"/>
      <c r="BF77" s="205"/>
      <c r="BG77" s="204"/>
      <c r="BH77" s="208"/>
      <c r="BI77" s="205"/>
      <c r="BJ77" s="260"/>
      <c r="BK77" s="261"/>
      <c r="BL77" s="262"/>
      <c r="BM77" s="1"/>
      <c r="BN77" s="2"/>
    </row>
    <row r="78" spans="2:66" ht="15" customHeight="1" thickTop="1">
      <c r="B78" s="209" t="s">
        <v>251</v>
      </c>
      <c r="C78" s="210"/>
      <c r="D78" s="210"/>
      <c r="E78" s="210"/>
      <c r="F78" s="210"/>
      <c r="G78" s="210"/>
      <c r="H78" s="210"/>
      <c r="I78" s="210"/>
      <c r="J78" s="210"/>
      <c r="K78" s="210"/>
      <c r="L78" s="211"/>
      <c r="M78" s="575">
        <v>53</v>
      </c>
      <c r="N78" s="576"/>
      <c r="O78" s="576"/>
      <c r="P78" s="577"/>
      <c r="Q78" s="575">
        <v>53</v>
      </c>
      <c r="R78" s="576"/>
      <c r="S78" s="576"/>
      <c r="T78" s="577"/>
      <c r="U78" s="575">
        <v>53</v>
      </c>
      <c r="V78" s="576"/>
      <c r="W78" s="576"/>
      <c r="X78" s="577"/>
      <c r="Y78" s="575">
        <v>53</v>
      </c>
      <c r="Z78" s="576"/>
      <c r="AA78" s="576"/>
      <c r="AB78" s="577"/>
      <c r="AC78" s="49" t="s">
        <v>401</v>
      </c>
      <c r="AD78" s="50"/>
      <c r="AE78" s="50"/>
      <c r="AF78" s="51"/>
      <c r="AG78" s="323" t="s">
        <v>250</v>
      </c>
      <c r="AH78" s="324"/>
      <c r="AI78" s="324"/>
      <c r="AJ78" s="324"/>
      <c r="AK78" s="324"/>
      <c r="AL78" s="324"/>
      <c r="AM78" s="324"/>
      <c r="AN78" s="324"/>
      <c r="AO78" s="325"/>
      <c r="AP78" s="269" t="s">
        <v>143</v>
      </c>
      <c r="AQ78" s="275"/>
      <c r="AR78" s="275"/>
      <c r="AS78" s="270"/>
      <c r="AT78" s="200">
        <f>'19.02'!AT78+AY78</f>
        <v>45</v>
      </c>
      <c r="AU78" s="206"/>
      <c r="AV78" s="201"/>
      <c r="AW78" s="188">
        <f>'19.02'!BG78</f>
        <v>0</v>
      </c>
      <c r="AX78" s="189"/>
      <c r="AY78" s="188">
        <v>32</v>
      </c>
      <c r="AZ78" s="189"/>
      <c r="BA78" s="200"/>
      <c r="BB78" s="201"/>
      <c r="BC78" s="269">
        <f>'19.02'!BC78+BA78</f>
        <v>13</v>
      </c>
      <c r="BD78" s="270"/>
      <c r="BE78" s="200">
        <f>'19.02'!BE78+BA78</f>
        <v>13</v>
      </c>
      <c r="BF78" s="201"/>
      <c r="BG78" s="200">
        <f>AT78-BE78</f>
        <v>32</v>
      </c>
      <c r="BH78" s="206"/>
      <c r="BI78" s="201"/>
      <c r="BJ78" s="254">
        <f>((LEFT(AP78,FIND(" ",AP78)-1)*BC78)/$S$279)</f>
        <v>20.8</v>
      </c>
      <c r="BK78" s="255"/>
      <c r="BL78" s="256"/>
      <c r="BM78" s="1"/>
      <c r="BN78" s="2"/>
    </row>
    <row r="79" spans="2:66" ht="15" customHeight="1">
      <c r="B79" s="212"/>
      <c r="C79" s="213"/>
      <c r="D79" s="213"/>
      <c r="E79" s="213"/>
      <c r="F79" s="213"/>
      <c r="G79" s="213"/>
      <c r="H79" s="213"/>
      <c r="I79" s="213"/>
      <c r="J79" s="213"/>
      <c r="K79" s="213"/>
      <c r="L79" s="214"/>
      <c r="M79" s="578"/>
      <c r="N79" s="579"/>
      <c r="O79" s="579"/>
      <c r="P79" s="580"/>
      <c r="Q79" s="578"/>
      <c r="R79" s="579"/>
      <c r="S79" s="579"/>
      <c r="T79" s="580"/>
      <c r="U79" s="578"/>
      <c r="V79" s="579"/>
      <c r="W79" s="579"/>
      <c r="X79" s="580"/>
      <c r="Y79" s="578"/>
      <c r="Z79" s="579"/>
      <c r="AA79" s="579"/>
      <c r="AB79" s="580"/>
      <c r="AC79" s="52"/>
      <c r="AD79" s="53"/>
      <c r="AE79" s="53"/>
      <c r="AF79" s="54"/>
      <c r="AG79" s="326"/>
      <c r="AH79" s="327"/>
      <c r="AI79" s="327"/>
      <c r="AJ79" s="327"/>
      <c r="AK79" s="327"/>
      <c r="AL79" s="327"/>
      <c r="AM79" s="327"/>
      <c r="AN79" s="327"/>
      <c r="AO79" s="328"/>
      <c r="AP79" s="271"/>
      <c r="AQ79" s="276"/>
      <c r="AR79" s="276"/>
      <c r="AS79" s="272"/>
      <c r="AT79" s="202"/>
      <c r="AU79" s="207"/>
      <c r="AV79" s="203"/>
      <c r="AW79" s="190"/>
      <c r="AX79" s="191"/>
      <c r="AY79" s="190"/>
      <c r="AZ79" s="191"/>
      <c r="BA79" s="202"/>
      <c r="BB79" s="203"/>
      <c r="BC79" s="271"/>
      <c r="BD79" s="272"/>
      <c r="BE79" s="202"/>
      <c r="BF79" s="203"/>
      <c r="BG79" s="202"/>
      <c r="BH79" s="207"/>
      <c r="BI79" s="203"/>
      <c r="BJ79" s="257"/>
      <c r="BK79" s="258"/>
      <c r="BL79" s="259"/>
      <c r="BM79" s="1"/>
      <c r="BN79" s="2"/>
    </row>
    <row r="80" spans="2:66" ht="15" customHeight="1" thickBot="1">
      <c r="B80" s="215"/>
      <c r="C80" s="216"/>
      <c r="D80" s="216"/>
      <c r="E80" s="216"/>
      <c r="F80" s="216"/>
      <c r="G80" s="216"/>
      <c r="H80" s="216"/>
      <c r="I80" s="216"/>
      <c r="J80" s="216"/>
      <c r="K80" s="216"/>
      <c r="L80" s="217"/>
      <c r="M80" s="581"/>
      <c r="N80" s="582"/>
      <c r="O80" s="582"/>
      <c r="P80" s="583"/>
      <c r="Q80" s="581"/>
      <c r="R80" s="582"/>
      <c r="S80" s="582"/>
      <c r="T80" s="583"/>
      <c r="U80" s="581"/>
      <c r="V80" s="582"/>
      <c r="W80" s="582"/>
      <c r="X80" s="583"/>
      <c r="Y80" s="581"/>
      <c r="Z80" s="582"/>
      <c r="AA80" s="582"/>
      <c r="AB80" s="583"/>
      <c r="AC80" s="55"/>
      <c r="AD80" s="56"/>
      <c r="AE80" s="56"/>
      <c r="AF80" s="57"/>
      <c r="AG80" s="329"/>
      <c r="AH80" s="330"/>
      <c r="AI80" s="330"/>
      <c r="AJ80" s="330"/>
      <c r="AK80" s="330"/>
      <c r="AL80" s="330"/>
      <c r="AM80" s="330"/>
      <c r="AN80" s="330"/>
      <c r="AO80" s="331"/>
      <c r="AP80" s="273"/>
      <c r="AQ80" s="277"/>
      <c r="AR80" s="277"/>
      <c r="AS80" s="274"/>
      <c r="AT80" s="204"/>
      <c r="AU80" s="208"/>
      <c r="AV80" s="205"/>
      <c r="AW80" s="192"/>
      <c r="AX80" s="193"/>
      <c r="AY80" s="192"/>
      <c r="AZ80" s="193"/>
      <c r="BA80" s="204"/>
      <c r="BB80" s="205"/>
      <c r="BC80" s="273"/>
      <c r="BD80" s="274"/>
      <c r="BE80" s="204"/>
      <c r="BF80" s="205"/>
      <c r="BG80" s="204"/>
      <c r="BH80" s="208"/>
      <c r="BI80" s="205"/>
      <c r="BJ80" s="260"/>
      <c r="BK80" s="261"/>
      <c r="BL80" s="262"/>
      <c r="BM80" s="1"/>
      <c r="BN80" s="2"/>
    </row>
    <row r="81" spans="2:66" ht="15" customHeight="1" thickTop="1">
      <c r="B81" s="209" t="s">
        <v>54</v>
      </c>
      <c r="C81" s="210"/>
      <c r="D81" s="210"/>
      <c r="E81" s="210"/>
      <c r="F81" s="210"/>
      <c r="G81" s="210"/>
      <c r="H81" s="210"/>
      <c r="I81" s="210"/>
      <c r="J81" s="210"/>
      <c r="K81" s="210"/>
      <c r="L81" s="211"/>
      <c r="M81" s="194">
        <v>45</v>
      </c>
      <c r="N81" s="219"/>
      <c r="O81" s="219"/>
      <c r="P81" s="195"/>
      <c r="Q81" s="194">
        <v>45</v>
      </c>
      <c r="R81" s="219"/>
      <c r="S81" s="219"/>
      <c r="T81" s="195"/>
      <c r="U81" s="194">
        <v>45</v>
      </c>
      <c r="V81" s="219"/>
      <c r="W81" s="219"/>
      <c r="X81" s="195"/>
      <c r="Y81" s="194">
        <v>45</v>
      </c>
      <c r="Z81" s="219"/>
      <c r="AA81" s="219"/>
      <c r="AB81" s="195"/>
      <c r="AC81" s="188" t="s">
        <v>129</v>
      </c>
      <c r="AD81" s="241"/>
      <c r="AE81" s="241"/>
      <c r="AF81" s="189"/>
      <c r="AG81" s="323" t="s">
        <v>124</v>
      </c>
      <c r="AH81" s="324"/>
      <c r="AI81" s="324"/>
      <c r="AJ81" s="324"/>
      <c r="AK81" s="324"/>
      <c r="AL81" s="324"/>
      <c r="AM81" s="324"/>
      <c r="AN81" s="324"/>
      <c r="AO81" s="325"/>
      <c r="AP81" s="269" t="s">
        <v>128</v>
      </c>
      <c r="AQ81" s="275"/>
      <c r="AR81" s="275"/>
      <c r="AS81" s="270"/>
      <c r="AT81" s="200">
        <f>'19.02'!AT81+AY81</f>
        <v>12</v>
      </c>
      <c r="AU81" s="206"/>
      <c r="AV81" s="201"/>
      <c r="AW81" s="188">
        <f>'19.02'!BG81</f>
        <v>4</v>
      </c>
      <c r="AX81" s="189"/>
      <c r="AY81" s="188"/>
      <c r="AZ81" s="189"/>
      <c r="BA81" s="200"/>
      <c r="BB81" s="201"/>
      <c r="BC81" s="269">
        <f>'19.02'!BC81+BA81</f>
        <v>8</v>
      </c>
      <c r="BD81" s="270"/>
      <c r="BE81" s="200">
        <f>'19.02'!BE81+BA81</f>
        <v>8</v>
      </c>
      <c r="BF81" s="201"/>
      <c r="BG81" s="200">
        <f>AT81-BE81</f>
        <v>4</v>
      </c>
      <c r="BH81" s="206"/>
      <c r="BI81" s="201"/>
      <c r="BJ81" s="254">
        <f>((LEFT(AP81,FIND(" ",AP81)-1)*BC81)/$S$279)</f>
        <v>61.53846153846154</v>
      </c>
      <c r="BK81" s="255"/>
      <c r="BL81" s="256"/>
      <c r="BM81" s="1"/>
      <c r="BN81" s="2"/>
    </row>
    <row r="82" spans="2:66" ht="4.5" customHeight="1">
      <c r="B82" s="212"/>
      <c r="C82" s="213"/>
      <c r="D82" s="213"/>
      <c r="E82" s="213"/>
      <c r="F82" s="213"/>
      <c r="G82" s="213"/>
      <c r="H82" s="213"/>
      <c r="I82" s="213"/>
      <c r="J82" s="213"/>
      <c r="K82" s="213"/>
      <c r="L82" s="214"/>
      <c r="M82" s="196"/>
      <c r="N82" s="220"/>
      <c r="O82" s="220"/>
      <c r="P82" s="197"/>
      <c r="Q82" s="196"/>
      <c r="R82" s="220"/>
      <c r="S82" s="220"/>
      <c r="T82" s="197"/>
      <c r="U82" s="196"/>
      <c r="V82" s="220"/>
      <c r="W82" s="220"/>
      <c r="X82" s="197"/>
      <c r="Y82" s="196"/>
      <c r="Z82" s="220"/>
      <c r="AA82" s="220"/>
      <c r="AB82" s="197"/>
      <c r="AC82" s="190"/>
      <c r="AD82" s="242"/>
      <c r="AE82" s="242"/>
      <c r="AF82" s="191"/>
      <c r="AG82" s="326"/>
      <c r="AH82" s="327"/>
      <c r="AI82" s="327"/>
      <c r="AJ82" s="327"/>
      <c r="AK82" s="327"/>
      <c r="AL82" s="327"/>
      <c r="AM82" s="327"/>
      <c r="AN82" s="327"/>
      <c r="AO82" s="328"/>
      <c r="AP82" s="271"/>
      <c r="AQ82" s="276"/>
      <c r="AR82" s="276"/>
      <c r="AS82" s="272"/>
      <c r="AT82" s="202"/>
      <c r="AU82" s="207"/>
      <c r="AV82" s="203"/>
      <c r="AW82" s="190"/>
      <c r="AX82" s="191"/>
      <c r="AY82" s="190"/>
      <c r="AZ82" s="191"/>
      <c r="BA82" s="202"/>
      <c r="BB82" s="203"/>
      <c r="BC82" s="271"/>
      <c r="BD82" s="272"/>
      <c r="BE82" s="202"/>
      <c r="BF82" s="203"/>
      <c r="BG82" s="202"/>
      <c r="BH82" s="207"/>
      <c r="BI82" s="203"/>
      <c r="BJ82" s="257"/>
      <c r="BK82" s="258"/>
      <c r="BL82" s="259"/>
      <c r="BM82" s="1"/>
      <c r="BN82" s="2"/>
    </row>
    <row r="83" spans="2:66" ht="24.75" customHeight="1" thickBot="1">
      <c r="B83" s="215"/>
      <c r="C83" s="216"/>
      <c r="D83" s="216"/>
      <c r="E83" s="216"/>
      <c r="F83" s="216"/>
      <c r="G83" s="216"/>
      <c r="H83" s="216"/>
      <c r="I83" s="216"/>
      <c r="J83" s="216"/>
      <c r="K83" s="216"/>
      <c r="L83" s="217"/>
      <c r="M83" s="198"/>
      <c r="N83" s="221"/>
      <c r="O83" s="221"/>
      <c r="P83" s="199"/>
      <c r="Q83" s="198"/>
      <c r="R83" s="221"/>
      <c r="S83" s="221"/>
      <c r="T83" s="199"/>
      <c r="U83" s="198"/>
      <c r="V83" s="221"/>
      <c r="W83" s="221"/>
      <c r="X83" s="199"/>
      <c r="Y83" s="198"/>
      <c r="Z83" s="221"/>
      <c r="AA83" s="221"/>
      <c r="AB83" s="199"/>
      <c r="AC83" s="192"/>
      <c r="AD83" s="243"/>
      <c r="AE83" s="243"/>
      <c r="AF83" s="193"/>
      <c r="AG83" s="329"/>
      <c r="AH83" s="330"/>
      <c r="AI83" s="330"/>
      <c r="AJ83" s="330"/>
      <c r="AK83" s="330"/>
      <c r="AL83" s="330"/>
      <c r="AM83" s="330"/>
      <c r="AN83" s="330"/>
      <c r="AO83" s="331"/>
      <c r="AP83" s="273"/>
      <c r="AQ83" s="277"/>
      <c r="AR83" s="277"/>
      <c r="AS83" s="274"/>
      <c r="AT83" s="204"/>
      <c r="AU83" s="208"/>
      <c r="AV83" s="205"/>
      <c r="AW83" s="192"/>
      <c r="AX83" s="193"/>
      <c r="AY83" s="192"/>
      <c r="AZ83" s="193"/>
      <c r="BA83" s="204"/>
      <c r="BB83" s="205"/>
      <c r="BC83" s="273"/>
      <c r="BD83" s="274"/>
      <c r="BE83" s="204"/>
      <c r="BF83" s="205"/>
      <c r="BG83" s="204"/>
      <c r="BH83" s="208"/>
      <c r="BI83" s="205"/>
      <c r="BJ83" s="260"/>
      <c r="BK83" s="261"/>
      <c r="BL83" s="262"/>
      <c r="BM83" s="1"/>
      <c r="BN83" s="2"/>
    </row>
    <row r="84" spans="2:66" ht="15" customHeight="1" thickTop="1">
      <c r="B84" s="209" t="s">
        <v>55</v>
      </c>
      <c r="C84" s="210"/>
      <c r="D84" s="210"/>
      <c r="E84" s="210"/>
      <c r="F84" s="210"/>
      <c r="G84" s="210"/>
      <c r="H84" s="210"/>
      <c r="I84" s="210"/>
      <c r="J84" s="210"/>
      <c r="K84" s="210"/>
      <c r="L84" s="211"/>
      <c r="M84" s="194">
        <v>30</v>
      </c>
      <c r="N84" s="219"/>
      <c r="O84" s="219"/>
      <c r="P84" s="195"/>
      <c r="Q84" s="194">
        <v>30</v>
      </c>
      <c r="R84" s="219"/>
      <c r="S84" s="219"/>
      <c r="T84" s="195"/>
      <c r="U84" s="194">
        <v>30</v>
      </c>
      <c r="V84" s="219"/>
      <c r="W84" s="219"/>
      <c r="X84" s="195"/>
      <c r="Y84" s="194">
        <v>30</v>
      </c>
      <c r="Z84" s="219"/>
      <c r="AA84" s="219"/>
      <c r="AB84" s="195"/>
      <c r="AC84" s="188" t="s">
        <v>129</v>
      </c>
      <c r="AD84" s="241"/>
      <c r="AE84" s="241"/>
      <c r="AF84" s="189"/>
      <c r="AG84" s="323" t="s">
        <v>139</v>
      </c>
      <c r="AH84" s="324"/>
      <c r="AI84" s="324"/>
      <c r="AJ84" s="324"/>
      <c r="AK84" s="324"/>
      <c r="AL84" s="324"/>
      <c r="AM84" s="324"/>
      <c r="AN84" s="324"/>
      <c r="AO84" s="325"/>
      <c r="AP84" s="269" t="s">
        <v>52</v>
      </c>
      <c r="AQ84" s="275"/>
      <c r="AR84" s="275"/>
      <c r="AS84" s="270"/>
      <c r="AT84" s="200">
        <f>'19.02'!AT84+AY84</f>
        <v>54</v>
      </c>
      <c r="AU84" s="206"/>
      <c r="AV84" s="201"/>
      <c r="AW84" s="188">
        <f>'19.02'!BG84</f>
        <v>44</v>
      </c>
      <c r="AX84" s="189"/>
      <c r="AY84" s="188"/>
      <c r="AZ84" s="189"/>
      <c r="BA84" s="637"/>
      <c r="BB84" s="638"/>
      <c r="BC84" s="269">
        <f>'19.02'!BC84+BA84</f>
        <v>8</v>
      </c>
      <c r="BD84" s="270"/>
      <c r="BE84" s="200">
        <f>'19.02'!BE84+BA84</f>
        <v>10</v>
      </c>
      <c r="BF84" s="201"/>
      <c r="BG84" s="200">
        <f>AT84-BE84</f>
        <v>44</v>
      </c>
      <c r="BH84" s="206"/>
      <c r="BI84" s="201"/>
      <c r="BJ84" s="254">
        <f>((LEFT(AP84,FIND(" ",AP84)-1)*BC84)/$S$279)</f>
        <v>1.5384615384615385</v>
      </c>
      <c r="BK84" s="255"/>
      <c r="BL84" s="256"/>
      <c r="BM84" s="1"/>
      <c r="BN84" s="2"/>
    </row>
    <row r="85" spans="2:66" ht="15" customHeight="1">
      <c r="B85" s="212"/>
      <c r="C85" s="213"/>
      <c r="D85" s="213"/>
      <c r="E85" s="213"/>
      <c r="F85" s="213"/>
      <c r="G85" s="213"/>
      <c r="H85" s="213"/>
      <c r="I85" s="213"/>
      <c r="J85" s="213"/>
      <c r="K85" s="213"/>
      <c r="L85" s="214"/>
      <c r="M85" s="196"/>
      <c r="N85" s="220"/>
      <c r="O85" s="220"/>
      <c r="P85" s="197"/>
      <c r="Q85" s="196"/>
      <c r="R85" s="220"/>
      <c r="S85" s="220"/>
      <c r="T85" s="197"/>
      <c r="U85" s="196"/>
      <c r="V85" s="220"/>
      <c r="W85" s="220"/>
      <c r="X85" s="197"/>
      <c r="Y85" s="196"/>
      <c r="Z85" s="220"/>
      <c r="AA85" s="220"/>
      <c r="AB85" s="197"/>
      <c r="AC85" s="190"/>
      <c r="AD85" s="242"/>
      <c r="AE85" s="242"/>
      <c r="AF85" s="191"/>
      <c r="AG85" s="326"/>
      <c r="AH85" s="327"/>
      <c r="AI85" s="327"/>
      <c r="AJ85" s="327"/>
      <c r="AK85" s="327"/>
      <c r="AL85" s="327"/>
      <c r="AM85" s="327"/>
      <c r="AN85" s="327"/>
      <c r="AO85" s="328"/>
      <c r="AP85" s="271"/>
      <c r="AQ85" s="276"/>
      <c r="AR85" s="276"/>
      <c r="AS85" s="272"/>
      <c r="AT85" s="202"/>
      <c r="AU85" s="207"/>
      <c r="AV85" s="203"/>
      <c r="AW85" s="190"/>
      <c r="AX85" s="191"/>
      <c r="AY85" s="190"/>
      <c r="AZ85" s="191"/>
      <c r="BA85" s="639"/>
      <c r="BB85" s="640"/>
      <c r="BC85" s="271"/>
      <c r="BD85" s="272"/>
      <c r="BE85" s="202"/>
      <c r="BF85" s="203"/>
      <c r="BG85" s="202"/>
      <c r="BH85" s="207"/>
      <c r="BI85" s="203"/>
      <c r="BJ85" s="257"/>
      <c r="BK85" s="258"/>
      <c r="BL85" s="259"/>
      <c r="BM85" s="1"/>
      <c r="BN85" s="2"/>
    </row>
    <row r="86" spans="2:66" ht="15" customHeight="1" thickBot="1">
      <c r="B86" s="215"/>
      <c r="C86" s="216"/>
      <c r="D86" s="216"/>
      <c r="E86" s="216"/>
      <c r="F86" s="216"/>
      <c r="G86" s="216"/>
      <c r="H86" s="216"/>
      <c r="I86" s="216"/>
      <c r="J86" s="216"/>
      <c r="K86" s="216"/>
      <c r="L86" s="217"/>
      <c r="M86" s="198"/>
      <c r="N86" s="221"/>
      <c r="O86" s="221"/>
      <c r="P86" s="199"/>
      <c r="Q86" s="198"/>
      <c r="R86" s="221"/>
      <c r="S86" s="221"/>
      <c r="T86" s="199"/>
      <c r="U86" s="198"/>
      <c r="V86" s="221"/>
      <c r="W86" s="221"/>
      <c r="X86" s="199"/>
      <c r="Y86" s="198"/>
      <c r="Z86" s="221"/>
      <c r="AA86" s="221"/>
      <c r="AB86" s="199"/>
      <c r="AC86" s="192"/>
      <c r="AD86" s="243"/>
      <c r="AE86" s="243"/>
      <c r="AF86" s="193"/>
      <c r="AG86" s="329"/>
      <c r="AH86" s="330"/>
      <c r="AI86" s="330"/>
      <c r="AJ86" s="330"/>
      <c r="AK86" s="330"/>
      <c r="AL86" s="330"/>
      <c r="AM86" s="330"/>
      <c r="AN86" s="330"/>
      <c r="AO86" s="331"/>
      <c r="AP86" s="273"/>
      <c r="AQ86" s="277"/>
      <c r="AR86" s="277"/>
      <c r="AS86" s="274"/>
      <c r="AT86" s="204"/>
      <c r="AU86" s="208"/>
      <c r="AV86" s="205"/>
      <c r="AW86" s="192"/>
      <c r="AX86" s="193"/>
      <c r="AY86" s="192"/>
      <c r="AZ86" s="193"/>
      <c r="BA86" s="641"/>
      <c r="BB86" s="642"/>
      <c r="BC86" s="273"/>
      <c r="BD86" s="274"/>
      <c r="BE86" s="204"/>
      <c r="BF86" s="205"/>
      <c r="BG86" s="204"/>
      <c r="BH86" s="208"/>
      <c r="BI86" s="205"/>
      <c r="BJ86" s="260"/>
      <c r="BK86" s="261"/>
      <c r="BL86" s="262"/>
      <c r="BM86" s="1"/>
      <c r="BN86" s="2"/>
    </row>
    <row r="87" spans="2:66" ht="15" customHeight="1" thickTop="1">
      <c r="B87" s="209" t="s">
        <v>56</v>
      </c>
      <c r="C87" s="210"/>
      <c r="D87" s="210"/>
      <c r="E87" s="210"/>
      <c r="F87" s="210"/>
      <c r="G87" s="210"/>
      <c r="H87" s="210"/>
      <c r="I87" s="210"/>
      <c r="J87" s="210"/>
      <c r="K87" s="210"/>
      <c r="L87" s="211"/>
      <c r="M87" s="194">
        <v>23</v>
      </c>
      <c r="N87" s="219"/>
      <c r="O87" s="219"/>
      <c r="P87" s="195"/>
      <c r="Q87" s="194">
        <v>23</v>
      </c>
      <c r="R87" s="219"/>
      <c r="S87" s="219"/>
      <c r="T87" s="195"/>
      <c r="U87" s="194">
        <v>23</v>
      </c>
      <c r="V87" s="219"/>
      <c r="W87" s="219"/>
      <c r="X87" s="195"/>
      <c r="Y87" s="194">
        <v>23</v>
      </c>
      <c r="Z87" s="219"/>
      <c r="AA87" s="219"/>
      <c r="AB87" s="195"/>
      <c r="AC87" s="332" t="s">
        <v>129</v>
      </c>
      <c r="AD87" s="333"/>
      <c r="AE87" s="333"/>
      <c r="AF87" s="334"/>
      <c r="AG87" s="323" t="s">
        <v>249</v>
      </c>
      <c r="AH87" s="324"/>
      <c r="AI87" s="324"/>
      <c r="AJ87" s="324"/>
      <c r="AK87" s="324"/>
      <c r="AL87" s="324"/>
      <c r="AM87" s="324"/>
      <c r="AN87" s="324"/>
      <c r="AO87" s="325"/>
      <c r="AP87" s="269" t="s">
        <v>52</v>
      </c>
      <c r="AQ87" s="275"/>
      <c r="AR87" s="275"/>
      <c r="AS87" s="270"/>
      <c r="AT87" s="200">
        <f>'19.02'!AT87+AY87</f>
        <v>82</v>
      </c>
      <c r="AU87" s="206"/>
      <c r="AV87" s="201"/>
      <c r="AW87" s="188">
        <f>'19.02'!BG87</f>
        <v>82</v>
      </c>
      <c r="AX87" s="189"/>
      <c r="AY87" s="188"/>
      <c r="AZ87" s="189"/>
      <c r="BA87" s="200"/>
      <c r="BB87" s="201"/>
      <c r="BC87" s="269">
        <f>'19.02'!BC87+BA87</f>
        <v>0</v>
      </c>
      <c r="BD87" s="270"/>
      <c r="BE87" s="200">
        <f>'19.02'!BE87+BA87</f>
        <v>0</v>
      </c>
      <c r="BF87" s="201"/>
      <c r="BG87" s="200">
        <f>AT87-BE87</f>
        <v>82</v>
      </c>
      <c r="BH87" s="206"/>
      <c r="BI87" s="201"/>
      <c r="BJ87" s="254">
        <f>((LEFT(AP87,FIND(" ",AP87)-1)*BC87)/$S$279)</f>
        <v>0</v>
      </c>
      <c r="BK87" s="255"/>
      <c r="BL87" s="256"/>
      <c r="BM87" s="1"/>
      <c r="BN87" s="2"/>
    </row>
    <row r="88" spans="2:66" ht="15" customHeight="1">
      <c r="B88" s="212"/>
      <c r="C88" s="213"/>
      <c r="D88" s="213"/>
      <c r="E88" s="213"/>
      <c r="F88" s="213"/>
      <c r="G88" s="213"/>
      <c r="H88" s="213"/>
      <c r="I88" s="213"/>
      <c r="J88" s="213"/>
      <c r="K88" s="213"/>
      <c r="L88" s="214"/>
      <c r="M88" s="196"/>
      <c r="N88" s="220"/>
      <c r="O88" s="220"/>
      <c r="P88" s="197"/>
      <c r="Q88" s="196"/>
      <c r="R88" s="220"/>
      <c r="S88" s="220"/>
      <c r="T88" s="197"/>
      <c r="U88" s="196"/>
      <c r="V88" s="220"/>
      <c r="W88" s="220"/>
      <c r="X88" s="197"/>
      <c r="Y88" s="196"/>
      <c r="Z88" s="220"/>
      <c r="AA88" s="220"/>
      <c r="AB88" s="197"/>
      <c r="AC88" s="335"/>
      <c r="AD88" s="336"/>
      <c r="AE88" s="336"/>
      <c r="AF88" s="337"/>
      <c r="AG88" s="326"/>
      <c r="AH88" s="327"/>
      <c r="AI88" s="327"/>
      <c r="AJ88" s="327"/>
      <c r="AK88" s="327"/>
      <c r="AL88" s="327"/>
      <c r="AM88" s="327"/>
      <c r="AN88" s="327"/>
      <c r="AO88" s="328"/>
      <c r="AP88" s="271"/>
      <c r="AQ88" s="276"/>
      <c r="AR88" s="276"/>
      <c r="AS88" s="272"/>
      <c r="AT88" s="202"/>
      <c r="AU88" s="207"/>
      <c r="AV88" s="203"/>
      <c r="AW88" s="190"/>
      <c r="AX88" s="191"/>
      <c r="AY88" s="190"/>
      <c r="AZ88" s="191"/>
      <c r="BA88" s="202"/>
      <c r="BB88" s="203"/>
      <c r="BC88" s="271"/>
      <c r="BD88" s="272"/>
      <c r="BE88" s="202"/>
      <c r="BF88" s="203"/>
      <c r="BG88" s="202"/>
      <c r="BH88" s="207"/>
      <c r="BI88" s="203"/>
      <c r="BJ88" s="257"/>
      <c r="BK88" s="258"/>
      <c r="BL88" s="259"/>
      <c r="BM88" s="1"/>
      <c r="BN88" s="2"/>
    </row>
    <row r="89" spans="2:66" ht="15" customHeight="1" thickBot="1">
      <c r="B89" s="215"/>
      <c r="C89" s="216"/>
      <c r="D89" s="216"/>
      <c r="E89" s="216"/>
      <c r="F89" s="216"/>
      <c r="G89" s="216"/>
      <c r="H89" s="216"/>
      <c r="I89" s="216"/>
      <c r="J89" s="216"/>
      <c r="K89" s="216"/>
      <c r="L89" s="217"/>
      <c r="M89" s="198"/>
      <c r="N89" s="221"/>
      <c r="O89" s="221"/>
      <c r="P89" s="199"/>
      <c r="Q89" s="198"/>
      <c r="R89" s="221"/>
      <c r="S89" s="221"/>
      <c r="T89" s="199"/>
      <c r="U89" s="198"/>
      <c r="V89" s="221"/>
      <c r="W89" s="221"/>
      <c r="X89" s="199"/>
      <c r="Y89" s="198"/>
      <c r="Z89" s="221"/>
      <c r="AA89" s="221"/>
      <c r="AB89" s="199"/>
      <c r="AC89" s="338"/>
      <c r="AD89" s="339"/>
      <c r="AE89" s="339"/>
      <c r="AF89" s="340"/>
      <c r="AG89" s="329"/>
      <c r="AH89" s="330"/>
      <c r="AI89" s="330"/>
      <c r="AJ89" s="330"/>
      <c r="AK89" s="330"/>
      <c r="AL89" s="330"/>
      <c r="AM89" s="330"/>
      <c r="AN89" s="330"/>
      <c r="AO89" s="331"/>
      <c r="AP89" s="273"/>
      <c r="AQ89" s="277"/>
      <c r="AR89" s="277"/>
      <c r="AS89" s="274"/>
      <c r="AT89" s="204"/>
      <c r="AU89" s="208"/>
      <c r="AV89" s="205"/>
      <c r="AW89" s="192"/>
      <c r="AX89" s="193"/>
      <c r="AY89" s="192"/>
      <c r="AZ89" s="193"/>
      <c r="BA89" s="204"/>
      <c r="BB89" s="205"/>
      <c r="BC89" s="273"/>
      <c r="BD89" s="274"/>
      <c r="BE89" s="204"/>
      <c r="BF89" s="205"/>
      <c r="BG89" s="204"/>
      <c r="BH89" s="208"/>
      <c r="BI89" s="205"/>
      <c r="BJ89" s="260"/>
      <c r="BK89" s="261"/>
      <c r="BL89" s="262"/>
      <c r="BM89" s="1"/>
      <c r="BN89" s="2"/>
    </row>
    <row r="90" spans="2:66" ht="15" customHeight="1" thickTop="1">
      <c r="B90" s="209" t="s">
        <v>57</v>
      </c>
      <c r="C90" s="210"/>
      <c r="D90" s="210"/>
      <c r="E90" s="210"/>
      <c r="F90" s="210"/>
      <c r="G90" s="210"/>
      <c r="H90" s="210"/>
      <c r="I90" s="210"/>
      <c r="J90" s="210"/>
      <c r="K90" s="210"/>
      <c r="L90" s="211"/>
      <c r="M90" s="194">
        <v>16</v>
      </c>
      <c r="N90" s="219"/>
      <c r="O90" s="219"/>
      <c r="P90" s="195"/>
      <c r="Q90" s="194">
        <v>16</v>
      </c>
      <c r="R90" s="219"/>
      <c r="S90" s="219"/>
      <c r="T90" s="195"/>
      <c r="U90" s="194">
        <v>16</v>
      </c>
      <c r="V90" s="219"/>
      <c r="W90" s="219"/>
      <c r="X90" s="195"/>
      <c r="Y90" s="194">
        <v>16</v>
      </c>
      <c r="Z90" s="219"/>
      <c r="AA90" s="219"/>
      <c r="AB90" s="195"/>
      <c r="AC90" s="188" t="s">
        <v>129</v>
      </c>
      <c r="AD90" s="241"/>
      <c r="AE90" s="241"/>
      <c r="AF90" s="189"/>
      <c r="AG90" s="323" t="s">
        <v>248</v>
      </c>
      <c r="AH90" s="324"/>
      <c r="AI90" s="324"/>
      <c r="AJ90" s="324"/>
      <c r="AK90" s="324"/>
      <c r="AL90" s="324"/>
      <c r="AM90" s="324"/>
      <c r="AN90" s="324"/>
      <c r="AO90" s="325"/>
      <c r="AP90" s="188" t="s">
        <v>52</v>
      </c>
      <c r="AQ90" s="241"/>
      <c r="AR90" s="241"/>
      <c r="AS90" s="189"/>
      <c r="AT90" s="200">
        <f>'19.02'!AT90+AY90</f>
        <v>34</v>
      </c>
      <c r="AU90" s="206"/>
      <c r="AV90" s="201"/>
      <c r="AW90" s="188">
        <f>'19.02'!BG90</f>
        <v>13</v>
      </c>
      <c r="AX90" s="189"/>
      <c r="AY90" s="188"/>
      <c r="AZ90" s="189"/>
      <c r="BA90" s="637"/>
      <c r="BB90" s="638"/>
      <c r="BC90" s="269">
        <f>'19.02'!BC90+BA90</f>
        <v>21</v>
      </c>
      <c r="BD90" s="270"/>
      <c r="BE90" s="200">
        <f>'19.02'!BE90+BA90</f>
        <v>21</v>
      </c>
      <c r="BF90" s="201"/>
      <c r="BG90" s="200">
        <f>AT90-BE90</f>
        <v>13</v>
      </c>
      <c r="BH90" s="206"/>
      <c r="BI90" s="201"/>
      <c r="BJ90" s="254">
        <f>((LEFT(AP90,FIND(" ",AP90)-1)*BC90)/$S$279)</f>
        <v>4.0384615384615383</v>
      </c>
      <c r="BK90" s="255"/>
      <c r="BL90" s="256"/>
      <c r="BM90" s="1"/>
      <c r="BN90" s="2"/>
    </row>
    <row r="91" spans="2:66" ht="15" customHeight="1">
      <c r="B91" s="212"/>
      <c r="C91" s="213"/>
      <c r="D91" s="213"/>
      <c r="E91" s="213"/>
      <c r="F91" s="213"/>
      <c r="G91" s="213"/>
      <c r="H91" s="213"/>
      <c r="I91" s="213"/>
      <c r="J91" s="213"/>
      <c r="K91" s="213"/>
      <c r="L91" s="214"/>
      <c r="M91" s="196"/>
      <c r="N91" s="220"/>
      <c r="O91" s="220"/>
      <c r="P91" s="197"/>
      <c r="Q91" s="196"/>
      <c r="R91" s="220"/>
      <c r="S91" s="220"/>
      <c r="T91" s="197"/>
      <c r="U91" s="196"/>
      <c r="V91" s="220"/>
      <c r="W91" s="220"/>
      <c r="X91" s="197"/>
      <c r="Y91" s="196"/>
      <c r="Z91" s="220"/>
      <c r="AA91" s="220"/>
      <c r="AB91" s="197"/>
      <c r="AC91" s="190"/>
      <c r="AD91" s="242"/>
      <c r="AE91" s="242"/>
      <c r="AF91" s="191"/>
      <c r="AG91" s="326"/>
      <c r="AH91" s="327"/>
      <c r="AI91" s="327"/>
      <c r="AJ91" s="327"/>
      <c r="AK91" s="327"/>
      <c r="AL91" s="327"/>
      <c r="AM91" s="327"/>
      <c r="AN91" s="327"/>
      <c r="AO91" s="328"/>
      <c r="AP91" s="190"/>
      <c r="AQ91" s="242"/>
      <c r="AR91" s="242"/>
      <c r="AS91" s="191"/>
      <c r="AT91" s="202"/>
      <c r="AU91" s="207"/>
      <c r="AV91" s="203"/>
      <c r="AW91" s="190"/>
      <c r="AX91" s="191"/>
      <c r="AY91" s="190"/>
      <c r="AZ91" s="191"/>
      <c r="BA91" s="639"/>
      <c r="BB91" s="640"/>
      <c r="BC91" s="271"/>
      <c r="BD91" s="272"/>
      <c r="BE91" s="202"/>
      <c r="BF91" s="203"/>
      <c r="BG91" s="202"/>
      <c r="BH91" s="207"/>
      <c r="BI91" s="203"/>
      <c r="BJ91" s="257"/>
      <c r="BK91" s="258"/>
      <c r="BL91" s="259"/>
      <c r="BM91" s="1"/>
      <c r="BN91" s="2"/>
    </row>
    <row r="92" spans="2:66" ht="15" customHeight="1" thickBot="1">
      <c r="B92" s="215"/>
      <c r="C92" s="216"/>
      <c r="D92" s="216"/>
      <c r="E92" s="216"/>
      <c r="F92" s="216"/>
      <c r="G92" s="216"/>
      <c r="H92" s="216"/>
      <c r="I92" s="216"/>
      <c r="J92" s="216"/>
      <c r="K92" s="216"/>
      <c r="L92" s="217"/>
      <c r="M92" s="198"/>
      <c r="N92" s="221"/>
      <c r="O92" s="221"/>
      <c r="P92" s="199"/>
      <c r="Q92" s="198"/>
      <c r="R92" s="221"/>
      <c r="S92" s="221"/>
      <c r="T92" s="199"/>
      <c r="U92" s="198"/>
      <c r="V92" s="221"/>
      <c r="W92" s="221"/>
      <c r="X92" s="199"/>
      <c r="Y92" s="198"/>
      <c r="Z92" s="221"/>
      <c r="AA92" s="221"/>
      <c r="AB92" s="199"/>
      <c r="AC92" s="192"/>
      <c r="AD92" s="243"/>
      <c r="AE92" s="243"/>
      <c r="AF92" s="193"/>
      <c r="AG92" s="329"/>
      <c r="AH92" s="330"/>
      <c r="AI92" s="330"/>
      <c r="AJ92" s="330"/>
      <c r="AK92" s="330"/>
      <c r="AL92" s="330"/>
      <c r="AM92" s="330"/>
      <c r="AN92" s="330"/>
      <c r="AO92" s="331"/>
      <c r="AP92" s="192"/>
      <c r="AQ92" s="243"/>
      <c r="AR92" s="243"/>
      <c r="AS92" s="193"/>
      <c r="AT92" s="204"/>
      <c r="AU92" s="208"/>
      <c r="AV92" s="205"/>
      <c r="AW92" s="192"/>
      <c r="AX92" s="193"/>
      <c r="AY92" s="192"/>
      <c r="AZ92" s="193"/>
      <c r="BA92" s="641"/>
      <c r="BB92" s="642"/>
      <c r="BC92" s="273"/>
      <c r="BD92" s="274"/>
      <c r="BE92" s="204"/>
      <c r="BF92" s="205"/>
      <c r="BG92" s="204"/>
      <c r="BH92" s="208"/>
      <c r="BI92" s="205"/>
      <c r="BJ92" s="260"/>
      <c r="BK92" s="261"/>
      <c r="BL92" s="262"/>
      <c r="BM92" s="1"/>
      <c r="BN92" s="2"/>
    </row>
    <row r="93" spans="2:66" ht="15" customHeight="1" thickTop="1">
      <c r="B93" s="209" t="s">
        <v>58</v>
      </c>
      <c r="C93" s="210"/>
      <c r="D93" s="210"/>
      <c r="E93" s="210"/>
      <c r="F93" s="210"/>
      <c r="G93" s="210"/>
      <c r="H93" s="210"/>
      <c r="I93" s="210"/>
      <c r="J93" s="210"/>
      <c r="K93" s="210"/>
      <c r="L93" s="211"/>
      <c r="M93" s="194">
        <v>8</v>
      </c>
      <c r="N93" s="219"/>
      <c r="O93" s="219"/>
      <c r="P93" s="195"/>
      <c r="Q93" s="194">
        <v>8</v>
      </c>
      <c r="R93" s="219"/>
      <c r="S93" s="219"/>
      <c r="T93" s="195"/>
      <c r="U93" s="194">
        <v>8</v>
      </c>
      <c r="V93" s="219"/>
      <c r="W93" s="219"/>
      <c r="X93" s="195"/>
      <c r="Y93" s="194">
        <v>8</v>
      </c>
      <c r="Z93" s="219"/>
      <c r="AA93" s="219"/>
      <c r="AB93" s="195"/>
      <c r="AC93" s="188" t="s">
        <v>129</v>
      </c>
      <c r="AD93" s="241"/>
      <c r="AE93" s="241"/>
      <c r="AF93" s="189"/>
      <c r="AG93" s="323" t="s">
        <v>247</v>
      </c>
      <c r="AH93" s="324"/>
      <c r="AI93" s="324"/>
      <c r="AJ93" s="324"/>
      <c r="AK93" s="324"/>
      <c r="AL93" s="324"/>
      <c r="AM93" s="324"/>
      <c r="AN93" s="324"/>
      <c r="AO93" s="325"/>
      <c r="AP93" s="269" t="s">
        <v>52</v>
      </c>
      <c r="AQ93" s="275"/>
      <c r="AR93" s="275"/>
      <c r="AS93" s="270"/>
      <c r="AT93" s="200">
        <f>'19.02'!AT93+AY93</f>
        <v>52</v>
      </c>
      <c r="AU93" s="206"/>
      <c r="AV93" s="201"/>
      <c r="AW93" s="188">
        <f>'19.02'!BG93</f>
        <v>46</v>
      </c>
      <c r="AX93" s="189"/>
      <c r="AY93" s="188"/>
      <c r="AZ93" s="189"/>
      <c r="BA93" s="200"/>
      <c r="BB93" s="201"/>
      <c r="BC93" s="269">
        <f>'19.02'!BC93+BA93</f>
        <v>6</v>
      </c>
      <c r="BD93" s="270"/>
      <c r="BE93" s="200">
        <f>'19.02'!BE93+BA93</f>
        <v>6</v>
      </c>
      <c r="BF93" s="201"/>
      <c r="BG93" s="200">
        <f>AT93-BE93</f>
        <v>46</v>
      </c>
      <c r="BH93" s="206"/>
      <c r="BI93" s="201"/>
      <c r="BJ93" s="254">
        <f>((LEFT(AP93,FIND(" ",AP93)-1)*BC93)/$S$279)</f>
        <v>1.1538461538461537</v>
      </c>
      <c r="BK93" s="255"/>
      <c r="BL93" s="256"/>
      <c r="BM93" s="1"/>
      <c r="BN93" s="2"/>
    </row>
    <row r="94" spans="2:66" ht="15" customHeight="1">
      <c r="B94" s="212"/>
      <c r="C94" s="213"/>
      <c r="D94" s="213"/>
      <c r="E94" s="213"/>
      <c r="F94" s="213"/>
      <c r="G94" s="213"/>
      <c r="H94" s="213"/>
      <c r="I94" s="213"/>
      <c r="J94" s="213"/>
      <c r="K94" s="213"/>
      <c r="L94" s="214"/>
      <c r="M94" s="196"/>
      <c r="N94" s="220"/>
      <c r="O94" s="220"/>
      <c r="P94" s="197"/>
      <c r="Q94" s="196"/>
      <c r="R94" s="220"/>
      <c r="S94" s="220"/>
      <c r="T94" s="197"/>
      <c r="U94" s="196"/>
      <c r="V94" s="220"/>
      <c r="W94" s="220"/>
      <c r="X94" s="197"/>
      <c r="Y94" s="196"/>
      <c r="Z94" s="220"/>
      <c r="AA94" s="220"/>
      <c r="AB94" s="197"/>
      <c r="AC94" s="190"/>
      <c r="AD94" s="242"/>
      <c r="AE94" s="242"/>
      <c r="AF94" s="191"/>
      <c r="AG94" s="326"/>
      <c r="AH94" s="327"/>
      <c r="AI94" s="327"/>
      <c r="AJ94" s="327"/>
      <c r="AK94" s="327"/>
      <c r="AL94" s="327"/>
      <c r="AM94" s="327"/>
      <c r="AN94" s="327"/>
      <c r="AO94" s="328"/>
      <c r="AP94" s="271"/>
      <c r="AQ94" s="276"/>
      <c r="AR94" s="276"/>
      <c r="AS94" s="272"/>
      <c r="AT94" s="202"/>
      <c r="AU94" s="207"/>
      <c r="AV94" s="203"/>
      <c r="AW94" s="190"/>
      <c r="AX94" s="191"/>
      <c r="AY94" s="190"/>
      <c r="AZ94" s="191"/>
      <c r="BA94" s="202"/>
      <c r="BB94" s="203"/>
      <c r="BC94" s="271"/>
      <c r="BD94" s="272"/>
      <c r="BE94" s="202"/>
      <c r="BF94" s="203"/>
      <c r="BG94" s="202"/>
      <c r="BH94" s="207"/>
      <c r="BI94" s="203"/>
      <c r="BJ94" s="257"/>
      <c r="BK94" s="258"/>
      <c r="BL94" s="259"/>
      <c r="BM94" s="1"/>
      <c r="BN94" s="2"/>
    </row>
    <row r="95" spans="2:66" ht="15" customHeight="1" thickBot="1">
      <c r="B95" s="215"/>
      <c r="C95" s="216"/>
      <c r="D95" s="216"/>
      <c r="E95" s="216"/>
      <c r="F95" s="216"/>
      <c r="G95" s="216"/>
      <c r="H95" s="216"/>
      <c r="I95" s="216"/>
      <c r="J95" s="216"/>
      <c r="K95" s="216"/>
      <c r="L95" s="217"/>
      <c r="M95" s="198"/>
      <c r="N95" s="221"/>
      <c r="O95" s="221"/>
      <c r="P95" s="199"/>
      <c r="Q95" s="198"/>
      <c r="R95" s="221"/>
      <c r="S95" s="221"/>
      <c r="T95" s="199"/>
      <c r="U95" s="198"/>
      <c r="V95" s="221"/>
      <c r="W95" s="221"/>
      <c r="X95" s="199"/>
      <c r="Y95" s="198"/>
      <c r="Z95" s="221"/>
      <c r="AA95" s="221"/>
      <c r="AB95" s="199"/>
      <c r="AC95" s="192"/>
      <c r="AD95" s="243"/>
      <c r="AE95" s="243"/>
      <c r="AF95" s="193"/>
      <c r="AG95" s="329"/>
      <c r="AH95" s="330"/>
      <c r="AI95" s="330"/>
      <c r="AJ95" s="330"/>
      <c r="AK95" s="330"/>
      <c r="AL95" s="330"/>
      <c r="AM95" s="330"/>
      <c r="AN95" s="330"/>
      <c r="AO95" s="331"/>
      <c r="AP95" s="273"/>
      <c r="AQ95" s="277"/>
      <c r="AR95" s="277"/>
      <c r="AS95" s="274"/>
      <c r="AT95" s="204"/>
      <c r="AU95" s="208"/>
      <c r="AV95" s="205"/>
      <c r="AW95" s="192"/>
      <c r="AX95" s="193"/>
      <c r="AY95" s="192"/>
      <c r="AZ95" s="193"/>
      <c r="BA95" s="204"/>
      <c r="BB95" s="205"/>
      <c r="BC95" s="273"/>
      <c r="BD95" s="274"/>
      <c r="BE95" s="204"/>
      <c r="BF95" s="205"/>
      <c r="BG95" s="204"/>
      <c r="BH95" s="208"/>
      <c r="BI95" s="205"/>
      <c r="BJ95" s="260"/>
      <c r="BK95" s="261"/>
      <c r="BL95" s="262"/>
      <c r="BM95" s="1"/>
      <c r="BN95" s="2"/>
    </row>
    <row r="96" spans="2:66" ht="15" customHeight="1" thickTop="1">
      <c r="B96" s="209" t="s">
        <v>59</v>
      </c>
      <c r="C96" s="210"/>
      <c r="D96" s="210"/>
      <c r="E96" s="210"/>
      <c r="F96" s="210"/>
      <c r="G96" s="210"/>
      <c r="H96" s="210"/>
      <c r="I96" s="210"/>
      <c r="J96" s="210"/>
      <c r="K96" s="210"/>
      <c r="L96" s="211"/>
      <c r="M96" s="194">
        <v>7</v>
      </c>
      <c r="N96" s="219"/>
      <c r="O96" s="219"/>
      <c r="P96" s="195"/>
      <c r="Q96" s="194">
        <v>7</v>
      </c>
      <c r="R96" s="219"/>
      <c r="S96" s="219"/>
      <c r="T96" s="195"/>
      <c r="U96" s="194">
        <v>7</v>
      </c>
      <c r="V96" s="219"/>
      <c r="W96" s="219"/>
      <c r="X96" s="195"/>
      <c r="Y96" s="194">
        <v>7</v>
      </c>
      <c r="Z96" s="219"/>
      <c r="AA96" s="219"/>
      <c r="AB96" s="195"/>
      <c r="AC96" s="188" t="s">
        <v>129</v>
      </c>
      <c r="AD96" s="241"/>
      <c r="AE96" s="241"/>
      <c r="AF96" s="189"/>
      <c r="AG96" s="323" t="s">
        <v>246</v>
      </c>
      <c r="AH96" s="324"/>
      <c r="AI96" s="324"/>
      <c r="AJ96" s="324"/>
      <c r="AK96" s="324"/>
      <c r="AL96" s="324"/>
      <c r="AM96" s="324"/>
      <c r="AN96" s="324"/>
      <c r="AO96" s="325"/>
      <c r="AP96" s="269" t="s">
        <v>142</v>
      </c>
      <c r="AQ96" s="275"/>
      <c r="AR96" s="275"/>
      <c r="AS96" s="270"/>
      <c r="AT96" s="200">
        <f>'19.02'!AT96+AY96</f>
        <v>65</v>
      </c>
      <c r="AU96" s="206"/>
      <c r="AV96" s="201"/>
      <c r="AW96" s="188">
        <f>'19.02'!BG96</f>
        <v>65</v>
      </c>
      <c r="AX96" s="189"/>
      <c r="AY96" s="188"/>
      <c r="AZ96" s="189"/>
      <c r="BA96" s="200"/>
      <c r="BB96" s="201"/>
      <c r="BC96" s="269">
        <f>'19.02'!BC96+BA96</f>
        <v>0</v>
      </c>
      <c r="BD96" s="270"/>
      <c r="BE96" s="200">
        <f>'19.02'!BE96+BA96</f>
        <v>0</v>
      </c>
      <c r="BF96" s="201"/>
      <c r="BG96" s="200">
        <f>AT96-BE96</f>
        <v>65</v>
      </c>
      <c r="BH96" s="206"/>
      <c r="BI96" s="201"/>
      <c r="BJ96" s="254">
        <f>((LEFT(AP96,FIND(" ",AP96)-1)*BC96)/$S$279)</f>
        <v>0</v>
      </c>
      <c r="BK96" s="255"/>
      <c r="BL96" s="256"/>
      <c r="BM96" s="1"/>
      <c r="BN96" s="2"/>
    </row>
    <row r="97" spans="2:66" ht="15" customHeight="1">
      <c r="B97" s="212"/>
      <c r="C97" s="213"/>
      <c r="D97" s="213"/>
      <c r="E97" s="213"/>
      <c r="F97" s="213"/>
      <c r="G97" s="213"/>
      <c r="H97" s="213"/>
      <c r="I97" s="213"/>
      <c r="J97" s="213"/>
      <c r="K97" s="213"/>
      <c r="L97" s="214"/>
      <c r="M97" s="196"/>
      <c r="N97" s="220"/>
      <c r="O97" s="220"/>
      <c r="P97" s="197"/>
      <c r="Q97" s="196"/>
      <c r="R97" s="220"/>
      <c r="S97" s="220"/>
      <c r="T97" s="197"/>
      <c r="U97" s="196"/>
      <c r="V97" s="220"/>
      <c r="W97" s="220"/>
      <c r="X97" s="197"/>
      <c r="Y97" s="196"/>
      <c r="Z97" s="220"/>
      <c r="AA97" s="220"/>
      <c r="AB97" s="197"/>
      <c r="AC97" s="190"/>
      <c r="AD97" s="242"/>
      <c r="AE97" s="242"/>
      <c r="AF97" s="191"/>
      <c r="AG97" s="326"/>
      <c r="AH97" s="327"/>
      <c r="AI97" s="327"/>
      <c r="AJ97" s="327"/>
      <c r="AK97" s="327"/>
      <c r="AL97" s="327"/>
      <c r="AM97" s="327"/>
      <c r="AN97" s="327"/>
      <c r="AO97" s="328"/>
      <c r="AP97" s="271"/>
      <c r="AQ97" s="276"/>
      <c r="AR97" s="276"/>
      <c r="AS97" s="272"/>
      <c r="AT97" s="202"/>
      <c r="AU97" s="207"/>
      <c r="AV97" s="203"/>
      <c r="AW97" s="190"/>
      <c r="AX97" s="191"/>
      <c r="AY97" s="190"/>
      <c r="AZ97" s="191"/>
      <c r="BA97" s="202"/>
      <c r="BB97" s="203"/>
      <c r="BC97" s="271"/>
      <c r="BD97" s="272"/>
      <c r="BE97" s="202"/>
      <c r="BF97" s="203"/>
      <c r="BG97" s="202"/>
      <c r="BH97" s="207"/>
      <c r="BI97" s="203"/>
      <c r="BJ97" s="257"/>
      <c r="BK97" s="258"/>
      <c r="BL97" s="259"/>
      <c r="BM97" s="1"/>
      <c r="BN97" s="2"/>
    </row>
    <row r="98" spans="2:66" ht="15" customHeight="1" thickBot="1">
      <c r="B98" s="215"/>
      <c r="C98" s="216"/>
      <c r="D98" s="216"/>
      <c r="E98" s="216"/>
      <c r="F98" s="216"/>
      <c r="G98" s="216"/>
      <c r="H98" s="216"/>
      <c r="I98" s="216"/>
      <c r="J98" s="216"/>
      <c r="K98" s="216"/>
      <c r="L98" s="217"/>
      <c r="M98" s="198"/>
      <c r="N98" s="221"/>
      <c r="O98" s="221"/>
      <c r="P98" s="199"/>
      <c r="Q98" s="198"/>
      <c r="R98" s="221"/>
      <c r="S98" s="221"/>
      <c r="T98" s="199"/>
      <c r="U98" s="198"/>
      <c r="V98" s="221"/>
      <c r="W98" s="221"/>
      <c r="X98" s="199"/>
      <c r="Y98" s="198"/>
      <c r="Z98" s="221"/>
      <c r="AA98" s="221"/>
      <c r="AB98" s="199"/>
      <c r="AC98" s="192"/>
      <c r="AD98" s="243"/>
      <c r="AE98" s="243"/>
      <c r="AF98" s="193"/>
      <c r="AG98" s="329"/>
      <c r="AH98" s="330"/>
      <c r="AI98" s="330"/>
      <c r="AJ98" s="330"/>
      <c r="AK98" s="330"/>
      <c r="AL98" s="330"/>
      <c r="AM98" s="330"/>
      <c r="AN98" s="330"/>
      <c r="AO98" s="331"/>
      <c r="AP98" s="273"/>
      <c r="AQ98" s="277"/>
      <c r="AR98" s="277"/>
      <c r="AS98" s="274"/>
      <c r="AT98" s="204"/>
      <c r="AU98" s="208"/>
      <c r="AV98" s="205"/>
      <c r="AW98" s="192"/>
      <c r="AX98" s="193"/>
      <c r="AY98" s="192"/>
      <c r="AZ98" s="193"/>
      <c r="BA98" s="204"/>
      <c r="BB98" s="205"/>
      <c r="BC98" s="273"/>
      <c r="BD98" s="274"/>
      <c r="BE98" s="204"/>
      <c r="BF98" s="205"/>
      <c r="BG98" s="204"/>
      <c r="BH98" s="208"/>
      <c r="BI98" s="205"/>
      <c r="BJ98" s="260"/>
      <c r="BK98" s="261"/>
      <c r="BL98" s="262"/>
      <c r="BM98" s="1"/>
      <c r="BN98" s="2"/>
    </row>
    <row r="99" spans="2:66" ht="15" customHeight="1" thickTop="1">
      <c r="B99" s="209" t="s">
        <v>245</v>
      </c>
      <c r="C99" s="210"/>
      <c r="D99" s="210"/>
      <c r="E99" s="210"/>
      <c r="F99" s="210"/>
      <c r="G99" s="210"/>
      <c r="H99" s="210"/>
      <c r="I99" s="210"/>
      <c r="J99" s="210"/>
      <c r="K99" s="210"/>
      <c r="L99" s="211"/>
      <c r="M99" s="194">
        <v>15</v>
      </c>
      <c r="N99" s="219"/>
      <c r="O99" s="219"/>
      <c r="P99" s="195"/>
      <c r="Q99" s="194">
        <v>15</v>
      </c>
      <c r="R99" s="219"/>
      <c r="S99" s="219"/>
      <c r="T99" s="195"/>
      <c r="U99" s="194">
        <v>15</v>
      </c>
      <c r="V99" s="219"/>
      <c r="W99" s="219"/>
      <c r="X99" s="195"/>
      <c r="Y99" s="194">
        <v>15</v>
      </c>
      <c r="Z99" s="219"/>
      <c r="AA99" s="219"/>
      <c r="AB99" s="195"/>
      <c r="AC99" s="296" t="s">
        <v>171</v>
      </c>
      <c r="AD99" s="297"/>
      <c r="AE99" s="297"/>
      <c r="AF99" s="298"/>
      <c r="AG99" s="323" t="s">
        <v>60</v>
      </c>
      <c r="AH99" s="324"/>
      <c r="AI99" s="324"/>
      <c r="AJ99" s="324"/>
      <c r="AK99" s="324"/>
      <c r="AL99" s="324"/>
      <c r="AM99" s="324"/>
      <c r="AN99" s="324"/>
      <c r="AO99" s="325"/>
      <c r="AP99" s="269" t="s">
        <v>128</v>
      </c>
      <c r="AQ99" s="275"/>
      <c r="AR99" s="275"/>
      <c r="AS99" s="270"/>
      <c r="AT99" s="200">
        <f>'19.02'!AT99+AY99</f>
        <v>2</v>
      </c>
      <c r="AU99" s="206"/>
      <c r="AV99" s="201"/>
      <c r="AW99" s="188">
        <f>'19.02'!BG99</f>
        <v>2</v>
      </c>
      <c r="AX99" s="189"/>
      <c r="AY99" s="188"/>
      <c r="AZ99" s="189"/>
      <c r="BA99" s="200"/>
      <c r="BB99" s="201"/>
      <c r="BC99" s="269">
        <f>'19.02'!BC99+BA99</f>
        <v>0</v>
      </c>
      <c r="BD99" s="270"/>
      <c r="BE99" s="200">
        <f>'19.02'!BE99+BA99</f>
        <v>0</v>
      </c>
      <c r="BF99" s="201"/>
      <c r="BG99" s="200">
        <f>AT99-BE99</f>
        <v>2</v>
      </c>
      <c r="BH99" s="206"/>
      <c r="BI99" s="201"/>
      <c r="BJ99" s="254">
        <f>((LEFT(AP99,FIND(" ",AP99)-1)*BC99)/$S$279)</f>
        <v>0</v>
      </c>
      <c r="BK99" s="255"/>
      <c r="BL99" s="256"/>
      <c r="BM99" s="1"/>
      <c r="BN99" s="2"/>
    </row>
    <row r="100" spans="2:66" ht="15" customHeight="1">
      <c r="B100" s="212"/>
      <c r="C100" s="213"/>
      <c r="D100" s="213"/>
      <c r="E100" s="213"/>
      <c r="F100" s="213"/>
      <c r="G100" s="213"/>
      <c r="H100" s="213"/>
      <c r="I100" s="213"/>
      <c r="J100" s="213"/>
      <c r="K100" s="213"/>
      <c r="L100" s="214"/>
      <c r="M100" s="196"/>
      <c r="N100" s="220"/>
      <c r="O100" s="220"/>
      <c r="P100" s="197"/>
      <c r="Q100" s="196"/>
      <c r="R100" s="220"/>
      <c r="S100" s="220"/>
      <c r="T100" s="197"/>
      <c r="U100" s="196"/>
      <c r="V100" s="220"/>
      <c r="W100" s="220"/>
      <c r="X100" s="197"/>
      <c r="Y100" s="196"/>
      <c r="Z100" s="220"/>
      <c r="AA100" s="220"/>
      <c r="AB100" s="197"/>
      <c r="AC100" s="299"/>
      <c r="AD100" s="300"/>
      <c r="AE100" s="300"/>
      <c r="AF100" s="301"/>
      <c r="AG100" s="326"/>
      <c r="AH100" s="327"/>
      <c r="AI100" s="327"/>
      <c r="AJ100" s="327"/>
      <c r="AK100" s="327"/>
      <c r="AL100" s="327"/>
      <c r="AM100" s="327"/>
      <c r="AN100" s="327"/>
      <c r="AO100" s="328"/>
      <c r="AP100" s="271"/>
      <c r="AQ100" s="276"/>
      <c r="AR100" s="276"/>
      <c r="AS100" s="272"/>
      <c r="AT100" s="202"/>
      <c r="AU100" s="207"/>
      <c r="AV100" s="203"/>
      <c r="AW100" s="190"/>
      <c r="AX100" s="191"/>
      <c r="AY100" s="190"/>
      <c r="AZ100" s="191"/>
      <c r="BA100" s="202"/>
      <c r="BB100" s="203"/>
      <c r="BC100" s="271"/>
      <c r="BD100" s="272"/>
      <c r="BE100" s="202"/>
      <c r="BF100" s="203"/>
      <c r="BG100" s="202"/>
      <c r="BH100" s="207"/>
      <c r="BI100" s="203"/>
      <c r="BJ100" s="257"/>
      <c r="BK100" s="258"/>
      <c r="BL100" s="259"/>
      <c r="BM100" s="1"/>
      <c r="BN100" s="2"/>
    </row>
    <row r="101" spans="2:66" ht="15" customHeight="1" thickBot="1">
      <c r="B101" s="215"/>
      <c r="C101" s="216"/>
      <c r="D101" s="216"/>
      <c r="E101" s="216"/>
      <c r="F101" s="216"/>
      <c r="G101" s="216"/>
      <c r="H101" s="216"/>
      <c r="I101" s="216"/>
      <c r="J101" s="216"/>
      <c r="K101" s="216"/>
      <c r="L101" s="217"/>
      <c r="M101" s="198"/>
      <c r="N101" s="221"/>
      <c r="O101" s="221"/>
      <c r="P101" s="199"/>
      <c r="Q101" s="198"/>
      <c r="R101" s="221"/>
      <c r="S101" s="221"/>
      <c r="T101" s="199"/>
      <c r="U101" s="198"/>
      <c r="V101" s="221"/>
      <c r="W101" s="221"/>
      <c r="X101" s="199"/>
      <c r="Y101" s="198"/>
      <c r="Z101" s="221"/>
      <c r="AA101" s="221"/>
      <c r="AB101" s="199"/>
      <c r="AC101" s="302"/>
      <c r="AD101" s="303"/>
      <c r="AE101" s="303"/>
      <c r="AF101" s="304"/>
      <c r="AG101" s="329"/>
      <c r="AH101" s="330"/>
      <c r="AI101" s="330"/>
      <c r="AJ101" s="330"/>
      <c r="AK101" s="330"/>
      <c r="AL101" s="330"/>
      <c r="AM101" s="330"/>
      <c r="AN101" s="330"/>
      <c r="AO101" s="331"/>
      <c r="AP101" s="273"/>
      <c r="AQ101" s="277"/>
      <c r="AR101" s="277"/>
      <c r="AS101" s="274"/>
      <c r="AT101" s="204"/>
      <c r="AU101" s="208"/>
      <c r="AV101" s="205"/>
      <c r="AW101" s="192"/>
      <c r="AX101" s="193"/>
      <c r="AY101" s="192"/>
      <c r="AZ101" s="193"/>
      <c r="BA101" s="204"/>
      <c r="BB101" s="205"/>
      <c r="BC101" s="273"/>
      <c r="BD101" s="274"/>
      <c r="BE101" s="204"/>
      <c r="BF101" s="205"/>
      <c r="BG101" s="204"/>
      <c r="BH101" s="208"/>
      <c r="BI101" s="205"/>
      <c r="BJ101" s="260"/>
      <c r="BK101" s="261"/>
      <c r="BL101" s="262"/>
      <c r="BM101" s="1"/>
      <c r="BN101" s="2"/>
    </row>
    <row r="102" spans="2:66" ht="15" customHeight="1" thickTop="1">
      <c r="B102" s="209" t="s">
        <v>244</v>
      </c>
      <c r="C102" s="210"/>
      <c r="D102" s="210"/>
      <c r="E102" s="210"/>
      <c r="F102" s="210"/>
      <c r="G102" s="210"/>
      <c r="H102" s="210"/>
      <c r="I102" s="210"/>
      <c r="J102" s="210"/>
      <c r="K102" s="210"/>
      <c r="L102" s="211"/>
      <c r="M102" s="194">
        <v>15</v>
      </c>
      <c r="N102" s="219"/>
      <c r="O102" s="219"/>
      <c r="P102" s="195"/>
      <c r="Q102" s="194">
        <v>15</v>
      </c>
      <c r="R102" s="219"/>
      <c r="S102" s="219"/>
      <c r="T102" s="195"/>
      <c r="U102" s="194">
        <v>15</v>
      </c>
      <c r="V102" s="219"/>
      <c r="W102" s="219"/>
      <c r="X102" s="195"/>
      <c r="Y102" s="194">
        <v>15</v>
      </c>
      <c r="Z102" s="219"/>
      <c r="AA102" s="219"/>
      <c r="AB102" s="195"/>
      <c r="AC102" s="296" t="s">
        <v>171</v>
      </c>
      <c r="AD102" s="297"/>
      <c r="AE102" s="297"/>
      <c r="AF102" s="298"/>
      <c r="AG102" s="323" t="s">
        <v>243</v>
      </c>
      <c r="AH102" s="324"/>
      <c r="AI102" s="324"/>
      <c r="AJ102" s="324"/>
      <c r="AK102" s="324"/>
      <c r="AL102" s="324"/>
      <c r="AM102" s="324"/>
      <c r="AN102" s="324"/>
      <c r="AO102" s="325"/>
      <c r="AP102" s="269" t="s">
        <v>52</v>
      </c>
      <c r="AQ102" s="275"/>
      <c r="AR102" s="275"/>
      <c r="AS102" s="270"/>
      <c r="AT102" s="200">
        <f>'19.02'!AT102+AY102</f>
        <v>24</v>
      </c>
      <c r="AU102" s="206"/>
      <c r="AV102" s="201"/>
      <c r="AW102" s="188">
        <f>'19.02'!BG102</f>
        <v>9</v>
      </c>
      <c r="AX102" s="189"/>
      <c r="AY102" s="188"/>
      <c r="AZ102" s="189"/>
      <c r="BA102" s="200"/>
      <c r="BB102" s="201"/>
      <c r="BC102" s="269">
        <f>'19.02'!BC102+BA102</f>
        <v>10</v>
      </c>
      <c r="BD102" s="270"/>
      <c r="BE102" s="200">
        <f>'19.02'!BE102+BA102</f>
        <v>15</v>
      </c>
      <c r="BF102" s="201"/>
      <c r="BG102" s="200">
        <f>AT102-BE102</f>
        <v>9</v>
      </c>
      <c r="BH102" s="206"/>
      <c r="BI102" s="201"/>
      <c r="BJ102" s="254">
        <f>((LEFT(AP102,FIND(" ",AP102)-1)*BC102)/$S$279)</f>
        <v>1.9230769230769231</v>
      </c>
      <c r="BK102" s="255"/>
      <c r="BL102" s="256"/>
      <c r="BM102" s="1"/>
      <c r="BN102" s="2"/>
    </row>
    <row r="103" spans="2:66" ht="15" customHeight="1">
      <c r="B103" s="212"/>
      <c r="C103" s="213"/>
      <c r="D103" s="213"/>
      <c r="E103" s="213"/>
      <c r="F103" s="213"/>
      <c r="G103" s="213"/>
      <c r="H103" s="213"/>
      <c r="I103" s="213"/>
      <c r="J103" s="213"/>
      <c r="K103" s="213"/>
      <c r="L103" s="214"/>
      <c r="M103" s="196"/>
      <c r="N103" s="220"/>
      <c r="O103" s="220"/>
      <c r="P103" s="197"/>
      <c r="Q103" s="196"/>
      <c r="R103" s="220"/>
      <c r="S103" s="220"/>
      <c r="T103" s="197"/>
      <c r="U103" s="196"/>
      <c r="V103" s="220"/>
      <c r="W103" s="220"/>
      <c r="X103" s="197"/>
      <c r="Y103" s="196"/>
      <c r="Z103" s="220"/>
      <c r="AA103" s="220"/>
      <c r="AB103" s="197"/>
      <c r="AC103" s="299"/>
      <c r="AD103" s="300"/>
      <c r="AE103" s="300"/>
      <c r="AF103" s="301"/>
      <c r="AG103" s="326"/>
      <c r="AH103" s="327"/>
      <c r="AI103" s="327"/>
      <c r="AJ103" s="327"/>
      <c r="AK103" s="327"/>
      <c r="AL103" s="327"/>
      <c r="AM103" s="327"/>
      <c r="AN103" s="327"/>
      <c r="AO103" s="328"/>
      <c r="AP103" s="271"/>
      <c r="AQ103" s="276"/>
      <c r="AR103" s="276"/>
      <c r="AS103" s="272"/>
      <c r="AT103" s="202"/>
      <c r="AU103" s="207"/>
      <c r="AV103" s="203"/>
      <c r="AW103" s="190"/>
      <c r="AX103" s="191"/>
      <c r="AY103" s="190"/>
      <c r="AZ103" s="191"/>
      <c r="BA103" s="202"/>
      <c r="BB103" s="203"/>
      <c r="BC103" s="271"/>
      <c r="BD103" s="272"/>
      <c r="BE103" s="202"/>
      <c r="BF103" s="203"/>
      <c r="BG103" s="202"/>
      <c r="BH103" s="207"/>
      <c r="BI103" s="203"/>
      <c r="BJ103" s="257"/>
      <c r="BK103" s="258"/>
      <c r="BL103" s="259"/>
      <c r="BM103" s="1"/>
      <c r="BN103" s="2"/>
    </row>
    <row r="104" spans="2:66" ht="15" customHeight="1" thickBot="1">
      <c r="B104" s="215"/>
      <c r="C104" s="216"/>
      <c r="D104" s="216"/>
      <c r="E104" s="216"/>
      <c r="F104" s="216"/>
      <c r="G104" s="216"/>
      <c r="H104" s="216"/>
      <c r="I104" s="216"/>
      <c r="J104" s="216"/>
      <c r="K104" s="216"/>
      <c r="L104" s="217"/>
      <c r="M104" s="198"/>
      <c r="N104" s="221"/>
      <c r="O104" s="221"/>
      <c r="P104" s="199"/>
      <c r="Q104" s="198"/>
      <c r="R104" s="221"/>
      <c r="S104" s="221"/>
      <c r="T104" s="199"/>
      <c r="U104" s="198"/>
      <c r="V104" s="221"/>
      <c r="W104" s="221"/>
      <c r="X104" s="199"/>
      <c r="Y104" s="198"/>
      <c r="Z104" s="221"/>
      <c r="AA104" s="221"/>
      <c r="AB104" s="199"/>
      <c r="AC104" s="302"/>
      <c r="AD104" s="303"/>
      <c r="AE104" s="303"/>
      <c r="AF104" s="304"/>
      <c r="AG104" s="329"/>
      <c r="AH104" s="330"/>
      <c r="AI104" s="330"/>
      <c r="AJ104" s="330"/>
      <c r="AK104" s="330"/>
      <c r="AL104" s="330"/>
      <c r="AM104" s="330"/>
      <c r="AN104" s="330"/>
      <c r="AO104" s="331"/>
      <c r="AP104" s="273"/>
      <c r="AQ104" s="277"/>
      <c r="AR104" s="277"/>
      <c r="AS104" s="274"/>
      <c r="AT104" s="204"/>
      <c r="AU104" s="208"/>
      <c r="AV104" s="205"/>
      <c r="AW104" s="192"/>
      <c r="AX104" s="193"/>
      <c r="AY104" s="192"/>
      <c r="AZ104" s="193"/>
      <c r="BA104" s="204"/>
      <c r="BB104" s="205"/>
      <c r="BC104" s="273"/>
      <c r="BD104" s="274"/>
      <c r="BE104" s="204"/>
      <c r="BF104" s="205"/>
      <c r="BG104" s="204"/>
      <c r="BH104" s="208"/>
      <c r="BI104" s="205"/>
      <c r="BJ104" s="260"/>
      <c r="BK104" s="261"/>
      <c r="BL104" s="262"/>
      <c r="BM104" s="1"/>
      <c r="BN104" s="2"/>
    </row>
    <row r="105" spans="2:66" ht="15" customHeight="1" thickTop="1">
      <c r="B105" s="209" t="s">
        <v>242</v>
      </c>
      <c r="C105" s="210"/>
      <c r="D105" s="210"/>
      <c r="E105" s="210"/>
      <c r="F105" s="210"/>
      <c r="G105" s="210"/>
      <c r="H105" s="210"/>
      <c r="I105" s="210"/>
      <c r="J105" s="210"/>
      <c r="K105" s="210"/>
      <c r="L105" s="211"/>
      <c r="M105" s="194" t="s">
        <v>442</v>
      </c>
      <c r="N105" s="219"/>
      <c r="O105" s="219"/>
      <c r="P105" s="195"/>
      <c r="Q105" s="194" t="s">
        <v>442</v>
      </c>
      <c r="R105" s="219"/>
      <c r="S105" s="219"/>
      <c r="T105" s="195"/>
      <c r="U105" s="194" t="s">
        <v>442</v>
      </c>
      <c r="V105" s="219"/>
      <c r="W105" s="219"/>
      <c r="X105" s="195"/>
      <c r="Y105" s="194" t="s">
        <v>442</v>
      </c>
      <c r="Z105" s="219"/>
      <c r="AA105" s="219"/>
      <c r="AB105" s="195"/>
      <c r="AC105" s="296" t="s">
        <v>341</v>
      </c>
      <c r="AD105" s="297"/>
      <c r="AE105" s="297"/>
      <c r="AF105" s="298"/>
      <c r="AG105" s="323" t="s">
        <v>241</v>
      </c>
      <c r="AH105" s="324"/>
      <c r="AI105" s="324"/>
      <c r="AJ105" s="324"/>
      <c r="AK105" s="324"/>
      <c r="AL105" s="324"/>
      <c r="AM105" s="324"/>
      <c r="AN105" s="324"/>
      <c r="AO105" s="325"/>
      <c r="AP105" s="269" t="s">
        <v>61</v>
      </c>
      <c r="AQ105" s="275"/>
      <c r="AR105" s="275"/>
      <c r="AS105" s="270"/>
      <c r="AT105" s="200">
        <f>'19.02'!AT105+AY105</f>
        <v>1</v>
      </c>
      <c r="AU105" s="206"/>
      <c r="AV105" s="201"/>
      <c r="AW105" s="188">
        <f>'19.02'!BG105</f>
        <v>1</v>
      </c>
      <c r="AX105" s="189"/>
      <c r="AY105" s="188"/>
      <c r="AZ105" s="189"/>
      <c r="BA105" s="200"/>
      <c r="BB105" s="201"/>
      <c r="BC105" s="269">
        <f>'19.02'!BC105+BA105</f>
        <v>0</v>
      </c>
      <c r="BD105" s="270"/>
      <c r="BE105" s="200">
        <f>'19.02'!BE105+BA105</f>
        <v>0</v>
      </c>
      <c r="BF105" s="201"/>
      <c r="BG105" s="200">
        <f>AT105-BE105</f>
        <v>1</v>
      </c>
      <c r="BH105" s="206"/>
      <c r="BI105" s="201"/>
      <c r="BJ105" s="254">
        <f>((LEFT(AP105,FIND(" ",AP105)-1)*BC105)/$S$279)</f>
        <v>0</v>
      </c>
      <c r="BK105" s="255"/>
      <c r="BL105" s="256"/>
      <c r="BM105" s="1"/>
      <c r="BN105" s="2"/>
    </row>
    <row r="106" spans="2:66" ht="15" customHeight="1">
      <c r="B106" s="212"/>
      <c r="C106" s="213"/>
      <c r="D106" s="213"/>
      <c r="E106" s="213"/>
      <c r="F106" s="213"/>
      <c r="G106" s="213"/>
      <c r="H106" s="213"/>
      <c r="I106" s="213"/>
      <c r="J106" s="213"/>
      <c r="K106" s="213"/>
      <c r="L106" s="214"/>
      <c r="M106" s="196"/>
      <c r="N106" s="220"/>
      <c r="O106" s="220"/>
      <c r="P106" s="197"/>
      <c r="Q106" s="196"/>
      <c r="R106" s="220"/>
      <c r="S106" s="220"/>
      <c r="T106" s="197"/>
      <c r="U106" s="196"/>
      <c r="V106" s="220"/>
      <c r="W106" s="220"/>
      <c r="X106" s="197"/>
      <c r="Y106" s="196"/>
      <c r="Z106" s="220"/>
      <c r="AA106" s="220"/>
      <c r="AB106" s="197"/>
      <c r="AC106" s="299"/>
      <c r="AD106" s="300"/>
      <c r="AE106" s="300"/>
      <c r="AF106" s="301"/>
      <c r="AG106" s="326"/>
      <c r="AH106" s="327"/>
      <c r="AI106" s="327"/>
      <c r="AJ106" s="327"/>
      <c r="AK106" s="327"/>
      <c r="AL106" s="327"/>
      <c r="AM106" s="327"/>
      <c r="AN106" s="327"/>
      <c r="AO106" s="328"/>
      <c r="AP106" s="271"/>
      <c r="AQ106" s="276"/>
      <c r="AR106" s="276"/>
      <c r="AS106" s="272"/>
      <c r="AT106" s="202"/>
      <c r="AU106" s="207"/>
      <c r="AV106" s="203"/>
      <c r="AW106" s="190"/>
      <c r="AX106" s="191"/>
      <c r="AY106" s="190"/>
      <c r="AZ106" s="191"/>
      <c r="BA106" s="202"/>
      <c r="BB106" s="203"/>
      <c r="BC106" s="271"/>
      <c r="BD106" s="272"/>
      <c r="BE106" s="202"/>
      <c r="BF106" s="203"/>
      <c r="BG106" s="202"/>
      <c r="BH106" s="207"/>
      <c r="BI106" s="203"/>
      <c r="BJ106" s="257"/>
      <c r="BK106" s="258"/>
      <c r="BL106" s="259"/>
      <c r="BM106" s="1"/>
      <c r="BN106" s="2"/>
    </row>
    <row r="107" spans="2:66" ht="15" customHeight="1" thickBot="1">
      <c r="B107" s="215"/>
      <c r="C107" s="216"/>
      <c r="D107" s="216"/>
      <c r="E107" s="216"/>
      <c r="F107" s="216"/>
      <c r="G107" s="216"/>
      <c r="H107" s="216"/>
      <c r="I107" s="216"/>
      <c r="J107" s="216"/>
      <c r="K107" s="216"/>
      <c r="L107" s="217"/>
      <c r="M107" s="198"/>
      <c r="N107" s="221"/>
      <c r="O107" s="221"/>
      <c r="P107" s="199"/>
      <c r="Q107" s="198"/>
      <c r="R107" s="221"/>
      <c r="S107" s="221"/>
      <c r="T107" s="199"/>
      <c r="U107" s="198"/>
      <c r="V107" s="221"/>
      <c r="W107" s="221"/>
      <c r="X107" s="199"/>
      <c r="Y107" s="198"/>
      <c r="Z107" s="221"/>
      <c r="AA107" s="221"/>
      <c r="AB107" s="199"/>
      <c r="AC107" s="302"/>
      <c r="AD107" s="303"/>
      <c r="AE107" s="303"/>
      <c r="AF107" s="304"/>
      <c r="AG107" s="329"/>
      <c r="AH107" s="330"/>
      <c r="AI107" s="330"/>
      <c r="AJ107" s="330"/>
      <c r="AK107" s="330"/>
      <c r="AL107" s="330"/>
      <c r="AM107" s="330"/>
      <c r="AN107" s="330"/>
      <c r="AO107" s="331"/>
      <c r="AP107" s="273"/>
      <c r="AQ107" s="277"/>
      <c r="AR107" s="277"/>
      <c r="AS107" s="274"/>
      <c r="AT107" s="204"/>
      <c r="AU107" s="208"/>
      <c r="AV107" s="205"/>
      <c r="AW107" s="192"/>
      <c r="AX107" s="193"/>
      <c r="AY107" s="192"/>
      <c r="AZ107" s="193"/>
      <c r="BA107" s="204"/>
      <c r="BB107" s="205"/>
      <c r="BC107" s="273"/>
      <c r="BD107" s="274"/>
      <c r="BE107" s="204"/>
      <c r="BF107" s="205"/>
      <c r="BG107" s="204"/>
      <c r="BH107" s="208"/>
      <c r="BI107" s="205"/>
      <c r="BJ107" s="260"/>
      <c r="BK107" s="261"/>
      <c r="BL107" s="262"/>
      <c r="BM107" s="1"/>
      <c r="BN107" s="2"/>
    </row>
    <row r="108" spans="2:66" ht="15" customHeight="1" thickTop="1">
      <c r="B108" s="209" t="s">
        <v>240</v>
      </c>
      <c r="C108" s="210"/>
      <c r="D108" s="210"/>
      <c r="E108" s="210"/>
      <c r="F108" s="210"/>
      <c r="G108" s="210"/>
      <c r="H108" s="210"/>
      <c r="I108" s="210"/>
      <c r="J108" s="210"/>
      <c r="K108" s="210"/>
      <c r="L108" s="211"/>
      <c r="M108" s="194">
        <v>8</v>
      </c>
      <c r="N108" s="219"/>
      <c r="O108" s="219"/>
      <c r="P108" s="195"/>
      <c r="Q108" s="194">
        <v>8</v>
      </c>
      <c r="R108" s="219"/>
      <c r="S108" s="219"/>
      <c r="T108" s="195"/>
      <c r="U108" s="194">
        <v>8</v>
      </c>
      <c r="V108" s="219"/>
      <c r="W108" s="219"/>
      <c r="X108" s="195"/>
      <c r="Y108" s="194">
        <v>8</v>
      </c>
      <c r="Z108" s="219"/>
      <c r="AA108" s="219"/>
      <c r="AB108" s="195"/>
      <c r="AC108" s="305" t="s">
        <v>402</v>
      </c>
      <c r="AD108" s="306"/>
      <c r="AE108" s="306"/>
      <c r="AF108" s="307"/>
      <c r="AG108" s="323" t="s">
        <v>239</v>
      </c>
      <c r="AH108" s="324"/>
      <c r="AI108" s="324"/>
      <c r="AJ108" s="324"/>
      <c r="AK108" s="324"/>
      <c r="AL108" s="324"/>
      <c r="AM108" s="324"/>
      <c r="AN108" s="324"/>
      <c r="AO108" s="325"/>
      <c r="AP108" s="269" t="s">
        <v>143</v>
      </c>
      <c r="AQ108" s="275"/>
      <c r="AR108" s="275"/>
      <c r="AS108" s="270"/>
      <c r="AT108" s="200">
        <f>'19.02'!AT108+AY108</f>
        <v>3</v>
      </c>
      <c r="AU108" s="206"/>
      <c r="AV108" s="201"/>
      <c r="AW108" s="188">
        <f>'19.02'!BG108</f>
        <v>0</v>
      </c>
      <c r="AX108" s="189"/>
      <c r="AY108" s="188"/>
      <c r="AZ108" s="189"/>
      <c r="BA108" s="200"/>
      <c r="BB108" s="201"/>
      <c r="BC108" s="269">
        <f>'19.02'!BC108+BA108</f>
        <v>3</v>
      </c>
      <c r="BD108" s="270"/>
      <c r="BE108" s="200">
        <f>'19.02'!BE108+BA108</f>
        <v>3</v>
      </c>
      <c r="BF108" s="201"/>
      <c r="BG108" s="200">
        <f>AT108-BE108</f>
        <v>0</v>
      </c>
      <c r="BH108" s="206"/>
      <c r="BI108" s="201"/>
      <c r="BJ108" s="254">
        <f>((LEFT(AP108,FIND(" ",AP108)-1)*BC108)/$S$279)</f>
        <v>4.8</v>
      </c>
      <c r="BK108" s="255"/>
      <c r="BL108" s="256"/>
      <c r="BM108" s="1"/>
      <c r="BN108" s="2"/>
    </row>
    <row r="109" spans="2:66" ht="15" customHeight="1">
      <c r="B109" s="212"/>
      <c r="C109" s="213"/>
      <c r="D109" s="213"/>
      <c r="E109" s="213"/>
      <c r="F109" s="213"/>
      <c r="G109" s="213"/>
      <c r="H109" s="213"/>
      <c r="I109" s="213"/>
      <c r="J109" s="213"/>
      <c r="K109" s="213"/>
      <c r="L109" s="214"/>
      <c r="M109" s="196"/>
      <c r="N109" s="220"/>
      <c r="O109" s="220"/>
      <c r="P109" s="197"/>
      <c r="Q109" s="196"/>
      <c r="R109" s="220"/>
      <c r="S109" s="220"/>
      <c r="T109" s="197"/>
      <c r="U109" s="196"/>
      <c r="V109" s="220"/>
      <c r="W109" s="220"/>
      <c r="X109" s="197"/>
      <c r="Y109" s="196"/>
      <c r="Z109" s="220"/>
      <c r="AA109" s="220"/>
      <c r="AB109" s="197"/>
      <c r="AC109" s="308"/>
      <c r="AD109" s="309"/>
      <c r="AE109" s="309"/>
      <c r="AF109" s="310"/>
      <c r="AG109" s="326"/>
      <c r="AH109" s="327"/>
      <c r="AI109" s="327"/>
      <c r="AJ109" s="327"/>
      <c r="AK109" s="327"/>
      <c r="AL109" s="327"/>
      <c r="AM109" s="327"/>
      <c r="AN109" s="327"/>
      <c r="AO109" s="328"/>
      <c r="AP109" s="271"/>
      <c r="AQ109" s="276"/>
      <c r="AR109" s="276"/>
      <c r="AS109" s="272"/>
      <c r="AT109" s="202"/>
      <c r="AU109" s="207"/>
      <c r="AV109" s="203"/>
      <c r="AW109" s="190"/>
      <c r="AX109" s="191"/>
      <c r="AY109" s="190"/>
      <c r="AZ109" s="191"/>
      <c r="BA109" s="202"/>
      <c r="BB109" s="203"/>
      <c r="BC109" s="271"/>
      <c r="BD109" s="272"/>
      <c r="BE109" s="202"/>
      <c r="BF109" s="203"/>
      <c r="BG109" s="202"/>
      <c r="BH109" s="207"/>
      <c r="BI109" s="203"/>
      <c r="BJ109" s="257"/>
      <c r="BK109" s="258"/>
      <c r="BL109" s="259"/>
      <c r="BM109" s="1"/>
      <c r="BN109" s="2"/>
    </row>
    <row r="110" spans="2:66" ht="15" customHeight="1" thickBot="1">
      <c r="B110" s="215"/>
      <c r="C110" s="216"/>
      <c r="D110" s="216"/>
      <c r="E110" s="216"/>
      <c r="F110" s="216"/>
      <c r="G110" s="216"/>
      <c r="H110" s="216"/>
      <c r="I110" s="216"/>
      <c r="J110" s="216"/>
      <c r="K110" s="216"/>
      <c r="L110" s="217"/>
      <c r="M110" s="198"/>
      <c r="N110" s="221"/>
      <c r="O110" s="221"/>
      <c r="P110" s="199"/>
      <c r="Q110" s="198"/>
      <c r="R110" s="221"/>
      <c r="S110" s="221"/>
      <c r="T110" s="199"/>
      <c r="U110" s="198"/>
      <c r="V110" s="221"/>
      <c r="W110" s="221"/>
      <c r="X110" s="199"/>
      <c r="Y110" s="198"/>
      <c r="Z110" s="221"/>
      <c r="AA110" s="221"/>
      <c r="AB110" s="199"/>
      <c r="AC110" s="311"/>
      <c r="AD110" s="312"/>
      <c r="AE110" s="312"/>
      <c r="AF110" s="313"/>
      <c r="AG110" s="329"/>
      <c r="AH110" s="330"/>
      <c r="AI110" s="330"/>
      <c r="AJ110" s="330"/>
      <c r="AK110" s="330"/>
      <c r="AL110" s="330"/>
      <c r="AM110" s="330"/>
      <c r="AN110" s="330"/>
      <c r="AO110" s="331"/>
      <c r="AP110" s="273"/>
      <c r="AQ110" s="277"/>
      <c r="AR110" s="277"/>
      <c r="AS110" s="274"/>
      <c r="AT110" s="204"/>
      <c r="AU110" s="208"/>
      <c r="AV110" s="205"/>
      <c r="AW110" s="192"/>
      <c r="AX110" s="193"/>
      <c r="AY110" s="192"/>
      <c r="AZ110" s="193"/>
      <c r="BA110" s="204"/>
      <c r="BB110" s="205"/>
      <c r="BC110" s="273"/>
      <c r="BD110" s="274"/>
      <c r="BE110" s="204"/>
      <c r="BF110" s="205"/>
      <c r="BG110" s="204"/>
      <c r="BH110" s="208"/>
      <c r="BI110" s="205"/>
      <c r="BJ110" s="260"/>
      <c r="BK110" s="261"/>
      <c r="BL110" s="262"/>
      <c r="BM110" s="1"/>
      <c r="BN110" s="2"/>
    </row>
    <row r="111" spans="2:66" ht="15" customHeight="1" thickTop="1">
      <c r="B111" s="209" t="s">
        <v>238</v>
      </c>
      <c r="C111" s="210"/>
      <c r="D111" s="210"/>
      <c r="E111" s="210"/>
      <c r="F111" s="210"/>
      <c r="G111" s="210"/>
      <c r="H111" s="210"/>
      <c r="I111" s="210"/>
      <c r="J111" s="210"/>
      <c r="K111" s="210"/>
      <c r="L111" s="211"/>
      <c r="M111" s="194">
        <v>0.9</v>
      </c>
      <c r="N111" s="219"/>
      <c r="O111" s="219"/>
      <c r="P111" s="195"/>
      <c r="Q111" s="194">
        <v>0.9</v>
      </c>
      <c r="R111" s="219"/>
      <c r="S111" s="219"/>
      <c r="T111" s="195"/>
      <c r="U111" s="194">
        <v>0.9</v>
      </c>
      <c r="V111" s="219"/>
      <c r="W111" s="219"/>
      <c r="X111" s="195"/>
      <c r="Y111" s="194">
        <v>0.9</v>
      </c>
      <c r="Z111" s="219"/>
      <c r="AA111" s="219"/>
      <c r="AB111" s="195"/>
      <c r="AC111" s="305" t="s">
        <v>343</v>
      </c>
      <c r="AD111" s="306"/>
      <c r="AE111" s="306"/>
      <c r="AF111" s="307"/>
      <c r="AG111" s="323" t="s">
        <v>208</v>
      </c>
      <c r="AH111" s="324"/>
      <c r="AI111" s="324"/>
      <c r="AJ111" s="324"/>
      <c r="AK111" s="324"/>
      <c r="AL111" s="324"/>
      <c r="AM111" s="324"/>
      <c r="AN111" s="324"/>
      <c r="AO111" s="325"/>
      <c r="AP111" s="269" t="s">
        <v>237</v>
      </c>
      <c r="AQ111" s="275"/>
      <c r="AR111" s="275"/>
      <c r="AS111" s="270"/>
      <c r="AT111" s="200">
        <f>'19.02'!AT111+AY111</f>
        <v>4</v>
      </c>
      <c r="AU111" s="206"/>
      <c r="AV111" s="201"/>
      <c r="AW111" s="188">
        <f>'19.02'!BG111</f>
        <v>4</v>
      </c>
      <c r="AX111" s="189"/>
      <c r="AY111" s="188"/>
      <c r="AZ111" s="189"/>
      <c r="BA111" s="200"/>
      <c r="BB111" s="201"/>
      <c r="BC111" s="269">
        <f>'19.02'!BC111+BA111</f>
        <v>0</v>
      </c>
      <c r="BD111" s="270"/>
      <c r="BE111" s="200">
        <f>'19.02'!BE111+BA111</f>
        <v>0</v>
      </c>
      <c r="BF111" s="201"/>
      <c r="BG111" s="200">
        <f>AT111-BE111</f>
        <v>4</v>
      </c>
      <c r="BH111" s="206"/>
      <c r="BI111" s="201"/>
      <c r="BJ111" s="254">
        <f>((LEFT(AP111,FIND(" ",AP111)-1)*BC111)/$S$279)</f>
        <v>0</v>
      </c>
      <c r="BK111" s="255"/>
      <c r="BL111" s="256"/>
      <c r="BM111" s="1"/>
      <c r="BN111" s="2"/>
    </row>
    <row r="112" spans="2:66" ht="15" customHeight="1">
      <c r="B112" s="212"/>
      <c r="C112" s="213"/>
      <c r="D112" s="213"/>
      <c r="E112" s="213"/>
      <c r="F112" s="213"/>
      <c r="G112" s="213"/>
      <c r="H112" s="213"/>
      <c r="I112" s="213"/>
      <c r="J112" s="213"/>
      <c r="K112" s="213"/>
      <c r="L112" s="214"/>
      <c r="M112" s="196"/>
      <c r="N112" s="220"/>
      <c r="O112" s="220"/>
      <c r="P112" s="197"/>
      <c r="Q112" s="196"/>
      <c r="R112" s="220"/>
      <c r="S112" s="220"/>
      <c r="T112" s="197"/>
      <c r="U112" s="196"/>
      <c r="V112" s="220"/>
      <c r="W112" s="220"/>
      <c r="X112" s="197"/>
      <c r="Y112" s="196"/>
      <c r="Z112" s="220"/>
      <c r="AA112" s="220"/>
      <c r="AB112" s="197"/>
      <c r="AC112" s="308"/>
      <c r="AD112" s="309"/>
      <c r="AE112" s="309"/>
      <c r="AF112" s="310"/>
      <c r="AG112" s="326"/>
      <c r="AH112" s="327"/>
      <c r="AI112" s="327"/>
      <c r="AJ112" s="327"/>
      <c r="AK112" s="327"/>
      <c r="AL112" s="327"/>
      <c r="AM112" s="327"/>
      <c r="AN112" s="327"/>
      <c r="AO112" s="328"/>
      <c r="AP112" s="271"/>
      <c r="AQ112" s="276"/>
      <c r="AR112" s="276"/>
      <c r="AS112" s="272"/>
      <c r="AT112" s="202"/>
      <c r="AU112" s="207"/>
      <c r="AV112" s="203"/>
      <c r="AW112" s="190"/>
      <c r="AX112" s="191"/>
      <c r="AY112" s="190"/>
      <c r="AZ112" s="191"/>
      <c r="BA112" s="202"/>
      <c r="BB112" s="203"/>
      <c r="BC112" s="271"/>
      <c r="BD112" s="272"/>
      <c r="BE112" s="202"/>
      <c r="BF112" s="203"/>
      <c r="BG112" s="202"/>
      <c r="BH112" s="207"/>
      <c r="BI112" s="203"/>
      <c r="BJ112" s="257"/>
      <c r="BK112" s="258"/>
      <c r="BL112" s="259"/>
      <c r="BM112" s="1"/>
      <c r="BN112" s="2"/>
    </row>
    <row r="113" spans="2:66" ht="15" customHeight="1" thickBot="1">
      <c r="B113" s="215"/>
      <c r="C113" s="216"/>
      <c r="D113" s="216"/>
      <c r="E113" s="216"/>
      <c r="F113" s="216"/>
      <c r="G113" s="216"/>
      <c r="H113" s="216"/>
      <c r="I113" s="216"/>
      <c r="J113" s="216"/>
      <c r="K113" s="216"/>
      <c r="L113" s="217"/>
      <c r="M113" s="198"/>
      <c r="N113" s="221"/>
      <c r="O113" s="221"/>
      <c r="P113" s="199"/>
      <c r="Q113" s="198"/>
      <c r="R113" s="221"/>
      <c r="S113" s="221"/>
      <c r="T113" s="199"/>
      <c r="U113" s="198"/>
      <c r="V113" s="221"/>
      <c r="W113" s="221"/>
      <c r="X113" s="199"/>
      <c r="Y113" s="198"/>
      <c r="Z113" s="221"/>
      <c r="AA113" s="221"/>
      <c r="AB113" s="199"/>
      <c r="AC113" s="311"/>
      <c r="AD113" s="312"/>
      <c r="AE113" s="312"/>
      <c r="AF113" s="313"/>
      <c r="AG113" s="329"/>
      <c r="AH113" s="330"/>
      <c r="AI113" s="330"/>
      <c r="AJ113" s="330"/>
      <c r="AK113" s="330"/>
      <c r="AL113" s="330"/>
      <c r="AM113" s="330"/>
      <c r="AN113" s="330"/>
      <c r="AO113" s="331"/>
      <c r="AP113" s="273"/>
      <c r="AQ113" s="277"/>
      <c r="AR113" s="277"/>
      <c r="AS113" s="274"/>
      <c r="AT113" s="204"/>
      <c r="AU113" s="208"/>
      <c r="AV113" s="205"/>
      <c r="AW113" s="192"/>
      <c r="AX113" s="193"/>
      <c r="AY113" s="192"/>
      <c r="AZ113" s="193"/>
      <c r="BA113" s="204"/>
      <c r="BB113" s="205"/>
      <c r="BC113" s="273"/>
      <c r="BD113" s="274"/>
      <c r="BE113" s="204"/>
      <c r="BF113" s="205"/>
      <c r="BG113" s="204"/>
      <c r="BH113" s="208"/>
      <c r="BI113" s="205"/>
      <c r="BJ113" s="260"/>
      <c r="BK113" s="261"/>
      <c r="BL113" s="262"/>
      <c r="BM113" s="1"/>
      <c r="BN113" s="2"/>
    </row>
    <row r="114" spans="2:66" ht="15" customHeight="1" thickTop="1" thickBot="1">
      <c r="B114" s="209" t="s">
        <v>236</v>
      </c>
      <c r="C114" s="210"/>
      <c r="D114" s="210"/>
      <c r="E114" s="210"/>
      <c r="F114" s="210"/>
      <c r="G114" s="210"/>
      <c r="H114" s="210"/>
      <c r="I114" s="210"/>
      <c r="J114" s="210"/>
      <c r="K114" s="210"/>
      <c r="L114" s="211"/>
      <c r="M114" s="194">
        <v>12</v>
      </c>
      <c r="N114" s="219"/>
      <c r="O114" s="219"/>
      <c r="P114" s="195"/>
      <c r="Q114" s="194">
        <v>12</v>
      </c>
      <c r="R114" s="219"/>
      <c r="S114" s="219"/>
      <c r="T114" s="195"/>
      <c r="U114" s="194">
        <v>12</v>
      </c>
      <c r="V114" s="219"/>
      <c r="W114" s="219"/>
      <c r="X114" s="195"/>
      <c r="Y114" s="194">
        <v>12</v>
      </c>
      <c r="Z114" s="219"/>
      <c r="AA114" s="219"/>
      <c r="AB114" s="195"/>
      <c r="AC114" s="305" t="s">
        <v>129</v>
      </c>
      <c r="AD114" s="306"/>
      <c r="AE114" s="306"/>
      <c r="AF114" s="307"/>
      <c r="AG114" s="323" t="s">
        <v>235</v>
      </c>
      <c r="AH114" s="324"/>
      <c r="AI114" s="324"/>
      <c r="AJ114" s="324"/>
      <c r="AK114" s="324"/>
      <c r="AL114" s="324"/>
      <c r="AM114" s="324"/>
      <c r="AN114" s="324"/>
      <c r="AO114" s="325"/>
      <c r="AP114" s="186" t="s">
        <v>165</v>
      </c>
      <c r="AQ114" s="186"/>
      <c r="AR114" s="186"/>
      <c r="AS114" s="186"/>
      <c r="AT114" s="200">
        <f>'19.02'!AT114+AY114</f>
        <v>40</v>
      </c>
      <c r="AU114" s="206"/>
      <c r="AV114" s="201"/>
      <c r="AW114" s="188">
        <f>'19.02'!BG114</f>
        <v>40</v>
      </c>
      <c r="AX114" s="189"/>
      <c r="AY114" s="188"/>
      <c r="AZ114" s="189"/>
      <c r="BA114" s="200"/>
      <c r="BB114" s="201"/>
      <c r="BC114" s="269">
        <f>'19.02'!BC114+BA114</f>
        <v>0</v>
      </c>
      <c r="BD114" s="270"/>
      <c r="BE114" s="200">
        <f>'19.02'!BE114+BA114</f>
        <v>0</v>
      </c>
      <c r="BF114" s="201"/>
      <c r="BG114" s="200">
        <f>AT114-BE114</f>
        <v>40</v>
      </c>
      <c r="BH114" s="206"/>
      <c r="BI114" s="201"/>
      <c r="BJ114" s="254">
        <f>((LEFT(AP114,FIND(" ",AP114)-1)*BC114)/$S$279)</f>
        <v>0</v>
      </c>
      <c r="BK114" s="255"/>
      <c r="BL114" s="256"/>
      <c r="BM114" s="1"/>
      <c r="BN114" s="2"/>
    </row>
    <row r="115" spans="2:66" ht="15" customHeight="1" thickTop="1" thickBot="1">
      <c r="B115" s="212"/>
      <c r="C115" s="213"/>
      <c r="D115" s="213"/>
      <c r="E115" s="213"/>
      <c r="F115" s="213"/>
      <c r="G115" s="213"/>
      <c r="H115" s="213"/>
      <c r="I115" s="213"/>
      <c r="J115" s="213"/>
      <c r="K115" s="213"/>
      <c r="L115" s="214"/>
      <c r="M115" s="196"/>
      <c r="N115" s="220"/>
      <c r="O115" s="220"/>
      <c r="P115" s="197"/>
      <c r="Q115" s="196"/>
      <c r="R115" s="220"/>
      <c r="S115" s="220"/>
      <c r="T115" s="197"/>
      <c r="U115" s="196"/>
      <c r="V115" s="220"/>
      <c r="W115" s="220"/>
      <c r="X115" s="197"/>
      <c r="Y115" s="196"/>
      <c r="Z115" s="220"/>
      <c r="AA115" s="220"/>
      <c r="AB115" s="197"/>
      <c r="AC115" s="308"/>
      <c r="AD115" s="309"/>
      <c r="AE115" s="309"/>
      <c r="AF115" s="310"/>
      <c r="AG115" s="326"/>
      <c r="AH115" s="327"/>
      <c r="AI115" s="327"/>
      <c r="AJ115" s="327"/>
      <c r="AK115" s="327"/>
      <c r="AL115" s="327"/>
      <c r="AM115" s="327"/>
      <c r="AN115" s="327"/>
      <c r="AO115" s="328"/>
      <c r="AP115" s="186"/>
      <c r="AQ115" s="186"/>
      <c r="AR115" s="186"/>
      <c r="AS115" s="186"/>
      <c r="AT115" s="202"/>
      <c r="AU115" s="207"/>
      <c r="AV115" s="203"/>
      <c r="AW115" s="190"/>
      <c r="AX115" s="191"/>
      <c r="AY115" s="190"/>
      <c r="AZ115" s="191"/>
      <c r="BA115" s="202"/>
      <c r="BB115" s="203"/>
      <c r="BC115" s="271"/>
      <c r="BD115" s="272"/>
      <c r="BE115" s="202"/>
      <c r="BF115" s="203"/>
      <c r="BG115" s="202"/>
      <c r="BH115" s="207"/>
      <c r="BI115" s="203"/>
      <c r="BJ115" s="257"/>
      <c r="BK115" s="258"/>
      <c r="BL115" s="259"/>
      <c r="BM115" s="1"/>
      <c r="BN115" s="2"/>
    </row>
    <row r="116" spans="2:66" ht="15" customHeight="1" thickTop="1" thickBot="1">
      <c r="B116" s="215"/>
      <c r="C116" s="216"/>
      <c r="D116" s="216"/>
      <c r="E116" s="216"/>
      <c r="F116" s="216"/>
      <c r="G116" s="216"/>
      <c r="H116" s="216"/>
      <c r="I116" s="216"/>
      <c r="J116" s="216"/>
      <c r="K116" s="216"/>
      <c r="L116" s="217"/>
      <c r="M116" s="198"/>
      <c r="N116" s="221"/>
      <c r="O116" s="221"/>
      <c r="P116" s="199"/>
      <c r="Q116" s="198"/>
      <c r="R116" s="221"/>
      <c r="S116" s="221"/>
      <c r="T116" s="199"/>
      <c r="U116" s="198"/>
      <c r="V116" s="221"/>
      <c r="W116" s="221"/>
      <c r="X116" s="199"/>
      <c r="Y116" s="198"/>
      <c r="Z116" s="221"/>
      <c r="AA116" s="221"/>
      <c r="AB116" s="199"/>
      <c r="AC116" s="311"/>
      <c r="AD116" s="312"/>
      <c r="AE116" s="312"/>
      <c r="AF116" s="313"/>
      <c r="AG116" s="329"/>
      <c r="AH116" s="330"/>
      <c r="AI116" s="330"/>
      <c r="AJ116" s="330"/>
      <c r="AK116" s="330"/>
      <c r="AL116" s="330"/>
      <c r="AM116" s="330"/>
      <c r="AN116" s="330"/>
      <c r="AO116" s="331"/>
      <c r="AP116" s="186"/>
      <c r="AQ116" s="186"/>
      <c r="AR116" s="186"/>
      <c r="AS116" s="186"/>
      <c r="AT116" s="204"/>
      <c r="AU116" s="208"/>
      <c r="AV116" s="205"/>
      <c r="AW116" s="192"/>
      <c r="AX116" s="193"/>
      <c r="AY116" s="192"/>
      <c r="AZ116" s="193"/>
      <c r="BA116" s="204"/>
      <c r="BB116" s="205"/>
      <c r="BC116" s="273"/>
      <c r="BD116" s="274"/>
      <c r="BE116" s="204"/>
      <c r="BF116" s="205"/>
      <c r="BG116" s="204"/>
      <c r="BH116" s="208"/>
      <c r="BI116" s="205"/>
      <c r="BJ116" s="260"/>
      <c r="BK116" s="261"/>
      <c r="BL116" s="262"/>
      <c r="BM116" s="1"/>
      <c r="BN116" s="2"/>
    </row>
    <row r="117" spans="2:66" ht="15" customHeight="1" thickTop="1">
      <c r="B117" s="209" t="s">
        <v>234</v>
      </c>
      <c r="C117" s="210"/>
      <c r="D117" s="210"/>
      <c r="E117" s="210"/>
      <c r="F117" s="210"/>
      <c r="G117" s="210"/>
      <c r="H117" s="210"/>
      <c r="I117" s="210"/>
      <c r="J117" s="210"/>
      <c r="K117" s="210"/>
      <c r="L117" s="211"/>
      <c r="M117" s="194">
        <v>2</v>
      </c>
      <c r="N117" s="219"/>
      <c r="O117" s="219"/>
      <c r="P117" s="195"/>
      <c r="Q117" s="194">
        <v>2</v>
      </c>
      <c r="R117" s="219"/>
      <c r="S117" s="219"/>
      <c r="T117" s="195"/>
      <c r="U117" s="194">
        <v>2</v>
      </c>
      <c r="V117" s="219"/>
      <c r="W117" s="219"/>
      <c r="X117" s="195"/>
      <c r="Y117" s="194">
        <v>2</v>
      </c>
      <c r="Z117" s="219"/>
      <c r="AA117" s="219"/>
      <c r="AB117" s="195"/>
      <c r="AC117" s="305" t="s">
        <v>346</v>
      </c>
      <c r="AD117" s="306"/>
      <c r="AE117" s="306"/>
      <c r="AF117" s="307"/>
      <c r="AG117" s="323" t="s">
        <v>233</v>
      </c>
      <c r="AH117" s="324"/>
      <c r="AI117" s="324"/>
      <c r="AJ117" s="324"/>
      <c r="AK117" s="324"/>
      <c r="AL117" s="324"/>
      <c r="AM117" s="324"/>
      <c r="AN117" s="324"/>
      <c r="AO117" s="325"/>
      <c r="AP117" s="269" t="s">
        <v>52</v>
      </c>
      <c r="AQ117" s="275"/>
      <c r="AR117" s="275"/>
      <c r="AS117" s="270"/>
      <c r="AT117" s="200">
        <f>'19.02'!AT117+AY117</f>
        <v>40</v>
      </c>
      <c r="AU117" s="206"/>
      <c r="AV117" s="201"/>
      <c r="AW117" s="188">
        <f>'19.02'!BG117</f>
        <v>40</v>
      </c>
      <c r="AX117" s="189"/>
      <c r="AY117" s="188"/>
      <c r="AZ117" s="189"/>
      <c r="BA117" s="200"/>
      <c r="BB117" s="201"/>
      <c r="BC117" s="269">
        <f>'19.02'!BC117+BA117</f>
        <v>0</v>
      </c>
      <c r="BD117" s="270"/>
      <c r="BE117" s="200">
        <f>'19.02'!BE117+BA117</f>
        <v>0</v>
      </c>
      <c r="BF117" s="201"/>
      <c r="BG117" s="200">
        <f>AT117-BE117</f>
        <v>40</v>
      </c>
      <c r="BH117" s="206"/>
      <c r="BI117" s="201"/>
      <c r="BJ117" s="254">
        <f>((LEFT(AP117,FIND(" ",AP117)-1)*BC117)/$S$279)</f>
        <v>0</v>
      </c>
      <c r="BK117" s="255"/>
      <c r="BL117" s="256"/>
      <c r="BM117" s="1"/>
      <c r="BN117" s="2"/>
    </row>
    <row r="118" spans="2:66" ht="15" customHeight="1">
      <c r="B118" s="212"/>
      <c r="C118" s="213"/>
      <c r="D118" s="213"/>
      <c r="E118" s="213"/>
      <c r="F118" s="213"/>
      <c r="G118" s="213"/>
      <c r="H118" s="213"/>
      <c r="I118" s="213"/>
      <c r="J118" s="213"/>
      <c r="K118" s="213"/>
      <c r="L118" s="214"/>
      <c r="M118" s="196"/>
      <c r="N118" s="220"/>
      <c r="O118" s="220"/>
      <c r="P118" s="197"/>
      <c r="Q118" s="196"/>
      <c r="R118" s="220"/>
      <c r="S118" s="220"/>
      <c r="T118" s="197"/>
      <c r="U118" s="196"/>
      <c r="V118" s="220"/>
      <c r="W118" s="220"/>
      <c r="X118" s="197"/>
      <c r="Y118" s="196"/>
      <c r="Z118" s="220"/>
      <c r="AA118" s="220"/>
      <c r="AB118" s="197"/>
      <c r="AC118" s="308"/>
      <c r="AD118" s="309"/>
      <c r="AE118" s="309"/>
      <c r="AF118" s="310"/>
      <c r="AG118" s="326"/>
      <c r="AH118" s="327"/>
      <c r="AI118" s="327"/>
      <c r="AJ118" s="327"/>
      <c r="AK118" s="327"/>
      <c r="AL118" s="327"/>
      <c r="AM118" s="327"/>
      <c r="AN118" s="327"/>
      <c r="AO118" s="328"/>
      <c r="AP118" s="271"/>
      <c r="AQ118" s="276"/>
      <c r="AR118" s="276"/>
      <c r="AS118" s="272"/>
      <c r="AT118" s="202"/>
      <c r="AU118" s="207"/>
      <c r="AV118" s="203"/>
      <c r="AW118" s="190"/>
      <c r="AX118" s="191"/>
      <c r="AY118" s="190"/>
      <c r="AZ118" s="191"/>
      <c r="BA118" s="202"/>
      <c r="BB118" s="203"/>
      <c r="BC118" s="271"/>
      <c r="BD118" s="272"/>
      <c r="BE118" s="202"/>
      <c r="BF118" s="203"/>
      <c r="BG118" s="202"/>
      <c r="BH118" s="207"/>
      <c r="BI118" s="203"/>
      <c r="BJ118" s="257"/>
      <c r="BK118" s="258"/>
      <c r="BL118" s="259"/>
      <c r="BM118" s="1"/>
      <c r="BN118" s="2"/>
    </row>
    <row r="119" spans="2:66" ht="15" customHeight="1" thickBot="1">
      <c r="B119" s="215"/>
      <c r="C119" s="216"/>
      <c r="D119" s="216"/>
      <c r="E119" s="216"/>
      <c r="F119" s="216"/>
      <c r="G119" s="216"/>
      <c r="H119" s="216"/>
      <c r="I119" s="216"/>
      <c r="J119" s="216"/>
      <c r="K119" s="216"/>
      <c r="L119" s="217"/>
      <c r="M119" s="198"/>
      <c r="N119" s="221"/>
      <c r="O119" s="221"/>
      <c r="P119" s="199"/>
      <c r="Q119" s="198"/>
      <c r="R119" s="221"/>
      <c r="S119" s="221"/>
      <c r="T119" s="199"/>
      <c r="U119" s="198"/>
      <c r="V119" s="221"/>
      <c r="W119" s="221"/>
      <c r="X119" s="199"/>
      <c r="Y119" s="198"/>
      <c r="Z119" s="221"/>
      <c r="AA119" s="221"/>
      <c r="AB119" s="199"/>
      <c r="AC119" s="311"/>
      <c r="AD119" s="312"/>
      <c r="AE119" s="312"/>
      <c r="AF119" s="313"/>
      <c r="AG119" s="329"/>
      <c r="AH119" s="330"/>
      <c r="AI119" s="330"/>
      <c r="AJ119" s="330"/>
      <c r="AK119" s="330"/>
      <c r="AL119" s="330"/>
      <c r="AM119" s="330"/>
      <c r="AN119" s="330"/>
      <c r="AO119" s="331"/>
      <c r="AP119" s="273"/>
      <c r="AQ119" s="277"/>
      <c r="AR119" s="277"/>
      <c r="AS119" s="274"/>
      <c r="AT119" s="204"/>
      <c r="AU119" s="208"/>
      <c r="AV119" s="205"/>
      <c r="AW119" s="192"/>
      <c r="AX119" s="193"/>
      <c r="AY119" s="192"/>
      <c r="AZ119" s="193"/>
      <c r="BA119" s="204"/>
      <c r="BB119" s="205"/>
      <c r="BC119" s="273"/>
      <c r="BD119" s="274"/>
      <c r="BE119" s="204"/>
      <c r="BF119" s="205"/>
      <c r="BG119" s="204"/>
      <c r="BH119" s="208"/>
      <c r="BI119" s="205"/>
      <c r="BJ119" s="260"/>
      <c r="BK119" s="261"/>
      <c r="BL119" s="262"/>
      <c r="BM119" s="1"/>
      <c r="BN119" s="2"/>
    </row>
    <row r="120" spans="2:66" ht="15" customHeight="1" thickTop="1">
      <c r="B120" s="209" t="s">
        <v>232</v>
      </c>
      <c r="C120" s="210"/>
      <c r="D120" s="210"/>
      <c r="E120" s="210"/>
      <c r="F120" s="210"/>
      <c r="G120" s="210"/>
      <c r="H120" s="210"/>
      <c r="I120" s="210"/>
      <c r="J120" s="210"/>
      <c r="K120" s="210"/>
      <c r="L120" s="211"/>
      <c r="M120" s="194">
        <v>86</v>
      </c>
      <c r="N120" s="219"/>
      <c r="O120" s="219"/>
      <c r="P120" s="195"/>
      <c r="Q120" s="194">
        <v>86</v>
      </c>
      <c r="R120" s="219"/>
      <c r="S120" s="219"/>
      <c r="T120" s="195"/>
      <c r="U120" s="194">
        <v>86</v>
      </c>
      <c r="V120" s="219"/>
      <c r="W120" s="219"/>
      <c r="X120" s="195"/>
      <c r="Y120" s="194">
        <v>86</v>
      </c>
      <c r="Z120" s="219"/>
      <c r="AA120" s="219"/>
      <c r="AB120" s="195"/>
      <c r="AC120" s="188" t="s">
        <v>129</v>
      </c>
      <c r="AD120" s="241"/>
      <c r="AE120" s="241"/>
      <c r="AF120" s="189"/>
      <c r="AG120" s="222" t="s">
        <v>231</v>
      </c>
      <c r="AH120" s="223"/>
      <c r="AI120" s="223"/>
      <c r="AJ120" s="223"/>
      <c r="AK120" s="223"/>
      <c r="AL120" s="223"/>
      <c r="AM120" s="223"/>
      <c r="AN120" s="223"/>
      <c r="AO120" s="224"/>
      <c r="AP120" s="269" t="s">
        <v>142</v>
      </c>
      <c r="AQ120" s="275"/>
      <c r="AR120" s="275"/>
      <c r="AS120" s="270"/>
      <c r="AT120" s="200">
        <f>'19.02'!AT120+AY120</f>
        <v>35</v>
      </c>
      <c r="AU120" s="206"/>
      <c r="AV120" s="201"/>
      <c r="AW120" s="188">
        <f>'19.02'!BG120</f>
        <v>35</v>
      </c>
      <c r="AX120" s="189"/>
      <c r="AY120" s="188"/>
      <c r="AZ120" s="189"/>
      <c r="BA120" s="200"/>
      <c r="BB120" s="201"/>
      <c r="BC120" s="269">
        <f>'19.02'!BC120+BA120</f>
        <v>0</v>
      </c>
      <c r="BD120" s="270"/>
      <c r="BE120" s="200">
        <f>'19.02'!BE120+BA120</f>
        <v>0</v>
      </c>
      <c r="BF120" s="201"/>
      <c r="BG120" s="200">
        <f>AT120-BE120</f>
        <v>35</v>
      </c>
      <c r="BH120" s="206"/>
      <c r="BI120" s="201"/>
      <c r="BJ120" s="254">
        <f>((LEFT(AP120,FIND(" ",AP120)-1)*BC120)/$S$279)</f>
        <v>0</v>
      </c>
      <c r="BK120" s="255"/>
      <c r="BL120" s="256"/>
      <c r="BM120" s="1"/>
      <c r="BN120" s="2"/>
    </row>
    <row r="121" spans="2:66" ht="15" customHeight="1">
      <c r="B121" s="212"/>
      <c r="C121" s="213"/>
      <c r="D121" s="213"/>
      <c r="E121" s="213"/>
      <c r="F121" s="213"/>
      <c r="G121" s="213"/>
      <c r="H121" s="213"/>
      <c r="I121" s="213"/>
      <c r="J121" s="213"/>
      <c r="K121" s="213"/>
      <c r="L121" s="214"/>
      <c r="M121" s="196"/>
      <c r="N121" s="220"/>
      <c r="O121" s="220"/>
      <c r="P121" s="197"/>
      <c r="Q121" s="196"/>
      <c r="R121" s="220"/>
      <c r="S121" s="220"/>
      <c r="T121" s="197"/>
      <c r="U121" s="196"/>
      <c r="V121" s="220"/>
      <c r="W121" s="220"/>
      <c r="X121" s="197"/>
      <c r="Y121" s="196"/>
      <c r="Z121" s="220"/>
      <c r="AA121" s="220"/>
      <c r="AB121" s="197"/>
      <c r="AC121" s="190"/>
      <c r="AD121" s="242"/>
      <c r="AE121" s="242"/>
      <c r="AF121" s="191"/>
      <c r="AG121" s="225"/>
      <c r="AH121" s="226"/>
      <c r="AI121" s="226"/>
      <c r="AJ121" s="226"/>
      <c r="AK121" s="226"/>
      <c r="AL121" s="226"/>
      <c r="AM121" s="226"/>
      <c r="AN121" s="226"/>
      <c r="AO121" s="227"/>
      <c r="AP121" s="271"/>
      <c r="AQ121" s="276"/>
      <c r="AR121" s="276"/>
      <c r="AS121" s="272"/>
      <c r="AT121" s="202"/>
      <c r="AU121" s="207"/>
      <c r="AV121" s="203"/>
      <c r="AW121" s="190"/>
      <c r="AX121" s="191"/>
      <c r="AY121" s="190"/>
      <c r="AZ121" s="191"/>
      <c r="BA121" s="202"/>
      <c r="BB121" s="203"/>
      <c r="BC121" s="271"/>
      <c r="BD121" s="272"/>
      <c r="BE121" s="202"/>
      <c r="BF121" s="203"/>
      <c r="BG121" s="202"/>
      <c r="BH121" s="207"/>
      <c r="BI121" s="203"/>
      <c r="BJ121" s="257"/>
      <c r="BK121" s="258"/>
      <c r="BL121" s="259"/>
      <c r="BM121" s="1"/>
      <c r="BN121" s="2"/>
    </row>
    <row r="122" spans="2:66" ht="15" customHeight="1" thickBot="1">
      <c r="B122" s="215"/>
      <c r="C122" s="216"/>
      <c r="D122" s="216"/>
      <c r="E122" s="216"/>
      <c r="F122" s="216"/>
      <c r="G122" s="216"/>
      <c r="H122" s="216"/>
      <c r="I122" s="216"/>
      <c r="J122" s="216"/>
      <c r="K122" s="216"/>
      <c r="L122" s="217"/>
      <c r="M122" s="198"/>
      <c r="N122" s="221"/>
      <c r="O122" s="221"/>
      <c r="P122" s="199"/>
      <c r="Q122" s="198"/>
      <c r="R122" s="221"/>
      <c r="S122" s="221"/>
      <c r="T122" s="199"/>
      <c r="U122" s="198"/>
      <c r="V122" s="221"/>
      <c r="W122" s="221"/>
      <c r="X122" s="199"/>
      <c r="Y122" s="198"/>
      <c r="Z122" s="221"/>
      <c r="AA122" s="221"/>
      <c r="AB122" s="199"/>
      <c r="AC122" s="192"/>
      <c r="AD122" s="243"/>
      <c r="AE122" s="243"/>
      <c r="AF122" s="193"/>
      <c r="AG122" s="228"/>
      <c r="AH122" s="229"/>
      <c r="AI122" s="229"/>
      <c r="AJ122" s="229"/>
      <c r="AK122" s="229"/>
      <c r="AL122" s="229"/>
      <c r="AM122" s="229"/>
      <c r="AN122" s="229"/>
      <c r="AO122" s="230"/>
      <c r="AP122" s="273"/>
      <c r="AQ122" s="277"/>
      <c r="AR122" s="277"/>
      <c r="AS122" s="274"/>
      <c r="AT122" s="204"/>
      <c r="AU122" s="208"/>
      <c r="AV122" s="205"/>
      <c r="AW122" s="192"/>
      <c r="AX122" s="193"/>
      <c r="AY122" s="192"/>
      <c r="AZ122" s="193"/>
      <c r="BA122" s="204"/>
      <c r="BB122" s="205"/>
      <c r="BC122" s="273"/>
      <c r="BD122" s="274"/>
      <c r="BE122" s="204"/>
      <c r="BF122" s="205"/>
      <c r="BG122" s="204"/>
      <c r="BH122" s="208"/>
      <c r="BI122" s="205"/>
      <c r="BJ122" s="260"/>
      <c r="BK122" s="261"/>
      <c r="BL122" s="262"/>
      <c r="BM122" s="1"/>
      <c r="BN122" s="2"/>
    </row>
    <row r="123" spans="2:66" ht="15" customHeight="1" thickTop="1">
      <c r="B123" s="314" t="s">
        <v>230</v>
      </c>
      <c r="C123" s="315"/>
      <c r="D123" s="315"/>
      <c r="E123" s="315"/>
      <c r="F123" s="315"/>
      <c r="G123" s="315"/>
      <c r="H123" s="315"/>
      <c r="I123" s="315"/>
      <c r="J123" s="315"/>
      <c r="K123" s="315"/>
      <c r="L123" s="316"/>
      <c r="M123" s="194">
        <v>57</v>
      </c>
      <c r="N123" s="219"/>
      <c r="O123" s="219"/>
      <c r="P123" s="195"/>
      <c r="Q123" s="194">
        <v>57</v>
      </c>
      <c r="R123" s="219"/>
      <c r="S123" s="219"/>
      <c r="T123" s="195"/>
      <c r="U123" s="194">
        <v>57</v>
      </c>
      <c r="V123" s="219"/>
      <c r="W123" s="219"/>
      <c r="X123" s="195"/>
      <c r="Y123" s="194">
        <v>57</v>
      </c>
      <c r="Z123" s="219"/>
      <c r="AA123" s="219"/>
      <c r="AB123" s="195"/>
      <c r="AC123" s="305" t="s">
        <v>344</v>
      </c>
      <c r="AD123" s="306"/>
      <c r="AE123" s="306"/>
      <c r="AF123" s="307"/>
      <c r="AG123" s="323" t="s">
        <v>130</v>
      </c>
      <c r="AH123" s="324"/>
      <c r="AI123" s="324"/>
      <c r="AJ123" s="324"/>
      <c r="AK123" s="324"/>
      <c r="AL123" s="324"/>
      <c r="AM123" s="324"/>
      <c r="AN123" s="324"/>
      <c r="AO123" s="325"/>
      <c r="AP123" s="269" t="s">
        <v>128</v>
      </c>
      <c r="AQ123" s="275"/>
      <c r="AR123" s="275"/>
      <c r="AS123" s="270"/>
      <c r="AT123" s="200">
        <f>'19.02'!AT123+AY123</f>
        <v>0</v>
      </c>
      <c r="AU123" s="206"/>
      <c r="AV123" s="201"/>
      <c r="AW123" s="188">
        <f>'19.02'!BG123</f>
        <v>0</v>
      </c>
      <c r="AX123" s="189"/>
      <c r="AY123" s="188"/>
      <c r="AZ123" s="189"/>
      <c r="BA123" s="200"/>
      <c r="BB123" s="201"/>
      <c r="BC123" s="269">
        <f>'19.02'!BC123+BA123</f>
        <v>0</v>
      </c>
      <c r="BD123" s="270"/>
      <c r="BE123" s="200">
        <f>'19.02'!BE123+BA123</f>
        <v>0</v>
      </c>
      <c r="BF123" s="201"/>
      <c r="BG123" s="200">
        <f>AT123-BE123</f>
        <v>0</v>
      </c>
      <c r="BH123" s="206"/>
      <c r="BI123" s="201"/>
      <c r="BJ123" s="254">
        <f>((LEFT(AP123,FIND(" ",AP123)-1)*BC123)/$S$279)</f>
        <v>0</v>
      </c>
      <c r="BK123" s="255"/>
      <c r="BL123" s="256"/>
      <c r="BM123" s="1"/>
      <c r="BN123" s="2"/>
    </row>
    <row r="124" spans="2:66" ht="15" customHeight="1">
      <c r="B124" s="317"/>
      <c r="C124" s="318"/>
      <c r="D124" s="318"/>
      <c r="E124" s="318"/>
      <c r="F124" s="318"/>
      <c r="G124" s="318"/>
      <c r="H124" s="318"/>
      <c r="I124" s="318"/>
      <c r="J124" s="318"/>
      <c r="K124" s="318"/>
      <c r="L124" s="319"/>
      <c r="M124" s="196"/>
      <c r="N124" s="220"/>
      <c r="O124" s="220"/>
      <c r="P124" s="197"/>
      <c r="Q124" s="196"/>
      <c r="R124" s="220"/>
      <c r="S124" s="220"/>
      <c r="T124" s="197"/>
      <c r="U124" s="196"/>
      <c r="V124" s="220"/>
      <c r="W124" s="220"/>
      <c r="X124" s="197"/>
      <c r="Y124" s="196"/>
      <c r="Z124" s="220"/>
      <c r="AA124" s="220"/>
      <c r="AB124" s="197"/>
      <c r="AC124" s="308"/>
      <c r="AD124" s="309"/>
      <c r="AE124" s="309"/>
      <c r="AF124" s="310"/>
      <c r="AG124" s="326"/>
      <c r="AH124" s="327"/>
      <c r="AI124" s="327"/>
      <c r="AJ124" s="327"/>
      <c r="AK124" s="327"/>
      <c r="AL124" s="327"/>
      <c r="AM124" s="327"/>
      <c r="AN124" s="327"/>
      <c r="AO124" s="328"/>
      <c r="AP124" s="271"/>
      <c r="AQ124" s="276"/>
      <c r="AR124" s="276"/>
      <c r="AS124" s="272"/>
      <c r="AT124" s="202"/>
      <c r="AU124" s="207"/>
      <c r="AV124" s="203"/>
      <c r="AW124" s="190"/>
      <c r="AX124" s="191"/>
      <c r="AY124" s="190"/>
      <c r="AZ124" s="191"/>
      <c r="BA124" s="202"/>
      <c r="BB124" s="203"/>
      <c r="BC124" s="271"/>
      <c r="BD124" s="272"/>
      <c r="BE124" s="202"/>
      <c r="BF124" s="203"/>
      <c r="BG124" s="202"/>
      <c r="BH124" s="207"/>
      <c r="BI124" s="203"/>
      <c r="BJ124" s="257"/>
      <c r="BK124" s="258"/>
      <c r="BL124" s="259"/>
      <c r="BM124" s="1"/>
      <c r="BN124" s="2"/>
    </row>
    <row r="125" spans="2:66" ht="15" customHeight="1" thickBot="1">
      <c r="B125" s="320"/>
      <c r="C125" s="321"/>
      <c r="D125" s="321"/>
      <c r="E125" s="321"/>
      <c r="F125" s="321"/>
      <c r="G125" s="321"/>
      <c r="H125" s="321"/>
      <c r="I125" s="321"/>
      <c r="J125" s="321"/>
      <c r="K125" s="321"/>
      <c r="L125" s="322"/>
      <c r="M125" s="198"/>
      <c r="N125" s="221"/>
      <c r="O125" s="221"/>
      <c r="P125" s="199"/>
      <c r="Q125" s="198"/>
      <c r="R125" s="221"/>
      <c r="S125" s="221"/>
      <c r="T125" s="199"/>
      <c r="U125" s="198"/>
      <c r="V125" s="221"/>
      <c r="W125" s="221"/>
      <c r="X125" s="199"/>
      <c r="Y125" s="198"/>
      <c r="Z125" s="221"/>
      <c r="AA125" s="221"/>
      <c r="AB125" s="199"/>
      <c r="AC125" s="311"/>
      <c r="AD125" s="312"/>
      <c r="AE125" s="312"/>
      <c r="AF125" s="313"/>
      <c r="AG125" s="329"/>
      <c r="AH125" s="330"/>
      <c r="AI125" s="330"/>
      <c r="AJ125" s="330"/>
      <c r="AK125" s="330"/>
      <c r="AL125" s="330"/>
      <c r="AM125" s="330"/>
      <c r="AN125" s="330"/>
      <c r="AO125" s="331"/>
      <c r="AP125" s="273"/>
      <c r="AQ125" s="277"/>
      <c r="AR125" s="277"/>
      <c r="AS125" s="274"/>
      <c r="AT125" s="204"/>
      <c r="AU125" s="208"/>
      <c r="AV125" s="205"/>
      <c r="AW125" s="192"/>
      <c r="AX125" s="193"/>
      <c r="AY125" s="192"/>
      <c r="AZ125" s="193"/>
      <c r="BA125" s="204"/>
      <c r="BB125" s="205"/>
      <c r="BC125" s="273"/>
      <c r="BD125" s="274"/>
      <c r="BE125" s="204"/>
      <c r="BF125" s="205"/>
      <c r="BG125" s="204"/>
      <c r="BH125" s="208"/>
      <c r="BI125" s="205"/>
      <c r="BJ125" s="260"/>
      <c r="BK125" s="261"/>
      <c r="BL125" s="262"/>
      <c r="BM125" s="1"/>
      <c r="BN125" s="2"/>
    </row>
    <row r="126" spans="2:66" ht="15" customHeight="1" thickTop="1">
      <c r="B126" s="314" t="s">
        <v>62</v>
      </c>
      <c r="C126" s="315"/>
      <c r="D126" s="315"/>
      <c r="E126" s="315"/>
      <c r="F126" s="315"/>
      <c r="G126" s="315"/>
      <c r="H126" s="315"/>
      <c r="I126" s="315"/>
      <c r="J126" s="315"/>
      <c r="K126" s="315"/>
      <c r="L126" s="316"/>
      <c r="M126" s="194">
        <v>7.5</v>
      </c>
      <c r="N126" s="219"/>
      <c r="O126" s="219"/>
      <c r="P126" s="195"/>
      <c r="Q126" s="194">
        <v>7.5</v>
      </c>
      <c r="R126" s="219"/>
      <c r="S126" s="219"/>
      <c r="T126" s="195"/>
      <c r="U126" s="194">
        <v>7.5</v>
      </c>
      <c r="V126" s="219"/>
      <c r="W126" s="219"/>
      <c r="X126" s="195"/>
      <c r="Y126" s="194">
        <v>7.5</v>
      </c>
      <c r="Z126" s="219"/>
      <c r="AA126" s="219"/>
      <c r="AB126" s="195"/>
      <c r="AC126" s="305" t="s">
        <v>312</v>
      </c>
      <c r="AD126" s="306"/>
      <c r="AE126" s="306"/>
      <c r="AF126" s="307"/>
      <c r="AG126" s="323" t="s">
        <v>229</v>
      </c>
      <c r="AH126" s="324"/>
      <c r="AI126" s="324"/>
      <c r="AJ126" s="324"/>
      <c r="AK126" s="324"/>
      <c r="AL126" s="324"/>
      <c r="AM126" s="324"/>
      <c r="AN126" s="324"/>
      <c r="AO126" s="325"/>
      <c r="AP126" s="269" t="s">
        <v>52</v>
      </c>
      <c r="AQ126" s="275"/>
      <c r="AR126" s="275"/>
      <c r="AS126" s="270"/>
      <c r="AT126" s="200">
        <f>'19.02'!AT126+AY126</f>
        <v>118</v>
      </c>
      <c r="AU126" s="206"/>
      <c r="AV126" s="201"/>
      <c r="AW126" s="188">
        <f>'19.02'!BG126</f>
        <v>118</v>
      </c>
      <c r="AX126" s="189"/>
      <c r="AY126" s="188"/>
      <c r="AZ126" s="189"/>
      <c r="BA126" s="200"/>
      <c r="BB126" s="201"/>
      <c r="BC126" s="269">
        <f>'19.02'!BC126+BA126</f>
        <v>0</v>
      </c>
      <c r="BD126" s="270"/>
      <c r="BE126" s="200">
        <f>'19.02'!BE126+BA126</f>
        <v>0</v>
      </c>
      <c r="BF126" s="201"/>
      <c r="BG126" s="200">
        <f>AT126-BE126</f>
        <v>118</v>
      </c>
      <c r="BH126" s="206"/>
      <c r="BI126" s="201"/>
      <c r="BJ126" s="254">
        <f>((LEFT(AP126,FIND(" ",AP126)-1)*BC126)/$S$279)</f>
        <v>0</v>
      </c>
      <c r="BK126" s="255"/>
      <c r="BL126" s="256"/>
      <c r="BM126" s="1"/>
      <c r="BN126" s="2"/>
    </row>
    <row r="127" spans="2:66" ht="15" customHeight="1">
      <c r="B127" s="317"/>
      <c r="C127" s="318"/>
      <c r="D127" s="318"/>
      <c r="E127" s="318"/>
      <c r="F127" s="318"/>
      <c r="G127" s="318"/>
      <c r="H127" s="318"/>
      <c r="I127" s="318"/>
      <c r="J127" s="318"/>
      <c r="K127" s="318"/>
      <c r="L127" s="319"/>
      <c r="M127" s="196"/>
      <c r="N127" s="220"/>
      <c r="O127" s="220"/>
      <c r="P127" s="197"/>
      <c r="Q127" s="196"/>
      <c r="R127" s="220"/>
      <c r="S127" s="220"/>
      <c r="T127" s="197"/>
      <c r="U127" s="196"/>
      <c r="V127" s="220"/>
      <c r="W127" s="220"/>
      <c r="X127" s="197"/>
      <c r="Y127" s="196"/>
      <c r="Z127" s="220"/>
      <c r="AA127" s="220"/>
      <c r="AB127" s="197"/>
      <c r="AC127" s="308"/>
      <c r="AD127" s="309"/>
      <c r="AE127" s="309"/>
      <c r="AF127" s="310"/>
      <c r="AG127" s="326"/>
      <c r="AH127" s="327"/>
      <c r="AI127" s="327"/>
      <c r="AJ127" s="327"/>
      <c r="AK127" s="327"/>
      <c r="AL127" s="327"/>
      <c r="AM127" s="327"/>
      <c r="AN127" s="327"/>
      <c r="AO127" s="328"/>
      <c r="AP127" s="271"/>
      <c r="AQ127" s="276"/>
      <c r="AR127" s="276"/>
      <c r="AS127" s="272"/>
      <c r="AT127" s="202"/>
      <c r="AU127" s="207"/>
      <c r="AV127" s="203"/>
      <c r="AW127" s="190"/>
      <c r="AX127" s="191"/>
      <c r="AY127" s="190"/>
      <c r="AZ127" s="191"/>
      <c r="BA127" s="202"/>
      <c r="BB127" s="203"/>
      <c r="BC127" s="271"/>
      <c r="BD127" s="272"/>
      <c r="BE127" s="202"/>
      <c r="BF127" s="203"/>
      <c r="BG127" s="202"/>
      <c r="BH127" s="207"/>
      <c r="BI127" s="203"/>
      <c r="BJ127" s="257"/>
      <c r="BK127" s="258"/>
      <c r="BL127" s="259"/>
      <c r="BM127" s="1"/>
      <c r="BN127" s="2"/>
    </row>
    <row r="128" spans="2:66" ht="15" customHeight="1" thickBot="1">
      <c r="B128" s="320"/>
      <c r="C128" s="321"/>
      <c r="D128" s="321"/>
      <c r="E128" s="321"/>
      <c r="F128" s="321"/>
      <c r="G128" s="321"/>
      <c r="H128" s="321"/>
      <c r="I128" s="321"/>
      <c r="J128" s="321"/>
      <c r="K128" s="321"/>
      <c r="L128" s="322"/>
      <c r="M128" s="198"/>
      <c r="N128" s="221"/>
      <c r="O128" s="221"/>
      <c r="P128" s="199"/>
      <c r="Q128" s="198"/>
      <c r="R128" s="221"/>
      <c r="S128" s="221"/>
      <c r="T128" s="199"/>
      <c r="U128" s="198"/>
      <c r="V128" s="221"/>
      <c r="W128" s="221"/>
      <c r="X128" s="199"/>
      <c r="Y128" s="198"/>
      <c r="Z128" s="221"/>
      <c r="AA128" s="221"/>
      <c r="AB128" s="199"/>
      <c r="AC128" s="311"/>
      <c r="AD128" s="312"/>
      <c r="AE128" s="312"/>
      <c r="AF128" s="313"/>
      <c r="AG128" s="329"/>
      <c r="AH128" s="330"/>
      <c r="AI128" s="330"/>
      <c r="AJ128" s="330"/>
      <c r="AK128" s="330"/>
      <c r="AL128" s="330"/>
      <c r="AM128" s="330"/>
      <c r="AN128" s="330"/>
      <c r="AO128" s="331"/>
      <c r="AP128" s="273"/>
      <c r="AQ128" s="277"/>
      <c r="AR128" s="277"/>
      <c r="AS128" s="274"/>
      <c r="AT128" s="204"/>
      <c r="AU128" s="208"/>
      <c r="AV128" s="205"/>
      <c r="AW128" s="192"/>
      <c r="AX128" s="193"/>
      <c r="AY128" s="192"/>
      <c r="AZ128" s="193"/>
      <c r="BA128" s="204"/>
      <c r="BB128" s="205"/>
      <c r="BC128" s="273"/>
      <c r="BD128" s="274"/>
      <c r="BE128" s="204"/>
      <c r="BF128" s="205"/>
      <c r="BG128" s="204"/>
      <c r="BH128" s="208"/>
      <c r="BI128" s="205"/>
      <c r="BJ128" s="260"/>
      <c r="BK128" s="261"/>
      <c r="BL128" s="262"/>
      <c r="BM128" s="1"/>
      <c r="BN128" s="2"/>
    </row>
    <row r="129" spans="2:66" ht="15" customHeight="1" thickTop="1">
      <c r="B129" s="209" t="s">
        <v>228</v>
      </c>
      <c r="C129" s="210"/>
      <c r="D129" s="210"/>
      <c r="E129" s="210"/>
      <c r="F129" s="210"/>
      <c r="G129" s="210"/>
      <c r="H129" s="210"/>
      <c r="I129" s="210"/>
      <c r="J129" s="210"/>
      <c r="K129" s="210"/>
      <c r="L129" s="211"/>
      <c r="M129" s="194" t="s">
        <v>129</v>
      </c>
      <c r="N129" s="219"/>
      <c r="O129" s="219"/>
      <c r="P129" s="195"/>
      <c r="Q129" s="194" t="s">
        <v>129</v>
      </c>
      <c r="R129" s="219"/>
      <c r="S129" s="219"/>
      <c r="T129" s="195"/>
      <c r="U129" s="194" t="s">
        <v>129</v>
      </c>
      <c r="V129" s="219"/>
      <c r="W129" s="219"/>
      <c r="X129" s="195"/>
      <c r="Y129" s="194" t="s">
        <v>129</v>
      </c>
      <c r="Z129" s="219"/>
      <c r="AA129" s="219"/>
      <c r="AB129" s="195"/>
      <c r="AC129" s="278" t="s">
        <v>129</v>
      </c>
      <c r="AD129" s="279"/>
      <c r="AE129" s="279"/>
      <c r="AF129" s="280"/>
      <c r="AG129" s="323" t="s">
        <v>227</v>
      </c>
      <c r="AH129" s="324"/>
      <c r="AI129" s="324"/>
      <c r="AJ129" s="324"/>
      <c r="AK129" s="324"/>
      <c r="AL129" s="324"/>
      <c r="AM129" s="324"/>
      <c r="AN129" s="324"/>
      <c r="AO129" s="325"/>
      <c r="AP129" s="269" t="s">
        <v>52</v>
      </c>
      <c r="AQ129" s="275"/>
      <c r="AR129" s="275"/>
      <c r="AS129" s="270"/>
      <c r="AT129" s="200">
        <f>'19.02'!AT129+AY129</f>
        <v>21</v>
      </c>
      <c r="AU129" s="206"/>
      <c r="AV129" s="201"/>
      <c r="AW129" s="188">
        <f>'19.02'!BG129</f>
        <v>11</v>
      </c>
      <c r="AX129" s="189"/>
      <c r="AY129" s="188">
        <v>10</v>
      </c>
      <c r="AZ129" s="189"/>
      <c r="BA129" s="200"/>
      <c r="BB129" s="201"/>
      <c r="BC129" s="269">
        <f>'19.02'!BC129+BA129</f>
        <v>0</v>
      </c>
      <c r="BD129" s="270"/>
      <c r="BE129" s="200">
        <f>'19.02'!BE129+BA129</f>
        <v>0</v>
      </c>
      <c r="BF129" s="201"/>
      <c r="BG129" s="200">
        <f>AT129-BE129</f>
        <v>21</v>
      </c>
      <c r="BH129" s="206"/>
      <c r="BI129" s="201"/>
      <c r="BJ129" s="254">
        <f>((LEFT(AP129,FIND(" ",AP129)-1)*BC129)/$S$279)</f>
        <v>0</v>
      </c>
      <c r="BK129" s="255"/>
      <c r="BL129" s="256"/>
      <c r="BM129" s="1"/>
      <c r="BN129" s="2"/>
    </row>
    <row r="130" spans="2:66" ht="15" customHeight="1">
      <c r="B130" s="212"/>
      <c r="C130" s="213"/>
      <c r="D130" s="213"/>
      <c r="E130" s="213"/>
      <c r="F130" s="213"/>
      <c r="G130" s="213"/>
      <c r="H130" s="213"/>
      <c r="I130" s="213"/>
      <c r="J130" s="213"/>
      <c r="K130" s="213"/>
      <c r="L130" s="214"/>
      <c r="M130" s="196"/>
      <c r="N130" s="220"/>
      <c r="O130" s="220"/>
      <c r="P130" s="197"/>
      <c r="Q130" s="196"/>
      <c r="R130" s="220"/>
      <c r="S130" s="220"/>
      <c r="T130" s="197"/>
      <c r="U130" s="196"/>
      <c r="V130" s="220"/>
      <c r="W130" s="220"/>
      <c r="X130" s="197"/>
      <c r="Y130" s="196"/>
      <c r="Z130" s="220"/>
      <c r="AA130" s="220"/>
      <c r="AB130" s="197"/>
      <c r="AC130" s="281"/>
      <c r="AD130" s="282"/>
      <c r="AE130" s="282"/>
      <c r="AF130" s="283"/>
      <c r="AG130" s="326"/>
      <c r="AH130" s="327"/>
      <c r="AI130" s="327"/>
      <c r="AJ130" s="327"/>
      <c r="AK130" s="327"/>
      <c r="AL130" s="327"/>
      <c r="AM130" s="327"/>
      <c r="AN130" s="327"/>
      <c r="AO130" s="328"/>
      <c r="AP130" s="271"/>
      <c r="AQ130" s="276"/>
      <c r="AR130" s="276"/>
      <c r="AS130" s="272"/>
      <c r="AT130" s="202"/>
      <c r="AU130" s="207"/>
      <c r="AV130" s="203"/>
      <c r="AW130" s="190"/>
      <c r="AX130" s="191"/>
      <c r="AY130" s="190"/>
      <c r="AZ130" s="191"/>
      <c r="BA130" s="202"/>
      <c r="BB130" s="203"/>
      <c r="BC130" s="271"/>
      <c r="BD130" s="272"/>
      <c r="BE130" s="202"/>
      <c r="BF130" s="203"/>
      <c r="BG130" s="202"/>
      <c r="BH130" s="207"/>
      <c r="BI130" s="203"/>
      <c r="BJ130" s="257"/>
      <c r="BK130" s="258"/>
      <c r="BL130" s="259"/>
      <c r="BM130" s="1"/>
      <c r="BN130" s="2"/>
    </row>
    <row r="131" spans="2:66" ht="15" customHeight="1" thickBot="1">
      <c r="B131" s="215"/>
      <c r="C131" s="216"/>
      <c r="D131" s="216"/>
      <c r="E131" s="216"/>
      <c r="F131" s="216"/>
      <c r="G131" s="216"/>
      <c r="H131" s="216"/>
      <c r="I131" s="216"/>
      <c r="J131" s="216"/>
      <c r="K131" s="216"/>
      <c r="L131" s="217"/>
      <c r="M131" s="198"/>
      <c r="N131" s="221"/>
      <c r="O131" s="221"/>
      <c r="P131" s="199"/>
      <c r="Q131" s="198"/>
      <c r="R131" s="221"/>
      <c r="S131" s="221"/>
      <c r="T131" s="199"/>
      <c r="U131" s="198"/>
      <c r="V131" s="221"/>
      <c r="W131" s="221"/>
      <c r="X131" s="199"/>
      <c r="Y131" s="198"/>
      <c r="Z131" s="221"/>
      <c r="AA131" s="221"/>
      <c r="AB131" s="199"/>
      <c r="AC131" s="284"/>
      <c r="AD131" s="285"/>
      <c r="AE131" s="285"/>
      <c r="AF131" s="286"/>
      <c r="AG131" s="329"/>
      <c r="AH131" s="330"/>
      <c r="AI131" s="330"/>
      <c r="AJ131" s="330"/>
      <c r="AK131" s="330"/>
      <c r="AL131" s="330"/>
      <c r="AM131" s="330"/>
      <c r="AN131" s="330"/>
      <c r="AO131" s="331"/>
      <c r="AP131" s="273"/>
      <c r="AQ131" s="277"/>
      <c r="AR131" s="277"/>
      <c r="AS131" s="274"/>
      <c r="AT131" s="204"/>
      <c r="AU131" s="208"/>
      <c r="AV131" s="205"/>
      <c r="AW131" s="192"/>
      <c r="AX131" s="193"/>
      <c r="AY131" s="192"/>
      <c r="AZ131" s="193"/>
      <c r="BA131" s="204"/>
      <c r="BB131" s="205"/>
      <c r="BC131" s="273"/>
      <c r="BD131" s="274"/>
      <c r="BE131" s="204"/>
      <c r="BF131" s="205"/>
      <c r="BG131" s="204"/>
      <c r="BH131" s="208"/>
      <c r="BI131" s="205"/>
      <c r="BJ131" s="260"/>
      <c r="BK131" s="261"/>
      <c r="BL131" s="262"/>
      <c r="BM131" s="1"/>
      <c r="BN131" s="2"/>
    </row>
    <row r="132" spans="2:66" ht="15" customHeight="1" thickTop="1">
      <c r="B132" s="209" t="s">
        <v>226</v>
      </c>
      <c r="C132" s="210"/>
      <c r="D132" s="210"/>
      <c r="E132" s="210"/>
      <c r="F132" s="210"/>
      <c r="G132" s="210"/>
      <c r="H132" s="210"/>
      <c r="I132" s="210"/>
      <c r="J132" s="210"/>
      <c r="K132" s="210"/>
      <c r="L132" s="211"/>
      <c r="M132" s="194" t="s">
        <v>443</v>
      </c>
      <c r="N132" s="219"/>
      <c r="O132" s="219"/>
      <c r="P132" s="195"/>
      <c r="Q132" s="194" t="s">
        <v>443</v>
      </c>
      <c r="R132" s="219"/>
      <c r="S132" s="219"/>
      <c r="T132" s="195"/>
      <c r="U132" s="194" t="s">
        <v>443</v>
      </c>
      <c r="V132" s="219"/>
      <c r="W132" s="219"/>
      <c r="X132" s="195"/>
      <c r="Y132" s="194" t="s">
        <v>443</v>
      </c>
      <c r="Z132" s="219"/>
      <c r="AA132" s="219"/>
      <c r="AB132" s="195"/>
      <c r="AC132" s="188" t="s">
        <v>129</v>
      </c>
      <c r="AD132" s="241"/>
      <c r="AE132" s="241"/>
      <c r="AF132" s="189"/>
      <c r="AG132" s="222" t="s">
        <v>225</v>
      </c>
      <c r="AH132" s="223"/>
      <c r="AI132" s="223"/>
      <c r="AJ132" s="223"/>
      <c r="AK132" s="223"/>
      <c r="AL132" s="223"/>
      <c r="AM132" s="223"/>
      <c r="AN132" s="223"/>
      <c r="AO132" s="224"/>
      <c r="AP132" s="269" t="s">
        <v>141</v>
      </c>
      <c r="AQ132" s="275"/>
      <c r="AR132" s="275"/>
      <c r="AS132" s="270"/>
      <c r="AT132" s="200">
        <f>'19.02'!AT132+AY132</f>
        <v>2</v>
      </c>
      <c r="AU132" s="206"/>
      <c r="AV132" s="201"/>
      <c r="AW132" s="188">
        <f>'19.02'!BG132</f>
        <v>2</v>
      </c>
      <c r="AX132" s="189"/>
      <c r="AY132" s="188"/>
      <c r="AZ132" s="189"/>
      <c r="BA132" s="200"/>
      <c r="BB132" s="201"/>
      <c r="BC132" s="269">
        <f>'19.02'!BC132+BA132</f>
        <v>0</v>
      </c>
      <c r="BD132" s="270"/>
      <c r="BE132" s="200">
        <f>'19.02'!BE132+BA132</f>
        <v>0</v>
      </c>
      <c r="BF132" s="201"/>
      <c r="BG132" s="200">
        <f>AT132-BE132</f>
        <v>2</v>
      </c>
      <c r="BH132" s="206"/>
      <c r="BI132" s="201"/>
      <c r="BJ132" s="254">
        <f>((LEFT(AP132,FIND(" ",AP132)-1)*BC132)/$S$279)</f>
        <v>0</v>
      </c>
      <c r="BK132" s="255"/>
      <c r="BL132" s="256"/>
      <c r="BM132" s="1"/>
      <c r="BN132" s="2"/>
    </row>
    <row r="133" spans="2:66" ht="15" customHeight="1">
      <c r="B133" s="212"/>
      <c r="C133" s="213"/>
      <c r="D133" s="213"/>
      <c r="E133" s="213"/>
      <c r="F133" s="213"/>
      <c r="G133" s="213"/>
      <c r="H133" s="213"/>
      <c r="I133" s="213"/>
      <c r="J133" s="213"/>
      <c r="K133" s="213"/>
      <c r="L133" s="214"/>
      <c r="M133" s="196"/>
      <c r="N133" s="220"/>
      <c r="O133" s="220"/>
      <c r="P133" s="197"/>
      <c r="Q133" s="196"/>
      <c r="R133" s="220"/>
      <c r="S133" s="220"/>
      <c r="T133" s="197"/>
      <c r="U133" s="196"/>
      <c r="V133" s="220"/>
      <c r="W133" s="220"/>
      <c r="X133" s="197"/>
      <c r="Y133" s="196"/>
      <c r="Z133" s="220"/>
      <c r="AA133" s="220"/>
      <c r="AB133" s="197"/>
      <c r="AC133" s="190"/>
      <c r="AD133" s="242"/>
      <c r="AE133" s="242"/>
      <c r="AF133" s="191"/>
      <c r="AG133" s="225"/>
      <c r="AH133" s="226"/>
      <c r="AI133" s="226"/>
      <c r="AJ133" s="226"/>
      <c r="AK133" s="226"/>
      <c r="AL133" s="226"/>
      <c r="AM133" s="226"/>
      <c r="AN133" s="226"/>
      <c r="AO133" s="227"/>
      <c r="AP133" s="271"/>
      <c r="AQ133" s="276"/>
      <c r="AR133" s="276"/>
      <c r="AS133" s="272"/>
      <c r="AT133" s="202"/>
      <c r="AU133" s="207"/>
      <c r="AV133" s="203"/>
      <c r="AW133" s="190"/>
      <c r="AX133" s="191"/>
      <c r="AY133" s="190"/>
      <c r="AZ133" s="191"/>
      <c r="BA133" s="202"/>
      <c r="BB133" s="203"/>
      <c r="BC133" s="271"/>
      <c r="BD133" s="272"/>
      <c r="BE133" s="202"/>
      <c r="BF133" s="203"/>
      <c r="BG133" s="202"/>
      <c r="BH133" s="207"/>
      <c r="BI133" s="203"/>
      <c r="BJ133" s="257"/>
      <c r="BK133" s="258"/>
      <c r="BL133" s="259"/>
      <c r="BM133" s="1"/>
      <c r="BN133" s="2"/>
    </row>
    <row r="134" spans="2:66" ht="15" customHeight="1" thickBot="1">
      <c r="B134" s="215"/>
      <c r="C134" s="216"/>
      <c r="D134" s="216"/>
      <c r="E134" s="216"/>
      <c r="F134" s="216"/>
      <c r="G134" s="216"/>
      <c r="H134" s="216"/>
      <c r="I134" s="216"/>
      <c r="J134" s="216"/>
      <c r="K134" s="216"/>
      <c r="L134" s="217"/>
      <c r="M134" s="198"/>
      <c r="N134" s="221"/>
      <c r="O134" s="221"/>
      <c r="P134" s="199"/>
      <c r="Q134" s="198"/>
      <c r="R134" s="221"/>
      <c r="S134" s="221"/>
      <c r="T134" s="199"/>
      <c r="U134" s="198"/>
      <c r="V134" s="221"/>
      <c r="W134" s="221"/>
      <c r="X134" s="199"/>
      <c r="Y134" s="198"/>
      <c r="Z134" s="221"/>
      <c r="AA134" s="221"/>
      <c r="AB134" s="199"/>
      <c r="AC134" s="192"/>
      <c r="AD134" s="243"/>
      <c r="AE134" s="243"/>
      <c r="AF134" s="193"/>
      <c r="AG134" s="228"/>
      <c r="AH134" s="229"/>
      <c r="AI134" s="229"/>
      <c r="AJ134" s="229"/>
      <c r="AK134" s="229"/>
      <c r="AL134" s="229"/>
      <c r="AM134" s="229"/>
      <c r="AN134" s="229"/>
      <c r="AO134" s="230"/>
      <c r="AP134" s="273"/>
      <c r="AQ134" s="277"/>
      <c r="AR134" s="277"/>
      <c r="AS134" s="274"/>
      <c r="AT134" s="204"/>
      <c r="AU134" s="208"/>
      <c r="AV134" s="205"/>
      <c r="AW134" s="192"/>
      <c r="AX134" s="193"/>
      <c r="AY134" s="192"/>
      <c r="AZ134" s="193"/>
      <c r="BA134" s="204"/>
      <c r="BB134" s="205"/>
      <c r="BC134" s="273"/>
      <c r="BD134" s="274"/>
      <c r="BE134" s="204"/>
      <c r="BF134" s="205"/>
      <c r="BG134" s="204"/>
      <c r="BH134" s="208"/>
      <c r="BI134" s="205"/>
      <c r="BJ134" s="260"/>
      <c r="BK134" s="261"/>
      <c r="BL134" s="262"/>
      <c r="BM134" s="1"/>
      <c r="BN134" s="2"/>
    </row>
    <row r="135" spans="2:66" ht="15" customHeight="1" thickTop="1">
      <c r="B135" s="314" t="s">
        <v>224</v>
      </c>
      <c r="C135" s="315"/>
      <c r="D135" s="315"/>
      <c r="E135" s="315"/>
      <c r="F135" s="315"/>
      <c r="G135" s="315"/>
      <c r="H135" s="315"/>
      <c r="I135" s="315"/>
      <c r="J135" s="315"/>
      <c r="K135" s="315"/>
      <c r="L135" s="316"/>
      <c r="M135" s="194">
        <v>400</v>
      </c>
      <c r="N135" s="219"/>
      <c r="O135" s="219"/>
      <c r="P135" s="195"/>
      <c r="Q135" s="194">
        <v>400</v>
      </c>
      <c r="R135" s="219"/>
      <c r="S135" s="219"/>
      <c r="T135" s="195"/>
      <c r="U135" s="194">
        <v>400</v>
      </c>
      <c r="V135" s="219"/>
      <c r="W135" s="219"/>
      <c r="X135" s="195"/>
      <c r="Y135" s="194">
        <v>400</v>
      </c>
      <c r="Z135" s="219"/>
      <c r="AA135" s="219"/>
      <c r="AB135" s="195"/>
      <c r="AC135" s="188" t="s">
        <v>129</v>
      </c>
      <c r="AD135" s="241"/>
      <c r="AE135" s="241"/>
      <c r="AF135" s="189"/>
      <c r="AG135" s="323" t="s">
        <v>140</v>
      </c>
      <c r="AH135" s="324"/>
      <c r="AI135" s="324"/>
      <c r="AJ135" s="324"/>
      <c r="AK135" s="324"/>
      <c r="AL135" s="324"/>
      <c r="AM135" s="324"/>
      <c r="AN135" s="324"/>
      <c r="AO135" s="325"/>
      <c r="AP135" s="269" t="s">
        <v>159</v>
      </c>
      <c r="AQ135" s="275"/>
      <c r="AR135" s="275"/>
      <c r="AS135" s="270"/>
      <c r="AT135" s="200">
        <f>'19.02'!AT135+AY135</f>
        <v>12</v>
      </c>
      <c r="AU135" s="206"/>
      <c r="AV135" s="201"/>
      <c r="AW135" s="188">
        <f>'19.02'!BG135</f>
        <v>12</v>
      </c>
      <c r="AX135" s="189"/>
      <c r="AY135" s="188"/>
      <c r="AZ135" s="189"/>
      <c r="BA135" s="200"/>
      <c r="BB135" s="201"/>
      <c r="BC135" s="269">
        <f>'19.02'!BC135+BA135</f>
        <v>0</v>
      </c>
      <c r="BD135" s="270"/>
      <c r="BE135" s="200">
        <f>'19.02'!BE135+BA135</f>
        <v>0</v>
      </c>
      <c r="BF135" s="201"/>
      <c r="BG135" s="200">
        <f>AT135-BE135</f>
        <v>12</v>
      </c>
      <c r="BH135" s="206"/>
      <c r="BI135" s="201"/>
      <c r="BJ135" s="254">
        <f>((LEFT(AP135,FIND(" ",AP135)-1)*BC135)/$S$279)</f>
        <v>0</v>
      </c>
      <c r="BK135" s="255"/>
      <c r="BL135" s="256"/>
      <c r="BM135" s="1"/>
      <c r="BN135" s="2"/>
    </row>
    <row r="136" spans="2:66" ht="15" customHeight="1">
      <c r="B136" s="317"/>
      <c r="C136" s="318"/>
      <c r="D136" s="318"/>
      <c r="E136" s="318"/>
      <c r="F136" s="318"/>
      <c r="G136" s="318"/>
      <c r="H136" s="318"/>
      <c r="I136" s="318"/>
      <c r="J136" s="318"/>
      <c r="K136" s="318"/>
      <c r="L136" s="319"/>
      <c r="M136" s="196"/>
      <c r="N136" s="220"/>
      <c r="O136" s="220"/>
      <c r="P136" s="197"/>
      <c r="Q136" s="196"/>
      <c r="R136" s="220"/>
      <c r="S136" s="220"/>
      <c r="T136" s="197"/>
      <c r="U136" s="196"/>
      <c r="V136" s="220"/>
      <c r="W136" s="220"/>
      <c r="X136" s="197"/>
      <c r="Y136" s="196"/>
      <c r="Z136" s="220"/>
      <c r="AA136" s="220"/>
      <c r="AB136" s="197"/>
      <c r="AC136" s="190"/>
      <c r="AD136" s="242"/>
      <c r="AE136" s="242"/>
      <c r="AF136" s="191"/>
      <c r="AG136" s="326"/>
      <c r="AH136" s="327"/>
      <c r="AI136" s="327"/>
      <c r="AJ136" s="327"/>
      <c r="AK136" s="327"/>
      <c r="AL136" s="327"/>
      <c r="AM136" s="327"/>
      <c r="AN136" s="327"/>
      <c r="AO136" s="328"/>
      <c r="AP136" s="271"/>
      <c r="AQ136" s="276"/>
      <c r="AR136" s="276"/>
      <c r="AS136" s="272"/>
      <c r="AT136" s="202"/>
      <c r="AU136" s="207"/>
      <c r="AV136" s="203"/>
      <c r="AW136" s="190"/>
      <c r="AX136" s="191"/>
      <c r="AY136" s="190"/>
      <c r="AZ136" s="191"/>
      <c r="BA136" s="202"/>
      <c r="BB136" s="203"/>
      <c r="BC136" s="271"/>
      <c r="BD136" s="272"/>
      <c r="BE136" s="202"/>
      <c r="BF136" s="203"/>
      <c r="BG136" s="202"/>
      <c r="BH136" s="207"/>
      <c r="BI136" s="203"/>
      <c r="BJ136" s="257"/>
      <c r="BK136" s="258"/>
      <c r="BL136" s="259"/>
      <c r="BM136" s="1"/>
      <c r="BN136" s="2"/>
    </row>
    <row r="137" spans="2:66" ht="15" customHeight="1" thickBot="1">
      <c r="B137" s="320"/>
      <c r="C137" s="321"/>
      <c r="D137" s="321"/>
      <c r="E137" s="321"/>
      <c r="F137" s="321"/>
      <c r="G137" s="321"/>
      <c r="H137" s="321"/>
      <c r="I137" s="321"/>
      <c r="J137" s="321"/>
      <c r="K137" s="321"/>
      <c r="L137" s="322"/>
      <c r="M137" s="198"/>
      <c r="N137" s="221"/>
      <c r="O137" s="221"/>
      <c r="P137" s="199"/>
      <c r="Q137" s="198"/>
      <c r="R137" s="221"/>
      <c r="S137" s="221"/>
      <c r="T137" s="199"/>
      <c r="U137" s="198"/>
      <c r="V137" s="221"/>
      <c r="W137" s="221"/>
      <c r="X137" s="199"/>
      <c r="Y137" s="198"/>
      <c r="Z137" s="221"/>
      <c r="AA137" s="221"/>
      <c r="AB137" s="199"/>
      <c r="AC137" s="192"/>
      <c r="AD137" s="243"/>
      <c r="AE137" s="243"/>
      <c r="AF137" s="193"/>
      <c r="AG137" s="329"/>
      <c r="AH137" s="330"/>
      <c r="AI137" s="330"/>
      <c r="AJ137" s="330"/>
      <c r="AK137" s="330"/>
      <c r="AL137" s="330"/>
      <c r="AM137" s="330"/>
      <c r="AN137" s="330"/>
      <c r="AO137" s="331"/>
      <c r="AP137" s="273"/>
      <c r="AQ137" s="277"/>
      <c r="AR137" s="277"/>
      <c r="AS137" s="274"/>
      <c r="AT137" s="204"/>
      <c r="AU137" s="208"/>
      <c r="AV137" s="205"/>
      <c r="AW137" s="192"/>
      <c r="AX137" s="193"/>
      <c r="AY137" s="192"/>
      <c r="AZ137" s="193"/>
      <c r="BA137" s="204"/>
      <c r="BB137" s="205"/>
      <c r="BC137" s="273"/>
      <c r="BD137" s="274"/>
      <c r="BE137" s="204"/>
      <c r="BF137" s="205"/>
      <c r="BG137" s="204"/>
      <c r="BH137" s="208"/>
      <c r="BI137" s="205"/>
      <c r="BJ137" s="260"/>
      <c r="BK137" s="261"/>
      <c r="BL137" s="262"/>
      <c r="BM137" s="1"/>
      <c r="BN137" s="2"/>
    </row>
    <row r="138" spans="2:66" ht="15" customHeight="1" thickTop="1">
      <c r="B138" s="209" t="s">
        <v>223</v>
      </c>
      <c r="C138" s="210"/>
      <c r="D138" s="210"/>
      <c r="E138" s="210"/>
      <c r="F138" s="210"/>
      <c r="G138" s="210"/>
      <c r="H138" s="210"/>
      <c r="I138" s="210"/>
      <c r="J138" s="210"/>
      <c r="K138" s="210"/>
      <c r="L138" s="211"/>
      <c r="M138" s="194">
        <v>40</v>
      </c>
      <c r="N138" s="219"/>
      <c r="O138" s="219"/>
      <c r="P138" s="195"/>
      <c r="Q138" s="194">
        <v>40</v>
      </c>
      <c r="R138" s="219"/>
      <c r="S138" s="219"/>
      <c r="T138" s="195"/>
      <c r="U138" s="194">
        <v>40</v>
      </c>
      <c r="V138" s="219"/>
      <c r="W138" s="219"/>
      <c r="X138" s="195"/>
      <c r="Y138" s="194">
        <v>40</v>
      </c>
      <c r="Z138" s="219"/>
      <c r="AA138" s="219"/>
      <c r="AB138" s="195"/>
      <c r="AC138" s="296" t="s">
        <v>311</v>
      </c>
      <c r="AD138" s="297"/>
      <c r="AE138" s="297"/>
      <c r="AF138" s="298"/>
      <c r="AG138" s="222" t="s">
        <v>134</v>
      </c>
      <c r="AH138" s="223"/>
      <c r="AI138" s="223"/>
      <c r="AJ138" s="223"/>
      <c r="AK138" s="223"/>
      <c r="AL138" s="223"/>
      <c r="AM138" s="223"/>
      <c r="AN138" s="223"/>
      <c r="AO138" s="224"/>
      <c r="AP138" s="269" t="s">
        <v>52</v>
      </c>
      <c r="AQ138" s="275"/>
      <c r="AR138" s="275"/>
      <c r="AS138" s="270"/>
      <c r="AT138" s="200">
        <f>'19.02'!AT138+AY138</f>
        <v>60</v>
      </c>
      <c r="AU138" s="206"/>
      <c r="AV138" s="201"/>
      <c r="AW138" s="188">
        <f>'19.02'!BG138</f>
        <v>11</v>
      </c>
      <c r="AX138" s="189"/>
      <c r="AY138" s="188">
        <v>49</v>
      </c>
      <c r="AZ138" s="189"/>
      <c r="BA138" s="546"/>
      <c r="BB138" s="547"/>
      <c r="BC138" s="269">
        <f>'19.02'!BC138+BA138</f>
        <v>0</v>
      </c>
      <c r="BD138" s="270"/>
      <c r="BE138" s="200">
        <f>'19.02'!BE138+BA138</f>
        <v>0</v>
      </c>
      <c r="BF138" s="201"/>
      <c r="BG138" s="200">
        <f>AT138-BE138</f>
        <v>60</v>
      </c>
      <c r="BH138" s="206"/>
      <c r="BI138" s="201"/>
      <c r="BJ138" s="254">
        <f>((LEFT(AP138,FIND(" ",AP138)-1)*BC138)/$S$279)</f>
        <v>0</v>
      </c>
      <c r="BK138" s="255"/>
      <c r="BL138" s="256"/>
      <c r="BM138" s="1"/>
      <c r="BN138" s="2"/>
    </row>
    <row r="139" spans="2:66" ht="15" customHeight="1">
      <c r="B139" s="212"/>
      <c r="C139" s="213"/>
      <c r="D139" s="213"/>
      <c r="E139" s="213"/>
      <c r="F139" s="213"/>
      <c r="G139" s="213"/>
      <c r="H139" s="213"/>
      <c r="I139" s="213"/>
      <c r="J139" s="213"/>
      <c r="K139" s="213"/>
      <c r="L139" s="214"/>
      <c r="M139" s="196"/>
      <c r="N139" s="220"/>
      <c r="O139" s="220"/>
      <c r="P139" s="197"/>
      <c r="Q139" s="196"/>
      <c r="R139" s="220"/>
      <c r="S139" s="220"/>
      <c r="T139" s="197"/>
      <c r="U139" s="196"/>
      <c r="V139" s="220"/>
      <c r="W139" s="220"/>
      <c r="X139" s="197"/>
      <c r="Y139" s="196"/>
      <c r="Z139" s="220"/>
      <c r="AA139" s="220"/>
      <c r="AB139" s="197"/>
      <c r="AC139" s="299"/>
      <c r="AD139" s="300"/>
      <c r="AE139" s="300"/>
      <c r="AF139" s="301"/>
      <c r="AG139" s="225"/>
      <c r="AH139" s="226"/>
      <c r="AI139" s="226"/>
      <c r="AJ139" s="226"/>
      <c r="AK139" s="226"/>
      <c r="AL139" s="226"/>
      <c r="AM139" s="226"/>
      <c r="AN139" s="226"/>
      <c r="AO139" s="227"/>
      <c r="AP139" s="271"/>
      <c r="AQ139" s="276"/>
      <c r="AR139" s="276"/>
      <c r="AS139" s="272"/>
      <c r="AT139" s="202"/>
      <c r="AU139" s="207"/>
      <c r="AV139" s="203"/>
      <c r="AW139" s="190"/>
      <c r="AX139" s="191"/>
      <c r="AY139" s="190"/>
      <c r="AZ139" s="191"/>
      <c r="BA139" s="548"/>
      <c r="BB139" s="549"/>
      <c r="BC139" s="271"/>
      <c r="BD139" s="272"/>
      <c r="BE139" s="202"/>
      <c r="BF139" s="203"/>
      <c r="BG139" s="202"/>
      <c r="BH139" s="207"/>
      <c r="BI139" s="203"/>
      <c r="BJ139" s="257"/>
      <c r="BK139" s="258"/>
      <c r="BL139" s="259"/>
      <c r="BM139" s="1"/>
      <c r="BN139" s="2"/>
    </row>
    <row r="140" spans="2:66" ht="15" customHeight="1" thickBot="1">
      <c r="B140" s="215"/>
      <c r="C140" s="216"/>
      <c r="D140" s="216"/>
      <c r="E140" s="216"/>
      <c r="F140" s="216"/>
      <c r="G140" s="216"/>
      <c r="H140" s="216"/>
      <c r="I140" s="216"/>
      <c r="J140" s="216"/>
      <c r="K140" s="216"/>
      <c r="L140" s="217"/>
      <c r="M140" s="198"/>
      <c r="N140" s="221"/>
      <c r="O140" s="221"/>
      <c r="P140" s="199"/>
      <c r="Q140" s="198"/>
      <c r="R140" s="221"/>
      <c r="S140" s="221"/>
      <c r="T140" s="199"/>
      <c r="U140" s="198"/>
      <c r="V140" s="221"/>
      <c r="W140" s="221"/>
      <c r="X140" s="199"/>
      <c r="Y140" s="198"/>
      <c r="Z140" s="221"/>
      <c r="AA140" s="221"/>
      <c r="AB140" s="199"/>
      <c r="AC140" s="302"/>
      <c r="AD140" s="303"/>
      <c r="AE140" s="303"/>
      <c r="AF140" s="304"/>
      <c r="AG140" s="228"/>
      <c r="AH140" s="229"/>
      <c r="AI140" s="229"/>
      <c r="AJ140" s="229"/>
      <c r="AK140" s="229"/>
      <c r="AL140" s="229"/>
      <c r="AM140" s="229"/>
      <c r="AN140" s="229"/>
      <c r="AO140" s="230"/>
      <c r="AP140" s="273"/>
      <c r="AQ140" s="277"/>
      <c r="AR140" s="277"/>
      <c r="AS140" s="274"/>
      <c r="AT140" s="204"/>
      <c r="AU140" s="208"/>
      <c r="AV140" s="205"/>
      <c r="AW140" s="192"/>
      <c r="AX140" s="193"/>
      <c r="AY140" s="192"/>
      <c r="AZ140" s="193"/>
      <c r="BA140" s="550"/>
      <c r="BB140" s="551"/>
      <c r="BC140" s="273"/>
      <c r="BD140" s="274"/>
      <c r="BE140" s="204"/>
      <c r="BF140" s="205"/>
      <c r="BG140" s="204"/>
      <c r="BH140" s="208"/>
      <c r="BI140" s="205"/>
      <c r="BJ140" s="260"/>
      <c r="BK140" s="261"/>
      <c r="BL140" s="262"/>
      <c r="BM140" s="1"/>
      <c r="BN140" s="2"/>
    </row>
    <row r="141" spans="2:66" ht="15" customHeight="1" thickTop="1">
      <c r="B141" s="209" t="s">
        <v>222</v>
      </c>
      <c r="C141" s="210"/>
      <c r="D141" s="210"/>
      <c r="E141" s="210"/>
      <c r="F141" s="210"/>
      <c r="G141" s="210"/>
      <c r="H141" s="210"/>
      <c r="I141" s="210"/>
      <c r="J141" s="210"/>
      <c r="K141" s="210"/>
      <c r="L141" s="211"/>
      <c r="M141" s="194">
        <v>50</v>
      </c>
      <c r="N141" s="219"/>
      <c r="O141" s="219"/>
      <c r="P141" s="195"/>
      <c r="Q141" s="194">
        <v>50</v>
      </c>
      <c r="R141" s="219"/>
      <c r="S141" s="219"/>
      <c r="T141" s="195"/>
      <c r="U141" s="194">
        <v>50</v>
      </c>
      <c r="V141" s="219"/>
      <c r="W141" s="219"/>
      <c r="X141" s="195"/>
      <c r="Y141" s="194">
        <v>50</v>
      </c>
      <c r="Z141" s="219"/>
      <c r="AA141" s="219"/>
      <c r="AB141" s="195"/>
      <c r="AC141" s="305" t="s">
        <v>344</v>
      </c>
      <c r="AD141" s="306"/>
      <c r="AE141" s="306"/>
      <c r="AF141" s="307"/>
      <c r="AG141" s="323" t="s">
        <v>221</v>
      </c>
      <c r="AH141" s="324"/>
      <c r="AI141" s="324"/>
      <c r="AJ141" s="324"/>
      <c r="AK141" s="324"/>
      <c r="AL141" s="324"/>
      <c r="AM141" s="324"/>
      <c r="AN141" s="324"/>
      <c r="AO141" s="325"/>
      <c r="AP141" s="269" t="s">
        <v>52</v>
      </c>
      <c r="AQ141" s="275"/>
      <c r="AR141" s="275"/>
      <c r="AS141" s="270"/>
      <c r="AT141" s="200">
        <f>'19.02'!AT141+AY141</f>
        <v>20</v>
      </c>
      <c r="AU141" s="206"/>
      <c r="AV141" s="201"/>
      <c r="AW141" s="188">
        <f>'19.02'!BG141</f>
        <v>20</v>
      </c>
      <c r="AX141" s="189"/>
      <c r="AY141" s="188"/>
      <c r="AZ141" s="189"/>
      <c r="BA141" s="200"/>
      <c r="BB141" s="201"/>
      <c r="BC141" s="269">
        <f>'19.02'!BC141+BA141</f>
        <v>0</v>
      </c>
      <c r="BD141" s="270"/>
      <c r="BE141" s="200">
        <f>'19.02'!BE141+BA141</f>
        <v>0</v>
      </c>
      <c r="BF141" s="201"/>
      <c r="BG141" s="200">
        <f>AT141-BE141</f>
        <v>20</v>
      </c>
      <c r="BH141" s="206"/>
      <c r="BI141" s="201"/>
      <c r="BJ141" s="254">
        <f>((LEFT(AP141,FIND(" ",AP141)-1)*BC141)/$S$279)</f>
        <v>0</v>
      </c>
      <c r="BK141" s="255"/>
      <c r="BL141" s="256"/>
      <c r="BM141" s="1"/>
      <c r="BN141" s="2"/>
    </row>
    <row r="142" spans="2:66" ht="15" customHeight="1">
      <c r="B142" s="212"/>
      <c r="C142" s="213"/>
      <c r="D142" s="213"/>
      <c r="E142" s="213"/>
      <c r="F142" s="213"/>
      <c r="G142" s="213"/>
      <c r="H142" s="213"/>
      <c r="I142" s="213"/>
      <c r="J142" s="213"/>
      <c r="K142" s="213"/>
      <c r="L142" s="214"/>
      <c r="M142" s="196"/>
      <c r="N142" s="220"/>
      <c r="O142" s="220"/>
      <c r="P142" s="197"/>
      <c r="Q142" s="196"/>
      <c r="R142" s="220"/>
      <c r="S142" s="220"/>
      <c r="T142" s="197"/>
      <c r="U142" s="196"/>
      <c r="V142" s="220"/>
      <c r="W142" s="220"/>
      <c r="X142" s="197"/>
      <c r="Y142" s="196"/>
      <c r="Z142" s="220"/>
      <c r="AA142" s="220"/>
      <c r="AB142" s="197"/>
      <c r="AC142" s="308"/>
      <c r="AD142" s="309"/>
      <c r="AE142" s="309"/>
      <c r="AF142" s="310"/>
      <c r="AG142" s="326"/>
      <c r="AH142" s="327"/>
      <c r="AI142" s="327"/>
      <c r="AJ142" s="327"/>
      <c r="AK142" s="327"/>
      <c r="AL142" s="327"/>
      <c r="AM142" s="327"/>
      <c r="AN142" s="327"/>
      <c r="AO142" s="328"/>
      <c r="AP142" s="271"/>
      <c r="AQ142" s="276"/>
      <c r="AR142" s="276"/>
      <c r="AS142" s="272"/>
      <c r="AT142" s="202"/>
      <c r="AU142" s="207"/>
      <c r="AV142" s="203"/>
      <c r="AW142" s="190"/>
      <c r="AX142" s="191"/>
      <c r="AY142" s="190"/>
      <c r="AZ142" s="191"/>
      <c r="BA142" s="202"/>
      <c r="BB142" s="203"/>
      <c r="BC142" s="271"/>
      <c r="BD142" s="272"/>
      <c r="BE142" s="202"/>
      <c r="BF142" s="203"/>
      <c r="BG142" s="202"/>
      <c r="BH142" s="207"/>
      <c r="BI142" s="203"/>
      <c r="BJ142" s="257"/>
      <c r="BK142" s="258"/>
      <c r="BL142" s="259"/>
      <c r="BM142" s="1"/>
      <c r="BN142" s="2"/>
    </row>
    <row r="143" spans="2:66" ht="15" customHeight="1" thickBot="1">
      <c r="B143" s="215"/>
      <c r="C143" s="216"/>
      <c r="D143" s="216"/>
      <c r="E143" s="216"/>
      <c r="F143" s="216"/>
      <c r="G143" s="216"/>
      <c r="H143" s="216"/>
      <c r="I143" s="216"/>
      <c r="J143" s="216"/>
      <c r="K143" s="216"/>
      <c r="L143" s="217"/>
      <c r="M143" s="198"/>
      <c r="N143" s="221"/>
      <c r="O143" s="221"/>
      <c r="P143" s="199"/>
      <c r="Q143" s="198"/>
      <c r="R143" s="221"/>
      <c r="S143" s="221"/>
      <c r="T143" s="199"/>
      <c r="U143" s="198"/>
      <c r="V143" s="221"/>
      <c r="W143" s="221"/>
      <c r="X143" s="199"/>
      <c r="Y143" s="198"/>
      <c r="Z143" s="221"/>
      <c r="AA143" s="221"/>
      <c r="AB143" s="199"/>
      <c r="AC143" s="311"/>
      <c r="AD143" s="312"/>
      <c r="AE143" s="312"/>
      <c r="AF143" s="313"/>
      <c r="AG143" s="329"/>
      <c r="AH143" s="330"/>
      <c r="AI143" s="330"/>
      <c r="AJ143" s="330"/>
      <c r="AK143" s="330"/>
      <c r="AL143" s="330"/>
      <c r="AM143" s="330"/>
      <c r="AN143" s="330"/>
      <c r="AO143" s="331"/>
      <c r="AP143" s="273"/>
      <c r="AQ143" s="277"/>
      <c r="AR143" s="277"/>
      <c r="AS143" s="274"/>
      <c r="AT143" s="204"/>
      <c r="AU143" s="208"/>
      <c r="AV143" s="205"/>
      <c r="AW143" s="192"/>
      <c r="AX143" s="193"/>
      <c r="AY143" s="192"/>
      <c r="AZ143" s="193"/>
      <c r="BA143" s="204"/>
      <c r="BB143" s="205"/>
      <c r="BC143" s="273"/>
      <c r="BD143" s="274"/>
      <c r="BE143" s="204"/>
      <c r="BF143" s="205"/>
      <c r="BG143" s="204"/>
      <c r="BH143" s="208"/>
      <c r="BI143" s="205"/>
      <c r="BJ143" s="260"/>
      <c r="BK143" s="261"/>
      <c r="BL143" s="262"/>
      <c r="BM143" s="1"/>
      <c r="BN143" s="2"/>
    </row>
    <row r="144" spans="2:66" ht="15" customHeight="1" thickTop="1">
      <c r="B144" s="314" t="s">
        <v>220</v>
      </c>
      <c r="C144" s="315"/>
      <c r="D144" s="315"/>
      <c r="E144" s="315"/>
      <c r="F144" s="315"/>
      <c r="G144" s="315"/>
      <c r="H144" s="315"/>
      <c r="I144" s="315"/>
      <c r="J144" s="315"/>
      <c r="K144" s="315"/>
      <c r="L144" s="316"/>
      <c r="M144" s="194">
        <v>0.5</v>
      </c>
      <c r="N144" s="219"/>
      <c r="O144" s="219"/>
      <c r="P144" s="195"/>
      <c r="Q144" s="194">
        <v>0.5</v>
      </c>
      <c r="R144" s="219"/>
      <c r="S144" s="219"/>
      <c r="T144" s="195"/>
      <c r="U144" s="194">
        <v>0.5</v>
      </c>
      <c r="V144" s="219"/>
      <c r="W144" s="219"/>
      <c r="X144" s="195"/>
      <c r="Y144" s="194">
        <v>0.5</v>
      </c>
      <c r="Z144" s="219"/>
      <c r="AA144" s="219"/>
      <c r="AB144" s="195"/>
      <c r="AC144" s="305" t="s">
        <v>345</v>
      </c>
      <c r="AD144" s="306"/>
      <c r="AE144" s="306"/>
      <c r="AF144" s="307"/>
      <c r="AG144" s="222" t="s">
        <v>135</v>
      </c>
      <c r="AH144" s="223"/>
      <c r="AI144" s="223"/>
      <c r="AJ144" s="223"/>
      <c r="AK144" s="223"/>
      <c r="AL144" s="223"/>
      <c r="AM144" s="223"/>
      <c r="AN144" s="223"/>
      <c r="AO144" s="224"/>
      <c r="AP144" s="269" t="s">
        <v>61</v>
      </c>
      <c r="AQ144" s="275"/>
      <c r="AR144" s="275"/>
      <c r="AS144" s="270"/>
      <c r="AT144" s="200">
        <f>'19.02'!AT144+AY144</f>
        <v>16</v>
      </c>
      <c r="AU144" s="206"/>
      <c r="AV144" s="201"/>
      <c r="AW144" s="188">
        <f>'19.02'!BG144</f>
        <v>6</v>
      </c>
      <c r="AX144" s="189"/>
      <c r="AY144" s="188">
        <v>10</v>
      </c>
      <c r="AZ144" s="189"/>
      <c r="BA144" s="200"/>
      <c r="BB144" s="201"/>
      <c r="BC144" s="269">
        <f>'19.02'!BC144+BA144</f>
        <v>0</v>
      </c>
      <c r="BD144" s="270"/>
      <c r="BE144" s="200">
        <f>'19.02'!BE144+BA144</f>
        <v>0</v>
      </c>
      <c r="BF144" s="201"/>
      <c r="BG144" s="200">
        <f>AT144-BE144</f>
        <v>16</v>
      </c>
      <c r="BH144" s="206"/>
      <c r="BI144" s="201"/>
      <c r="BJ144" s="254">
        <f>((LEFT(AP144,FIND(" ",AP144)-1)*BC144)/$S$279)</f>
        <v>0</v>
      </c>
      <c r="BK144" s="255"/>
      <c r="BL144" s="256"/>
      <c r="BM144" s="1"/>
      <c r="BN144" s="2"/>
    </row>
    <row r="145" spans="2:66" ht="15" customHeight="1">
      <c r="B145" s="317"/>
      <c r="C145" s="318"/>
      <c r="D145" s="318"/>
      <c r="E145" s="318"/>
      <c r="F145" s="318"/>
      <c r="G145" s="318"/>
      <c r="H145" s="318"/>
      <c r="I145" s="318"/>
      <c r="J145" s="318"/>
      <c r="K145" s="318"/>
      <c r="L145" s="319"/>
      <c r="M145" s="196"/>
      <c r="N145" s="220"/>
      <c r="O145" s="220"/>
      <c r="P145" s="197"/>
      <c r="Q145" s="196"/>
      <c r="R145" s="220"/>
      <c r="S145" s="220"/>
      <c r="T145" s="197"/>
      <c r="U145" s="196"/>
      <c r="V145" s="220"/>
      <c r="W145" s="220"/>
      <c r="X145" s="197"/>
      <c r="Y145" s="196"/>
      <c r="Z145" s="220"/>
      <c r="AA145" s="220"/>
      <c r="AB145" s="197"/>
      <c r="AC145" s="308"/>
      <c r="AD145" s="309"/>
      <c r="AE145" s="309"/>
      <c r="AF145" s="310"/>
      <c r="AG145" s="225"/>
      <c r="AH145" s="226"/>
      <c r="AI145" s="226"/>
      <c r="AJ145" s="226"/>
      <c r="AK145" s="226"/>
      <c r="AL145" s="226"/>
      <c r="AM145" s="226"/>
      <c r="AN145" s="226"/>
      <c r="AO145" s="227"/>
      <c r="AP145" s="271"/>
      <c r="AQ145" s="276"/>
      <c r="AR145" s="276"/>
      <c r="AS145" s="272"/>
      <c r="AT145" s="202"/>
      <c r="AU145" s="207"/>
      <c r="AV145" s="203"/>
      <c r="AW145" s="190"/>
      <c r="AX145" s="191"/>
      <c r="AY145" s="190"/>
      <c r="AZ145" s="191"/>
      <c r="BA145" s="202"/>
      <c r="BB145" s="203"/>
      <c r="BC145" s="271"/>
      <c r="BD145" s="272"/>
      <c r="BE145" s="202"/>
      <c r="BF145" s="203"/>
      <c r="BG145" s="202"/>
      <c r="BH145" s="207"/>
      <c r="BI145" s="203"/>
      <c r="BJ145" s="257"/>
      <c r="BK145" s="258"/>
      <c r="BL145" s="259"/>
      <c r="BM145" s="1"/>
      <c r="BN145" s="2"/>
    </row>
    <row r="146" spans="2:66" ht="15" customHeight="1" thickBot="1">
      <c r="B146" s="320"/>
      <c r="C146" s="321"/>
      <c r="D146" s="321"/>
      <c r="E146" s="321"/>
      <c r="F146" s="321"/>
      <c r="G146" s="321"/>
      <c r="H146" s="321"/>
      <c r="I146" s="321"/>
      <c r="J146" s="321"/>
      <c r="K146" s="321"/>
      <c r="L146" s="322"/>
      <c r="M146" s="198"/>
      <c r="N146" s="221"/>
      <c r="O146" s="221"/>
      <c r="P146" s="199"/>
      <c r="Q146" s="198"/>
      <c r="R146" s="221"/>
      <c r="S146" s="221"/>
      <c r="T146" s="199"/>
      <c r="U146" s="198"/>
      <c r="V146" s="221"/>
      <c r="W146" s="221"/>
      <c r="X146" s="199"/>
      <c r="Y146" s="198"/>
      <c r="Z146" s="221"/>
      <c r="AA146" s="221"/>
      <c r="AB146" s="199"/>
      <c r="AC146" s="311"/>
      <c r="AD146" s="312"/>
      <c r="AE146" s="312"/>
      <c r="AF146" s="313"/>
      <c r="AG146" s="228"/>
      <c r="AH146" s="229"/>
      <c r="AI146" s="229"/>
      <c r="AJ146" s="229"/>
      <c r="AK146" s="229"/>
      <c r="AL146" s="229"/>
      <c r="AM146" s="229"/>
      <c r="AN146" s="229"/>
      <c r="AO146" s="230"/>
      <c r="AP146" s="273"/>
      <c r="AQ146" s="277"/>
      <c r="AR146" s="277"/>
      <c r="AS146" s="274"/>
      <c r="AT146" s="204"/>
      <c r="AU146" s="208"/>
      <c r="AV146" s="205"/>
      <c r="AW146" s="192"/>
      <c r="AX146" s="193"/>
      <c r="AY146" s="192"/>
      <c r="AZ146" s="193"/>
      <c r="BA146" s="204"/>
      <c r="BB146" s="205"/>
      <c r="BC146" s="273"/>
      <c r="BD146" s="274"/>
      <c r="BE146" s="204"/>
      <c r="BF146" s="205"/>
      <c r="BG146" s="204"/>
      <c r="BH146" s="208"/>
      <c r="BI146" s="205"/>
      <c r="BJ146" s="260"/>
      <c r="BK146" s="261"/>
      <c r="BL146" s="262"/>
      <c r="BM146" s="1"/>
      <c r="BN146" s="2"/>
    </row>
    <row r="147" spans="2:66" ht="15" customHeight="1" thickTop="1">
      <c r="B147" s="209" t="s">
        <v>219</v>
      </c>
      <c r="C147" s="210"/>
      <c r="D147" s="210"/>
      <c r="E147" s="210"/>
      <c r="F147" s="210"/>
      <c r="G147" s="210"/>
      <c r="H147" s="210"/>
      <c r="I147" s="210"/>
      <c r="J147" s="210"/>
      <c r="K147" s="210"/>
      <c r="L147" s="211"/>
      <c r="M147" s="194" t="s">
        <v>129</v>
      </c>
      <c r="N147" s="219"/>
      <c r="O147" s="219"/>
      <c r="P147" s="195"/>
      <c r="Q147" s="194" t="s">
        <v>129</v>
      </c>
      <c r="R147" s="219"/>
      <c r="S147" s="219"/>
      <c r="T147" s="195"/>
      <c r="U147" s="194" t="s">
        <v>129</v>
      </c>
      <c r="V147" s="219"/>
      <c r="W147" s="219"/>
      <c r="X147" s="195"/>
      <c r="Y147" s="194" t="s">
        <v>129</v>
      </c>
      <c r="Z147" s="219"/>
      <c r="AA147" s="219"/>
      <c r="AB147" s="195"/>
      <c r="AC147" s="305" t="s">
        <v>129</v>
      </c>
      <c r="AD147" s="306"/>
      <c r="AE147" s="306"/>
      <c r="AF147" s="307"/>
      <c r="AG147" s="222" t="s">
        <v>218</v>
      </c>
      <c r="AH147" s="223"/>
      <c r="AI147" s="223"/>
      <c r="AJ147" s="223"/>
      <c r="AK147" s="223"/>
      <c r="AL147" s="223"/>
      <c r="AM147" s="223"/>
      <c r="AN147" s="223"/>
      <c r="AO147" s="224"/>
      <c r="AP147" s="269" t="s">
        <v>143</v>
      </c>
      <c r="AQ147" s="275"/>
      <c r="AR147" s="275"/>
      <c r="AS147" s="270"/>
      <c r="AT147" s="200">
        <f>'19.02'!AT147+AY147</f>
        <v>2</v>
      </c>
      <c r="AU147" s="206"/>
      <c r="AV147" s="201"/>
      <c r="AW147" s="188">
        <f>'19.02'!BG147</f>
        <v>2</v>
      </c>
      <c r="AX147" s="189"/>
      <c r="AY147" s="188"/>
      <c r="AZ147" s="189"/>
      <c r="BA147" s="200"/>
      <c r="BB147" s="201"/>
      <c r="BC147" s="269">
        <f>'19.02'!BC147+BA147</f>
        <v>0</v>
      </c>
      <c r="BD147" s="270"/>
      <c r="BE147" s="200">
        <f>'19.02'!BE147+BA147</f>
        <v>0</v>
      </c>
      <c r="BF147" s="201"/>
      <c r="BG147" s="200">
        <f>AT147-BE147</f>
        <v>2</v>
      </c>
      <c r="BH147" s="206"/>
      <c r="BI147" s="201"/>
      <c r="BJ147" s="254">
        <f>((LEFT(AP147,FIND(" ",AP147)-1)*BC147)/$S$279)</f>
        <v>0</v>
      </c>
      <c r="BK147" s="255"/>
      <c r="BL147" s="256"/>
      <c r="BM147" s="1"/>
      <c r="BN147" s="2"/>
    </row>
    <row r="148" spans="2:66" ht="15" customHeight="1">
      <c r="B148" s="212"/>
      <c r="C148" s="213"/>
      <c r="D148" s="213"/>
      <c r="E148" s="213"/>
      <c r="F148" s="213"/>
      <c r="G148" s="213"/>
      <c r="H148" s="213"/>
      <c r="I148" s="213"/>
      <c r="J148" s="213"/>
      <c r="K148" s="213"/>
      <c r="L148" s="214"/>
      <c r="M148" s="196"/>
      <c r="N148" s="220"/>
      <c r="O148" s="220"/>
      <c r="P148" s="197"/>
      <c r="Q148" s="196"/>
      <c r="R148" s="220"/>
      <c r="S148" s="220"/>
      <c r="T148" s="197"/>
      <c r="U148" s="196"/>
      <c r="V148" s="220"/>
      <c r="W148" s="220"/>
      <c r="X148" s="197"/>
      <c r="Y148" s="196"/>
      <c r="Z148" s="220"/>
      <c r="AA148" s="220"/>
      <c r="AB148" s="197"/>
      <c r="AC148" s="308"/>
      <c r="AD148" s="309"/>
      <c r="AE148" s="309"/>
      <c r="AF148" s="310"/>
      <c r="AG148" s="225"/>
      <c r="AH148" s="226"/>
      <c r="AI148" s="226"/>
      <c r="AJ148" s="226"/>
      <c r="AK148" s="226"/>
      <c r="AL148" s="226"/>
      <c r="AM148" s="226"/>
      <c r="AN148" s="226"/>
      <c r="AO148" s="227"/>
      <c r="AP148" s="271"/>
      <c r="AQ148" s="276"/>
      <c r="AR148" s="276"/>
      <c r="AS148" s="272"/>
      <c r="AT148" s="202"/>
      <c r="AU148" s="207"/>
      <c r="AV148" s="203"/>
      <c r="AW148" s="190"/>
      <c r="AX148" s="191"/>
      <c r="AY148" s="190"/>
      <c r="AZ148" s="191"/>
      <c r="BA148" s="202"/>
      <c r="BB148" s="203"/>
      <c r="BC148" s="271"/>
      <c r="BD148" s="272"/>
      <c r="BE148" s="202"/>
      <c r="BF148" s="203"/>
      <c r="BG148" s="202"/>
      <c r="BH148" s="207"/>
      <c r="BI148" s="203"/>
      <c r="BJ148" s="257"/>
      <c r="BK148" s="258"/>
      <c r="BL148" s="259"/>
      <c r="BM148" s="1"/>
      <c r="BN148" s="2"/>
    </row>
    <row r="149" spans="2:66" ht="15" customHeight="1" thickBot="1">
      <c r="B149" s="215"/>
      <c r="C149" s="216"/>
      <c r="D149" s="216"/>
      <c r="E149" s="216"/>
      <c r="F149" s="216"/>
      <c r="G149" s="216"/>
      <c r="H149" s="216"/>
      <c r="I149" s="216"/>
      <c r="J149" s="216"/>
      <c r="K149" s="216"/>
      <c r="L149" s="217"/>
      <c r="M149" s="198"/>
      <c r="N149" s="221"/>
      <c r="O149" s="221"/>
      <c r="P149" s="199"/>
      <c r="Q149" s="198"/>
      <c r="R149" s="221"/>
      <c r="S149" s="221"/>
      <c r="T149" s="199"/>
      <c r="U149" s="198"/>
      <c r="V149" s="221"/>
      <c r="W149" s="221"/>
      <c r="X149" s="199"/>
      <c r="Y149" s="198"/>
      <c r="Z149" s="221"/>
      <c r="AA149" s="221"/>
      <c r="AB149" s="199"/>
      <c r="AC149" s="311"/>
      <c r="AD149" s="312"/>
      <c r="AE149" s="312"/>
      <c r="AF149" s="313"/>
      <c r="AG149" s="228"/>
      <c r="AH149" s="229"/>
      <c r="AI149" s="229"/>
      <c r="AJ149" s="229"/>
      <c r="AK149" s="229"/>
      <c r="AL149" s="229"/>
      <c r="AM149" s="229"/>
      <c r="AN149" s="229"/>
      <c r="AO149" s="230"/>
      <c r="AP149" s="273"/>
      <c r="AQ149" s="277"/>
      <c r="AR149" s="277"/>
      <c r="AS149" s="274"/>
      <c r="AT149" s="204"/>
      <c r="AU149" s="208"/>
      <c r="AV149" s="205"/>
      <c r="AW149" s="192"/>
      <c r="AX149" s="193"/>
      <c r="AY149" s="192"/>
      <c r="AZ149" s="193"/>
      <c r="BA149" s="204"/>
      <c r="BB149" s="205"/>
      <c r="BC149" s="273"/>
      <c r="BD149" s="274"/>
      <c r="BE149" s="204"/>
      <c r="BF149" s="205"/>
      <c r="BG149" s="204"/>
      <c r="BH149" s="208"/>
      <c r="BI149" s="205"/>
      <c r="BJ149" s="260"/>
      <c r="BK149" s="261"/>
      <c r="BL149" s="262"/>
      <c r="BM149" s="1"/>
      <c r="BN149" s="2"/>
    </row>
    <row r="150" spans="2:66" ht="15" customHeight="1" thickTop="1">
      <c r="B150" s="209" t="s">
        <v>298</v>
      </c>
      <c r="C150" s="210"/>
      <c r="D150" s="210"/>
      <c r="E150" s="210"/>
      <c r="F150" s="210"/>
      <c r="G150" s="210"/>
      <c r="H150" s="210"/>
      <c r="I150" s="210"/>
      <c r="J150" s="210"/>
      <c r="K150" s="210"/>
      <c r="L150" s="211"/>
      <c r="M150" s="599" t="s">
        <v>129</v>
      </c>
      <c r="N150" s="600"/>
      <c r="O150" s="600"/>
      <c r="P150" s="601"/>
      <c r="Q150" s="599" t="s">
        <v>129</v>
      </c>
      <c r="R150" s="600"/>
      <c r="S150" s="600"/>
      <c r="T150" s="601"/>
      <c r="U150" s="599" t="s">
        <v>129</v>
      </c>
      <c r="V150" s="600"/>
      <c r="W150" s="600"/>
      <c r="X150" s="601"/>
      <c r="Y150" s="599" t="s">
        <v>129</v>
      </c>
      <c r="Z150" s="600"/>
      <c r="AA150" s="600"/>
      <c r="AB150" s="601"/>
      <c r="AC150" s="296" t="s">
        <v>129</v>
      </c>
      <c r="AD150" s="297"/>
      <c r="AE150" s="297"/>
      <c r="AF150" s="298"/>
      <c r="AG150" s="222" t="s">
        <v>216</v>
      </c>
      <c r="AH150" s="223"/>
      <c r="AI150" s="223"/>
      <c r="AJ150" s="223"/>
      <c r="AK150" s="223"/>
      <c r="AL150" s="223"/>
      <c r="AM150" s="223"/>
      <c r="AN150" s="223"/>
      <c r="AO150" s="224"/>
      <c r="AP150" s="269" t="s">
        <v>159</v>
      </c>
      <c r="AQ150" s="275"/>
      <c r="AR150" s="275"/>
      <c r="AS150" s="270"/>
      <c r="AT150" s="200">
        <f>'19.02'!AT150+AY150</f>
        <v>7</v>
      </c>
      <c r="AU150" s="206"/>
      <c r="AV150" s="201"/>
      <c r="AW150" s="188">
        <f>'19.02'!BG150</f>
        <v>7</v>
      </c>
      <c r="AX150" s="189"/>
      <c r="AY150" s="188"/>
      <c r="AZ150" s="189"/>
      <c r="BA150" s="200"/>
      <c r="BB150" s="201"/>
      <c r="BC150" s="269">
        <f>'19.02'!BC150+BA150</f>
        <v>0</v>
      </c>
      <c r="BD150" s="270"/>
      <c r="BE150" s="200">
        <f>'19.02'!BE150+BA150</f>
        <v>0</v>
      </c>
      <c r="BF150" s="201"/>
      <c r="BG150" s="200">
        <f>AT150-BE150</f>
        <v>7</v>
      </c>
      <c r="BH150" s="206"/>
      <c r="BI150" s="201"/>
      <c r="BJ150" s="254">
        <f>((LEFT(AP150,FIND(" ",AP150)-1)*BC150)/$S$279)</f>
        <v>0</v>
      </c>
      <c r="BK150" s="255"/>
      <c r="BL150" s="256"/>
      <c r="BM150" s="1"/>
      <c r="BN150" s="2"/>
    </row>
    <row r="151" spans="2:66" ht="15" customHeight="1">
      <c r="B151" s="212"/>
      <c r="C151" s="213"/>
      <c r="D151" s="213"/>
      <c r="E151" s="213"/>
      <c r="F151" s="213"/>
      <c r="G151" s="213"/>
      <c r="H151" s="213"/>
      <c r="I151" s="213"/>
      <c r="J151" s="213"/>
      <c r="K151" s="213"/>
      <c r="L151" s="214"/>
      <c r="M151" s="602"/>
      <c r="N151" s="603"/>
      <c r="O151" s="603"/>
      <c r="P151" s="604"/>
      <c r="Q151" s="602"/>
      <c r="R151" s="603"/>
      <c r="S151" s="603"/>
      <c r="T151" s="604"/>
      <c r="U151" s="602"/>
      <c r="V151" s="603"/>
      <c r="W151" s="603"/>
      <c r="X151" s="604"/>
      <c r="Y151" s="602"/>
      <c r="Z151" s="603"/>
      <c r="AA151" s="603"/>
      <c r="AB151" s="604"/>
      <c r="AC151" s="299"/>
      <c r="AD151" s="300"/>
      <c r="AE151" s="300"/>
      <c r="AF151" s="301"/>
      <c r="AG151" s="225"/>
      <c r="AH151" s="226"/>
      <c r="AI151" s="226"/>
      <c r="AJ151" s="226"/>
      <c r="AK151" s="226"/>
      <c r="AL151" s="226"/>
      <c r="AM151" s="226"/>
      <c r="AN151" s="226"/>
      <c r="AO151" s="227"/>
      <c r="AP151" s="271"/>
      <c r="AQ151" s="276"/>
      <c r="AR151" s="276"/>
      <c r="AS151" s="272"/>
      <c r="AT151" s="202"/>
      <c r="AU151" s="207"/>
      <c r="AV151" s="203"/>
      <c r="AW151" s="190"/>
      <c r="AX151" s="191"/>
      <c r="AY151" s="190"/>
      <c r="AZ151" s="191"/>
      <c r="BA151" s="202"/>
      <c r="BB151" s="203"/>
      <c r="BC151" s="271"/>
      <c r="BD151" s="272"/>
      <c r="BE151" s="202"/>
      <c r="BF151" s="203"/>
      <c r="BG151" s="202"/>
      <c r="BH151" s="207"/>
      <c r="BI151" s="203"/>
      <c r="BJ151" s="257"/>
      <c r="BK151" s="258"/>
      <c r="BL151" s="259"/>
      <c r="BM151" s="1"/>
      <c r="BN151" s="2"/>
    </row>
    <row r="152" spans="2:66" ht="15" customHeight="1" thickBot="1">
      <c r="B152" s="215"/>
      <c r="C152" s="216"/>
      <c r="D152" s="216"/>
      <c r="E152" s="216"/>
      <c r="F152" s="216"/>
      <c r="G152" s="216"/>
      <c r="H152" s="216"/>
      <c r="I152" s="216"/>
      <c r="J152" s="216"/>
      <c r="K152" s="216"/>
      <c r="L152" s="217"/>
      <c r="M152" s="605"/>
      <c r="N152" s="606"/>
      <c r="O152" s="606"/>
      <c r="P152" s="607"/>
      <c r="Q152" s="605"/>
      <c r="R152" s="606"/>
      <c r="S152" s="606"/>
      <c r="T152" s="607"/>
      <c r="U152" s="605"/>
      <c r="V152" s="606"/>
      <c r="W152" s="606"/>
      <c r="X152" s="607"/>
      <c r="Y152" s="605"/>
      <c r="Z152" s="606"/>
      <c r="AA152" s="606"/>
      <c r="AB152" s="607"/>
      <c r="AC152" s="302"/>
      <c r="AD152" s="303"/>
      <c r="AE152" s="303"/>
      <c r="AF152" s="304"/>
      <c r="AG152" s="228"/>
      <c r="AH152" s="229"/>
      <c r="AI152" s="229"/>
      <c r="AJ152" s="229"/>
      <c r="AK152" s="229"/>
      <c r="AL152" s="229"/>
      <c r="AM152" s="229"/>
      <c r="AN152" s="229"/>
      <c r="AO152" s="230"/>
      <c r="AP152" s="273"/>
      <c r="AQ152" s="277"/>
      <c r="AR152" s="277"/>
      <c r="AS152" s="274"/>
      <c r="AT152" s="204"/>
      <c r="AU152" s="208"/>
      <c r="AV152" s="205"/>
      <c r="AW152" s="192"/>
      <c r="AX152" s="193"/>
      <c r="AY152" s="192"/>
      <c r="AZ152" s="193"/>
      <c r="BA152" s="204"/>
      <c r="BB152" s="205"/>
      <c r="BC152" s="273"/>
      <c r="BD152" s="274"/>
      <c r="BE152" s="204"/>
      <c r="BF152" s="205"/>
      <c r="BG152" s="204"/>
      <c r="BH152" s="208"/>
      <c r="BI152" s="205"/>
      <c r="BJ152" s="260"/>
      <c r="BK152" s="261"/>
      <c r="BL152" s="262"/>
      <c r="BM152" s="1"/>
      <c r="BN152" s="2"/>
    </row>
    <row r="153" spans="2:66" ht="15" customHeight="1" thickTop="1">
      <c r="B153" s="209"/>
      <c r="C153" s="210"/>
      <c r="D153" s="210"/>
      <c r="E153" s="210"/>
      <c r="F153" s="210"/>
      <c r="G153" s="210"/>
      <c r="H153" s="210"/>
      <c r="I153" s="210"/>
      <c r="J153" s="210"/>
      <c r="K153" s="210"/>
      <c r="L153" s="211"/>
      <c r="M153" s="188"/>
      <c r="N153" s="241"/>
      <c r="O153" s="241"/>
      <c r="P153" s="189"/>
      <c r="Q153" s="188"/>
      <c r="R153" s="241"/>
      <c r="S153" s="241"/>
      <c r="T153" s="189"/>
      <c r="U153" s="188"/>
      <c r="V153" s="241"/>
      <c r="W153" s="241"/>
      <c r="X153" s="189"/>
      <c r="Y153" s="188"/>
      <c r="Z153" s="241"/>
      <c r="AA153" s="241"/>
      <c r="AB153" s="189"/>
      <c r="AC153" s="278"/>
      <c r="AD153" s="279"/>
      <c r="AE153" s="279"/>
      <c r="AF153" s="280"/>
      <c r="AG153" s="222"/>
      <c r="AH153" s="223"/>
      <c r="AI153" s="223"/>
      <c r="AJ153" s="223"/>
      <c r="AK153" s="223"/>
      <c r="AL153" s="223"/>
      <c r="AM153" s="223"/>
      <c r="AN153" s="223"/>
      <c r="AO153" s="224"/>
      <c r="AP153" s="269"/>
      <c r="AQ153" s="275"/>
      <c r="AR153" s="275"/>
      <c r="AS153" s="270"/>
      <c r="AT153" s="200">
        <f>'19.02'!AT153+AY153</f>
        <v>0</v>
      </c>
      <c r="AU153" s="206"/>
      <c r="AV153" s="201"/>
      <c r="AW153" s="188">
        <f>'19.02'!BG153</f>
        <v>0</v>
      </c>
      <c r="AX153" s="189"/>
      <c r="AY153" s="188"/>
      <c r="AZ153" s="189"/>
      <c r="BA153" s="200"/>
      <c r="BB153" s="201"/>
      <c r="BC153" s="269">
        <f>'19.02'!BC153+BA153</f>
        <v>0</v>
      </c>
      <c r="BD153" s="270"/>
      <c r="BE153" s="200">
        <f>'19.02'!BE153+BA153</f>
        <v>0</v>
      </c>
      <c r="BF153" s="201"/>
      <c r="BG153" s="200">
        <f>AT153-BE153</f>
        <v>0</v>
      </c>
      <c r="BH153" s="206"/>
      <c r="BI153" s="201"/>
      <c r="BJ153" s="254"/>
      <c r="BK153" s="255"/>
      <c r="BL153" s="256"/>
      <c r="BM153" s="1"/>
      <c r="BN153" s="2"/>
    </row>
    <row r="154" spans="2:66" ht="15" customHeight="1">
      <c r="B154" s="212"/>
      <c r="C154" s="213"/>
      <c r="D154" s="213"/>
      <c r="E154" s="213"/>
      <c r="F154" s="213"/>
      <c r="G154" s="213"/>
      <c r="H154" s="213"/>
      <c r="I154" s="213"/>
      <c r="J154" s="213"/>
      <c r="K154" s="213"/>
      <c r="L154" s="214"/>
      <c r="M154" s="190"/>
      <c r="N154" s="242"/>
      <c r="O154" s="242"/>
      <c r="P154" s="191"/>
      <c r="Q154" s="190"/>
      <c r="R154" s="242"/>
      <c r="S154" s="242"/>
      <c r="T154" s="191"/>
      <c r="U154" s="190"/>
      <c r="V154" s="242"/>
      <c r="W154" s="242"/>
      <c r="X154" s="191"/>
      <c r="Y154" s="190"/>
      <c r="Z154" s="242"/>
      <c r="AA154" s="242"/>
      <c r="AB154" s="191"/>
      <c r="AC154" s="281"/>
      <c r="AD154" s="282"/>
      <c r="AE154" s="282"/>
      <c r="AF154" s="283"/>
      <c r="AG154" s="225"/>
      <c r="AH154" s="226"/>
      <c r="AI154" s="226"/>
      <c r="AJ154" s="226"/>
      <c r="AK154" s="226"/>
      <c r="AL154" s="226"/>
      <c r="AM154" s="226"/>
      <c r="AN154" s="226"/>
      <c r="AO154" s="227"/>
      <c r="AP154" s="271"/>
      <c r="AQ154" s="276"/>
      <c r="AR154" s="276"/>
      <c r="AS154" s="272"/>
      <c r="AT154" s="202"/>
      <c r="AU154" s="207"/>
      <c r="AV154" s="203"/>
      <c r="AW154" s="190"/>
      <c r="AX154" s="191"/>
      <c r="AY154" s="190"/>
      <c r="AZ154" s="191"/>
      <c r="BA154" s="202"/>
      <c r="BB154" s="203"/>
      <c r="BC154" s="271"/>
      <c r="BD154" s="272"/>
      <c r="BE154" s="202"/>
      <c r="BF154" s="203"/>
      <c r="BG154" s="202"/>
      <c r="BH154" s="207"/>
      <c r="BI154" s="203"/>
      <c r="BJ154" s="257"/>
      <c r="BK154" s="258"/>
      <c r="BL154" s="259"/>
      <c r="BM154" s="1"/>
      <c r="BN154" s="2"/>
    </row>
    <row r="155" spans="2:66" ht="15" customHeight="1" thickBot="1">
      <c r="B155" s="215"/>
      <c r="C155" s="216"/>
      <c r="D155" s="216"/>
      <c r="E155" s="216"/>
      <c r="F155" s="216"/>
      <c r="G155" s="216"/>
      <c r="H155" s="216"/>
      <c r="I155" s="216"/>
      <c r="J155" s="216"/>
      <c r="K155" s="216"/>
      <c r="L155" s="217"/>
      <c r="M155" s="192"/>
      <c r="N155" s="243"/>
      <c r="O155" s="243"/>
      <c r="P155" s="193"/>
      <c r="Q155" s="192"/>
      <c r="R155" s="243"/>
      <c r="S155" s="243"/>
      <c r="T155" s="193"/>
      <c r="U155" s="192"/>
      <c r="V155" s="243"/>
      <c r="W155" s="243"/>
      <c r="X155" s="193"/>
      <c r="Y155" s="192"/>
      <c r="Z155" s="243"/>
      <c r="AA155" s="243"/>
      <c r="AB155" s="193"/>
      <c r="AC155" s="284"/>
      <c r="AD155" s="285"/>
      <c r="AE155" s="285"/>
      <c r="AF155" s="286"/>
      <c r="AG155" s="228"/>
      <c r="AH155" s="229"/>
      <c r="AI155" s="229"/>
      <c r="AJ155" s="229"/>
      <c r="AK155" s="229"/>
      <c r="AL155" s="229"/>
      <c r="AM155" s="229"/>
      <c r="AN155" s="229"/>
      <c r="AO155" s="230"/>
      <c r="AP155" s="273"/>
      <c r="AQ155" s="277"/>
      <c r="AR155" s="277"/>
      <c r="AS155" s="274"/>
      <c r="AT155" s="204"/>
      <c r="AU155" s="208"/>
      <c r="AV155" s="205"/>
      <c r="AW155" s="192"/>
      <c r="AX155" s="193"/>
      <c r="AY155" s="192"/>
      <c r="AZ155" s="193"/>
      <c r="BA155" s="204"/>
      <c r="BB155" s="205"/>
      <c r="BC155" s="273"/>
      <c r="BD155" s="274"/>
      <c r="BE155" s="204"/>
      <c r="BF155" s="205"/>
      <c r="BG155" s="204"/>
      <c r="BH155" s="208"/>
      <c r="BI155" s="205"/>
      <c r="BJ155" s="260"/>
      <c r="BK155" s="261"/>
      <c r="BL155" s="262"/>
      <c r="BM155" s="1"/>
      <c r="BN155" s="2"/>
    </row>
    <row r="156" spans="2:66" ht="15" customHeight="1" thickTop="1">
      <c r="B156" s="209"/>
      <c r="C156" s="210"/>
      <c r="D156" s="210"/>
      <c r="E156" s="210"/>
      <c r="F156" s="210"/>
      <c r="G156" s="210"/>
      <c r="H156" s="210"/>
      <c r="I156" s="210"/>
      <c r="J156" s="210"/>
      <c r="K156" s="210"/>
      <c r="L156" s="211"/>
      <c r="M156" s="194"/>
      <c r="N156" s="219"/>
      <c r="O156" s="219"/>
      <c r="P156" s="195"/>
      <c r="Q156" s="194"/>
      <c r="R156" s="219"/>
      <c r="S156" s="219"/>
      <c r="T156" s="195"/>
      <c r="U156" s="194"/>
      <c r="V156" s="219"/>
      <c r="W156" s="219"/>
      <c r="X156" s="195"/>
      <c r="Y156" s="194"/>
      <c r="Z156" s="219"/>
      <c r="AA156" s="219"/>
      <c r="AB156" s="195"/>
      <c r="AC156" s="188"/>
      <c r="AD156" s="241"/>
      <c r="AE156" s="241"/>
      <c r="AF156" s="189"/>
      <c r="AG156" s="222" t="s">
        <v>215</v>
      </c>
      <c r="AH156" s="223"/>
      <c r="AI156" s="223"/>
      <c r="AJ156" s="223"/>
      <c r="AK156" s="223"/>
      <c r="AL156" s="223"/>
      <c r="AM156" s="223"/>
      <c r="AN156" s="223"/>
      <c r="AO156" s="224"/>
      <c r="AP156" s="269" t="s">
        <v>61</v>
      </c>
      <c r="AQ156" s="275"/>
      <c r="AR156" s="275"/>
      <c r="AS156" s="270"/>
      <c r="AT156" s="200">
        <f>'19.02'!AT156+AY156</f>
        <v>37</v>
      </c>
      <c r="AU156" s="206"/>
      <c r="AV156" s="201"/>
      <c r="AW156" s="188">
        <f>'19.02'!BG156</f>
        <v>37</v>
      </c>
      <c r="AX156" s="189"/>
      <c r="AY156" s="188"/>
      <c r="AZ156" s="189"/>
      <c r="BA156" s="200">
        <v>4</v>
      </c>
      <c r="BB156" s="201"/>
      <c r="BC156" s="269">
        <f>'19.02'!BC156+BA156</f>
        <v>4</v>
      </c>
      <c r="BD156" s="270"/>
      <c r="BE156" s="200">
        <f>'19.02'!BE156+BA156</f>
        <v>4</v>
      </c>
      <c r="BF156" s="201"/>
      <c r="BG156" s="200">
        <f>AT156-BE156</f>
        <v>33</v>
      </c>
      <c r="BH156" s="206"/>
      <c r="BI156" s="201"/>
      <c r="BJ156" s="254">
        <f>((LEFT(AP156,FIND(" ",AP156)-1)*BC156)/$S$279)</f>
        <v>0.61538461538461542</v>
      </c>
      <c r="BK156" s="255"/>
      <c r="BL156" s="256"/>
      <c r="BM156" s="1"/>
      <c r="BN156" s="2"/>
    </row>
    <row r="157" spans="2:66" ht="15" customHeight="1">
      <c r="B157" s="212"/>
      <c r="C157" s="213"/>
      <c r="D157" s="213"/>
      <c r="E157" s="213"/>
      <c r="F157" s="213"/>
      <c r="G157" s="213"/>
      <c r="H157" s="213"/>
      <c r="I157" s="213"/>
      <c r="J157" s="213"/>
      <c r="K157" s="213"/>
      <c r="L157" s="214"/>
      <c r="M157" s="196"/>
      <c r="N157" s="220"/>
      <c r="O157" s="220"/>
      <c r="P157" s="197"/>
      <c r="Q157" s="196"/>
      <c r="R157" s="220"/>
      <c r="S157" s="220"/>
      <c r="T157" s="197"/>
      <c r="U157" s="196"/>
      <c r="V157" s="220"/>
      <c r="W157" s="220"/>
      <c r="X157" s="197"/>
      <c r="Y157" s="196"/>
      <c r="Z157" s="220"/>
      <c r="AA157" s="220"/>
      <c r="AB157" s="197"/>
      <c r="AC157" s="190"/>
      <c r="AD157" s="242"/>
      <c r="AE157" s="242"/>
      <c r="AF157" s="191"/>
      <c r="AG157" s="225"/>
      <c r="AH157" s="226"/>
      <c r="AI157" s="226"/>
      <c r="AJ157" s="226"/>
      <c r="AK157" s="226"/>
      <c r="AL157" s="226"/>
      <c r="AM157" s="226"/>
      <c r="AN157" s="226"/>
      <c r="AO157" s="227"/>
      <c r="AP157" s="271"/>
      <c r="AQ157" s="276"/>
      <c r="AR157" s="276"/>
      <c r="AS157" s="272"/>
      <c r="AT157" s="202"/>
      <c r="AU157" s="207"/>
      <c r="AV157" s="203"/>
      <c r="AW157" s="190"/>
      <c r="AX157" s="191"/>
      <c r="AY157" s="190"/>
      <c r="AZ157" s="191"/>
      <c r="BA157" s="202"/>
      <c r="BB157" s="203"/>
      <c r="BC157" s="271"/>
      <c r="BD157" s="272"/>
      <c r="BE157" s="202"/>
      <c r="BF157" s="203"/>
      <c r="BG157" s="202"/>
      <c r="BH157" s="207"/>
      <c r="BI157" s="203"/>
      <c r="BJ157" s="257"/>
      <c r="BK157" s="258"/>
      <c r="BL157" s="259"/>
      <c r="BM157" s="1"/>
      <c r="BN157" s="2"/>
    </row>
    <row r="158" spans="2:66" ht="15" customHeight="1" thickBot="1">
      <c r="B158" s="215"/>
      <c r="C158" s="216"/>
      <c r="D158" s="216"/>
      <c r="E158" s="216"/>
      <c r="F158" s="216"/>
      <c r="G158" s="216"/>
      <c r="H158" s="216"/>
      <c r="I158" s="216"/>
      <c r="J158" s="216"/>
      <c r="K158" s="216"/>
      <c r="L158" s="217"/>
      <c r="M158" s="198"/>
      <c r="N158" s="221"/>
      <c r="O158" s="221"/>
      <c r="P158" s="199"/>
      <c r="Q158" s="198"/>
      <c r="R158" s="221"/>
      <c r="S158" s="221"/>
      <c r="T158" s="199"/>
      <c r="U158" s="198"/>
      <c r="V158" s="221"/>
      <c r="W158" s="221"/>
      <c r="X158" s="199"/>
      <c r="Y158" s="198"/>
      <c r="Z158" s="221"/>
      <c r="AA158" s="221"/>
      <c r="AB158" s="199"/>
      <c r="AC158" s="192"/>
      <c r="AD158" s="243"/>
      <c r="AE158" s="243"/>
      <c r="AF158" s="193"/>
      <c r="AG158" s="228"/>
      <c r="AH158" s="229"/>
      <c r="AI158" s="229"/>
      <c r="AJ158" s="229"/>
      <c r="AK158" s="229"/>
      <c r="AL158" s="229"/>
      <c r="AM158" s="229"/>
      <c r="AN158" s="229"/>
      <c r="AO158" s="230"/>
      <c r="AP158" s="273"/>
      <c r="AQ158" s="277"/>
      <c r="AR158" s="277"/>
      <c r="AS158" s="274"/>
      <c r="AT158" s="204"/>
      <c r="AU158" s="208"/>
      <c r="AV158" s="205"/>
      <c r="AW158" s="192"/>
      <c r="AX158" s="193"/>
      <c r="AY158" s="192"/>
      <c r="AZ158" s="193"/>
      <c r="BA158" s="204"/>
      <c r="BB158" s="205"/>
      <c r="BC158" s="273"/>
      <c r="BD158" s="274"/>
      <c r="BE158" s="204"/>
      <c r="BF158" s="205"/>
      <c r="BG158" s="204"/>
      <c r="BH158" s="208"/>
      <c r="BI158" s="205"/>
      <c r="BJ158" s="260"/>
      <c r="BK158" s="261"/>
      <c r="BL158" s="262"/>
      <c r="BM158" s="1"/>
      <c r="BN158" s="2"/>
    </row>
    <row r="159" spans="2:66" ht="15" customHeight="1" thickTop="1" thickBot="1">
      <c r="B159" s="209"/>
      <c r="C159" s="210"/>
      <c r="D159" s="210"/>
      <c r="E159" s="210"/>
      <c r="F159" s="210"/>
      <c r="G159" s="210"/>
      <c r="H159" s="210"/>
      <c r="I159" s="210"/>
      <c r="J159" s="210"/>
      <c r="K159" s="210"/>
      <c r="L159" s="211"/>
      <c r="M159" s="218"/>
      <c r="N159" s="218"/>
      <c r="O159" s="218"/>
      <c r="P159" s="218"/>
      <c r="Q159" s="218"/>
      <c r="R159" s="218"/>
      <c r="S159" s="218"/>
      <c r="T159" s="218"/>
      <c r="U159" s="218"/>
      <c r="V159" s="218"/>
      <c r="W159" s="218"/>
      <c r="X159" s="218"/>
      <c r="Y159" s="218"/>
      <c r="Z159" s="218"/>
      <c r="AA159" s="218"/>
      <c r="AB159" s="218"/>
      <c r="AC159" s="182"/>
      <c r="AD159" s="182"/>
      <c r="AE159" s="182"/>
      <c r="AF159" s="182"/>
      <c r="AG159" s="222" t="s">
        <v>301</v>
      </c>
      <c r="AH159" s="223"/>
      <c r="AI159" s="223"/>
      <c r="AJ159" s="223"/>
      <c r="AK159" s="223"/>
      <c r="AL159" s="223"/>
      <c r="AM159" s="223"/>
      <c r="AN159" s="223"/>
      <c r="AO159" s="224"/>
      <c r="AP159" s="269" t="s">
        <v>52</v>
      </c>
      <c r="AQ159" s="275"/>
      <c r="AR159" s="275"/>
      <c r="AS159" s="270"/>
      <c r="AT159" s="200">
        <f>'19.02'!AT159+AY159</f>
        <v>10</v>
      </c>
      <c r="AU159" s="206"/>
      <c r="AV159" s="201"/>
      <c r="AW159" s="188">
        <f>'19.02'!BG159</f>
        <v>10</v>
      </c>
      <c r="AX159" s="189"/>
      <c r="AY159" s="188"/>
      <c r="AZ159" s="189"/>
      <c r="BA159" s="200">
        <v>2</v>
      </c>
      <c r="BB159" s="201"/>
      <c r="BC159" s="269">
        <f>'19.02'!BC159+BA159</f>
        <v>2</v>
      </c>
      <c r="BD159" s="270"/>
      <c r="BE159" s="200">
        <f>'19.02'!BE159+BA159</f>
        <v>2</v>
      </c>
      <c r="BF159" s="201"/>
      <c r="BG159" s="200">
        <f>AT159-BE159</f>
        <v>8</v>
      </c>
      <c r="BH159" s="206"/>
      <c r="BI159" s="201"/>
      <c r="BJ159" s="254">
        <f>((LEFT(AP159,FIND(" ",AP159)-1)*BC159)/$S$279)</f>
        <v>0.38461538461538464</v>
      </c>
      <c r="BK159" s="255"/>
      <c r="BL159" s="256"/>
      <c r="BM159" s="1"/>
      <c r="BN159" s="2"/>
    </row>
    <row r="160" spans="2:66" ht="15" customHeight="1" thickTop="1" thickBot="1">
      <c r="B160" s="212"/>
      <c r="C160" s="213"/>
      <c r="D160" s="213"/>
      <c r="E160" s="213"/>
      <c r="F160" s="213"/>
      <c r="G160" s="213"/>
      <c r="H160" s="213"/>
      <c r="I160" s="213"/>
      <c r="J160" s="213"/>
      <c r="K160" s="213"/>
      <c r="L160" s="214"/>
      <c r="M160" s="218"/>
      <c r="N160" s="218"/>
      <c r="O160" s="218"/>
      <c r="P160" s="218"/>
      <c r="Q160" s="218"/>
      <c r="R160" s="218"/>
      <c r="S160" s="218"/>
      <c r="T160" s="218"/>
      <c r="U160" s="218"/>
      <c r="V160" s="218"/>
      <c r="W160" s="218"/>
      <c r="X160" s="218"/>
      <c r="Y160" s="218"/>
      <c r="Z160" s="218"/>
      <c r="AA160" s="218"/>
      <c r="AB160" s="218"/>
      <c r="AC160" s="182"/>
      <c r="AD160" s="182"/>
      <c r="AE160" s="182"/>
      <c r="AF160" s="182"/>
      <c r="AG160" s="225"/>
      <c r="AH160" s="226"/>
      <c r="AI160" s="226"/>
      <c r="AJ160" s="226"/>
      <c r="AK160" s="226"/>
      <c r="AL160" s="226"/>
      <c r="AM160" s="226"/>
      <c r="AN160" s="226"/>
      <c r="AO160" s="227"/>
      <c r="AP160" s="271"/>
      <c r="AQ160" s="276"/>
      <c r="AR160" s="276"/>
      <c r="AS160" s="272"/>
      <c r="AT160" s="202"/>
      <c r="AU160" s="207"/>
      <c r="AV160" s="203"/>
      <c r="AW160" s="190"/>
      <c r="AX160" s="191"/>
      <c r="AY160" s="190"/>
      <c r="AZ160" s="191"/>
      <c r="BA160" s="202"/>
      <c r="BB160" s="203"/>
      <c r="BC160" s="271"/>
      <c r="BD160" s="272"/>
      <c r="BE160" s="202"/>
      <c r="BF160" s="203"/>
      <c r="BG160" s="202"/>
      <c r="BH160" s="207"/>
      <c r="BI160" s="203"/>
      <c r="BJ160" s="257"/>
      <c r="BK160" s="258"/>
      <c r="BL160" s="259"/>
      <c r="BM160" s="1"/>
      <c r="BN160" s="2"/>
    </row>
    <row r="161" spans="2:67" ht="15" customHeight="1" thickTop="1" thickBot="1">
      <c r="B161" s="215"/>
      <c r="C161" s="216"/>
      <c r="D161" s="216"/>
      <c r="E161" s="216"/>
      <c r="F161" s="216"/>
      <c r="G161" s="216"/>
      <c r="H161" s="216"/>
      <c r="I161" s="216"/>
      <c r="J161" s="216"/>
      <c r="K161" s="216"/>
      <c r="L161" s="217"/>
      <c r="M161" s="218"/>
      <c r="N161" s="218"/>
      <c r="O161" s="218"/>
      <c r="P161" s="218"/>
      <c r="Q161" s="218"/>
      <c r="R161" s="218"/>
      <c r="S161" s="218"/>
      <c r="T161" s="218"/>
      <c r="U161" s="218"/>
      <c r="V161" s="218"/>
      <c r="W161" s="218"/>
      <c r="X161" s="218"/>
      <c r="Y161" s="218"/>
      <c r="Z161" s="218"/>
      <c r="AA161" s="218"/>
      <c r="AB161" s="218"/>
      <c r="AC161" s="182"/>
      <c r="AD161" s="182"/>
      <c r="AE161" s="182"/>
      <c r="AF161" s="182"/>
      <c r="AG161" s="228"/>
      <c r="AH161" s="229"/>
      <c r="AI161" s="229"/>
      <c r="AJ161" s="229"/>
      <c r="AK161" s="229"/>
      <c r="AL161" s="229"/>
      <c r="AM161" s="229"/>
      <c r="AN161" s="229"/>
      <c r="AO161" s="230"/>
      <c r="AP161" s="273"/>
      <c r="AQ161" s="277"/>
      <c r="AR161" s="277"/>
      <c r="AS161" s="274"/>
      <c r="AT161" s="204"/>
      <c r="AU161" s="208"/>
      <c r="AV161" s="205"/>
      <c r="AW161" s="192"/>
      <c r="AX161" s="193"/>
      <c r="AY161" s="192"/>
      <c r="AZ161" s="193"/>
      <c r="BA161" s="204"/>
      <c r="BB161" s="205"/>
      <c r="BC161" s="273"/>
      <c r="BD161" s="274"/>
      <c r="BE161" s="204"/>
      <c r="BF161" s="205"/>
      <c r="BG161" s="204"/>
      <c r="BH161" s="208"/>
      <c r="BI161" s="205"/>
      <c r="BJ161" s="260"/>
      <c r="BK161" s="261"/>
      <c r="BL161" s="262"/>
      <c r="BM161" s="1"/>
      <c r="BN161" s="2"/>
    </row>
    <row r="162" spans="2:67" ht="15" customHeight="1" thickTop="1" thickBot="1">
      <c r="B162" s="209"/>
      <c r="C162" s="210"/>
      <c r="D162" s="210"/>
      <c r="E162" s="210"/>
      <c r="F162" s="210"/>
      <c r="G162" s="210"/>
      <c r="H162" s="210"/>
      <c r="I162" s="210"/>
      <c r="J162" s="210"/>
      <c r="K162" s="210"/>
      <c r="L162" s="211"/>
      <c r="M162" s="218"/>
      <c r="N162" s="218"/>
      <c r="O162" s="218"/>
      <c r="P162" s="218"/>
      <c r="Q162" s="218"/>
      <c r="R162" s="218"/>
      <c r="S162" s="218"/>
      <c r="T162" s="218"/>
      <c r="U162" s="218"/>
      <c r="V162" s="218"/>
      <c r="W162" s="218"/>
      <c r="X162" s="218"/>
      <c r="Y162" s="218"/>
      <c r="Z162" s="218"/>
      <c r="AA162" s="218"/>
      <c r="AB162" s="218"/>
      <c r="AC162" s="182"/>
      <c r="AD162" s="182"/>
      <c r="AE162" s="182"/>
      <c r="AF162" s="182"/>
      <c r="AG162" s="222" t="s">
        <v>164</v>
      </c>
      <c r="AH162" s="223"/>
      <c r="AI162" s="223"/>
      <c r="AJ162" s="223"/>
      <c r="AK162" s="223"/>
      <c r="AL162" s="223"/>
      <c r="AM162" s="223"/>
      <c r="AN162" s="223"/>
      <c r="AO162" s="224"/>
      <c r="AP162" s="269" t="s">
        <v>52</v>
      </c>
      <c r="AQ162" s="275"/>
      <c r="AR162" s="275"/>
      <c r="AS162" s="270"/>
      <c r="AT162" s="200">
        <f>'19.02'!AT162+AY162</f>
        <v>0</v>
      </c>
      <c r="AU162" s="206"/>
      <c r="AV162" s="201"/>
      <c r="AW162" s="188">
        <f>'19.02'!BG162</f>
        <v>0</v>
      </c>
      <c r="AX162" s="189"/>
      <c r="AY162" s="188"/>
      <c r="AZ162" s="189"/>
      <c r="BA162" s="200"/>
      <c r="BB162" s="201"/>
      <c r="BC162" s="269">
        <f>'19.02'!BC162+BA162</f>
        <v>0</v>
      </c>
      <c r="BD162" s="270"/>
      <c r="BE162" s="200">
        <f>'19.02'!BE162+BA162</f>
        <v>0</v>
      </c>
      <c r="BF162" s="201"/>
      <c r="BG162" s="200">
        <f>AT162-BE162</f>
        <v>0</v>
      </c>
      <c r="BH162" s="206"/>
      <c r="BI162" s="201"/>
      <c r="BJ162" s="254">
        <f>((LEFT(AP162,FIND(" ",AP162)-1)*BC162)/$S$279)</f>
        <v>0</v>
      </c>
      <c r="BK162" s="255"/>
      <c r="BL162" s="256"/>
      <c r="BM162" s="1"/>
      <c r="BN162" s="2"/>
    </row>
    <row r="163" spans="2:67" ht="15" customHeight="1" thickTop="1" thickBot="1">
      <c r="B163" s="212"/>
      <c r="C163" s="213"/>
      <c r="D163" s="213"/>
      <c r="E163" s="213"/>
      <c r="F163" s="213"/>
      <c r="G163" s="213"/>
      <c r="H163" s="213"/>
      <c r="I163" s="213"/>
      <c r="J163" s="213"/>
      <c r="K163" s="213"/>
      <c r="L163" s="214"/>
      <c r="M163" s="218"/>
      <c r="N163" s="218"/>
      <c r="O163" s="218"/>
      <c r="P163" s="218"/>
      <c r="Q163" s="218"/>
      <c r="R163" s="218"/>
      <c r="S163" s="218"/>
      <c r="T163" s="218"/>
      <c r="U163" s="218"/>
      <c r="V163" s="218"/>
      <c r="W163" s="218"/>
      <c r="X163" s="218"/>
      <c r="Y163" s="218"/>
      <c r="Z163" s="218"/>
      <c r="AA163" s="218"/>
      <c r="AB163" s="218"/>
      <c r="AC163" s="182"/>
      <c r="AD163" s="182"/>
      <c r="AE163" s="182"/>
      <c r="AF163" s="182"/>
      <c r="AG163" s="225"/>
      <c r="AH163" s="226"/>
      <c r="AI163" s="226"/>
      <c r="AJ163" s="226"/>
      <c r="AK163" s="226"/>
      <c r="AL163" s="226"/>
      <c r="AM163" s="226"/>
      <c r="AN163" s="226"/>
      <c r="AO163" s="227"/>
      <c r="AP163" s="271"/>
      <c r="AQ163" s="276"/>
      <c r="AR163" s="276"/>
      <c r="AS163" s="272"/>
      <c r="AT163" s="202"/>
      <c r="AU163" s="207"/>
      <c r="AV163" s="203"/>
      <c r="AW163" s="190"/>
      <c r="AX163" s="191"/>
      <c r="AY163" s="190"/>
      <c r="AZ163" s="191"/>
      <c r="BA163" s="202"/>
      <c r="BB163" s="203"/>
      <c r="BC163" s="271"/>
      <c r="BD163" s="272"/>
      <c r="BE163" s="202"/>
      <c r="BF163" s="203"/>
      <c r="BG163" s="202"/>
      <c r="BH163" s="207"/>
      <c r="BI163" s="203"/>
      <c r="BJ163" s="257"/>
      <c r="BK163" s="258"/>
      <c r="BL163" s="259"/>
      <c r="BM163" s="1"/>
      <c r="BN163" s="2"/>
    </row>
    <row r="164" spans="2:67" ht="15" customHeight="1" thickTop="1" thickBot="1">
      <c r="B164" s="215"/>
      <c r="C164" s="216"/>
      <c r="D164" s="216"/>
      <c r="E164" s="216"/>
      <c r="F164" s="216"/>
      <c r="G164" s="216"/>
      <c r="H164" s="216"/>
      <c r="I164" s="216"/>
      <c r="J164" s="216"/>
      <c r="K164" s="216"/>
      <c r="L164" s="217"/>
      <c r="M164" s="218"/>
      <c r="N164" s="218"/>
      <c r="O164" s="218"/>
      <c r="P164" s="218"/>
      <c r="Q164" s="218"/>
      <c r="R164" s="218"/>
      <c r="S164" s="218"/>
      <c r="T164" s="218"/>
      <c r="U164" s="218"/>
      <c r="V164" s="218"/>
      <c r="W164" s="218"/>
      <c r="X164" s="218"/>
      <c r="Y164" s="218"/>
      <c r="Z164" s="218"/>
      <c r="AA164" s="218"/>
      <c r="AB164" s="218"/>
      <c r="AC164" s="182"/>
      <c r="AD164" s="182"/>
      <c r="AE164" s="182"/>
      <c r="AF164" s="182"/>
      <c r="AG164" s="228"/>
      <c r="AH164" s="229"/>
      <c r="AI164" s="229"/>
      <c r="AJ164" s="229"/>
      <c r="AK164" s="229"/>
      <c r="AL164" s="229"/>
      <c r="AM164" s="229"/>
      <c r="AN164" s="229"/>
      <c r="AO164" s="230"/>
      <c r="AP164" s="273"/>
      <c r="AQ164" s="277"/>
      <c r="AR164" s="277"/>
      <c r="AS164" s="274"/>
      <c r="AT164" s="204"/>
      <c r="AU164" s="208"/>
      <c r="AV164" s="205"/>
      <c r="AW164" s="192"/>
      <c r="AX164" s="193"/>
      <c r="AY164" s="192"/>
      <c r="AZ164" s="193"/>
      <c r="BA164" s="204"/>
      <c r="BB164" s="205"/>
      <c r="BC164" s="273"/>
      <c r="BD164" s="274"/>
      <c r="BE164" s="204"/>
      <c r="BF164" s="205"/>
      <c r="BG164" s="204"/>
      <c r="BH164" s="208"/>
      <c r="BI164" s="205"/>
      <c r="BJ164" s="260"/>
      <c r="BK164" s="261"/>
      <c r="BL164" s="262"/>
      <c r="BM164" s="1"/>
      <c r="BN164" s="2"/>
    </row>
    <row r="165" spans="2:67" ht="15" customHeight="1" thickTop="1" thickBot="1">
      <c r="B165" s="209"/>
      <c r="C165" s="210"/>
      <c r="D165" s="210"/>
      <c r="E165" s="210"/>
      <c r="F165" s="210"/>
      <c r="G165" s="210"/>
      <c r="H165" s="210"/>
      <c r="I165" s="210"/>
      <c r="J165" s="210"/>
      <c r="K165" s="210"/>
      <c r="L165" s="211"/>
      <c r="M165" s="218"/>
      <c r="N165" s="218"/>
      <c r="O165" s="218"/>
      <c r="P165" s="218"/>
      <c r="Q165" s="218"/>
      <c r="R165" s="218"/>
      <c r="S165" s="218"/>
      <c r="T165" s="218"/>
      <c r="U165" s="218"/>
      <c r="V165" s="218"/>
      <c r="W165" s="218"/>
      <c r="X165" s="218"/>
      <c r="Y165" s="218"/>
      <c r="Z165" s="218"/>
      <c r="AA165" s="218"/>
      <c r="AB165" s="218"/>
      <c r="AC165" s="182"/>
      <c r="AD165" s="182"/>
      <c r="AE165" s="182"/>
      <c r="AF165" s="182"/>
      <c r="AG165" s="265" t="s">
        <v>63</v>
      </c>
      <c r="AH165" s="265"/>
      <c r="AI165" s="265"/>
      <c r="AJ165" s="265"/>
      <c r="AK165" s="265"/>
      <c r="AL165" s="265"/>
      <c r="AM165" s="265"/>
      <c r="AN165" s="265"/>
      <c r="AO165" s="265"/>
      <c r="AP165" s="265"/>
      <c r="AQ165" s="265"/>
      <c r="AR165" s="265"/>
      <c r="AS165" s="265"/>
      <c r="AT165" s="265"/>
      <c r="AU165" s="265"/>
      <c r="AV165" s="265"/>
      <c r="AW165" s="265"/>
      <c r="AX165" s="265"/>
      <c r="AY165" s="265"/>
      <c r="AZ165" s="265"/>
      <c r="BA165" s="265"/>
      <c r="BB165" s="265"/>
      <c r="BC165" s="265"/>
      <c r="BD165" s="265"/>
      <c r="BE165" s="265"/>
      <c r="BF165" s="265"/>
      <c r="BG165" s="265"/>
      <c r="BH165" s="265"/>
      <c r="BI165" s="266"/>
      <c r="BJ165" s="254">
        <f>SUM(BG66:BI164)</f>
        <v>798</v>
      </c>
      <c r="BK165" s="255"/>
      <c r="BL165" s="256"/>
      <c r="BM165" s="263" t="s">
        <v>263</v>
      </c>
      <c r="BN165" s="264"/>
      <c r="BO165" s="264"/>
    </row>
    <row r="166" spans="2:67" ht="15" customHeight="1" thickTop="1" thickBot="1">
      <c r="B166" s="212"/>
      <c r="C166" s="213"/>
      <c r="D166" s="213"/>
      <c r="E166" s="213"/>
      <c r="F166" s="213"/>
      <c r="G166" s="213"/>
      <c r="H166" s="213"/>
      <c r="I166" s="213"/>
      <c r="J166" s="213"/>
      <c r="K166" s="213"/>
      <c r="L166" s="214"/>
      <c r="M166" s="218"/>
      <c r="N166" s="218"/>
      <c r="O166" s="218"/>
      <c r="P166" s="218"/>
      <c r="Q166" s="218"/>
      <c r="R166" s="218"/>
      <c r="S166" s="218"/>
      <c r="T166" s="218"/>
      <c r="U166" s="218"/>
      <c r="V166" s="218"/>
      <c r="W166" s="218"/>
      <c r="X166" s="218"/>
      <c r="Y166" s="218"/>
      <c r="Z166" s="218"/>
      <c r="AA166" s="218"/>
      <c r="AB166" s="218"/>
      <c r="AC166" s="182"/>
      <c r="AD166" s="182"/>
      <c r="AE166" s="182"/>
      <c r="AF166" s="182"/>
      <c r="AG166" s="267"/>
      <c r="AH166" s="267"/>
      <c r="AI166" s="267"/>
      <c r="AJ166" s="267"/>
      <c r="AK166" s="267"/>
      <c r="AL166" s="267"/>
      <c r="AM166" s="267"/>
      <c r="AN166" s="267"/>
      <c r="AO166" s="267"/>
      <c r="AP166" s="267"/>
      <c r="AQ166" s="267"/>
      <c r="AR166" s="267"/>
      <c r="AS166" s="267"/>
      <c r="AT166" s="267"/>
      <c r="AU166" s="267"/>
      <c r="AV166" s="267"/>
      <c r="AW166" s="267"/>
      <c r="AX166" s="267"/>
      <c r="AY166" s="267"/>
      <c r="AZ166" s="267"/>
      <c r="BA166" s="267"/>
      <c r="BB166" s="267"/>
      <c r="BC166" s="267"/>
      <c r="BD166" s="267"/>
      <c r="BE166" s="267"/>
      <c r="BF166" s="267"/>
      <c r="BG166" s="267"/>
      <c r="BH166" s="267"/>
      <c r="BI166" s="268"/>
      <c r="BJ166" s="257"/>
      <c r="BK166" s="258"/>
      <c r="BL166" s="259"/>
      <c r="BM166" s="263"/>
      <c r="BN166" s="264"/>
      <c r="BO166" s="264"/>
    </row>
    <row r="167" spans="2:67" ht="15" customHeight="1" thickTop="1" thickBot="1">
      <c r="B167" s="215"/>
      <c r="C167" s="216"/>
      <c r="D167" s="216"/>
      <c r="E167" s="216"/>
      <c r="F167" s="216"/>
      <c r="G167" s="216"/>
      <c r="H167" s="216"/>
      <c r="I167" s="216"/>
      <c r="J167" s="216"/>
      <c r="K167" s="216"/>
      <c r="L167" s="217"/>
      <c r="M167" s="218"/>
      <c r="N167" s="218"/>
      <c r="O167" s="218"/>
      <c r="P167" s="218"/>
      <c r="Q167" s="218"/>
      <c r="R167" s="218"/>
      <c r="S167" s="218"/>
      <c r="T167" s="218"/>
      <c r="U167" s="218"/>
      <c r="V167" s="218"/>
      <c r="W167" s="218"/>
      <c r="X167" s="218"/>
      <c r="Y167" s="218"/>
      <c r="Z167" s="218"/>
      <c r="AA167" s="218"/>
      <c r="AB167" s="218"/>
      <c r="AC167" s="182"/>
      <c r="AD167" s="182"/>
      <c r="AE167" s="182"/>
      <c r="AF167" s="182"/>
      <c r="AG167" s="267"/>
      <c r="AH167" s="267"/>
      <c r="AI167" s="267"/>
      <c r="AJ167" s="267"/>
      <c r="AK167" s="267"/>
      <c r="AL167" s="267"/>
      <c r="AM167" s="267"/>
      <c r="AN167" s="267"/>
      <c r="AO167" s="267"/>
      <c r="AP167" s="267"/>
      <c r="AQ167" s="267"/>
      <c r="AR167" s="267"/>
      <c r="AS167" s="267"/>
      <c r="AT167" s="267"/>
      <c r="AU167" s="267"/>
      <c r="AV167" s="267"/>
      <c r="AW167" s="267"/>
      <c r="AX167" s="267"/>
      <c r="AY167" s="267"/>
      <c r="AZ167" s="267"/>
      <c r="BA167" s="267"/>
      <c r="BB167" s="267"/>
      <c r="BC167" s="267"/>
      <c r="BD167" s="267"/>
      <c r="BE167" s="267"/>
      <c r="BF167" s="267"/>
      <c r="BG167" s="267"/>
      <c r="BH167" s="267"/>
      <c r="BI167" s="268"/>
      <c r="BJ167" s="260"/>
      <c r="BK167" s="261"/>
      <c r="BL167" s="262"/>
      <c r="BM167" s="263"/>
      <c r="BN167" s="264"/>
      <c r="BO167" s="264"/>
    </row>
    <row r="168" spans="2:67" ht="15" customHeight="1" thickTop="1" thickBot="1">
      <c r="B168" s="209"/>
      <c r="C168" s="210"/>
      <c r="D168" s="210"/>
      <c r="E168" s="210"/>
      <c r="F168" s="210"/>
      <c r="G168" s="210"/>
      <c r="H168" s="210"/>
      <c r="I168" s="210"/>
      <c r="J168" s="210"/>
      <c r="K168" s="210"/>
      <c r="L168" s="211"/>
      <c r="M168" s="218"/>
      <c r="N168" s="218"/>
      <c r="O168" s="218"/>
      <c r="P168" s="218"/>
      <c r="Q168" s="218"/>
      <c r="R168" s="218"/>
      <c r="S168" s="218"/>
      <c r="T168" s="218"/>
      <c r="U168" s="218"/>
      <c r="V168" s="218"/>
      <c r="W168" s="218"/>
      <c r="X168" s="218"/>
      <c r="Y168" s="218"/>
      <c r="Z168" s="218"/>
      <c r="AA168" s="218"/>
      <c r="AB168" s="218"/>
      <c r="AC168" s="182"/>
      <c r="AD168" s="182"/>
      <c r="AE168" s="182"/>
      <c r="AF168" s="182"/>
      <c r="AG168" s="246" t="s">
        <v>40</v>
      </c>
      <c r="AH168" s="246"/>
      <c r="AI168" s="246"/>
      <c r="AJ168" s="246"/>
      <c r="AK168" s="246"/>
      <c r="AL168" s="246"/>
      <c r="AM168" s="246"/>
      <c r="AN168" s="246"/>
      <c r="AO168" s="246"/>
      <c r="AP168" s="246" t="s">
        <v>41</v>
      </c>
      <c r="AQ168" s="246"/>
      <c r="AR168" s="246"/>
      <c r="AS168" s="246"/>
      <c r="AT168" s="247" t="s">
        <v>42</v>
      </c>
      <c r="AU168" s="247"/>
      <c r="AV168" s="247"/>
      <c r="AW168" s="246" t="s">
        <v>43</v>
      </c>
      <c r="AX168" s="246"/>
      <c r="AY168" s="246"/>
      <c r="AZ168" s="246"/>
      <c r="BA168" s="246"/>
      <c r="BB168" s="246"/>
      <c r="BC168" s="248" t="s">
        <v>44</v>
      </c>
      <c r="BD168" s="249"/>
      <c r="BE168" s="248" t="s">
        <v>45</v>
      </c>
      <c r="BF168" s="249"/>
      <c r="BG168" s="246" t="s">
        <v>46</v>
      </c>
      <c r="BH168" s="246"/>
      <c r="BI168" s="246"/>
      <c r="BJ168" s="254">
        <f>SUM(BG174:BI209)</f>
        <v>11</v>
      </c>
      <c r="BK168" s="255"/>
      <c r="BL168" s="256"/>
      <c r="BM168" s="263" t="s">
        <v>264</v>
      </c>
      <c r="BN168" s="264"/>
      <c r="BO168" s="264"/>
    </row>
    <row r="169" spans="2:67" ht="15" customHeight="1" thickTop="1" thickBot="1">
      <c r="B169" s="212"/>
      <c r="C169" s="213"/>
      <c r="D169" s="213"/>
      <c r="E169" s="213"/>
      <c r="F169" s="213"/>
      <c r="G169" s="213"/>
      <c r="H169" s="213"/>
      <c r="I169" s="213"/>
      <c r="J169" s="213"/>
      <c r="K169" s="213"/>
      <c r="L169" s="214"/>
      <c r="M169" s="218"/>
      <c r="N169" s="218"/>
      <c r="O169" s="218"/>
      <c r="P169" s="218"/>
      <c r="Q169" s="218"/>
      <c r="R169" s="218"/>
      <c r="S169" s="218"/>
      <c r="T169" s="218"/>
      <c r="U169" s="218"/>
      <c r="V169" s="218"/>
      <c r="W169" s="218"/>
      <c r="X169" s="218"/>
      <c r="Y169" s="218"/>
      <c r="Z169" s="218"/>
      <c r="AA169" s="218"/>
      <c r="AB169" s="218"/>
      <c r="AC169" s="182"/>
      <c r="AD169" s="182"/>
      <c r="AE169" s="182"/>
      <c r="AF169" s="182"/>
      <c r="AG169" s="246"/>
      <c r="AH169" s="246"/>
      <c r="AI169" s="246"/>
      <c r="AJ169" s="246"/>
      <c r="AK169" s="246"/>
      <c r="AL169" s="246"/>
      <c r="AM169" s="246"/>
      <c r="AN169" s="246"/>
      <c r="AO169" s="246"/>
      <c r="AP169" s="246"/>
      <c r="AQ169" s="246"/>
      <c r="AR169" s="246"/>
      <c r="AS169" s="246"/>
      <c r="AT169" s="247"/>
      <c r="AU169" s="247"/>
      <c r="AV169" s="247"/>
      <c r="AW169" s="246"/>
      <c r="AX169" s="246"/>
      <c r="AY169" s="246"/>
      <c r="AZ169" s="246"/>
      <c r="BA169" s="246"/>
      <c r="BB169" s="246"/>
      <c r="BC169" s="250"/>
      <c r="BD169" s="251"/>
      <c r="BE169" s="250"/>
      <c r="BF169" s="251"/>
      <c r="BG169" s="246"/>
      <c r="BH169" s="246"/>
      <c r="BI169" s="246"/>
      <c r="BJ169" s="257"/>
      <c r="BK169" s="258"/>
      <c r="BL169" s="259"/>
      <c r="BM169" s="263"/>
      <c r="BN169" s="264"/>
      <c r="BO169" s="264"/>
    </row>
    <row r="170" spans="2:67" ht="15" customHeight="1" thickTop="1" thickBot="1">
      <c r="B170" s="215"/>
      <c r="C170" s="216"/>
      <c r="D170" s="216"/>
      <c r="E170" s="216"/>
      <c r="F170" s="216"/>
      <c r="G170" s="216"/>
      <c r="H170" s="216"/>
      <c r="I170" s="216"/>
      <c r="J170" s="216"/>
      <c r="K170" s="216"/>
      <c r="L170" s="217"/>
      <c r="M170" s="218"/>
      <c r="N170" s="218"/>
      <c r="O170" s="218"/>
      <c r="P170" s="218"/>
      <c r="Q170" s="218"/>
      <c r="R170" s="218"/>
      <c r="S170" s="218"/>
      <c r="T170" s="218"/>
      <c r="U170" s="218"/>
      <c r="V170" s="218"/>
      <c r="W170" s="218"/>
      <c r="X170" s="218"/>
      <c r="Y170" s="218"/>
      <c r="Z170" s="218"/>
      <c r="AA170" s="218"/>
      <c r="AB170" s="218"/>
      <c r="AC170" s="182"/>
      <c r="AD170" s="182"/>
      <c r="AE170" s="182"/>
      <c r="AF170" s="182"/>
      <c r="AG170" s="246"/>
      <c r="AH170" s="246"/>
      <c r="AI170" s="246"/>
      <c r="AJ170" s="246"/>
      <c r="AK170" s="246"/>
      <c r="AL170" s="246"/>
      <c r="AM170" s="246"/>
      <c r="AN170" s="246"/>
      <c r="AO170" s="246"/>
      <c r="AP170" s="246"/>
      <c r="AQ170" s="246"/>
      <c r="AR170" s="246"/>
      <c r="AS170" s="246"/>
      <c r="AT170" s="247"/>
      <c r="AU170" s="247"/>
      <c r="AV170" s="247"/>
      <c r="AW170" s="246"/>
      <c r="AX170" s="246"/>
      <c r="AY170" s="246"/>
      <c r="AZ170" s="246"/>
      <c r="BA170" s="246"/>
      <c r="BB170" s="246"/>
      <c r="BC170" s="250"/>
      <c r="BD170" s="251"/>
      <c r="BE170" s="250"/>
      <c r="BF170" s="251"/>
      <c r="BG170" s="246"/>
      <c r="BH170" s="246"/>
      <c r="BI170" s="246"/>
      <c r="BJ170" s="260"/>
      <c r="BK170" s="261"/>
      <c r="BL170" s="262"/>
      <c r="BM170" s="263"/>
      <c r="BN170" s="264"/>
      <c r="BO170" s="264"/>
    </row>
    <row r="171" spans="2:67" ht="15" customHeight="1" thickTop="1" thickBot="1">
      <c r="B171" s="209"/>
      <c r="C171" s="210"/>
      <c r="D171" s="210"/>
      <c r="E171" s="210"/>
      <c r="F171" s="210"/>
      <c r="G171" s="210"/>
      <c r="H171" s="210"/>
      <c r="I171" s="210"/>
      <c r="J171" s="210"/>
      <c r="K171" s="210"/>
      <c r="L171" s="211"/>
      <c r="M171" s="218"/>
      <c r="N171" s="218"/>
      <c r="O171" s="218"/>
      <c r="P171" s="218"/>
      <c r="Q171" s="218"/>
      <c r="R171" s="218"/>
      <c r="S171" s="218"/>
      <c r="T171" s="218"/>
      <c r="U171" s="218"/>
      <c r="V171" s="218"/>
      <c r="W171" s="218"/>
      <c r="X171" s="218"/>
      <c r="Y171" s="218"/>
      <c r="Z171" s="218"/>
      <c r="AA171" s="218"/>
      <c r="AB171" s="218"/>
      <c r="AC171" s="182"/>
      <c r="AD171" s="182"/>
      <c r="AE171" s="182"/>
      <c r="AF171" s="182"/>
      <c r="AG171" s="246"/>
      <c r="AH171" s="246"/>
      <c r="AI171" s="246"/>
      <c r="AJ171" s="246"/>
      <c r="AK171" s="246"/>
      <c r="AL171" s="246"/>
      <c r="AM171" s="246"/>
      <c r="AN171" s="246"/>
      <c r="AO171" s="246"/>
      <c r="AP171" s="246"/>
      <c r="AQ171" s="246"/>
      <c r="AR171" s="246"/>
      <c r="AS171" s="246"/>
      <c r="AT171" s="247"/>
      <c r="AU171" s="247"/>
      <c r="AV171" s="247"/>
      <c r="AW171" s="246" t="s">
        <v>48</v>
      </c>
      <c r="AX171" s="246"/>
      <c r="AY171" s="246" t="s">
        <v>49</v>
      </c>
      <c r="AZ171" s="246"/>
      <c r="BA171" s="246" t="s">
        <v>50</v>
      </c>
      <c r="BB171" s="246"/>
      <c r="BC171" s="250"/>
      <c r="BD171" s="251"/>
      <c r="BE171" s="250"/>
      <c r="BF171" s="251"/>
      <c r="BG171" s="246"/>
      <c r="BH171" s="246"/>
      <c r="BI171" s="246"/>
      <c r="BJ171" s="254">
        <f>BJ165+BJ168+BJ177</f>
        <v>810.1</v>
      </c>
      <c r="BK171" s="255"/>
      <c r="BL171" s="256"/>
      <c r="BM171" s="263" t="s">
        <v>265</v>
      </c>
      <c r="BN171" s="264"/>
      <c r="BO171" s="264"/>
    </row>
    <row r="172" spans="2:67" ht="15" customHeight="1" thickTop="1" thickBot="1">
      <c r="B172" s="212"/>
      <c r="C172" s="213"/>
      <c r="D172" s="213"/>
      <c r="E172" s="213"/>
      <c r="F172" s="213"/>
      <c r="G172" s="213"/>
      <c r="H172" s="213"/>
      <c r="I172" s="213"/>
      <c r="J172" s="213"/>
      <c r="K172" s="213"/>
      <c r="L172" s="214"/>
      <c r="M172" s="218"/>
      <c r="N172" s="218"/>
      <c r="O172" s="218"/>
      <c r="P172" s="218"/>
      <c r="Q172" s="218"/>
      <c r="R172" s="218"/>
      <c r="S172" s="218"/>
      <c r="T172" s="218"/>
      <c r="U172" s="218"/>
      <c r="V172" s="218"/>
      <c r="W172" s="218"/>
      <c r="X172" s="218"/>
      <c r="Y172" s="218"/>
      <c r="Z172" s="218"/>
      <c r="AA172" s="218"/>
      <c r="AB172" s="218"/>
      <c r="AC172" s="182"/>
      <c r="AD172" s="182"/>
      <c r="AE172" s="182"/>
      <c r="AF172" s="182"/>
      <c r="AG172" s="246"/>
      <c r="AH172" s="246"/>
      <c r="AI172" s="246"/>
      <c r="AJ172" s="246"/>
      <c r="AK172" s="246"/>
      <c r="AL172" s="246"/>
      <c r="AM172" s="246"/>
      <c r="AN172" s="246"/>
      <c r="AO172" s="246"/>
      <c r="AP172" s="246"/>
      <c r="AQ172" s="246"/>
      <c r="AR172" s="246"/>
      <c r="AS172" s="246"/>
      <c r="AT172" s="247"/>
      <c r="AU172" s="247"/>
      <c r="AV172" s="247"/>
      <c r="AW172" s="246"/>
      <c r="AX172" s="246"/>
      <c r="AY172" s="246"/>
      <c r="AZ172" s="246"/>
      <c r="BA172" s="246"/>
      <c r="BB172" s="246"/>
      <c r="BC172" s="250"/>
      <c r="BD172" s="251"/>
      <c r="BE172" s="250"/>
      <c r="BF172" s="251"/>
      <c r="BG172" s="246"/>
      <c r="BH172" s="246"/>
      <c r="BI172" s="246"/>
      <c r="BJ172" s="257"/>
      <c r="BK172" s="258"/>
      <c r="BL172" s="259"/>
      <c r="BM172" s="263"/>
      <c r="BN172" s="264"/>
      <c r="BO172" s="264"/>
    </row>
    <row r="173" spans="2:67" ht="15" customHeight="1" thickTop="1" thickBot="1">
      <c r="B173" s="215"/>
      <c r="C173" s="216"/>
      <c r="D173" s="216"/>
      <c r="E173" s="216"/>
      <c r="F173" s="216"/>
      <c r="G173" s="216"/>
      <c r="H173" s="216"/>
      <c r="I173" s="216"/>
      <c r="J173" s="216"/>
      <c r="K173" s="216"/>
      <c r="L173" s="217"/>
      <c r="M173" s="218"/>
      <c r="N173" s="218"/>
      <c r="O173" s="218"/>
      <c r="P173" s="218"/>
      <c r="Q173" s="218"/>
      <c r="R173" s="218"/>
      <c r="S173" s="218"/>
      <c r="T173" s="218"/>
      <c r="U173" s="218"/>
      <c r="V173" s="218"/>
      <c r="W173" s="218"/>
      <c r="X173" s="218"/>
      <c r="Y173" s="218"/>
      <c r="Z173" s="218"/>
      <c r="AA173" s="218"/>
      <c r="AB173" s="218"/>
      <c r="AC173" s="182"/>
      <c r="AD173" s="182"/>
      <c r="AE173" s="182"/>
      <c r="AF173" s="182"/>
      <c r="AG173" s="246"/>
      <c r="AH173" s="246"/>
      <c r="AI173" s="246"/>
      <c r="AJ173" s="246"/>
      <c r="AK173" s="246"/>
      <c r="AL173" s="246"/>
      <c r="AM173" s="246"/>
      <c r="AN173" s="246"/>
      <c r="AO173" s="246"/>
      <c r="AP173" s="246"/>
      <c r="AQ173" s="246"/>
      <c r="AR173" s="246"/>
      <c r="AS173" s="246"/>
      <c r="AT173" s="247"/>
      <c r="AU173" s="247"/>
      <c r="AV173" s="247"/>
      <c r="AW173" s="246"/>
      <c r="AX173" s="246"/>
      <c r="AY173" s="246"/>
      <c r="AZ173" s="246"/>
      <c r="BA173" s="246"/>
      <c r="BB173" s="246"/>
      <c r="BC173" s="252"/>
      <c r="BD173" s="253"/>
      <c r="BE173" s="252"/>
      <c r="BF173" s="253"/>
      <c r="BG173" s="246"/>
      <c r="BH173" s="246"/>
      <c r="BI173" s="246"/>
      <c r="BJ173" s="260"/>
      <c r="BK173" s="261"/>
      <c r="BL173" s="262"/>
      <c r="BM173" s="263"/>
      <c r="BN173" s="264"/>
      <c r="BO173" s="264"/>
    </row>
    <row r="174" spans="2:67" ht="15.75" customHeight="1" thickTop="1" thickBot="1">
      <c r="B174" s="209"/>
      <c r="C174" s="210"/>
      <c r="D174" s="210"/>
      <c r="E174" s="210"/>
      <c r="F174" s="210"/>
      <c r="G174" s="210"/>
      <c r="H174" s="210"/>
      <c r="I174" s="210"/>
      <c r="J174" s="210"/>
      <c r="K174" s="210"/>
      <c r="L174" s="211"/>
      <c r="M174" s="218"/>
      <c r="N174" s="218"/>
      <c r="O174" s="218"/>
      <c r="P174" s="218"/>
      <c r="Q174" s="218"/>
      <c r="R174" s="218"/>
      <c r="S174" s="218"/>
      <c r="T174" s="218"/>
      <c r="U174" s="218"/>
      <c r="V174" s="218"/>
      <c r="W174" s="218"/>
      <c r="X174" s="218"/>
      <c r="Y174" s="218"/>
      <c r="Z174" s="218"/>
      <c r="AA174" s="218"/>
      <c r="AB174" s="218"/>
      <c r="AC174" s="182"/>
      <c r="AD174" s="182"/>
      <c r="AE174" s="182"/>
      <c r="AF174" s="182"/>
      <c r="AG174" s="222" t="s">
        <v>144</v>
      </c>
      <c r="AH174" s="223"/>
      <c r="AI174" s="223"/>
      <c r="AJ174" s="223"/>
      <c r="AK174" s="223"/>
      <c r="AL174" s="223"/>
      <c r="AM174" s="223"/>
      <c r="AN174" s="223"/>
      <c r="AO174" s="224"/>
      <c r="AP174" s="231" t="s">
        <v>184</v>
      </c>
      <c r="AQ174" s="231"/>
      <c r="AR174" s="231"/>
      <c r="AS174" s="231"/>
      <c r="AT174" s="200">
        <f>AY174+'19.02'!AT174:AV176</f>
        <v>2</v>
      </c>
      <c r="AU174" s="206"/>
      <c r="AV174" s="201"/>
      <c r="AW174" s="188">
        <f>'19.02'!BG174</f>
        <v>1</v>
      </c>
      <c r="AX174" s="189"/>
      <c r="AY174" s="194"/>
      <c r="AZ174" s="195"/>
      <c r="BA174" s="188"/>
      <c r="BB174" s="189"/>
      <c r="BC174" s="200">
        <f>BA174+'19.02'!BC174</f>
        <v>0</v>
      </c>
      <c r="BD174" s="201"/>
      <c r="BE174" s="200">
        <f>BA174+'19.02'!BE174</f>
        <v>1</v>
      </c>
      <c r="BF174" s="201"/>
      <c r="BG174" s="200">
        <f>AW174+AY174-BA174</f>
        <v>1</v>
      </c>
      <c r="BH174" s="206"/>
      <c r="BI174" s="201"/>
      <c r="BJ174" s="254">
        <f>IF(AG45&gt;0,(AG36/1000)^2*AG45*0.7854*1.3,0)</f>
        <v>0</v>
      </c>
      <c r="BK174" s="255"/>
      <c r="BL174" s="256"/>
      <c r="BM174" s="263" t="s">
        <v>279</v>
      </c>
      <c r="BN174" s="264"/>
      <c r="BO174" s="264"/>
    </row>
    <row r="175" spans="2:67" ht="15" customHeight="1" thickTop="1" thickBot="1">
      <c r="B175" s="212"/>
      <c r="C175" s="213"/>
      <c r="D175" s="213"/>
      <c r="E175" s="213"/>
      <c r="F175" s="213"/>
      <c r="G175" s="213"/>
      <c r="H175" s="213"/>
      <c r="I175" s="213"/>
      <c r="J175" s="213"/>
      <c r="K175" s="213"/>
      <c r="L175" s="214"/>
      <c r="M175" s="218"/>
      <c r="N175" s="218"/>
      <c r="O175" s="218"/>
      <c r="P175" s="218"/>
      <c r="Q175" s="218"/>
      <c r="R175" s="218"/>
      <c r="S175" s="218"/>
      <c r="T175" s="218"/>
      <c r="U175" s="218"/>
      <c r="V175" s="218"/>
      <c r="W175" s="218"/>
      <c r="X175" s="218"/>
      <c r="Y175" s="218"/>
      <c r="Z175" s="218"/>
      <c r="AA175" s="218"/>
      <c r="AB175" s="218"/>
      <c r="AC175" s="182"/>
      <c r="AD175" s="182"/>
      <c r="AE175" s="182"/>
      <c r="AF175" s="182"/>
      <c r="AG175" s="225"/>
      <c r="AH175" s="226"/>
      <c r="AI175" s="226"/>
      <c r="AJ175" s="226"/>
      <c r="AK175" s="226"/>
      <c r="AL175" s="226"/>
      <c r="AM175" s="226"/>
      <c r="AN175" s="226"/>
      <c r="AO175" s="227"/>
      <c r="AP175" s="231"/>
      <c r="AQ175" s="231"/>
      <c r="AR175" s="231"/>
      <c r="AS175" s="231"/>
      <c r="AT175" s="202"/>
      <c r="AU175" s="207"/>
      <c r="AV175" s="203"/>
      <c r="AW175" s="190"/>
      <c r="AX175" s="191"/>
      <c r="AY175" s="196"/>
      <c r="AZ175" s="197"/>
      <c r="BA175" s="190"/>
      <c r="BB175" s="191"/>
      <c r="BC175" s="202"/>
      <c r="BD175" s="203"/>
      <c r="BE175" s="202"/>
      <c r="BF175" s="203"/>
      <c r="BG175" s="202"/>
      <c r="BH175" s="207"/>
      <c r="BI175" s="203"/>
      <c r="BJ175" s="257"/>
      <c r="BK175" s="258"/>
      <c r="BL175" s="259"/>
      <c r="BM175" s="263"/>
      <c r="BN175" s="264"/>
      <c r="BO175" s="264"/>
    </row>
    <row r="176" spans="2:67" ht="15" customHeight="1" thickTop="1" thickBot="1">
      <c r="B176" s="215"/>
      <c r="C176" s="216"/>
      <c r="D176" s="216"/>
      <c r="E176" s="216"/>
      <c r="F176" s="216"/>
      <c r="G176" s="216"/>
      <c r="H176" s="216"/>
      <c r="I176" s="216"/>
      <c r="J176" s="216"/>
      <c r="K176" s="216"/>
      <c r="L176" s="217"/>
      <c r="M176" s="218"/>
      <c r="N176" s="218"/>
      <c r="O176" s="218"/>
      <c r="P176" s="218"/>
      <c r="Q176" s="218"/>
      <c r="R176" s="218"/>
      <c r="S176" s="218"/>
      <c r="T176" s="218"/>
      <c r="U176" s="218"/>
      <c r="V176" s="218"/>
      <c r="W176" s="218"/>
      <c r="X176" s="218"/>
      <c r="Y176" s="218"/>
      <c r="Z176" s="218"/>
      <c r="AA176" s="218"/>
      <c r="AB176" s="218"/>
      <c r="AC176" s="182"/>
      <c r="AD176" s="182"/>
      <c r="AE176" s="182"/>
      <c r="AF176" s="182"/>
      <c r="AG176" s="228"/>
      <c r="AH176" s="229"/>
      <c r="AI176" s="229"/>
      <c r="AJ176" s="229"/>
      <c r="AK176" s="229"/>
      <c r="AL176" s="229"/>
      <c r="AM176" s="229"/>
      <c r="AN176" s="229"/>
      <c r="AO176" s="230"/>
      <c r="AP176" s="231"/>
      <c r="AQ176" s="231"/>
      <c r="AR176" s="231"/>
      <c r="AS176" s="231"/>
      <c r="AT176" s="204"/>
      <c r="AU176" s="208"/>
      <c r="AV176" s="205"/>
      <c r="AW176" s="192"/>
      <c r="AX176" s="193"/>
      <c r="AY176" s="198"/>
      <c r="AZ176" s="199"/>
      <c r="BA176" s="192"/>
      <c r="BB176" s="193"/>
      <c r="BC176" s="204"/>
      <c r="BD176" s="205"/>
      <c r="BE176" s="204"/>
      <c r="BF176" s="205"/>
      <c r="BG176" s="204"/>
      <c r="BH176" s="208"/>
      <c r="BI176" s="205"/>
      <c r="BJ176" s="260"/>
      <c r="BK176" s="261"/>
      <c r="BL176" s="262"/>
      <c r="BM176" s="263"/>
      <c r="BN176" s="264"/>
      <c r="BO176" s="264"/>
    </row>
    <row r="177" spans="2:67" ht="15" customHeight="1" thickTop="1" thickBot="1">
      <c r="B177" s="209"/>
      <c r="C177" s="210"/>
      <c r="D177" s="210"/>
      <c r="E177" s="210"/>
      <c r="F177" s="210"/>
      <c r="G177" s="210"/>
      <c r="H177" s="210"/>
      <c r="I177" s="210"/>
      <c r="J177" s="210"/>
      <c r="K177" s="210"/>
      <c r="L177" s="211"/>
      <c r="M177" s="182"/>
      <c r="N177" s="182"/>
      <c r="O177" s="182"/>
      <c r="P177" s="182"/>
      <c r="Q177" s="218"/>
      <c r="R177" s="218"/>
      <c r="S177" s="218"/>
      <c r="T177" s="218"/>
      <c r="U177" s="218"/>
      <c r="V177" s="218"/>
      <c r="W177" s="218"/>
      <c r="X177" s="218"/>
      <c r="Y177" s="218"/>
      <c r="Z177" s="218"/>
      <c r="AA177" s="218"/>
      <c r="AB177" s="218"/>
      <c r="AC177" s="218"/>
      <c r="AD177" s="218"/>
      <c r="AE177" s="218"/>
      <c r="AF177" s="218"/>
      <c r="AG177" s="222" t="s">
        <v>145</v>
      </c>
      <c r="AH177" s="223"/>
      <c r="AI177" s="223"/>
      <c r="AJ177" s="223"/>
      <c r="AK177" s="223"/>
      <c r="AL177" s="223"/>
      <c r="AM177" s="223"/>
      <c r="AN177" s="223"/>
      <c r="AO177" s="224"/>
      <c r="AP177" s="231" t="s">
        <v>184</v>
      </c>
      <c r="AQ177" s="231"/>
      <c r="AR177" s="231"/>
      <c r="AS177" s="231"/>
      <c r="AT177" s="200">
        <f>AY177+'19.02'!AT177:AV179</f>
        <v>0</v>
      </c>
      <c r="AU177" s="206"/>
      <c r="AV177" s="201"/>
      <c r="AW177" s="188">
        <f>'19.02'!BG177</f>
        <v>0</v>
      </c>
      <c r="AX177" s="189"/>
      <c r="AY177" s="194"/>
      <c r="AZ177" s="195"/>
      <c r="BA177" s="188"/>
      <c r="BB177" s="189"/>
      <c r="BC177" s="200">
        <f>BA177+'19.02'!BC177</f>
        <v>0</v>
      </c>
      <c r="BD177" s="201"/>
      <c r="BE177" s="200">
        <f>BA177+'19.02'!BE177</f>
        <v>0</v>
      </c>
      <c r="BF177" s="201"/>
      <c r="BG177" s="200">
        <f>AW177+AY177-BA177</f>
        <v>0</v>
      </c>
      <c r="BH177" s="206"/>
      <c r="BI177" s="201"/>
      <c r="BJ177" s="254">
        <v>1.1000000000000001</v>
      </c>
      <c r="BK177" s="255"/>
      <c r="BL177" s="256"/>
      <c r="BM177" s="263" t="s">
        <v>371</v>
      </c>
      <c r="BN177" s="264"/>
      <c r="BO177" s="264"/>
    </row>
    <row r="178" spans="2:67" ht="15.75" customHeight="1" thickTop="1" thickBot="1">
      <c r="B178" s="212"/>
      <c r="C178" s="213"/>
      <c r="D178" s="213"/>
      <c r="E178" s="213"/>
      <c r="F178" s="213"/>
      <c r="G178" s="213"/>
      <c r="H178" s="213"/>
      <c r="I178" s="213"/>
      <c r="J178" s="213"/>
      <c r="K178" s="213"/>
      <c r="L178" s="214"/>
      <c r="M178" s="182"/>
      <c r="N178" s="182"/>
      <c r="O178" s="182"/>
      <c r="P178" s="182"/>
      <c r="Q178" s="218"/>
      <c r="R178" s="218"/>
      <c r="S178" s="218"/>
      <c r="T178" s="218"/>
      <c r="U178" s="218"/>
      <c r="V178" s="218"/>
      <c r="W178" s="218"/>
      <c r="X178" s="218"/>
      <c r="Y178" s="218"/>
      <c r="Z178" s="218"/>
      <c r="AA178" s="218"/>
      <c r="AB178" s="218"/>
      <c r="AC178" s="218"/>
      <c r="AD178" s="218"/>
      <c r="AE178" s="218"/>
      <c r="AF178" s="218"/>
      <c r="AG178" s="225"/>
      <c r="AH178" s="226"/>
      <c r="AI178" s="226"/>
      <c r="AJ178" s="226"/>
      <c r="AK178" s="226"/>
      <c r="AL178" s="226"/>
      <c r="AM178" s="226"/>
      <c r="AN178" s="226"/>
      <c r="AO178" s="227"/>
      <c r="AP178" s="231"/>
      <c r="AQ178" s="231"/>
      <c r="AR178" s="231"/>
      <c r="AS178" s="231"/>
      <c r="AT178" s="202"/>
      <c r="AU178" s="207"/>
      <c r="AV178" s="203"/>
      <c r="AW178" s="190"/>
      <c r="AX178" s="191"/>
      <c r="AY178" s="196"/>
      <c r="AZ178" s="197"/>
      <c r="BA178" s="190"/>
      <c r="BB178" s="191"/>
      <c r="BC178" s="202"/>
      <c r="BD178" s="203"/>
      <c r="BE178" s="202"/>
      <c r="BF178" s="203"/>
      <c r="BG178" s="202"/>
      <c r="BH178" s="207"/>
      <c r="BI178" s="203"/>
      <c r="BJ178" s="257"/>
      <c r="BK178" s="258"/>
      <c r="BL178" s="259"/>
      <c r="BM178" s="263"/>
      <c r="BN178" s="264"/>
      <c r="BO178" s="264"/>
    </row>
    <row r="179" spans="2:67" ht="15.75" customHeight="1" thickTop="1" thickBot="1">
      <c r="B179" s="215"/>
      <c r="C179" s="216"/>
      <c r="D179" s="216"/>
      <c r="E179" s="216"/>
      <c r="F179" s="216"/>
      <c r="G179" s="216"/>
      <c r="H179" s="216"/>
      <c r="I179" s="216"/>
      <c r="J179" s="216"/>
      <c r="K179" s="216"/>
      <c r="L179" s="217"/>
      <c r="M179" s="182"/>
      <c r="N179" s="182"/>
      <c r="O179" s="182"/>
      <c r="P179" s="182"/>
      <c r="Q179" s="218"/>
      <c r="R179" s="218"/>
      <c r="S179" s="218"/>
      <c r="T179" s="218"/>
      <c r="U179" s="218"/>
      <c r="V179" s="218"/>
      <c r="W179" s="218"/>
      <c r="X179" s="218"/>
      <c r="Y179" s="218"/>
      <c r="Z179" s="218"/>
      <c r="AA179" s="218"/>
      <c r="AB179" s="218"/>
      <c r="AC179" s="218"/>
      <c r="AD179" s="218"/>
      <c r="AE179" s="218"/>
      <c r="AF179" s="218"/>
      <c r="AG179" s="228"/>
      <c r="AH179" s="229"/>
      <c r="AI179" s="229"/>
      <c r="AJ179" s="229"/>
      <c r="AK179" s="229"/>
      <c r="AL179" s="229"/>
      <c r="AM179" s="229"/>
      <c r="AN179" s="229"/>
      <c r="AO179" s="230"/>
      <c r="AP179" s="231"/>
      <c r="AQ179" s="231"/>
      <c r="AR179" s="231"/>
      <c r="AS179" s="231"/>
      <c r="AT179" s="204"/>
      <c r="AU179" s="208"/>
      <c r="AV179" s="205"/>
      <c r="AW179" s="192"/>
      <c r="AX179" s="193"/>
      <c r="AY179" s="198"/>
      <c r="AZ179" s="199"/>
      <c r="BA179" s="192"/>
      <c r="BB179" s="193"/>
      <c r="BC179" s="204"/>
      <c r="BD179" s="205"/>
      <c r="BE179" s="204"/>
      <c r="BF179" s="205"/>
      <c r="BG179" s="204"/>
      <c r="BH179" s="208"/>
      <c r="BI179" s="205"/>
      <c r="BJ179" s="260"/>
      <c r="BK179" s="261"/>
      <c r="BL179" s="262"/>
      <c r="BM179" s="263"/>
      <c r="BN179" s="264"/>
      <c r="BO179" s="264"/>
    </row>
    <row r="180" spans="2:67" ht="15.75" customHeight="1" thickTop="1" thickBot="1">
      <c r="B180" s="209"/>
      <c r="C180" s="210"/>
      <c r="D180" s="210"/>
      <c r="E180" s="210"/>
      <c r="F180" s="210"/>
      <c r="G180" s="210"/>
      <c r="H180" s="210"/>
      <c r="I180" s="210"/>
      <c r="J180" s="210"/>
      <c r="K180" s="210"/>
      <c r="L180" s="211"/>
      <c r="M180" s="244"/>
      <c r="N180" s="244"/>
      <c r="O180" s="244"/>
      <c r="P180" s="244"/>
      <c r="Q180" s="245"/>
      <c r="R180" s="245"/>
      <c r="S180" s="245"/>
      <c r="T180" s="245"/>
      <c r="U180" s="245"/>
      <c r="V180" s="245"/>
      <c r="W180" s="245"/>
      <c r="X180" s="245"/>
      <c r="Y180" s="245"/>
      <c r="Z180" s="245"/>
      <c r="AA180" s="245"/>
      <c r="AB180" s="245"/>
      <c r="AC180" s="218"/>
      <c r="AD180" s="218"/>
      <c r="AE180" s="218"/>
      <c r="AF180" s="218"/>
      <c r="AG180" s="222" t="s">
        <v>147</v>
      </c>
      <c r="AH180" s="223"/>
      <c r="AI180" s="223"/>
      <c r="AJ180" s="223"/>
      <c r="AK180" s="223"/>
      <c r="AL180" s="223"/>
      <c r="AM180" s="223"/>
      <c r="AN180" s="223"/>
      <c r="AO180" s="224"/>
      <c r="AP180" s="231" t="s">
        <v>184</v>
      </c>
      <c r="AQ180" s="231"/>
      <c r="AR180" s="231"/>
      <c r="AS180" s="231"/>
      <c r="AT180" s="200">
        <f>AY180+'19.02'!AT180:AV182</f>
        <v>2</v>
      </c>
      <c r="AU180" s="206"/>
      <c r="AV180" s="201"/>
      <c r="AW180" s="188">
        <f>'19.02'!BG180</f>
        <v>0</v>
      </c>
      <c r="AX180" s="189"/>
      <c r="AY180" s="194"/>
      <c r="AZ180" s="195"/>
      <c r="BA180" s="188"/>
      <c r="BB180" s="189"/>
      <c r="BC180" s="200">
        <f>BA180+'19.02'!BC180</f>
        <v>0</v>
      </c>
      <c r="BD180" s="201"/>
      <c r="BE180" s="200">
        <f>BA180+'19.02'!BE180</f>
        <v>2</v>
      </c>
      <c r="BF180" s="201"/>
      <c r="BG180" s="200">
        <f>AW180+AY180-BA180</f>
        <v>0</v>
      </c>
      <c r="BH180" s="206"/>
      <c r="BI180" s="201"/>
    </row>
    <row r="181" spans="2:67" ht="15.75" customHeight="1" thickTop="1" thickBot="1">
      <c r="B181" s="212"/>
      <c r="C181" s="213"/>
      <c r="D181" s="213"/>
      <c r="E181" s="213"/>
      <c r="F181" s="213"/>
      <c r="G181" s="213"/>
      <c r="H181" s="213"/>
      <c r="I181" s="213"/>
      <c r="J181" s="213"/>
      <c r="K181" s="213"/>
      <c r="L181" s="214"/>
      <c r="M181" s="244"/>
      <c r="N181" s="244"/>
      <c r="O181" s="244"/>
      <c r="P181" s="244"/>
      <c r="Q181" s="245"/>
      <c r="R181" s="245"/>
      <c r="S181" s="245"/>
      <c r="T181" s="245"/>
      <c r="U181" s="245"/>
      <c r="V181" s="245"/>
      <c r="W181" s="245"/>
      <c r="X181" s="245"/>
      <c r="Y181" s="245"/>
      <c r="Z181" s="245"/>
      <c r="AA181" s="245"/>
      <c r="AB181" s="245"/>
      <c r="AC181" s="218"/>
      <c r="AD181" s="218"/>
      <c r="AE181" s="218"/>
      <c r="AF181" s="218"/>
      <c r="AG181" s="225"/>
      <c r="AH181" s="226"/>
      <c r="AI181" s="226"/>
      <c r="AJ181" s="226"/>
      <c r="AK181" s="226"/>
      <c r="AL181" s="226"/>
      <c r="AM181" s="226"/>
      <c r="AN181" s="226"/>
      <c r="AO181" s="227"/>
      <c r="AP181" s="231"/>
      <c r="AQ181" s="231"/>
      <c r="AR181" s="231"/>
      <c r="AS181" s="231"/>
      <c r="AT181" s="202"/>
      <c r="AU181" s="207"/>
      <c r="AV181" s="203"/>
      <c r="AW181" s="190"/>
      <c r="AX181" s="191"/>
      <c r="AY181" s="196"/>
      <c r="AZ181" s="197"/>
      <c r="BA181" s="190"/>
      <c r="BB181" s="191"/>
      <c r="BC181" s="202"/>
      <c r="BD181" s="203"/>
      <c r="BE181" s="202"/>
      <c r="BF181" s="203"/>
      <c r="BG181" s="202"/>
      <c r="BH181" s="207"/>
      <c r="BI181" s="203"/>
    </row>
    <row r="182" spans="2:67" ht="15.75" customHeight="1" thickTop="1" thickBot="1">
      <c r="B182" s="215"/>
      <c r="C182" s="216"/>
      <c r="D182" s="216"/>
      <c r="E182" s="216"/>
      <c r="F182" s="216"/>
      <c r="G182" s="216"/>
      <c r="H182" s="216"/>
      <c r="I182" s="216"/>
      <c r="J182" s="216"/>
      <c r="K182" s="216"/>
      <c r="L182" s="217"/>
      <c r="M182" s="244"/>
      <c r="N182" s="244"/>
      <c r="O182" s="244"/>
      <c r="P182" s="244"/>
      <c r="Q182" s="245"/>
      <c r="R182" s="245"/>
      <c r="S182" s="245"/>
      <c r="T182" s="245"/>
      <c r="U182" s="245"/>
      <c r="V182" s="245"/>
      <c r="W182" s="245"/>
      <c r="X182" s="245"/>
      <c r="Y182" s="245"/>
      <c r="Z182" s="245"/>
      <c r="AA182" s="245"/>
      <c r="AB182" s="245"/>
      <c r="AC182" s="218"/>
      <c r="AD182" s="218"/>
      <c r="AE182" s="218"/>
      <c r="AF182" s="218"/>
      <c r="AG182" s="228"/>
      <c r="AH182" s="229"/>
      <c r="AI182" s="229"/>
      <c r="AJ182" s="229"/>
      <c r="AK182" s="229"/>
      <c r="AL182" s="229"/>
      <c r="AM182" s="229"/>
      <c r="AN182" s="229"/>
      <c r="AO182" s="230"/>
      <c r="AP182" s="231"/>
      <c r="AQ182" s="231"/>
      <c r="AR182" s="231"/>
      <c r="AS182" s="231"/>
      <c r="AT182" s="204"/>
      <c r="AU182" s="208"/>
      <c r="AV182" s="205"/>
      <c r="AW182" s="192"/>
      <c r="AX182" s="193"/>
      <c r="AY182" s="198"/>
      <c r="AZ182" s="199"/>
      <c r="BA182" s="192"/>
      <c r="BB182" s="193"/>
      <c r="BC182" s="204"/>
      <c r="BD182" s="205"/>
      <c r="BE182" s="204"/>
      <c r="BF182" s="205"/>
      <c r="BG182" s="204"/>
      <c r="BH182" s="208"/>
      <c r="BI182" s="205"/>
    </row>
    <row r="183" spans="2:67" ht="15.75" customHeight="1" thickTop="1" thickBot="1">
      <c r="B183" s="209"/>
      <c r="C183" s="210"/>
      <c r="D183" s="210"/>
      <c r="E183" s="210"/>
      <c r="F183" s="210"/>
      <c r="G183" s="210"/>
      <c r="H183" s="210"/>
      <c r="I183" s="210"/>
      <c r="J183" s="210"/>
      <c r="K183" s="210"/>
      <c r="L183" s="211"/>
      <c r="M183" s="188"/>
      <c r="N183" s="241"/>
      <c r="O183" s="241"/>
      <c r="P183" s="189"/>
      <c r="Q183" s="188"/>
      <c r="R183" s="241"/>
      <c r="S183" s="241"/>
      <c r="T183" s="189"/>
      <c r="U183" s="188"/>
      <c r="V183" s="241"/>
      <c r="W183" s="241"/>
      <c r="X183" s="189"/>
      <c r="Y183" s="188"/>
      <c r="Z183" s="241"/>
      <c r="AA183" s="241"/>
      <c r="AB183" s="189"/>
      <c r="AC183" s="194"/>
      <c r="AD183" s="219"/>
      <c r="AE183" s="219"/>
      <c r="AF183" s="195"/>
      <c r="AG183" s="222" t="s">
        <v>148</v>
      </c>
      <c r="AH183" s="223"/>
      <c r="AI183" s="223"/>
      <c r="AJ183" s="223"/>
      <c r="AK183" s="223"/>
      <c r="AL183" s="223"/>
      <c r="AM183" s="223"/>
      <c r="AN183" s="223"/>
      <c r="AO183" s="224"/>
      <c r="AP183" s="231" t="s">
        <v>184</v>
      </c>
      <c r="AQ183" s="231"/>
      <c r="AR183" s="231"/>
      <c r="AS183" s="231"/>
      <c r="AT183" s="200">
        <f>AY183+'19.02'!AT183:AV185</f>
        <v>4</v>
      </c>
      <c r="AU183" s="206"/>
      <c r="AV183" s="201"/>
      <c r="AW183" s="188">
        <f>'19.02'!BG183</f>
        <v>1</v>
      </c>
      <c r="AX183" s="189"/>
      <c r="AY183" s="194"/>
      <c r="AZ183" s="195"/>
      <c r="BA183" s="188"/>
      <c r="BB183" s="189"/>
      <c r="BC183" s="200">
        <f>BA183+'19.02'!BC183</f>
        <v>3</v>
      </c>
      <c r="BD183" s="201"/>
      <c r="BE183" s="200">
        <f>BA183+'19.02'!BE183</f>
        <v>3</v>
      </c>
      <c r="BF183" s="201"/>
      <c r="BG183" s="200">
        <f>AW183+AY183-BA183</f>
        <v>1</v>
      </c>
      <c r="BH183" s="206"/>
      <c r="BI183" s="201"/>
    </row>
    <row r="184" spans="2:67" ht="15.75" customHeight="1" thickTop="1" thickBot="1">
      <c r="B184" s="212"/>
      <c r="C184" s="213"/>
      <c r="D184" s="213"/>
      <c r="E184" s="213"/>
      <c r="F184" s="213"/>
      <c r="G184" s="213"/>
      <c r="H184" s="213"/>
      <c r="I184" s="213"/>
      <c r="J184" s="213"/>
      <c r="K184" s="213"/>
      <c r="L184" s="214"/>
      <c r="M184" s="190"/>
      <c r="N184" s="242"/>
      <c r="O184" s="242"/>
      <c r="P184" s="191"/>
      <c r="Q184" s="190"/>
      <c r="R184" s="242"/>
      <c r="S184" s="242"/>
      <c r="T184" s="191"/>
      <c r="U184" s="190"/>
      <c r="V184" s="242"/>
      <c r="W184" s="242"/>
      <c r="X184" s="191"/>
      <c r="Y184" s="190"/>
      <c r="Z184" s="242"/>
      <c r="AA184" s="242"/>
      <c r="AB184" s="191"/>
      <c r="AC184" s="196"/>
      <c r="AD184" s="220"/>
      <c r="AE184" s="220"/>
      <c r="AF184" s="197"/>
      <c r="AG184" s="225"/>
      <c r="AH184" s="226"/>
      <c r="AI184" s="226"/>
      <c r="AJ184" s="226"/>
      <c r="AK184" s="226"/>
      <c r="AL184" s="226"/>
      <c r="AM184" s="226"/>
      <c r="AN184" s="226"/>
      <c r="AO184" s="227"/>
      <c r="AP184" s="231"/>
      <c r="AQ184" s="231"/>
      <c r="AR184" s="231"/>
      <c r="AS184" s="231"/>
      <c r="AT184" s="202"/>
      <c r="AU184" s="207"/>
      <c r="AV184" s="203"/>
      <c r="AW184" s="190"/>
      <c r="AX184" s="191"/>
      <c r="AY184" s="196"/>
      <c r="AZ184" s="197"/>
      <c r="BA184" s="190"/>
      <c r="BB184" s="191"/>
      <c r="BC184" s="202"/>
      <c r="BD184" s="203"/>
      <c r="BE184" s="202"/>
      <c r="BF184" s="203"/>
      <c r="BG184" s="202"/>
      <c r="BH184" s="207"/>
      <c r="BI184" s="203"/>
    </row>
    <row r="185" spans="2:67" ht="15.75" customHeight="1" thickTop="1" thickBot="1">
      <c r="B185" s="215"/>
      <c r="C185" s="216"/>
      <c r="D185" s="216"/>
      <c r="E185" s="216"/>
      <c r="F185" s="216"/>
      <c r="G185" s="216"/>
      <c r="H185" s="216"/>
      <c r="I185" s="216"/>
      <c r="J185" s="216"/>
      <c r="K185" s="216"/>
      <c r="L185" s="217"/>
      <c r="M185" s="192"/>
      <c r="N185" s="243"/>
      <c r="O185" s="243"/>
      <c r="P185" s="193"/>
      <c r="Q185" s="192"/>
      <c r="R185" s="243"/>
      <c r="S185" s="243"/>
      <c r="T185" s="193"/>
      <c r="U185" s="192"/>
      <c r="V185" s="243"/>
      <c r="W185" s="243"/>
      <c r="X185" s="193"/>
      <c r="Y185" s="192"/>
      <c r="Z185" s="243"/>
      <c r="AA185" s="243"/>
      <c r="AB185" s="193"/>
      <c r="AC185" s="198"/>
      <c r="AD185" s="221"/>
      <c r="AE185" s="221"/>
      <c r="AF185" s="199"/>
      <c r="AG185" s="228"/>
      <c r="AH185" s="229"/>
      <c r="AI185" s="229"/>
      <c r="AJ185" s="229"/>
      <c r="AK185" s="229"/>
      <c r="AL185" s="229"/>
      <c r="AM185" s="229"/>
      <c r="AN185" s="229"/>
      <c r="AO185" s="230"/>
      <c r="AP185" s="231"/>
      <c r="AQ185" s="231"/>
      <c r="AR185" s="231"/>
      <c r="AS185" s="231"/>
      <c r="AT185" s="204"/>
      <c r="AU185" s="208"/>
      <c r="AV185" s="205"/>
      <c r="AW185" s="192"/>
      <c r="AX185" s="193"/>
      <c r="AY185" s="198"/>
      <c r="AZ185" s="199"/>
      <c r="BA185" s="192"/>
      <c r="BB185" s="193"/>
      <c r="BC185" s="204"/>
      <c r="BD185" s="205"/>
      <c r="BE185" s="204"/>
      <c r="BF185" s="205"/>
      <c r="BG185" s="204"/>
      <c r="BH185" s="208"/>
      <c r="BI185" s="205"/>
    </row>
    <row r="186" spans="2:67" ht="15.75" customHeight="1" thickTop="1" thickBot="1">
      <c r="B186" s="209"/>
      <c r="C186" s="210"/>
      <c r="D186" s="210"/>
      <c r="E186" s="210"/>
      <c r="F186" s="210"/>
      <c r="G186" s="210"/>
      <c r="H186" s="210"/>
      <c r="I186" s="210"/>
      <c r="J186" s="210"/>
      <c r="K186" s="210"/>
      <c r="L186" s="211"/>
      <c r="M186" s="188"/>
      <c r="N186" s="241"/>
      <c r="O186" s="241"/>
      <c r="P186" s="189"/>
      <c r="Q186" s="188"/>
      <c r="R186" s="241"/>
      <c r="S186" s="241"/>
      <c r="T186" s="189"/>
      <c r="U186" s="188"/>
      <c r="V186" s="241"/>
      <c r="W186" s="241"/>
      <c r="X186" s="189"/>
      <c r="Y186" s="188"/>
      <c r="Z186" s="241"/>
      <c r="AA186" s="241"/>
      <c r="AB186" s="189"/>
      <c r="AC186" s="194"/>
      <c r="AD186" s="219"/>
      <c r="AE186" s="219"/>
      <c r="AF186" s="195"/>
      <c r="AG186" s="222" t="s">
        <v>149</v>
      </c>
      <c r="AH186" s="223"/>
      <c r="AI186" s="223"/>
      <c r="AJ186" s="223"/>
      <c r="AK186" s="223"/>
      <c r="AL186" s="223"/>
      <c r="AM186" s="223"/>
      <c r="AN186" s="223"/>
      <c r="AO186" s="224"/>
      <c r="AP186" s="231" t="s">
        <v>184</v>
      </c>
      <c r="AQ186" s="231"/>
      <c r="AR186" s="231"/>
      <c r="AS186" s="231"/>
      <c r="AT186" s="200">
        <f>AY186+'19.02'!AT186:AV188</f>
        <v>2</v>
      </c>
      <c r="AU186" s="206"/>
      <c r="AV186" s="201"/>
      <c r="AW186" s="188">
        <f>'19.02'!BG186</f>
        <v>2</v>
      </c>
      <c r="AX186" s="189"/>
      <c r="AY186" s="194"/>
      <c r="AZ186" s="195"/>
      <c r="BA186" s="188"/>
      <c r="BB186" s="189"/>
      <c r="BC186" s="200">
        <f>BA186+'19.02'!BC186</f>
        <v>0</v>
      </c>
      <c r="BD186" s="201"/>
      <c r="BE186" s="200">
        <f>BA186+'19.02'!BE186</f>
        <v>0</v>
      </c>
      <c r="BF186" s="201"/>
      <c r="BG186" s="200">
        <f>AW186+AY186-BA186</f>
        <v>2</v>
      </c>
      <c r="BH186" s="206"/>
      <c r="BI186" s="201"/>
    </row>
    <row r="187" spans="2:67" ht="15.75" customHeight="1" thickTop="1" thickBot="1">
      <c r="B187" s="212"/>
      <c r="C187" s="213"/>
      <c r="D187" s="213"/>
      <c r="E187" s="213"/>
      <c r="F187" s="213"/>
      <c r="G187" s="213"/>
      <c r="H187" s="213"/>
      <c r="I187" s="213"/>
      <c r="J187" s="213"/>
      <c r="K187" s="213"/>
      <c r="L187" s="214"/>
      <c r="M187" s="190"/>
      <c r="N187" s="242"/>
      <c r="O187" s="242"/>
      <c r="P187" s="191"/>
      <c r="Q187" s="190"/>
      <c r="R187" s="242"/>
      <c r="S187" s="242"/>
      <c r="T187" s="191"/>
      <c r="U187" s="190"/>
      <c r="V187" s="242"/>
      <c r="W187" s="242"/>
      <c r="X187" s="191"/>
      <c r="Y187" s="190"/>
      <c r="Z187" s="242"/>
      <c r="AA187" s="242"/>
      <c r="AB187" s="191"/>
      <c r="AC187" s="196"/>
      <c r="AD187" s="220"/>
      <c r="AE187" s="220"/>
      <c r="AF187" s="197"/>
      <c r="AG187" s="225"/>
      <c r="AH187" s="226"/>
      <c r="AI187" s="226"/>
      <c r="AJ187" s="226"/>
      <c r="AK187" s="226"/>
      <c r="AL187" s="226"/>
      <c r="AM187" s="226"/>
      <c r="AN187" s="226"/>
      <c r="AO187" s="227"/>
      <c r="AP187" s="231"/>
      <c r="AQ187" s="231"/>
      <c r="AR187" s="231"/>
      <c r="AS187" s="231"/>
      <c r="AT187" s="202"/>
      <c r="AU187" s="207"/>
      <c r="AV187" s="203"/>
      <c r="AW187" s="190"/>
      <c r="AX187" s="191"/>
      <c r="AY187" s="196"/>
      <c r="AZ187" s="197"/>
      <c r="BA187" s="190"/>
      <c r="BB187" s="191"/>
      <c r="BC187" s="202"/>
      <c r="BD187" s="203"/>
      <c r="BE187" s="202"/>
      <c r="BF187" s="203"/>
      <c r="BG187" s="202"/>
      <c r="BH187" s="207"/>
      <c r="BI187" s="203"/>
    </row>
    <row r="188" spans="2:67" ht="15.75" customHeight="1" thickTop="1" thickBot="1">
      <c r="B188" s="215"/>
      <c r="C188" s="216"/>
      <c r="D188" s="216"/>
      <c r="E188" s="216"/>
      <c r="F188" s="216"/>
      <c r="G188" s="216"/>
      <c r="H188" s="216"/>
      <c r="I188" s="216"/>
      <c r="J188" s="216"/>
      <c r="K188" s="216"/>
      <c r="L188" s="217"/>
      <c r="M188" s="192"/>
      <c r="N188" s="243"/>
      <c r="O188" s="243"/>
      <c r="P188" s="193"/>
      <c r="Q188" s="192"/>
      <c r="R188" s="243"/>
      <c r="S188" s="243"/>
      <c r="T188" s="193"/>
      <c r="U188" s="192"/>
      <c r="V188" s="243"/>
      <c r="W188" s="243"/>
      <c r="X188" s="193"/>
      <c r="Y188" s="192"/>
      <c r="Z188" s="243"/>
      <c r="AA188" s="243"/>
      <c r="AB188" s="193"/>
      <c r="AC188" s="198"/>
      <c r="AD188" s="221"/>
      <c r="AE188" s="221"/>
      <c r="AF188" s="199"/>
      <c r="AG188" s="228"/>
      <c r="AH188" s="229"/>
      <c r="AI188" s="229"/>
      <c r="AJ188" s="229"/>
      <c r="AK188" s="229"/>
      <c r="AL188" s="229"/>
      <c r="AM188" s="229"/>
      <c r="AN188" s="229"/>
      <c r="AO188" s="230"/>
      <c r="AP188" s="231"/>
      <c r="AQ188" s="231"/>
      <c r="AR188" s="231"/>
      <c r="AS188" s="231"/>
      <c r="AT188" s="204"/>
      <c r="AU188" s="208"/>
      <c r="AV188" s="205"/>
      <c r="AW188" s="192"/>
      <c r="AX188" s="193"/>
      <c r="AY188" s="198"/>
      <c r="AZ188" s="199"/>
      <c r="BA188" s="192"/>
      <c r="BB188" s="193"/>
      <c r="BC188" s="204"/>
      <c r="BD188" s="205"/>
      <c r="BE188" s="204"/>
      <c r="BF188" s="205"/>
      <c r="BG188" s="204"/>
      <c r="BH188" s="208"/>
      <c r="BI188" s="205"/>
    </row>
    <row r="189" spans="2:67" ht="15.75" customHeight="1" thickTop="1" thickBot="1">
      <c r="B189" s="209"/>
      <c r="C189" s="210"/>
      <c r="D189" s="210"/>
      <c r="E189" s="210"/>
      <c r="F189" s="210"/>
      <c r="G189" s="210"/>
      <c r="H189" s="210"/>
      <c r="I189" s="210"/>
      <c r="J189" s="210"/>
      <c r="K189" s="210"/>
      <c r="L189" s="211"/>
      <c r="M189" s="188"/>
      <c r="N189" s="241"/>
      <c r="O189" s="241"/>
      <c r="P189" s="189"/>
      <c r="Q189" s="188"/>
      <c r="R189" s="241"/>
      <c r="S189" s="241"/>
      <c r="T189" s="189"/>
      <c r="U189" s="188"/>
      <c r="V189" s="241"/>
      <c r="W189" s="241"/>
      <c r="X189" s="189"/>
      <c r="Y189" s="188"/>
      <c r="Z189" s="241"/>
      <c r="AA189" s="241"/>
      <c r="AB189" s="189"/>
      <c r="AC189" s="194"/>
      <c r="AD189" s="219"/>
      <c r="AE189" s="219"/>
      <c r="AF189" s="195"/>
      <c r="AG189" s="222" t="s">
        <v>150</v>
      </c>
      <c r="AH189" s="223"/>
      <c r="AI189" s="223"/>
      <c r="AJ189" s="223"/>
      <c r="AK189" s="223"/>
      <c r="AL189" s="223"/>
      <c r="AM189" s="223"/>
      <c r="AN189" s="223"/>
      <c r="AO189" s="224"/>
      <c r="AP189" s="231" t="s">
        <v>184</v>
      </c>
      <c r="AQ189" s="231"/>
      <c r="AR189" s="231"/>
      <c r="AS189" s="231"/>
      <c r="AT189" s="200">
        <f>AY189+'19.02'!AT189:AV191</f>
        <v>0</v>
      </c>
      <c r="AU189" s="206"/>
      <c r="AV189" s="201"/>
      <c r="AW189" s="188">
        <f>'19.02'!BG189</f>
        <v>0</v>
      </c>
      <c r="AX189" s="189"/>
      <c r="AY189" s="194"/>
      <c r="AZ189" s="195"/>
      <c r="BA189" s="188"/>
      <c r="BB189" s="189"/>
      <c r="BC189" s="200">
        <f>BA189+'19.02'!BC189</f>
        <v>0</v>
      </c>
      <c r="BD189" s="201"/>
      <c r="BE189" s="200">
        <f>BA189+'19.02'!BE189</f>
        <v>0</v>
      </c>
      <c r="BF189" s="201"/>
      <c r="BG189" s="200">
        <f>AW189+AY189-BA189</f>
        <v>0</v>
      </c>
      <c r="BH189" s="206"/>
      <c r="BI189" s="201"/>
    </row>
    <row r="190" spans="2:67" ht="15.75" customHeight="1" thickTop="1" thickBot="1">
      <c r="B190" s="212"/>
      <c r="C190" s="213"/>
      <c r="D190" s="213"/>
      <c r="E190" s="213"/>
      <c r="F190" s="213"/>
      <c r="G190" s="213"/>
      <c r="H190" s="213"/>
      <c r="I190" s="213"/>
      <c r="J190" s="213"/>
      <c r="K190" s="213"/>
      <c r="L190" s="214"/>
      <c r="M190" s="190"/>
      <c r="N190" s="242"/>
      <c r="O190" s="242"/>
      <c r="P190" s="191"/>
      <c r="Q190" s="190"/>
      <c r="R190" s="242"/>
      <c r="S190" s="242"/>
      <c r="T190" s="191"/>
      <c r="U190" s="190"/>
      <c r="V190" s="242"/>
      <c r="W190" s="242"/>
      <c r="X190" s="191"/>
      <c r="Y190" s="190"/>
      <c r="Z190" s="242"/>
      <c r="AA190" s="242"/>
      <c r="AB190" s="191"/>
      <c r="AC190" s="196"/>
      <c r="AD190" s="220"/>
      <c r="AE190" s="220"/>
      <c r="AF190" s="197"/>
      <c r="AG190" s="225"/>
      <c r="AH190" s="226"/>
      <c r="AI190" s="226"/>
      <c r="AJ190" s="226"/>
      <c r="AK190" s="226"/>
      <c r="AL190" s="226"/>
      <c r="AM190" s="226"/>
      <c r="AN190" s="226"/>
      <c r="AO190" s="227"/>
      <c r="AP190" s="231"/>
      <c r="AQ190" s="231"/>
      <c r="AR190" s="231"/>
      <c r="AS190" s="231"/>
      <c r="AT190" s="202"/>
      <c r="AU190" s="207"/>
      <c r="AV190" s="203"/>
      <c r="AW190" s="190"/>
      <c r="AX190" s="191"/>
      <c r="AY190" s="196"/>
      <c r="AZ190" s="197"/>
      <c r="BA190" s="190"/>
      <c r="BB190" s="191"/>
      <c r="BC190" s="202"/>
      <c r="BD190" s="203"/>
      <c r="BE190" s="202"/>
      <c r="BF190" s="203"/>
      <c r="BG190" s="202"/>
      <c r="BH190" s="207"/>
      <c r="BI190" s="203"/>
    </row>
    <row r="191" spans="2:67" ht="15.75" customHeight="1" thickTop="1" thickBot="1">
      <c r="B191" s="215"/>
      <c r="C191" s="216"/>
      <c r="D191" s="216"/>
      <c r="E191" s="216"/>
      <c r="F191" s="216"/>
      <c r="G191" s="216"/>
      <c r="H191" s="216"/>
      <c r="I191" s="216"/>
      <c r="J191" s="216"/>
      <c r="K191" s="216"/>
      <c r="L191" s="217"/>
      <c r="M191" s="192"/>
      <c r="N191" s="243"/>
      <c r="O191" s="243"/>
      <c r="P191" s="193"/>
      <c r="Q191" s="192"/>
      <c r="R191" s="243"/>
      <c r="S191" s="243"/>
      <c r="T191" s="193"/>
      <c r="U191" s="192"/>
      <c r="V191" s="243"/>
      <c r="W191" s="243"/>
      <c r="X191" s="193"/>
      <c r="Y191" s="192"/>
      <c r="Z191" s="243"/>
      <c r="AA191" s="243"/>
      <c r="AB191" s="193"/>
      <c r="AC191" s="198"/>
      <c r="AD191" s="221"/>
      <c r="AE191" s="221"/>
      <c r="AF191" s="199"/>
      <c r="AG191" s="228"/>
      <c r="AH191" s="229"/>
      <c r="AI191" s="229"/>
      <c r="AJ191" s="229"/>
      <c r="AK191" s="229"/>
      <c r="AL191" s="229"/>
      <c r="AM191" s="229"/>
      <c r="AN191" s="229"/>
      <c r="AO191" s="230"/>
      <c r="AP191" s="231"/>
      <c r="AQ191" s="231"/>
      <c r="AR191" s="231"/>
      <c r="AS191" s="231"/>
      <c r="AT191" s="204"/>
      <c r="AU191" s="208"/>
      <c r="AV191" s="205"/>
      <c r="AW191" s="192"/>
      <c r="AX191" s="193"/>
      <c r="AY191" s="198"/>
      <c r="AZ191" s="199"/>
      <c r="BA191" s="192"/>
      <c r="BB191" s="193"/>
      <c r="BC191" s="204"/>
      <c r="BD191" s="205"/>
      <c r="BE191" s="204"/>
      <c r="BF191" s="205"/>
      <c r="BG191" s="204"/>
      <c r="BH191" s="208"/>
      <c r="BI191" s="205"/>
    </row>
    <row r="192" spans="2:67" ht="15.75" customHeight="1" thickTop="1" thickBot="1">
      <c r="B192" s="209"/>
      <c r="C192" s="210"/>
      <c r="D192" s="210"/>
      <c r="E192" s="210"/>
      <c r="F192" s="210"/>
      <c r="G192" s="210"/>
      <c r="H192" s="210"/>
      <c r="I192" s="210"/>
      <c r="J192" s="210"/>
      <c r="K192" s="210"/>
      <c r="L192" s="211"/>
      <c r="M192" s="188"/>
      <c r="N192" s="241"/>
      <c r="O192" s="241"/>
      <c r="P192" s="189"/>
      <c r="Q192" s="182"/>
      <c r="R192" s="182"/>
      <c r="S192" s="182"/>
      <c r="T192" s="182"/>
      <c r="U192" s="182"/>
      <c r="V192" s="182"/>
      <c r="W192" s="182"/>
      <c r="X192" s="182"/>
      <c r="Y192" s="182"/>
      <c r="Z192" s="182"/>
      <c r="AA192" s="182"/>
      <c r="AB192" s="182"/>
      <c r="AC192" s="218"/>
      <c r="AD192" s="218"/>
      <c r="AE192" s="218"/>
      <c r="AF192" s="218"/>
      <c r="AG192" s="222" t="s">
        <v>151</v>
      </c>
      <c r="AH192" s="223"/>
      <c r="AI192" s="223"/>
      <c r="AJ192" s="223"/>
      <c r="AK192" s="223"/>
      <c r="AL192" s="223"/>
      <c r="AM192" s="223"/>
      <c r="AN192" s="223"/>
      <c r="AO192" s="224"/>
      <c r="AP192" s="231" t="s">
        <v>184</v>
      </c>
      <c r="AQ192" s="231"/>
      <c r="AR192" s="231"/>
      <c r="AS192" s="231"/>
      <c r="AT192" s="200">
        <f>AY192+'19.02'!AT192:AV194</f>
        <v>0</v>
      </c>
      <c r="AU192" s="206"/>
      <c r="AV192" s="201"/>
      <c r="AW192" s="188">
        <f>'19.02'!BG192</f>
        <v>0</v>
      </c>
      <c r="AX192" s="189"/>
      <c r="AY192" s="194"/>
      <c r="AZ192" s="195"/>
      <c r="BA192" s="188"/>
      <c r="BB192" s="189"/>
      <c r="BC192" s="200">
        <f>BA192+'19.02'!BC192*0</f>
        <v>0</v>
      </c>
      <c r="BD192" s="201"/>
      <c r="BE192" s="200">
        <f>BA192+'19.02'!BE192</f>
        <v>0</v>
      </c>
      <c r="BF192" s="201"/>
      <c r="BG192" s="200">
        <f>AW192+AY192-BA192</f>
        <v>0</v>
      </c>
      <c r="BH192" s="206"/>
      <c r="BI192" s="201"/>
    </row>
    <row r="193" spans="2:61" ht="15.75" customHeight="1" thickTop="1" thickBot="1">
      <c r="B193" s="212"/>
      <c r="C193" s="213"/>
      <c r="D193" s="213"/>
      <c r="E193" s="213"/>
      <c r="F193" s="213"/>
      <c r="G193" s="213"/>
      <c r="H193" s="213"/>
      <c r="I193" s="213"/>
      <c r="J193" s="213"/>
      <c r="K193" s="213"/>
      <c r="L193" s="214"/>
      <c r="M193" s="190"/>
      <c r="N193" s="242"/>
      <c r="O193" s="242"/>
      <c r="P193" s="191"/>
      <c r="Q193" s="182"/>
      <c r="R193" s="182"/>
      <c r="S193" s="182"/>
      <c r="T193" s="182"/>
      <c r="U193" s="182"/>
      <c r="V193" s="182"/>
      <c r="W193" s="182"/>
      <c r="X193" s="182"/>
      <c r="Y193" s="182"/>
      <c r="Z193" s="182"/>
      <c r="AA193" s="182"/>
      <c r="AB193" s="182"/>
      <c r="AC193" s="218"/>
      <c r="AD193" s="218"/>
      <c r="AE193" s="218"/>
      <c r="AF193" s="218"/>
      <c r="AG193" s="225"/>
      <c r="AH193" s="226"/>
      <c r="AI193" s="226"/>
      <c r="AJ193" s="226"/>
      <c r="AK193" s="226"/>
      <c r="AL193" s="226"/>
      <c r="AM193" s="226"/>
      <c r="AN193" s="226"/>
      <c r="AO193" s="227"/>
      <c r="AP193" s="231"/>
      <c r="AQ193" s="231"/>
      <c r="AR193" s="231"/>
      <c r="AS193" s="231"/>
      <c r="AT193" s="202"/>
      <c r="AU193" s="207"/>
      <c r="AV193" s="203"/>
      <c r="AW193" s="190"/>
      <c r="AX193" s="191"/>
      <c r="AY193" s="196"/>
      <c r="AZ193" s="197"/>
      <c r="BA193" s="190"/>
      <c r="BB193" s="191"/>
      <c r="BC193" s="202"/>
      <c r="BD193" s="203"/>
      <c r="BE193" s="202"/>
      <c r="BF193" s="203"/>
      <c r="BG193" s="202"/>
      <c r="BH193" s="207"/>
      <c r="BI193" s="203"/>
    </row>
    <row r="194" spans="2:61" ht="15.75" customHeight="1" thickTop="1" thickBot="1">
      <c r="B194" s="215"/>
      <c r="C194" s="216"/>
      <c r="D194" s="216"/>
      <c r="E194" s="216"/>
      <c r="F194" s="216"/>
      <c r="G194" s="216"/>
      <c r="H194" s="216"/>
      <c r="I194" s="216"/>
      <c r="J194" s="216"/>
      <c r="K194" s="216"/>
      <c r="L194" s="217"/>
      <c r="M194" s="192"/>
      <c r="N194" s="243"/>
      <c r="O194" s="243"/>
      <c r="P194" s="193"/>
      <c r="Q194" s="182"/>
      <c r="R194" s="182"/>
      <c r="S194" s="182"/>
      <c r="T194" s="182"/>
      <c r="U194" s="182"/>
      <c r="V194" s="182"/>
      <c r="W194" s="182"/>
      <c r="X194" s="182"/>
      <c r="Y194" s="182"/>
      <c r="Z194" s="182"/>
      <c r="AA194" s="182"/>
      <c r="AB194" s="182"/>
      <c r="AC194" s="218"/>
      <c r="AD194" s="218"/>
      <c r="AE194" s="218"/>
      <c r="AF194" s="218"/>
      <c r="AG194" s="228"/>
      <c r="AH194" s="229"/>
      <c r="AI194" s="229"/>
      <c r="AJ194" s="229"/>
      <c r="AK194" s="229"/>
      <c r="AL194" s="229"/>
      <c r="AM194" s="229"/>
      <c r="AN194" s="229"/>
      <c r="AO194" s="230"/>
      <c r="AP194" s="231"/>
      <c r="AQ194" s="231"/>
      <c r="AR194" s="231"/>
      <c r="AS194" s="231"/>
      <c r="AT194" s="204"/>
      <c r="AU194" s="208"/>
      <c r="AV194" s="205"/>
      <c r="AW194" s="192"/>
      <c r="AX194" s="193"/>
      <c r="AY194" s="198"/>
      <c r="AZ194" s="199"/>
      <c r="BA194" s="192"/>
      <c r="BB194" s="193"/>
      <c r="BC194" s="204"/>
      <c r="BD194" s="205"/>
      <c r="BE194" s="204"/>
      <c r="BF194" s="205"/>
      <c r="BG194" s="204"/>
      <c r="BH194" s="208"/>
      <c r="BI194" s="205"/>
    </row>
    <row r="195" spans="2:61" ht="15.75" customHeight="1" thickTop="1" thickBot="1">
      <c r="B195" s="209"/>
      <c r="C195" s="210"/>
      <c r="D195" s="210"/>
      <c r="E195" s="210"/>
      <c r="F195" s="210"/>
      <c r="G195" s="210"/>
      <c r="H195" s="210"/>
      <c r="I195" s="210"/>
      <c r="J195" s="210"/>
      <c r="K195" s="210"/>
      <c r="L195" s="211"/>
      <c r="M195" s="194"/>
      <c r="N195" s="219"/>
      <c r="O195" s="219"/>
      <c r="P195" s="195"/>
      <c r="Q195" s="218"/>
      <c r="R195" s="218"/>
      <c r="S195" s="218"/>
      <c r="T195" s="218"/>
      <c r="U195" s="218"/>
      <c r="V195" s="218"/>
      <c r="W195" s="218"/>
      <c r="X195" s="218"/>
      <c r="Y195" s="218"/>
      <c r="Z195" s="218"/>
      <c r="AA195" s="218"/>
      <c r="AB195" s="218"/>
      <c r="AC195" s="218"/>
      <c r="AD195" s="218"/>
      <c r="AE195" s="218"/>
      <c r="AF195" s="218"/>
      <c r="AG195" s="222" t="s">
        <v>152</v>
      </c>
      <c r="AH195" s="223"/>
      <c r="AI195" s="223"/>
      <c r="AJ195" s="223"/>
      <c r="AK195" s="223"/>
      <c r="AL195" s="223"/>
      <c r="AM195" s="223"/>
      <c r="AN195" s="223"/>
      <c r="AO195" s="224"/>
      <c r="AP195" s="231" t="s">
        <v>184</v>
      </c>
      <c r="AQ195" s="231"/>
      <c r="AR195" s="231"/>
      <c r="AS195" s="231"/>
      <c r="AT195" s="200">
        <f>AY195+'19.02'!AT195:AV197</f>
        <v>3</v>
      </c>
      <c r="AU195" s="206"/>
      <c r="AV195" s="201"/>
      <c r="AW195" s="188">
        <f>'19.02'!BG195</f>
        <v>3</v>
      </c>
      <c r="AX195" s="189"/>
      <c r="AY195" s="194"/>
      <c r="AZ195" s="195"/>
      <c r="BA195" s="188"/>
      <c r="BB195" s="189"/>
      <c r="BC195" s="200">
        <f>BA195+'19.02'!BC195*0</f>
        <v>0</v>
      </c>
      <c r="BD195" s="201"/>
      <c r="BE195" s="200">
        <f>BA195+'19.02'!BE195</f>
        <v>0</v>
      </c>
      <c r="BF195" s="201"/>
      <c r="BG195" s="200">
        <f>AW195+AY195-BA195</f>
        <v>3</v>
      </c>
      <c r="BH195" s="206"/>
      <c r="BI195" s="201"/>
    </row>
    <row r="196" spans="2:61" ht="15.75" customHeight="1" thickTop="1" thickBot="1">
      <c r="B196" s="212"/>
      <c r="C196" s="213"/>
      <c r="D196" s="213"/>
      <c r="E196" s="213"/>
      <c r="F196" s="213"/>
      <c r="G196" s="213"/>
      <c r="H196" s="213"/>
      <c r="I196" s="213"/>
      <c r="J196" s="213"/>
      <c r="K196" s="213"/>
      <c r="L196" s="214"/>
      <c r="M196" s="196"/>
      <c r="N196" s="220"/>
      <c r="O196" s="220"/>
      <c r="P196" s="197"/>
      <c r="Q196" s="218"/>
      <c r="R196" s="218"/>
      <c r="S196" s="218"/>
      <c r="T196" s="218"/>
      <c r="U196" s="218"/>
      <c r="V196" s="218"/>
      <c r="W196" s="218"/>
      <c r="X196" s="218"/>
      <c r="Y196" s="218"/>
      <c r="Z196" s="218"/>
      <c r="AA196" s="218"/>
      <c r="AB196" s="218"/>
      <c r="AC196" s="218"/>
      <c r="AD196" s="218"/>
      <c r="AE196" s="218"/>
      <c r="AF196" s="218"/>
      <c r="AG196" s="225"/>
      <c r="AH196" s="226"/>
      <c r="AI196" s="226"/>
      <c r="AJ196" s="226"/>
      <c r="AK196" s="226"/>
      <c r="AL196" s="226"/>
      <c r="AM196" s="226"/>
      <c r="AN196" s="226"/>
      <c r="AO196" s="227"/>
      <c r="AP196" s="231"/>
      <c r="AQ196" s="231"/>
      <c r="AR196" s="231"/>
      <c r="AS196" s="231"/>
      <c r="AT196" s="202"/>
      <c r="AU196" s="207"/>
      <c r="AV196" s="203"/>
      <c r="AW196" s="190"/>
      <c r="AX196" s="191"/>
      <c r="AY196" s="196"/>
      <c r="AZ196" s="197"/>
      <c r="BA196" s="190"/>
      <c r="BB196" s="191"/>
      <c r="BC196" s="202"/>
      <c r="BD196" s="203"/>
      <c r="BE196" s="202"/>
      <c r="BF196" s="203"/>
      <c r="BG196" s="202"/>
      <c r="BH196" s="207"/>
      <c r="BI196" s="203"/>
    </row>
    <row r="197" spans="2:61" ht="15.75" customHeight="1" thickTop="1" thickBot="1">
      <c r="B197" s="215"/>
      <c r="C197" s="216"/>
      <c r="D197" s="216"/>
      <c r="E197" s="216"/>
      <c r="F197" s="216"/>
      <c r="G197" s="216"/>
      <c r="H197" s="216"/>
      <c r="I197" s="216"/>
      <c r="J197" s="216"/>
      <c r="K197" s="216"/>
      <c r="L197" s="217"/>
      <c r="M197" s="198"/>
      <c r="N197" s="221"/>
      <c r="O197" s="221"/>
      <c r="P197" s="199"/>
      <c r="Q197" s="218"/>
      <c r="R197" s="218"/>
      <c r="S197" s="218"/>
      <c r="T197" s="218"/>
      <c r="U197" s="218"/>
      <c r="V197" s="218"/>
      <c r="W197" s="218"/>
      <c r="X197" s="218"/>
      <c r="Y197" s="218"/>
      <c r="Z197" s="218"/>
      <c r="AA197" s="218"/>
      <c r="AB197" s="218"/>
      <c r="AC197" s="218"/>
      <c r="AD197" s="218"/>
      <c r="AE197" s="218"/>
      <c r="AF197" s="218"/>
      <c r="AG197" s="228"/>
      <c r="AH197" s="229"/>
      <c r="AI197" s="229"/>
      <c r="AJ197" s="229"/>
      <c r="AK197" s="229"/>
      <c r="AL197" s="229"/>
      <c r="AM197" s="229"/>
      <c r="AN197" s="229"/>
      <c r="AO197" s="230"/>
      <c r="AP197" s="231"/>
      <c r="AQ197" s="231"/>
      <c r="AR197" s="231"/>
      <c r="AS197" s="231"/>
      <c r="AT197" s="204"/>
      <c r="AU197" s="208"/>
      <c r="AV197" s="205"/>
      <c r="AW197" s="192"/>
      <c r="AX197" s="193"/>
      <c r="AY197" s="198"/>
      <c r="AZ197" s="199"/>
      <c r="BA197" s="192"/>
      <c r="BB197" s="193"/>
      <c r="BC197" s="204"/>
      <c r="BD197" s="205"/>
      <c r="BE197" s="204"/>
      <c r="BF197" s="205"/>
      <c r="BG197" s="204"/>
      <c r="BH197" s="208"/>
      <c r="BI197" s="205"/>
    </row>
    <row r="198" spans="2:61" ht="15.75" customHeight="1" thickTop="1" thickBot="1">
      <c r="B198" s="209"/>
      <c r="C198" s="210"/>
      <c r="D198" s="210"/>
      <c r="E198" s="210"/>
      <c r="F198" s="210"/>
      <c r="G198" s="210"/>
      <c r="H198" s="210"/>
      <c r="I198" s="210"/>
      <c r="J198" s="210"/>
      <c r="K198" s="210"/>
      <c r="L198" s="211"/>
      <c r="M198" s="218"/>
      <c r="N198" s="218"/>
      <c r="O198" s="218"/>
      <c r="P198" s="218"/>
      <c r="Q198" s="218"/>
      <c r="R198" s="218"/>
      <c r="S198" s="218"/>
      <c r="T198" s="218"/>
      <c r="U198" s="232"/>
      <c r="V198" s="233"/>
      <c r="W198" s="233"/>
      <c r="X198" s="234"/>
      <c r="Y198" s="232"/>
      <c r="Z198" s="233"/>
      <c r="AA198" s="233"/>
      <c r="AB198" s="234"/>
      <c r="AC198" s="218"/>
      <c r="AD198" s="218"/>
      <c r="AE198" s="218"/>
      <c r="AF198" s="218"/>
      <c r="AG198" s="222" t="s">
        <v>153</v>
      </c>
      <c r="AH198" s="223"/>
      <c r="AI198" s="223"/>
      <c r="AJ198" s="223"/>
      <c r="AK198" s="223"/>
      <c r="AL198" s="223"/>
      <c r="AM198" s="223"/>
      <c r="AN198" s="223"/>
      <c r="AO198" s="224"/>
      <c r="AP198" s="231" t="s">
        <v>184</v>
      </c>
      <c r="AQ198" s="231"/>
      <c r="AR198" s="231"/>
      <c r="AS198" s="231"/>
      <c r="AT198" s="200">
        <f>AY198+'19.02'!AT198:AV200</f>
        <v>4</v>
      </c>
      <c r="AU198" s="206"/>
      <c r="AV198" s="201"/>
      <c r="AW198" s="188">
        <f>'19.02'!BG198</f>
        <v>4</v>
      </c>
      <c r="AX198" s="189"/>
      <c r="AY198" s="194"/>
      <c r="AZ198" s="195"/>
      <c r="BA198" s="188"/>
      <c r="BB198" s="189"/>
      <c r="BC198" s="200">
        <f>BA198+'19.02'!BC198</f>
        <v>0</v>
      </c>
      <c r="BD198" s="201"/>
      <c r="BE198" s="200">
        <f>BA198+'19.02'!BE198</f>
        <v>0</v>
      </c>
      <c r="BF198" s="201"/>
      <c r="BG198" s="200">
        <f>AW198+AY198-BA198</f>
        <v>4</v>
      </c>
      <c r="BH198" s="206"/>
      <c r="BI198" s="201"/>
    </row>
    <row r="199" spans="2:61" ht="15.75" customHeight="1" thickTop="1" thickBot="1">
      <c r="B199" s="212"/>
      <c r="C199" s="213"/>
      <c r="D199" s="213"/>
      <c r="E199" s="213"/>
      <c r="F199" s="213"/>
      <c r="G199" s="213"/>
      <c r="H199" s="213"/>
      <c r="I199" s="213"/>
      <c r="J199" s="213"/>
      <c r="K199" s="213"/>
      <c r="L199" s="214"/>
      <c r="M199" s="218"/>
      <c r="N199" s="218"/>
      <c r="O199" s="218"/>
      <c r="P199" s="218"/>
      <c r="Q199" s="218"/>
      <c r="R199" s="218"/>
      <c r="S199" s="218"/>
      <c r="T199" s="218"/>
      <c r="U199" s="235"/>
      <c r="V199" s="236"/>
      <c r="W199" s="236"/>
      <c r="X199" s="237"/>
      <c r="Y199" s="235"/>
      <c r="Z199" s="236"/>
      <c r="AA199" s="236"/>
      <c r="AB199" s="237"/>
      <c r="AC199" s="218"/>
      <c r="AD199" s="218"/>
      <c r="AE199" s="218"/>
      <c r="AF199" s="218"/>
      <c r="AG199" s="225"/>
      <c r="AH199" s="226"/>
      <c r="AI199" s="226"/>
      <c r="AJ199" s="226"/>
      <c r="AK199" s="226"/>
      <c r="AL199" s="226"/>
      <c r="AM199" s="226"/>
      <c r="AN199" s="226"/>
      <c r="AO199" s="227"/>
      <c r="AP199" s="231"/>
      <c r="AQ199" s="231"/>
      <c r="AR199" s="231"/>
      <c r="AS199" s="231"/>
      <c r="AT199" s="202"/>
      <c r="AU199" s="207"/>
      <c r="AV199" s="203"/>
      <c r="AW199" s="190"/>
      <c r="AX199" s="191"/>
      <c r="AY199" s="196"/>
      <c r="AZ199" s="197"/>
      <c r="BA199" s="190"/>
      <c r="BB199" s="191"/>
      <c r="BC199" s="202"/>
      <c r="BD199" s="203"/>
      <c r="BE199" s="202"/>
      <c r="BF199" s="203"/>
      <c r="BG199" s="202"/>
      <c r="BH199" s="207"/>
      <c r="BI199" s="203"/>
    </row>
    <row r="200" spans="2:61" ht="15.75" customHeight="1" thickTop="1" thickBot="1">
      <c r="B200" s="215"/>
      <c r="C200" s="216"/>
      <c r="D200" s="216"/>
      <c r="E200" s="216"/>
      <c r="F200" s="216"/>
      <c r="G200" s="216"/>
      <c r="H200" s="216"/>
      <c r="I200" s="216"/>
      <c r="J200" s="216"/>
      <c r="K200" s="216"/>
      <c r="L200" s="217"/>
      <c r="M200" s="218"/>
      <c r="N200" s="218"/>
      <c r="O200" s="218"/>
      <c r="P200" s="218"/>
      <c r="Q200" s="218"/>
      <c r="R200" s="218"/>
      <c r="S200" s="218"/>
      <c r="T200" s="218"/>
      <c r="U200" s="238"/>
      <c r="V200" s="239"/>
      <c r="W200" s="239"/>
      <c r="X200" s="240"/>
      <c r="Y200" s="238"/>
      <c r="Z200" s="239"/>
      <c r="AA200" s="239"/>
      <c r="AB200" s="240"/>
      <c r="AC200" s="218"/>
      <c r="AD200" s="218"/>
      <c r="AE200" s="218"/>
      <c r="AF200" s="218"/>
      <c r="AG200" s="228"/>
      <c r="AH200" s="229"/>
      <c r="AI200" s="229"/>
      <c r="AJ200" s="229"/>
      <c r="AK200" s="229"/>
      <c r="AL200" s="229"/>
      <c r="AM200" s="229"/>
      <c r="AN200" s="229"/>
      <c r="AO200" s="230"/>
      <c r="AP200" s="231"/>
      <c r="AQ200" s="231"/>
      <c r="AR200" s="231"/>
      <c r="AS200" s="231"/>
      <c r="AT200" s="204"/>
      <c r="AU200" s="208"/>
      <c r="AV200" s="205"/>
      <c r="AW200" s="192"/>
      <c r="AX200" s="193"/>
      <c r="AY200" s="198"/>
      <c r="AZ200" s="199"/>
      <c r="BA200" s="192"/>
      <c r="BB200" s="193"/>
      <c r="BC200" s="204"/>
      <c r="BD200" s="205"/>
      <c r="BE200" s="204"/>
      <c r="BF200" s="205"/>
      <c r="BG200" s="204"/>
      <c r="BH200" s="208"/>
      <c r="BI200" s="205"/>
    </row>
    <row r="201" spans="2:61" ht="15.75" customHeight="1" thickTop="1" thickBot="1">
      <c r="B201" s="209"/>
      <c r="C201" s="210"/>
      <c r="D201" s="210"/>
      <c r="E201" s="210"/>
      <c r="F201" s="210"/>
      <c r="G201" s="210"/>
      <c r="H201" s="210"/>
      <c r="I201" s="210"/>
      <c r="J201" s="210"/>
      <c r="K201" s="210"/>
      <c r="L201" s="211"/>
      <c r="M201" s="182"/>
      <c r="N201" s="182"/>
      <c r="O201" s="182"/>
      <c r="P201" s="182"/>
      <c r="Q201" s="218"/>
      <c r="R201" s="218"/>
      <c r="S201" s="218"/>
      <c r="T201" s="218"/>
      <c r="U201" s="194"/>
      <c r="V201" s="219"/>
      <c r="W201" s="219"/>
      <c r="X201" s="195"/>
      <c r="Y201" s="182"/>
      <c r="Z201" s="182"/>
      <c r="AA201" s="182"/>
      <c r="AB201" s="182"/>
      <c r="AC201" s="218"/>
      <c r="AD201" s="218"/>
      <c r="AE201" s="218"/>
      <c r="AF201" s="218"/>
      <c r="AG201" s="222" t="s">
        <v>154</v>
      </c>
      <c r="AH201" s="223"/>
      <c r="AI201" s="223"/>
      <c r="AJ201" s="223"/>
      <c r="AK201" s="223"/>
      <c r="AL201" s="223"/>
      <c r="AM201" s="223"/>
      <c r="AN201" s="223"/>
      <c r="AO201" s="224"/>
      <c r="AP201" s="231" t="s">
        <v>184</v>
      </c>
      <c r="AQ201" s="231"/>
      <c r="AR201" s="231"/>
      <c r="AS201" s="231"/>
      <c r="AT201" s="200">
        <f>AY201+'19.02'!AT201:AV203</f>
        <v>0</v>
      </c>
      <c r="AU201" s="206"/>
      <c r="AV201" s="201"/>
      <c r="AW201" s="188">
        <f>'19.02'!BG201</f>
        <v>0</v>
      </c>
      <c r="AX201" s="189"/>
      <c r="AY201" s="194"/>
      <c r="AZ201" s="195"/>
      <c r="BA201" s="188"/>
      <c r="BB201" s="189"/>
      <c r="BC201" s="200">
        <f>BA201+'19.02'!BC201</f>
        <v>0</v>
      </c>
      <c r="BD201" s="201"/>
      <c r="BE201" s="200">
        <f>BA201+'19.02'!BE201</f>
        <v>0</v>
      </c>
      <c r="BF201" s="201"/>
      <c r="BG201" s="200">
        <f>AW201+AY201-BA201</f>
        <v>0</v>
      </c>
      <c r="BH201" s="206"/>
      <c r="BI201" s="201"/>
    </row>
    <row r="202" spans="2:61" ht="15.75" customHeight="1" thickTop="1" thickBot="1">
      <c r="B202" s="212"/>
      <c r="C202" s="213"/>
      <c r="D202" s="213"/>
      <c r="E202" s="213"/>
      <c r="F202" s="213"/>
      <c r="G202" s="213"/>
      <c r="H202" s="213"/>
      <c r="I202" s="213"/>
      <c r="J202" s="213"/>
      <c r="K202" s="213"/>
      <c r="L202" s="214"/>
      <c r="M202" s="182"/>
      <c r="N202" s="182"/>
      <c r="O202" s="182"/>
      <c r="P202" s="182"/>
      <c r="Q202" s="218"/>
      <c r="R202" s="218"/>
      <c r="S202" s="218"/>
      <c r="T202" s="218"/>
      <c r="U202" s="196"/>
      <c r="V202" s="220"/>
      <c r="W202" s="220"/>
      <c r="X202" s="197"/>
      <c r="Y202" s="182"/>
      <c r="Z202" s="182"/>
      <c r="AA202" s="182"/>
      <c r="AB202" s="182"/>
      <c r="AC202" s="218"/>
      <c r="AD202" s="218"/>
      <c r="AE202" s="218"/>
      <c r="AF202" s="218"/>
      <c r="AG202" s="225"/>
      <c r="AH202" s="226"/>
      <c r="AI202" s="226"/>
      <c r="AJ202" s="226"/>
      <c r="AK202" s="226"/>
      <c r="AL202" s="226"/>
      <c r="AM202" s="226"/>
      <c r="AN202" s="226"/>
      <c r="AO202" s="227"/>
      <c r="AP202" s="231"/>
      <c r="AQ202" s="231"/>
      <c r="AR202" s="231"/>
      <c r="AS202" s="231"/>
      <c r="AT202" s="202"/>
      <c r="AU202" s="207"/>
      <c r="AV202" s="203"/>
      <c r="AW202" s="190"/>
      <c r="AX202" s="191"/>
      <c r="AY202" s="196"/>
      <c r="AZ202" s="197"/>
      <c r="BA202" s="190"/>
      <c r="BB202" s="191"/>
      <c r="BC202" s="202"/>
      <c r="BD202" s="203"/>
      <c r="BE202" s="202"/>
      <c r="BF202" s="203"/>
      <c r="BG202" s="202"/>
      <c r="BH202" s="207"/>
      <c r="BI202" s="203"/>
    </row>
    <row r="203" spans="2:61" ht="15.75" customHeight="1" thickTop="1" thickBot="1">
      <c r="B203" s="215"/>
      <c r="C203" s="216"/>
      <c r="D203" s="216"/>
      <c r="E203" s="216"/>
      <c r="F203" s="216"/>
      <c r="G203" s="216"/>
      <c r="H203" s="216"/>
      <c r="I203" s="216"/>
      <c r="J203" s="216"/>
      <c r="K203" s="216"/>
      <c r="L203" s="217"/>
      <c r="M203" s="182"/>
      <c r="N203" s="182"/>
      <c r="O203" s="182"/>
      <c r="P203" s="182"/>
      <c r="Q203" s="218"/>
      <c r="R203" s="218"/>
      <c r="S203" s="218"/>
      <c r="T203" s="218"/>
      <c r="U203" s="198"/>
      <c r="V203" s="221"/>
      <c r="W203" s="221"/>
      <c r="X203" s="199"/>
      <c r="Y203" s="182"/>
      <c r="Z203" s="182"/>
      <c r="AA203" s="182"/>
      <c r="AB203" s="182"/>
      <c r="AC203" s="218"/>
      <c r="AD203" s="218"/>
      <c r="AE203" s="218"/>
      <c r="AF203" s="218"/>
      <c r="AG203" s="228"/>
      <c r="AH203" s="229"/>
      <c r="AI203" s="229"/>
      <c r="AJ203" s="229"/>
      <c r="AK203" s="229"/>
      <c r="AL203" s="229"/>
      <c r="AM203" s="229"/>
      <c r="AN203" s="229"/>
      <c r="AO203" s="230"/>
      <c r="AP203" s="231"/>
      <c r="AQ203" s="231"/>
      <c r="AR203" s="231"/>
      <c r="AS203" s="231"/>
      <c r="AT203" s="204"/>
      <c r="AU203" s="208"/>
      <c r="AV203" s="205"/>
      <c r="AW203" s="192"/>
      <c r="AX203" s="193"/>
      <c r="AY203" s="198"/>
      <c r="AZ203" s="199"/>
      <c r="BA203" s="192"/>
      <c r="BB203" s="193"/>
      <c r="BC203" s="204"/>
      <c r="BD203" s="205"/>
      <c r="BE203" s="204"/>
      <c r="BF203" s="205"/>
      <c r="BG203" s="204"/>
      <c r="BH203" s="208"/>
      <c r="BI203" s="205"/>
    </row>
    <row r="204" spans="2:61" ht="15.75" customHeight="1" thickTop="1" thickBot="1">
      <c r="B204" s="209"/>
      <c r="C204" s="210"/>
      <c r="D204" s="210"/>
      <c r="E204" s="210"/>
      <c r="F204" s="210"/>
      <c r="G204" s="210"/>
      <c r="H204" s="210"/>
      <c r="I204" s="210"/>
      <c r="J204" s="210"/>
      <c r="K204" s="210"/>
      <c r="L204" s="211"/>
      <c r="M204" s="218"/>
      <c r="N204" s="218"/>
      <c r="O204" s="218"/>
      <c r="P204" s="218"/>
      <c r="Q204" s="218"/>
      <c r="R204" s="218"/>
      <c r="S204" s="218"/>
      <c r="T204" s="218"/>
      <c r="U204" s="194"/>
      <c r="V204" s="219"/>
      <c r="W204" s="219"/>
      <c r="X204" s="195"/>
      <c r="Y204" s="218"/>
      <c r="Z204" s="218"/>
      <c r="AA204" s="218"/>
      <c r="AB204" s="218"/>
      <c r="AC204" s="218"/>
      <c r="AD204" s="218"/>
      <c r="AE204" s="218"/>
      <c r="AF204" s="218"/>
      <c r="AG204" s="222" t="s">
        <v>146</v>
      </c>
      <c r="AH204" s="223"/>
      <c r="AI204" s="223"/>
      <c r="AJ204" s="223"/>
      <c r="AK204" s="223"/>
      <c r="AL204" s="223"/>
      <c r="AM204" s="223"/>
      <c r="AN204" s="223"/>
      <c r="AO204" s="224"/>
      <c r="AP204" s="231" t="s">
        <v>184</v>
      </c>
      <c r="AQ204" s="231"/>
      <c r="AR204" s="231"/>
      <c r="AS204" s="231"/>
      <c r="AT204" s="200">
        <f>AY204+'19.02'!AT204:AV206</f>
        <v>0</v>
      </c>
      <c r="AU204" s="206"/>
      <c r="AV204" s="201"/>
      <c r="AW204" s="188">
        <f>'19.02'!BG204</f>
        <v>0</v>
      </c>
      <c r="AX204" s="189"/>
      <c r="AY204" s="194"/>
      <c r="AZ204" s="195"/>
      <c r="BA204" s="188"/>
      <c r="BB204" s="189"/>
      <c r="BC204" s="200">
        <f>BA204+'19.02'!BC204</f>
        <v>0</v>
      </c>
      <c r="BD204" s="201"/>
      <c r="BE204" s="200">
        <f>BA204+'19.02'!BE204</f>
        <v>0</v>
      </c>
      <c r="BF204" s="201"/>
      <c r="BG204" s="200">
        <f>AW204+AY204-BA204</f>
        <v>0</v>
      </c>
      <c r="BH204" s="206"/>
      <c r="BI204" s="201"/>
    </row>
    <row r="205" spans="2:61" ht="15.75" customHeight="1" thickTop="1" thickBot="1">
      <c r="B205" s="212"/>
      <c r="C205" s="213"/>
      <c r="D205" s="213"/>
      <c r="E205" s="213"/>
      <c r="F205" s="213"/>
      <c r="G205" s="213"/>
      <c r="H205" s="213"/>
      <c r="I205" s="213"/>
      <c r="J205" s="213"/>
      <c r="K205" s="213"/>
      <c r="L205" s="214"/>
      <c r="M205" s="218"/>
      <c r="N205" s="218"/>
      <c r="O205" s="218"/>
      <c r="P205" s="218"/>
      <c r="Q205" s="218"/>
      <c r="R205" s="218"/>
      <c r="S205" s="218"/>
      <c r="T205" s="218"/>
      <c r="U205" s="196"/>
      <c r="V205" s="220"/>
      <c r="W205" s="220"/>
      <c r="X205" s="197"/>
      <c r="Y205" s="218"/>
      <c r="Z205" s="218"/>
      <c r="AA205" s="218"/>
      <c r="AB205" s="218"/>
      <c r="AC205" s="218"/>
      <c r="AD205" s="218"/>
      <c r="AE205" s="218"/>
      <c r="AF205" s="218"/>
      <c r="AG205" s="225"/>
      <c r="AH205" s="226"/>
      <c r="AI205" s="226"/>
      <c r="AJ205" s="226"/>
      <c r="AK205" s="226"/>
      <c r="AL205" s="226"/>
      <c r="AM205" s="226"/>
      <c r="AN205" s="226"/>
      <c r="AO205" s="227"/>
      <c r="AP205" s="231"/>
      <c r="AQ205" s="231"/>
      <c r="AR205" s="231"/>
      <c r="AS205" s="231"/>
      <c r="AT205" s="202"/>
      <c r="AU205" s="207"/>
      <c r="AV205" s="203"/>
      <c r="AW205" s="190"/>
      <c r="AX205" s="191"/>
      <c r="AY205" s="196"/>
      <c r="AZ205" s="197"/>
      <c r="BA205" s="190"/>
      <c r="BB205" s="191"/>
      <c r="BC205" s="202"/>
      <c r="BD205" s="203"/>
      <c r="BE205" s="202"/>
      <c r="BF205" s="203"/>
      <c r="BG205" s="202"/>
      <c r="BH205" s="207"/>
      <c r="BI205" s="203"/>
    </row>
    <row r="206" spans="2:61" ht="15.75" customHeight="1" thickTop="1" thickBot="1">
      <c r="B206" s="215"/>
      <c r="C206" s="216"/>
      <c r="D206" s="216"/>
      <c r="E206" s="216"/>
      <c r="F206" s="216"/>
      <c r="G206" s="216"/>
      <c r="H206" s="216"/>
      <c r="I206" s="216"/>
      <c r="J206" s="216"/>
      <c r="K206" s="216"/>
      <c r="L206" s="217"/>
      <c r="M206" s="218"/>
      <c r="N206" s="218"/>
      <c r="O206" s="218"/>
      <c r="P206" s="218"/>
      <c r="Q206" s="218"/>
      <c r="R206" s="218"/>
      <c r="S206" s="218"/>
      <c r="T206" s="218"/>
      <c r="U206" s="198"/>
      <c r="V206" s="221"/>
      <c r="W206" s="221"/>
      <c r="X206" s="199"/>
      <c r="Y206" s="218"/>
      <c r="Z206" s="218"/>
      <c r="AA206" s="218"/>
      <c r="AB206" s="218"/>
      <c r="AC206" s="218"/>
      <c r="AD206" s="218"/>
      <c r="AE206" s="218"/>
      <c r="AF206" s="218"/>
      <c r="AG206" s="228"/>
      <c r="AH206" s="229"/>
      <c r="AI206" s="229"/>
      <c r="AJ206" s="229"/>
      <c r="AK206" s="229"/>
      <c r="AL206" s="229"/>
      <c r="AM206" s="229"/>
      <c r="AN206" s="229"/>
      <c r="AO206" s="230"/>
      <c r="AP206" s="231"/>
      <c r="AQ206" s="231"/>
      <c r="AR206" s="231"/>
      <c r="AS206" s="231"/>
      <c r="AT206" s="204"/>
      <c r="AU206" s="208"/>
      <c r="AV206" s="205"/>
      <c r="AW206" s="192"/>
      <c r="AX206" s="193"/>
      <c r="AY206" s="198"/>
      <c r="AZ206" s="199"/>
      <c r="BA206" s="192"/>
      <c r="BB206" s="193"/>
      <c r="BC206" s="204"/>
      <c r="BD206" s="205"/>
      <c r="BE206" s="204"/>
      <c r="BF206" s="205"/>
      <c r="BG206" s="204"/>
      <c r="BH206" s="208"/>
      <c r="BI206" s="205"/>
    </row>
    <row r="207" spans="2:61" ht="15.75" customHeight="1" thickTop="1" thickBot="1">
      <c r="B207" s="209"/>
      <c r="C207" s="210"/>
      <c r="D207" s="210"/>
      <c r="E207" s="210"/>
      <c r="F207" s="210"/>
      <c r="G207" s="210"/>
      <c r="H207" s="210"/>
      <c r="I207" s="210"/>
      <c r="J207" s="210"/>
      <c r="K207" s="210"/>
      <c r="L207" s="211"/>
      <c r="M207" s="218"/>
      <c r="N207" s="218"/>
      <c r="O207" s="218"/>
      <c r="P207" s="218"/>
      <c r="Q207" s="218"/>
      <c r="R207" s="218"/>
      <c r="S207" s="218"/>
      <c r="T207" s="218"/>
      <c r="U207" s="194"/>
      <c r="V207" s="219"/>
      <c r="W207" s="219"/>
      <c r="X207" s="195"/>
      <c r="Y207" s="218"/>
      <c r="Z207" s="218"/>
      <c r="AA207" s="218"/>
      <c r="AB207" s="218"/>
      <c r="AC207" s="218"/>
      <c r="AD207" s="218"/>
      <c r="AE207" s="218"/>
      <c r="AF207" s="218"/>
      <c r="AG207" s="222" t="s">
        <v>155</v>
      </c>
      <c r="AH207" s="223"/>
      <c r="AI207" s="223"/>
      <c r="AJ207" s="223"/>
      <c r="AK207" s="223"/>
      <c r="AL207" s="223"/>
      <c r="AM207" s="223"/>
      <c r="AN207" s="223"/>
      <c r="AO207" s="224"/>
      <c r="AP207" s="231"/>
      <c r="AQ207" s="231"/>
      <c r="AR207" s="231"/>
      <c r="AS207" s="231"/>
      <c r="AT207" s="200">
        <f>AY207+'19.02'!AT207:AV209</f>
        <v>0</v>
      </c>
      <c r="AU207" s="206"/>
      <c r="AV207" s="201"/>
      <c r="AW207" s="188">
        <f>'19.02'!BG207</f>
        <v>0</v>
      </c>
      <c r="AX207" s="189"/>
      <c r="AY207" s="194"/>
      <c r="AZ207" s="195"/>
      <c r="BA207" s="188"/>
      <c r="BB207" s="189"/>
      <c r="BC207" s="200">
        <f>BA207+'19.02'!BC207</f>
        <v>0</v>
      </c>
      <c r="BD207" s="201"/>
      <c r="BE207" s="200">
        <f>BA207+'19.02'!BE207</f>
        <v>0</v>
      </c>
      <c r="BF207" s="201"/>
      <c r="BG207" s="200">
        <f>AW207+AY207-BA207</f>
        <v>0</v>
      </c>
      <c r="BH207" s="206"/>
      <c r="BI207" s="201"/>
    </row>
    <row r="208" spans="2:61" ht="15.75" customHeight="1" thickTop="1" thickBot="1">
      <c r="B208" s="212"/>
      <c r="C208" s="213"/>
      <c r="D208" s="213"/>
      <c r="E208" s="213"/>
      <c r="F208" s="213"/>
      <c r="G208" s="213"/>
      <c r="H208" s="213"/>
      <c r="I208" s="213"/>
      <c r="J208" s="213"/>
      <c r="K208" s="213"/>
      <c r="L208" s="214"/>
      <c r="M208" s="218"/>
      <c r="N208" s="218"/>
      <c r="O208" s="218"/>
      <c r="P208" s="218"/>
      <c r="Q208" s="218"/>
      <c r="R208" s="218"/>
      <c r="S208" s="218"/>
      <c r="T208" s="218"/>
      <c r="U208" s="196"/>
      <c r="V208" s="220"/>
      <c r="W208" s="220"/>
      <c r="X208" s="197"/>
      <c r="Y208" s="218"/>
      <c r="Z208" s="218"/>
      <c r="AA208" s="218"/>
      <c r="AB208" s="218"/>
      <c r="AC208" s="218"/>
      <c r="AD208" s="218"/>
      <c r="AE208" s="218"/>
      <c r="AF208" s="218"/>
      <c r="AG208" s="225"/>
      <c r="AH208" s="226"/>
      <c r="AI208" s="226"/>
      <c r="AJ208" s="226"/>
      <c r="AK208" s="226"/>
      <c r="AL208" s="226"/>
      <c r="AM208" s="226"/>
      <c r="AN208" s="226"/>
      <c r="AO208" s="227"/>
      <c r="AP208" s="231"/>
      <c r="AQ208" s="231"/>
      <c r="AR208" s="231"/>
      <c r="AS208" s="231"/>
      <c r="AT208" s="202"/>
      <c r="AU208" s="207"/>
      <c r="AV208" s="203"/>
      <c r="AW208" s="190"/>
      <c r="AX208" s="191"/>
      <c r="AY208" s="196"/>
      <c r="AZ208" s="197"/>
      <c r="BA208" s="190"/>
      <c r="BB208" s="191"/>
      <c r="BC208" s="202"/>
      <c r="BD208" s="203"/>
      <c r="BE208" s="202"/>
      <c r="BF208" s="203"/>
      <c r="BG208" s="202"/>
      <c r="BH208" s="207"/>
      <c r="BI208" s="203"/>
    </row>
    <row r="209" spans="2:61" ht="15.75" customHeight="1" thickTop="1" thickBot="1">
      <c r="B209" s="215"/>
      <c r="C209" s="216"/>
      <c r="D209" s="216"/>
      <c r="E209" s="216"/>
      <c r="F209" s="216"/>
      <c r="G209" s="216"/>
      <c r="H209" s="216"/>
      <c r="I209" s="216"/>
      <c r="J209" s="216"/>
      <c r="K209" s="216"/>
      <c r="L209" s="217"/>
      <c r="M209" s="218"/>
      <c r="N209" s="218"/>
      <c r="O209" s="218"/>
      <c r="P209" s="218"/>
      <c r="Q209" s="218"/>
      <c r="R209" s="218"/>
      <c r="S209" s="218"/>
      <c r="T209" s="218"/>
      <c r="U209" s="198"/>
      <c r="V209" s="221"/>
      <c r="W209" s="221"/>
      <c r="X209" s="199"/>
      <c r="Y209" s="218"/>
      <c r="Z209" s="218"/>
      <c r="AA209" s="218"/>
      <c r="AB209" s="218"/>
      <c r="AC209" s="218"/>
      <c r="AD209" s="218"/>
      <c r="AE209" s="218"/>
      <c r="AF209" s="218"/>
      <c r="AG209" s="228"/>
      <c r="AH209" s="229"/>
      <c r="AI209" s="229"/>
      <c r="AJ209" s="229"/>
      <c r="AK209" s="229"/>
      <c r="AL209" s="229"/>
      <c r="AM209" s="229"/>
      <c r="AN209" s="229"/>
      <c r="AO209" s="230"/>
      <c r="AP209" s="231"/>
      <c r="AQ209" s="231"/>
      <c r="AR209" s="231"/>
      <c r="AS209" s="231"/>
      <c r="AT209" s="204"/>
      <c r="AU209" s="208"/>
      <c r="AV209" s="205"/>
      <c r="AW209" s="192"/>
      <c r="AX209" s="193"/>
      <c r="AY209" s="198"/>
      <c r="AZ209" s="199"/>
      <c r="BA209" s="192"/>
      <c r="BB209" s="193"/>
      <c r="BC209" s="204"/>
      <c r="BD209" s="205"/>
      <c r="BE209" s="204"/>
      <c r="BF209" s="205"/>
      <c r="BG209" s="204"/>
      <c r="BH209" s="208"/>
      <c r="BI209" s="205"/>
    </row>
    <row r="210" spans="2:61" ht="16.5" customHeight="1" thickTop="1" thickBot="1">
      <c r="B210" s="183" t="s">
        <v>64</v>
      </c>
      <c r="C210" s="183"/>
      <c r="D210" s="183"/>
      <c r="E210" s="183"/>
      <c r="F210" s="183"/>
      <c r="G210" s="183"/>
      <c r="H210" s="183"/>
      <c r="I210" s="183"/>
      <c r="J210" s="183"/>
      <c r="K210" s="183"/>
      <c r="L210" s="183"/>
      <c r="M210" s="183"/>
      <c r="N210" s="183"/>
      <c r="O210" s="183"/>
      <c r="P210" s="183"/>
      <c r="Q210" s="183"/>
      <c r="R210" s="183"/>
      <c r="S210" s="183"/>
      <c r="T210" s="183"/>
      <c r="U210" s="183"/>
      <c r="V210" s="183"/>
      <c r="W210" s="183"/>
      <c r="X210" s="183"/>
      <c r="Y210" s="183"/>
      <c r="Z210" s="183"/>
      <c r="AA210" s="183"/>
      <c r="AB210" s="183"/>
      <c r="AC210" s="183"/>
      <c r="AD210" s="183"/>
      <c r="AE210" s="183"/>
      <c r="AF210" s="183"/>
      <c r="AG210" s="183"/>
      <c r="AH210" s="183"/>
      <c r="AI210" s="183"/>
      <c r="AJ210" s="183"/>
      <c r="AK210" s="183"/>
      <c r="AL210" s="183"/>
      <c r="AM210" s="183"/>
      <c r="AN210" s="183"/>
      <c r="AO210" s="183"/>
      <c r="AP210" s="183"/>
      <c r="AQ210" s="183"/>
      <c r="AR210" s="183"/>
      <c r="AS210" s="183"/>
      <c r="AT210" s="183"/>
      <c r="AU210" s="183"/>
      <c r="AV210" s="183"/>
      <c r="AW210" s="183"/>
      <c r="AX210" s="183"/>
      <c r="AY210" s="183"/>
      <c r="AZ210" s="183"/>
      <c r="BA210" s="183"/>
      <c r="BB210" s="183"/>
      <c r="BC210" s="183"/>
      <c r="BD210" s="183"/>
      <c r="BE210" s="183"/>
      <c r="BF210" s="183"/>
      <c r="BG210" s="183"/>
      <c r="BH210" s="183"/>
      <c r="BI210" s="183"/>
    </row>
    <row r="211" spans="2:61" ht="16.5" customHeight="1" thickTop="1" thickBot="1">
      <c r="B211" s="183"/>
      <c r="C211" s="183"/>
      <c r="D211" s="183"/>
      <c r="E211" s="183"/>
      <c r="F211" s="183"/>
      <c r="G211" s="183"/>
      <c r="H211" s="183"/>
      <c r="I211" s="183"/>
      <c r="J211" s="183"/>
      <c r="K211" s="183"/>
      <c r="L211" s="183"/>
      <c r="M211" s="183"/>
      <c r="N211" s="183"/>
      <c r="O211" s="183"/>
      <c r="P211" s="183"/>
      <c r="Q211" s="183"/>
      <c r="R211" s="183"/>
      <c r="S211" s="183"/>
      <c r="T211" s="183"/>
      <c r="U211" s="183"/>
      <c r="V211" s="183"/>
      <c r="W211" s="183"/>
      <c r="X211" s="183"/>
      <c r="Y211" s="183"/>
      <c r="Z211" s="183"/>
      <c r="AA211" s="183"/>
      <c r="AB211" s="183"/>
      <c r="AC211" s="183"/>
      <c r="AD211" s="183"/>
      <c r="AE211" s="183"/>
      <c r="AF211" s="183"/>
      <c r="AG211" s="183"/>
      <c r="AH211" s="183"/>
      <c r="AI211" s="183"/>
      <c r="AJ211" s="183"/>
      <c r="AK211" s="183"/>
      <c r="AL211" s="183"/>
      <c r="AM211" s="183"/>
      <c r="AN211" s="183"/>
      <c r="AO211" s="183"/>
      <c r="AP211" s="183"/>
      <c r="AQ211" s="183"/>
      <c r="AR211" s="183"/>
      <c r="AS211" s="183"/>
      <c r="AT211" s="183"/>
      <c r="AU211" s="183"/>
      <c r="AV211" s="183"/>
      <c r="AW211" s="183"/>
      <c r="AX211" s="183"/>
      <c r="AY211" s="183"/>
      <c r="AZ211" s="183"/>
      <c r="BA211" s="183"/>
      <c r="BB211" s="183"/>
      <c r="BC211" s="183"/>
      <c r="BD211" s="183"/>
      <c r="BE211" s="183"/>
      <c r="BF211" s="183"/>
      <c r="BG211" s="183"/>
      <c r="BH211" s="183"/>
      <c r="BI211" s="183"/>
    </row>
    <row r="212" spans="2:61" ht="16.5" customHeight="1" thickTop="1" thickBot="1">
      <c r="B212" s="183"/>
      <c r="C212" s="183"/>
      <c r="D212" s="183"/>
      <c r="E212" s="183"/>
      <c r="F212" s="183"/>
      <c r="G212" s="183"/>
      <c r="H212" s="183"/>
      <c r="I212" s="183"/>
      <c r="J212" s="183"/>
      <c r="K212" s="183"/>
      <c r="L212" s="183"/>
      <c r="M212" s="183"/>
      <c r="N212" s="183"/>
      <c r="O212" s="183"/>
      <c r="P212" s="183"/>
      <c r="Q212" s="183"/>
      <c r="R212" s="183"/>
      <c r="S212" s="183"/>
      <c r="T212" s="183"/>
      <c r="U212" s="183"/>
      <c r="V212" s="183"/>
      <c r="W212" s="183"/>
      <c r="X212" s="183"/>
      <c r="Y212" s="183"/>
      <c r="Z212" s="183"/>
      <c r="AA212" s="183"/>
      <c r="AB212" s="183"/>
      <c r="AC212" s="183"/>
      <c r="AD212" s="183"/>
      <c r="AE212" s="183"/>
      <c r="AF212" s="183"/>
      <c r="AG212" s="183"/>
      <c r="AH212" s="183"/>
      <c r="AI212" s="183"/>
      <c r="AJ212" s="183"/>
      <c r="AK212" s="183"/>
      <c r="AL212" s="183"/>
      <c r="AM212" s="183"/>
      <c r="AN212" s="183"/>
      <c r="AO212" s="183"/>
      <c r="AP212" s="183"/>
      <c r="AQ212" s="183"/>
      <c r="AR212" s="183"/>
      <c r="AS212" s="183"/>
      <c r="AT212" s="183"/>
      <c r="AU212" s="183"/>
      <c r="AV212" s="183"/>
      <c r="AW212" s="183"/>
      <c r="AX212" s="183"/>
      <c r="AY212" s="183"/>
      <c r="AZ212" s="183"/>
      <c r="BA212" s="183"/>
      <c r="BB212" s="183"/>
      <c r="BC212" s="183"/>
      <c r="BD212" s="183"/>
      <c r="BE212" s="183"/>
      <c r="BF212" s="183"/>
      <c r="BG212" s="183"/>
      <c r="BH212" s="183"/>
      <c r="BI212" s="183"/>
    </row>
    <row r="213" spans="2:61" ht="16.5" customHeight="1" thickTop="1" thickBot="1">
      <c r="B213" s="183"/>
      <c r="C213" s="183"/>
      <c r="D213" s="183"/>
      <c r="E213" s="183"/>
      <c r="F213" s="183"/>
      <c r="G213" s="183"/>
      <c r="H213" s="183"/>
      <c r="I213" s="183"/>
      <c r="J213" s="183"/>
      <c r="K213" s="183"/>
      <c r="L213" s="183"/>
      <c r="M213" s="183"/>
      <c r="N213" s="183"/>
      <c r="O213" s="183"/>
      <c r="P213" s="183"/>
      <c r="Q213" s="183"/>
      <c r="R213" s="183"/>
      <c r="S213" s="183"/>
      <c r="T213" s="183"/>
      <c r="U213" s="183"/>
      <c r="V213" s="183"/>
      <c r="W213" s="183"/>
      <c r="X213" s="183"/>
      <c r="Y213" s="183"/>
      <c r="Z213" s="183"/>
      <c r="AA213" s="183"/>
      <c r="AB213" s="183"/>
      <c r="AC213" s="183"/>
      <c r="AD213" s="183"/>
      <c r="AE213" s="183"/>
      <c r="AF213" s="183"/>
      <c r="AG213" s="183"/>
      <c r="AH213" s="183"/>
      <c r="AI213" s="183"/>
      <c r="AJ213" s="183"/>
      <c r="AK213" s="183"/>
      <c r="AL213" s="183"/>
      <c r="AM213" s="183"/>
      <c r="AN213" s="183"/>
      <c r="AO213" s="183"/>
      <c r="AP213" s="183"/>
      <c r="AQ213" s="183"/>
      <c r="AR213" s="183"/>
      <c r="AS213" s="183"/>
      <c r="AT213" s="183"/>
      <c r="AU213" s="183"/>
      <c r="AV213" s="183"/>
      <c r="AW213" s="183"/>
      <c r="AX213" s="183"/>
      <c r="AY213" s="183"/>
      <c r="AZ213" s="183"/>
      <c r="BA213" s="183"/>
      <c r="BB213" s="183"/>
      <c r="BC213" s="183"/>
      <c r="BD213" s="183"/>
      <c r="BE213" s="183"/>
      <c r="BF213" s="183"/>
      <c r="BG213" s="183"/>
      <c r="BH213" s="183"/>
      <c r="BI213" s="183"/>
    </row>
    <row r="214" spans="2:61" ht="16.5" customHeight="1" thickTop="1" thickBot="1">
      <c r="B214" s="146"/>
      <c r="C214" s="146"/>
      <c r="D214" s="146"/>
      <c r="E214" s="146"/>
      <c r="F214" s="146"/>
      <c r="G214" s="146"/>
      <c r="H214" s="146"/>
      <c r="I214" s="146"/>
      <c r="J214" s="146"/>
      <c r="K214" s="146"/>
      <c r="L214" s="146"/>
      <c r="M214" s="146"/>
      <c r="N214" s="146"/>
      <c r="O214" s="146"/>
      <c r="P214" s="146"/>
      <c r="Q214" s="146"/>
      <c r="R214" s="146"/>
      <c r="S214" s="146"/>
      <c r="T214" s="146"/>
      <c r="U214" s="146"/>
      <c r="V214" s="146"/>
      <c r="W214" s="146"/>
      <c r="X214" s="146"/>
      <c r="Y214" s="146"/>
      <c r="Z214" s="146"/>
      <c r="AA214" s="146"/>
      <c r="AB214" s="146"/>
      <c r="AC214" s="146"/>
      <c r="AD214" s="146"/>
      <c r="AE214" s="146"/>
      <c r="AF214" s="146"/>
      <c r="AG214" s="146"/>
      <c r="AH214" s="146"/>
      <c r="AI214" s="146"/>
      <c r="AJ214" s="146"/>
      <c r="AK214" s="146"/>
      <c r="AL214" s="146"/>
      <c r="AM214" s="146"/>
      <c r="AN214" s="146"/>
      <c r="AO214" s="146"/>
      <c r="AP214" s="146"/>
      <c r="AQ214" s="146"/>
      <c r="AR214" s="146"/>
      <c r="AS214" s="146"/>
      <c r="AT214" s="146"/>
      <c r="AU214" s="146"/>
      <c r="AV214" s="146"/>
      <c r="AW214" s="146"/>
      <c r="AX214" s="146"/>
      <c r="AY214" s="146"/>
      <c r="AZ214" s="146"/>
      <c r="BA214" s="146"/>
      <c r="BB214" s="146"/>
      <c r="BC214" s="146"/>
      <c r="BD214" s="146"/>
      <c r="BE214" s="146"/>
      <c r="BF214" s="146"/>
      <c r="BG214" s="146"/>
      <c r="BH214" s="146"/>
      <c r="BI214" s="146"/>
    </row>
    <row r="215" spans="2:61" ht="16.5" customHeight="1" thickTop="1" thickBot="1">
      <c r="B215" s="146"/>
      <c r="C215" s="146"/>
      <c r="D215" s="146"/>
      <c r="E215" s="146"/>
      <c r="F215" s="146"/>
      <c r="G215" s="146"/>
      <c r="H215" s="146"/>
      <c r="I215" s="146"/>
      <c r="J215" s="146"/>
      <c r="K215" s="146"/>
      <c r="L215" s="146"/>
      <c r="M215" s="146"/>
      <c r="N215" s="146"/>
      <c r="O215" s="146"/>
      <c r="P215" s="146"/>
      <c r="Q215" s="146"/>
      <c r="R215" s="146"/>
      <c r="S215" s="146"/>
      <c r="T215" s="146"/>
      <c r="U215" s="146"/>
      <c r="V215" s="146"/>
      <c r="W215" s="146"/>
      <c r="X215" s="146"/>
      <c r="Y215" s="146"/>
      <c r="Z215" s="146"/>
      <c r="AA215" s="146"/>
      <c r="AB215" s="146"/>
      <c r="AC215" s="146"/>
      <c r="AD215" s="146"/>
      <c r="AE215" s="146"/>
      <c r="AF215" s="146"/>
      <c r="AG215" s="146"/>
      <c r="AH215" s="146"/>
      <c r="AI215" s="146"/>
      <c r="AJ215" s="146"/>
      <c r="AK215" s="146"/>
      <c r="AL215" s="146"/>
      <c r="AM215" s="146"/>
      <c r="AN215" s="146"/>
      <c r="AO215" s="146"/>
      <c r="AP215" s="146"/>
      <c r="AQ215" s="146"/>
      <c r="AR215" s="146"/>
      <c r="AS215" s="146"/>
      <c r="AT215" s="146"/>
      <c r="AU215" s="146"/>
      <c r="AV215" s="146"/>
      <c r="AW215" s="146"/>
      <c r="AX215" s="146"/>
      <c r="AY215" s="146"/>
      <c r="AZ215" s="146"/>
      <c r="BA215" s="146"/>
      <c r="BB215" s="146"/>
      <c r="BC215" s="146"/>
      <c r="BD215" s="146"/>
      <c r="BE215" s="146"/>
      <c r="BF215" s="146"/>
      <c r="BG215" s="146"/>
      <c r="BH215" s="146"/>
      <c r="BI215" s="146"/>
    </row>
    <row r="216" spans="2:61" ht="15" customHeight="1" thickTop="1" thickBot="1">
      <c r="B216" s="186" t="s">
        <v>65</v>
      </c>
      <c r="C216" s="186"/>
      <c r="D216" s="186"/>
      <c r="E216" s="186"/>
      <c r="F216" s="186"/>
      <c r="G216" s="186"/>
      <c r="H216" s="186" t="s">
        <v>66</v>
      </c>
      <c r="I216" s="186"/>
      <c r="J216" s="186"/>
      <c r="K216" s="186"/>
      <c r="L216" s="186"/>
      <c r="M216" s="186"/>
      <c r="N216" s="186" t="s">
        <v>67</v>
      </c>
      <c r="O216" s="186"/>
      <c r="P216" s="186"/>
      <c r="Q216" s="186"/>
      <c r="R216" s="186"/>
      <c r="S216" s="186"/>
      <c r="T216" s="186" t="s">
        <v>68</v>
      </c>
      <c r="U216" s="186"/>
      <c r="V216" s="186"/>
      <c r="W216" s="186"/>
      <c r="X216" s="186"/>
      <c r="Y216" s="186"/>
      <c r="Z216" s="186"/>
      <c r="AA216" s="186"/>
      <c r="AB216" s="186"/>
      <c r="AC216" s="186"/>
      <c r="AD216" s="186"/>
      <c r="AE216" s="186"/>
      <c r="AF216" s="186"/>
      <c r="AG216" s="186" t="s">
        <v>69</v>
      </c>
      <c r="AH216" s="186"/>
      <c r="AI216" s="186"/>
      <c r="AJ216" s="186"/>
      <c r="AK216" s="186"/>
      <c r="AL216" s="186"/>
      <c r="AM216" s="186"/>
      <c r="AN216" s="186"/>
      <c r="AO216" s="186"/>
      <c r="AP216" s="186" t="s">
        <v>70</v>
      </c>
      <c r="AQ216" s="186"/>
      <c r="AR216" s="186"/>
      <c r="AS216" s="186"/>
      <c r="AT216" s="186"/>
      <c r="AU216" s="186"/>
      <c r="AV216" s="186"/>
      <c r="AW216" s="186"/>
      <c r="AX216" s="186"/>
      <c r="AY216" s="186"/>
      <c r="AZ216" s="187" t="s">
        <v>71</v>
      </c>
      <c r="BA216" s="187"/>
      <c r="BB216" s="187"/>
      <c r="BC216" s="187"/>
      <c r="BD216" s="187"/>
      <c r="BE216" s="187"/>
      <c r="BF216" s="187"/>
      <c r="BG216" s="187"/>
      <c r="BH216" s="187"/>
      <c r="BI216" s="187"/>
    </row>
    <row r="217" spans="2:61" ht="15" customHeight="1" thickTop="1" thickBot="1">
      <c r="B217" s="186"/>
      <c r="C217" s="186"/>
      <c r="D217" s="186"/>
      <c r="E217" s="186"/>
      <c r="F217" s="186"/>
      <c r="G217" s="186"/>
      <c r="H217" s="186"/>
      <c r="I217" s="186"/>
      <c r="J217" s="186"/>
      <c r="K217" s="186"/>
      <c r="L217" s="186"/>
      <c r="M217" s="186"/>
      <c r="N217" s="186"/>
      <c r="O217" s="186"/>
      <c r="P217" s="186"/>
      <c r="Q217" s="186"/>
      <c r="R217" s="186"/>
      <c r="S217" s="186"/>
      <c r="T217" s="186"/>
      <c r="U217" s="186"/>
      <c r="V217" s="186"/>
      <c r="W217" s="186"/>
      <c r="X217" s="186"/>
      <c r="Y217" s="186"/>
      <c r="Z217" s="186"/>
      <c r="AA217" s="186"/>
      <c r="AB217" s="186"/>
      <c r="AC217" s="186"/>
      <c r="AD217" s="186"/>
      <c r="AE217" s="186"/>
      <c r="AF217" s="186"/>
      <c r="AG217" s="186"/>
      <c r="AH217" s="186"/>
      <c r="AI217" s="186"/>
      <c r="AJ217" s="186"/>
      <c r="AK217" s="186"/>
      <c r="AL217" s="186"/>
      <c r="AM217" s="186"/>
      <c r="AN217" s="186"/>
      <c r="AO217" s="186"/>
      <c r="AP217" s="186"/>
      <c r="AQ217" s="186"/>
      <c r="AR217" s="186"/>
      <c r="AS217" s="186"/>
      <c r="AT217" s="186"/>
      <c r="AU217" s="186"/>
      <c r="AV217" s="186"/>
      <c r="AW217" s="186"/>
      <c r="AX217" s="186"/>
      <c r="AY217" s="186"/>
      <c r="AZ217" s="187"/>
      <c r="BA217" s="187"/>
      <c r="BB217" s="187"/>
      <c r="BC217" s="187"/>
      <c r="BD217" s="187"/>
      <c r="BE217" s="187"/>
      <c r="BF217" s="187"/>
      <c r="BG217" s="187"/>
      <c r="BH217" s="187"/>
      <c r="BI217" s="187"/>
    </row>
    <row r="218" spans="2:61" ht="15" customHeight="1" thickTop="1" thickBot="1">
      <c r="B218" s="186"/>
      <c r="C218" s="186"/>
      <c r="D218" s="186"/>
      <c r="E218" s="186"/>
      <c r="F218" s="186"/>
      <c r="G218" s="186"/>
      <c r="H218" s="186"/>
      <c r="I218" s="186"/>
      <c r="J218" s="186"/>
      <c r="K218" s="186"/>
      <c r="L218" s="186"/>
      <c r="M218" s="186"/>
      <c r="N218" s="186"/>
      <c r="O218" s="186"/>
      <c r="P218" s="186"/>
      <c r="Q218" s="186"/>
      <c r="R218" s="186"/>
      <c r="S218" s="186"/>
      <c r="T218" s="186"/>
      <c r="U218" s="186"/>
      <c r="V218" s="186"/>
      <c r="W218" s="186"/>
      <c r="X218" s="186"/>
      <c r="Y218" s="186"/>
      <c r="Z218" s="186"/>
      <c r="AA218" s="186"/>
      <c r="AB218" s="186"/>
      <c r="AC218" s="186"/>
      <c r="AD218" s="186"/>
      <c r="AE218" s="186"/>
      <c r="AF218" s="186"/>
      <c r="AG218" s="186"/>
      <c r="AH218" s="186"/>
      <c r="AI218" s="186"/>
      <c r="AJ218" s="186"/>
      <c r="AK218" s="186"/>
      <c r="AL218" s="186"/>
      <c r="AM218" s="186"/>
      <c r="AN218" s="186"/>
      <c r="AO218" s="186"/>
      <c r="AP218" s="186"/>
      <c r="AQ218" s="186"/>
      <c r="AR218" s="186"/>
      <c r="AS218" s="186"/>
      <c r="AT218" s="186"/>
      <c r="AU218" s="186"/>
      <c r="AV218" s="186"/>
      <c r="AW218" s="186"/>
      <c r="AX218" s="186"/>
      <c r="AY218" s="186"/>
      <c r="AZ218" s="187"/>
      <c r="BA218" s="187"/>
      <c r="BB218" s="187"/>
      <c r="BC218" s="187"/>
      <c r="BD218" s="187"/>
      <c r="BE218" s="187"/>
      <c r="BF218" s="187"/>
      <c r="BG218" s="187"/>
      <c r="BH218" s="187"/>
      <c r="BI218" s="187"/>
    </row>
    <row r="219" spans="2:61" ht="16.5" customHeight="1" thickTop="1" thickBot="1">
      <c r="B219" s="182" t="s">
        <v>129</v>
      </c>
      <c r="C219" s="182"/>
      <c r="D219" s="182"/>
      <c r="E219" s="182"/>
      <c r="F219" s="182"/>
      <c r="G219" s="182"/>
      <c r="H219" s="185" t="s">
        <v>129</v>
      </c>
      <c r="I219" s="185"/>
      <c r="J219" s="185"/>
      <c r="K219" s="185"/>
      <c r="L219" s="185"/>
      <c r="M219" s="185"/>
      <c r="N219" s="182" t="s">
        <v>129</v>
      </c>
      <c r="O219" s="182"/>
      <c r="P219" s="182"/>
      <c r="Q219" s="182"/>
      <c r="R219" s="182"/>
      <c r="S219" s="182"/>
      <c r="T219" s="182" t="s">
        <v>129</v>
      </c>
      <c r="U219" s="182"/>
      <c r="V219" s="182"/>
      <c r="W219" s="182"/>
      <c r="X219" s="182"/>
      <c r="Y219" s="182"/>
      <c r="Z219" s="182"/>
      <c r="AA219" s="182"/>
      <c r="AB219" s="182"/>
      <c r="AC219" s="182"/>
      <c r="AD219" s="182"/>
      <c r="AE219" s="182"/>
      <c r="AF219" s="182"/>
      <c r="AG219" s="182" t="s">
        <v>129</v>
      </c>
      <c r="AH219" s="182"/>
      <c r="AI219" s="182"/>
      <c r="AJ219" s="182"/>
      <c r="AK219" s="182"/>
      <c r="AL219" s="182"/>
      <c r="AM219" s="182"/>
      <c r="AN219" s="182"/>
      <c r="AO219" s="182"/>
      <c r="AP219" s="186" t="s">
        <v>129</v>
      </c>
      <c r="AQ219" s="186"/>
      <c r="AR219" s="186"/>
      <c r="AS219" s="186"/>
      <c r="AT219" s="186"/>
      <c r="AU219" s="186"/>
      <c r="AV219" s="186"/>
      <c r="AW219" s="186"/>
      <c r="AX219" s="186"/>
      <c r="AY219" s="186"/>
      <c r="AZ219" s="182" t="s">
        <v>129</v>
      </c>
      <c r="BA219" s="182"/>
      <c r="BB219" s="182"/>
      <c r="BC219" s="182"/>
      <c r="BD219" s="182"/>
      <c r="BE219" s="182"/>
      <c r="BF219" s="182"/>
      <c r="BG219" s="182"/>
      <c r="BH219" s="182"/>
      <c r="BI219" s="182"/>
    </row>
    <row r="220" spans="2:61" ht="16.5" customHeight="1" thickTop="1" thickBot="1">
      <c r="B220" s="182"/>
      <c r="C220" s="182"/>
      <c r="D220" s="182"/>
      <c r="E220" s="182"/>
      <c r="F220" s="182"/>
      <c r="G220" s="182"/>
      <c r="H220" s="185"/>
      <c r="I220" s="185"/>
      <c r="J220" s="185"/>
      <c r="K220" s="185"/>
      <c r="L220" s="185"/>
      <c r="M220" s="185"/>
      <c r="N220" s="182"/>
      <c r="O220" s="182"/>
      <c r="P220" s="182"/>
      <c r="Q220" s="182"/>
      <c r="R220" s="182"/>
      <c r="S220" s="182"/>
      <c r="T220" s="182"/>
      <c r="U220" s="182"/>
      <c r="V220" s="182"/>
      <c r="W220" s="182"/>
      <c r="X220" s="182"/>
      <c r="Y220" s="182"/>
      <c r="Z220" s="182"/>
      <c r="AA220" s="182"/>
      <c r="AB220" s="182"/>
      <c r="AC220" s="182"/>
      <c r="AD220" s="182"/>
      <c r="AE220" s="182"/>
      <c r="AF220" s="182"/>
      <c r="AG220" s="182"/>
      <c r="AH220" s="182"/>
      <c r="AI220" s="182"/>
      <c r="AJ220" s="182"/>
      <c r="AK220" s="182"/>
      <c r="AL220" s="182"/>
      <c r="AM220" s="182"/>
      <c r="AN220" s="182"/>
      <c r="AO220" s="182"/>
      <c r="AP220" s="186"/>
      <c r="AQ220" s="186"/>
      <c r="AR220" s="186"/>
      <c r="AS220" s="186"/>
      <c r="AT220" s="186"/>
      <c r="AU220" s="186"/>
      <c r="AV220" s="186"/>
      <c r="AW220" s="186"/>
      <c r="AX220" s="186"/>
      <c r="AY220" s="186"/>
      <c r="AZ220" s="182"/>
      <c r="BA220" s="182"/>
      <c r="BB220" s="182"/>
      <c r="BC220" s="182"/>
      <c r="BD220" s="182"/>
      <c r="BE220" s="182"/>
      <c r="BF220" s="182"/>
      <c r="BG220" s="182"/>
      <c r="BH220" s="182"/>
      <c r="BI220" s="182"/>
    </row>
    <row r="221" spans="2:61" ht="16.5" customHeight="1" thickTop="1" thickBot="1">
      <c r="B221" s="182"/>
      <c r="C221" s="182"/>
      <c r="D221" s="182"/>
      <c r="E221" s="182"/>
      <c r="F221" s="182"/>
      <c r="G221" s="182"/>
      <c r="H221" s="185"/>
      <c r="I221" s="185"/>
      <c r="J221" s="185"/>
      <c r="K221" s="185"/>
      <c r="L221" s="185"/>
      <c r="M221" s="185"/>
      <c r="N221" s="182"/>
      <c r="O221" s="182"/>
      <c r="P221" s="182"/>
      <c r="Q221" s="182"/>
      <c r="R221" s="182"/>
      <c r="S221" s="182"/>
      <c r="T221" s="182"/>
      <c r="U221" s="182"/>
      <c r="V221" s="182"/>
      <c r="W221" s="182"/>
      <c r="X221" s="182"/>
      <c r="Y221" s="182"/>
      <c r="Z221" s="182"/>
      <c r="AA221" s="182"/>
      <c r="AB221" s="182"/>
      <c r="AC221" s="182"/>
      <c r="AD221" s="182"/>
      <c r="AE221" s="182"/>
      <c r="AF221" s="182"/>
      <c r="AG221" s="182"/>
      <c r="AH221" s="182"/>
      <c r="AI221" s="182"/>
      <c r="AJ221" s="182"/>
      <c r="AK221" s="182"/>
      <c r="AL221" s="182"/>
      <c r="AM221" s="182"/>
      <c r="AN221" s="182"/>
      <c r="AO221" s="182"/>
      <c r="AP221" s="186"/>
      <c r="AQ221" s="186"/>
      <c r="AR221" s="186"/>
      <c r="AS221" s="186"/>
      <c r="AT221" s="186"/>
      <c r="AU221" s="186"/>
      <c r="AV221" s="186"/>
      <c r="AW221" s="186"/>
      <c r="AX221" s="186"/>
      <c r="AY221" s="186"/>
      <c r="AZ221" s="182"/>
      <c r="BA221" s="182"/>
      <c r="BB221" s="182"/>
      <c r="BC221" s="182"/>
      <c r="BD221" s="182"/>
      <c r="BE221" s="182"/>
      <c r="BF221" s="182"/>
      <c r="BG221" s="182"/>
      <c r="BH221" s="182"/>
      <c r="BI221" s="182"/>
    </row>
    <row r="222" spans="2:61" ht="15.75" customHeight="1" thickTop="1" thickBot="1">
      <c r="B222" s="183" t="s">
        <v>72</v>
      </c>
      <c r="C222" s="183"/>
      <c r="D222" s="183"/>
      <c r="E222" s="183"/>
      <c r="F222" s="183"/>
      <c r="G222" s="183"/>
      <c r="H222" s="183"/>
      <c r="I222" s="183"/>
      <c r="J222" s="183"/>
      <c r="K222" s="183"/>
      <c r="L222" s="183"/>
      <c r="M222" s="183"/>
      <c r="N222" s="183"/>
      <c r="O222" s="183"/>
      <c r="P222" s="183"/>
      <c r="Q222" s="183"/>
      <c r="R222" s="183"/>
      <c r="S222" s="183"/>
      <c r="T222" s="183"/>
      <c r="U222" s="183"/>
      <c r="V222" s="183"/>
      <c r="W222" s="183"/>
      <c r="X222" s="183"/>
      <c r="Y222" s="183"/>
      <c r="Z222" s="183"/>
      <c r="AA222" s="183"/>
      <c r="AB222" s="183"/>
      <c r="AC222" s="183"/>
      <c r="AD222" s="183"/>
      <c r="AE222" s="183"/>
      <c r="AF222" s="183"/>
      <c r="AG222" s="183"/>
      <c r="AH222" s="183"/>
      <c r="AI222" s="183"/>
      <c r="AJ222" s="183"/>
      <c r="AK222" s="183"/>
      <c r="AL222" s="183"/>
      <c r="AM222" s="183"/>
      <c r="AN222" s="183"/>
      <c r="AO222" s="183"/>
      <c r="AP222" s="183"/>
      <c r="AQ222" s="183"/>
      <c r="AR222" s="183"/>
      <c r="AS222" s="183"/>
      <c r="AT222" s="183"/>
      <c r="AU222" s="183"/>
      <c r="AV222" s="183"/>
      <c r="AW222" s="183"/>
      <c r="AX222" s="183"/>
      <c r="AY222" s="183"/>
      <c r="AZ222" s="183"/>
      <c r="BA222" s="183"/>
      <c r="BB222" s="183"/>
      <c r="BC222" s="183"/>
      <c r="BD222" s="183"/>
      <c r="BE222" s="183"/>
      <c r="BF222" s="183"/>
      <c r="BG222" s="183"/>
      <c r="BH222" s="183"/>
      <c r="BI222" s="183"/>
    </row>
    <row r="223" spans="2:61" ht="15" customHeight="1" thickTop="1" thickBot="1">
      <c r="B223" s="183"/>
      <c r="C223" s="183"/>
      <c r="D223" s="183"/>
      <c r="E223" s="183"/>
      <c r="F223" s="183"/>
      <c r="G223" s="183"/>
      <c r="H223" s="183"/>
      <c r="I223" s="183"/>
      <c r="J223" s="183"/>
      <c r="K223" s="183"/>
      <c r="L223" s="183"/>
      <c r="M223" s="183"/>
      <c r="N223" s="183"/>
      <c r="O223" s="183"/>
      <c r="P223" s="183"/>
      <c r="Q223" s="183"/>
      <c r="R223" s="183"/>
      <c r="S223" s="183"/>
      <c r="T223" s="183"/>
      <c r="U223" s="183"/>
      <c r="V223" s="183"/>
      <c r="W223" s="183"/>
      <c r="X223" s="183"/>
      <c r="Y223" s="183"/>
      <c r="Z223" s="183"/>
      <c r="AA223" s="183"/>
      <c r="AB223" s="183"/>
      <c r="AC223" s="183"/>
      <c r="AD223" s="183"/>
      <c r="AE223" s="183"/>
      <c r="AF223" s="183"/>
      <c r="AG223" s="183"/>
      <c r="AH223" s="183"/>
      <c r="AI223" s="183"/>
      <c r="AJ223" s="183"/>
      <c r="AK223" s="183"/>
      <c r="AL223" s="183"/>
      <c r="AM223" s="183"/>
      <c r="AN223" s="183"/>
      <c r="AO223" s="183"/>
      <c r="AP223" s="183"/>
      <c r="AQ223" s="183"/>
      <c r="AR223" s="183"/>
      <c r="AS223" s="183"/>
      <c r="AT223" s="183"/>
      <c r="AU223" s="183"/>
      <c r="AV223" s="183"/>
      <c r="AW223" s="183"/>
      <c r="AX223" s="183"/>
      <c r="AY223" s="183"/>
      <c r="AZ223" s="183"/>
      <c r="BA223" s="183"/>
      <c r="BB223" s="183"/>
      <c r="BC223" s="183"/>
      <c r="BD223" s="183"/>
      <c r="BE223" s="183"/>
      <c r="BF223" s="183"/>
      <c r="BG223" s="183"/>
      <c r="BH223" s="183"/>
      <c r="BI223" s="183"/>
    </row>
    <row r="224" spans="2:61" ht="15" customHeight="1" thickTop="1" thickBot="1">
      <c r="B224" s="183"/>
      <c r="C224" s="183"/>
      <c r="D224" s="183"/>
      <c r="E224" s="183"/>
      <c r="F224" s="183"/>
      <c r="G224" s="183"/>
      <c r="H224" s="183"/>
      <c r="I224" s="183"/>
      <c r="J224" s="183"/>
      <c r="K224" s="183"/>
      <c r="L224" s="183"/>
      <c r="M224" s="183"/>
      <c r="N224" s="183"/>
      <c r="O224" s="183"/>
      <c r="P224" s="183"/>
      <c r="Q224" s="183"/>
      <c r="R224" s="183"/>
      <c r="S224" s="183"/>
      <c r="T224" s="183"/>
      <c r="U224" s="183"/>
      <c r="V224" s="183"/>
      <c r="W224" s="183"/>
      <c r="X224" s="183"/>
      <c r="Y224" s="183"/>
      <c r="Z224" s="183"/>
      <c r="AA224" s="183"/>
      <c r="AB224" s="183"/>
      <c r="AC224" s="183"/>
      <c r="AD224" s="183"/>
      <c r="AE224" s="183"/>
      <c r="AF224" s="183"/>
      <c r="AG224" s="183"/>
      <c r="AH224" s="183"/>
      <c r="AI224" s="183"/>
      <c r="AJ224" s="183"/>
      <c r="AK224" s="183"/>
      <c r="AL224" s="183"/>
      <c r="AM224" s="183"/>
      <c r="AN224" s="183"/>
      <c r="AO224" s="183"/>
      <c r="AP224" s="183"/>
      <c r="AQ224" s="183"/>
      <c r="AR224" s="183"/>
      <c r="AS224" s="183"/>
      <c r="AT224" s="183"/>
      <c r="AU224" s="183"/>
      <c r="AV224" s="183"/>
      <c r="AW224" s="183"/>
      <c r="AX224" s="183"/>
      <c r="AY224" s="183"/>
      <c r="AZ224" s="183"/>
      <c r="BA224" s="183"/>
      <c r="BB224" s="183"/>
      <c r="BC224" s="183"/>
      <c r="BD224" s="183"/>
      <c r="BE224" s="183"/>
      <c r="BF224" s="183"/>
      <c r="BG224" s="183"/>
      <c r="BH224" s="183"/>
      <c r="BI224" s="183"/>
    </row>
    <row r="225" spans="1:63" ht="15.75" customHeight="1" thickTop="1" thickBot="1">
      <c r="B225" s="183"/>
      <c r="C225" s="183"/>
      <c r="D225" s="183"/>
      <c r="E225" s="183"/>
      <c r="F225" s="183"/>
      <c r="G225" s="183"/>
      <c r="H225" s="183"/>
      <c r="I225" s="183"/>
      <c r="J225" s="183"/>
      <c r="K225" s="183"/>
      <c r="L225" s="183"/>
      <c r="M225" s="183"/>
      <c r="N225" s="183"/>
      <c r="O225" s="183"/>
      <c r="P225" s="183"/>
      <c r="Q225" s="183"/>
      <c r="R225" s="183"/>
      <c r="S225" s="183"/>
      <c r="T225" s="183"/>
      <c r="U225" s="183"/>
      <c r="V225" s="183"/>
      <c r="W225" s="183"/>
      <c r="X225" s="183"/>
      <c r="Y225" s="183"/>
      <c r="Z225" s="183"/>
      <c r="AA225" s="183"/>
      <c r="AB225" s="183"/>
      <c r="AC225" s="183"/>
      <c r="AD225" s="183"/>
      <c r="AE225" s="183"/>
      <c r="AF225" s="183"/>
      <c r="AG225" s="183"/>
      <c r="AH225" s="183"/>
      <c r="AI225" s="183"/>
      <c r="AJ225" s="183"/>
      <c r="AK225" s="183"/>
      <c r="AL225" s="183"/>
      <c r="AM225" s="183"/>
      <c r="AN225" s="183"/>
      <c r="AO225" s="183"/>
      <c r="AP225" s="183"/>
      <c r="AQ225" s="183"/>
      <c r="AR225" s="183"/>
      <c r="AS225" s="183"/>
      <c r="AT225" s="183"/>
      <c r="AU225" s="183"/>
      <c r="AV225" s="183"/>
      <c r="AW225" s="183"/>
      <c r="AX225" s="183"/>
      <c r="AY225" s="183"/>
      <c r="AZ225" s="183"/>
      <c r="BA225" s="183"/>
      <c r="BB225" s="183"/>
      <c r="BC225" s="183"/>
      <c r="BD225" s="183"/>
      <c r="BE225" s="183"/>
      <c r="BF225" s="183"/>
      <c r="BG225" s="183"/>
      <c r="BH225" s="183"/>
      <c r="BI225" s="183"/>
    </row>
    <row r="226" spans="1:63" ht="15.75" customHeight="1" thickTop="1" thickBot="1">
      <c r="B226" s="146"/>
      <c r="C226" s="146"/>
      <c r="D226" s="146"/>
      <c r="E226" s="146"/>
      <c r="F226" s="146"/>
      <c r="G226" s="146"/>
      <c r="H226" s="146"/>
      <c r="I226" s="146"/>
      <c r="J226" s="146"/>
      <c r="K226" s="146"/>
      <c r="L226" s="146"/>
      <c r="M226" s="146"/>
      <c r="N226" s="146"/>
      <c r="O226" s="146"/>
      <c r="P226" s="146"/>
      <c r="Q226" s="146"/>
      <c r="R226" s="146"/>
      <c r="S226" s="146"/>
      <c r="T226" s="146"/>
      <c r="U226" s="146"/>
      <c r="V226" s="146"/>
      <c r="W226" s="146"/>
      <c r="X226" s="146"/>
      <c r="Y226" s="146"/>
      <c r="Z226" s="146"/>
      <c r="AA226" s="146"/>
      <c r="AB226" s="146"/>
      <c r="AC226" s="146"/>
      <c r="AD226" s="146"/>
      <c r="AE226" s="146"/>
      <c r="AF226" s="146"/>
      <c r="AG226" s="146"/>
      <c r="AH226" s="146"/>
      <c r="AI226" s="146"/>
      <c r="AJ226" s="146"/>
      <c r="AK226" s="146"/>
      <c r="AL226" s="146"/>
      <c r="AM226" s="146"/>
      <c r="AN226" s="146"/>
      <c r="AO226" s="146"/>
      <c r="AP226" s="146"/>
      <c r="AQ226" s="146"/>
      <c r="AR226" s="146"/>
      <c r="AS226" s="146"/>
      <c r="AT226" s="146"/>
      <c r="AU226" s="146"/>
      <c r="AV226" s="146"/>
      <c r="AW226" s="146"/>
      <c r="AX226" s="146"/>
      <c r="AY226" s="146"/>
      <c r="AZ226" s="146"/>
      <c r="BA226" s="146"/>
      <c r="BB226" s="146"/>
      <c r="BC226" s="146"/>
      <c r="BD226" s="146"/>
      <c r="BE226" s="146"/>
      <c r="BF226" s="146"/>
      <c r="BG226" s="146"/>
      <c r="BH226" s="146"/>
      <c r="BI226" s="146"/>
    </row>
    <row r="227" spans="1:63" ht="15" customHeight="1" thickTop="1" thickBot="1">
      <c r="B227" s="146"/>
      <c r="C227" s="146"/>
      <c r="D227" s="146"/>
      <c r="E227" s="146"/>
      <c r="F227" s="146"/>
      <c r="G227" s="146"/>
      <c r="H227" s="146"/>
      <c r="I227" s="146"/>
      <c r="J227" s="146"/>
      <c r="K227" s="146"/>
      <c r="L227" s="146"/>
      <c r="M227" s="146"/>
      <c r="N227" s="146"/>
      <c r="O227" s="146"/>
      <c r="P227" s="146"/>
      <c r="Q227" s="146"/>
      <c r="R227" s="146"/>
      <c r="S227" s="146"/>
      <c r="T227" s="146"/>
      <c r="U227" s="146"/>
      <c r="V227" s="146"/>
      <c r="W227" s="146"/>
      <c r="X227" s="146"/>
      <c r="Y227" s="146"/>
      <c r="Z227" s="146"/>
      <c r="AA227" s="146"/>
      <c r="AB227" s="146"/>
      <c r="AC227" s="146"/>
      <c r="AD227" s="146"/>
      <c r="AE227" s="146"/>
      <c r="AF227" s="146"/>
      <c r="AG227" s="146"/>
      <c r="AH227" s="146"/>
      <c r="AI227" s="146"/>
      <c r="AJ227" s="146"/>
      <c r="AK227" s="146"/>
      <c r="AL227" s="146"/>
      <c r="AM227" s="146"/>
      <c r="AN227" s="146"/>
      <c r="AO227" s="146"/>
      <c r="AP227" s="146"/>
      <c r="AQ227" s="146"/>
      <c r="AR227" s="146"/>
      <c r="AS227" s="146"/>
      <c r="AT227" s="146"/>
      <c r="AU227" s="146"/>
      <c r="AV227" s="146"/>
      <c r="AW227" s="146"/>
      <c r="AX227" s="146"/>
      <c r="AY227" s="146"/>
      <c r="AZ227" s="146"/>
      <c r="BA227" s="146"/>
      <c r="BB227" s="146"/>
      <c r="BC227" s="146"/>
      <c r="BD227" s="146"/>
      <c r="BE227" s="146"/>
      <c r="BF227" s="146"/>
      <c r="BG227" s="146"/>
      <c r="BH227" s="146"/>
      <c r="BI227" s="146"/>
    </row>
    <row r="228" spans="1:63" ht="15" customHeight="1" thickTop="1" thickBot="1">
      <c r="B228" s="124" t="s">
        <v>73</v>
      </c>
      <c r="C228" s="124"/>
      <c r="D228" s="124"/>
      <c r="E228" s="124"/>
      <c r="F228" s="124"/>
      <c r="G228" s="124"/>
      <c r="H228" s="184" t="s">
        <v>74</v>
      </c>
      <c r="I228" s="184"/>
      <c r="J228" s="184"/>
      <c r="K228" s="184"/>
      <c r="L228" s="184"/>
      <c r="M228" s="184"/>
      <c r="N228" s="124" t="s">
        <v>75</v>
      </c>
      <c r="O228" s="124"/>
      <c r="P228" s="124"/>
      <c r="Q228" s="124"/>
      <c r="R228" s="124"/>
      <c r="S228" s="124"/>
      <c r="T228" s="124" t="s">
        <v>76</v>
      </c>
      <c r="U228" s="124"/>
      <c r="V228" s="124"/>
      <c r="W228" s="124"/>
      <c r="X228" s="124"/>
      <c r="Y228" s="124"/>
      <c r="Z228" s="124"/>
      <c r="AA228" s="124"/>
      <c r="AB228" s="124"/>
      <c r="AC228" s="124"/>
      <c r="AD228" s="124" t="s">
        <v>77</v>
      </c>
      <c r="AE228" s="124"/>
      <c r="AF228" s="124"/>
      <c r="AG228" s="124"/>
      <c r="AH228" s="124"/>
      <c r="AI228" s="124"/>
      <c r="AJ228" s="124" t="s">
        <v>160</v>
      </c>
      <c r="AK228" s="124"/>
      <c r="AL228" s="124"/>
      <c r="AM228" s="124"/>
      <c r="AN228" s="124"/>
      <c r="AO228" s="124"/>
      <c r="AP228" s="124" t="s">
        <v>78</v>
      </c>
      <c r="AQ228" s="124"/>
      <c r="AR228" s="124"/>
      <c r="AS228" s="124"/>
      <c r="AT228" s="124"/>
      <c r="AU228" s="124"/>
      <c r="AV228" s="124" t="s">
        <v>79</v>
      </c>
      <c r="AW228" s="124"/>
      <c r="AX228" s="124"/>
      <c r="AY228" s="124"/>
      <c r="AZ228" s="124"/>
      <c r="BA228" s="124"/>
      <c r="BB228" s="125" t="s">
        <v>80</v>
      </c>
      <c r="BC228" s="125"/>
      <c r="BD228" s="125"/>
      <c r="BE228" s="125"/>
      <c r="BF228" s="125"/>
      <c r="BG228" s="125"/>
      <c r="BH228" s="125"/>
      <c r="BI228" s="125"/>
    </row>
    <row r="229" spans="1:63" ht="15" customHeight="1" thickTop="1" thickBot="1">
      <c r="B229" s="124"/>
      <c r="C229" s="124"/>
      <c r="D229" s="124"/>
      <c r="E229" s="124"/>
      <c r="F229" s="124"/>
      <c r="G229" s="124"/>
      <c r="H229" s="184"/>
      <c r="I229" s="184"/>
      <c r="J229" s="184"/>
      <c r="K229" s="184"/>
      <c r="L229" s="184"/>
      <c r="M229" s="184"/>
      <c r="N229" s="124"/>
      <c r="O229" s="124"/>
      <c r="P229" s="124"/>
      <c r="Q229" s="124"/>
      <c r="R229" s="124"/>
      <c r="S229" s="124"/>
      <c r="T229" s="124"/>
      <c r="U229" s="124"/>
      <c r="V229" s="124"/>
      <c r="W229" s="124"/>
      <c r="X229" s="124"/>
      <c r="Y229" s="124"/>
      <c r="Z229" s="124"/>
      <c r="AA229" s="124"/>
      <c r="AB229" s="124"/>
      <c r="AC229" s="124"/>
      <c r="AD229" s="124"/>
      <c r="AE229" s="124"/>
      <c r="AF229" s="124"/>
      <c r="AG229" s="124"/>
      <c r="AH229" s="124"/>
      <c r="AI229" s="124"/>
      <c r="AJ229" s="124"/>
      <c r="AK229" s="124"/>
      <c r="AL229" s="124"/>
      <c r="AM229" s="124"/>
      <c r="AN229" s="124"/>
      <c r="AO229" s="124"/>
      <c r="AP229" s="124"/>
      <c r="AQ229" s="124"/>
      <c r="AR229" s="124"/>
      <c r="AS229" s="124"/>
      <c r="AT229" s="124"/>
      <c r="AU229" s="124"/>
      <c r="AV229" s="124"/>
      <c r="AW229" s="124"/>
      <c r="AX229" s="124"/>
      <c r="AY229" s="124"/>
      <c r="AZ229" s="124"/>
      <c r="BA229" s="124"/>
      <c r="BB229" s="125"/>
      <c r="BC229" s="125"/>
      <c r="BD229" s="125"/>
      <c r="BE229" s="125"/>
      <c r="BF229" s="125"/>
      <c r="BG229" s="125"/>
      <c r="BH229" s="125"/>
      <c r="BI229" s="125"/>
    </row>
    <row r="230" spans="1:63" ht="15" customHeight="1" thickTop="1" thickBot="1">
      <c r="B230" s="124"/>
      <c r="C230" s="124"/>
      <c r="D230" s="124"/>
      <c r="E230" s="124"/>
      <c r="F230" s="124"/>
      <c r="G230" s="124"/>
      <c r="H230" s="184"/>
      <c r="I230" s="184"/>
      <c r="J230" s="184"/>
      <c r="K230" s="184"/>
      <c r="L230" s="184"/>
      <c r="M230" s="184"/>
      <c r="N230" s="124"/>
      <c r="O230" s="124"/>
      <c r="P230" s="124"/>
      <c r="Q230" s="124"/>
      <c r="R230" s="124"/>
      <c r="S230" s="124"/>
      <c r="T230" s="124"/>
      <c r="U230" s="124"/>
      <c r="V230" s="124"/>
      <c r="W230" s="124"/>
      <c r="X230" s="124"/>
      <c r="Y230" s="124"/>
      <c r="Z230" s="124"/>
      <c r="AA230" s="124"/>
      <c r="AB230" s="124"/>
      <c r="AC230" s="124"/>
      <c r="AD230" s="124"/>
      <c r="AE230" s="124"/>
      <c r="AF230" s="124"/>
      <c r="AG230" s="124"/>
      <c r="AH230" s="124"/>
      <c r="AI230" s="124"/>
      <c r="AJ230" s="124"/>
      <c r="AK230" s="124"/>
      <c r="AL230" s="124"/>
      <c r="AM230" s="124"/>
      <c r="AN230" s="124"/>
      <c r="AO230" s="124"/>
      <c r="AP230" s="124"/>
      <c r="AQ230" s="124"/>
      <c r="AR230" s="124"/>
      <c r="AS230" s="124"/>
      <c r="AT230" s="124"/>
      <c r="AU230" s="124"/>
      <c r="AV230" s="124"/>
      <c r="AW230" s="124"/>
      <c r="AX230" s="124"/>
      <c r="AY230" s="124"/>
      <c r="AZ230" s="124"/>
      <c r="BA230" s="124"/>
      <c r="BB230" s="125"/>
      <c r="BC230" s="125"/>
      <c r="BD230" s="125"/>
      <c r="BE230" s="125"/>
      <c r="BF230" s="125"/>
      <c r="BG230" s="125"/>
      <c r="BH230" s="125"/>
      <c r="BI230" s="125"/>
    </row>
    <row r="231" spans="1:63" ht="15" customHeight="1" thickTop="1" thickBot="1">
      <c r="B231" s="174" t="s">
        <v>129</v>
      </c>
      <c r="C231" s="174"/>
      <c r="D231" s="174"/>
      <c r="E231" s="174"/>
      <c r="F231" s="174"/>
      <c r="G231" s="174"/>
      <c r="H231" s="174" t="str">
        <f>B231</f>
        <v>-</v>
      </c>
      <c r="I231" s="170"/>
      <c r="J231" s="170"/>
      <c r="K231" s="170"/>
      <c r="L231" s="170"/>
      <c r="M231" s="170"/>
      <c r="N231" s="174" t="s">
        <v>129</v>
      </c>
      <c r="O231" s="174"/>
      <c r="P231" s="174"/>
      <c r="Q231" s="174"/>
      <c r="R231" s="174"/>
      <c r="S231" s="174"/>
      <c r="T231" s="181" t="s">
        <v>129</v>
      </c>
      <c r="U231" s="181"/>
      <c r="V231" s="181"/>
      <c r="W231" s="181"/>
      <c r="X231" s="181"/>
      <c r="Y231" s="181"/>
      <c r="Z231" s="181"/>
      <c r="AA231" s="181"/>
      <c r="AB231" s="181"/>
      <c r="AC231" s="181"/>
      <c r="AD231" s="170" t="s">
        <v>129</v>
      </c>
      <c r="AE231" s="170"/>
      <c r="AF231" s="170"/>
      <c r="AG231" s="170"/>
      <c r="AH231" s="170"/>
      <c r="AI231" s="170"/>
      <c r="AJ231" s="181" t="s">
        <v>129</v>
      </c>
      <c r="AK231" s="181"/>
      <c r="AL231" s="181"/>
      <c r="AM231" s="181"/>
      <c r="AN231" s="181"/>
      <c r="AO231" s="181"/>
      <c r="AP231" s="170" t="s">
        <v>129</v>
      </c>
      <c r="AQ231" s="170"/>
      <c r="AR231" s="170"/>
      <c r="AS231" s="170"/>
      <c r="AT231" s="170"/>
      <c r="AU231" s="170"/>
      <c r="AV231" s="170" t="s">
        <v>129</v>
      </c>
      <c r="AW231" s="170"/>
      <c r="AX231" s="170"/>
      <c r="AY231" s="170"/>
      <c r="AZ231" s="170"/>
      <c r="BA231" s="170"/>
      <c r="BB231" s="170" t="s">
        <v>129</v>
      </c>
      <c r="BC231" s="170"/>
      <c r="BD231" s="170"/>
      <c r="BE231" s="170"/>
      <c r="BF231" s="170"/>
      <c r="BG231" s="170"/>
      <c r="BH231" s="170"/>
      <c r="BI231" s="170"/>
    </row>
    <row r="232" spans="1:63" ht="15" customHeight="1" thickTop="1" thickBot="1">
      <c r="B232" s="174"/>
      <c r="C232" s="174"/>
      <c r="D232" s="174"/>
      <c r="E232" s="174"/>
      <c r="F232" s="174"/>
      <c r="G232" s="174"/>
      <c r="H232" s="170"/>
      <c r="I232" s="170"/>
      <c r="J232" s="170"/>
      <c r="K232" s="170"/>
      <c r="L232" s="170"/>
      <c r="M232" s="170"/>
      <c r="N232" s="174"/>
      <c r="O232" s="174"/>
      <c r="P232" s="174"/>
      <c r="Q232" s="174"/>
      <c r="R232" s="174"/>
      <c r="S232" s="174"/>
      <c r="T232" s="181"/>
      <c r="U232" s="181"/>
      <c r="V232" s="181"/>
      <c r="W232" s="181"/>
      <c r="X232" s="181"/>
      <c r="Y232" s="181"/>
      <c r="Z232" s="181"/>
      <c r="AA232" s="181"/>
      <c r="AB232" s="181"/>
      <c r="AC232" s="181"/>
      <c r="AD232" s="170"/>
      <c r="AE232" s="170"/>
      <c r="AF232" s="170"/>
      <c r="AG232" s="170"/>
      <c r="AH232" s="170"/>
      <c r="AI232" s="170"/>
      <c r="AJ232" s="181"/>
      <c r="AK232" s="181"/>
      <c r="AL232" s="181"/>
      <c r="AM232" s="181"/>
      <c r="AN232" s="181"/>
      <c r="AO232" s="181"/>
      <c r="AP232" s="170"/>
      <c r="AQ232" s="170"/>
      <c r="AR232" s="170"/>
      <c r="AS232" s="170"/>
      <c r="AT232" s="170"/>
      <c r="AU232" s="170"/>
      <c r="AV232" s="170"/>
      <c r="AW232" s="170"/>
      <c r="AX232" s="170"/>
      <c r="AY232" s="170"/>
      <c r="AZ232" s="170"/>
      <c r="BA232" s="170"/>
      <c r="BB232" s="170"/>
      <c r="BC232" s="170"/>
      <c r="BD232" s="170"/>
      <c r="BE232" s="170"/>
      <c r="BF232" s="170"/>
      <c r="BG232" s="170"/>
      <c r="BH232" s="170"/>
      <c r="BI232" s="170"/>
    </row>
    <row r="233" spans="1:63" ht="15.75" customHeight="1" thickTop="1" thickBot="1">
      <c r="B233" s="174"/>
      <c r="C233" s="174"/>
      <c r="D233" s="174"/>
      <c r="E233" s="174"/>
      <c r="F233" s="174"/>
      <c r="G233" s="174"/>
      <c r="H233" s="170"/>
      <c r="I233" s="170"/>
      <c r="J233" s="170"/>
      <c r="K233" s="170"/>
      <c r="L233" s="170"/>
      <c r="M233" s="170"/>
      <c r="N233" s="174"/>
      <c r="O233" s="174"/>
      <c r="P233" s="174"/>
      <c r="Q233" s="174"/>
      <c r="R233" s="174"/>
      <c r="S233" s="174"/>
      <c r="T233" s="181"/>
      <c r="U233" s="181"/>
      <c r="V233" s="181"/>
      <c r="W233" s="181"/>
      <c r="X233" s="181"/>
      <c r="Y233" s="181"/>
      <c r="Z233" s="181"/>
      <c r="AA233" s="181"/>
      <c r="AB233" s="181"/>
      <c r="AC233" s="181"/>
      <c r="AD233" s="170"/>
      <c r="AE233" s="170"/>
      <c r="AF233" s="170"/>
      <c r="AG233" s="170"/>
      <c r="AH233" s="170"/>
      <c r="AI233" s="170"/>
      <c r="AJ233" s="181"/>
      <c r="AK233" s="181"/>
      <c r="AL233" s="181"/>
      <c r="AM233" s="181"/>
      <c r="AN233" s="181"/>
      <c r="AO233" s="181"/>
      <c r="AP233" s="170"/>
      <c r="AQ233" s="170"/>
      <c r="AR233" s="170"/>
      <c r="AS233" s="170"/>
      <c r="AT233" s="170"/>
      <c r="AU233" s="170"/>
      <c r="AV233" s="170"/>
      <c r="AW233" s="170"/>
      <c r="AX233" s="170"/>
      <c r="AY233" s="170"/>
      <c r="AZ233" s="170"/>
      <c r="BA233" s="170"/>
      <c r="BB233" s="170"/>
      <c r="BC233" s="170"/>
      <c r="BD233" s="170"/>
      <c r="BE233" s="170"/>
      <c r="BF233" s="170"/>
      <c r="BG233" s="170"/>
      <c r="BH233" s="170"/>
      <c r="BI233" s="170"/>
      <c r="BJ233" s="3"/>
      <c r="BK233" s="3"/>
    </row>
    <row r="234" spans="1:63" ht="15.75" customHeight="1" thickTop="1" thickBot="1">
      <c r="A234" s="3"/>
      <c r="B234" s="179"/>
      <c r="C234" s="179"/>
      <c r="D234" s="179"/>
      <c r="E234" s="179"/>
      <c r="F234" s="179"/>
      <c r="G234" s="179"/>
      <c r="H234" s="179"/>
      <c r="I234" s="179"/>
      <c r="J234" s="179"/>
      <c r="K234" s="179"/>
      <c r="L234" s="179"/>
      <c r="M234" s="179"/>
      <c r="N234" s="179"/>
      <c r="O234" s="179"/>
      <c r="P234" s="179"/>
      <c r="Q234" s="179"/>
      <c r="R234" s="179"/>
      <c r="S234" s="179"/>
      <c r="T234" s="179"/>
      <c r="U234" s="179"/>
      <c r="V234" s="179"/>
      <c r="W234" s="179"/>
      <c r="X234" s="179"/>
      <c r="Y234" s="179"/>
      <c r="Z234" s="179"/>
      <c r="AA234" s="179"/>
      <c r="AB234" s="179"/>
      <c r="AC234" s="179"/>
      <c r="AD234" s="179"/>
      <c r="AE234" s="179"/>
      <c r="AF234" s="179"/>
      <c r="AG234" s="179"/>
      <c r="AH234" s="179"/>
      <c r="AI234" s="179"/>
      <c r="AJ234" s="179"/>
      <c r="AK234" s="179"/>
      <c r="AL234" s="179"/>
      <c r="AM234" s="179"/>
      <c r="AN234" s="179"/>
      <c r="AO234" s="179"/>
      <c r="AP234" s="179"/>
      <c r="AQ234" s="179"/>
      <c r="AR234" s="179"/>
      <c r="AS234" s="179"/>
      <c r="AT234" s="179"/>
      <c r="AU234" s="179"/>
      <c r="AV234" s="179"/>
      <c r="AW234" s="179"/>
      <c r="AX234" s="179"/>
      <c r="AY234" s="179"/>
      <c r="AZ234" s="179"/>
      <c r="BA234" s="179"/>
      <c r="BB234" s="179"/>
      <c r="BC234" s="179"/>
      <c r="BD234" s="179"/>
      <c r="BE234" s="179"/>
      <c r="BF234" s="179"/>
      <c r="BG234" s="179"/>
      <c r="BH234" s="179"/>
      <c r="BI234" s="179"/>
      <c r="BJ234" s="3"/>
      <c r="BK234" s="3"/>
    </row>
    <row r="235" spans="1:63" ht="15" customHeight="1" thickTop="1" thickBot="1">
      <c r="A235" s="3"/>
      <c r="B235" s="179"/>
      <c r="C235" s="179"/>
      <c r="D235" s="179"/>
      <c r="E235" s="179"/>
      <c r="F235" s="179"/>
      <c r="G235" s="179"/>
      <c r="H235" s="179"/>
      <c r="I235" s="179"/>
      <c r="J235" s="179"/>
      <c r="K235" s="179"/>
      <c r="L235" s="179"/>
      <c r="M235" s="179"/>
      <c r="N235" s="179"/>
      <c r="O235" s="179"/>
      <c r="P235" s="179"/>
      <c r="Q235" s="179"/>
      <c r="R235" s="179"/>
      <c r="S235" s="179"/>
      <c r="T235" s="179"/>
      <c r="U235" s="179"/>
      <c r="V235" s="179"/>
      <c r="W235" s="179"/>
      <c r="X235" s="179"/>
      <c r="Y235" s="179"/>
      <c r="Z235" s="179"/>
      <c r="AA235" s="179"/>
      <c r="AB235" s="179"/>
      <c r="AC235" s="179"/>
      <c r="AD235" s="179"/>
      <c r="AE235" s="179"/>
      <c r="AF235" s="179"/>
      <c r="AG235" s="179"/>
      <c r="AH235" s="179"/>
      <c r="AI235" s="179"/>
      <c r="AJ235" s="179"/>
      <c r="AK235" s="179"/>
      <c r="AL235" s="179"/>
      <c r="AM235" s="179"/>
      <c r="AN235" s="179"/>
      <c r="AO235" s="179"/>
      <c r="AP235" s="179"/>
      <c r="AQ235" s="179"/>
      <c r="AR235" s="179"/>
      <c r="AS235" s="179"/>
      <c r="AT235" s="179"/>
      <c r="AU235" s="179"/>
      <c r="AV235" s="179"/>
      <c r="AW235" s="179"/>
      <c r="AX235" s="179"/>
      <c r="AY235" s="179"/>
      <c r="AZ235" s="179"/>
      <c r="BA235" s="179"/>
      <c r="BB235" s="179"/>
      <c r="BC235" s="179"/>
      <c r="BD235" s="179"/>
      <c r="BE235" s="179"/>
      <c r="BF235" s="179"/>
      <c r="BG235" s="179"/>
      <c r="BH235" s="179"/>
      <c r="BI235" s="179"/>
      <c r="BJ235" s="3"/>
      <c r="BK235" s="3"/>
    </row>
    <row r="236" spans="1:63" ht="15" customHeight="1" thickTop="1" thickBot="1">
      <c r="A236" s="3"/>
      <c r="B236" s="157" t="s">
        <v>81</v>
      </c>
      <c r="C236" s="158"/>
      <c r="D236" s="158"/>
      <c r="E236" s="158"/>
      <c r="F236" s="158"/>
      <c r="G236" s="158"/>
      <c r="H236" s="158"/>
      <c r="I236" s="158"/>
      <c r="J236" s="158"/>
      <c r="K236" s="158"/>
      <c r="L236" s="158"/>
      <c r="M236" s="158"/>
      <c r="N236" s="158"/>
      <c r="O236" s="158"/>
      <c r="P236" s="158"/>
      <c r="Q236" s="158"/>
      <c r="R236" s="158"/>
      <c r="S236" s="158"/>
      <c r="T236" s="158"/>
      <c r="U236" s="158"/>
      <c r="V236" s="159"/>
      <c r="W236" s="180" t="s">
        <v>82</v>
      </c>
      <c r="X236" s="180"/>
      <c r="Y236" s="180"/>
      <c r="Z236" s="180"/>
      <c r="AA236" s="180"/>
      <c r="AB236" s="180"/>
      <c r="AC236" s="180"/>
      <c r="AD236" s="180"/>
      <c r="AE236" s="180"/>
      <c r="AF236" s="180"/>
      <c r="AG236" s="180"/>
      <c r="AH236" s="180"/>
      <c r="AI236" s="180"/>
      <c r="AJ236" s="180"/>
      <c r="AK236" s="180"/>
      <c r="AL236" s="180"/>
      <c r="AM236" s="180"/>
      <c r="AN236" s="180"/>
      <c r="AO236" s="180"/>
      <c r="AP236" s="180"/>
      <c r="AQ236" s="180"/>
      <c r="AR236" s="180" t="s">
        <v>83</v>
      </c>
      <c r="AS236" s="180"/>
      <c r="AT236" s="180"/>
      <c r="AU236" s="180"/>
      <c r="AV236" s="180"/>
      <c r="AW236" s="180"/>
      <c r="AX236" s="180"/>
      <c r="AY236" s="180"/>
      <c r="AZ236" s="180"/>
      <c r="BA236" s="180"/>
      <c r="BB236" s="180"/>
      <c r="BC236" s="180"/>
      <c r="BD236" s="180"/>
      <c r="BE236" s="180"/>
      <c r="BF236" s="180"/>
      <c r="BG236" s="180"/>
      <c r="BH236" s="180"/>
      <c r="BI236" s="180"/>
      <c r="BJ236" s="3"/>
      <c r="BK236" s="3"/>
    </row>
    <row r="237" spans="1:63" ht="15.75" customHeight="1" thickTop="1" thickBot="1">
      <c r="A237" s="3"/>
      <c r="B237" s="163"/>
      <c r="C237" s="164"/>
      <c r="D237" s="164"/>
      <c r="E237" s="164"/>
      <c r="F237" s="164"/>
      <c r="G237" s="164"/>
      <c r="H237" s="164"/>
      <c r="I237" s="164"/>
      <c r="J237" s="164"/>
      <c r="K237" s="164"/>
      <c r="L237" s="164"/>
      <c r="M237" s="164"/>
      <c r="N237" s="164"/>
      <c r="O237" s="164"/>
      <c r="P237" s="164"/>
      <c r="Q237" s="164"/>
      <c r="R237" s="164"/>
      <c r="S237" s="164"/>
      <c r="T237" s="164"/>
      <c r="U237" s="164"/>
      <c r="V237" s="165"/>
      <c r="W237" s="180"/>
      <c r="X237" s="180"/>
      <c r="Y237" s="180"/>
      <c r="Z237" s="180"/>
      <c r="AA237" s="180"/>
      <c r="AB237" s="180"/>
      <c r="AC237" s="180"/>
      <c r="AD237" s="180"/>
      <c r="AE237" s="180"/>
      <c r="AF237" s="180"/>
      <c r="AG237" s="180"/>
      <c r="AH237" s="180"/>
      <c r="AI237" s="180"/>
      <c r="AJ237" s="180"/>
      <c r="AK237" s="180"/>
      <c r="AL237" s="180"/>
      <c r="AM237" s="180"/>
      <c r="AN237" s="180"/>
      <c r="AO237" s="180"/>
      <c r="AP237" s="180"/>
      <c r="AQ237" s="180"/>
      <c r="AR237" s="180"/>
      <c r="AS237" s="180"/>
      <c r="AT237" s="180"/>
      <c r="AU237" s="180"/>
      <c r="AV237" s="180"/>
      <c r="AW237" s="180"/>
      <c r="AX237" s="180"/>
      <c r="AY237" s="180"/>
      <c r="AZ237" s="180"/>
      <c r="BA237" s="180"/>
      <c r="BB237" s="180"/>
      <c r="BC237" s="180"/>
      <c r="BD237" s="180"/>
      <c r="BE237" s="180"/>
      <c r="BF237" s="180"/>
      <c r="BG237" s="180"/>
      <c r="BH237" s="180"/>
      <c r="BI237" s="180"/>
      <c r="BJ237" s="3"/>
      <c r="BK237" s="3"/>
    </row>
    <row r="238" spans="1:63" ht="16.5" customHeight="1" thickTop="1" thickBot="1">
      <c r="A238" s="3"/>
      <c r="B238" s="146"/>
      <c r="C238" s="146"/>
      <c r="D238" s="146"/>
      <c r="E238" s="146"/>
      <c r="F238" s="146"/>
      <c r="G238" s="146"/>
      <c r="H238" s="146"/>
      <c r="I238" s="146"/>
      <c r="J238" s="146"/>
      <c r="K238" s="146"/>
      <c r="L238" s="146"/>
      <c r="M238" s="146"/>
      <c r="N238" s="146"/>
      <c r="O238" s="146"/>
      <c r="P238" s="146"/>
      <c r="Q238" s="146"/>
      <c r="R238" s="146"/>
      <c r="S238" s="146"/>
      <c r="T238" s="146"/>
      <c r="U238" s="146"/>
      <c r="V238" s="146"/>
      <c r="W238" s="146"/>
      <c r="X238" s="146"/>
      <c r="Y238" s="146"/>
      <c r="Z238" s="146"/>
      <c r="AA238" s="146"/>
      <c r="AB238" s="146"/>
      <c r="AC238" s="146"/>
      <c r="AD238" s="146"/>
      <c r="AE238" s="146"/>
      <c r="AF238" s="146"/>
      <c r="AG238" s="146"/>
      <c r="AH238" s="146"/>
      <c r="AI238" s="146"/>
      <c r="AJ238" s="146"/>
      <c r="AK238" s="146"/>
      <c r="AL238" s="146"/>
      <c r="AM238" s="146"/>
      <c r="AN238" s="146"/>
      <c r="AO238" s="146"/>
      <c r="AP238" s="146"/>
      <c r="AQ238" s="146"/>
      <c r="AR238" s="146"/>
      <c r="AS238" s="146"/>
      <c r="AT238" s="146"/>
      <c r="AU238" s="146"/>
      <c r="AV238" s="146"/>
      <c r="AW238" s="146"/>
      <c r="AX238" s="146"/>
      <c r="AY238" s="146"/>
      <c r="AZ238" s="146"/>
      <c r="BA238" s="146"/>
      <c r="BB238" s="146"/>
      <c r="BC238" s="146"/>
      <c r="BD238" s="146"/>
      <c r="BE238" s="146"/>
      <c r="BF238" s="146"/>
      <c r="BG238" s="146"/>
      <c r="BH238" s="146"/>
      <c r="BI238" s="146"/>
      <c r="BJ238" s="3"/>
      <c r="BK238" s="3"/>
    </row>
    <row r="239" spans="1:63" ht="16.5" customHeight="1" thickTop="1" thickBot="1">
      <c r="A239" s="3"/>
      <c r="B239" s="146"/>
      <c r="C239" s="146"/>
      <c r="D239" s="146"/>
      <c r="E239" s="146"/>
      <c r="F239" s="146"/>
      <c r="G239" s="146"/>
      <c r="H239" s="146"/>
      <c r="I239" s="146"/>
      <c r="J239" s="146"/>
      <c r="K239" s="146"/>
      <c r="L239" s="146"/>
      <c r="M239" s="146"/>
      <c r="N239" s="146"/>
      <c r="O239" s="146"/>
      <c r="P239" s="146"/>
      <c r="Q239" s="146"/>
      <c r="R239" s="146"/>
      <c r="S239" s="146"/>
      <c r="T239" s="146"/>
      <c r="U239" s="146"/>
      <c r="V239" s="146"/>
      <c r="W239" s="146"/>
      <c r="X239" s="146"/>
      <c r="Y239" s="146"/>
      <c r="Z239" s="146"/>
      <c r="AA239" s="146"/>
      <c r="AB239" s="146"/>
      <c r="AC239" s="146"/>
      <c r="AD239" s="146"/>
      <c r="AE239" s="146"/>
      <c r="AF239" s="146"/>
      <c r="AG239" s="146"/>
      <c r="AH239" s="146"/>
      <c r="AI239" s="146"/>
      <c r="AJ239" s="146"/>
      <c r="AK239" s="146"/>
      <c r="AL239" s="146"/>
      <c r="AM239" s="146"/>
      <c r="AN239" s="146"/>
      <c r="AO239" s="146"/>
      <c r="AP239" s="146"/>
      <c r="AQ239" s="146"/>
      <c r="AR239" s="146"/>
      <c r="AS239" s="146"/>
      <c r="AT239" s="146"/>
      <c r="AU239" s="146"/>
      <c r="AV239" s="146"/>
      <c r="AW239" s="146"/>
      <c r="AX239" s="146"/>
      <c r="AY239" s="146"/>
      <c r="AZ239" s="146"/>
      <c r="BA239" s="146"/>
      <c r="BB239" s="146"/>
      <c r="BC239" s="146"/>
      <c r="BD239" s="146"/>
      <c r="BE239" s="146"/>
      <c r="BF239" s="146"/>
      <c r="BG239" s="146"/>
      <c r="BH239" s="146"/>
      <c r="BI239" s="146"/>
      <c r="BJ239" s="3"/>
      <c r="BK239" s="3"/>
    </row>
    <row r="240" spans="1:63" ht="51.75" customHeight="1" thickTop="1" thickBot="1">
      <c r="A240" s="3"/>
      <c r="B240" s="155" t="s">
        <v>84</v>
      </c>
      <c r="C240" s="155"/>
      <c r="D240" s="155"/>
      <c r="E240" s="155"/>
      <c r="F240" s="155"/>
      <c r="G240" s="155"/>
      <c r="H240" s="155" t="s">
        <v>85</v>
      </c>
      <c r="I240" s="155"/>
      <c r="J240" s="155"/>
      <c r="K240" s="155" t="s">
        <v>86</v>
      </c>
      <c r="L240" s="155"/>
      <c r="M240" s="155"/>
      <c r="N240" s="155" t="s">
        <v>86</v>
      </c>
      <c r="O240" s="155"/>
      <c r="P240" s="155"/>
      <c r="Q240" s="155" t="s">
        <v>86</v>
      </c>
      <c r="R240" s="155"/>
      <c r="S240" s="155"/>
      <c r="T240" s="155" t="s">
        <v>86</v>
      </c>
      <c r="U240" s="155"/>
      <c r="V240" s="155"/>
      <c r="W240" s="155" t="s">
        <v>84</v>
      </c>
      <c r="X240" s="155"/>
      <c r="Y240" s="155"/>
      <c r="Z240" s="155"/>
      <c r="AA240" s="155"/>
      <c r="AB240" s="155" t="s">
        <v>85</v>
      </c>
      <c r="AC240" s="155"/>
      <c r="AD240" s="155"/>
      <c r="AE240" s="156" t="s">
        <v>87</v>
      </c>
      <c r="AF240" s="156"/>
      <c r="AG240" s="156"/>
      <c r="AH240" s="156"/>
      <c r="AI240" s="156" t="s">
        <v>88</v>
      </c>
      <c r="AJ240" s="156"/>
      <c r="AK240" s="156"/>
      <c r="AL240" s="156" t="s">
        <v>185</v>
      </c>
      <c r="AM240" s="156"/>
      <c r="AN240" s="156"/>
      <c r="AO240" s="156" t="s">
        <v>186</v>
      </c>
      <c r="AP240" s="156"/>
      <c r="AQ240" s="156"/>
      <c r="AR240" s="156" t="s">
        <v>84</v>
      </c>
      <c r="AS240" s="156"/>
      <c r="AT240" s="156"/>
      <c r="AU240" s="156"/>
      <c r="AV240" s="156"/>
      <c r="AW240" s="156" t="s">
        <v>85</v>
      </c>
      <c r="AX240" s="156"/>
      <c r="AY240" s="156"/>
      <c r="AZ240" s="156" t="s">
        <v>89</v>
      </c>
      <c r="BA240" s="156"/>
      <c r="BB240" s="156"/>
      <c r="BC240" s="175" t="s">
        <v>185</v>
      </c>
      <c r="BD240" s="176"/>
      <c r="BE240" s="176"/>
      <c r="BF240" s="177"/>
      <c r="BG240" s="156" t="s">
        <v>186</v>
      </c>
      <c r="BH240" s="156"/>
      <c r="BI240" s="156"/>
      <c r="BJ240" s="3"/>
      <c r="BK240" s="3"/>
    </row>
    <row r="241" spans="1:63" ht="15" customHeight="1" thickTop="1" thickBot="1">
      <c r="A241" s="3"/>
      <c r="B241" s="87" t="s">
        <v>126</v>
      </c>
      <c r="C241" s="88"/>
      <c r="D241" s="88"/>
      <c r="E241" s="88"/>
      <c r="F241" s="88"/>
      <c r="G241" s="89"/>
      <c r="H241" s="178">
        <f>B260+E260+Q260+Z260+W260</f>
        <v>0</v>
      </c>
      <c r="I241" s="178"/>
      <c r="J241" s="178"/>
      <c r="K241" s="87" t="s">
        <v>129</v>
      </c>
      <c r="L241" s="88"/>
      <c r="M241" s="89"/>
      <c r="N241" s="87" t="s">
        <v>129</v>
      </c>
      <c r="O241" s="88"/>
      <c r="P241" s="89"/>
      <c r="Q241" s="87" t="s">
        <v>129</v>
      </c>
      <c r="R241" s="88"/>
      <c r="S241" s="89"/>
      <c r="T241" s="87" t="s">
        <v>129</v>
      </c>
      <c r="U241" s="88"/>
      <c r="V241" s="89"/>
      <c r="W241" s="124" t="s">
        <v>90</v>
      </c>
      <c r="X241" s="124"/>
      <c r="Y241" s="124"/>
      <c r="Z241" s="124"/>
      <c r="AA241" s="124"/>
      <c r="AB241" s="173">
        <f>H241</f>
        <v>0</v>
      </c>
      <c r="AC241" s="173"/>
      <c r="AD241" s="173"/>
      <c r="AE241" s="562" t="s">
        <v>214</v>
      </c>
      <c r="AF241" s="562"/>
      <c r="AG241" s="562"/>
      <c r="AH241" s="562"/>
      <c r="AI241" s="561">
        <v>2.4</v>
      </c>
      <c r="AJ241" s="561"/>
      <c r="AK241" s="561"/>
      <c r="AL241" s="145" t="str">
        <f>CONCATENATE(MAX(M75:AB77),"/",MAX(M75:AB77)-0.01)</f>
        <v>1.16/1.15</v>
      </c>
      <c r="AM241" s="170"/>
      <c r="AN241" s="170"/>
      <c r="AO241" s="561">
        <v>1.65</v>
      </c>
      <c r="AP241" s="561"/>
      <c r="AQ241" s="561"/>
      <c r="AR241" s="124" t="s">
        <v>136</v>
      </c>
      <c r="AS241" s="124"/>
      <c r="AT241" s="124"/>
      <c r="AU241" s="124"/>
      <c r="AV241" s="124"/>
      <c r="AW241" s="169" t="s">
        <v>129</v>
      </c>
      <c r="AX241" s="124"/>
      <c r="AY241" s="124"/>
      <c r="AZ241" s="172" t="s">
        <v>129</v>
      </c>
      <c r="BA241" s="172"/>
      <c r="BB241" s="172"/>
      <c r="BC241" s="171" t="s">
        <v>129</v>
      </c>
      <c r="BD241" s="171"/>
      <c r="BE241" s="171"/>
      <c r="BF241" s="171"/>
      <c r="BG241" s="172" t="s">
        <v>129</v>
      </c>
      <c r="BH241" s="172"/>
      <c r="BI241" s="172"/>
      <c r="BJ241" s="3"/>
      <c r="BK241" s="3"/>
    </row>
    <row r="242" spans="1:63" ht="15" customHeight="1" thickTop="1" thickBot="1">
      <c r="A242" s="3"/>
      <c r="B242" s="90"/>
      <c r="C242" s="91"/>
      <c r="D242" s="91"/>
      <c r="E242" s="91"/>
      <c r="F242" s="91"/>
      <c r="G242" s="92"/>
      <c r="H242" s="178"/>
      <c r="I242" s="178"/>
      <c r="J242" s="178"/>
      <c r="K242" s="90"/>
      <c r="L242" s="91"/>
      <c r="M242" s="92"/>
      <c r="N242" s="90"/>
      <c r="O242" s="91"/>
      <c r="P242" s="92"/>
      <c r="Q242" s="90"/>
      <c r="R242" s="91"/>
      <c r="S242" s="92"/>
      <c r="T242" s="90"/>
      <c r="U242" s="91"/>
      <c r="V242" s="92"/>
      <c r="W242" s="124"/>
      <c r="X242" s="124"/>
      <c r="Y242" s="124"/>
      <c r="Z242" s="124"/>
      <c r="AA242" s="124"/>
      <c r="AB242" s="173"/>
      <c r="AC242" s="173"/>
      <c r="AD242" s="173"/>
      <c r="AE242" s="562"/>
      <c r="AF242" s="562"/>
      <c r="AG242" s="562"/>
      <c r="AH242" s="562"/>
      <c r="AI242" s="561"/>
      <c r="AJ242" s="561"/>
      <c r="AK242" s="561"/>
      <c r="AL242" s="170"/>
      <c r="AM242" s="170"/>
      <c r="AN242" s="170"/>
      <c r="AO242" s="561"/>
      <c r="AP242" s="561"/>
      <c r="AQ242" s="561"/>
      <c r="AR242" s="124"/>
      <c r="AS242" s="124"/>
      <c r="AT242" s="124"/>
      <c r="AU242" s="124"/>
      <c r="AV242" s="124"/>
      <c r="AW242" s="124"/>
      <c r="AX242" s="124"/>
      <c r="AY242" s="124"/>
      <c r="AZ242" s="172"/>
      <c r="BA242" s="172"/>
      <c r="BB242" s="172"/>
      <c r="BC242" s="171"/>
      <c r="BD242" s="171"/>
      <c r="BE242" s="171"/>
      <c r="BF242" s="171"/>
      <c r="BG242" s="172"/>
      <c r="BH242" s="172"/>
      <c r="BI242" s="172"/>
      <c r="BJ242" s="3"/>
      <c r="BK242" s="3"/>
    </row>
    <row r="243" spans="1:63" ht="15" customHeight="1" thickTop="1" thickBot="1">
      <c r="A243" s="3"/>
      <c r="B243" s="90"/>
      <c r="C243" s="91"/>
      <c r="D243" s="91"/>
      <c r="E243" s="91"/>
      <c r="F243" s="91"/>
      <c r="G243" s="92"/>
      <c r="H243" s="178"/>
      <c r="I243" s="178"/>
      <c r="J243" s="178"/>
      <c r="K243" s="90"/>
      <c r="L243" s="91"/>
      <c r="M243" s="92"/>
      <c r="N243" s="90"/>
      <c r="O243" s="91"/>
      <c r="P243" s="92"/>
      <c r="Q243" s="90"/>
      <c r="R243" s="91"/>
      <c r="S243" s="92"/>
      <c r="T243" s="90"/>
      <c r="U243" s="91"/>
      <c r="V243" s="92"/>
      <c r="W243" s="124"/>
      <c r="X243" s="124"/>
      <c r="Y243" s="124"/>
      <c r="Z243" s="124"/>
      <c r="AA243" s="124"/>
      <c r="AB243" s="173"/>
      <c r="AC243" s="173"/>
      <c r="AD243" s="173"/>
      <c r="AE243" s="562"/>
      <c r="AF243" s="562"/>
      <c r="AG243" s="562"/>
      <c r="AH243" s="562"/>
      <c r="AI243" s="561"/>
      <c r="AJ243" s="561"/>
      <c r="AK243" s="561"/>
      <c r="AL243" s="170"/>
      <c r="AM243" s="170"/>
      <c r="AN243" s="170"/>
      <c r="AO243" s="561"/>
      <c r="AP243" s="561"/>
      <c r="AQ243" s="561"/>
      <c r="AR243" s="124"/>
      <c r="AS243" s="124"/>
      <c r="AT243" s="124"/>
      <c r="AU243" s="124"/>
      <c r="AV243" s="124"/>
      <c r="AW243" s="124"/>
      <c r="AX243" s="124"/>
      <c r="AY243" s="124"/>
      <c r="AZ243" s="172"/>
      <c r="BA243" s="172"/>
      <c r="BB243" s="172"/>
      <c r="BC243" s="171"/>
      <c r="BD243" s="171"/>
      <c r="BE243" s="171"/>
      <c r="BF243" s="171"/>
      <c r="BG243" s="172"/>
      <c r="BH243" s="172"/>
      <c r="BI243" s="172"/>
      <c r="BJ243" s="3"/>
      <c r="BK243" s="3"/>
    </row>
    <row r="244" spans="1:63" ht="15" customHeight="1" thickTop="1" thickBot="1">
      <c r="A244" s="3"/>
      <c r="B244" s="93"/>
      <c r="C244" s="94"/>
      <c r="D244" s="94"/>
      <c r="E244" s="94"/>
      <c r="F244" s="94"/>
      <c r="G244" s="95"/>
      <c r="H244" s="178"/>
      <c r="I244" s="178"/>
      <c r="J244" s="178"/>
      <c r="K244" s="93"/>
      <c r="L244" s="94"/>
      <c r="M244" s="95"/>
      <c r="N244" s="93"/>
      <c r="O244" s="94"/>
      <c r="P244" s="95"/>
      <c r="Q244" s="93"/>
      <c r="R244" s="94"/>
      <c r="S244" s="95"/>
      <c r="T244" s="93"/>
      <c r="U244" s="94"/>
      <c r="V244" s="95"/>
      <c r="W244" s="124"/>
      <c r="X244" s="124"/>
      <c r="Y244" s="124"/>
      <c r="Z244" s="124"/>
      <c r="AA244" s="124"/>
      <c r="AB244" s="173"/>
      <c r="AC244" s="173"/>
      <c r="AD244" s="173"/>
      <c r="AE244" s="562"/>
      <c r="AF244" s="562"/>
      <c r="AG244" s="562"/>
      <c r="AH244" s="562"/>
      <c r="AI244" s="561"/>
      <c r="AJ244" s="561"/>
      <c r="AK244" s="561"/>
      <c r="AL244" s="170"/>
      <c r="AM244" s="170"/>
      <c r="AN244" s="170"/>
      <c r="AO244" s="561"/>
      <c r="AP244" s="561"/>
      <c r="AQ244" s="561"/>
      <c r="AR244" s="124"/>
      <c r="AS244" s="124"/>
      <c r="AT244" s="124"/>
      <c r="AU244" s="124"/>
      <c r="AV244" s="124"/>
      <c r="AW244" s="124"/>
      <c r="AX244" s="124"/>
      <c r="AY244" s="124"/>
      <c r="AZ244" s="172"/>
      <c r="BA244" s="172"/>
      <c r="BB244" s="172"/>
      <c r="BC244" s="171"/>
      <c r="BD244" s="171"/>
      <c r="BE244" s="171"/>
      <c r="BF244" s="171"/>
      <c r="BG244" s="172"/>
      <c r="BH244" s="172"/>
      <c r="BI244" s="172"/>
      <c r="BJ244" s="3"/>
      <c r="BK244" s="3"/>
    </row>
    <row r="245" spans="1:63" ht="15" customHeight="1" thickTop="1" thickBot="1">
      <c r="A245" s="3"/>
      <c r="B245" s="87" t="s">
        <v>126</v>
      </c>
      <c r="C245" s="88"/>
      <c r="D245" s="88"/>
      <c r="E245" s="88"/>
      <c r="F245" s="88"/>
      <c r="G245" s="89"/>
      <c r="H245" s="178">
        <f>H241</f>
        <v>0</v>
      </c>
      <c r="I245" s="178"/>
      <c r="J245" s="178"/>
      <c r="K245" s="87" t="s">
        <v>129</v>
      </c>
      <c r="L245" s="88"/>
      <c r="M245" s="89"/>
      <c r="N245" s="87" t="s">
        <v>129</v>
      </c>
      <c r="O245" s="88"/>
      <c r="P245" s="89"/>
      <c r="Q245" s="87" t="s">
        <v>129</v>
      </c>
      <c r="R245" s="88"/>
      <c r="S245" s="89"/>
      <c r="T245" s="87" t="s">
        <v>129</v>
      </c>
      <c r="U245" s="88"/>
      <c r="V245" s="89"/>
      <c r="W245" s="124" t="s">
        <v>91</v>
      </c>
      <c r="X245" s="124"/>
      <c r="Y245" s="124"/>
      <c r="Z245" s="124"/>
      <c r="AA245" s="124"/>
      <c r="AB245" s="173">
        <f>H241</f>
        <v>0</v>
      </c>
      <c r="AC245" s="173"/>
      <c r="AD245" s="173"/>
      <c r="AE245" s="562" t="s">
        <v>213</v>
      </c>
      <c r="AF245" s="562"/>
      <c r="AG245" s="562"/>
      <c r="AH245" s="562"/>
      <c r="AI245" s="561">
        <v>2.8</v>
      </c>
      <c r="AJ245" s="561"/>
      <c r="AK245" s="561"/>
      <c r="AL245" s="145" t="str">
        <f>AL241</f>
        <v>1.16/1.15</v>
      </c>
      <c r="AM245" s="170"/>
      <c r="AN245" s="170"/>
      <c r="AO245" s="561">
        <v>1.72</v>
      </c>
      <c r="AP245" s="561"/>
      <c r="AQ245" s="561"/>
      <c r="AR245" s="124" t="s">
        <v>136</v>
      </c>
      <c r="AS245" s="124"/>
      <c r="AT245" s="124"/>
      <c r="AU245" s="124"/>
      <c r="AV245" s="124"/>
      <c r="AW245" s="169">
        <v>15</v>
      </c>
      <c r="AX245" s="124"/>
      <c r="AY245" s="124"/>
      <c r="AZ245" s="170">
        <v>2700</v>
      </c>
      <c r="BA245" s="170"/>
      <c r="BB245" s="170"/>
      <c r="BC245" s="171" t="s">
        <v>465</v>
      </c>
      <c r="BD245" s="171"/>
      <c r="BE245" s="171"/>
      <c r="BF245" s="171"/>
      <c r="BG245" s="172">
        <v>1.92</v>
      </c>
      <c r="BH245" s="172"/>
      <c r="BI245" s="172"/>
      <c r="BJ245" s="3"/>
      <c r="BK245" s="3"/>
    </row>
    <row r="246" spans="1:63" ht="15" customHeight="1" thickTop="1" thickBot="1">
      <c r="A246" s="3"/>
      <c r="B246" s="90"/>
      <c r="C246" s="91"/>
      <c r="D246" s="91"/>
      <c r="E246" s="91"/>
      <c r="F246" s="91"/>
      <c r="G246" s="92"/>
      <c r="H246" s="178"/>
      <c r="I246" s="178"/>
      <c r="J246" s="178"/>
      <c r="K246" s="90"/>
      <c r="L246" s="91"/>
      <c r="M246" s="92"/>
      <c r="N246" s="90"/>
      <c r="O246" s="91"/>
      <c r="P246" s="92"/>
      <c r="Q246" s="90"/>
      <c r="R246" s="91"/>
      <c r="S246" s="92"/>
      <c r="T246" s="90"/>
      <c r="U246" s="91"/>
      <c r="V246" s="92"/>
      <c r="W246" s="124"/>
      <c r="X246" s="124"/>
      <c r="Y246" s="124"/>
      <c r="Z246" s="124"/>
      <c r="AA246" s="124"/>
      <c r="AB246" s="173"/>
      <c r="AC246" s="173"/>
      <c r="AD246" s="173"/>
      <c r="AE246" s="562"/>
      <c r="AF246" s="562"/>
      <c r="AG246" s="562"/>
      <c r="AH246" s="562"/>
      <c r="AI246" s="561"/>
      <c r="AJ246" s="561"/>
      <c r="AK246" s="561"/>
      <c r="AL246" s="170"/>
      <c r="AM246" s="170"/>
      <c r="AN246" s="170"/>
      <c r="AO246" s="561"/>
      <c r="AP246" s="561"/>
      <c r="AQ246" s="561"/>
      <c r="AR246" s="124"/>
      <c r="AS246" s="124"/>
      <c r="AT246" s="124"/>
      <c r="AU246" s="124"/>
      <c r="AV246" s="124"/>
      <c r="AW246" s="124"/>
      <c r="AX246" s="124"/>
      <c r="AY246" s="124"/>
      <c r="AZ246" s="170"/>
      <c r="BA246" s="170"/>
      <c r="BB246" s="170"/>
      <c r="BC246" s="171"/>
      <c r="BD246" s="171"/>
      <c r="BE246" s="171"/>
      <c r="BF246" s="171"/>
      <c r="BG246" s="172"/>
      <c r="BH246" s="172"/>
      <c r="BI246" s="172"/>
      <c r="BJ246" s="3"/>
      <c r="BK246" s="3"/>
    </row>
    <row r="247" spans="1:63" ht="15" customHeight="1" thickTop="1" thickBot="1">
      <c r="A247" s="3"/>
      <c r="B247" s="90"/>
      <c r="C247" s="91"/>
      <c r="D247" s="91"/>
      <c r="E247" s="91"/>
      <c r="F247" s="91"/>
      <c r="G247" s="92"/>
      <c r="H247" s="178"/>
      <c r="I247" s="178"/>
      <c r="J247" s="178"/>
      <c r="K247" s="90"/>
      <c r="L247" s="91"/>
      <c r="M247" s="92"/>
      <c r="N247" s="90"/>
      <c r="O247" s="91"/>
      <c r="P247" s="92"/>
      <c r="Q247" s="90"/>
      <c r="R247" s="91"/>
      <c r="S247" s="92"/>
      <c r="T247" s="90"/>
      <c r="U247" s="91"/>
      <c r="V247" s="92"/>
      <c r="W247" s="124"/>
      <c r="X247" s="124"/>
      <c r="Y247" s="124"/>
      <c r="Z247" s="124"/>
      <c r="AA247" s="124"/>
      <c r="AB247" s="173"/>
      <c r="AC247" s="173"/>
      <c r="AD247" s="173"/>
      <c r="AE247" s="562"/>
      <c r="AF247" s="562"/>
      <c r="AG247" s="562"/>
      <c r="AH247" s="562"/>
      <c r="AI247" s="561"/>
      <c r="AJ247" s="561"/>
      <c r="AK247" s="561"/>
      <c r="AL247" s="170"/>
      <c r="AM247" s="170"/>
      <c r="AN247" s="170"/>
      <c r="AO247" s="561"/>
      <c r="AP247" s="561"/>
      <c r="AQ247" s="561"/>
      <c r="AR247" s="124"/>
      <c r="AS247" s="124"/>
      <c r="AT247" s="124"/>
      <c r="AU247" s="124"/>
      <c r="AV247" s="124"/>
      <c r="AW247" s="124"/>
      <c r="AX247" s="124"/>
      <c r="AY247" s="124"/>
      <c r="AZ247" s="170"/>
      <c r="BA247" s="170"/>
      <c r="BB247" s="170"/>
      <c r="BC247" s="171"/>
      <c r="BD247" s="171"/>
      <c r="BE247" s="171"/>
      <c r="BF247" s="171"/>
      <c r="BG247" s="172"/>
      <c r="BH247" s="172"/>
      <c r="BI247" s="172"/>
      <c r="BJ247" s="3"/>
      <c r="BK247" s="3"/>
    </row>
    <row r="248" spans="1:63" ht="15" customHeight="1" thickTop="1" thickBot="1">
      <c r="A248" s="3"/>
      <c r="B248" s="93"/>
      <c r="C248" s="94"/>
      <c r="D248" s="94"/>
      <c r="E248" s="94"/>
      <c r="F248" s="94"/>
      <c r="G248" s="95"/>
      <c r="H248" s="178"/>
      <c r="I248" s="178"/>
      <c r="J248" s="178"/>
      <c r="K248" s="93"/>
      <c r="L248" s="94"/>
      <c r="M248" s="95"/>
      <c r="N248" s="93"/>
      <c r="O248" s="94"/>
      <c r="P248" s="95"/>
      <c r="Q248" s="93"/>
      <c r="R248" s="94"/>
      <c r="S248" s="95"/>
      <c r="T248" s="93"/>
      <c r="U248" s="94"/>
      <c r="V248" s="95"/>
      <c r="W248" s="124"/>
      <c r="X248" s="124"/>
      <c r="Y248" s="124"/>
      <c r="Z248" s="124"/>
      <c r="AA248" s="124"/>
      <c r="AB248" s="173"/>
      <c r="AC248" s="173"/>
      <c r="AD248" s="173"/>
      <c r="AE248" s="562"/>
      <c r="AF248" s="562"/>
      <c r="AG248" s="562"/>
      <c r="AH248" s="562"/>
      <c r="AI248" s="561"/>
      <c r="AJ248" s="561"/>
      <c r="AK248" s="561"/>
      <c r="AL248" s="170"/>
      <c r="AM248" s="170"/>
      <c r="AN248" s="170"/>
      <c r="AO248" s="561"/>
      <c r="AP248" s="561"/>
      <c r="AQ248" s="561"/>
      <c r="AR248" s="124"/>
      <c r="AS248" s="124"/>
      <c r="AT248" s="124"/>
      <c r="AU248" s="124"/>
      <c r="AV248" s="124"/>
      <c r="AW248" s="124"/>
      <c r="AX248" s="124"/>
      <c r="AY248" s="124"/>
      <c r="AZ248" s="170"/>
      <c r="BA248" s="170"/>
      <c r="BB248" s="170"/>
      <c r="BC248" s="171"/>
      <c r="BD248" s="171"/>
      <c r="BE248" s="171"/>
      <c r="BF248" s="171"/>
      <c r="BG248" s="172"/>
      <c r="BH248" s="172"/>
      <c r="BI248" s="172"/>
      <c r="BJ248" s="3"/>
      <c r="BK248" s="3"/>
    </row>
    <row r="249" spans="1:63" ht="15" customHeight="1" thickTop="1" thickBot="1">
      <c r="A249" s="3"/>
      <c r="B249" s="87" t="s">
        <v>126</v>
      </c>
      <c r="C249" s="88"/>
      <c r="D249" s="88"/>
      <c r="E249" s="88"/>
      <c r="F249" s="88"/>
      <c r="G249" s="89"/>
      <c r="H249" s="178">
        <f>H241</f>
        <v>0</v>
      </c>
      <c r="I249" s="178"/>
      <c r="J249" s="178"/>
      <c r="K249" s="87" t="s">
        <v>129</v>
      </c>
      <c r="L249" s="88"/>
      <c r="M249" s="89"/>
      <c r="N249" s="87" t="s">
        <v>129</v>
      </c>
      <c r="O249" s="88"/>
      <c r="P249" s="89"/>
      <c r="Q249" s="87" t="s">
        <v>129</v>
      </c>
      <c r="R249" s="88"/>
      <c r="S249" s="89"/>
      <c r="T249" s="87" t="s">
        <v>129</v>
      </c>
      <c r="U249" s="88"/>
      <c r="V249" s="89"/>
      <c r="W249" s="87" t="s">
        <v>129</v>
      </c>
      <c r="X249" s="88"/>
      <c r="Y249" s="88"/>
      <c r="Z249" s="88"/>
      <c r="AA249" s="89"/>
      <c r="AB249" s="145"/>
      <c r="AC249" s="145"/>
      <c r="AD249" s="145"/>
      <c r="AE249" s="124"/>
      <c r="AF249" s="124"/>
      <c r="AG249" s="124"/>
      <c r="AH249" s="124"/>
      <c r="AI249" s="124"/>
      <c r="AJ249" s="124"/>
      <c r="AK249" s="124"/>
      <c r="AL249" s="124"/>
      <c r="AM249" s="124"/>
      <c r="AN249" s="124"/>
      <c r="AO249" s="124"/>
      <c r="AP249" s="124"/>
      <c r="AQ249" s="124"/>
      <c r="AR249" s="76"/>
      <c r="AS249" s="76"/>
      <c r="AT249" s="76"/>
      <c r="AU249" s="76"/>
      <c r="AV249" s="76"/>
      <c r="AW249" s="76"/>
      <c r="AX249" s="76"/>
      <c r="AY249" s="76"/>
      <c r="AZ249" s="76"/>
      <c r="BA249" s="76"/>
      <c r="BB249" s="76"/>
      <c r="BC249" s="114"/>
      <c r="BD249" s="78"/>
      <c r="BE249" s="78"/>
      <c r="BF249" s="79"/>
      <c r="BG249" s="76"/>
      <c r="BH249" s="76"/>
      <c r="BI249" s="76"/>
      <c r="BJ249" s="3"/>
      <c r="BK249" s="3"/>
    </row>
    <row r="250" spans="1:63" ht="15" customHeight="1" thickTop="1" thickBot="1">
      <c r="A250" s="3"/>
      <c r="B250" s="90"/>
      <c r="C250" s="91"/>
      <c r="D250" s="91"/>
      <c r="E250" s="91"/>
      <c r="F250" s="91"/>
      <c r="G250" s="92"/>
      <c r="H250" s="178"/>
      <c r="I250" s="178"/>
      <c r="J250" s="178"/>
      <c r="K250" s="90"/>
      <c r="L250" s="91"/>
      <c r="M250" s="92"/>
      <c r="N250" s="90"/>
      <c r="O250" s="91"/>
      <c r="P250" s="92"/>
      <c r="Q250" s="90"/>
      <c r="R250" s="91"/>
      <c r="S250" s="92"/>
      <c r="T250" s="90"/>
      <c r="U250" s="91"/>
      <c r="V250" s="92"/>
      <c r="W250" s="90"/>
      <c r="X250" s="91"/>
      <c r="Y250" s="91"/>
      <c r="Z250" s="91"/>
      <c r="AA250" s="92"/>
      <c r="AB250" s="145"/>
      <c r="AC250" s="145"/>
      <c r="AD250" s="145"/>
      <c r="AE250" s="124"/>
      <c r="AF250" s="124"/>
      <c r="AG250" s="124"/>
      <c r="AH250" s="124"/>
      <c r="AI250" s="124"/>
      <c r="AJ250" s="124"/>
      <c r="AK250" s="124"/>
      <c r="AL250" s="124"/>
      <c r="AM250" s="124"/>
      <c r="AN250" s="124"/>
      <c r="AO250" s="124"/>
      <c r="AP250" s="124"/>
      <c r="AQ250" s="124"/>
      <c r="AR250" s="76"/>
      <c r="AS250" s="76"/>
      <c r="AT250" s="76"/>
      <c r="AU250" s="76"/>
      <c r="AV250" s="76"/>
      <c r="AW250" s="76"/>
      <c r="AX250" s="76"/>
      <c r="AY250" s="76"/>
      <c r="AZ250" s="76"/>
      <c r="BA250" s="76"/>
      <c r="BB250" s="76"/>
      <c r="BC250" s="80"/>
      <c r="BD250" s="81"/>
      <c r="BE250" s="81"/>
      <c r="BF250" s="82"/>
      <c r="BG250" s="76"/>
      <c r="BH250" s="76"/>
      <c r="BI250" s="76"/>
      <c r="BJ250" s="3"/>
      <c r="BK250" s="3"/>
    </row>
    <row r="251" spans="1:63" ht="15" customHeight="1" thickTop="1" thickBot="1">
      <c r="A251" s="3"/>
      <c r="B251" s="90"/>
      <c r="C251" s="91"/>
      <c r="D251" s="91"/>
      <c r="E251" s="91"/>
      <c r="F251" s="91"/>
      <c r="G251" s="92"/>
      <c r="H251" s="178"/>
      <c r="I251" s="178"/>
      <c r="J251" s="178"/>
      <c r="K251" s="90"/>
      <c r="L251" s="91"/>
      <c r="M251" s="92"/>
      <c r="N251" s="90"/>
      <c r="O251" s="91"/>
      <c r="P251" s="92"/>
      <c r="Q251" s="90"/>
      <c r="R251" s="91"/>
      <c r="S251" s="92"/>
      <c r="T251" s="90"/>
      <c r="U251" s="91"/>
      <c r="V251" s="92"/>
      <c r="W251" s="90"/>
      <c r="X251" s="91"/>
      <c r="Y251" s="91"/>
      <c r="Z251" s="91"/>
      <c r="AA251" s="92"/>
      <c r="AB251" s="145"/>
      <c r="AC251" s="145"/>
      <c r="AD251" s="145"/>
      <c r="AE251" s="124"/>
      <c r="AF251" s="124"/>
      <c r="AG251" s="124"/>
      <c r="AH251" s="124"/>
      <c r="AI251" s="124"/>
      <c r="AJ251" s="124"/>
      <c r="AK251" s="124"/>
      <c r="AL251" s="124"/>
      <c r="AM251" s="124"/>
      <c r="AN251" s="124"/>
      <c r="AO251" s="124"/>
      <c r="AP251" s="124"/>
      <c r="AQ251" s="124"/>
      <c r="AR251" s="76"/>
      <c r="AS251" s="76"/>
      <c r="AT251" s="76"/>
      <c r="AU251" s="76"/>
      <c r="AV251" s="76"/>
      <c r="AW251" s="76"/>
      <c r="AX251" s="76"/>
      <c r="AY251" s="76"/>
      <c r="AZ251" s="76"/>
      <c r="BA251" s="76"/>
      <c r="BB251" s="76"/>
      <c r="BC251" s="80"/>
      <c r="BD251" s="81"/>
      <c r="BE251" s="81"/>
      <c r="BF251" s="82"/>
      <c r="BG251" s="76"/>
      <c r="BH251" s="76"/>
      <c r="BI251" s="76"/>
      <c r="BJ251" s="3"/>
      <c r="BK251" s="3"/>
    </row>
    <row r="252" spans="1:63" ht="15" customHeight="1" thickTop="1" thickBot="1">
      <c r="A252" s="3"/>
      <c r="B252" s="93"/>
      <c r="C252" s="94"/>
      <c r="D252" s="94"/>
      <c r="E252" s="94"/>
      <c r="F252" s="94"/>
      <c r="G252" s="95"/>
      <c r="H252" s="178"/>
      <c r="I252" s="178"/>
      <c r="J252" s="178"/>
      <c r="K252" s="93"/>
      <c r="L252" s="94"/>
      <c r="M252" s="95"/>
      <c r="N252" s="93"/>
      <c r="O252" s="94"/>
      <c r="P252" s="95"/>
      <c r="Q252" s="93"/>
      <c r="R252" s="94"/>
      <c r="S252" s="95"/>
      <c r="T252" s="93"/>
      <c r="U252" s="94"/>
      <c r="V252" s="95"/>
      <c r="W252" s="93"/>
      <c r="X252" s="94"/>
      <c r="Y252" s="94"/>
      <c r="Z252" s="94"/>
      <c r="AA252" s="95"/>
      <c r="AB252" s="145"/>
      <c r="AC252" s="145"/>
      <c r="AD252" s="145"/>
      <c r="AE252" s="124"/>
      <c r="AF252" s="124"/>
      <c r="AG252" s="124"/>
      <c r="AH252" s="124"/>
      <c r="AI252" s="124"/>
      <c r="AJ252" s="124"/>
      <c r="AK252" s="124"/>
      <c r="AL252" s="124"/>
      <c r="AM252" s="124"/>
      <c r="AN252" s="124"/>
      <c r="AO252" s="124"/>
      <c r="AP252" s="124"/>
      <c r="AQ252" s="124"/>
      <c r="AR252" s="76"/>
      <c r="AS252" s="76"/>
      <c r="AT252" s="76"/>
      <c r="AU252" s="76"/>
      <c r="AV252" s="76"/>
      <c r="AW252" s="76"/>
      <c r="AX252" s="76"/>
      <c r="AY252" s="76"/>
      <c r="AZ252" s="76"/>
      <c r="BA252" s="76"/>
      <c r="BB252" s="76"/>
      <c r="BC252" s="83"/>
      <c r="BD252" s="84"/>
      <c r="BE252" s="84"/>
      <c r="BF252" s="85"/>
      <c r="BG252" s="76"/>
      <c r="BH252" s="76"/>
      <c r="BI252" s="76"/>
      <c r="BJ252" s="3"/>
      <c r="BK252" s="3"/>
    </row>
    <row r="253" spans="1:63" ht="15" customHeight="1" thickTop="1">
      <c r="A253" s="3"/>
      <c r="B253" s="157"/>
      <c r="C253" s="158"/>
      <c r="D253" s="158"/>
      <c r="E253" s="158"/>
      <c r="F253" s="158"/>
      <c r="G253" s="158"/>
      <c r="H253" s="158"/>
      <c r="I253" s="158"/>
      <c r="J253" s="158"/>
      <c r="K253" s="158"/>
      <c r="L253" s="158"/>
      <c r="M253" s="158"/>
      <c r="N253" s="158"/>
      <c r="O253" s="158"/>
      <c r="P253" s="158"/>
      <c r="Q253" s="158"/>
      <c r="R253" s="158"/>
      <c r="S253" s="158"/>
      <c r="T253" s="158"/>
      <c r="U253" s="158"/>
      <c r="V253" s="158"/>
      <c r="W253" s="158"/>
      <c r="X253" s="158"/>
      <c r="Y253" s="158"/>
      <c r="Z253" s="158"/>
      <c r="AA253" s="158"/>
      <c r="AB253" s="158"/>
      <c r="AC253" s="158"/>
      <c r="AD253" s="158"/>
      <c r="AE253" s="158"/>
      <c r="AF253" s="158"/>
      <c r="AG253" s="158"/>
      <c r="AH253" s="158"/>
      <c r="AI253" s="158"/>
      <c r="AJ253" s="158"/>
      <c r="AK253" s="158"/>
      <c r="AL253" s="158"/>
      <c r="AM253" s="158"/>
      <c r="AN253" s="158"/>
      <c r="AO253" s="158"/>
      <c r="AP253" s="158"/>
      <c r="AQ253" s="158"/>
      <c r="AR253" s="158"/>
      <c r="AS253" s="158"/>
      <c r="AT253" s="158"/>
      <c r="AU253" s="158"/>
      <c r="AV253" s="158"/>
      <c r="AW253" s="158"/>
      <c r="AX253" s="158"/>
      <c r="AY253" s="158"/>
      <c r="AZ253" s="158"/>
      <c r="BA253" s="158"/>
      <c r="BB253" s="158"/>
      <c r="BC253" s="158"/>
      <c r="BD253" s="158"/>
      <c r="BE253" s="158"/>
      <c r="BF253" s="158"/>
      <c r="BG253" s="158"/>
      <c r="BH253" s="158"/>
      <c r="BI253" s="159"/>
      <c r="BJ253" s="3"/>
      <c r="BK253" s="3"/>
    </row>
    <row r="254" spans="1:63" ht="15" customHeight="1">
      <c r="A254" s="3"/>
      <c r="B254" s="160"/>
      <c r="C254" s="161"/>
      <c r="D254" s="161"/>
      <c r="E254" s="161"/>
      <c r="F254" s="161"/>
      <c r="G254" s="161"/>
      <c r="H254" s="161"/>
      <c r="I254" s="161"/>
      <c r="J254" s="161"/>
      <c r="K254" s="161"/>
      <c r="L254" s="161"/>
      <c r="M254" s="161"/>
      <c r="N254" s="161"/>
      <c r="O254" s="161"/>
      <c r="P254" s="161"/>
      <c r="Q254" s="161"/>
      <c r="R254" s="161"/>
      <c r="S254" s="161"/>
      <c r="T254" s="161"/>
      <c r="U254" s="161"/>
      <c r="V254" s="161"/>
      <c r="W254" s="161"/>
      <c r="X254" s="161"/>
      <c r="Y254" s="161"/>
      <c r="Z254" s="161"/>
      <c r="AA254" s="161"/>
      <c r="AB254" s="161"/>
      <c r="AC254" s="161"/>
      <c r="AD254" s="161"/>
      <c r="AE254" s="161"/>
      <c r="AF254" s="161"/>
      <c r="AG254" s="161"/>
      <c r="AH254" s="161"/>
      <c r="AI254" s="161"/>
      <c r="AJ254" s="161"/>
      <c r="AK254" s="161"/>
      <c r="AL254" s="161"/>
      <c r="AM254" s="161"/>
      <c r="AN254" s="161"/>
      <c r="AO254" s="161"/>
      <c r="AP254" s="161"/>
      <c r="AQ254" s="161"/>
      <c r="AR254" s="161"/>
      <c r="AS254" s="161"/>
      <c r="AT254" s="161"/>
      <c r="AU254" s="161"/>
      <c r="AV254" s="161"/>
      <c r="AW254" s="161"/>
      <c r="AX254" s="161"/>
      <c r="AY254" s="161"/>
      <c r="AZ254" s="161"/>
      <c r="BA254" s="161"/>
      <c r="BB254" s="161"/>
      <c r="BC254" s="161"/>
      <c r="BD254" s="161"/>
      <c r="BE254" s="161"/>
      <c r="BF254" s="161"/>
      <c r="BG254" s="161"/>
      <c r="BH254" s="161"/>
      <c r="BI254" s="162"/>
      <c r="BJ254" s="3"/>
      <c r="BK254" s="3"/>
    </row>
    <row r="255" spans="1:63" ht="15" customHeight="1">
      <c r="A255" s="3"/>
      <c r="B255" s="160"/>
      <c r="C255" s="161"/>
      <c r="D255" s="161"/>
      <c r="E255" s="161"/>
      <c r="F255" s="161"/>
      <c r="G255" s="161"/>
      <c r="H255" s="161"/>
      <c r="I255" s="161"/>
      <c r="J255" s="161"/>
      <c r="K255" s="161"/>
      <c r="L255" s="161"/>
      <c r="M255" s="161"/>
      <c r="N255" s="161"/>
      <c r="O255" s="161"/>
      <c r="P255" s="161"/>
      <c r="Q255" s="161"/>
      <c r="R255" s="161"/>
      <c r="S255" s="161"/>
      <c r="T255" s="161"/>
      <c r="U255" s="161"/>
      <c r="V255" s="161"/>
      <c r="W255" s="161"/>
      <c r="X255" s="161"/>
      <c r="Y255" s="161"/>
      <c r="Z255" s="161"/>
      <c r="AA255" s="161"/>
      <c r="AB255" s="161"/>
      <c r="AC255" s="161"/>
      <c r="AD255" s="161"/>
      <c r="AE255" s="161"/>
      <c r="AF255" s="161"/>
      <c r="AG255" s="161"/>
      <c r="AH255" s="161"/>
      <c r="AI255" s="161"/>
      <c r="AJ255" s="161"/>
      <c r="AK255" s="161"/>
      <c r="AL255" s="161"/>
      <c r="AM255" s="161"/>
      <c r="AN255" s="161"/>
      <c r="AO255" s="161"/>
      <c r="AP255" s="161"/>
      <c r="AQ255" s="161"/>
      <c r="AR255" s="161"/>
      <c r="AS255" s="161"/>
      <c r="AT255" s="161"/>
      <c r="AU255" s="161"/>
      <c r="AV255" s="161"/>
      <c r="AW255" s="161"/>
      <c r="AX255" s="161"/>
      <c r="AY255" s="161"/>
      <c r="AZ255" s="161"/>
      <c r="BA255" s="161"/>
      <c r="BB255" s="161"/>
      <c r="BC255" s="161"/>
      <c r="BD255" s="161"/>
      <c r="BE255" s="161"/>
      <c r="BF255" s="161"/>
      <c r="BG255" s="161"/>
      <c r="BH255" s="161"/>
      <c r="BI255" s="162"/>
      <c r="BJ255" s="3"/>
      <c r="BK255" s="3"/>
    </row>
    <row r="256" spans="1:63" ht="15.75" customHeight="1" thickBot="1">
      <c r="A256" s="3"/>
      <c r="B256" s="163"/>
      <c r="C256" s="164"/>
      <c r="D256" s="164"/>
      <c r="E256" s="164"/>
      <c r="F256" s="164"/>
      <c r="G256" s="164"/>
      <c r="H256" s="164"/>
      <c r="I256" s="164"/>
      <c r="J256" s="164"/>
      <c r="K256" s="164"/>
      <c r="L256" s="164"/>
      <c r="M256" s="164"/>
      <c r="N256" s="164"/>
      <c r="O256" s="164"/>
      <c r="P256" s="164"/>
      <c r="Q256" s="164"/>
      <c r="R256" s="164"/>
      <c r="S256" s="164"/>
      <c r="T256" s="164"/>
      <c r="U256" s="164"/>
      <c r="V256" s="164"/>
      <c r="W256" s="164"/>
      <c r="X256" s="164"/>
      <c r="Y256" s="164"/>
      <c r="Z256" s="164"/>
      <c r="AA256" s="164"/>
      <c r="AB256" s="164"/>
      <c r="AC256" s="164"/>
      <c r="AD256" s="164"/>
      <c r="AE256" s="164"/>
      <c r="AF256" s="164"/>
      <c r="AG256" s="164"/>
      <c r="AH256" s="164"/>
      <c r="AI256" s="164"/>
      <c r="AJ256" s="164"/>
      <c r="AK256" s="164"/>
      <c r="AL256" s="164"/>
      <c r="AM256" s="164"/>
      <c r="AN256" s="164"/>
      <c r="AO256" s="164"/>
      <c r="AP256" s="164"/>
      <c r="AQ256" s="164"/>
      <c r="AR256" s="164"/>
      <c r="AS256" s="164"/>
      <c r="AT256" s="164"/>
      <c r="AU256" s="164"/>
      <c r="AV256" s="164"/>
      <c r="AW256" s="164"/>
      <c r="AX256" s="164"/>
      <c r="AY256" s="164"/>
      <c r="AZ256" s="164"/>
      <c r="BA256" s="164"/>
      <c r="BB256" s="164"/>
      <c r="BC256" s="164"/>
      <c r="BD256" s="164"/>
      <c r="BE256" s="164"/>
      <c r="BF256" s="164"/>
      <c r="BG256" s="164"/>
      <c r="BH256" s="164"/>
      <c r="BI256" s="165"/>
      <c r="BJ256" s="3"/>
      <c r="BK256" s="3"/>
    </row>
    <row r="257" spans="1:65" ht="16.5" customHeight="1" thickTop="1" thickBot="1">
      <c r="A257" s="3"/>
      <c r="B257" s="146"/>
      <c r="C257" s="146"/>
      <c r="D257" s="146"/>
      <c r="E257" s="146"/>
      <c r="F257" s="146"/>
      <c r="G257" s="146"/>
      <c r="H257" s="146"/>
      <c r="I257" s="146"/>
      <c r="J257" s="146"/>
      <c r="K257" s="146"/>
      <c r="L257" s="146"/>
      <c r="M257" s="146"/>
      <c r="N257" s="146"/>
      <c r="O257" s="146"/>
      <c r="P257" s="146"/>
      <c r="Q257" s="146"/>
      <c r="R257" s="146"/>
      <c r="S257" s="146"/>
      <c r="T257" s="146"/>
      <c r="U257" s="146"/>
      <c r="V257" s="146"/>
      <c r="W257" s="146"/>
      <c r="X257" s="146"/>
      <c r="Y257" s="146"/>
      <c r="Z257" s="146"/>
      <c r="AA257" s="146"/>
      <c r="AB257" s="146"/>
      <c r="AC257" s="146"/>
      <c r="AD257" s="146"/>
      <c r="AE257" s="146"/>
      <c r="AF257" s="146"/>
      <c r="AG257" s="146"/>
      <c r="AH257" s="146"/>
      <c r="AI257" s="146"/>
      <c r="AJ257" s="146"/>
      <c r="AK257" s="146"/>
      <c r="AL257" s="146"/>
      <c r="AM257" s="146"/>
      <c r="AN257" s="146"/>
      <c r="AO257" s="146"/>
      <c r="AP257" s="146"/>
      <c r="AQ257" s="146"/>
      <c r="AR257" s="146"/>
      <c r="AS257" s="146"/>
      <c r="AT257" s="146"/>
      <c r="AU257" s="146"/>
      <c r="AV257" s="146"/>
      <c r="AW257" s="146"/>
      <c r="AX257" s="146"/>
      <c r="AY257" s="146"/>
      <c r="AZ257" s="146"/>
      <c r="BA257" s="146"/>
      <c r="BB257" s="146"/>
      <c r="BC257" s="146"/>
      <c r="BD257" s="146"/>
      <c r="BE257" s="146"/>
      <c r="BF257" s="146"/>
      <c r="BG257" s="146"/>
      <c r="BH257" s="146"/>
      <c r="BI257" s="146"/>
      <c r="BJ257" s="3"/>
      <c r="BK257" s="3"/>
    </row>
    <row r="258" spans="1:65" ht="16.5" customHeight="1" thickTop="1" thickBot="1">
      <c r="A258" s="3"/>
      <c r="B258" s="146"/>
      <c r="C258" s="146"/>
      <c r="D258" s="146"/>
      <c r="E258" s="146"/>
      <c r="F258" s="146"/>
      <c r="G258" s="146"/>
      <c r="H258" s="146"/>
      <c r="I258" s="146"/>
      <c r="J258" s="146"/>
      <c r="K258" s="146"/>
      <c r="L258" s="146"/>
      <c r="M258" s="146"/>
      <c r="N258" s="146"/>
      <c r="O258" s="146"/>
      <c r="P258" s="146"/>
      <c r="Q258" s="146"/>
      <c r="R258" s="146"/>
      <c r="S258" s="146"/>
      <c r="T258" s="146"/>
      <c r="U258" s="146"/>
      <c r="V258" s="146"/>
      <c r="W258" s="146"/>
      <c r="X258" s="146"/>
      <c r="Y258" s="146"/>
      <c r="Z258" s="146"/>
      <c r="AA258" s="146"/>
      <c r="AB258" s="146"/>
      <c r="AC258" s="146"/>
      <c r="AD258" s="146"/>
      <c r="AE258" s="146"/>
      <c r="AF258" s="146"/>
      <c r="AG258" s="146"/>
      <c r="AH258" s="146"/>
      <c r="AI258" s="146"/>
      <c r="AJ258" s="146"/>
      <c r="AK258" s="146"/>
      <c r="AL258" s="146"/>
      <c r="AM258" s="146"/>
      <c r="AN258" s="146"/>
      <c r="AO258" s="146"/>
      <c r="AP258" s="146"/>
      <c r="AQ258" s="146"/>
      <c r="AR258" s="146"/>
      <c r="AS258" s="146"/>
      <c r="AT258" s="146"/>
      <c r="AU258" s="146"/>
      <c r="AV258" s="146"/>
      <c r="AW258" s="146"/>
      <c r="AX258" s="146"/>
      <c r="AY258" s="146"/>
      <c r="AZ258" s="146"/>
      <c r="BA258" s="146"/>
      <c r="BB258" s="146"/>
      <c r="BC258" s="146"/>
      <c r="BD258" s="146"/>
      <c r="BE258" s="146"/>
      <c r="BF258" s="146"/>
      <c r="BG258" s="146"/>
      <c r="BH258" s="146"/>
      <c r="BI258" s="146"/>
      <c r="BJ258" s="3"/>
      <c r="BK258" s="3"/>
    </row>
    <row r="259" spans="1:65" ht="51.75" customHeight="1" thickTop="1" thickBot="1">
      <c r="A259" s="3"/>
      <c r="B259" s="166" t="s">
        <v>188</v>
      </c>
      <c r="C259" s="167"/>
      <c r="D259" s="168"/>
      <c r="E259" s="166" t="s">
        <v>189</v>
      </c>
      <c r="F259" s="167"/>
      <c r="G259" s="168"/>
      <c r="H259" s="155" t="s">
        <v>194</v>
      </c>
      <c r="I259" s="155"/>
      <c r="J259" s="155"/>
      <c r="K259" s="166" t="s">
        <v>190</v>
      </c>
      <c r="L259" s="167"/>
      <c r="M259" s="168"/>
      <c r="N259" s="166" t="s">
        <v>294</v>
      </c>
      <c r="O259" s="167"/>
      <c r="P259" s="168"/>
      <c r="Q259" s="155" t="s">
        <v>92</v>
      </c>
      <c r="R259" s="155"/>
      <c r="S259" s="155"/>
      <c r="T259" s="155" t="s">
        <v>93</v>
      </c>
      <c r="U259" s="155"/>
      <c r="V259" s="155"/>
      <c r="W259" s="155" t="s">
        <v>161</v>
      </c>
      <c r="X259" s="155"/>
      <c r="Y259" s="155"/>
      <c r="Z259" s="155" t="s">
        <v>192</v>
      </c>
      <c r="AA259" s="155"/>
      <c r="AB259" s="155"/>
      <c r="AC259" s="155" t="s">
        <v>64</v>
      </c>
      <c r="AD259" s="155"/>
      <c r="AE259" s="155"/>
      <c r="AF259" s="155" t="s">
        <v>157</v>
      </c>
      <c r="AG259" s="155"/>
      <c r="AH259" s="155"/>
      <c r="AI259" s="155" t="s">
        <v>193</v>
      </c>
      <c r="AJ259" s="155"/>
      <c r="AK259" s="155"/>
      <c r="AL259" s="155" t="s">
        <v>156</v>
      </c>
      <c r="AM259" s="155"/>
      <c r="AN259" s="155"/>
      <c r="AO259" s="155" t="s">
        <v>167</v>
      </c>
      <c r="AP259" s="155"/>
      <c r="AQ259" s="155"/>
      <c r="AR259" s="155" t="s">
        <v>132</v>
      </c>
      <c r="AS259" s="155"/>
      <c r="AT259" s="155"/>
      <c r="AU259" s="155" t="s">
        <v>195</v>
      </c>
      <c r="AV259" s="155"/>
      <c r="AW259" s="155"/>
      <c r="AX259" s="155" t="s">
        <v>125</v>
      </c>
      <c r="AY259" s="155"/>
      <c r="AZ259" s="155"/>
      <c r="BA259" s="155" t="s">
        <v>161</v>
      </c>
      <c r="BB259" s="155"/>
      <c r="BC259" s="155"/>
      <c r="BD259" s="155" t="s">
        <v>196</v>
      </c>
      <c r="BE259" s="155"/>
      <c r="BF259" s="155"/>
      <c r="BG259" s="156" t="s">
        <v>197</v>
      </c>
      <c r="BH259" s="156"/>
      <c r="BI259" s="156"/>
      <c r="BJ259" s="3"/>
      <c r="BK259" s="3"/>
    </row>
    <row r="260" spans="1:65" ht="15" customHeight="1" thickTop="1" thickBot="1">
      <c r="A260" s="4"/>
      <c r="B260" s="145"/>
      <c r="C260" s="145"/>
      <c r="D260" s="145"/>
      <c r="E260" s="145"/>
      <c r="F260" s="145"/>
      <c r="G260" s="145"/>
      <c r="H260" s="145"/>
      <c r="I260" s="145"/>
      <c r="J260" s="145"/>
      <c r="K260" s="145"/>
      <c r="L260" s="145"/>
      <c r="M260" s="145"/>
      <c r="N260" s="145"/>
      <c r="O260" s="145"/>
      <c r="P260" s="145"/>
      <c r="Q260" s="145"/>
      <c r="R260" s="145"/>
      <c r="S260" s="145"/>
      <c r="T260" s="145"/>
      <c r="U260" s="145"/>
      <c r="V260" s="145"/>
      <c r="W260" s="145"/>
      <c r="X260" s="145"/>
      <c r="Y260" s="145"/>
      <c r="Z260" s="145"/>
      <c r="AA260" s="145"/>
      <c r="AB260" s="145"/>
      <c r="AC260" s="145"/>
      <c r="AD260" s="145"/>
      <c r="AE260" s="145"/>
      <c r="AF260" s="145"/>
      <c r="AG260" s="145"/>
      <c r="AH260" s="145"/>
      <c r="AI260" s="145"/>
      <c r="AJ260" s="145"/>
      <c r="AK260" s="145"/>
      <c r="AL260" s="145"/>
      <c r="AM260" s="145"/>
      <c r="AN260" s="145"/>
      <c r="AO260" s="145">
        <v>1.75</v>
      </c>
      <c r="AP260" s="145"/>
      <c r="AQ260" s="145"/>
      <c r="AR260" s="145">
        <f>24-AO260</f>
        <v>22.25</v>
      </c>
      <c r="AS260" s="145"/>
      <c r="AT260" s="145"/>
      <c r="AU260" s="145"/>
      <c r="AV260" s="145"/>
      <c r="AW260" s="145"/>
      <c r="AX260" s="145"/>
      <c r="AY260" s="145"/>
      <c r="AZ260" s="145"/>
      <c r="BA260" s="86"/>
      <c r="BB260" s="147"/>
      <c r="BC260" s="148"/>
      <c r="BD260" s="145"/>
      <c r="BE260" s="145"/>
      <c r="BF260" s="145"/>
      <c r="BG260" s="145">
        <f>SUM(B260:BF263)</f>
        <v>24</v>
      </c>
      <c r="BH260" s="145"/>
      <c r="BI260" s="145"/>
      <c r="BJ260" s="3"/>
      <c r="BK260" s="3"/>
    </row>
    <row r="261" spans="1:65" ht="15" customHeight="1" thickTop="1" thickBot="1">
      <c r="A261" s="4"/>
      <c r="B261" s="145"/>
      <c r="C261" s="145"/>
      <c r="D261" s="145"/>
      <c r="E261" s="145"/>
      <c r="F261" s="145"/>
      <c r="G261" s="145"/>
      <c r="H261" s="145"/>
      <c r="I261" s="145"/>
      <c r="J261" s="145"/>
      <c r="K261" s="145"/>
      <c r="L261" s="145"/>
      <c r="M261" s="145"/>
      <c r="N261" s="145"/>
      <c r="O261" s="145"/>
      <c r="P261" s="145"/>
      <c r="Q261" s="145"/>
      <c r="R261" s="145"/>
      <c r="S261" s="145"/>
      <c r="T261" s="145"/>
      <c r="U261" s="145"/>
      <c r="V261" s="145"/>
      <c r="W261" s="145"/>
      <c r="X261" s="145"/>
      <c r="Y261" s="145"/>
      <c r="Z261" s="145"/>
      <c r="AA261" s="145"/>
      <c r="AB261" s="145"/>
      <c r="AC261" s="145"/>
      <c r="AD261" s="145"/>
      <c r="AE261" s="145"/>
      <c r="AF261" s="145"/>
      <c r="AG261" s="145"/>
      <c r="AH261" s="145"/>
      <c r="AI261" s="145"/>
      <c r="AJ261" s="145"/>
      <c r="AK261" s="145"/>
      <c r="AL261" s="145"/>
      <c r="AM261" s="145"/>
      <c r="AN261" s="145"/>
      <c r="AO261" s="145"/>
      <c r="AP261" s="145"/>
      <c r="AQ261" s="145"/>
      <c r="AR261" s="145"/>
      <c r="AS261" s="145"/>
      <c r="AT261" s="145"/>
      <c r="AU261" s="145"/>
      <c r="AV261" s="145"/>
      <c r="AW261" s="145"/>
      <c r="AX261" s="145"/>
      <c r="AY261" s="145"/>
      <c r="AZ261" s="145"/>
      <c r="BA261" s="149"/>
      <c r="BB261" s="150"/>
      <c r="BC261" s="151"/>
      <c r="BD261" s="145"/>
      <c r="BE261" s="145"/>
      <c r="BF261" s="145"/>
      <c r="BG261" s="145"/>
      <c r="BH261" s="145"/>
      <c r="BI261" s="145"/>
      <c r="BJ261" s="3"/>
      <c r="BK261" s="3"/>
    </row>
    <row r="262" spans="1:65" ht="15" customHeight="1" thickTop="1" thickBot="1">
      <c r="A262" s="4"/>
      <c r="B262" s="145"/>
      <c r="C262" s="145"/>
      <c r="D262" s="145"/>
      <c r="E262" s="145"/>
      <c r="F262" s="145"/>
      <c r="G262" s="145"/>
      <c r="H262" s="145"/>
      <c r="I262" s="145"/>
      <c r="J262" s="145"/>
      <c r="K262" s="145"/>
      <c r="L262" s="145"/>
      <c r="M262" s="145"/>
      <c r="N262" s="145"/>
      <c r="O262" s="145"/>
      <c r="P262" s="145"/>
      <c r="Q262" s="145"/>
      <c r="R262" s="145"/>
      <c r="S262" s="145"/>
      <c r="T262" s="145"/>
      <c r="U262" s="145"/>
      <c r="V262" s="145"/>
      <c r="W262" s="145"/>
      <c r="X262" s="145"/>
      <c r="Y262" s="145"/>
      <c r="Z262" s="145"/>
      <c r="AA262" s="145"/>
      <c r="AB262" s="145"/>
      <c r="AC262" s="145"/>
      <c r="AD262" s="145"/>
      <c r="AE262" s="145"/>
      <c r="AF262" s="145"/>
      <c r="AG262" s="145"/>
      <c r="AH262" s="145"/>
      <c r="AI262" s="145"/>
      <c r="AJ262" s="145"/>
      <c r="AK262" s="145"/>
      <c r="AL262" s="145"/>
      <c r="AM262" s="145"/>
      <c r="AN262" s="145"/>
      <c r="AO262" s="145"/>
      <c r="AP262" s="145"/>
      <c r="AQ262" s="145"/>
      <c r="AR262" s="145"/>
      <c r="AS262" s="145"/>
      <c r="AT262" s="145"/>
      <c r="AU262" s="145"/>
      <c r="AV262" s="145"/>
      <c r="AW262" s="145"/>
      <c r="AX262" s="145"/>
      <c r="AY262" s="145"/>
      <c r="AZ262" s="145"/>
      <c r="BA262" s="149"/>
      <c r="BB262" s="150"/>
      <c r="BC262" s="151"/>
      <c r="BD262" s="145"/>
      <c r="BE262" s="145"/>
      <c r="BF262" s="145"/>
      <c r="BG262" s="145"/>
      <c r="BH262" s="145"/>
      <c r="BI262" s="145"/>
      <c r="BJ262" s="3"/>
      <c r="BK262" s="3"/>
    </row>
    <row r="263" spans="1:65" ht="15" customHeight="1" thickTop="1" thickBot="1">
      <c r="A263" s="4"/>
      <c r="B263" s="145"/>
      <c r="C263" s="145"/>
      <c r="D263" s="145"/>
      <c r="E263" s="145"/>
      <c r="F263" s="145"/>
      <c r="G263" s="145"/>
      <c r="H263" s="145"/>
      <c r="I263" s="145"/>
      <c r="J263" s="145"/>
      <c r="K263" s="145"/>
      <c r="L263" s="145"/>
      <c r="M263" s="145"/>
      <c r="N263" s="145"/>
      <c r="O263" s="145"/>
      <c r="P263" s="145"/>
      <c r="Q263" s="145"/>
      <c r="R263" s="145"/>
      <c r="S263" s="145"/>
      <c r="T263" s="145"/>
      <c r="U263" s="145"/>
      <c r="V263" s="145"/>
      <c r="W263" s="145"/>
      <c r="X263" s="145"/>
      <c r="Y263" s="145"/>
      <c r="Z263" s="145"/>
      <c r="AA263" s="145"/>
      <c r="AB263" s="145"/>
      <c r="AC263" s="145"/>
      <c r="AD263" s="145"/>
      <c r="AE263" s="145"/>
      <c r="AF263" s="145"/>
      <c r="AG263" s="145"/>
      <c r="AH263" s="145"/>
      <c r="AI263" s="145"/>
      <c r="AJ263" s="145"/>
      <c r="AK263" s="145"/>
      <c r="AL263" s="145"/>
      <c r="AM263" s="145"/>
      <c r="AN263" s="145"/>
      <c r="AO263" s="145"/>
      <c r="AP263" s="145"/>
      <c r="AQ263" s="145"/>
      <c r="AR263" s="145"/>
      <c r="AS263" s="145"/>
      <c r="AT263" s="145"/>
      <c r="AU263" s="145"/>
      <c r="AV263" s="145"/>
      <c r="AW263" s="145"/>
      <c r="AX263" s="145"/>
      <c r="AY263" s="145"/>
      <c r="AZ263" s="145"/>
      <c r="BA263" s="152"/>
      <c r="BB263" s="153"/>
      <c r="BC263" s="154"/>
      <c r="BD263" s="145"/>
      <c r="BE263" s="145"/>
      <c r="BF263" s="145"/>
      <c r="BG263" s="145"/>
      <c r="BH263" s="145"/>
      <c r="BI263" s="145"/>
      <c r="BJ263" s="3"/>
      <c r="BK263" s="3"/>
      <c r="BM263" t="s">
        <v>198</v>
      </c>
    </row>
    <row r="264" spans="1:65" ht="15.75" customHeight="1" thickTop="1" thickBot="1">
      <c r="B264" s="25"/>
      <c r="C264" s="26"/>
      <c r="D264" s="26"/>
      <c r="E264" s="26"/>
      <c r="F264" s="26"/>
      <c r="G264" s="26"/>
      <c r="H264" s="26"/>
      <c r="I264" s="26"/>
      <c r="J264" s="26"/>
      <c r="K264" s="26"/>
      <c r="L264" s="26"/>
      <c r="M264" s="26"/>
      <c r="N264" s="26"/>
      <c r="O264" s="26"/>
      <c r="P264" s="26"/>
      <c r="Q264" s="26"/>
      <c r="R264" s="26"/>
      <c r="S264" s="26"/>
      <c r="T264" s="26"/>
      <c r="U264" s="26"/>
      <c r="V264" s="26"/>
      <c r="W264" s="26"/>
      <c r="X264" s="26"/>
      <c r="Y264" s="26"/>
      <c r="Z264" s="26"/>
      <c r="AA264" s="26"/>
      <c r="AB264" s="31"/>
      <c r="AC264" s="18" t="s">
        <v>95</v>
      </c>
      <c r="AD264" s="18"/>
      <c r="AE264" s="18"/>
      <c r="AF264" s="18"/>
      <c r="AG264" s="18"/>
      <c r="AH264" s="18"/>
      <c r="AI264" s="18"/>
      <c r="AJ264" s="18"/>
      <c r="AK264" s="18"/>
      <c r="AL264" s="18"/>
      <c r="AM264" s="18"/>
      <c r="AN264" s="18"/>
      <c r="AO264" s="18"/>
      <c r="AP264" s="18"/>
      <c r="AQ264" s="18"/>
      <c r="AR264" s="18"/>
      <c r="AS264" s="18"/>
      <c r="AT264" s="18" t="s">
        <v>96</v>
      </c>
      <c r="AU264" s="18"/>
      <c r="AV264" s="18"/>
      <c r="AW264" s="18"/>
      <c r="AX264" s="18"/>
      <c r="AY264" s="18"/>
      <c r="AZ264" s="18"/>
      <c r="BA264" s="18"/>
      <c r="BB264" s="18"/>
      <c r="BC264" s="18"/>
      <c r="BD264" s="18"/>
      <c r="BE264" s="18"/>
      <c r="BF264" s="18"/>
      <c r="BG264" s="18"/>
      <c r="BH264" s="18"/>
      <c r="BI264" s="18"/>
    </row>
    <row r="265" spans="1:65" ht="15" customHeight="1" thickTop="1" thickBot="1">
      <c r="B265" s="27"/>
      <c r="C265" s="28"/>
      <c r="D265" s="28"/>
      <c r="E265" s="28"/>
      <c r="F265" s="28"/>
      <c r="G265" s="28"/>
      <c r="H265" s="28"/>
      <c r="I265" s="28"/>
      <c r="J265" s="28"/>
      <c r="K265" s="28"/>
      <c r="L265" s="28"/>
      <c r="M265" s="28"/>
      <c r="N265" s="28"/>
      <c r="O265" s="28"/>
      <c r="P265" s="28"/>
      <c r="Q265" s="28"/>
      <c r="R265" s="28"/>
      <c r="S265" s="28"/>
      <c r="T265" s="28"/>
      <c r="U265" s="28"/>
      <c r="V265" s="28"/>
      <c r="W265" s="28"/>
      <c r="X265" s="28"/>
      <c r="Y265" s="28"/>
      <c r="Z265" s="28"/>
      <c r="AA265" s="28"/>
      <c r="AB265" s="32"/>
      <c r="AC265" s="36"/>
      <c r="AD265" s="36"/>
      <c r="AE265" s="36"/>
      <c r="AF265" s="36"/>
      <c r="AG265" s="36"/>
      <c r="AH265" s="36"/>
      <c r="AI265" s="36"/>
      <c r="AJ265" s="36"/>
      <c r="AK265" s="36"/>
      <c r="AL265" s="36"/>
      <c r="AM265" s="36"/>
      <c r="AN265" s="36"/>
      <c r="AO265" s="36"/>
      <c r="AP265" s="36"/>
      <c r="AQ265" s="36"/>
      <c r="AR265" s="36"/>
      <c r="AS265" s="36"/>
      <c r="AT265" s="36"/>
      <c r="AU265" s="36"/>
      <c r="AV265" s="36"/>
      <c r="AW265" s="36"/>
      <c r="AX265" s="36"/>
      <c r="AY265" s="36"/>
      <c r="AZ265" s="36"/>
      <c r="BA265" s="36"/>
      <c r="BB265" s="36"/>
      <c r="BC265" s="36"/>
      <c r="BD265" s="36"/>
      <c r="BE265" s="36"/>
      <c r="BF265" s="36"/>
      <c r="BG265" s="36"/>
      <c r="BH265" s="36"/>
      <c r="BI265" s="36"/>
    </row>
    <row r="266" spans="1:65" ht="15" customHeight="1" thickTop="1" thickBot="1">
      <c r="B266" s="27"/>
      <c r="C266" s="28"/>
      <c r="D266" s="28"/>
      <c r="E266" s="28"/>
      <c r="F266" s="28"/>
      <c r="G266" s="28"/>
      <c r="H266" s="28"/>
      <c r="I266" s="28"/>
      <c r="J266" s="28"/>
      <c r="K266" s="28"/>
      <c r="L266" s="28"/>
      <c r="M266" s="28"/>
      <c r="N266" s="28"/>
      <c r="O266" s="28"/>
      <c r="P266" s="28"/>
      <c r="Q266" s="28"/>
      <c r="R266" s="28"/>
      <c r="S266" s="28"/>
      <c r="T266" s="28"/>
      <c r="U266" s="28"/>
      <c r="V266" s="28"/>
      <c r="W266" s="28"/>
      <c r="X266" s="28"/>
      <c r="Y266" s="28"/>
      <c r="Z266" s="28"/>
      <c r="AA266" s="28"/>
      <c r="AB266" s="32"/>
      <c r="AC266" s="36"/>
      <c r="AD266" s="36"/>
      <c r="AE266" s="36"/>
      <c r="AF266" s="36"/>
      <c r="AG266" s="36"/>
      <c r="AH266" s="36"/>
      <c r="AI266" s="36"/>
      <c r="AJ266" s="36"/>
      <c r="AK266" s="36"/>
      <c r="AL266" s="36"/>
      <c r="AM266" s="36"/>
      <c r="AN266" s="36"/>
      <c r="AO266" s="36"/>
      <c r="AP266" s="36"/>
      <c r="AQ266" s="36"/>
      <c r="AR266" s="36"/>
      <c r="AS266" s="36"/>
      <c r="AT266" s="36"/>
      <c r="AU266" s="36"/>
      <c r="AV266" s="36"/>
      <c r="AW266" s="36"/>
      <c r="AX266" s="36"/>
      <c r="AY266" s="36"/>
      <c r="AZ266" s="36"/>
      <c r="BA266" s="36"/>
      <c r="BB266" s="36"/>
      <c r="BC266" s="36"/>
      <c r="BD266" s="36"/>
      <c r="BE266" s="36"/>
      <c r="BF266" s="36"/>
      <c r="BG266" s="36"/>
      <c r="BH266" s="36"/>
      <c r="BI266" s="36"/>
    </row>
    <row r="267" spans="1:65" ht="15.75" customHeight="1" thickTop="1" thickBot="1">
      <c r="B267" s="29"/>
      <c r="C267" s="30"/>
      <c r="D267" s="30"/>
      <c r="E267" s="30"/>
      <c r="F267" s="30"/>
      <c r="G267" s="30"/>
      <c r="H267" s="30"/>
      <c r="I267" s="30"/>
      <c r="J267" s="30"/>
      <c r="K267" s="30"/>
      <c r="L267" s="30"/>
      <c r="M267" s="30"/>
      <c r="N267" s="30"/>
      <c r="O267" s="30"/>
      <c r="P267" s="30"/>
      <c r="Q267" s="30"/>
      <c r="R267" s="30"/>
      <c r="S267" s="30"/>
      <c r="T267" s="30"/>
      <c r="U267" s="30"/>
      <c r="V267" s="30"/>
      <c r="W267" s="30"/>
      <c r="X267" s="30"/>
      <c r="Y267" s="30"/>
      <c r="Z267" s="30"/>
      <c r="AA267" s="30"/>
      <c r="AB267" s="33"/>
      <c r="AC267" s="36"/>
      <c r="AD267" s="36"/>
      <c r="AE267" s="36"/>
      <c r="AF267" s="36"/>
      <c r="AG267" s="36"/>
      <c r="AH267" s="36"/>
      <c r="AI267" s="36"/>
      <c r="AJ267" s="36"/>
      <c r="AK267" s="36"/>
      <c r="AL267" s="36"/>
      <c r="AM267" s="36"/>
      <c r="AN267" s="36"/>
      <c r="AO267" s="36"/>
      <c r="AP267" s="36"/>
      <c r="AQ267" s="36"/>
      <c r="AR267" s="36"/>
      <c r="AS267" s="36"/>
      <c r="AT267" s="36"/>
      <c r="AU267" s="36"/>
      <c r="AV267" s="36"/>
      <c r="AW267" s="36"/>
      <c r="AX267" s="36"/>
      <c r="AY267" s="36"/>
      <c r="AZ267" s="36"/>
      <c r="BA267" s="36"/>
      <c r="BB267" s="36"/>
      <c r="BC267" s="36"/>
      <c r="BD267" s="36"/>
      <c r="BE267" s="36"/>
      <c r="BF267" s="36"/>
      <c r="BG267" s="36"/>
      <c r="BH267" s="36"/>
      <c r="BI267" s="36"/>
    </row>
    <row r="268" spans="1:65" ht="16.5" customHeight="1" thickTop="1" thickBot="1">
      <c r="B268" s="146"/>
      <c r="C268" s="146"/>
      <c r="D268" s="146"/>
      <c r="E268" s="146"/>
      <c r="F268" s="146"/>
      <c r="G268" s="146"/>
      <c r="H268" s="146"/>
      <c r="I268" s="146"/>
      <c r="J268" s="146"/>
      <c r="K268" s="146"/>
      <c r="L268" s="146"/>
      <c r="M268" s="146"/>
      <c r="N268" s="146"/>
      <c r="O268" s="146"/>
      <c r="P268" s="146"/>
      <c r="Q268" s="146"/>
      <c r="R268" s="146"/>
      <c r="S268" s="146"/>
      <c r="T268" s="146"/>
      <c r="U268" s="146"/>
      <c r="V268" s="146"/>
      <c r="W268" s="146"/>
      <c r="X268" s="146"/>
      <c r="Y268" s="146"/>
      <c r="Z268" s="146"/>
      <c r="AA268" s="146"/>
      <c r="AB268" s="146"/>
      <c r="AC268" s="146"/>
      <c r="AD268" s="146"/>
      <c r="AE268" s="146"/>
      <c r="AF268" s="146"/>
      <c r="AG268" s="146"/>
      <c r="AH268" s="146"/>
      <c r="AI268" s="146"/>
      <c r="AJ268" s="146"/>
      <c r="AK268" s="146"/>
      <c r="AL268" s="146"/>
      <c r="AM268" s="146"/>
      <c r="AN268" s="146"/>
      <c r="AO268" s="146"/>
      <c r="AP268" s="146"/>
      <c r="AQ268" s="146"/>
      <c r="AR268" s="146"/>
      <c r="AS268" s="146"/>
      <c r="AT268" s="146"/>
      <c r="AU268" s="146"/>
      <c r="AV268" s="146"/>
      <c r="AW268" s="146"/>
      <c r="AX268" s="146"/>
      <c r="AY268" s="146"/>
      <c r="AZ268" s="146"/>
      <c r="BA268" s="146"/>
      <c r="BB268" s="146"/>
      <c r="BC268" s="146"/>
      <c r="BD268" s="146"/>
      <c r="BE268" s="146"/>
      <c r="BF268" s="146"/>
      <c r="BG268" s="146"/>
      <c r="BH268" s="146"/>
      <c r="BI268" s="146"/>
    </row>
    <row r="269" spans="1:65" ht="16.5" customHeight="1" thickTop="1" thickBot="1">
      <c r="B269" s="146"/>
      <c r="C269" s="146"/>
      <c r="D269" s="146"/>
      <c r="E269" s="146"/>
      <c r="F269" s="146"/>
      <c r="G269" s="146"/>
      <c r="H269" s="146"/>
      <c r="I269" s="146"/>
      <c r="J269" s="146"/>
      <c r="K269" s="146"/>
      <c r="L269" s="146"/>
      <c r="M269" s="146"/>
      <c r="N269" s="146"/>
      <c r="O269" s="146"/>
      <c r="P269" s="146"/>
      <c r="Q269" s="146"/>
      <c r="R269" s="146"/>
      <c r="S269" s="146"/>
      <c r="T269" s="146"/>
      <c r="U269" s="146"/>
      <c r="V269" s="146"/>
      <c r="W269" s="146"/>
      <c r="X269" s="146"/>
      <c r="Y269" s="146"/>
      <c r="Z269" s="146"/>
      <c r="AA269" s="146"/>
      <c r="AB269" s="146"/>
      <c r="AC269" s="146"/>
      <c r="AD269" s="146"/>
      <c r="AE269" s="146"/>
      <c r="AF269" s="146"/>
      <c r="AG269" s="146"/>
      <c r="AH269" s="146"/>
      <c r="AI269" s="146"/>
      <c r="AJ269" s="146"/>
      <c r="AK269" s="146"/>
      <c r="AL269" s="146"/>
      <c r="AM269" s="146"/>
      <c r="AN269" s="146"/>
      <c r="AO269" s="146"/>
      <c r="AP269" s="146"/>
      <c r="AQ269" s="146"/>
      <c r="AR269" s="146"/>
      <c r="AS269" s="146"/>
      <c r="AT269" s="146"/>
      <c r="AU269" s="146"/>
      <c r="AV269" s="146"/>
      <c r="AW269" s="146"/>
      <c r="AX269" s="146"/>
      <c r="AY269" s="146"/>
      <c r="AZ269" s="146"/>
      <c r="BA269" s="146"/>
      <c r="BB269" s="146"/>
      <c r="BC269" s="146"/>
      <c r="BD269" s="146"/>
      <c r="BE269" s="146"/>
      <c r="BF269" s="146"/>
      <c r="BG269" s="146"/>
      <c r="BH269" s="146"/>
      <c r="BI269" s="146"/>
    </row>
    <row r="270" spans="1:65" ht="15" customHeight="1" thickTop="1" thickBot="1">
      <c r="B270" s="125" t="s">
        <v>97</v>
      </c>
      <c r="C270" s="125"/>
      <c r="D270" s="125"/>
      <c r="E270" s="125" t="s">
        <v>98</v>
      </c>
      <c r="F270" s="125"/>
      <c r="G270" s="125"/>
      <c r="H270" s="125" t="s">
        <v>99</v>
      </c>
      <c r="I270" s="125"/>
      <c r="J270" s="125"/>
      <c r="K270" s="125" t="s">
        <v>100</v>
      </c>
      <c r="L270" s="125"/>
      <c r="M270" s="125"/>
      <c r="N270" s="125"/>
      <c r="O270" s="125"/>
      <c r="P270" s="125"/>
      <c r="Q270" s="125" t="s">
        <v>101</v>
      </c>
      <c r="R270" s="125"/>
      <c r="S270" s="125"/>
      <c r="T270" s="125"/>
      <c r="U270" s="125"/>
      <c r="V270" s="125"/>
      <c r="W270" s="125"/>
      <c r="X270" s="125"/>
      <c r="Y270" s="125"/>
      <c r="Z270" s="136" t="s">
        <v>102</v>
      </c>
      <c r="AA270" s="137"/>
      <c r="AB270" s="138"/>
      <c r="AC270" s="127" t="s">
        <v>103</v>
      </c>
      <c r="AD270" s="128"/>
      <c r="AE270" s="128"/>
      <c r="AF270" s="128"/>
      <c r="AG270" s="129"/>
      <c r="AH270" s="125" t="s">
        <v>104</v>
      </c>
      <c r="AI270" s="125"/>
      <c r="AJ270" s="125"/>
      <c r="AK270" s="125" t="s">
        <v>169</v>
      </c>
      <c r="AL270" s="125"/>
      <c r="AM270" s="125"/>
      <c r="AN270" s="125" t="s">
        <v>105</v>
      </c>
      <c r="AO270" s="125"/>
      <c r="AP270" s="125"/>
      <c r="AQ270" s="125" t="s">
        <v>106</v>
      </c>
      <c r="AR270" s="125"/>
      <c r="AS270" s="125"/>
      <c r="AT270" s="126" t="s">
        <v>107</v>
      </c>
      <c r="AU270" s="126"/>
      <c r="AV270" s="126"/>
      <c r="AW270" s="125" t="s">
        <v>108</v>
      </c>
      <c r="AX270" s="125"/>
      <c r="AY270" s="125"/>
      <c r="AZ270" s="125" t="s">
        <v>199</v>
      </c>
      <c r="BA270" s="125"/>
      <c r="BB270" s="125"/>
      <c r="BC270" s="125"/>
      <c r="BD270" s="125"/>
      <c r="BE270" s="125"/>
      <c r="BF270" s="126" t="s">
        <v>200</v>
      </c>
      <c r="BG270" s="126"/>
      <c r="BH270" s="126"/>
      <c r="BI270" s="126"/>
    </row>
    <row r="271" spans="1:65" ht="15" customHeight="1" thickTop="1" thickBot="1">
      <c r="B271" s="125"/>
      <c r="C271" s="125"/>
      <c r="D271" s="125"/>
      <c r="E271" s="125"/>
      <c r="F271" s="125"/>
      <c r="G271" s="125"/>
      <c r="H271" s="125"/>
      <c r="I271" s="125"/>
      <c r="J271" s="125"/>
      <c r="K271" s="125"/>
      <c r="L271" s="125"/>
      <c r="M271" s="125"/>
      <c r="N271" s="125"/>
      <c r="O271" s="125"/>
      <c r="P271" s="125"/>
      <c r="Q271" s="125"/>
      <c r="R271" s="125"/>
      <c r="S271" s="125"/>
      <c r="T271" s="125"/>
      <c r="U271" s="125"/>
      <c r="V271" s="125"/>
      <c r="W271" s="125"/>
      <c r="X271" s="125"/>
      <c r="Y271" s="125"/>
      <c r="Z271" s="139"/>
      <c r="AA271" s="140"/>
      <c r="AB271" s="141"/>
      <c r="AC271" s="130"/>
      <c r="AD271" s="131"/>
      <c r="AE271" s="131"/>
      <c r="AF271" s="131"/>
      <c r="AG271" s="132"/>
      <c r="AH271" s="125"/>
      <c r="AI271" s="125"/>
      <c r="AJ271" s="125"/>
      <c r="AK271" s="125"/>
      <c r="AL271" s="125"/>
      <c r="AM271" s="125"/>
      <c r="AN271" s="125"/>
      <c r="AO271" s="125"/>
      <c r="AP271" s="125"/>
      <c r="AQ271" s="125"/>
      <c r="AR271" s="125"/>
      <c r="AS271" s="125"/>
      <c r="AT271" s="126"/>
      <c r="AU271" s="126"/>
      <c r="AV271" s="126"/>
      <c r="AW271" s="125"/>
      <c r="AX271" s="125"/>
      <c r="AY271" s="125"/>
      <c r="AZ271" s="125"/>
      <c r="BA271" s="125"/>
      <c r="BB271" s="125"/>
      <c r="BC271" s="125"/>
      <c r="BD271" s="125"/>
      <c r="BE271" s="125"/>
      <c r="BF271" s="126"/>
      <c r="BG271" s="126"/>
      <c r="BH271" s="126"/>
      <c r="BI271" s="126"/>
    </row>
    <row r="272" spans="1:65" ht="15" customHeight="1" thickTop="1" thickBot="1">
      <c r="B272" s="125"/>
      <c r="C272" s="125"/>
      <c r="D272" s="125"/>
      <c r="E272" s="125"/>
      <c r="F272" s="125"/>
      <c r="G272" s="125"/>
      <c r="H272" s="125"/>
      <c r="I272" s="125"/>
      <c r="J272" s="125"/>
      <c r="K272" s="125"/>
      <c r="L272" s="125"/>
      <c r="M272" s="125"/>
      <c r="N272" s="125"/>
      <c r="O272" s="125"/>
      <c r="P272" s="125"/>
      <c r="Q272" s="125"/>
      <c r="R272" s="125"/>
      <c r="S272" s="125"/>
      <c r="T272" s="125"/>
      <c r="U272" s="125"/>
      <c r="V272" s="125"/>
      <c r="W272" s="125"/>
      <c r="X272" s="125"/>
      <c r="Y272" s="125"/>
      <c r="Z272" s="139"/>
      <c r="AA272" s="140"/>
      <c r="AB272" s="141"/>
      <c r="AC272" s="130"/>
      <c r="AD272" s="131"/>
      <c r="AE272" s="131"/>
      <c r="AF272" s="131"/>
      <c r="AG272" s="132"/>
      <c r="AH272" s="125"/>
      <c r="AI272" s="125"/>
      <c r="AJ272" s="125"/>
      <c r="AK272" s="125"/>
      <c r="AL272" s="125"/>
      <c r="AM272" s="125"/>
      <c r="AN272" s="125"/>
      <c r="AO272" s="125"/>
      <c r="AP272" s="125"/>
      <c r="AQ272" s="125"/>
      <c r="AR272" s="125"/>
      <c r="AS272" s="125"/>
      <c r="AT272" s="126"/>
      <c r="AU272" s="126"/>
      <c r="AV272" s="126"/>
      <c r="AW272" s="125"/>
      <c r="AX272" s="125"/>
      <c r="AY272" s="125"/>
      <c r="AZ272" s="125"/>
      <c r="BA272" s="125"/>
      <c r="BB272" s="125"/>
      <c r="BC272" s="125"/>
      <c r="BD272" s="125"/>
      <c r="BE272" s="125"/>
      <c r="BF272" s="126"/>
      <c r="BG272" s="126"/>
      <c r="BH272" s="126"/>
      <c r="BI272" s="126"/>
    </row>
    <row r="273" spans="2:61" ht="15" customHeight="1" thickTop="1" thickBot="1">
      <c r="B273" s="125"/>
      <c r="C273" s="125"/>
      <c r="D273" s="125"/>
      <c r="E273" s="125"/>
      <c r="F273" s="125"/>
      <c r="G273" s="125"/>
      <c r="H273" s="125"/>
      <c r="I273" s="125"/>
      <c r="J273" s="125"/>
      <c r="K273" s="125"/>
      <c r="L273" s="125"/>
      <c r="M273" s="125"/>
      <c r="N273" s="125"/>
      <c r="O273" s="125"/>
      <c r="P273" s="125"/>
      <c r="Q273" s="125" t="s">
        <v>109</v>
      </c>
      <c r="R273" s="125"/>
      <c r="S273" s="125" t="s">
        <v>110</v>
      </c>
      <c r="T273" s="125"/>
      <c r="U273" s="125"/>
      <c r="V273" s="125"/>
      <c r="W273" s="125" t="s">
        <v>111</v>
      </c>
      <c r="X273" s="125"/>
      <c r="Y273" s="125"/>
      <c r="Z273" s="139"/>
      <c r="AA273" s="140"/>
      <c r="AB273" s="141"/>
      <c r="AC273" s="130"/>
      <c r="AD273" s="131"/>
      <c r="AE273" s="131"/>
      <c r="AF273" s="131"/>
      <c r="AG273" s="132"/>
      <c r="AH273" s="125"/>
      <c r="AI273" s="125"/>
      <c r="AJ273" s="125"/>
      <c r="AK273" s="125"/>
      <c r="AL273" s="125"/>
      <c r="AM273" s="125"/>
      <c r="AN273" s="125"/>
      <c r="AO273" s="125"/>
      <c r="AP273" s="125"/>
      <c r="AQ273" s="125"/>
      <c r="AR273" s="125"/>
      <c r="AS273" s="125"/>
      <c r="AT273" s="126"/>
      <c r="AU273" s="126"/>
      <c r="AV273" s="126"/>
      <c r="AW273" s="125"/>
      <c r="AX273" s="125"/>
      <c r="AY273" s="125"/>
      <c r="AZ273" s="125"/>
      <c r="BA273" s="125"/>
      <c r="BB273" s="125"/>
      <c r="BC273" s="125"/>
      <c r="BD273" s="125"/>
      <c r="BE273" s="125"/>
      <c r="BF273" s="126"/>
      <c r="BG273" s="126"/>
      <c r="BH273" s="126"/>
      <c r="BI273" s="126"/>
    </row>
    <row r="274" spans="2:61" ht="15" customHeight="1" thickTop="1" thickBot="1">
      <c r="B274" s="125"/>
      <c r="C274" s="125"/>
      <c r="D274" s="125"/>
      <c r="E274" s="125"/>
      <c r="F274" s="125"/>
      <c r="G274" s="125"/>
      <c r="H274" s="125"/>
      <c r="I274" s="125"/>
      <c r="J274" s="125"/>
      <c r="K274" s="125"/>
      <c r="L274" s="125"/>
      <c r="M274" s="125"/>
      <c r="N274" s="125"/>
      <c r="O274" s="125"/>
      <c r="P274" s="125"/>
      <c r="Q274" s="125"/>
      <c r="R274" s="125"/>
      <c r="S274" s="125"/>
      <c r="T274" s="125"/>
      <c r="U274" s="125"/>
      <c r="V274" s="125"/>
      <c r="W274" s="125"/>
      <c r="X274" s="125"/>
      <c r="Y274" s="125"/>
      <c r="Z274" s="142"/>
      <c r="AA274" s="143"/>
      <c r="AB274" s="144"/>
      <c r="AC274" s="133"/>
      <c r="AD274" s="134"/>
      <c r="AE274" s="134"/>
      <c r="AF274" s="134"/>
      <c r="AG274" s="135"/>
      <c r="AH274" s="125"/>
      <c r="AI274" s="125"/>
      <c r="AJ274" s="125"/>
      <c r="AK274" s="125"/>
      <c r="AL274" s="125"/>
      <c r="AM274" s="125"/>
      <c r="AN274" s="125"/>
      <c r="AO274" s="125"/>
      <c r="AP274" s="125"/>
      <c r="AQ274" s="125"/>
      <c r="AR274" s="125"/>
      <c r="AS274" s="125"/>
      <c r="AT274" s="126"/>
      <c r="AU274" s="126"/>
      <c r="AV274" s="126"/>
      <c r="AW274" s="125"/>
      <c r="AX274" s="125"/>
      <c r="AY274" s="125"/>
      <c r="AZ274" s="125"/>
      <c r="BA274" s="125"/>
      <c r="BB274" s="125"/>
      <c r="BC274" s="125"/>
      <c r="BD274" s="125"/>
      <c r="BE274" s="125"/>
      <c r="BF274" s="126"/>
      <c r="BG274" s="126"/>
      <c r="BH274" s="126"/>
      <c r="BI274" s="126"/>
    </row>
    <row r="275" spans="2:61" ht="15" customHeight="1" thickTop="1" thickBot="1">
      <c r="B275" s="87" t="s">
        <v>112</v>
      </c>
      <c r="C275" s="88"/>
      <c r="D275" s="89"/>
      <c r="E275" s="87" t="s">
        <v>112</v>
      </c>
      <c r="F275" s="88"/>
      <c r="G275" s="89"/>
      <c r="H275" s="87" t="s">
        <v>112</v>
      </c>
      <c r="I275" s="88"/>
      <c r="J275" s="89"/>
      <c r="K275" s="87" t="s">
        <v>113</v>
      </c>
      <c r="L275" s="88"/>
      <c r="M275" s="89"/>
      <c r="N275" s="87" t="s">
        <v>114</v>
      </c>
      <c r="O275" s="88"/>
      <c r="P275" s="89"/>
      <c r="Q275" s="87" t="s">
        <v>112</v>
      </c>
      <c r="R275" s="89"/>
      <c r="S275" s="87" t="s">
        <v>201</v>
      </c>
      <c r="T275" s="88"/>
      <c r="U275" s="88"/>
      <c r="V275" s="89"/>
      <c r="W275" s="87" t="s">
        <v>112</v>
      </c>
      <c r="X275" s="88"/>
      <c r="Y275" s="89"/>
      <c r="Z275" s="87" t="s">
        <v>112</v>
      </c>
      <c r="AA275" s="88"/>
      <c r="AB275" s="89"/>
      <c r="AC275" s="87" t="s">
        <v>43</v>
      </c>
      <c r="AD275" s="88"/>
      <c r="AE275" s="88"/>
      <c r="AF275" s="88"/>
      <c r="AG275" s="89"/>
      <c r="AH275" s="49"/>
      <c r="AI275" s="50"/>
      <c r="AJ275" s="51"/>
      <c r="AK275" s="49"/>
      <c r="AL275" s="50"/>
      <c r="AM275" s="51"/>
      <c r="AN275" s="114"/>
      <c r="AO275" s="78"/>
      <c r="AP275" s="79"/>
      <c r="AQ275" s="115">
        <f>AK275+AN275+AH275</f>
        <v>0</v>
      </c>
      <c r="AR275" s="116"/>
      <c r="AS275" s="117"/>
      <c r="AT275" s="124" t="s">
        <v>129</v>
      </c>
      <c r="AU275" s="124"/>
      <c r="AV275" s="124"/>
      <c r="AW275" s="124" t="s">
        <v>129</v>
      </c>
      <c r="AX275" s="124"/>
      <c r="AY275" s="124"/>
      <c r="AZ275" s="124" t="s">
        <v>129</v>
      </c>
      <c r="BA275" s="124"/>
      <c r="BB275" s="124"/>
      <c r="BC275" s="124"/>
      <c r="BD275" s="124"/>
      <c r="BE275" s="124"/>
      <c r="BF275" s="124" t="s">
        <v>129</v>
      </c>
      <c r="BG275" s="124"/>
      <c r="BH275" s="124"/>
      <c r="BI275" s="124"/>
    </row>
    <row r="276" spans="2:61" ht="15" customHeight="1" thickTop="1" thickBot="1">
      <c r="B276" s="90"/>
      <c r="C276" s="91"/>
      <c r="D276" s="92"/>
      <c r="E276" s="90"/>
      <c r="F276" s="91"/>
      <c r="G276" s="92"/>
      <c r="H276" s="90"/>
      <c r="I276" s="91"/>
      <c r="J276" s="92"/>
      <c r="K276" s="90"/>
      <c r="L276" s="91"/>
      <c r="M276" s="92"/>
      <c r="N276" s="90"/>
      <c r="O276" s="91"/>
      <c r="P276" s="92"/>
      <c r="Q276" s="90"/>
      <c r="R276" s="92"/>
      <c r="S276" s="90"/>
      <c r="T276" s="91"/>
      <c r="U276" s="91"/>
      <c r="V276" s="92"/>
      <c r="W276" s="90"/>
      <c r="X276" s="91"/>
      <c r="Y276" s="92"/>
      <c r="Z276" s="90"/>
      <c r="AA276" s="91"/>
      <c r="AB276" s="92"/>
      <c r="AC276" s="90"/>
      <c r="AD276" s="91"/>
      <c r="AE276" s="91"/>
      <c r="AF276" s="91"/>
      <c r="AG276" s="92"/>
      <c r="AH276" s="52"/>
      <c r="AI276" s="53"/>
      <c r="AJ276" s="54"/>
      <c r="AK276" s="52"/>
      <c r="AL276" s="53"/>
      <c r="AM276" s="54"/>
      <c r="AN276" s="80"/>
      <c r="AO276" s="81"/>
      <c r="AP276" s="82"/>
      <c r="AQ276" s="118"/>
      <c r="AR276" s="119"/>
      <c r="AS276" s="120"/>
      <c r="AT276" s="124"/>
      <c r="AU276" s="124"/>
      <c r="AV276" s="124"/>
      <c r="AW276" s="124"/>
      <c r="AX276" s="124"/>
      <c r="AY276" s="124"/>
      <c r="AZ276" s="124"/>
      <c r="BA276" s="124"/>
      <c r="BB276" s="124"/>
      <c r="BC276" s="124"/>
      <c r="BD276" s="124"/>
      <c r="BE276" s="124"/>
      <c r="BF276" s="124"/>
      <c r="BG276" s="124"/>
      <c r="BH276" s="124"/>
      <c r="BI276" s="124"/>
    </row>
    <row r="277" spans="2:61" ht="15" customHeight="1" thickTop="1" thickBot="1">
      <c r="B277" s="90"/>
      <c r="C277" s="91"/>
      <c r="D277" s="92"/>
      <c r="E277" s="90"/>
      <c r="F277" s="91"/>
      <c r="G277" s="92"/>
      <c r="H277" s="90"/>
      <c r="I277" s="91"/>
      <c r="J277" s="92"/>
      <c r="K277" s="90"/>
      <c r="L277" s="91"/>
      <c r="M277" s="92"/>
      <c r="N277" s="90"/>
      <c r="O277" s="91"/>
      <c r="P277" s="92"/>
      <c r="Q277" s="90"/>
      <c r="R277" s="92"/>
      <c r="S277" s="90"/>
      <c r="T277" s="91"/>
      <c r="U277" s="91"/>
      <c r="V277" s="92"/>
      <c r="W277" s="90"/>
      <c r="X277" s="91"/>
      <c r="Y277" s="92"/>
      <c r="Z277" s="90"/>
      <c r="AA277" s="91"/>
      <c r="AB277" s="92"/>
      <c r="AC277" s="90"/>
      <c r="AD277" s="91"/>
      <c r="AE277" s="91"/>
      <c r="AF277" s="91"/>
      <c r="AG277" s="92"/>
      <c r="AH277" s="52"/>
      <c r="AI277" s="53"/>
      <c r="AJ277" s="54"/>
      <c r="AK277" s="52"/>
      <c r="AL277" s="53"/>
      <c r="AM277" s="54"/>
      <c r="AN277" s="80"/>
      <c r="AO277" s="81"/>
      <c r="AP277" s="82"/>
      <c r="AQ277" s="118"/>
      <c r="AR277" s="119"/>
      <c r="AS277" s="120"/>
      <c r="AT277" s="124"/>
      <c r="AU277" s="124"/>
      <c r="AV277" s="124"/>
      <c r="AW277" s="124"/>
      <c r="AX277" s="124"/>
      <c r="AY277" s="124"/>
      <c r="AZ277" s="124"/>
      <c r="BA277" s="124"/>
      <c r="BB277" s="124"/>
      <c r="BC277" s="124"/>
      <c r="BD277" s="124"/>
      <c r="BE277" s="124"/>
      <c r="BF277" s="124"/>
      <c r="BG277" s="124"/>
      <c r="BH277" s="124"/>
      <c r="BI277" s="124"/>
    </row>
    <row r="278" spans="2:61" ht="15" customHeight="1" thickTop="1" thickBot="1">
      <c r="B278" s="93"/>
      <c r="C278" s="94"/>
      <c r="D278" s="95"/>
      <c r="E278" s="93"/>
      <c r="F278" s="94"/>
      <c r="G278" s="95"/>
      <c r="H278" s="93"/>
      <c r="I278" s="94"/>
      <c r="J278" s="95"/>
      <c r="K278" s="93"/>
      <c r="L278" s="94"/>
      <c r="M278" s="95"/>
      <c r="N278" s="93"/>
      <c r="O278" s="94"/>
      <c r="P278" s="95"/>
      <c r="Q278" s="93"/>
      <c r="R278" s="95"/>
      <c r="S278" s="93"/>
      <c r="T278" s="94"/>
      <c r="U278" s="94"/>
      <c r="V278" s="95"/>
      <c r="W278" s="93"/>
      <c r="X278" s="94"/>
      <c r="Y278" s="95"/>
      <c r="Z278" s="93"/>
      <c r="AA278" s="94"/>
      <c r="AB278" s="95"/>
      <c r="AC278" s="93"/>
      <c r="AD278" s="94"/>
      <c r="AE278" s="94"/>
      <c r="AF278" s="94"/>
      <c r="AG278" s="95"/>
      <c r="AH278" s="55"/>
      <c r="AI278" s="56"/>
      <c r="AJ278" s="57"/>
      <c r="AK278" s="55"/>
      <c r="AL278" s="56"/>
      <c r="AM278" s="57"/>
      <c r="AN278" s="83"/>
      <c r="AO278" s="84"/>
      <c r="AP278" s="85"/>
      <c r="AQ278" s="121"/>
      <c r="AR278" s="122"/>
      <c r="AS278" s="123"/>
      <c r="AT278" s="124"/>
      <c r="AU278" s="124"/>
      <c r="AV278" s="124"/>
      <c r="AW278" s="124"/>
      <c r="AX278" s="124"/>
      <c r="AY278" s="124"/>
      <c r="AZ278" s="124"/>
      <c r="BA278" s="124"/>
      <c r="BB278" s="124"/>
      <c r="BC278" s="124"/>
      <c r="BD278" s="124"/>
      <c r="BE278" s="124"/>
      <c r="BF278" s="124"/>
      <c r="BG278" s="124"/>
      <c r="BH278" s="124"/>
      <c r="BI278" s="124"/>
    </row>
    <row r="279" spans="2:61" ht="15" customHeight="1" thickTop="1" thickBot="1">
      <c r="B279" s="105">
        <v>0</v>
      </c>
      <c r="C279" s="106"/>
      <c r="D279" s="107"/>
      <c r="E279" s="105">
        <v>43</v>
      </c>
      <c r="F279" s="106"/>
      <c r="G279" s="107"/>
      <c r="H279" s="96">
        <v>20</v>
      </c>
      <c r="I279" s="97"/>
      <c r="J279" s="98"/>
      <c r="K279" s="49"/>
      <c r="L279" s="50"/>
      <c r="M279" s="51"/>
      <c r="N279" s="49">
        <v>60</v>
      </c>
      <c r="O279" s="50"/>
      <c r="P279" s="51"/>
      <c r="Q279" s="87"/>
      <c r="R279" s="89"/>
      <c r="S279" s="77">
        <f>Q279+'19.02'!S279</f>
        <v>130</v>
      </c>
      <c r="T279" s="78"/>
      <c r="U279" s="78"/>
      <c r="V279" s="79"/>
      <c r="W279" s="86">
        <f>Q279+'19.02'!W279</f>
        <v>130</v>
      </c>
      <c r="X279" s="50"/>
      <c r="Y279" s="51"/>
      <c r="Z279" s="49">
        <f>B279+H279</f>
        <v>20</v>
      </c>
      <c r="AA279" s="50"/>
      <c r="AB279" s="51"/>
      <c r="AC279" s="87" t="s">
        <v>202</v>
      </c>
      <c r="AD279" s="88"/>
      <c r="AE279" s="88"/>
      <c r="AF279" s="88"/>
      <c r="AG279" s="89"/>
      <c r="AH279" s="96">
        <f>AH275+'19.02'!AH279</f>
        <v>181.85</v>
      </c>
      <c r="AI279" s="97"/>
      <c r="AJ279" s="98"/>
      <c r="AK279" s="96">
        <f>AK275+'19.02'!AK279</f>
        <v>51.5</v>
      </c>
      <c r="AL279" s="97"/>
      <c r="AM279" s="98"/>
      <c r="AN279" s="58">
        <f>'19.02'!AN279+AN275</f>
        <v>0</v>
      </c>
      <c r="AO279" s="59"/>
      <c r="AP279" s="60"/>
      <c r="AQ279" s="67">
        <f>AH279+AK279+AN279</f>
        <v>233.35</v>
      </c>
      <c r="AR279" s="68"/>
      <c r="AS279" s="69"/>
      <c r="AT279" s="76"/>
      <c r="AU279" s="76"/>
      <c r="AV279" s="76"/>
      <c r="AW279" s="76"/>
      <c r="AX279" s="76"/>
      <c r="AY279" s="76"/>
      <c r="AZ279" s="76"/>
      <c r="BA279" s="76"/>
      <c r="BB279" s="76"/>
      <c r="BC279" s="76"/>
      <c r="BD279" s="76"/>
      <c r="BE279" s="76"/>
      <c r="BF279" s="76"/>
      <c r="BG279" s="76"/>
      <c r="BH279" s="76"/>
      <c r="BI279" s="76"/>
    </row>
    <row r="280" spans="2:61" ht="15" customHeight="1" thickTop="1" thickBot="1">
      <c r="B280" s="108"/>
      <c r="C280" s="109"/>
      <c r="D280" s="110"/>
      <c r="E280" s="108"/>
      <c r="F280" s="109"/>
      <c r="G280" s="110"/>
      <c r="H280" s="99"/>
      <c r="I280" s="100"/>
      <c r="J280" s="101"/>
      <c r="K280" s="52"/>
      <c r="L280" s="53"/>
      <c r="M280" s="54"/>
      <c r="N280" s="52"/>
      <c r="O280" s="53"/>
      <c r="P280" s="54"/>
      <c r="Q280" s="90"/>
      <c r="R280" s="92"/>
      <c r="S280" s="80"/>
      <c r="T280" s="81"/>
      <c r="U280" s="81"/>
      <c r="V280" s="82"/>
      <c r="W280" s="52"/>
      <c r="X280" s="53"/>
      <c r="Y280" s="54"/>
      <c r="Z280" s="52"/>
      <c r="AA280" s="53"/>
      <c r="AB280" s="54"/>
      <c r="AC280" s="90"/>
      <c r="AD280" s="91"/>
      <c r="AE280" s="91"/>
      <c r="AF280" s="91"/>
      <c r="AG280" s="92"/>
      <c r="AH280" s="99"/>
      <c r="AI280" s="100"/>
      <c r="AJ280" s="101"/>
      <c r="AK280" s="99"/>
      <c r="AL280" s="100"/>
      <c r="AM280" s="101"/>
      <c r="AN280" s="61"/>
      <c r="AO280" s="62"/>
      <c r="AP280" s="63"/>
      <c r="AQ280" s="70"/>
      <c r="AR280" s="71"/>
      <c r="AS280" s="72"/>
      <c r="AT280" s="76"/>
      <c r="AU280" s="76"/>
      <c r="AV280" s="76"/>
      <c r="AW280" s="76"/>
      <c r="AX280" s="76"/>
      <c r="AY280" s="76"/>
      <c r="AZ280" s="76"/>
      <c r="BA280" s="76"/>
      <c r="BB280" s="76"/>
      <c r="BC280" s="76"/>
      <c r="BD280" s="76"/>
      <c r="BE280" s="76"/>
      <c r="BF280" s="76"/>
      <c r="BG280" s="76"/>
      <c r="BH280" s="76"/>
      <c r="BI280" s="76"/>
    </row>
    <row r="281" spans="2:61" ht="15" customHeight="1" thickTop="1" thickBot="1">
      <c r="B281" s="108"/>
      <c r="C281" s="109"/>
      <c r="D281" s="110"/>
      <c r="E281" s="108"/>
      <c r="F281" s="109"/>
      <c r="G281" s="110"/>
      <c r="H281" s="99"/>
      <c r="I281" s="100"/>
      <c r="J281" s="101"/>
      <c r="K281" s="52"/>
      <c r="L281" s="53"/>
      <c r="M281" s="54"/>
      <c r="N281" s="52"/>
      <c r="O281" s="53"/>
      <c r="P281" s="54"/>
      <c r="Q281" s="90"/>
      <c r="R281" s="92"/>
      <c r="S281" s="80"/>
      <c r="T281" s="81"/>
      <c r="U281" s="81"/>
      <c r="V281" s="82"/>
      <c r="W281" s="52"/>
      <c r="X281" s="53"/>
      <c r="Y281" s="54"/>
      <c r="Z281" s="52"/>
      <c r="AA281" s="53"/>
      <c r="AB281" s="54"/>
      <c r="AC281" s="90"/>
      <c r="AD281" s="91"/>
      <c r="AE281" s="91"/>
      <c r="AF281" s="91"/>
      <c r="AG281" s="92"/>
      <c r="AH281" s="99"/>
      <c r="AI281" s="100"/>
      <c r="AJ281" s="101"/>
      <c r="AK281" s="99"/>
      <c r="AL281" s="100"/>
      <c r="AM281" s="101"/>
      <c r="AN281" s="61"/>
      <c r="AO281" s="62"/>
      <c r="AP281" s="63"/>
      <c r="AQ281" s="70"/>
      <c r="AR281" s="71"/>
      <c r="AS281" s="72"/>
      <c r="AT281" s="76"/>
      <c r="AU281" s="76"/>
      <c r="AV281" s="76"/>
      <c r="AW281" s="76"/>
      <c r="AX281" s="76"/>
      <c r="AY281" s="76"/>
      <c r="AZ281" s="76"/>
      <c r="BA281" s="76"/>
      <c r="BB281" s="76"/>
      <c r="BC281" s="76"/>
      <c r="BD281" s="76"/>
      <c r="BE281" s="76"/>
      <c r="BF281" s="76"/>
      <c r="BG281" s="76"/>
      <c r="BH281" s="76"/>
      <c r="BI281" s="76"/>
    </row>
    <row r="282" spans="2:61" ht="15" customHeight="1" thickTop="1" thickBot="1">
      <c r="B282" s="111"/>
      <c r="C282" s="112"/>
      <c r="D282" s="113"/>
      <c r="E282" s="111"/>
      <c r="F282" s="112"/>
      <c r="G282" s="113"/>
      <c r="H282" s="102"/>
      <c r="I282" s="103"/>
      <c r="J282" s="104"/>
      <c r="K282" s="55"/>
      <c r="L282" s="56"/>
      <c r="M282" s="57"/>
      <c r="N282" s="55"/>
      <c r="O282" s="56"/>
      <c r="P282" s="57"/>
      <c r="Q282" s="93"/>
      <c r="R282" s="95"/>
      <c r="S282" s="83"/>
      <c r="T282" s="84"/>
      <c r="U282" s="84"/>
      <c r="V282" s="85"/>
      <c r="W282" s="55"/>
      <c r="X282" s="56"/>
      <c r="Y282" s="57"/>
      <c r="Z282" s="55"/>
      <c r="AA282" s="56"/>
      <c r="AB282" s="57"/>
      <c r="AC282" s="93"/>
      <c r="AD282" s="94"/>
      <c r="AE282" s="94"/>
      <c r="AF282" s="94"/>
      <c r="AG282" s="95"/>
      <c r="AH282" s="102"/>
      <c r="AI282" s="103"/>
      <c r="AJ282" s="104"/>
      <c r="AK282" s="102"/>
      <c r="AL282" s="103"/>
      <c r="AM282" s="104"/>
      <c r="AN282" s="64"/>
      <c r="AO282" s="65"/>
      <c r="AP282" s="66"/>
      <c r="AQ282" s="73"/>
      <c r="AR282" s="74"/>
      <c r="AS282" s="75"/>
      <c r="AT282" s="76"/>
      <c r="AU282" s="76"/>
      <c r="AV282" s="76"/>
      <c r="AW282" s="76"/>
      <c r="AX282" s="76"/>
      <c r="AY282" s="76"/>
      <c r="AZ282" s="76"/>
      <c r="BA282" s="76"/>
      <c r="BB282" s="76"/>
      <c r="BC282" s="76"/>
      <c r="BD282" s="76"/>
      <c r="BE282" s="76"/>
      <c r="BF282" s="76"/>
      <c r="BG282" s="76"/>
      <c r="BH282" s="76"/>
      <c r="BI282" s="76"/>
    </row>
    <row r="283" spans="2:61" ht="15.75" customHeight="1" thickTop="1">
      <c r="B283" s="34"/>
      <c r="C283" s="34"/>
      <c r="D283" s="34"/>
      <c r="E283" s="34"/>
      <c r="F283" s="34"/>
      <c r="G283" s="34"/>
      <c r="H283" s="34"/>
      <c r="I283" s="34"/>
      <c r="J283" s="34"/>
      <c r="K283" s="34"/>
      <c r="L283" s="34"/>
      <c r="M283" s="34"/>
      <c r="N283" s="34"/>
      <c r="O283" s="34"/>
      <c r="P283" s="34"/>
      <c r="Q283" s="34"/>
      <c r="R283" s="34"/>
      <c r="S283" s="34"/>
      <c r="T283" s="34"/>
      <c r="U283" s="34"/>
      <c r="V283" s="34"/>
      <c r="W283" s="34"/>
      <c r="X283" s="34"/>
      <c r="Y283" s="34"/>
      <c r="Z283" s="34"/>
      <c r="AA283" s="34"/>
      <c r="AB283" s="34"/>
      <c r="AC283" s="34"/>
      <c r="AD283" s="34"/>
      <c r="AE283" s="34"/>
      <c r="AF283" s="34"/>
      <c r="AG283" s="34"/>
      <c r="AH283" s="34"/>
      <c r="AI283" s="34"/>
      <c r="AJ283" s="34"/>
      <c r="AK283" s="34"/>
      <c r="AL283" s="34"/>
      <c r="AM283" s="34"/>
      <c r="AN283" s="34"/>
      <c r="AO283" s="34"/>
      <c r="AP283" s="34"/>
      <c r="AQ283" s="34"/>
      <c r="AR283" s="34"/>
      <c r="AS283" s="34"/>
      <c r="AT283" s="34"/>
      <c r="AU283" s="34"/>
      <c r="AV283" s="34"/>
      <c r="AW283" s="34"/>
      <c r="AX283" s="34"/>
      <c r="AY283" s="34"/>
      <c r="AZ283" s="34"/>
      <c r="BA283" s="34"/>
      <c r="BB283" s="34"/>
      <c r="BC283" s="34"/>
      <c r="BD283" s="34"/>
      <c r="BE283" s="34"/>
      <c r="BF283" s="34"/>
      <c r="BG283" s="34"/>
      <c r="BH283" s="34"/>
      <c r="BI283" s="34"/>
    </row>
    <row r="284" spans="2:61" ht="15.75" customHeight="1" thickBot="1">
      <c r="B284" s="35"/>
      <c r="C284" s="35"/>
      <c r="D284" s="35"/>
      <c r="E284" s="35"/>
      <c r="F284" s="35"/>
      <c r="G284" s="35"/>
      <c r="H284" s="35"/>
      <c r="I284" s="35"/>
      <c r="J284" s="35"/>
      <c r="K284" s="35"/>
      <c r="L284" s="35"/>
      <c r="M284" s="35"/>
      <c r="N284" s="35"/>
      <c r="O284" s="35"/>
      <c r="P284" s="35"/>
      <c r="Q284" s="35"/>
      <c r="R284" s="35"/>
      <c r="S284" s="35"/>
      <c r="T284" s="35"/>
      <c r="U284" s="35"/>
      <c r="V284" s="35"/>
      <c r="W284" s="35"/>
      <c r="X284" s="35"/>
      <c r="Y284" s="35"/>
      <c r="Z284" s="35"/>
      <c r="AA284" s="35"/>
      <c r="AB284" s="35"/>
      <c r="AC284" s="35"/>
      <c r="AD284" s="35"/>
      <c r="AE284" s="35"/>
      <c r="AF284" s="35"/>
      <c r="AG284" s="35"/>
      <c r="AH284" s="35"/>
      <c r="AI284" s="35"/>
      <c r="AJ284" s="35"/>
      <c r="AK284" s="35"/>
      <c r="AL284" s="35"/>
      <c r="AM284" s="35"/>
      <c r="AN284" s="35"/>
      <c r="AO284" s="35"/>
      <c r="AP284" s="35"/>
      <c r="AQ284" s="35"/>
      <c r="AR284" s="35"/>
      <c r="AS284" s="35"/>
      <c r="AT284" s="35"/>
      <c r="AU284" s="35"/>
      <c r="AV284" s="35"/>
      <c r="AW284" s="35"/>
      <c r="AX284" s="35"/>
      <c r="AY284" s="35"/>
      <c r="AZ284" s="35"/>
      <c r="BA284" s="35"/>
      <c r="BB284" s="35"/>
      <c r="BC284" s="35"/>
      <c r="BD284" s="35"/>
      <c r="BE284" s="35"/>
      <c r="BF284" s="35"/>
      <c r="BG284" s="35"/>
      <c r="BH284" s="35"/>
      <c r="BI284" s="35"/>
    </row>
    <row r="285" spans="2:61" ht="15.75" customHeight="1" thickTop="1" thickBot="1">
      <c r="B285" s="36" t="s">
        <v>115</v>
      </c>
      <c r="C285" s="36"/>
      <c r="D285" s="36"/>
      <c r="E285" s="36"/>
      <c r="F285" s="36"/>
      <c r="G285" s="37" t="s">
        <v>116</v>
      </c>
      <c r="H285" s="38"/>
      <c r="I285" s="38"/>
      <c r="J285" s="38"/>
      <c r="K285" s="38"/>
      <c r="L285" s="38"/>
      <c r="M285" s="38"/>
      <c r="N285" s="38"/>
      <c r="O285" s="38"/>
      <c r="P285" s="38"/>
      <c r="Q285" s="38"/>
      <c r="R285" s="38"/>
      <c r="S285" s="38"/>
      <c r="T285" s="38"/>
      <c r="U285" s="38"/>
      <c r="V285" s="38"/>
      <c r="W285" s="38"/>
      <c r="X285" s="38"/>
      <c r="Y285" s="38"/>
      <c r="Z285" s="38"/>
      <c r="AA285" s="38"/>
      <c r="AB285" s="38"/>
      <c r="AC285" s="38"/>
      <c r="AD285" s="38"/>
      <c r="AE285" s="38"/>
      <c r="AF285" s="38"/>
      <c r="AG285" s="38"/>
      <c r="AH285" s="38"/>
      <c r="AI285" s="38"/>
      <c r="AJ285" s="38"/>
      <c r="AK285" s="38"/>
      <c r="AL285" s="38"/>
      <c r="AM285" s="38"/>
      <c r="AN285" s="38"/>
      <c r="AO285" s="38"/>
      <c r="AP285" s="38"/>
      <c r="AQ285" s="38"/>
      <c r="AR285" s="38"/>
      <c r="AS285" s="38"/>
      <c r="AT285" s="38"/>
      <c r="AU285" s="38"/>
      <c r="AV285" s="38"/>
      <c r="AW285" s="38"/>
      <c r="AX285" s="38"/>
      <c r="AY285" s="38"/>
      <c r="AZ285" s="38"/>
      <c r="BA285" s="38"/>
      <c r="BB285" s="38"/>
      <c r="BC285" s="38"/>
      <c r="BD285" s="38"/>
      <c r="BE285" s="38"/>
      <c r="BF285" s="38"/>
      <c r="BG285" s="38"/>
      <c r="BH285" s="38"/>
      <c r="BI285" s="39"/>
    </row>
    <row r="286" spans="2:61" ht="15" customHeight="1" thickTop="1" thickBot="1">
      <c r="B286" s="36"/>
      <c r="C286" s="36"/>
      <c r="D286" s="36"/>
      <c r="E286" s="36"/>
      <c r="F286" s="36"/>
      <c r="G286" s="40"/>
      <c r="H286" s="41"/>
      <c r="I286" s="41"/>
      <c r="J286" s="41"/>
      <c r="K286" s="41"/>
      <c r="L286" s="41"/>
      <c r="M286" s="41"/>
      <c r="N286" s="41"/>
      <c r="O286" s="41"/>
      <c r="P286" s="41"/>
      <c r="Q286" s="41"/>
      <c r="R286" s="41"/>
      <c r="S286" s="41"/>
      <c r="T286" s="41"/>
      <c r="U286" s="41"/>
      <c r="V286" s="41"/>
      <c r="W286" s="41"/>
      <c r="X286" s="41"/>
      <c r="Y286" s="41"/>
      <c r="Z286" s="41"/>
      <c r="AA286" s="41"/>
      <c r="AB286" s="41"/>
      <c r="AC286" s="41"/>
      <c r="AD286" s="41"/>
      <c r="AE286" s="41"/>
      <c r="AF286" s="41"/>
      <c r="AG286" s="41"/>
      <c r="AH286" s="41"/>
      <c r="AI286" s="41"/>
      <c r="AJ286" s="41"/>
      <c r="AK286" s="41"/>
      <c r="AL286" s="41"/>
      <c r="AM286" s="41"/>
      <c r="AN286" s="41"/>
      <c r="AO286" s="41"/>
      <c r="AP286" s="41"/>
      <c r="AQ286" s="41"/>
      <c r="AR286" s="41"/>
      <c r="AS286" s="41"/>
      <c r="AT286" s="41"/>
      <c r="AU286" s="41"/>
      <c r="AV286" s="41"/>
      <c r="AW286" s="41"/>
      <c r="AX286" s="41"/>
      <c r="AY286" s="41"/>
      <c r="AZ286" s="41"/>
      <c r="BA286" s="41"/>
      <c r="BB286" s="41"/>
      <c r="BC286" s="41"/>
      <c r="BD286" s="41"/>
      <c r="BE286" s="41"/>
      <c r="BF286" s="41"/>
      <c r="BG286" s="41"/>
      <c r="BH286" s="41"/>
      <c r="BI286" s="42"/>
    </row>
    <row r="287" spans="2:61" ht="15" customHeight="1" thickTop="1" thickBot="1">
      <c r="B287" s="36"/>
      <c r="C287" s="36"/>
      <c r="D287" s="36"/>
      <c r="E287" s="36"/>
      <c r="F287" s="36"/>
      <c r="G287" s="40"/>
      <c r="H287" s="41"/>
      <c r="I287" s="41"/>
      <c r="J287" s="41"/>
      <c r="K287" s="41"/>
      <c r="L287" s="41"/>
      <c r="M287" s="41"/>
      <c r="N287" s="41"/>
      <c r="O287" s="41"/>
      <c r="P287" s="41"/>
      <c r="Q287" s="41"/>
      <c r="R287" s="41"/>
      <c r="S287" s="41"/>
      <c r="T287" s="41"/>
      <c r="U287" s="41"/>
      <c r="V287" s="41"/>
      <c r="W287" s="41"/>
      <c r="X287" s="41"/>
      <c r="Y287" s="41"/>
      <c r="Z287" s="41"/>
      <c r="AA287" s="41"/>
      <c r="AB287" s="41"/>
      <c r="AC287" s="41"/>
      <c r="AD287" s="41"/>
      <c r="AE287" s="41"/>
      <c r="AF287" s="41"/>
      <c r="AG287" s="41"/>
      <c r="AH287" s="41"/>
      <c r="AI287" s="41"/>
      <c r="AJ287" s="41"/>
      <c r="AK287" s="41"/>
      <c r="AL287" s="41"/>
      <c r="AM287" s="41"/>
      <c r="AN287" s="41"/>
      <c r="AO287" s="41"/>
      <c r="AP287" s="41"/>
      <c r="AQ287" s="41"/>
      <c r="AR287" s="41"/>
      <c r="AS287" s="41"/>
      <c r="AT287" s="41"/>
      <c r="AU287" s="41"/>
      <c r="AV287" s="41"/>
      <c r="AW287" s="41"/>
      <c r="AX287" s="41"/>
      <c r="AY287" s="41"/>
      <c r="AZ287" s="41"/>
      <c r="BA287" s="41"/>
      <c r="BB287" s="41"/>
      <c r="BC287" s="41"/>
      <c r="BD287" s="41"/>
      <c r="BE287" s="41"/>
      <c r="BF287" s="41"/>
      <c r="BG287" s="41"/>
      <c r="BH287" s="41"/>
      <c r="BI287" s="42"/>
    </row>
    <row r="288" spans="2:61" ht="15.75" customHeight="1" thickTop="1" thickBot="1">
      <c r="B288" s="36"/>
      <c r="C288" s="36"/>
      <c r="D288" s="36"/>
      <c r="E288" s="36"/>
      <c r="F288" s="36"/>
      <c r="G288" s="43"/>
      <c r="H288" s="44"/>
      <c r="I288" s="44"/>
      <c r="J288" s="44"/>
      <c r="K288" s="44"/>
      <c r="L288" s="44"/>
      <c r="M288" s="44"/>
      <c r="N288" s="44"/>
      <c r="O288" s="44"/>
      <c r="P288" s="44"/>
      <c r="Q288" s="44"/>
      <c r="R288" s="44"/>
      <c r="S288" s="44"/>
      <c r="T288" s="44"/>
      <c r="U288" s="44"/>
      <c r="V288" s="44"/>
      <c r="W288" s="44"/>
      <c r="X288" s="44"/>
      <c r="Y288" s="44"/>
      <c r="Z288" s="44"/>
      <c r="AA288" s="44"/>
      <c r="AB288" s="44"/>
      <c r="AC288" s="44"/>
      <c r="AD288" s="44"/>
      <c r="AE288" s="44"/>
      <c r="AF288" s="44"/>
      <c r="AG288" s="44"/>
      <c r="AH288" s="44"/>
      <c r="AI288" s="44"/>
      <c r="AJ288" s="44"/>
      <c r="AK288" s="44"/>
      <c r="AL288" s="44"/>
      <c r="AM288" s="44"/>
      <c r="AN288" s="44"/>
      <c r="AO288" s="44"/>
      <c r="AP288" s="44"/>
      <c r="AQ288" s="44"/>
      <c r="AR288" s="44"/>
      <c r="AS288" s="44"/>
      <c r="AT288" s="44"/>
      <c r="AU288" s="44"/>
      <c r="AV288" s="44"/>
      <c r="AW288" s="44"/>
      <c r="AX288" s="44"/>
      <c r="AY288" s="44"/>
      <c r="AZ288" s="44"/>
      <c r="BA288" s="44"/>
      <c r="BB288" s="44"/>
      <c r="BC288" s="44"/>
      <c r="BD288" s="44"/>
      <c r="BE288" s="44"/>
      <c r="BF288" s="44"/>
      <c r="BG288" s="44"/>
      <c r="BH288" s="44"/>
      <c r="BI288" s="45"/>
    </row>
    <row r="289" spans="2:61" ht="84.75" customHeight="1" thickTop="1" thickBot="1">
      <c r="B289" s="36" t="s">
        <v>117</v>
      </c>
      <c r="C289" s="36"/>
      <c r="D289" s="36"/>
      <c r="E289" s="36"/>
      <c r="F289" s="36"/>
      <c r="G289" s="46" t="s">
        <v>464</v>
      </c>
      <c r="H289" s="46"/>
      <c r="I289" s="46"/>
      <c r="J289" s="46"/>
      <c r="K289" s="46"/>
      <c r="L289" s="46"/>
      <c r="M289" s="46"/>
      <c r="N289" s="46"/>
      <c r="O289" s="46"/>
      <c r="P289" s="46"/>
      <c r="Q289" s="46"/>
      <c r="R289" s="46"/>
      <c r="S289" s="46"/>
      <c r="T289" s="46"/>
      <c r="U289" s="46"/>
      <c r="V289" s="46"/>
      <c r="W289" s="46"/>
      <c r="X289" s="46"/>
      <c r="Y289" s="46"/>
      <c r="Z289" s="46"/>
      <c r="AA289" s="46"/>
      <c r="AB289" s="46"/>
      <c r="AC289" s="46"/>
      <c r="AD289" s="46"/>
      <c r="AE289" s="46"/>
      <c r="AF289" s="46"/>
      <c r="AG289" s="46"/>
      <c r="AH289" s="58" t="s">
        <v>461</v>
      </c>
      <c r="AI289" s="59"/>
      <c r="AJ289" s="59"/>
      <c r="AK289" s="59"/>
      <c r="AL289" s="59"/>
      <c r="AM289" s="59"/>
      <c r="AN289" s="59"/>
      <c r="AO289" s="59"/>
      <c r="AP289" s="59"/>
      <c r="AQ289" s="59"/>
      <c r="AR289" s="59"/>
      <c r="AS289" s="59"/>
      <c r="AT289" s="59"/>
      <c r="AU289" s="59"/>
      <c r="AV289" s="59"/>
      <c r="AW289" s="59"/>
      <c r="AX289" s="59"/>
      <c r="AY289" s="59"/>
      <c r="AZ289" s="59"/>
      <c r="BA289" s="59"/>
      <c r="BB289" s="59"/>
      <c r="BC289" s="59"/>
      <c r="BD289" s="59"/>
      <c r="BE289" s="59"/>
      <c r="BF289" s="59"/>
      <c r="BG289" s="59"/>
      <c r="BH289" s="59"/>
      <c r="BI289" s="60"/>
    </row>
    <row r="290" spans="2:61" ht="45" customHeight="1" thickTop="1" thickBot="1">
      <c r="B290" s="36"/>
      <c r="C290" s="36"/>
      <c r="D290" s="36"/>
      <c r="E290" s="36"/>
      <c r="F290" s="36"/>
      <c r="G290" s="47"/>
      <c r="H290" s="47"/>
      <c r="I290" s="47"/>
      <c r="J290" s="47"/>
      <c r="K290" s="47"/>
      <c r="L290" s="47"/>
      <c r="M290" s="47"/>
      <c r="N290" s="47"/>
      <c r="O290" s="47"/>
      <c r="P290" s="47"/>
      <c r="Q290" s="47"/>
      <c r="R290" s="47"/>
      <c r="S290" s="47"/>
      <c r="T290" s="47"/>
      <c r="U290" s="47"/>
      <c r="V290" s="47"/>
      <c r="W290" s="47"/>
      <c r="X290" s="47"/>
      <c r="Y290" s="47"/>
      <c r="Z290" s="47"/>
      <c r="AA290" s="47"/>
      <c r="AB290" s="47"/>
      <c r="AC290" s="47"/>
      <c r="AD290" s="47"/>
      <c r="AE290" s="47"/>
      <c r="AF290" s="47"/>
      <c r="AG290" s="47"/>
      <c r="AH290" s="61"/>
      <c r="AI290" s="62"/>
      <c r="AJ290" s="62"/>
      <c r="AK290" s="62"/>
      <c r="AL290" s="62"/>
      <c r="AM290" s="62"/>
      <c r="AN290" s="62"/>
      <c r="AO290" s="62"/>
      <c r="AP290" s="62"/>
      <c r="AQ290" s="62"/>
      <c r="AR290" s="62"/>
      <c r="AS290" s="62"/>
      <c r="AT290" s="62"/>
      <c r="AU290" s="62"/>
      <c r="AV290" s="62"/>
      <c r="AW290" s="62"/>
      <c r="AX290" s="62"/>
      <c r="AY290" s="62"/>
      <c r="AZ290" s="62"/>
      <c r="BA290" s="62"/>
      <c r="BB290" s="62"/>
      <c r="BC290" s="62"/>
      <c r="BD290" s="62"/>
      <c r="BE290" s="62"/>
      <c r="BF290" s="62"/>
      <c r="BG290" s="62"/>
      <c r="BH290" s="62"/>
      <c r="BI290" s="63"/>
    </row>
    <row r="291" spans="2:61" ht="45" customHeight="1" thickTop="1" thickBot="1">
      <c r="B291" s="36"/>
      <c r="C291" s="36"/>
      <c r="D291" s="36"/>
      <c r="E291" s="36"/>
      <c r="F291" s="36"/>
      <c r="G291" s="47"/>
      <c r="H291" s="47"/>
      <c r="I291" s="47"/>
      <c r="J291" s="47"/>
      <c r="K291" s="47"/>
      <c r="L291" s="47"/>
      <c r="M291" s="47"/>
      <c r="N291" s="47"/>
      <c r="O291" s="47"/>
      <c r="P291" s="47"/>
      <c r="Q291" s="47"/>
      <c r="R291" s="47"/>
      <c r="S291" s="47"/>
      <c r="T291" s="47"/>
      <c r="U291" s="47"/>
      <c r="V291" s="47"/>
      <c r="W291" s="47"/>
      <c r="X291" s="47"/>
      <c r="Y291" s="47"/>
      <c r="Z291" s="47"/>
      <c r="AA291" s="47"/>
      <c r="AB291" s="47"/>
      <c r="AC291" s="47"/>
      <c r="AD291" s="47"/>
      <c r="AE291" s="47"/>
      <c r="AF291" s="47"/>
      <c r="AG291" s="47"/>
      <c r="AH291" s="61"/>
      <c r="AI291" s="62"/>
      <c r="AJ291" s="62"/>
      <c r="AK291" s="62"/>
      <c r="AL291" s="62"/>
      <c r="AM291" s="62"/>
      <c r="AN291" s="62"/>
      <c r="AO291" s="62"/>
      <c r="AP291" s="62"/>
      <c r="AQ291" s="62"/>
      <c r="AR291" s="62"/>
      <c r="AS291" s="62"/>
      <c r="AT291" s="62"/>
      <c r="AU291" s="62"/>
      <c r="AV291" s="62"/>
      <c r="AW291" s="62"/>
      <c r="AX291" s="62"/>
      <c r="AY291" s="62"/>
      <c r="AZ291" s="62"/>
      <c r="BA291" s="62"/>
      <c r="BB291" s="62"/>
      <c r="BC291" s="62"/>
      <c r="BD291" s="62"/>
      <c r="BE291" s="62"/>
      <c r="BF291" s="62"/>
      <c r="BG291" s="62"/>
      <c r="BH291" s="62"/>
      <c r="BI291" s="63"/>
    </row>
    <row r="292" spans="2:61" ht="45" customHeight="1" thickTop="1" thickBot="1">
      <c r="B292" s="36"/>
      <c r="C292" s="36"/>
      <c r="D292" s="36"/>
      <c r="E292" s="36"/>
      <c r="F292" s="36"/>
      <c r="G292" s="48"/>
      <c r="H292" s="48"/>
      <c r="I292" s="48"/>
      <c r="J292" s="48"/>
      <c r="K292" s="48"/>
      <c r="L292" s="48"/>
      <c r="M292" s="48"/>
      <c r="N292" s="48"/>
      <c r="O292" s="48"/>
      <c r="P292" s="48"/>
      <c r="Q292" s="48"/>
      <c r="R292" s="48"/>
      <c r="S292" s="48"/>
      <c r="T292" s="48"/>
      <c r="U292" s="48"/>
      <c r="V292" s="48"/>
      <c r="W292" s="48"/>
      <c r="X292" s="48"/>
      <c r="Y292" s="48"/>
      <c r="Z292" s="48"/>
      <c r="AA292" s="48"/>
      <c r="AB292" s="48"/>
      <c r="AC292" s="48"/>
      <c r="AD292" s="48"/>
      <c r="AE292" s="48"/>
      <c r="AF292" s="48"/>
      <c r="AG292" s="48"/>
      <c r="AH292" s="64"/>
      <c r="AI292" s="65"/>
      <c r="AJ292" s="65"/>
      <c r="AK292" s="65"/>
      <c r="AL292" s="65"/>
      <c r="AM292" s="65"/>
      <c r="AN292" s="65"/>
      <c r="AO292" s="65"/>
      <c r="AP292" s="65"/>
      <c r="AQ292" s="65"/>
      <c r="AR292" s="65"/>
      <c r="AS292" s="65"/>
      <c r="AT292" s="65"/>
      <c r="AU292" s="65"/>
      <c r="AV292" s="65"/>
      <c r="AW292" s="65"/>
      <c r="AX292" s="65"/>
      <c r="AY292" s="65"/>
      <c r="AZ292" s="65"/>
      <c r="BA292" s="65"/>
      <c r="BB292" s="65"/>
      <c r="BC292" s="65"/>
      <c r="BD292" s="65"/>
      <c r="BE292" s="65"/>
      <c r="BF292" s="65"/>
      <c r="BG292" s="65"/>
      <c r="BH292" s="65"/>
      <c r="BI292" s="66"/>
    </row>
    <row r="293" spans="2:61" ht="15" customHeight="1" thickTop="1">
      <c r="B293" s="14"/>
      <c r="C293" s="14"/>
      <c r="D293" s="14"/>
      <c r="E293" s="14"/>
      <c r="F293" s="14"/>
      <c r="G293" s="14"/>
      <c r="H293" s="14"/>
      <c r="I293" s="14"/>
      <c r="J293" s="14"/>
      <c r="K293" s="14"/>
      <c r="L293" s="14"/>
      <c r="M293" s="14"/>
      <c r="N293" s="14"/>
      <c r="O293" s="14"/>
      <c r="P293" s="14"/>
      <c r="Q293" s="14"/>
      <c r="R293" s="14"/>
      <c r="S293" s="14"/>
      <c r="T293" s="14"/>
      <c r="U293" s="14"/>
      <c r="V293" s="14"/>
      <c r="W293" s="14"/>
      <c r="X293" s="14"/>
      <c r="Y293" s="14"/>
      <c r="Z293" s="14"/>
      <c r="AA293" s="14"/>
      <c r="AB293" s="14"/>
      <c r="AC293" s="14"/>
      <c r="AD293" s="14"/>
      <c r="AE293" s="14"/>
      <c r="AF293" s="14"/>
      <c r="AG293" s="14"/>
      <c r="AH293" s="14"/>
      <c r="AI293" s="14"/>
      <c r="AJ293" s="14"/>
      <c r="AK293" s="14"/>
      <c r="AL293" s="14"/>
      <c r="AM293" s="14"/>
      <c r="AN293" s="14"/>
      <c r="AO293" s="14"/>
      <c r="AP293" s="14"/>
      <c r="AQ293" s="14"/>
      <c r="AR293" s="14"/>
      <c r="AS293" s="14"/>
      <c r="AT293" s="14"/>
      <c r="AU293" s="14"/>
      <c r="AV293" s="14"/>
      <c r="AW293" s="14"/>
      <c r="AX293" s="14"/>
      <c r="AY293" s="14"/>
      <c r="AZ293" s="14"/>
      <c r="BA293" s="14"/>
      <c r="BB293" s="14"/>
      <c r="BC293" s="14"/>
      <c r="BD293" s="14"/>
      <c r="BE293" s="14"/>
      <c r="BF293" s="14"/>
      <c r="BG293" s="14"/>
      <c r="BH293" s="14"/>
      <c r="BI293" s="14"/>
    </row>
    <row r="294" spans="2:61" ht="15" customHeight="1" thickBot="1">
      <c r="B294" s="15"/>
      <c r="C294" s="15"/>
      <c r="D294" s="15"/>
      <c r="E294" s="15"/>
      <c r="F294" s="15"/>
      <c r="G294" s="15"/>
      <c r="H294" s="15"/>
      <c r="I294" s="15"/>
      <c r="J294" s="15"/>
      <c r="K294" s="15"/>
      <c r="L294" s="15"/>
      <c r="M294" s="15"/>
      <c r="N294" s="15"/>
      <c r="O294" s="15"/>
      <c r="P294" s="15"/>
      <c r="Q294" s="15"/>
      <c r="R294" s="15"/>
      <c r="S294" s="15"/>
      <c r="T294" s="15"/>
      <c r="U294" s="15"/>
      <c r="V294" s="15"/>
      <c r="W294" s="15"/>
      <c r="X294" s="15"/>
      <c r="Y294" s="15"/>
      <c r="Z294" s="15"/>
      <c r="AA294" s="15"/>
      <c r="AB294" s="15"/>
      <c r="AC294" s="15"/>
      <c r="AD294" s="15"/>
      <c r="AE294" s="15"/>
      <c r="AF294" s="15"/>
      <c r="AG294" s="15"/>
      <c r="AH294" s="15"/>
      <c r="AI294" s="15"/>
      <c r="AJ294" s="15"/>
      <c r="AK294" s="15"/>
      <c r="AL294" s="15"/>
      <c r="AM294" s="15"/>
      <c r="AN294" s="15"/>
      <c r="AO294" s="15"/>
      <c r="AP294" s="15"/>
      <c r="AQ294" s="15"/>
      <c r="AR294" s="15"/>
      <c r="AS294" s="15"/>
      <c r="AT294" s="15"/>
      <c r="AU294" s="15"/>
      <c r="AV294" s="15"/>
      <c r="AW294" s="15"/>
      <c r="AX294" s="15"/>
      <c r="AY294" s="15"/>
      <c r="AZ294" s="15"/>
      <c r="BA294" s="15"/>
      <c r="BB294" s="15"/>
      <c r="BC294" s="15"/>
      <c r="BD294" s="15"/>
      <c r="BE294" s="15"/>
      <c r="BF294" s="15"/>
      <c r="BG294" s="15"/>
      <c r="BH294" s="15"/>
      <c r="BI294" s="15"/>
    </row>
    <row r="295" spans="2:61" ht="15" customHeight="1" thickTop="1">
      <c r="B295" s="25" t="s">
        <v>118</v>
      </c>
      <c r="C295" s="26"/>
      <c r="D295" s="26"/>
      <c r="E295" s="26"/>
      <c r="F295" s="31"/>
      <c r="G295" s="25" t="s">
        <v>119</v>
      </c>
      <c r="H295" s="26"/>
      <c r="I295" s="26"/>
      <c r="J295" s="26"/>
      <c r="K295" s="31"/>
      <c r="L295" s="5"/>
      <c r="M295" s="6"/>
      <c r="N295" s="6"/>
      <c r="O295" s="6"/>
      <c r="P295" s="6"/>
      <c r="Q295" s="7"/>
      <c r="R295" s="25" t="s">
        <v>120</v>
      </c>
      <c r="S295" s="26"/>
      <c r="T295" s="26"/>
      <c r="U295" s="26"/>
      <c r="V295" s="31"/>
      <c r="W295" s="25" t="s">
        <v>119</v>
      </c>
      <c r="X295" s="26"/>
      <c r="Y295" s="26"/>
      <c r="Z295" s="26"/>
      <c r="AA295" s="31"/>
      <c r="AB295" s="5"/>
      <c r="AC295" s="6"/>
      <c r="AD295" s="6"/>
      <c r="AE295" s="6"/>
      <c r="AF295" s="6"/>
      <c r="AG295" s="7"/>
      <c r="AH295" s="25" t="s">
        <v>121</v>
      </c>
      <c r="AI295" s="26"/>
      <c r="AJ295" s="26"/>
      <c r="AK295" s="26"/>
      <c r="AL295" s="31"/>
      <c r="AM295" s="25" t="s">
        <v>119</v>
      </c>
      <c r="AN295" s="26"/>
      <c r="AO295" s="26"/>
      <c r="AP295" s="26"/>
      <c r="AQ295" s="31"/>
      <c r="AR295" s="5"/>
      <c r="AS295" s="6"/>
      <c r="AT295" s="6"/>
      <c r="AU295" s="6"/>
      <c r="AV295" s="6"/>
      <c r="AW295" s="7"/>
      <c r="AX295" s="25" t="s">
        <v>122</v>
      </c>
      <c r="AY295" s="26"/>
      <c r="AZ295" s="26"/>
      <c r="BA295" s="25" t="s">
        <v>119</v>
      </c>
      <c r="BB295" s="26"/>
      <c r="BC295" s="31"/>
      <c r="BD295" s="5"/>
      <c r="BE295" s="6"/>
      <c r="BF295" s="6"/>
      <c r="BG295" s="6"/>
      <c r="BH295" s="6"/>
      <c r="BI295" s="7"/>
    </row>
    <row r="296" spans="2:61" ht="15" customHeight="1">
      <c r="B296" s="27"/>
      <c r="C296" s="28"/>
      <c r="D296" s="28"/>
      <c r="E296" s="28"/>
      <c r="F296" s="32"/>
      <c r="G296" s="27"/>
      <c r="H296" s="28"/>
      <c r="I296" s="28"/>
      <c r="J296" s="28"/>
      <c r="K296" s="32"/>
      <c r="L296" s="8"/>
      <c r="M296" s="9"/>
      <c r="N296" s="9"/>
      <c r="O296" s="9"/>
      <c r="P296" s="9"/>
      <c r="Q296" s="10"/>
      <c r="R296" s="27"/>
      <c r="S296" s="28"/>
      <c r="T296" s="28"/>
      <c r="U296" s="28"/>
      <c r="V296" s="32"/>
      <c r="W296" s="27"/>
      <c r="X296" s="28"/>
      <c r="Y296" s="28"/>
      <c r="Z296" s="28"/>
      <c r="AA296" s="32"/>
      <c r="AB296" s="8"/>
      <c r="AC296" s="9"/>
      <c r="AD296" s="9"/>
      <c r="AE296" s="9"/>
      <c r="AF296" s="9"/>
      <c r="AG296" s="10"/>
      <c r="AH296" s="27"/>
      <c r="AI296" s="28"/>
      <c r="AJ296" s="28"/>
      <c r="AK296" s="28"/>
      <c r="AL296" s="32"/>
      <c r="AM296" s="27"/>
      <c r="AN296" s="28"/>
      <c r="AO296" s="28"/>
      <c r="AP296" s="28"/>
      <c r="AQ296" s="32"/>
      <c r="AR296" s="8"/>
      <c r="AS296" s="9"/>
      <c r="AT296" s="9"/>
      <c r="AU296" s="9"/>
      <c r="AV296" s="9"/>
      <c r="AW296" s="10"/>
      <c r="AX296" s="27"/>
      <c r="AY296" s="28"/>
      <c r="AZ296" s="28"/>
      <c r="BA296" s="27"/>
      <c r="BB296" s="28"/>
      <c r="BC296" s="32"/>
      <c r="BD296" s="8"/>
      <c r="BE296" s="9"/>
      <c r="BF296" s="9"/>
      <c r="BG296" s="9"/>
      <c r="BH296" s="9"/>
      <c r="BI296" s="10"/>
    </row>
    <row r="297" spans="2:61" ht="15" customHeight="1" thickBot="1">
      <c r="B297" s="27"/>
      <c r="C297" s="28"/>
      <c r="D297" s="28"/>
      <c r="E297" s="28"/>
      <c r="F297" s="32"/>
      <c r="G297" s="29"/>
      <c r="H297" s="30"/>
      <c r="I297" s="30"/>
      <c r="J297" s="30"/>
      <c r="K297" s="33"/>
      <c r="L297" s="11"/>
      <c r="M297" s="12"/>
      <c r="N297" s="12"/>
      <c r="O297" s="12"/>
      <c r="P297" s="12"/>
      <c r="Q297" s="13"/>
      <c r="R297" s="27"/>
      <c r="S297" s="28"/>
      <c r="T297" s="28"/>
      <c r="U297" s="28"/>
      <c r="V297" s="32"/>
      <c r="W297" s="29"/>
      <c r="X297" s="30"/>
      <c r="Y297" s="30"/>
      <c r="Z297" s="30"/>
      <c r="AA297" s="33"/>
      <c r="AB297" s="11"/>
      <c r="AC297" s="12"/>
      <c r="AD297" s="12"/>
      <c r="AE297" s="12"/>
      <c r="AF297" s="12"/>
      <c r="AG297" s="13"/>
      <c r="AH297" s="27"/>
      <c r="AI297" s="28"/>
      <c r="AJ297" s="28"/>
      <c r="AK297" s="28"/>
      <c r="AL297" s="32"/>
      <c r="AM297" s="29"/>
      <c r="AN297" s="30"/>
      <c r="AO297" s="30"/>
      <c r="AP297" s="30"/>
      <c r="AQ297" s="33"/>
      <c r="AR297" s="11"/>
      <c r="AS297" s="12"/>
      <c r="AT297" s="12"/>
      <c r="AU297" s="12"/>
      <c r="AV297" s="12"/>
      <c r="AW297" s="13"/>
      <c r="AX297" s="27"/>
      <c r="AY297" s="28"/>
      <c r="AZ297" s="28"/>
      <c r="BA297" s="29"/>
      <c r="BB297" s="30"/>
      <c r="BC297" s="33"/>
      <c r="BD297" s="11"/>
      <c r="BE297" s="12"/>
      <c r="BF297" s="12"/>
      <c r="BG297" s="12"/>
      <c r="BH297" s="12"/>
      <c r="BI297" s="13"/>
    </row>
    <row r="298" spans="2:61" ht="15" customHeight="1" thickTop="1">
      <c r="B298" s="27"/>
      <c r="C298" s="28"/>
      <c r="D298" s="28"/>
      <c r="E298" s="28"/>
      <c r="F298" s="32"/>
      <c r="G298" s="25" t="s">
        <v>17</v>
      </c>
      <c r="H298" s="26"/>
      <c r="I298" s="26"/>
      <c r="J298" s="26"/>
      <c r="K298" s="31"/>
      <c r="L298" s="5"/>
      <c r="M298" s="6"/>
      <c r="N298" s="6"/>
      <c r="O298" s="6"/>
      <c r="P298" s="6"/>
      <c r="Q298" s="7"/>
      <c r="R298" s="27"/>
      <c r="S298" s="28"/>
      <c r="T298" s="28"/>
      <c r="U298" s="28"/>
      <c r="V298" s="32"/>
      <c r="W298" s="25" t="s">
        <v>17</v>
      </c>
      <c r="X298" s="26"/>
      <c r="Y298" s="26"/>
      <c r="Z298" s="26"/>
      <c r="AA298" s="31"/>
      <c r="AB298" s="5"/>
      <c r="AC298" s="6"/>
      <c r="AD298" s="6"/>
      <c r="AE298" s="6"/>
      <c r="AF298" s="6"/>
      <c r="AG298" s="7"/>
      <c r="AH298" s="27"/>
      <c r="AI298" s="28"/>
      <c r="AJ298" s="28"/>
      <c r="AK298" s="28"/>
      <c r="AL298" s="32"/>
      <c r="AM298" s="25" t="s">
        <v>17</v>
      </c>
      <c r="AN298" s="26"/>
      <c r="AO298" s="26"/>
      <c r="AP298" s="26"/>
      <c r="AQ298" s="31"/>
      <c r="AR298" s="5"/>
      <c r="AS298" s="6"/>
      <c r="AT298" s="6"/>
      <c r="AU298" s="6"/>
      <c r="AV298" s="6"/>
      <c r="AW298" s="7"/>
      <c r="AX298" s="27"/>
      <c r="AY298" s="28"/>
      <c r="AZ298" s="28"/>
      <c r="BA298" s="25" t="s">
        <v>17</v>
      </c>
      <c r="BB298" s="26"/>
      <c r="BC298" s="31"/>
      <c r="BD298" s="5"/>
      <c r="BE298" s="6"/>
      <c r="BF298" s="6"/>
      <c r="BG298" s="6"/>
      <c r="BH298" s="6"/>
      <c r="BI298" s="7"/>
    </row>
    <row r="299" spans="2:61" ht="15" customHeight="1">
      <c r="B299" s="27"/>
      <c r="C299" s="28"/>
      <c r="D299" s="28"/>
      <c r="E299" s="28"/>
      <c r="F299" s="32"/>
      <c r="G299" s="27"/>
      <c r="H299" s="28"/>
      <c r="I299" s="28"/>
      <c r="J299" s="28"/>
      <c r="K299" s="32"/>
      <c r="L299" s="8"/>
      <c r="M299" s="9"/>
      <c r="N299" s="9"/>
      <c r="O299" s="9"/>
      <c r="P299" s="9"/>
      <c r="Q299" s="10"/>
      <c r="R299" s="27"/>
      <c r="S299" s="28"/>
      <c r="T299" s="28"/>
      <c r="U299" s="28"/>
      <c r="V299" s="32"/>
      <c r="W299" s="27"/>
      <c r="X299" s="28"/>
      <c r="Y299" s="28"/>
      <c r="Z299" s="28"/>
      <c r="AA299" s="32"/>
      <c r="AB299" s="8"/>
      <c r="AC299" s="9"/>
      <c r="AD299" s="9"/>
      <c r="AE299" s="9"/>
      <c r="AF299" s="9"/>
      <c r="AG299" s="10"/>
      <c r="AH299" s="27"/>
      <c r="AI299" s="28"/>
      <c r="AJ299" s="28"/>
      <c r="AK299" s="28"/>
      <c r="AL299" s="32"/>
      <c r="AM299" s="27"/>
      <c r="AN299" s="28"/>
      <c r="AO299" s="28"/>
      <c r="AP299" s="28"/>
      <c r="AQ299" s="32"/>
      <c r="AR299" s="8"/>
      <c r="AS299" s="9"/>
      <c r="AT299" s="9"/>
      <c r="AU299" s="9"/>
      <c r="AV299" s="9"/>
      <c r="AW299" s="10"/>
      <c r="AX299" s="27"/>
      <c r="AY299" s="28"/>
      <c r="AZ299" s="28"/>
      <c r="BA299" s="27"/>
      <c r="BB299" s="28"/>
      <c r="BC299" s="32"/>
      <c r="BD299" s="8"/>
      <c r="BE299" s="9"/>
      <c r="BF299" s="9"/>
      <c r="BG299" s="9"/>
      <c r="BH299" s="9"/>
      <c r="BI299" s="10"/>
    </row>
    <row r="300" spans="2:61" ht="15" customHeight="1" thickBot="1">
      <c r="B300" s="29"/>
      <c r="C300" s="30"/>
      <c r="D300" s="30"/>
      <c r="E300" s="30"/>
      <c r="F300" s="33"/>
      <c r="G300" s="29"/>
      <c r="H300" s="30"/>
      <c r="I300" s="30"/>
      <c r="J300" s="30"/>
      <c r="K300" s="33"/>
      <c r="L300" s="11"/>
      <c r="M300" s="12"/>
      <c r="N300" s="12"/>
      <c r="O300" s="12"/>
      <c r="P300" s="12"/>
      <c r="Q300" s="13"/>
      <c r="R300" s="29"/>
      <c r="S300" s="30"/>
      <c r="T300" s="30"/>
      <c r="U300" s="30"/>
      <c r="V300" s="33"/>
      <c r="W300" s="29"/>
      <c r="X300" s="30"/>
      <c r="Y300" s="30"/>
      <c r="Z300" s="30"/>
      <c r="AA300" s="33"/>
      <c r="AB300" s="11"/>
      <c r="AC300" s="12"/>
      <c r="AD300" s="12"/>
      <c r="AE300" s="12"/>
      <c r="AF300" s="12"/>
      <c r="AG300" s="13"/>
      <c r="AH300" s="29"/>
      <c r="AI300" s="30"/>
      <c r="AJ300" s="30"/>
      <c r="AK300" s="30"/>
      <c r="AL300" s="33"/>
      <c r="AM300" s="29"/>
      <c r="AN300" s="30"/>
      <c r="AO300" s="30"/>
      <c r="AP300" s="30"/>
      <c r="AQ300" s="33"/>
      <c r="AR300" s="11"/>
      <c r="AS300" s="12"/>
      <c r="AT300" s="12"/>
      <c r="AU300" s="12"/>
      <c r="AV300" s="12"/>
      <c r="AW300" s="13"/>
      <c r="AX300" s="29"/>
      <c r="AY300" s="30"/>
      <c r="AZ300" s="30"/>
      <c r="BA300" s="29"/>
      <c r="BB300" s="30"/>
      <c r="BC300" s="33"/>
      <c r="BD300" s="11"/>
      <c r="BE300" s="12"/>
      <c r="BF300" s="12"/>
      <c r="BG300" s="12"/>
      <c r="BH300" s="12"/>
      <c r="BI300" s="13"/>
    </row>
    <row r="301" spans="2:61" ht="15" customHeight="1" thickTop="1">
      <c r="B301" s="14"/>
      <c r="C301" s="14"/>
      <c r="D301" s="14"/>
      <c r="E301" s="14"/>
      <c r="F301" s="14"/>
      <c r="G301" s="14"/>
      <c r="H301" s="14"/>
      <c r="I301" s="14"/>
      <c r="J301" s="14"/>
      <c r="K301" s="14"/>
      <c r="L301" s="14"/>
      <c r="M301" s="14"/>
      <c r="N301" s="14"/>
      <c r="O301" s="14"/>
      <c r="P301" s="14"/>
      <c r="Q301" s="14"/>
      <c r="R301" s="14"/>
      <c r="S301" s="14"/>
      <c r="T301" s="14"/>
      <c r="U301" s="14"/>
      <c r="V301" s="14"/>
      <c r="W301" s="14"/>
      <c r="X301" s="14"/>
      <c r="Y301" s="14"/>
      <c r="Z301" s="14"/>
      <c r="AA301" s="14"/>
      <c r="AB301" s="14"/>
      <c r="AC301" s="14"/>
      <c r="AD301" s="14"/>
      <c r="AE301" s="14"/>
      <c r="AF301" s="14"/>
      <c r="AG301" s="14"/>
      <c r="AH301" s="14"/>
      <c r="AI301" s="14"/>
      <c r="AJ301" s="14"/>
      <c r="AK301" s="14"/>
      <c r="AL301" s="14"/>
      <c r="AM301" s="14"/>
      <c r="AN301" s="14"/>
      <c r="AO301" s="14"/>
      <c r="AP301" s="14"/>
      <c r="AQ301" s="14"/>
      <c r="AR301" s="14"/>
      <c r="AS301" s="14"/>
      <c r="AT301" s="14"/>
      <c r="AU301" s="14"/>
      <c r="AV301" s="14"/>
      <c r="AW301" s="14"/>
      <c r="AX301" s="14"/>
      <c r="AY301" s="14"/>
      <c r="AZ301" s="14"/>
      <c r="BA301" s="14"/>
      <c r="BB301" s="14"/>
      <c r="BC301" s="14"/>
      <c r="BD301" s="14"/>
      <c r="BE301" s="14"/>
      <c r="BF301" s="14"/>
      <c r="BG301" s="14"/>
      <c r="BH301" s="14"/>
      <c r="BI301" s="14"/>
    </row>
    <row r="302" spans="2:61" ht="15" customHeight="1" thickBot="1">
      <c r="B302" s="15"/>
      <c r="C302" s="15"/>
      <c r="D302" s="15"/>
      <c r="E302" s="15"/>
      <c r="F302" s="15"/>
      <c r="G302" s="15"/>
      <c r="H302" s="15"/>
      <c r="I302" s="15"/>
      <c r="J302" s="15"/>
      <c r="K302" s="15"/>
      <c r="L302" s="15"/>
      <c r="M302" s="15"/>
      <c r="N302" s="15"/>
      <c r="O302" s="15"/>
      <c r="P302" s="15"/>
      <c r="Q302" s="15"/>
      <c r="R302" s="15"/>
      <c r="S302" s="15"/>
      <c r="T302" s="15"/>
      <c r="U302" s="15"/>
      <c r="V302" s="15"/>
      <c r="W302" s="15"/>
      <c r="X302" s="15"/>
      <c r="Y302" s="15"/>
      <c r="Z302" s="15"/>
      <c r="AA302" s="15"/>
      <c r="AB302" s="15"/>
      <c r="AC302" s="15"/>
      <c r="AD302" s="15"/>
      <c r="AE302" s="15"/>
      <c r="AF302" s="15"/>
      <c r="AG302" s="15"/>
      <c r="AH302" s="15"/>
      <c r="AI302" s="15"/>
      <c r="AJ302" s="15"/>
      <c r="AK302" s="15"/>
      <c r="AL302" s="15"/>
      <c r="AM302" s="15"/>
      <c r="AN302" s="15"/>
      <c r="AO302" s="15"/>
      <c r="AP302" s="15"/>
      <c r="AQ302" s="15"/>
      <c r="AR302" s="15"/>
      <c r="AS302" s="15"/>
      <c r="AT302" s="15"/>
      <c r="AU302" s="15"/>
      <c r="AV302" s="15"/>
      <c r="AW302" s="15"/>
      <c r="AX302" s="15"/>
      <c r="AY302" s="15"/>
      <c r="AZ302" s="15"/>
      <c r="BA302" s="15"/>
      <c r="BB302" s="15"/>
      <c r="BC302" s="15"/>
      <c r="BD302" s="15"/>
      <c r="BE302" s="15"/>
      <c r="BF302" s="15"/>
      <c r="BG302" s="15"/>
      <c r="BH302" s="15"/>
      <c r="BI302" s="15"/>
    </row>
    <row r="303" spans="2:61" ht="15" customHeight="1" thickTop="1">
      <c r="B303" s="16" t="s">
        <v>19</v>
      </c>
      <c r="C303" s="16"/>
      <c r="D303" s="16"/>
      <c r="E303" s="16"/>
      <c r="F303" s="16"/>
      <c r="G303" s="16"/>
      <c r="H303" s="16"/>
      <c r="I303" s="16"/>
      <c r="J303" s="16"/>
      <c r="K303" s="19" t="str">
        <f>K33</f>
        <v>Лесковский А.В. / Набиуллин Р.И.</v>
      </c>
      <c r="L303" s="19"/>
      <c r="M303" s="19"/>
      <c r="N303" s="19"/>
      <c r="O303" s="19"/>
      <c r="P303" s="19"/>
      <c r="Q303" s="19"/>
      <c r="R303" s="19"/>
      <c r="S303" s="19"/>
      <c r="T303" s="22" t="s">
        <v>123</v>
      </c>
      <c r="U303" s="22"/>
      <c r="V303" s="22"/>
      <c r="W303" s="22"/>
      <c r="X303" s="22"/>
      <c r="Y303" s="22"/>
      <c r="Z303" s="22"/>
      <c r="AA303" s="22"/>
      <c r="AB303" s="22"/>
      <c r="AC303" s="22"/>
      <c r="AD303" s="22"/>
      <c r="AE303" s="22"/>
      <c r="AF303" s="22"/>
      <c r="AG303" s="16" t="s">
        <v>203</v>
      </c>
      <c r="AH303" s="16"/>
      <c r="AI303" s="16"/>
      <c r="AJ303" s="16"/>
      <c r="AK303" s="16"/>
      <c r="AL303" s="16"/>
      <c r="AM303" s="16"/>
      <c r="AN303" s="16"/>
      <c r="AO303" s="16"/>
      <c r="AP303" s="19" t="str">
        <f>K39</f>
        <v>Шамсиев Р.Р.</v>
      </c>
      <c r="AQ303" s="19"/>
      <c r="AR303" s="19"/>
      <c r="AS303" s="19"/>
      <c r="AT303" s="19"/>
      <c r="AU303" s="19"/>
      <c r="AV303" s="19"/>
      <c r="AW303" s="19"/>
      <c r="AX303" s="19"/>
      <c r="AY303" s="22" t="s">
        <v>123</v>
      </c>
      <c r="AZ303" s="22"/>
      <c r="BA303" s="22"/>
      <c r="BB303" s="22"/>
      <c r="BC303" s="22"/>
      <c r="BD303" s="22"/>
      <c r="BE303" s="22"/>
      <c r="BF303" s="22"/>
      <c r="BG303" s="22"/>
      <c r="BH303" s="22"/>
      <c r="BI303" s="22"/>
    </row>
    <row r="304" spans="2:61" ht="15" customHeight="1">
      <c r="B304" s="17"/>
      <c r="C304" s="17"/>
      <c r="D304" s="17"/>
      <c r="E304" s="17"/>
      <c r="F304" s="17"/>
      <c r="G304" s="17"/>
      <c r="H304" s="17"/>
      <c r="I304" s="17"/>
      <c r="J304" s="17"/>
      <c r="K304" s="20"/>
      <c r="L304" s="20"/>
      <c r="M304" s="20"/>
      <c r="N304" s="20"/>
      <c r="O304" s="20"/>
      <c r="P304" s="20"/>
      <c r="Q304" s="20"/>
      <c r="R304" s="20"/>
      <c r="S304" s="20"/>
      <c r="T304" s="23"/>
      <c r="U304" s="23"/>
      <c r="V304" s="23"/>
      <c r="W304" s="23"/>
      <c r="X304" s="23"/>
      <c r="Y304" s="23"/>
      <c r="Z304" s="23"/>
      <c r="AA304" s="23"/>
      <c r="AB304" s="23"/>
      <c r="AC304" s="23"/>
      <c r="AD304" s="23"/>
      <c r="AE304" s="23"/>
      <c r="AF304" s="23"/>
      <c r="AG304" s="17"/>
      <c r="AH304" s="17"/>
      <c r="AI304" s="17"/>
      <c r="AJ304" s="17"/>
      <c r="AK304" s="17"/>
      <c r="AL304" s="17"/>
      <c r="AM304" s="17"/>
      <c r="AN304" s="17"/>
      <c r="AO304" s="17"/>
      <c r="AP304" s="20"/>
      <c r="AQ304" s="20"/>
      <c r="AR304" s="20"/>
      <c r="AS304" s="20"/>
      <c r="AT304" s="20"/>
      <c r="AU304" s="20"/>
      <c r="AV304" s="20"/>
      <c r="AW304" s="20"/>
      <c r="AX304" s="20"/>
      <c r="AY304" s="23"/>
      <c r="AZ304" s="23"/>
      <c r="BA304" s="23"/>
      <c r="BB304" s="23"/>
      <c r="BC304" s="23"/>
      <c r="BD304" s="23"/>
      <c r="BE304" s="23"/>
      <c r="BF304" s="23"/>
      <c r="BG304" s="23"/>
      <c r="BH304" s="23"/>
      <c r="BI304" s="23"/>
    </row>
    <row r="305" spans="2:61" ht="15" customHeight="1">
      <c r="B305" s="17"/>
      <c r="C305" s="17"/>
      <c r="D305" s="17"/>
      <c r="E305" s="17"/>
      <c r="F305" s="17"/>
      <c r="G305" s="17"/>
      <c r="H305" s="17"/>
      <c r="I305" s="17"/>
      <c r="J305" s="17"/>
      <c r="K305" s="20"/>
      <c r="L305" s="20"/>
      <c r="M305" s="20"/>
      <c r="N305" s="20"/>
      <c r="O305" s="20"/>
      <c r="P305" s="20"/>
      <c r="Q305" s="20"/>
      <c r="R305" s="20"/>
      <c r="S305" s="20"/>
      <c r="T305" s="23"/>
      <c r="U305" s="23"/>
      <c r="V305" s="23"/>
      <c r="W305" s="23"/>
      <c r="X305" s="23"/>
      <c r="Y305" s="23"/>
      <c r="Z305" s="23"/>
      <c r="AA305" s="23"/>
      <c r="AB305" s="23"/>
      <c r="AC305" s="23"/>
      <c r="AD305" s="23"/>
      <c r="AE305" s="23"/>
      <c r="AF305" s="23"/>
      <c r="AG305" s="17"/>
      <c r="AH305" s="17"/>
      <c r="AI305" s="17"/>
      <c r="AJ305" s="17"/>
      <c r="AK305" s="17"/>
      <c r="AL305" s="17"/>
      <c r="AM305" s="17"/>
      <c r="AN305" s="17"/>
      <c r="AO305" s="17"/>
      <c r="AP305" s="20"/>
      <c r="AQ305" s="20"/>
      <c r="AR305" s="20"/>
      <c r="AS305" s="20"/>
      <c r="AT305" s="20"/>
      <c r="AU305" s="20"/>
      <c r="AV305" s="20"/>
      <c r="AW305" s="20"/>
      <c r="AX305" s="20"/>
      <c r="AY305" s="23"/>
      <c r="AZ305" s="23"/>
      <c r="BA305" s="23"/>
      <c r="BB305" s="23"/>
      <c r="BC305" s="23"/>
      <c r="BD305" s="23"/>
      <c r="BE305" s="23"/>
      <c r="BF305" s="23"/>
      <c r="BG305" s="23"/>
      <c r="BH305" s="23"/>
      <c r="BI305" s="23"/>
    </row>
    <row r="306" spans="2:61" ht="15" customHeight="1">
      <c r="B306" s="17"/>
      <c r="C306" s="17"/>
      <c r="D306" s="17"/>
      <c r="E306" s="17"/>
      <c r="F306" s="17"/>
      <c r="G306" s="17"/>
      <c r="H306" s="17"/>
      <c r="I306" s="17"/>
      <c r="J306" s="17"/>
      <c r="K306" s="20"/>
      <c r="L306" s="20"/>
      <c r="M306" s="20"/>
      <c r="N306" s="20"/>
      <c r="O306" s="20"/>
      <c r="P306" s="20"/>
      <c r="Q306" s="20"/>
      <c r="R306" s="20"/>
      <c r="S306" s="20"/>
      <c r="T306" s="23"/>
      <c r="U306" s="23"/>
      <c r="V306" s="23"/>
      <c r="W306" s="23"/>
      <c r="X306" s="23"/>
      <c r="Y306" s="23"/>
      <c r="Z306" s="23"/>
      <c r="AA306" s="23"/>
      <c r="AB306" s="23"/>
      <c r="AC306" s="23"/>
      <c r="AD306" s="23"/>
      <c r="AE306" s="23"/>
      <c r="AF306" s="23"/>
      <c r="AG306" s="17"/>
      <c r="AH306" s="17"/>
      <c r="AI306" s="17"/>
      <c r="AJ306" s="17"/>
      <c r="AK306" s="17"/>
      <c r="AL306" s="17"/>
      <c r="AM306" s="17"/>
      <c r="AN306" s="17"/>
      <c r="AO306" s="17"/>
      <c r="AP306" s="20"/>
      <c r="AQ306" s="20"/>
      <c r="AR306" s="20"/>
      <c r="AS306" s="20"/>
      <c r="AT306" s="20"/>
      <c r="AU306" s="20"/>
      <c r="AV306" s="20"/>
      <c r="AW306" s="20"/>
      <c r="AX306" s="20"/>
      <c r="AY306" s="23"/>
      <c r="AZ306" s="23"/>
      <c r="BA306" s="23"/>
      <c r="BB306" s="23"/>
      <c r="BC306" s="23"/>
      <c r="BD306" s="23"/>
      <c r="BE306" s="23"/>
      <c r="BF306" s="23"/>
      <c r="BG306" s="23"/>
      <c r="BH306" s="23"/>
      <c r="BI306" s="23"/>
    </row>
    <row r="307" spans="2:61" ht="56.25" customHeight="1" thickBot="1">
      <c r="B307" s="18"/>
      <c r="C307" s="18"/>
      <c r="D307" s="18"/>
      <c r="E307" s="18"/>
      <c r="F307" s="18"/>
      <c r="G307" s="18"/>
      <c r="H307" s="18"/>
      <c r="I307" s="18"/>
      <c r="J307" s="18"/>
      <c r="K307" s="21"/>
      <c r="L307" s="21"/>
      <c r="M307" s="21"/>
      <c r="N307" s="21"/>
      <c r="O307" s="21"/>
      <c r="P307" s="21"/>
      <c r="Q307" s="21"/>
      <c r="R307" s="21"/>
      <c r="S307" s="21"/>
      <c r="T307" s="24"/>
      <c r="U307" s="24"/>
      <c r="V307" s="24"/>
      <c r="W307" s="24"/>
      <c r="X307" s="24"/>
      <c r="Y307" s="24"/>
      <c r="Z307" s="24"/>
      <c r="AA307" s="24"/>
      <c r="AB307" s="24"/>
      <c r="AC307" s="24"/>
      <c r="AD307" s="24"/>
      <c r="AE307" s="24"/>
      <c r="AF307" s="24"/>
      <c r="AG307" s="18"/>
      <c r="AH307" s="18"/>
      <c r="AI307" s="18"/>
      <c r="AJ307" s="18"/>
      <c r="AK307" s="18"/>
      <c r="AL307" s="18"/>
      <c r="AM307" s="18"/>
      <c r="AN307" s="18"/>
      <c r="AO307" s="18"/>
      <c r="AP307" s="21"/>
      <c r="AQ307" s="21"/>
      <c r="AR307" s="21"/>
      <c r="AS307" s="21"/>
      <c r="AT307" s="21"/>
      <c r="AU307" s="21"/>
      <c r="AV307" s="21"/>
      <c r="AW307" s="21"/>
      <c r="AX307" s="21"/>
      <c r="AY307" s="24"/>
      <c r="AZ307" s="24"/>
      <c r="BA307" s="24"/>
      <c r="BB307" s="24"/>
      <c r="BC307" s="24"/>
      <c r="BD307" s="24"/>
      <c r="BE307" s="24"/>
      <c r="BF307" s="24"/>
      <c r="BG307" s="24"/>
      <c r="BH307" s="24"/>
      <c r="BI307" s="24"/>
    </row>
    <row r="308" spans="2:61" ht="15.75" thickTop="1"/>
  </sheetData>
  <mergeCells count="1128">
    <mergeCell ref="B2:AO11"/>
    <mergeCell ref="AP2:AY11"/>
    <mergeCell ref="AZ2:BI11"/>
    <mergeCell ref="B12:BI15"/>
    <mergeCell ref="B16:BI17"/>
    <mergeCell ref="B18:J20"/>
    <mergeCell ref="K18:S20"/>
    <mergeCell ref="T18:AF20"/>
    <mergeCell ref="AG18:AO20"/>
    <mergeCell ref="AP18:BI20"/>
    <mergeCell ref="AY24:AZ26"/>
    <mergeCell ref="BA24:BB26"/>
    <mergeCell ref="BC24:BE26"/>
    <mergeCell ref="BF24:BI26"/>
    <mergeCell ref="B27:J29"/>
    <mergeCell ref="K27:S29"/>
    <mergeCell ref="T27:AF29"/>
    <mergeCell ref="AG27:AO29"/>
    <mergeCell ref="AP27:AU29"/>
    <mergeCell ref="AV27:AX29"/>
    <mergeCell ref="AY21:AZ23"/>
    <mergeCell ref="BA21:BB23"/>
    <mergeCell ref="BC21:BE23"/>
    <mergeCell ref="BF21:BI23"/>
    <mergeCell ref="B24:J26"/>
    <mergeCell ref="K24:S26"/>
    <mergeCell ref="T24:AF26"/>
    <mergeCell ref="AG24:AO26"/>
    <mergeCell ref="AP24:AU26"/>
    <mergeCell ref="AV24:AX26"/>
    <mergeCell ref="B21:J23"/>
    <mergeCell ref="K21:S23"/>
    <mergeCell ref="T21:AF23"/>
    <mergeCell ref="AG21:AO23"/>
    <mergeCell ref="AP21:AU23"/>
    <mergeCell ref="AV21:AX23"/>
    <mergeCell ref="AY30:AZ32"/>
    <mergeCell ref="BA30:BB32"/>
    <mergeCell ref="BC30:BE32"/>
    <mergeCell ref="BF30:BI32"/>
    <mergeCell ref="B33:J35"/>
    <mergeCell ref="K33:S35"/>
    <mergeCell ref="T33:AF35"/>
    <mergeCell ref="AG33:AO35"/>
    <mergeCell ref="AP33:AU35"/>
    <mergeCell ref="AV33:AX35"/>
    <mergeCell ref="AY27:AZ29"/>
    <mergeCell ref="BA27:BB29"/>
    <mergeCell ref="BC27:BE29"/>
    <mergeCell ref="BF27:BI29"/>
    <mergeCell ref="B30:J32"/>
    <mergeCell ref="K30:S32"/>
    <mergeCell ref="T30:AF32"/>
    <mergeCell ref="AG30:AO32"/>
    <mergeCell ref="AP30:AU32"/>
    <mergeCell ref="AV30:AX32"/>
    <mergeCell ref="AY36:AZ38"/>
    <mergeCell ref="BA36:BB38"/>
    <mergeCell ref="BC36:BE38"/>
    <mergeCell ref="BF36:BI38"/>
    <mergeCell ref="B39:J41"/>
    <mergeCell ref="K39:S41"/>
    <mergeCell ref="T39:AF41"/>
    <mergeCell ref="AG39:AO41"/>
    <mergeCell ref="AP39:AY41"/>
    <mergeCell ref="AZ39:BI41"/>
    <mergeCell ref="AY33:AZ35"/>
    <mergeCell ref="BA33:BB35"/>
    <mergeCell ref="BC33:BE35"/>
    <mergeCell ref="BF33:BI35"/>
    <mergeCell ref="B36:J38"/>
    <mergeCell ref="K36:S38"/>
    <mergeCell ref="T36:AF38"/>
    <mergeCell ref="AG36:AO38"/>
    <mergeCell ref="AP36:AU38"/>
    <mergeCell ref="AV36:AX38"/>
    <mergeCell ref="BF45:BG47"/>
    <mergeCell ref="BH45:BI47"/>
    <mergeCell ref="B48:J50"/>
    <mergeCell ref="K48:S50"/>
    <mergeCell ref="T48:AF50"/>
    <mergeCell ref="AG48:AO50"/>
    <mergeCell ref="AP48:AV50"/>
    <mergeCell ref="AW48:AY50"/>
    <mergeCell ref="AZ48:BE50"/>
    <mergeCell ref="BF48:BG50"/>
    <mergeCell ref="AZ42:BE44"/>
    <mergeCell ref="BF42:BG44"/>
    <mergeCell ref="BH42:BI44"/>
    <mergeCell ref="B45:J47"/>
    <mergeCell ref="K45:S47"/>
    <mergeCell ref="T45:AF47"/>
    <mergeCell ref="AG45:AO47"/>
    <mergeCell ref="AP45:AV47"/>
    <mergeCell ref="AW45:AY47"/>
    <mergeCell ref="AZ45:BE47"/>
    <mergeCell ref="B42:J44"/>
    <mergeCell ref="K42:S44"/>
    <mergeCell ref="T42:AF44"/>
    <mergeCell ref="AG42:AO44"/>
    <mergeCell ref="AP42:AV44"/>
    <mergeCell ref="AW42:AY44"/>
    <mergeCell ref="B54:AF57"/>
    <mergeCell ref="AG54:BI57"/>
    <mergeCell ref="B58:BI59"/>
    <mergeCell ref="B60:L62"/>
    <mergeCell ref="M60:P62"/>
    <mergeCell ref="Q60:T62"/>
    <mergeCell ref="U60:X62"/>
    <mergeCell ref="Y60:AB62"/>
    <mergeCell ref="AC60:AF62"/>
    <mergeCell ref="AG60:AO65"/>
    <mergeCell ref="BH48:BI50"/>
    <mergeCell ref="B51:J53"/>
    <mergeCell ref="K51:S53"/>
    <mergeCell ref="T51:AF53"/>
    <mergeCell ref="AG51:AO53"/>
    <mergeCell ref="AP51:AV53"/>
    <mergeCell ref="AW51:AY53"/>
    <mergeCell ref="AZ51:BE53"/>
    <mergeCell ref="BF51:BG53"/>
    <mergeCell ref="BH51:BI53"/>
    <mergeCell ref="B66:L68"/>
    <mergeCell ref="M66:P68"/>
    <mergeCell ref="Q66:T68"/>
    <mergeCell ref="U66:X68"/>
    <mergeCell ref="Y66:AB68"/>
    <mergeCell ref="AC66:AF68"/>
    <mergeCell ref="BJ60:BL65"/>
    <mergeCell ref="B63:L65"/>
    <mergeCell ref="M63:P65"/>
    <mergeCell ref="Q63:T65"/>
    <mergeCell ref="U63:X65"/>
    <mergeCell ref="Y63:AB65"/>
    <mergeCell ref="AC63:AF65"/>
    <mergeCell ref="AW63:AX65"/>
    <mergeCell ref="AY63:AZ65"/>
    <mergeCell ref="BA63:BB65"/>
    <mergeCell ref="AP60:AS65"/>
    <mergeCell ref="AT60:AV65"/>
    <mergeCell ref="AW60:BB62"/>
    <mergeCell ref="BC60:BD65"/>
    <mergeCell ref="BE60:BF65"/>
    <mergeCell ref="BG60:BI65"/>
    <mergeCell ref="BC69:BD71"/>
    <mergeCell ref="BE69:BF71"/>
    <mergeCell ref="BG69:BI71"/>
    <mergeCell ref="BJ69:BL71"/>
    <mergeCell ref="B72:L74"/>
    <mergeCell ref="M72:P74"/>
    <mergeCell ref="Q72:T74"/>
    <mergeCell ref="U72:X74"/>
    <mergeCell ref="Y72:AB74"/>
    <mergeCell ref="AC72:AF74"/>
    <mergeCell ref="AG69:AO71"/>
    <mergeCell ref="AP69:AS71"/>
    <mergeCell ref="AT69:AV71"/>
    <mergeCell ref="AW69:AX71"/>
    <mergeCell ref="AY69:AZ71"/>
    <mergeCell ref="BA69:BB71"/>
    <mergeCell ref="BC66:BD68"/>
    <mergeCell ref="BE66:BF68"/>
    <mergeCell ref="BG66:BI68"/>
    <mergeCell ref="BJ66:BL68"/>
    <mergeCell ref="B69:L71"/>
    <mergeCell ref="M69:P71"/>
    <mergeCell ref="Q69:T71"/>
    <mergeCell ref="U69:X71"/>
    <mergeCell ref="Y69:AB71"/>
    <mergeCell ref="AC69:AF71"/>
    <mergeCell ref="AG66:AO68"/>
    <mergeCell ref="AP66:AS68"/>
    <mergeCell ref="AT66:AV68"/>
    <mergeCell ref="AW66:AX68"/>
    <mergeCell ref="AY66:AZ68"/>
    <mergeCell ref="BA66:BB68"/>
    <mergeCell ref="BC75:BD77"/>
    <mergeCell ref="BE75:BF77"/>
    <mergeCell ref="BG75:BI77"/>
    <mergeCell ref="BJ75:BL77"/>
    <mergeCell ref="B78:L80"/>
    <mergeCell ref="M78:P80"/>
    <mergeCell ref="Q78:T80"/>
    <mergeCell ref="U78:X80"/>
    <mergeCell ref="Y78:AB80"/>
    <mergeCell ref="AC78:AF80"/>
    <mergeCell ref="AG75:AO77"/>
    <mergeCell ref="AP75:AS77"/>
    <mergeCell ref="AT75:AV77"/>
    <mergeCell ref="AW75:AX77"/>
    <mergeCell ref="AY75:AZ77"/>
    <mergeCell ref="BA75:BB77"/>
    <mergeCell ref="BC72:BD74"/>
    <mergeCell ref="BE72:BF74"/>
    <mergeCell ref="BG72:BI74"/>
    <mergeCell ref="BJ72:BL74"/>
    <mergeCell ref="B75:L77"/>
    <mergeCell ref="M75:P77"/>
    <mergeCell ref="Q75:T77"/>
    <mergeCell ref="U75:X77"/>
    <mergeCell ref="Y75:AB77"/>
    <mergeCell ref="AC75:AF77"/>
    <mergeCell ref="AG72:AO74"/>
    <mergeCell ref="AP72:AS74"/>
    <mergeCell ref="AT72:AV74"/>
    <mergeCell ref="AW72:AX74"/>
    <mergeCell ref="AY72:AZ74"/>
    <mergeCell ref="BA72:BB74"/>
    <mergeCell ref="BC81:BD83"/>
    <mergeCell ref="BE81:BF83"/>
    <mergeCell ref="BG81:BI83"/>
    <mergeCell ref="BJ81:BL83"/>
    <mergeCell ref="B84:L86"/>
    <mergeCell ref="M84:P86"/>
    <mergeCell ref="Q84:T86"/>
    <mergeCell ref="U84:X86"/>
    <mergeCell ref="Y84:AB86"/>
    <mergeCell ref="AC84:AF86"/>
    <mergeCell ref="AG81:AO83"/>
    <mergeCell ref="AP81:AS83"/>
    <mergeCell ref="AT81:AV83"/>
    <mergeCell ref="AW81:AX83"/>
    <mergeCell ref="AY81:AZ83"/>
    <mergeCell ref="BA81:BB83"/>
    <mergeCell ref="BC78:BD80"/>
    <mergeCell ref="BE78:BF80"/>
    <mergeCell ref="BG78:BI80"/>
    <mergeCell ref="BJ78:BL80"/>
    <mergeCell ref="B81:L83"/>
    <mergeCell ref="M81:P83"/>
    <mergeCell ref="Q81:T83"/>
    <mergeCell ref="U81:X83"/>
    <mergeCell ref="Y81:AB83"/>
    <mergeCell ref="AC81:AF83"/>
    <mergeCell ref="AG78:AO80"/>
    <mergeCell ref="AP78:AS80"/>
    <mergeCell ref="AT78:AV80"/>
    <mergeCell ref="AW78:AX80"/>
    <mergeCell ref="AY78:AZ80"/>
    <mergeCell ref="BA78:BB80"/>
    <mergeCell ref="BC87:BD89"/>
    <mergeCell ref="BE87:BF89"/>
    <mergeCell ref="BG87:BI89"/>
    <mergeCell ref="BJ87:BL89"/>
    <mergeCell ref="B90:L92"/>
    <mergeCell ref="M90:P92"/>
    <mergeCell ref="Q90:T92"/>
    <mergeCell ref="U90:X92"/>
    <mergeCell ref="Y90:AB92"/>
    <mergeCell ref="AC90:AF92"/>
    <mergeCell ref="AG87:AO89"/>
    <mergeCell ref="AP87:AS89"/>
    <mergeCell ref="AT87:AV89"/>
    <mergeCell ref="AW87:AX89"/>
    <mergeCell ref="AY87:AZ89"/>
    <mergeCell ref="BA87:BB89"/>
    <mergeCell ref="BC84:BD86"/>
    <mergeCell ref="BE84:BF86"/>
    <mergeCell ref="BG84:BI86"/>
    <mergeCell ref="BJ84:BL86"/>
    <mergeCell ref="B87:L89"/>
    <mergeCell ref="M87:P89"/>
    <mergeCell ref="Q87:T89"/>
    <mergeCell ref="U87:X89"/>
    <mergeCell ref="Y87:AB89"/>
    <mergeCell ref="AC87:AF89"/>
    <mergeCell ref="AG84:AO86"/>
    <mergeCell ref="AP84:AS86"/>
    <mergeCell ref="AT84:AV86"/>
    <mergeCell ref="AW84:AX86"/>
    <mergeCell ref="AY84:AZ86"/>
    <mergeCell ref="BA84:BB86"/>
    <mergeCell ref="BC93:BD95"/>
    <mergeCell ref="BE93:BF95"/>
    <mergeCell ref="BG93:BI95"/>
    <mergeCell ref="BJ93:BL95"/>
    <mergeCell ref="B96:L98"/>
    <mergeCell ref="M96:P98"/>
    <mergeCell ref="Q96:T98"/>
    <mergeCell ref="U96:X98"/>
    <mergeCell ref="Y96:AB98"/>
    <mergeCell ref="AC96:AF98"/>
    <mergeCell ref="AG93:AO95"/>
    <mergeCell ref="AP93:AS95"/>
    <mergeCell ref="AT93:AV95"/>
    <mergeCell ref="AW93:AX95"/>
    <mergeCell ref="AY93:AZ95"/>
    <mergeCell ref="BA93:BB95"/>
    <mergeCell ref="BC90:BD92"/>
    <mergeCell ref="BE90:BF92"/>
    <mergeCell ref="BG90:BI92"/>
    <mergeCell ref="BJ90:BL92"/>
    <mergeCell ref="B93:L95"/>
    <mergeCell ref="M93:P95"/>
    <mergeCell ref="Q93:T95"/>
    <mergeCell ref="U93:X95"/>
    <mergeCell ref="Y93:AB95"/>
    <mergeCell ref="AC93:AF95"/>
    <mergeCell ref="AG90:AO92"/>
    <mergeCell ref="AP90:AS92"/>
    <mergeCell ref="AT90:AV92"/>
    <mergeCell ref="AW90:AX92"/>
    <mergeCell ref="AY90:AZ92"/>
    <mergeCell ref="BA90:BB92"/>
    <mergeCell ref="BC99:BD101"/>
    <mergeCell ref="BE99:BF101"/>
    <mergeCell ref="BG99:BI101"/>
    <mergeCell ref="BJ99:BL101"/>
    <mergeCell ref="B102:L104"/>
    <mergeCell ref="M102:P104"/>
    <mergeCell ref="Q102:T104"/>
    <mergeCell ref="U102:X104"/>
    <mergeCell ref="Y102:AB104"/>
    <mergeCell ref="AC102:AF104"/>
    <mergeCell ref="AG99:AO101"/>
    <mergeCell ref="AP99:AS101"/>
    <mergeCell ref="AT99:AV101"/>
    <mergeCell ref="AW99:AX101"/>
    <mergeCell ref="AY99:AZ101"/>
    <mergeCell ref="BA99:BB101"/>
    <mergeCell ref="BC96:BD98"/>
    <mergeCell ref="BE96:BF98"/>
    <mergeCell ref="BG96:BI98"/>
    <mergeCell ref="BJ96:BL98"/>
    <mergeCell ref="B99:L101"/>
    <mergeCell ref="M99:P101"/>
    <mergeCell ref="Q99:T101"/>
    <mergeCell ref="U99:X101"/>
    <mergeCell ref="Y99:AB101"/>
    <mergeCell ref="AC99:AF101"/>
    <mergeCell ref="AG96:AO98"/>
    <mergeCell ref="AP96:AS98"/>
    <mergeCell ref="AT96:AV98"/>
    <mergeCell ref="AW96:AX98"/>
    <mergeCell ref="AY96:AZ98"/>
    <mergeCell ref="BA96:BB98"/>
    <mergeCell ref="BC105:BD107"/>
    <mergeCell ref="BE105:BF107"/>
    <mergeCell ref="BG105:BI107"/>
    <mergeCell ref="BJ105:BL107"/>
    <mergeCell ref="B108:L110"/>
    <mergeCell ref="M108:P110"/>
    <mergeCell ref="Q108:T110"/>
    <mergeCell ref="U108:X110"/>
    <mergeCell ref="Y108:AB110"/>
    <mergeCell ref="AC108:AF110"/>
    <mergeCell ref="AG105:AO107"/>
    <mergeCell ref="AP105:AS107"/>
    <mergeCell ref="AT105:AV107"/>
    <mergeCell ref="AW105:AX107"/>
    <mergeCell ref="AY105:AZ107"/>
    <mergeCell ref="BA105:BB107"/>
    <mergeCell ref="BC102:BD104"/>
    <mergeCell ref="BE102:BF104"/>
    <mergeCell ref="BG102:BI104"/>
    <mergeCell ref="BJ102:BL104"/>
    <mergeCell ref="B105:L107"/>
    <mergeCell ref="M105:P107"/>
    <mergeCell ref="Q105:T107"/>
    <mergeCell ref="U105:X107"/>
    <mergeCell ref="Y105:AB107"/>
    <mergeCell ref="AC105:AF107"/>
    <mergeCell ref="AG102:AO104"/>
    <mergeCell ref="AP102:AS104"/>
    <mergeCell ref="AT102:AV104"/>
    <mergeCell ref="AW102:AX104"/>
    <mergeCell ref="AY102:AZ104"/>
    <mergeCell ref="BA102:BB104"/>
    <mergeCell ref="BC111:BD113"/>
    <mergeCell ref="BE111:BF113"/>
    <mergeCell ref="BG111:BI113"/>
    <mergeCell ref="BJ111:BL113"/>
    <mergeCell ref="B114:L116"/>
    <mergeCell ref="M114:P116"/>
    <mergeCell ref="Q114:T116"/>
    <mergeCell ref="U114:X116"/>
    <mergeCell ref="Y114:AB116"/>
    <mergeCell ref="AC114:AF116"/>
    <mergeCell ref="AG111:AO113"/>
    <mergeCell ref="AP111:AS113"/>
    <mergeCell ref="AT111:AV113"/>
    <mergeCell ref="AW111:AX113"/>
    <mergeCell ref="AY111:AZ113"/>
    <mergeCell ref="BA111:BB113"/>
    <mergeCell ref="BC108:BD110"/>
    <mergeCell ref="BE108:BF110"/>
    <mergeCell ref="BG108:BI110"/>
    <mergeCell ref="BJ108:BL110"/>
    <mergeCell ref="B111:L113"/>
    <mergeCell ref="M111:P113"/>
    <mergeCell ref="Q111:T113"/>
    <mergeCell ref="U111:X113"/>
    <mergeCell ref="Y111:AB113"/>
    <mergeCell ref="AC111:AF113"/>
    <mergeCell ref="AG108:AO110"/>
    <mergeCell ref="AP108:AS110"/>
    <mergeCell ref="AT108:AV110"/>
    <mergeCell ref="AW108:AX110"/>
    <mergeCell ref="AY108:AZ110"/>
    <mergeCell ref="BA108:BB110"/>
    <mergeCell ref="BC117:BD119"/>
    <mergeCell ref="BE117:BF119"/>
    <mergeCell ref="BG117:BI119"/>
    <mergeCell ref="BJ117:BL119"/>
    <mergeCell ref="B120:L122"/>
    <mergeCell ref="M120:P122"/>
    <mergeCell ref="Q120:T122"/>
    <mergeCell ref="U120:X122"/>
    <mergeCell ref="Y120:AB122"/>
    <mergeCell ref="AC120:AF122"/>
    <mergeCell ref="AG117:AO119"/>
    <mergeCell ref="AP117:AS119"/>
    <mergeCell ref="AT117:AV119"/>
    <mergeCell ref="AW117:AX119"/>
    <mergeCell ref="AY117:AZ119"/>
    <mergeCell ref="BA117:BB119"/>
    <mergeCell ref="BC114:BD116"/>
    <mergeCell ref="BE114:BF116"/>
    <mergeCell ref="BG114:BI116"/>
    <mergeCell ref="BJ114:BL116"/>
    <mergeCell ref="B117:L119"/>
    <mergeCell ref="M117:P119"/>
    <mergeCell ref="Q117:T119"/>
    <mergeCell ref="U117:X119"/>
    <mergeCell ref="Y117:AB119"/>
    <mergeCell ref="AC117:AF119"/>
    <mergeCell ref="AG114:AO116"/>
    <mergeCell ref="AP114:AS116"/>
    <mergeCell ref="AT114:AV116"/>
    <mergeCell ref="AW114:AX116"/>
    <mergeCell ref="AY114:AZ116"/>
    <mergeCell ref="BA114:BB116"/>
    <mergeCell ref="BC123:BD125"/>
    <mergeCell ref="BE123:BF125"/>
    <mergeCell ref="BG123:BI125"/>
    <mergeCell ref="BJ123:BL125"/>
    <mergeCell ref="B126:L128"/>
    <mergeCell ref="M126:P128"/>
    <mergeCell ref="Q126:T128"/>
    <mergeCell ref="U126:X128"/>
    <mergeCell ref="Y126:AB128"/>
    <mergeCell ref="AC126:AF128"/>
    <mergeCell ref="AG123:AO125"/>
    <mergeCell ref="AP123:AS125"/>
    <mergeCell ref="AT123:AV125"/>
    <mergeCell ref="AW123:AX125"/>
    <mergeCell ref="AY123:AZ125"/>
    <mergeCell ref="BA123:BB125"/>
    <mergeCell ref="BC120:BD122"/>
    <mergeCell ref="BE120:BF122"/>
    <mergeCell ref="BG120:BI122"/>
    <mergeCell ref="BJ120:BL122"/>
    <mergeCell ref="B123:L125"/>
    <mergeCell ref="M123:P125"/>
    <mergeCell ref="Q123:T125"/>
    <mergeCell ref="U123:X125"/>
    <mergeCell ref="Y123:AB125"/>
    <mergeCell ref="AC123:AF125"/>
    <mergeCell ref="AG120:AO122"/>
    <mergeCell ref="AP120:AS122"/>
    <mergeCell ref="AT120:AV122"/>
    <mergeCell ref="AW120:AX122"/>
    <mergeCell ref="AY120:AZ122"/>
    <mergeCell ref="BA120:BB122"/>
    <mergeCell ref="BC129:BD131"/>
    <mergeCell ref="BE129:BF131"/>
    <mergeCell ref="BG129:BI131"/>
    <mergeCell ref="BJ129:BL131"/>
    <mergeCell ref="B132:L134"/>
    <mergeCell ref="M132:P134"/>
    <mergeCell ref="Q132:T134"/>
    <mergeCell ref="U132:X134"/>
    <mergeCell ref="Y132:AB134"/>
    <mergeCell ref="AC132:AF134"/>
    <mergeCell ref="AG129:AO131"/>
    <mergeCell ref="AP129:AS131"/>
    <mergeCell ref="AT129:AV131"/>
    <mergeCell ref="AW129:AX131"/>
    <mergeCell ref="AY129:AZ131"/>
    <mergeCell ref="BA129:BB131"/>
    <mergeCell ref="BC126:BD128"/>
    <mergeCell ref="BE126:BF128"/>
    <mergeCell ref="BG126:BI128"/>
    <mergeCell ref="BJ126:BL128"/>
    <mergeCell ref="B129:L131"/>
    <mergeCell ref="M129:P131"/>
    <mergeCell ref="Q129:T131"/>
    <mergeCell ref="U129:X131"/>
    <mergeCell ref="Y129:AB131"/>
    <mergeCell ref="AC129:AF131"/>
    <mergeCell ref="AG126:AO128"/>
    <mergeCell ref="AP126:AS128"/>
    <mergeCell ref="AT126:AV128"/>
    <mergeCell ref="AW126:AX128"/>
    <mergeCell ref="AY126:AZ128"/>
    <mergeCell ref="BA126:BB128"/>
    <mergeCell ref="BC135:BD137"/>
    <mergeCell ref="BE135:BF137"/>
    <mergeCell ref="BG135:BI137"/>
    <mergeCell ref="BJ135:BL137"/>
    <mergeCell ref="B138:L140"/>
    <mergeCell ref="M138:P140"/>
    <mergeCell ref="Q138:T140"/>
    <mergeCell ref="U138:X140"/>
    <mergeCell ref="Y138:AB140"/>
    <mergeCell ref="AC138:AF140"/>
    <mergeCell ref="AG135:AO137"/>
    <mergeCell ref="AP135:AS137"/>
    <mergeCell ref="AT135:AV137"/>
    <mergeCell ref="AW135:AX137"/>
    <mergeCell ref="AY135:AZ137"/>
    <mergeCell ref="BA135:BB137"/>
    <mergeCell ref="BC132:BD134"/>
    <mergeCell ref="BE132:BF134"/>
    <mergeCell ref="BG132:BI134"/>
    <mergeCell ref="BJ132:BL134"/>
    <mergeCell ref="B135:L137"/>
    <mergeCell ref="M135:P137"/>
    <mergeCell ref="Q135:T137"/>
    <mergeCell ref="U135:X137"/>
    <mergeCell ref="Y135:AB137"/>
    <mergeCell ref="AC135:AF137"/>
    <mergeCell ref="AG132:AO134"/>
    <mergeCell ref="AP132:AS134"/>
    <mergeCell ref="AT132:AV134"/>
    <mergeCell ref="AW132:AX134"/>
    <mergeCell ref="AY132:AZ134"/>
    <mergeCell ref="BA132:BB134"/>
    <mergeCell ref="BC141:BD143"/>
    <mergeCell ref="BE141:BF143"/>
    <mergeCell ref="BG141:BI143"/>
    <mergeCell ref="BJ141:BL143"/>
    <mergeCell ref="B144:L146"/>
    <mergeCell ref="M144:P146"/>
    <mergeCell ref="Q144:T146"/>
    <mergeCell ref="U144:X146"/>
    <mergeCell ref="Y144:AB146"/>
    <mergeCell ref="AC144:AF146"/>
    <mergeCell ref="AG141:AO143"/>
    <mergeCell ref="AP141:AS143"/>
    <mergeCell ref="AT141:AV143"/>
    <mergeCell ref="AW141:AX143"/>
    <mergeCell ref="AY141:AZ143"/>
    <mergeCell ref="BA141:BB143"/>
    <mergeCell ref="BC138:BD140"/>
    <mergeCell ref="BE138:BF140"/>
    <mergeCell ref="BG138:BI140"/>
    <mergeCell ref="BJ138:BL140"/>
    <mergeCell ref="B141:L143"/>
    <mergeCell ref="M141:P143"/>
    <mergeCell ref="Q141:T143"/>
    <mergeCell ref="U141:X143"/>
    <mergeCell ref="Y141:AB143"/>
    <mergeCell ref="AC141:AF143"/>
    <mergeCell ref="AG138:AO140"/>
    <mergeCell ref="AP138:AS140"/>
    <mergeCell ref="AT138:AV140"/>
    <mergeCell ref="AW138:AX140"/>
    <mergeCell ref="AY138:AZ140"/>
    <mergeCell ref="BA138:BB140"/>
    <mergeCell ref="BC147:BD149"/>
    <mergeCell ref="BE147:BF149"/>
    <mergeCell ref="BG147:BI149"/>
    <mergeCell ref="BJ147:BL149"/>
    <mergeCell ref="B150:L152"/>
    <mergeCell ref="M150:P152"/>
    <mergeCell ref="Q150:T152"/>
    <mergeCell ref="U150:X152"/>
    <mergeCell ref="Y150:AB152"/>
    <mergeCell ref="AC150:AF152"/>
    <mergeCell ref="AG147:AO149"/>
    <mergeCell ref="AP147:AS149"/>
    <mergeCell ref="AT147:AV149"/>
    <mergeCell ref="AW147:AX149"/>
    <mergeCell ref="AY147:AZ149"/>
    <mergeCell ref="BA147:BB149"/>
    <mergeCell ref="BC144:BD146"/>
    <mergeCell ref="BE144:BF146"/>
    <mergeCell ref="BG144:BI146"/>
    <mergeCell ref="BJ144:BL146"/>
    <mergeCell ref="B147:L149"/>
    <mergeCell ref="M147:P149"/>
    <mergeCell ref="Q147:T149"/>
    <mergeCell ref="U147:X149"/>
    <mergeCell ref="Y147:AB149"/>
    <mergeCell ref="AC147:AF149"/>
    <mergeCell ref="AG144:AO146"/>
    <mergeCell ref="AP144:AS146"/>
    <mergeCell ref="AT144:AV146"/>
    <mergeCell ref="AW144:AX146"/>
    <mergeCell ref="AY144:AZ146"/>
    <mergeCell ref="BA144:BB146"/>
    <mergeCell ref="BC153:BD155"/>
    <mergeCell ref="BE153:BF155"/>
    <mergeCell ref="BG153:BI155"/>
    <mergeCell ref="BJ153:BL155"/>
    <mergeCell ref="B156:L158"/>
    <mergeCell ref="M156:P158"/>
    <mergeCell ref="Q156:T158"/>
    <mergeCell ref="U156:X158"/>
    <mergeCell ref="Y156:AB158"/>
    <mergeCell ref="AC156:AF158"/>
    <mergeCell ref="AG153:AO155"/>
    <mergeCell ref="AP153:AS155"/>
    <mergeCell ref="AT153:AV155"/>
    <mergeCell ref="AW153:AX155"/>
    <mergeCell ref="AY153:AZ155"/>
    <mergeCell ref="BA153:BB155"/>
    <mergeCell ref="BC150:BD152"/>
    <mergeCell ref="BE150:BF152"/>
    <mergeCell ref="BG150:BI152"/>
    <mergeCell ref="BJ150:BL152"/>
    <mergeCell ref="B153:L155"/>
    <mergeCell ref="M153:P155"/>
    <mergeCell ref="Q153:T155"/>
    <mergeCell ref="U153:X155"/>
    <mergeCell ref="Y153:AB155"/>
    <mergeCell ref="AC153:AF155"/>
    <mergeCell ref="AG150:AO152"/>
    <mergeCell ref="AP150:AS152"/>
    <mergeCell ref="AT150:AV152"/>
    <mergeCell ref="AW150:AX152"/>
    <mergeCell ref="AY150:AZ152"/>
    <mergeCell ref="BA150:BB152"/>
    <mergeCell ref="BC159:BD161"/>
    <mergeCell ref="BE159:BF161"/>
    <mergeCell ref="BG159:BI161"/>
    <mergeCell ref="BJ159:BL161"/>
    <mergeCell ref="B162:L164"/>
    <mergeCell ref="M162:P164"/>
    <mergeCell ref="Q162:T164"/>
    <mergeCell ref="U162:X164"/>
    <mergeCell ref="Y162:AB164"/>
    <mergeCell ref="AC162:AF164"/>
    <mergeCell ref="AG159:AO161"/>
    <mergeCell ref="AP159:AS161"/>
    <mergeCell ref="AT159:AV161"/>
    <mergeCell ref="AW159:AX161"/>
    <mergeCell ref="AY159:AZ161"/>
    <mergeCell ref="BA159:BB161"/>
    <mergeCell ref="BC156:BD158"/>
    <mergeCell ref="BE156:BF158"/>
    <mergeCell ref="BG156:BI158"/>
    <mergeCell ref="BJ156:BL158"/>
    <mergeCell ref="B159:L161"/>
    <mergeCell ref="M159:P161"/>
    <mergeCell ref="Q159:T161"/>
    <mergeCell ref="U159:X161"/>
    <mergeCell ref="Y159:AB161"/>
    <mergeCell ref="AC159:AF161"/>
    <mergeCell ref="AG156:AO158"/>
    <mergeCell ref="AP156:AS158"/>
    <mergeCell ref="AT156:AV158"/>
    <mergeCell ref="AW156:AX158"/>
    <mergeCell ref="AY156:AZ158"/>
    <mergeCell ref="BA156:BB158"/>
    <mergeCell ref="AG165:BI167"/>
    <mergeCell ref="BJ165:BL167"/>
    <mergeCell ref="BM165:BO167"/>
    <mergeCell ref="B168:L170"/>
    <mergeCell ref="M168:P170"/>
    <mergeCell ref="Q168:T170"/>
    <mergeCell ref="U168:X170"/>
    <mergeCell ref="Y168:AB170"/>
    <mergeCell ref="AC168:AF170"/>
    <mergeCell ref="AG168:AO173"/>
    <mergeCell ref="BC162:BD164"/>
    <mergeCell ref="BE162:BF164"/>
    <mergeCell ref="BG162:BI164"/>
    <mergeCell ref="BJ162:BL164"/>
    <mergeCell ref="B165:L167"/>
    <mergeCell ref="M165:P167"/>
    <mergeCell ref="Q165:T167"/>
    <mergeCell ref="U165:X167"/>
    <mergeCell ref="Y165:AB167"/>
    <mergeCell ref="AC165:AF167"/>
    <mergeCell ref="AG162:AO164"/>
    <mergeCell ref="AP162:AS164"/>
    <mergeCell ref="AT162:AV164"/>
    <mergeCell ref="AW162:AX164"/>
    <mergeCell ref="AY162:AZ164"/>
    <mergeCell ref="BA162:BB164"/>
    <mergeCell ref="BJ171:BL173"/>
    <mergeCell ref="BM171:BO173"/>
    <mergeCell ref="B174:L176"/>
    <mergeCell ref="M174:P176"/>
    <mergeCell ref="Q174:T176"/>
    <mergeCell ref="U174:X176"/>
    <mergeCell ref="Y174:AB176"/>
    <mergeCell ref="AC174:AF176"/>
    <mergeCell ref="AG174:AO176"/>
    <mergeCell ref="AP174:AS176"/>
    <mergeCell ref="BJ168:BL170"/>
    <mergeCell ref="BM168:BO170"/>
    <mergeCell ref="B171:L173"/>
    <mergeCell ref="M171:P173"/>
    <mergeCell ref="Q171:T173"/>
    <mergeCell ref="U171:X173"/>
    <mergeCell ref="Y171:AB173"/>
    <mergeCell ref="AC171:AF173"/>
    <mergeCell ref="AW171:AX173"/>
    <mergeCell ref="AY171:AZ173"/>
    <mergeCell ref="AP168:AS173"/>
    <mergeCell ref="AT168:AV173"/>
    <mergeCell ref="AW168:BB170"/>
    <mergeCell ref="BC168:BD173"/>
    <mergeCell ref="BE168:BF173"/>
    <mergeCell ref="BG168:BI173"/>
    <mergeCell ref="BA171:BB173"/>
    <mergeCell ref="BE177:BF179"/>
    <mergeCell ref="BG177:BI179"/>
    <mergeCell ref="BJ177:BL179"/>
    <mergeCell ref="BM177:BO179"/>
    <mergeCell ref="B180:L182"/>
    <mergeCell ref="M180:P182"/>
    <mergeCell ref="Q180:T182"/>
    <mergeCell ref="U180:X182"/>
    <mergeCell ref="Y180:AB182"/>
    <mergeCell ref="AC180:AF182"/>
    <mergeCell ref="AP177:AS179"/>
    <mergeCell ref="AT177:AV179"/>
    <mergeCell ref="AW177:AX179"/>
    <mergeCell ref="AY177:AZ179"/>
    <mergeCell ref="BA177:BB179"/>
    <mergeCell ref="BC177:BD179"/>
    <mergeCell ref="BG174:BI176"/>
    <mergeCell ref="BJ174:BL176"/>
    <mergeCell ref="BM174:BO176"/>
    <mergeCell ref="B177:L179"/>
    <mergeCell ref="M177:P179"/>
    <mergeCell ref="Q177:T179"/>
    <mergeCell ref="U177:X179"/>
    <mergeCell ref="Y177:AB179"/>
    <mergeCell ref="AC177:AF179"/>
    <mergeCell ref="AG177:AO179"/>
    <mergeCell ref="AT174:AV176"/>
    <mergeCell ref="AW174:AX176"/>
    <mergeCell ref="AY174:AZ176"/>
    <mergeCell ref="BA174:BB176"/>
    <mergeCell ref="BC174:BD176"/>
    <mergeCell ref="BE174:BF176"/>
    <mergeCell ref="BE183:BF185"/>
    <mergeCell ref="BG183:BI185"/>
    <mergeCell ref="B186:L188"/>
    <mergeCell ref="M186:P188"/>
    <mergeCell ref="Q186:T188"/>
    <mergeCell ref="U186:X188"/>
    <mergeCell ref="Y186:AB188"/>
    <mergeCell ref="AC186:AF188"/>
    <mergeCell ref="AG186:AO188"/>
    <mergeCell ref="AP186:AS188"/>
    <mergeCell ref="AP183:AS185"/>
    <mergeCell ref="AT183:AV185"/>
    <mergeCell ref="AW183:AX185"/>
    <mergeCell ref="AY183:AZ185"/>
    <mergeCell ref="BA183:BB185"/>
    <mergeCell ref="BC183:BD185"/>
    <mergeCell ref="BC180:BD182"/>
    <mergeCell ref="BE180:BF182"/>
    <mergeCell ref="BG180:BI182"/>
    <mergeCell ref="B183:L185"/>
    <mergeCell ref="M183:P185"/>
    <mergeCell ref="Q183:T185"/>
    <mergeCell ref="U183:X185"/>
    <mergeCell ref="Y183:AB185"/>
    <mergeCell ref="AC183:AF185"/>
    <mergeCell ref="AG183:AO185"/>
    <mergeCell ref="AG180:AO182"/>
    <mergeCell ref="AP180:AS182"/>
    <mergeCell ref="AT180:AV182"/>
    <mergeCell ref="AW180:AX182"/>
    <mergeCell ref="AY180:AZ182"/>
    <mergeCell ref="BA180:BB182"/>
    <mergeCell ref="B192:L194"/>
    <mergeCell ref="M192:P194"/>
    <mergeCell ref="Q192:T194"/>
    <mergeCell ref="U192:X194"/>
    <mergeCell ref="Y192:AB194"/>
    <mergeCell ref="AC192:AF194"/>
    <mergeCell ref="AW189:AX191"/>
    <mergeCell ref="AY189:AZ191"/>
    <mergeCell ref="BA189:BB191"/>
    <mergeCell ref="BC189:BD191"/>
    <mergeCell ref="BE189:BF191"/>
    <mergeCell ref="BG189:BI191"/>
    <mergeCell ref="BG186:BI188"/>
    <mergeCell ref="B189:L191"/>
    <mergeCell ref="M189:P191"/>
    <mergeCell ref="Q189:T191"/>
    <mergeCell ref="U189:X191"/>
    <mergeCell ref="Y189:AB191"/>
    <mergeCell ref="AC189:AF191"/>
    <mergeCell ref="AG189:AO191"/>
    <mergeCell ref="AP189:AS191"/>
    <mergeCell ref="AT189:AV191"/>
    <mergeCell ref="AT186:AV188"/>
    <mergeCell ref="AW186:AX188"/>
    <mergeCell ref="AY186:AZ188"/>
    <mergeCell ref="BA186:BB188"/>
    <mergeCell ref="BC186:BD188"/>
    <mergeCell ref="BE186:BF188"/>
    <mergeCell ref="BE195:BF197"/>
    <mergeCell ref="BG195:BI197"/>
    <mergeCell ref="B198:L200"/>
    <mergeCell ref="M198:P200"/>
    <mergeCell ref="Q198:T200"/>
    <mergeCell ref="U198:X200"/>
    <mergeCell ref="Y198:AB200"/>
    <mergeCell ref="AC198:AF200"/>
    <mergeCell ref="AG198:AO200"/>
    <mergeCell ref="AP198:AS200"/>
    <mergeCell ref="AP195:AS197"/>
    <mergeCell ref="AT195:AV197"/>
    <mergeCell ref="AW195:AX197"/>
    <mergeCell ref="AY195:AZ197"/>
    <mergeCell ref="BA195:BB197"/>
    <mergeCell ref="BC195:BD197"/>
    <mergeCell ref="BC192:BD194"/>
    <mergeCell ref="BE192:BF194"/>
    <mergeCell ref="BG192:BI194"/>
    <mergeCell ref="B195:L197"/>
    <mergeCell ref="M195:P197"/>
    <mergeCell ref="Q195:T197"/>
    <mergeCell ref="U195:X197"/>
    <mergeCell ref="Y195:AB197"/>
    <mergeCell ref="AC195:AF197"/>
    <mergeCell ref="AG195:AO197"/>
    <mergeCell ref="AG192:AO194"/>
    <mergeCell ref="AP192:AS194"/>
    <mergeCell ref="AT192:AV194"/>
    <mergeCell ref="AW192:AX194"/>
    <mergeCell ref="AY192:AZ194"/>
    <mergeCell ref="BA192:BB194"/>
    <mergeCell ref="AW201:AX203"/>
    <mergeCell ref="AY201:AZ203"/>
    <mergeCell ref="BA201:BB203"/>
    <mergeCell ref="BC201:BD203"/>
    <mergeCell ref="BE201:BF203"/>
    <mergeCell ref="BG201:BI203"/>
    <mergeCell ref="BG198:BI200"/>
    <mergeCell ref="B201:L203"/>
    <mergeCell ref="M201:P203"/>
    <mergeCell ref="Q201:T203"/>
    <mergeCell ref="U201:X203"/>
    <mergeCell ref="Y201:AB203"/>
    <mergeCell ref="AC201:AF203"/>
    <mergeCell ref="AG201:AO203"/>
    <mergeCell ref="AP201:AS203"/>
    <mergeCell ref="AT201:AV203"/>
    <mergeCell ref="AT198:AV200"/>
    <mergeCell ref="AW198:AX200"/>
    <mergeCell ref="AY198:AZ200"/>
    <mergeCell ref="BA198:BB200"/>
    <mergeCell ref="BC198:BD200"/>
    <mergeCell ref="BE198:BF200"/>
    <mergeCell ref="BC204:BD206"/>
    <mergeCell ref="BE204:BF206"/>
    <mergeCell ref="BG204:BI206"/>
    <mergeCell ref="B207:L209"/>
    <mergeCell ref="M207:P209"/>
    <mergeCell ref="Q207:T209"/>
    <mergeCell ref="U207:X209"/>
    <mergeCell ref="Y207:AB209"/>
    <mergeCell ref="AC207:AF209"/>
    <mergeCell ref="AG207:AO209"/>
    <mergeCell ref="AG204:AO206"/>
    <mergeCell ref="AP204:AS206"/>
    <mergeCell ref="AT204:AV206"/>
    <mergeCell ref="AW204:AX206"/>
    <mergeCell ref="AY204:AZ206"/>
    <mergeCell ref="BA204:BB206"/>
    <mergeCell ref="B204:L206"/>
    <mergeCell ref="M204:P206"/>
    <mergeCell ref="Q204:T206"/>
    <mergeCell ref="U204:X206"/>
    <mergeCell ref="Y204:AB206"/>
    <mergeCell ref="AC204:AF206"/>
    <mergeCell ref="AZ216:BI218"/>
    <mergeCell ref="B219:G221"/>
    <mergeCell ref="H219:M221"/>
    <mergeCell ref="N219:S221"/>
    <mergeCell ref="T219:AF221"/>
    <mergeCell ref="AG219:AO221"/>
    <mergeCell ref="AP219:AY221"/>
    <mergeCell ref="AZ219:BI221"/>
    <mergeCell ref="BE207:BF209"/>
    <mergeCell ref="BG207:BI209"/>
    <mergeCell ref="B210:BI213"/>
    <mergeCell ref="B214:BI215"/>
    <mergeCell ref="B216:G218"/>
    <mergeCell ref="H216:M218"/>
    <mergeCell ref="N216:S218"/>
    <mergeCell ref="T216:AF218"/>
    <mergeCell ref="AG216:AO218"/>
    <mergeCell ref="AP216:AY218"/>
    <mergeCell ref="AP207:AS209"/>
    <mergeCell ref="AT207:AV209"/>
    <mergeCell ref="AW207:AX209"/>
    <mergeCell ref="AY207:AZ209"/>
    <mergeCell ref="BA207:BB209"/>
    <mergeCell ref="BC207:BD209"/>
    <mergeCell ref="BB228:BI230"/>
    <mergeCell ref="B231:G233"/>
    <mergeCell ref="H231:M233"/>
    <mergeCell ref="N231:S233"/>
    <mergeCell ref="T231:AC233"/>
    <mergeCell ref="AD231:AI233"/>
    <mergeCell ref="AJ231:AO233"/>
    <mergeCell ref="AP231:AU233"/>
    <mergeCell ref="AV231:BA233"/>
    <mergeCell ref="BB231:BI233"/>
    <mergeCell ref="B222:BI225"/>
    <mergeCell ref="B226:BI227"/>
    <mergeCell ref="B228:G230"/>
    <mergeCell ref="H228:M230"/>
    <mergeCell ref="N228:S230"/>
    <mergeCell ref="T228:AC230"/>
    <mergeCell ref="AD228:AI230"/>
    <mergeCell ref="AJ228:AO230"/>
    <mergeCell ref="AP228:AU230"/>
    <mergeCell ref="AV228:BA230"/>
    <mergeCell ref="AO240:AQ240"/>
    <mergeCell ref="AR240:AV240"/>
    <mergeCell ref="AW240:AY240"/>
    <mergeCell ref="AZ240:BB240"/>
    <mergeCell ref="BC240:BF240"/>
    <mergeCell ref="BG240:BI240"/>
    <mergeCell ref="T240:V240"/>
    <mergeCell ref="W240:AA240"/>
    <mergeCell ref="AB240:AD240"/>
    <mergeCell ref="AE240:AH240"/>
    <mergeCell ref="AI240:AK240"/>
    <mergeCell ref="AL240:AN240"/>
    <mergeCell ref="B234:BI235"/>
    <mergeCell ref="B236:V237"/>
    <mergeCell ref="W236:AQ237"/>
    <mergeCell ref="AR236:BI237"/>
    <mergeCell ref="B238:BI239"/>
    <mergeCell ref="B240:G240"/>
    <mergeCell ref="H240:J240"/>
    <mergeCell ref="K240:M240"/>
    <mergeCell ref="N240:P240"/>
    <mergeCell ref="Q240:S240"/>
    <mergeCell ref="B245:G248"/>
    <mergeCell ref="H245:J248"/>
    <mergeCell ref="K245:M248"/>
    <mergeCell ref="N245:P248"/>
    <mergeCell ref="Q245:S248"/>
    <mergeCell ref="W241:AA244"/>
    <mergeCell ref="AB241:AD244"/>
    <mergeCell ref="AE241:AH244"/>
    <mergeCell ref="AI241:AK244"/>
    <mergeCell ref="AL241:AN244"/>
    <mergeCell ref="AO241:AQ244"/>
    <mergeCell ref="B241:G244"/>
    <mergeCell ref="H241:J244"/>
    <mergeCell ref="K241:M244"/>
    <mergeCell ref="N241:P244"/>
    <mergeCell ref="Q241:S244"/>
    <mergeCell ref="T241:V244"/>
    <mergeCell ref="AO245:AQ248"/>
    <mergeCell ref="AR245:AV248"/>
    <mergeCell ref="AW245:AY248"/>
    <mergeCell ref="AZ245:BB248"/>
    <mergeCell ref="BC245:BF248"/>
    <mergeCell ref="BG245:BI248"/>
    <mergeCell ref="T245:V248"/>
    <mergeCell ref="W245:AA248"/>
    <mergeCell ref="AB245:AD248"/>
    <mergeCell ref="AE245:AH248"/>
    <mergeCell ref="AI245:AK248"/>
    <mergeCell ref="AL245:AN248"/>
    <mergeCell ref="AR241:AV244"/>
    <mergeCell ref="AW241:AY244"/>
    <mergeCell ref="AZ241:BB244"/>
    <mergeCell ref="BC241:BF244"/>
    <mergeCell ref="BG241:BI244"/>
    <mergeCell ref="AR249:AV252"/>
    <mergeCell ref="AW249:AY252"/>
    <mergeCell ref="AZ249:BB252"/>
    <mergeCell ref="BC249:BF252"/>
    <mergeCell ref="BG249:BI252"/>
    <mergeCell ref="B253:BI256"/>
    <mergeCell ref="W249:AA252"/>
    <mergeCell ref="AB249:AD252"/>
    <mergeCell ref="AE249:AH252"/>
    <mergeCell ref="AI249:AK252"/>
    <mergeCell ref="AL249:AN252"/>
    <mergeCell ref="AO249:AQ252"/>
    <mergeCell ref="B249:G252"/>
    <mergeCell ref="H249:J252"/>
    <mergeCell ref="K249:M252"/>
    <mergeCell ref="N249:P252"/>
    <mergeCell ref="Q249:S252"/>
    <mergeCell ref="T249:V252"/>
    <mergeCell ref="AU259:AW259"/>
    <mergeCell ref="AX259:AZ259"/>
    <mergeCell ref="BA259:BC259"/>
    <mergeCell ref="BD259:BF259"/>
    <mergeCell ref="BG259:BI259"/>
    <mergeCell ref="N260:P263"/>
    <mergeCell ref="AC259:AE259"/>
    <mergeCell ref="AF259:AH259"/>
    <mergeCell ref="AI259:AK259"/>
    <mergeCell ref="AL259:AN259"/>
    <mergeCell ref="AO259:AQ259"/>
    <mergeCell ref="AR259:AT259"/>
    <mergeCell ref="B257:BI258"/>
    <mergeCell ref="B259:D259"/>
    <mergeCell ref="E259:G259"/>
    <mergeCell ref="H259:J259"/>
    <mergeCell ref="K259:M259"/>
    <mergeCell ref="N259:P259"/>
    <mergeCell ref="Q259:S259"/>
    <mergeCell ref="T259:V259"/>
    <mergeCell ref="W259:Y259"/>
    <mergeCell ref="Z259:AB259"/>
    <mergeCell ref="B268:BI269"/>
    <mergeCell ref="B270:D274"/>
    <mergeCell ref="E270:G274"/>
    <mergeCell ref="H270:J274"/>
    <mergeCell ref="K270:P274"/>
    <mergeCell ref="Q270:Y272"/>
    <mergeCell ref="Z270:AB274"/>
    <mergeCell ref="AC270:AG274"/>
    <mergeCell ref="AH270:AJ274"/>
    <mergeCell ref="AK270:AM274"/>
    <mergeCell ref="BA260:BC263"/>
    <mergeCell ref="BD260:BF263"/>
    <mergeCell ref="BG260:BI263"/>
    <mergeCell ref="B264:AB267"/>
    <mergeCell ref="AC264:AS267"/>
    <mergeCell ref="AT264:BI267"/>
    <mergeCell ref="AI260:AK263"/>
    <mergeCell ref="AL260:AN263"/>
    <mergeCell ref="AO260:AQ263"/>
    <mergeCell ref="AR260:AT263"/>
    <mergeCell ref="AU260:AW263"/>
    <mergeCell ref="AX260:AZ263"/>
    <mergeCell ref="Q260:S263"/>
    <mergeCell ref="T260:V263"/>
    <mergeCell ref="W260:Y263"/>
    <mergeCell ref="Z260:AB263"/>
    <mergeCell ref="AC260:AE263"/>
    <mergeCell ref="AF260:AH263"/>
    <mergeCell ref="B260:D263"/>
    <mergeCell ref="E260:G263"/>
    <mergeCell ref="H260:J263"/>
    <mergeCell ref="K260:M263"/>
    <mergeCell ref="AQ275:AS278"/>
    <mergeCell ref="AT275:AV278"/>
    <mergeCell ref="AW275:AY278"/>
    <mergeCell ref="AZ275:BE278"/>
    <mergeCell ref="BF275:BI278"/>
    <mergeCell ref="B279:D282"/>
    <mergeCell ref="E279:G282"/>
    <mergeCell ref="H279:J282"/>
    <mergeCell ref="K279:M282"/>
    <mergeCell ref="N279:P282"/>
    <mergeCell ref="W275:Y278"/>
    <mergeCell ref="Z275:AB278"/>
    <mergeCell ref="AC275:AG278"/>
    <mergeCell ref="AH275:AJ278"/>
    <mergeCell ref="AK275:AM278"/>
    <mergeCell ref="AN275:AP278"/>
    <mergeCell ref="Q273:R274"/>
    <mergeCell ref="S273:V274"/>
    <mergeCell ref="W273:Y274"/>
    <mergeCell ref="B275:D278"/>
    <mergeCell ref="E275:G278"/>
    <mergeCell ref="H275:J278"/>
    <mergeCell ref="K275:M278"/>
    <mergeCell ref="N275:P278"/>
    <mergeCell ref="Q275:R278"/>
    <mergeCell ref="S275:V278"/>
    <mergeCell ref="AN270:AP274"/>
    <mergeCell ref="AQ270:AS274"/>
    <mergeCell ref="AT270:AV274"/>
    <mergeCell ref="AW270:AY274"/>
    <mergeCell ref="AZ270:BE274"/>
    <mergeCell ref="BF270:BI274"/>
    <mergeCell ref="B293:BI294"/>
    <mergeCell ref="B295:F300"/>
    <mergeCell ref="G295:K297"/>
    <mergeCell ref="L295:Q297"/>
    <mergeCell ref="R295:V300"/>
    <mergeCell ref="W295:AA297"/>
    <mergeCell ref="AB295:AG297"/>
    <mergeCell ref="AH295:AL300"/>
    <mergeCell ref="AM295:AQ297"/>
    <mergeCell ref="AR295:AW297"/>
    <mergeCell ref="BF279:BI282"/>
    <mergeCell ref="B283:BI284"/>
    <mergeCell ref="B285:F288"/>
    <mergeCell ref="G285:BI288"/>
    <mergeCell ref="B289:F292"/>
    <mergeCell ref="G289:AG292"/>
    <mergeCell ref="AH289:BI292"/>
    <mergeCell ref="AK279:AM282"/>
    <mergeCell ref="AN279:AP282"/>
    <mergeCell ref="AQ279:AS282"/>
    <mergeCell ref="AT279:AV282"/>
    <mergeCell ref="AW279:AY282"/>
    <mergeCell ref="AZ279:BE282"/>
    <mergeCell ref="Q279:R282"/>
    <mergeCell ref="S279:V282"/>
    <mergeCell ref="W279:Y282"/>
    <mergeCell ref="Z279:AB282"/>
    <mergeCell ref="AC279:AG282"/>
    <mergeCell ref="AH279:AJ282"/>
    <mergeCell ref="BD298:BI300"/>
    <mergeCell ref="B301:BI302"/>
    <mergeCell ref="B303:J307"/>
    <mergeCell ref="K303:S307"/>
    <mergeCell ref="T303:AF307"/>
    <mergeCell ref="AG303:AO307"/>
    <mergeCell ref="AP303:AX307"/>
    <mergeCell ref="AY303:BI307"/>
    <mergeCell ref="AX295:AZ300"/>
    <mergeCell ref="BA295:BC297"/>
    <mergeCell ref="BD295:BI297"/>
    <mergeCell ref="G298:K300"/>
    <mergeCell ref="L298:Q300"/>
    <mergeCell ref="W298:AA300"/>
    <mergeCell ref="AB298:AG300"/>
    <mergeCell ref="AM298:AQ300"/>
    <mergeCell ref="AR298:AW300"/>
    <mergeCell ref="BA298:BC300"/>
  </mergeCells>
  <conditionalFormatting sqref="AT66:AZ68 AY108:AZ119 AY123:AZ131 AY135:AZ137 AY141:AZ164 AY69:AZ104 AT69:AX164 BE66:BL164">
    <cfRule type="cellIs" dxfId="265" priority="38" operator="equal">
      <formula>0</formula>
    </cfRule>
  </conditionalFormatting>
  <conditionalFormatting sqref="AY177:AZ209">
    <cfRule type="cellIs" dxfId="264" priority="37" operator="equal">
      <formula>0</formula>
    </cfRule>
  </conditionalFormatting>
  <conditionalFormatting sqref="AE245:AK248 AO245:AQ248">
    <cfRule type="expression" dxfId="263" priority="36">
      <formula>($AB$245=0)</formula>
    </cfRule>
  </conditionalFormatting>
  <conditionalFormatting sqref="AK279:AM282">
    <cfRule type="cellIs" dxfId="262" priority="35" operator="equal">
      <formula>0</formula>
    </cfRule>
  </conditionalFormatting>
  <conditionalFormatting sqref="BA66:BB164">
    <cfRule type="cellIs" dxfId="261" priority="34" operator="equal">
      <formula>0</formula>
    </cfRule>
  </conditionalFormatting>
  <conditionalFormatting sqref="BG66:BL164">
    <cfRule type="cellIs" dxfId="260" priority="33" operator="lessThan">
      <formula>0</formula>
    </cfRule>
  </conditionalFormatting>
  <conditionalFormatting sqref="BG177:BI209">
    <cfRule type="cellIs" dxfId="259" priority="32" operator="equal">
      <formula>0</formula>
    </cfRule>
  </conditionalFormatting>
  <conditionalFormatting sqref="BG177:BI209">
    <cfRule type="cellIs" dxfId="258" priority="31" operator="lessThan">
      <formula>0</formula>
    </cfRule>
  </conditionalFormatting>
  <conditionalFormatting sqref="AZ245:BI248">
    <cfRule type="expression" dxfId="257" priority="30">
      <formula>$AW$245=0</formula>
    </cfRule>
  </conditionalFormatting>
  <conditionalFormatting sqref="AH279:AJ282">
    <cfRule type="cellIs" dxfId="256" priority="29" operator="equal">
      <formula>0</formula>
    </cfRule>
  </conditionalFormatting>
  <conditionalFormatting sqref="AT174:BB176 AT177:AX209 BE177:BF209 BE174:BI176 BA177:BB209">
    <cfRule type="cellIs" dxfId="255" priority="28" operator="equal">
      <formula>0</formula>
    </cfRule>
  </conditionalFormatting>
  <conditionalFormatting sqref="BG174:BI176">
    <cfRule type="cellIs" dxfId="254" priority="27" operator="lessThan">
      <formula>0</formula>
    </cfRule>
  </conditionalFormatting>
  <conditionalFormatting sqref="BC66:BD164">
    <cfRule type="cellIs" dxfId="253" priority="26" operator="equal">
      <formula>0</formula>
    </cfRule>
  </conditionalFormatting>
  <conditionalFormatting sqref="BC174:BD209">
    <cfRule type="cellIs" dxfId="252" priority="25" operator="equal">
      <formula>0</formula>
    </cfRule>
  </conditionalFormatting>
  <conditionalFormatting sqref="AE241:AK244">
    <cfRule type="expression" dxfId="251" priority="24">
      <formula>($AB$245=0)</formula>
    </cfRule>
  </conditionalFormatting>
  <conditionalFormatting sqref="AO241:AQ244">
    <cfRule type="expression" dxfId="250" priority="23">
      <formula>($AB$245=0)</formula>
    </cfRule>
  </conditionalFormatting>
  <conditionalFormatting sqref="AZ241:BI244">
    <cfRule type="expression" dxfId="249" priority="22">
      <formula>$AW$245=0</formula>
    </cfRule>
  </conditionalFormatting>
  <conditionalFormatting sqref="AY105:AZ107">
    <cfRule type="cellIs" dxfId="248" priority="21" operator="equal">
      <formula>0</formula>
    </cfRule>
  </conditionalFormatting>
  <conditionalFormatting sqref="AY120:AZ122">
    <cfRule type="cellIs" dxfId="247" priority="20" operator="equal">
      <formula>0</formula>
    </cfRule>
  </conditionalFormatting>
  <conditionalFormatting sqref="AY132:AZ134">
    <cfRule type="cellIs" dxfId="246" priority="19" operator="equal">
      <formula>0</formula>
    </cfRule>
  </conditionalFormatting>
  <conditionalFormatting sqref="AY138:AZ140">
    <cfRule type="cellIs" dxfId="245" priority="18" operator="equal">
      <formula>0</formula>
    </cfRule>
  </conditionalFormatting>
  <conditionalFormatting sqref="BJ165:BL170">
    <cfRule type="cellIs" dxfId="244" priority="17" operator="equal">
      <formula>0</formula>
    </cfRule>
  </conditionalFormatting>
  <conditionalFormatting sqref="BJ165:BL170">
    <cfRule type="cellIs" dxfId="243" priority="16" operator="lessThan">
      <formula>0</formula>
    </cfRule>
  </conditionalFormatting>
  <conditionalFormatting sqref="BJ171:BL173">
    <cfRule type="cellIs" dxfId="242" priority="15" operator="equal">
      <formula>0</formula>
    </cfRule>
  </conditionalFormatting>
  <conditionalFormatting sqref="BJ171:BL173">
    <cfRule type="cellIs" dxfId="241" priority="14" operator="lessThan">
      <formula>0</formula>
    </cfRule>
  </conditionalFormatting>
  <conditionalFormatting sqref="BH48:BI53">
    <cfRule type="cellIs" dxfId="240" priority="13" operator="equal">
      <formula>0</formula>
    </cfRule>
  </conditionalFormatting>
  <conditionalFormatting sqref="BJ174:BL176">
    <cfRule type="cellIs" dxfId="239" priority="12" operator="equal">
      <formula>0</formula>
    </cfRule>
  </conditionalFormatting>
  <conditionalFormatting sqref="BJ174:BL176">
    <cfRule type="cellIs" dxfId="238" priority="11" operator="lessThan">
      <formula>0</formula>
    </cfRule>
  </conditionalFormatting>
  <conditionalFormatting sqref="AL245:AN248">
    <cfRule type="expression" dxfId="237" priority="10">
      <formula>($AB$245=0)</formula>
    </cfRule>
  </conditionalFormatting>
  <conditionalFormatting sqref="AL241:AN244">
    <cfRule type="expression" dxfId="236" priority="9">
      <formula>($AB$245=0)</formula>
    </cfRule>
  </conditionalFormatting>
  <conditionalFormatting sqref="M66:Y68 Y69:Y71 M72:Y150">
    <cfRule type="cellIs" dxfId="235" priority="8" operator="equal">
      <formula>0</formula>
    </cfRule>
  </conditionalFormatting>
  <conditionalFormatting sqref="AC69:AC71">
    <cfRule type="cellIs" dxfId="234" priority="7" operator="equal">
      <formula>0</formula>
    </cfRule>
  </conditionalFormatting>
  <conditionalFormatting sqref="U69:U71">
    <cfRule type="cellIs" dxfId="233" priority="6" operator="equal">
      <formula>0</formula>
    </cfRule>
  </conditionalFormatting>
  <conditionalFormatting sqref="Q69:Q71">
    <cfRule type="cellIs" dxfId="232" priority="5" operator="equal">
      <formula>0</formula>
    </cfRule>
  </conditionalFormatting>
  <conditionalFormatting sqref="M69:M71">
    <cfRule type="cellIs" dxfId="231" priority="4" operator="equal">
      <formula>0</formula>
    </cfRule>
  </conditionalFormatting>
  <conditionalFormatting sqref="BH42:BI47">
    <cfRule type="cellIs" dxfId="230" priority="3" operator="equal">
      <formula>0</formula>
    </cfRule>
  </conditionalFormatting>
  <conditionalFormatting sqref="BJ177:BL179">
    <cfRule type="cellIs" dxfId="229" priority="2" operator="equal">
      <formula>0</formula>
    </cfRule>
  </conditionalFormatting>
  <conditionalFormatting sqref="BJ177:BL179">
    <cfRule type="cellIs" dxfId="228" priority="1" operator="lessThan">
      <formula>0</formula>
    </cfRule>
  </conditionalFormatting>
  <printOptions horizontalCentered="1"/>
  <pageMargins left="0.25" right="0.25" top="0.25" bottom="0.25" header="0" footer="0"/>
  <pageSetup scale="15" orientation="portrait" r:id="rId1"/>
  <drawing r:id="rId2"/>
  <legacyDrawing r:id="rId3"/>
</worksheet>
</file>

<file path=xl/worksheets/sheet1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61">
    <tabColor theme="8" tint="-0.249977111117893"/>
  </sheetPr>
  <dimension ref="A1:BO308"/>
  <sheetViews>
    <sheetView topLeftCell="A63" zoomScale="30" zoomScaleNormal="30" zoomScaleSheetLayoutView="30" workbookViewId="0">
      <selection activeCell="Y150" sqref="Y150:AB152"/>
    </sheetView>
  </sheetViews>
  <sheetFormatPr defaultRowHeight="15"/>
  <cols>
    <col min="2" max="15" width="9.42578125" customWidth="1"/>
    <col min="16" max="16" width="21" customWidth="1"/>
    <col min="17" max="17" width="9.42578125" customWidth="1"/>
    <col min="18" max="18" width="10.85546875" customWidth="1"/>
    <col min="19" max="19" width="16.28515625" customWidth="1"/>
    <col min="20" max="20" width="8.28515625" customWidth="1"/>
    <col min="21" max="23" width="9.42578125" customWidth="1"/>
    <col min="24" max="24" width="17.5703125" customWidth="1"/>
    <col min="25" max="25" width="14.5703125" customWidth="1"/>
    <col min="26" max="27" width="10.5703125" customWidth="1"/>
    <col min="28" max="28" width="7.140625" customWidth="1"/>
    <col min="29" max="31" width="9.42578125" customWidth="1"/>
    <col min="32" max="32" width="15.5703125" customWidth="1"/>
    <col min="33" max="40" width="9.42578125" customWidth="1"/>
    <col min="41" max="41" width="18.5703125" customWidth="1"/>
    <col min="42" max="46" width="9.42578125" customWidth="1"/>
    <col min="47" max="47" width="16.28515625" customWidth="1"/>
    <col min="48" max="49" width="9.42578125" customWidth="1"/>
    <col min="50" max="50" width="12" customWidth="1"/>
    <col min="51" max="51" width="9.42578125" customWidth="1"/>
    <col min="52" max="52" width="12" customWidth="1"/>
    <col min="53" max="53" width="9.42578125" customWidth="1"/>
    <col min="54" max="56" width="11.5703125" customWidth="1"/>
    <col min="57" max="59" width="9.42578125" customWidth="1"/>
    <col min="60" max="60" width="12" customWidth="1"/>
    <col min="61" max="61" width="11.42578125" customWidth="1"/>
    <col min="63" max="63" width="9.140625" customWidth="1"/>
  </cols>
  <sheetData>
    <row r="1" spans="2:61" ht="15.75" thickBot="1"/>
    <row r="2" spans="2:61" ht="15" customHeight="1" thickTop="1">
      <c r="B2" s="475" t="s">
        <v>0</v>
      </c>
      <c r="C2" s="476"/>
      <c r="D2" s="476"/>
      <c r="E2" s="476"/>
      <c r="F2" s="476"/>
      <c r="G2" s="476"/>
      <c r="H2" s="476"/>
      <c r="I2" s="476"/>
      <c r="J2" s="476"/>
      <c r="K2" s="476"/>
      <c r="L2" s="476"/>
      <c r="M2" s="476"/>
      <c r="N2" s="476"/>
      <c r="O2" s="476"/>
      <c r="P2" s="476"/>
      <c r="Q2" s="476"/>
      <c r="R2" s="476"/>
      <c r="S2" s="476"/>
      <c r="T2" s="476"/>
      <c r="U2" s="476"/>
      <c r="V2" s="476"/>
      <c r="W2" s="476"/>
      <c r="X2" s="476"/>
      <c r="Y2" s="476"/>
      <c r="Z2" s="476"/>
      <c r="AA2" s="476"/>
      <c r="AB2" s="476"/>
      <c r="AC2" s="476"/>
      <c r="AD2" s="476"/>
      <c r="AE2" s="476"/>
      <c r="AF2" s="476"/>
      <c r="AG2" s="476"/>
      <c r="AH2" s="476"/>
      <c r="AI2" s="476"/>
      <c r="AJ2" s="476"/>
      <c r="AK2" s="476"/>
      <c r="AL2" s="476"/>
      <c r="AM2" s="476"/>
      <c r="AN2" s="476"/>
      <c r="AO2" s="476"/>
      <c r="AP2" s="476"/>
      <c r="AQ2" s="476"/>
      <c r="AR2" s="476"/>
      <c r="AS2" s="476"/>
      <c r="AT2" s="476"/>
      <c r="AU2" s="476"/>
      <c r="AV2" s="476"/>
      <c r="AW2" s="476"/>
      <c r="AX2" s="476"/>
      <c r="AY2" s="476"/>
      <c r="AZ2" s="481"/>
      <c r="BA2" s="481"/>
      <c r="BB2" s="481"/>
      <c r="BC2" s="481"/>
      <c r="BD2" s="481"/>
      <c r="BE2" s="481"/>
      <c r="BF2" s="481"/>
      <c r="BG2" s="481"/>
      <c r="BH2" s="481"/>
      <c r="BI2" s="482"/>
    </row>
    <row r="3" spans="2:61" ht="15" customHeight="1">
      <c r="B3" s="477"/>
      <c r="C3" s="478"/>
      <c r="D3" s="478"/>
      <c r="E3" s="478"/>
      <c r="F3" s="478"/>
      <c r="G3" s="478"/>
      <c r="H3" s="478"/>
      <c r="I3" s="478"/>
      <c r="J3" s="478"/>
      <c r="K3" s="478"/>
      <c r="L3" s="478"/>
      <c r="M3" s="478"/>
      <c r="N3" s="478"/>
      <c r="O3" s="478"/>
      <c r="P3" s="478"/>
      <c r="Q3" s="478"/>
      <c r="R3" s="478"/>
      <c r="S3" s="478"/>
      <c r="T3" s="478"/>
      <c r="U3" s="478"/>
      <c r="V3" s="478"/>
      <c r="W3" s="478"/>
      <c r="X3" s="478"/>
      <c r="Y3" s="478"/>
      <c r="Z3" s="478"/>
      <c r="AA3" s="478"/>
      <c r="AB3" s="478"/>
      <c r="AC3" s="478"/>
      <c r="AD3" s="478"/>
      <c r="AE3" s="478"/>
      <c r="AF3" s="478"/>
      <c r="AG3" s="478"/>
      <c r="AH3" s="478"/>
      <c r="AI3" s="478"/>
      <c r="AJ3" s="478"/>
      <c r="AK3" s="478"/>
      <c r="AL3" s="478"/>
      <c r="AM3" s="478"/>
      <c r="AN3" s="478"/>
      <c r="AO3" s="478"/>
      <c r="AP3" s="478"/>
      <c r="AQ3" s="478"/>
      <c r="AR3" s="478"/>
      <c r="AS3" s="478"/>
      <c r="AT3" s="478"/>
      <c r="AU3" s="478"/>
      <c r="AV3" s="478"/>
      <c r="AW3" s="478"/>
      <c r="AX3" s="478"/>
      <c r="AY3" s="478"/>
      <c r="AZ3" s="483"/>
      <c r="BA3" s="483"/>
      <c r="BB3" s="483"/>
      <c r="BC3" s="483"/>
      <c r="BD3" s="483"/>
      <c r="BE3" s="483"/>
      <c r="BF3" s="483"/>
      <c r="BG3" s="483"/>
      <c r="BH3" s="483"/>
      <c r="BI3" s="484"/>
    </row>
    <row r="4" spans="2:61" ht="15" customHeight="1">
      <c r="B4" s="477"/>
      <c r="C4" s="478"/>
      <c r="D4" s="478"/>
      <c r="E4" s="478"/>
      <c r="F4" s="478"/>
      <c r="G4" s="478"/>
      <c r="H4" s="478"/>
      <c r="I4" s="478"/>
      <c r="J4" s="478"/>
      <c r="K4" s="478"/>
      <c r="L4" s="478"/>
      <c r="M4" s="478"/>
      <c r="N4" s="478"/>
      <c r="O4" s="478"/>
      <c r="P4" s="478"/>
      <c r="Q4" s="478"/>
      <c r="R4" s="478"/>
      <c r="S4" s="478"/>
      <c r="T4" s="478"/>
      <c r="U4" s="478"/>
      <c r="V4" s="478"/>
      <c r="W4" s="478"/>
      <c r="X4" s="478"/>
      <c r="Y4" s="478"/>
      <c r="Z4" s="478"/>
      <c r="AA4" s="478"/>
      <c r="AB4" s="478"/>
      <c r="AC4" s="478"/>
      <c r="AD4" s="478"/>
      <c r="AE4" s="478"/>
      <c r="AF4" s="478"/>
      <c r="AG4" s="478"/>
      <c r="AH4" s="478"/>
      <c r="AI4" s="478"/>
      <c r="AJ4" s="478"/>
      <c r="AK4" s="478"/>
      <c r="AL4" s="478"/>
      <c r="AM4" s="478"/>
      <c r="AN4" s="478"/>
      <c r="AO4" s="478"/>
      <c r="AP4" s="478"/>
      <c r="AQ4" s="478"/>
      <c r="AR4" s="478"/>
      <c r="AS4" s="478"/>
      <c r="AT4" s="478"/>
      <c r="AU4" s="478"/>
      <c r="AV4" s="478"/>
      <c r="AW4" s="478"/>
      <c r="AX4" s="478"/>
      <c r="AY4" s="478"/>
      <c r="AZ4" s="483"/>
      <c r="BA4" s="483"/>
      <c r="BB4" s="483"/>
      <c r="BC4" s="483"/>
      <c r="BD4" s="483"/>
      <c r="BE4" s="483"/>
      <c r="BF4" s="483"/>
      <c r="BG4" s="483"/>
      <c r="BH4" s="483"/>
      <c r="BI4" s="484"/>
    </row>
    <row r="5" spans="2:61" ht="15" customHeight="1">
      <c r="B5" s="477"/>
      <c r="C5" s="478"/>
      <c r="D5" s="478"/>
      <c r="E5" s="478"/>
      <c r="F5" s="478"/>
      <c r="G5" s="478"/>
      <c r="H5" s="478"/>
      <c r="I5" s="478"/>
      <c r="J5" s="478"/>
      <c r="K5" s="478"/>
      <c r="L5" s="478"/>
      <c r="M5" s="478"/>
      <c r="N5" s="478"/>
      <c r="O5" s="478"/>
      <c r="P5" s="478"/>
      <c r="Q5" s="478"/>
      <c r="R5" s="478"/>
      <c r="S5" s="478"/>
      <c r="T5" s="478"/>
      <c r="U5" s="478"/>
      <c r="V5" s="478"/>
      <c r="W5" s="478"/>
      <c r="X5" s="478"/>
      <c r="Y5" s="478"/>
      <c r="Z5" s="478"/>
      <c r="AA5" s="478"/>
      <c r="AB5" s="478"/>
      <c r="AC5" s="478"/>
      <c r="AD5" s="478"/>
      <c r="AE5" s="478"/>
      <c r="AF5" s="478"/>
      <c r="AG5" s="478"/>
      <c r="AH5" s="478"/>
      <c r="AI5" s="478"/>
      <c r="AJ5" s="478"/>
      <c r="AK5" s="478"/>
      <c r="AL5" s="478"/>
      <c r="AM5" s="478"/>
      <c r="AN5" s="478"/>
      <c r="AO5" s="478"/>
      <c r="AP5" s="478"/>
      <c r="AQ5" s="478"/>
      <c r="AR5" s="478"/>
      <c r="AS5" s="478"/>
      <c r="AT5" s="478"/>
      <c r="AU5" s="478"/>
      <c r="AV5" s="478"/>
      <c r="AW5" s="478"/>
      <c r="AX5" s="478"/>
      <c r="AY5" s="478"/>
      <c r="AZ5" s="483"/>
      <c r="BA5" s="483"/>
      <c r="BB5" s="483"/>
      <c r="BC5" s="483"/>
      <c r="BD5" s="483"/>
      <c r="BE5" s="483"/>
      <c r="BF5" s="483"/>
      <c r="BG5" s="483"/>
      <c r="BH5" s="483"/>
      <c r="BI5" s="484"/>
    </row>
    <row r="6" spans="2:61" ht="15" customHeight="1">
      <c r="B6" s="477"/>
      <c r="C6" s="478"/>
      <c r="D6" s="478"/>
      <c r="E6" s="478"/>
      <c r="F6" s="478"/>
      <c r="G6" s="478"/>
      <c r="H6" s="478"/>
      <c r="I6" s="478"/>
      <c r="J6" s="478"/>
      <c r="K6" s="478"/>
      <c r="L6" s="478"/>
      <c r="M6" s="478"/>
      <c r="N6" s="478"/>
      <c r="O6" s="478"/>
      <c r="P6" s="478"/>
      <c r="Q6" s="478"/>
      <c r="R6" s="478"/>
      <c r="S6" s="478"/>
      <c r="T6" s="478"/>
      <c r="U6" s="478"/>
      <c r="V6" s="478"/>
      <c r="W6" s="478"/>
      <c r="X6" s="478"/>
      <c r="Y6" s="478"/>
      <c r="Z6" s="478"/>
      <c r="AA6" s="478"/>
      <c r="AB6" s="478"/>
      <c r="AC6" s="478"/>
      <c r="AD6" s="478"/>
      <c r="AE6" s="478"/>
      <c r="AF6" s="478"/>
      <c r="AG6" s="478"/>
      <c r="AH6" s="478"/>
      <c r="AI6" s="478"/>
      <c r="AJ6" s="478"/>
      <c r="AK6" s="478"/>
      <c r="AL6" s="478"/>
      <c r="AM6" s="478"/>
      <c r="AN6" s="478"/>
      <c r="AO6" s="478"/>
      <c r="AP6" s="478"/>
      <c r="AQ6" s="478"/>
      <c r="AR6" s="478"/>
      <c r="AS6" s="478"/>
      <c r="AT6" s="478"/>
      <c r="AU6" s="478"/>
      <c r="AV6" s="478"/>
      <c r="AW6" s="478"/>
      <c r="AX6" s="478"/>
      <c r="AY6" s="478"/>
      <c r="AZ6" s="483"/>
      <c r="BA6" s="483"/>
      <c r="BB6" s="483"/>
      <c r="BC6" s="483"/>
      <c r="BD6" s="483"/>
      <c r="BE6" s="483"/>
      <c r="BF6" s="483"/>
      <c r="BG6" s="483"/>
      <c r="BH6" s="483"/>
      <c r="BI6" s="484"/>
    </row>
    <row r="7" spans="2:61" ht="15" customHeight="1">
      <c r="B7" s="477"/>
      <c r="C7" s="478"/>
      <c r="D7" s="478"/>
      <c r="E7" s="478"/>
      <c r="F7" s="478"/>
      <c r="G7" s="478"/>
      <c r="H7" s="478"/>
      <c r="I7" s="478"/>
      <c r="J7" s="478"/>
      <c r="K7" s="478"/>
      <c r="L7" s="478"/>
      <c r="M7" s="478"/>
      <c r="N7" s="478"/>
      <c r="O7" s="478"/>
      <c r="P7" s="478"/>
      <c r="Q7" s="478"/>
      <c r="R7" s="478"/>
      <c r="S7" s="478"/>
      <c r="T7" s="478"/>
      <c r="U7" s="478"/>
      <c r="V7" s="478"/>
      <c r="W7" s="478"/>
      <c r="X7" s="478"/>
      <c r="Y7" s="478"/>
      <c r="Z7" s="478"/>
      <c r="AA7" s="478"/>
      <c r="AB7" s="478"/>
      <c r="AC7" s="478"/>
      <c r="AD7" s="478"/>
      <c r="AE7" s="478"/>
      <c r="AF7" s="478"/>
      <c r="AG7" s="478"/>
      <c r="AH7" s="478"/>
      <c r="AI7" s="478"/>
      <c r="AJ7" s="478"/>
      <c r="AK7" s="478"/>
      <c r="AL7" s="478"/>
      <c r="AM7" s="478"/>
      <c r="AN7" s="478"/>
      <c r="AO7" s="478"/>
      <c r="AP7" s="478"/>
      <c r="AQ7" s="478"/>
      <c r="AR7" s="478"/>
      <c r="AS7" s="478"/>
      <c r="AT7" s="478"/>
      <c r="AU7" s="478"/>
      <c r="AV7" s="478"/>
      <c r="AW7" s="478"/>
      <c r="AX7" s="478"/>
      <c r="AY7" s="478"/>
      <c r="AZ7" s="483"/>
      <c r="BA7" s="483"/>
      <c r="BB7" s="483"/>
      <c r="BC7" s="483"/>
      <c r="BD7" s="483"/>
      <c r="BE7" s="483"/>
      <c r="BF7" s="483"/>
      <c r="BG7" s="483"/>
      <c r="BH7" s="483"/>
      <c r="BI7" s="484"/>
    </row>
    <row r="8" spans="2:61" ht="15" customHeight="1">
      <c r="B8" s="477"/>
      <c r="C8" s="478"/>
      <c r="D8" s="478"/>
      <c r="E8" s="478"/>
      <c r="F8" s="478"/>
      <c r="G8" s="478"/>
      <c r="H8" s="478"/>
      <c r="I8" s="478"/>
      <c r="J8" s="478"/>
      <c r="K8" s="478"/>
      <c r="L8" s="478"/>
      <c r="M8" s="478"/>
      <c r="N8" s="478"/>
      <c r="O8" s="478"/>
      <c r="P8" s="478"/>
      <c r="Q8" s="478"/>
      <c r="R8" s="478"/>
      <c r="S8" s="478"/>
      <c r="T8" s="478"/>
      <c r="U8" s="478"/>
      <c r="V8" s="478"/>
      <c r="W8" s="478"/>
      <c r="X8" s="478"/>
      <c r="Y8" s="478"/>
      <c r="Z8" s="478"/>
      <c r="AA8" s="478"/>
      <c r="AB8" s="478"/>
      <c r="AC8" s="478"/>
      <c r="AD8" s="478"/>
      <c r="AE8" s="478"/>
      <c r="AF8" s="478"/>
      <c r="AG8" s="478"/>
      <c r="AH8" s="478"/>
      <c r="AI8" s="478"/>
      <c r="AJ8" s="478"/>
      <c r="AK8" s="478"/>
      <c r="AL8" s="478"/>
      <c r="AM8" s="478"/>
      <c r="AN8" s="478"/>
      <c r="AO8" s="478"/>
      <c r="AP8" s="478"/>
      <c r="AQ8" s="478"/>
      <c r="AR8" s="478"/>
      <c r="AS8" s="478"/>
      <c r="AT8" s="478"/>
      <c r="AU8" s="478"/>
      <c r="AV8" s="478"/>
      <c r="AW8" s="478"/>
      <c r="AX8" s="478"/>
      <c r="AY8" s="478"/>
      <c r="AZ8" s="483"/>
      <c r="BA8" s="483"/>
      <c r="BB8" s="483"/>
      <c r="BC8" s="483"/>
      <c r="BD8" s="483"/>
      <c r="BE8" s="483"/>
      <c r="BF8" s="483"/>
      <c r="BG8" s="483"/>
      <c r="BH8" s="483"/>
      <c r="BI8" s="484"/>
    </row>
    <row r="9" spans="2:61" ht="15" customHeight="1">
      <c r="B9" s="477"/>
      <c r="C9" s="478"/>
      <c r="D9" s="478"/>
      <c r="E9" s="478"/>
      <c r="F9" s="478"/>
      <c r="G9" s="478"/>
      <c r="H9" s="478"/>
      <c r="I9" s="478"/>
      <c r="J9" s="478"/>
      <c r="K9" s="478"/>
      <c r="L9" s="478"/>
      <c r="M9" s="478"/>
      <c r="N9" s="478"/>
      <c r="O9" s="478"/>
      <c r="P9" s="478"/>
      <c r="Q9" s="478"/>
      <c r="R9" s="478"/>
      <c r="S9" s="478"/>
      <c r="T9" s="478"/>
      <c r="U9" s="478"/>
      <c r="V9" s="478"/>
      <c r="W9" s="478"/>
      <c r="X9" s="478"/>
      <c r="Y9" s="478"/>
      <c r="Z9" s="478"/>
      <c r="AA9" s="478"/>
      <c r="AB9" s="478"/>
      <c r="AC9" s="478"/>
      <c r="AD9" s="478"/>
      <c r="AE9" s="478"/>
      <c r="AF9" s="478"/>
      <c r="AG9" s="478"/>
      <c r="AH9" s="478"/>
      <c r="AI9" s="478"/>
      <c r="AJ9" s="478"/>
      <c r="AK9" s="478"/>
      <c r="AL9" s="478"/>
      <c r="AM9" s="478"/>
      <c r="AN9" s="478"/>
      <c r="AO9" s="478"/>
      <c r="AP9" s="478"/>
      <c r="AQ9" s="478"/>
      <c r="AR9" s="478"/>
      <c r="AS9" s="478"/>
      <c r="AT9" s="478"/>
      <c r="AU9" s="478"/>
      <c r="AV9" s="478"/>
      <c r="AW9" s="478"/>
      <c r="AX9" s="478"/>
      <c r="AY9" s="478"/>
      <c r="AZ9" s="483"/>
      <c r="BA9" s="483"/>
      <c r="BB9" s="483"/>
      <c r="BC9" s="483"/>
      <c r="BD9" s="483"/>
      <c r="BE9" s="483"/>
      <c r="BF9" s="483"/>
      <c r="BG9" s="483"/>
      <c r="BH9" s="483"/>
      <c r="BI9" s="484"/>
    </row>
    <row r="10" spans="2:61" ht="15" customHeight="1">
      <c r="B10" s="477"/>
      <c r="C10" s="478"/>
      <c r="D10" s="478"/>
      <c r="E10" s="478"/>
      <c r="F10" s="478"/>
      <c r="G10" s="478"/>
      <c r="H10" s="478"/>
      <c r="I10" s="478"/>
      <c r="J10" s="478"/>
      <c r="K10" s="478"/>
      <c r="L10" s="478"/>
      <c r="M10" s="478"/>
      <c r="N10" s="478"/>
      <c r="O10" s="478"/>
      <c r="P10" s="478"/>
      <c r="Q10" s="478"/>
      <c r="R10" s="478"/>
      <c r="S10" s="478"/>
      <c r="T10" s="478"/>
      <c r="U10" s="478"/>
      <c r="V10" s="478"/>
      <c r="W10" s="478"/>
      <c r="X10" s="478"/>
      <c r="Y10" s="478"/>
      <c r="Z10" s="478"/>
      <c r="AA10" s="478"/>
      <c r="AB10" s="478"/>
      <c r="AC10" s="478"/>
      <c r="AD10" s="478"/>
      <c r="AE10" s="478"/>
      <c r="AF10" s="478"/>
      <c r="AG10" s="478"/>
      <c r="AH10" s="478"/>
      <c r="AI10" s="478"/>
      <c r="AJ10" s="478"/>
      <c r="AK10" s="478"/>
      <c r="AL10" s="478"/>
      <c r="AM10" s="478"/>
      <c r="AN10" s="478"/>
      <c r="AO10" s="478"/>
      <c r="AP10" s="478"/>
      <c r="AQ10" s="478"/>
      <c r="AR10" s="478"/>
      <c r="AS10" s="478"/>
      <c r="AT10" s="478"/>
      <c r="AU10" s="478"/>
      <c r="AV10" s="478"/>
      <c r="AW10" s="478"/>
      <c r="AX10" s="478"/>
      <c r="AY10" s="478"/>
      <c r="AZ10" s="483"/>
      <c r="BA10" s="483"/>
      <c r="BB10" s="483"/>
      <c r="BC10" s="483"/>
      <c r="BD10" s="483"/>
      <c r="BE10" s="483"/>
      <c r="BF10" s="483"/>
      <c r="BG10" s="483"/>
      <c r="BH10" s="483"/>
      <c r="BI10" s="484"/>
    </row>
    <row r="11" spans="2:61" ht="15.75" customHeight="1" thickBot="1">
      <c r="B11" s="479"/>
      <c r="C11" s="480"/>
      <c r="D11" s="480"/>
      <c r="E11" s="480"/>
      <c r="F11" s="480"/>
      <c r="G11" s="480"/>
      <c r="H11" s="480"/>
      <c r="I11" s="480"/>
      <c r="J11" s="480"/>
      <c r="K11" s="480"/>
      <c r="L11" s="480"/>
      <c r="M11" s="480"/>
      <c r="N11" s="480"/>
      <c r="O11" s="480"/>
      <c r="P11" s="480"/>
      <c r="Q11" s="480"/>
      <c r="R11" s="480"/>
      <c r="S11" s="480"/>
      <c r="T11" s="480"/>
      <c r="U11" s="480"/>
      <c r="V11" s="480"/>
      <c r="W11" s="480"/>
      <c r="X11" s="480"/>
      <c r="Y11" s="480"/>
      <c r="Z11" s="480"/>
      <c r="AA11" s="480"/>
      <c r="AB11" s="480"/>
      <c r="AC11" s="480"/>
      <c r="AD11" s="480"/>
      <c r="AE11" s="480"/>
      <c r="AF11" s="480"/>
      <c r="AG11" s="480"/>
      <c r="AH11" s="480"/>
      <c r="AI11" s="480"/>
      <c r="AJ11" s="480"/>
      <c r="AK11" s="480"/>
      <c r="AL11" s="480"/>
      <c r="AM11" s="480"/>
      <c r="AN11" s="480"/>
      <c r="AO11" s="480"/>
      <c r="AP11" s="480"/>
      <c r="AQ11" s="480"/>
      <c r="AR11" s="480"/>
      <c r="AS11" s="480"/>
      <c r="AT11" s="480"/>
      <c r="AU11" s="480"/>
      <c r="AV11" s="480"/>
      <c r="AW11" s="480"/>
      <c r="AX11" s="480"/>
      <c r="AY11" s="480"/>
      <c r="AZ11" s="485"/>
      <c r="BA11" s="485"/>
      <c r="BB11" s="485"/>
      <c r="BC11" s="485"/>
      <c r="BD11" s="485"/>
      <c r="BE11" s="485"/>
      <c r="BF11" s="485"/>
      <c r="BG11" s="485"/>
      <c r="BH11" s="485"/>
      <c r="BI11" s="486"/>
    </row>
    <row r="12" spans="2:61" ht="16.5" customHeight="1" thickTop="1" thickBot="1">
      <c r="B12" s="183" t="s">
        <v>1</v>
      </c>
      <c r="C12" s="183"/>
      <c r="D12" s="183"/>
      <c r="E12" s="183"/>
      <c r="F12" s="183"/>
      <c r="G12" s="183"/>
      <c r="H12" s="183"/>
      <c r="I12" s="183"/>
      <c r="J12" s="183"/>
      <c r="K12" s="183"/>
      <c r="L12" s="183"/>
      <c r="M12" s="183"/>
      <c r="N12" s="183"/>
      <c r="O12" s="183"/>
      <c r="P12" s="183"/>
      <c r="Q12" s="183"/>
      <c r="R12" s="183"/>
      <c r="S12" s="183"/>
      <c r="T12" s="183"/>
      <c r="U12" s="183"/>
      <c r="V12" s="183"/>
      <c r="W12" s="183"/>
      <c r="X12" s="183"/>
      <c r="Y12" s="183"/>
      <c r="Z12" s="183"/>
      <c r="AA12" s="183"/>
      <c r="AB12" s="183"/>
      <c r="AC12" s="183"/>
      <c r="AD12" s="183"/>
      <c r="AE12" s="183"/>
      <c r="AF12" s="183"/>
      <c r="AG12" s="183"/>
      <c r="AH12" s="183"/>
      <c r="AI12" s="183"/>
      <c r="AJ12" s="183"/>
      <c r="AK12" s="183"/>
      <c r="AL12" s="183"/>
      <c r="AM12" s="183"/>
      <c r="AN12" s="183"/>
      <c r="AO12" s="183"/>
      <c r="AP12" s="183"/>
      <c r="AQ12" s="183"/>
      <c r="AR12" s="183"/>
      <c r="AS12" s="183"/>
      <c r="AT12" s="183"/>
      <c r="AU12" s="183"/>
      <c r="AV12" s="183"/>
      <c r="AW12" s="183"/>
      <c r="AX12" s="183"/>
      <c r="AY12" s="183"/>
      <c r="AZ12" s="183"/>
      <c r="BA12" s="183"/>
      <c r="BB12" s="183"/>
      <c r="BC12" s="183"/>
      <c r="BD12" s="183"/>
      <c r="BE12" s="183"/>
      <c r="BF12" s="183"/>
      <c r="BG12" s="183"/>
      <c r="BH12" s="183"/>
      <c r="BI12" s="183"/>
    </row>
    <row r="13" spans="2:61" ht="16.5" customHeight="1" thickTop="1" thickBot="1">
      <c r="B13" s="183"/>
      <c r="C13" s="183"/>
      <c r="D13" s="183"/>
      <c r="E13" s="183"/>
      <c r="F13" s="183"/>
      <c r="G13" s="183"/>
      <c r="H13" s="183"/>
      <c r="I13" s="183"/>
      <c r="J13" s="183"/>
      <c r="K13" s="183"/>
      <c r="L13" s="183"/>
      <c r="M13" s="183"/>
      <c r="N13" s="183"/>
      <c r="O13" s="183"/>
      <c r="P13" s="183"/>
      <c r="Q13" s="183"/>
      <c r="R13" s="183"/>
      <c r="S13" s="183"/>
      <c r="T13" s="183"/>
      <c r="U13" s="183"/>
      <c r="V13" s="183"/>
      <c r="W13" s="183"/>
      <c r="X13" s="183"/>
      <c r="Y13" s="183"/>
      <c r="Z13" s="183"/>
      <c r="AA13" s="183"/>
      <c r="AB13" s="183"/>
      <c r="AC13" s="183"/>
      <c r="AD13" s="183"/>
      <c r="AE13" s="183"/>
      <c r="AF13" s="183"/>
      <c r="AG13" s="183"/>
      <c r="AH13" s="183"/>
      <c r="AI13" s="183"/>
      <c r="AJ13" s="183"/>
      <c r="AK13" s="183"/>
      <c r="AL13" s="183"/>
      <c r="AM13" s="183"/>
      <c r="AN13" s="183"/>
      <c r="AO13" s="183"/>
      <c r="AP13" s="183"/>
      <c r="AQ13" s="183"/>
      <c r="AR13" s="183"/>
      <c r="AS13" s="183"/>
      <c r="AT13" s="183"/>
      <c r="AU13" s="183"/>
      <c r="AV13" s="183"/>
      <c r="AW13" s="183"/>
      <c r="AX13" s="183"/>
      <c r="AY13" s="183"/>
      <c r="AZ13" s="183"/>
      <c r="BA13" s="183"/>
      <c r="BB13" s="183"/>
      <c r="BC13" s="183"/>
      <c r="BD13" s="183"/>
      <c r="BE13" s="183"/>
      <c r="BF13" s="183"/>
      <c r="BG13" s="183"/>
      <c r="BH13" s="183"/>
      <c r="BI13" s="183"/>
    </row>
    <row r="14" spans="2:61" ht="16.5" customHeight="1" thickTop="1" thickBot="1">
      <c r="B14" s="183"/>
      <c r="C14" s="183"/>
      <c r="D14" s="183"/>
      <c r="E14" s="183"/>
      <c r="F14" s="183"/>
      <c r="G14" s="183"/>
      <c r="H14" s="183"/>
      <c r="I14" s="183"/>
      <c r="J14" s="183"/>
      <c r="K14" s="183"/>
      <c r="L14" s="183"/>
      <c r="M14" s="183"/>
      <c r="N14" s="183"/>
      <c r="O14" s="183"/>
      <c r="P14" s="183"/>
      <c r="Q14" s="183"/>
      <c r="R14" s="183"/>
      <c r="S14" s="183"/>
      <c r="T14" s="183"/>
      <c r="U14" s="183"/>
      <c r="V14" s="183"/>
      <c r="W14" s="183"/>
      <c r="X14" s="183"/>
      <c r="Y14" s="183"/>
      <c r="Z14" s="183"/>
      <c r="AA14" s="183"/>
      <c r="AB14" s="183"/>
      <c r="AC14" s="183"/>
      <c r="AD14" s="183"/>
      <c r="AE14" s="183"/>
      <c r="AF14" s="183"/>
      <c r="AG14" s="183"/>
      <c r="AH14" s="183"/>
      <c r="AI14" s="183"/>
      <c r="AJ14" s="183"/>
      <c r="AK14" s="183"/>
      <c r="AL14" s="183"/>
      <c r="AM14" s="183"/>
      <c r="AN14" s="183"/>
      <c r="AO14" s="183"/>
      <c r="AP14" s="183"/>
      <c r="AQ14" s="183"/>
      <c r="AR14" s="183"/>
      <c r="AS14" s="183"/>
      <c r="AT14" s="183"/>
      <c r="AU14" s="183"/>
      <c r="AV14" s="183"/>
      <c r="AW14" s="183"/>
      <c r="AX14" s="183"/>
      <c r="AY14" s="183"/>
      <c r="AZ14" s="183"/>
      <c r="BA14" s="183"/>
      <c r="BB14" s="183"/>
      <c r="BC14" s="183"/>
      <c r="BD14" s="183"/>
      <c r="BE14" s="183"/>
      <c r="BF14" s="183"/>
      <c r="BG14" s="183"/>
      <c r="BH14" s="183"/>
      <c r="BI14" s="183"/>
    </row>
    <row r="15" spans="2:61" ht="16.5" customHeight="1" thickTop="1" thickBot="1">
      <c r="B15" s="183"/>
      <c r="C15" s="183"/>
      <c r="D15" s="183"/>
      <c r="E15" s="183"/>
      <c r="F15" s="183"/>
      <c r="G15" s="183"/>
      <c r="H15" s="183"/>
      <c r="I15" s="183"/>
      <c r="J15" s="183"/>
      <c r="K15" s="183"/>
      <c r="L15" s="183"/>
      <c r="M15" s="183"/>
      <c r="N15" s="183"/>
      <c r="O15" s="183"/>
      <c r="P15" s="183"/>
      <c r="Q15" s="183"/>
      <c r="R15" s="183"/>
      <c r="S15" s="183"/>
      <c r="T15" s="183"/>
      <c r="U15" s="183"/>
      <c r="V15" s="183"/>
      <c r="W15" s="183"/>
      <c r="X15" s="183"/>
      <c r="Y15" s="183"/>
      <c r="Z15" s="183"/>
      <c r="AA15" s="183"/>
      <c r="AB15" s="183"/>
      <c r="AC15" s="183"/>
      <c r="AD15" s="183"/>
      <c r="AE15" s="183"/>
      <c r="AF15" s="183"/>
      <c r="AG15" s="183"/>
      <c r="AH15" s="183"/>
      <c r="AI15" s="183"/>
      <c r="AJ15" s="183"/>
      <c r="AK15" s="183"/>
      <c r="AL15" s="183"/>
      <c r="AM15" s="183"/>
      <c r="AN15" s="183"/>
      <c r="AO15" s="183"/>
      <c r="AP15" s="183"/>
      <c r="AQ15" s="183"/>
      <c r="AR15" s="183"/>
      <c r="AS15" s="183"/>
      <c r="AT15" s="183"/>
      <c r="AU15" s="183"/>
      <c r="AV15" s="183"/>
      <c r="AW15" s="183"/>
      <c r="AX15" s="183"/>
      <c r="AY15" s="183"/>
      <c r="AZ15" s="183"/>
      <c r="BA15" s="183"/>
      <c r="BB15" s="183"/>
      <c r="BC15" s="183"/>
      <c r="BD15" s="183"/>
      <c r="BE15" s="183"/>
      <c r="BF15" s="183"/>
      <c r="BG15" s="183"/>
      <c r="BH15" s="183"/>
      <c r="BI15" s="183"/>
    </row>
    <row r="16" spans="2:61" ht="16.5" customHeight="1" thickTop="1" thickBot="1">
      <c r="B16" s="146"/>
      <c r="C16" s="146"/>
      <c r="D16" s="146"/>
      <c r="E16" s="146"/>
      <c r="F16" s="146"/>
      <c r="G16" s="146"/>
      <c r="H16" s="146"/>
      <c r="I16" s="146"/>
      <c r="J16" s="146"/>
      <c r="K16" s="146"/>
      <c r="L16" s="146"/>
      <c r="M16" s="146"/>
      <c r="N16" s="146"/>
      <c r="O16" s="146"/>
      <c r="P16" s="146"/>
      <c r="Q16" s="146"/>
      <c r="R16" s="146"/>
      <c r="S16" s="146"/>
      <c r="T16" s="146"/>
      <c r="U16" s="146"/>
      <c r="V16" s="146"/>
      <c r="W16" s="146"/>
      <c r="X16" s="146"/>
      <c r="Y16" s="146"/>
      <c r="Z16" s="146"/>
      <c r="AA16" s="146"/>
      <c r="AB16" s="146"/>
      <c r="AC16" s="146"/>
      <c r="AD16" s="146"/>
      <c r="AE16" s="146"/>
      <c r="AF16" s="146"/>
      <c r="AG16" s="146"/>
      <c r="AH16" s="146"/>
      <c r="AI16" s="146"/>
      <c r="AJ16" s="146"/>
      <c r="AK16" s="146"/>
      <c r="AL16" s="146"/>
      <c r="AM16" s="146"/>
      <c r="AN16" s="146"/>
      <c r="AO16" s="146"/>
      <c r="AP16" s="146"/>
      <c r="AQ16" s="146"/>
      <c r="AR16" s="146"/>
      <c r="AS16" s="146"/>
      <c r="AT16" s="146"/>
      <c r="AU16" s="146"/>
      <c r="AV16" s="146"/>
      <c r="AW16" s="146"/>
      <c r="AX16" s="146"/>
      <c r="AY16" s="146"/>
      <c r="AZ16" s="146"/>
      <c r="BA16" s="146"/>
      <c r="BB16" s="146"/>
      <c r="BC16" s="146"/>
      <c r="BD16" s="146"/>
      <c r="BE16" s="146"/>
      <c r="BF16" s="146"/>
      <c r="BG16" s="146"/>
      <c r="BH16" s="146"/>
      <c r="BI16" s="146"/>
    </row>
    <row r="17" spans="2:61" ht="16.5" customHeight="1" thickTop="1" thickBot="1">
      <c r="B17" s="146"/>
      <c r="C17" s="146"/>
      <c r="D17" s="146"/>
      <c r="E17" s="146"/>
      <c r="F17" s="146"/>
      <c r="G17" s="146"/>
      <c r="H17" s="146"/>
      <c r="I17" s="146"/>
      <c r="J17" s="146"/>
      <c r="K17" s="146"/>
      <c r="L17" s="146"/>
      <c r="M17" s="146"/>
      <c r="N17" s="146"/>
      <c r="O17" s="146"/>
      <c r="P17" s="146"/>
      <c r="Q17" s="146"/>
      <c r="R17" s="146"/>
      <c r="S17" s="146"/>
      <c r="T17" s="146"/>
      <c r="U17" s="146"/>
      <c r="V17" s="146"/>
      <c r="W17" s="146"/>
      <c r="X17" s="146"/>
      <c r="Y17" s="146"/>
      <c r="Z17" s="146"/>
      <c r="AA17" s="146"/>
      <c r="AB17" s="146"/>
      <c r="AC17" s="146"/>
      <c r="AD17" s="146"/>
      <c r="AE17" s="146"/>
      <c r="AF17" s="146"/>
      <c r="AG17" s="146"/>
      <c r="AH17" s="146"/>
      <c r="AI17" s="146"/>
      <c r="AJ17" s="146"/>
      <c r="AK17" s="146"/>
      <c r="AL17" s="146"/>
      <c r="AM17" s="146"/>
      <c r="AN17" s="146"/>
      <c r="AO17" s="146"/>
      <c r="AP17" s="146"/>
      <c r="AQ17" s="146"/>
      <c r="AR17" s="146"/>
      <c r="AS17" s="146"/>
      <c r="AT17" s="146"/>
      <c r="AU17" s="146"/>
      <c r="AV17" s="146"/>
      <c r="AW17" s="146"/>
      <c r="AX17" s="146"/>
      <c r="AY17" s="146"/>
      <c r="AZ17" s="146"/>
      <c r="BA17" s="146"/>
      <c r="BB17" s="146"/>
      <c r="BC17" s="146"/>
      <c r="BD17" s="146"/>
      <c r="BE17" s="146"/>
      <c r="BF17" s="146"/>
      <c r="BG17" s="146"/>
      <c r="BH17" s="146"/>
      <c r="BI17" s="146"/>
    </row>
    <row r="18" spans="2:61" ht="15" customHeight="1" thickTop="1" thickBot="1">
      <c r="B18" s="461" t="s">
        <v>2</v>
      </c>
      <c r="C18" s="461"/>
      <c r="D18" s="461"/>
      <c r="E18" s="461"/>
      <c r="F18" s="461"/>
      <c r="G18" s="461"/>
      <c r="H18" s="461"/>
      <c r="I18" s="461"/>
      <c r="J18" s="461"/>
      <c r="K18" s="414" t="s">
        <v>260</v>
      </c>
      <c r="L18" s="414"/>
      <c r="M18" s="414"/>
      <c r="N18" s="414"/>
      <c r="O18" s="414"/>
      <c r="P18" s="414"/>
      <c r="Q18" s="414"/>
      <c r="R18" s="414"/>
      <c r="S18" s="414"/>
      <c r="T18" s="461" t="s">
        <v>3</v>
      </c>
      <c r="U18" s="461"/>
      <c r="V18" s="461"/>
      <c r="W18" s="461"/>
      <c r="X18" s="461"/>
      <c r="Y18" s="461"/>
      <c r="Z18" s="461"/>
      <c r="AA18" s="461"/>
      <c r="AB18" s="461"/>
      <c r="AC18" s="461"/>
      <c r="AD18" s="461"/>
      <c r="AE18" s="461"/>
      <c r="AF18" s="461"/>
      <c r="AG18" s="496">
        <f>'20.02'!AG18+1</f>
        <v>44248</v>
      </c>
      <c r="AH18" s="496"/>
      <c r="AI18" s="496"/>
      <c r="AJ18" s="496"/>
      <c r="AK18" s="496"/>
      <c r="AL18" s="496"/>
      <c r="AM18" s="496"/>
      <c r="AN18" s="496"/>
      <c r="AO18" s="496"/>
      <c r="AP18" s="183" t="s">
        <v>4</v>
      </c>
      <c r="AQ18" s="183"/>
      <c r="AR18" s="183"/>
      <c r="AS18" s="183"/>
      <c r="AT18" s="183"/>
      <c r="AU18" s="183"/>
      <c r="AV18" s="183"/>
      <c r="AW18" s="183"/>
      <c r="AX18" s="183"/>
      <c r="AY18" s="183"/>
      <c r="AZ18" s="183"/>
      <c r="BA18" s="183"/>
      <c r="BB18" s="183"/>
      <c r="BC18" s="183"/>
      <c r="BD18" s="183"/>
      <c r="BE18" s="183"/>
      <c r="BF18" s="183"/>
      <c r="BG18" s="183"/>
      <c r="BH18" s="183"/>
      <c r="BI18" s="183"/>
    </row>
    <row r="19" spans="2:61" ht="15" customHeight="1" thickTop="1" thickBot="1">
      <c r="B19" s="461"/>
      <c r="C19" s="461"/>
      <c r="D19" s="461"/>
      <c r="E19" s="461"/>
      <c r="F19" s="461"/>
      <c r="G19" s="461"/>
      <c r="H19" s="461"/>
      <c r="I19" s="461"/>
      <c r="J19" s="461"/>
      <c r="K19" s="414"/>
      <c r="L19" s="414"/>
      <c r="M19" s="414"/>
      <c r="N19" s="414"/>
      <c r="O19" s="414"/>
      <c r="P19" s="414"/>
      <c r="Q19" s="414"/>
      <c r="R19" s="414"/>
      <c r="S19" s="414"/>
      <c r="T19" s="461"/>
      <c r="U19" s="461"/>
      <c r="V19" s="461"/>
      <c r="W19" s="461"/>
      <c r="X19" s="461"/>
      <c r="Y19" s="461"/>
      <c r="Z19" s="461"/>
      <c r="AA19" s="461"/>
      <c r="AB19" s="461"/>
      <c r="AC19" s="461"/>
      <c r="AD19" s="461"/>
      <c r="AE19" s="461"/>
      <c r="AF19" s="461"/>
      <c r="AG19" s="496"/>
      <c r="AH19" s="496"/>
      <c r="AI19" s="496"/>
      <c r="AJ19" s="496"/>
      <c r="AK19" s="496"/>
      <c r="AL19" s="496"/>
      <c r="AM19" s="496"/>
      <c r="AN19" s="496"/>
      <c r="AO19" s="496"/>
      <c r="AP19" s="183"/>
      <c r="AQ19" s="183"/>
      <c r="AR19" s="183"/>
      <c r="AS19" s="183"/>
      <c r="AT19" s="183"/>
      <c r="AU19" s="183"/>
      <c r="AV19" s="183"/>
      <c r="AW19" s="183"/>
      <c r="AX19" s="183"/>
      <c r="AY19" s="183"/>
      <c r="AZ19" s="183"/>
      <c r="BA19" s="183"/>
      <c r="BB19" s="183"/>
      <c r="BC19" s="183"/>
      <c r="BD19" s="183"/>
      <c r="BE19" s="183"/>
      <c r="BF19" s="183"/>
      <c r="BG19" s="183"/>
      <c r="BH19" s="183"/>
      <c r="BI19" s="183"/>
    </row>
    <row r="20" spans="2:61" ht="15" customHeight="1" thickTop="1" thickBot="1">
      <c r="B20" s="461"/>
      <c r="C20" s="461"/>
      <c r="D20" s="461"/>
      <c r="E20" s="461"/>
      <c r="F20" s="461"/>
      <c r="G20" s="461"/>
      <c r="H20" s="461"/>
      <c r="I20" s="461"/>
      <c r="J20" s="461"/>
      <c r="K20" s="414"/>
      <c r="L20" s="414"/>
      <c r="M20" s="414"/>
      <c r="N20" s="414"/>
      <c r="O20" s="414"/>
      <c r="P20" s="414"/>
      <c r="Q20" s="414"/>
      <c r="R20" s="414"/>
      <c r="S20" s="414"/>
      <c r="T20" s="461"/>
      <c r="U20" s="461"/>
      <c r="V20" s="461"/>
      <c r="W20" s="461"/>
      <c r="X20" s="461"/>
      <c r="Y20" s="461"/>
      <c r="Z20" s="461"/>
      <c r="AA20" s="461"/>
      <c r="AB20" s="461"/>
      <c r="AC20" s="461"/>
      <c r="AD20" s="461"/>
      <c r="AE20" s="461"/>
      <c r="AF20" s="461"/>
      <c r="AG20" s="496"/>
      <c r="AH20" s="496"/>
      <c r="AI20" s="496"/>
      <c r="AJ20" s="496"/>
      <c r="AK20" s="496"/>
      <c r="AL20" s="496"/>
      <c r="AM20" s="496"/>
      <c r="AN20" s="496"/>
      <c r="AO20" s="496"/>
      <c r="AP20" s="183"/>
      <c r="AQ20" s="183"/>
      <c r="AR20" s="183"/>
      <c r="AS20" s="183"/>
      <c r="AT20" s="183"/>
      <c r="AU20" s="183"/>
      <c r="AV20" s="183"/>
      <c r="AW20" s="183"/>
      <c r="AX20" s="183"/>
      <c r="AY20" s="183"/>
      <c r="AZ20" s="183"/>
      <c r="BA20" s="183"/>
      <c r="BB20" s="183"/>
      <c r="BC20" s="183"/>
      <c r="BD20" s="183"/>
      <c r="BE20" s="183"/>
      <c r="BF20" s="183"/>
      <c r="BG20" s="183"/>
      <c r="BH20" s="183"/>
      <c r="BI20" s="183"/>
    </row>
    <row r="21" spans="2:61" ht="16.5" customHeight="1" thickTop="1" thickBot="1">
      <c r="B21" s="461" t="s">
        <v>5</v>
      </c>
      <c r="C21" s="461"/>
      <c r="D21" s="461"/>
      <c r="E21" s="461"/>
      <c r="F21" s="461"/>
      <c r="G21" s="461"/>
      <c r="H21" s="461"/>
      <c r="I21" s="461"/>
      <c r="J21" s="461"/>
      <c r="K21" s="414" t="s">
        <v>137</v>
      </c>
      <c r="L21" s="414"/>
      <c r="M21" s="414"/>
      <c r="N21" s="414"/>
      <c r="O21" s="414"/>
      <c r="P21" s="414"/>
      <c r="Q21" s="414"/>
      <c r="R21" s="414"/>
      <c r="S21" s="414"/>
      <c r="T21" s="461" t="s">
        <v>6</v>
      </c>
      <c r="U21" s="461"/>
      <c r="V21" s="461"/>
      <c r="W21" s="461"/>
      <c r="X21" s="461"/>
      <c r="Y21" s="461"/>
      <c r="Z21" s="461"/>
      <c r="AA21" s="461"/>
      <c r="AB21" s="461"/>
      <c r="AC21" s="461"/>
      <c r="AD21" s="461"/>
      <c r="AE21" s="461"/>
      <c r="AF21" s="461"/>
      <c r="AG21" s="636">
        <f>'20.02'!AG21+1</f>
        <v>17</v>
      </c>
      <c r="AH21" s="415"/>
      <c r="AI21" s="415"/>
      <c r="AJ21" s="415"/>
      <c r="AK21" s="415"/>
      <c r="AL21" s="415"/>
      <c r="AM21" s="415"/>
      <c r="AN21" s="415"/>
      <c r="AO21" s="415"/>
      <c r="AP21" s="187" t="s">
        <v>7</v>
      </c>
      <c r="AQ21" s="187"/>
      <c r="AR21" s="187"/>
      <c r="AS21" s="187"/>
      <c r="AT21" s="187"/>
      <c r="AU21" s="187"/>
      <c r="AV21" s="464" t="s">
        <v>8</v>
      </c>
      <c r="AW21" s="464"/>
      <c r="AX21" s="464"/>
      <c r="AY21" s="269" t="s">
        <v>9</v>
      </c>
      <c r="AZ21" s="270"/>
      <c r="BA21" s="269" t="s">
        <v>10</v>
      </c>
      <c r="BB21" s="270"/>
      <c r="BC21" s="269" t="s">
        <v>11</v>
      </c>
      <c r="BD21" s="275"/>
      <c r="BE21" s="270"/>
      <c r="BF21" s="464" t="s">
        <v>12</v>
      </c>
      <c r="BG21" s="464"/>
      <c r="BH21" s="464"/>
      <c r="BI21" s="464"/>
    </row>
    <row r="22" spans="2:61" ht="16.5" customHeight="1" thickTop="1" thickBot="1">
      <c r="B22" s="461"/>
      <c r="C22" s="461"/>
      <c r="D22" s="461"/>
      <c r="E22" s="461"/>
      <c r="F22" s="461"/>
      <c r="G22" s="461"/>
      <c r="H22" s="461"/>
      <c r="I22" s="461"/>
      <c r="J22" s="461"/>
      <c r="K22" s="414"/>
      <c r="L22" s="414"/>
      <c r="M22" s="414"/>
      <c r="N22" s="414"/>
      <c r="O22" s="414"/>
      <c r="P22" s="414"/>
      <c r="Q22" s="414"/>
      <c r="R22" s="414"/>
      <c r="S22" s="414"/>
      <c r="T22" s="461"/>
      <c r="U22" s="461"/>
      <c r="V22" s="461"/>
      <c r="W22" s="461"/>
      <c r="X22" s="461"/>
      <c r="Y22" s="461"/>
      <c r="Z22" s="461"/>
      <c r="AA22" s="461"/>
      <c r="AB22" s="461"/>
      <c r="AC22" s="461"/>
      <c r="AD22" s="461"/>
      <c r="AE22" s="461"/>
      <c r="AF22" s="461"/>
      <c r="AG22" s="415"/>
      <c r="AH22" s="415"/>
      <c r="AI22" s="415"/>
      <c r="AJ22" s="415"/>
      <c r="AK22" s="415"/>
      <c r="AL22" s="415"/>
      <c r="AM22" s="415"/>
      <c r="AN22" s="415"/>
      <c r="AO22" s="415"/>
      <c r="AP22" s="187"/>
      <c r="AQ22" s="187"/>
      <c r="AR22" s="187"/>
      <c r="AS22" s="187"/>
      <c r="AT22" s="187"/>
      <c r="AU22" s="187"/>
      <c r="AV22" s="464"/>
      <c r="AW22" s="464"/>
      <c r="AX22" s="464"/>
      <c r="AY22" s="271"/>
      <c r="AZ22" s="272"/>
      <c r="BA22" s="271"/>
      <c r="BB22" s="272"/>
      <c r="BC22" s="271"/>
      <c r="BD22" s="276"/>
      <c r="BE22" s="272"/>
      <c r="BF22" s="464"/>
      <c r="BG22" s="464"/>
      <c r="BH22" s="464"/>
      <c r="BI22" s="464"/>
    </row>
    <row r="23" spans="2:61" ht="16.5" customHeight="1" thickTop="1" thickBot="1">
      <c r="B23" s="461"/>
      <c r="C23" s="461"/>
      <c r="D23" s="461"/>
      <c r="E23" s="461"/>
      <c r="F23" s="461"/>
      <c r="G23" s="461"/>
      <c r="H23" s="461"/>
      <c r="I23" s="461"/>
      <c r="J23" s="461"/>
      <c r="K23" s="414"/>
      <c r="L23" s="414"/>
      <c r="M23" s="414"/>
      <c r="N23" s="414"/>
      <c r="O23" s="414"/>
      <c r="P23" s="414"/>
      <c r="Q23" s="414"/>
      <c r="R23" s="414"/>
      <c r="S23" s="414"/>
      <c r="T23" s="461"/>
      <c r="U23" s="461"/>
      <c r="V23" s="461"/>
      <c r="W23" s="461"/>
      <c r="X23" s="461"/>
      <c r="Y23" s="461"/>
      <c r="Z23" s="461"/>
      <c r="AA23" s="461"/>
      <c r="AB23" s="461"/>
      <c r="AC23" s="461"/>
      <c r="AD23" s="461"/>
      <c r="AE23" s="461"/>
      <c r="AF23" s="461"/>
      <c r="AG23" s="415"/>
      <c r="AH23" s="415"/>
      <c r="AI23" s="415"/>
      <c r="AJ23" s="415"/>
      <c r="AK23" s="415"/>
      <c r="AL23" s="415"/>
      <c r="AM23" s="415"/>
      <c r="AN23" s="415"/>
      <c r="AO23" s="415"/>
      <c r="AP23" s="187"/>
      <c r="AQ23" s="187"/>
      <c r="AR23" s="187"/>
      <c r="AS23" s="187"/>
      <c r="AT23" s="187"/>
      <c r="AU23" s="187"/>
      <c r="AV23" s="464"/>
      <c r="AW23" s="464"/>
      <c r="AX23" s="464"/>
      <c r="AY23" s="273"/>
      <c r="AZ23" s="274"/>
      <c r="BA23" s="273"/>
      <c r="BB23" s="274"/>
      <c r="BC23" s="273"/>
      <c r="BD23" s="277"/>
      <c r="BE23" s="274"/>
      <c r="BF23" s="464"/>
      <c r="BG23" s="464"/>
      <c r="BH23" s="464"/>
      <c r="BI23" s="464"/>
    </row>
    <row r="24" spans="2:61" ht="16.5" customHeight="1" thickTop="1" thickBot="1">
      <c r="B24" s="461" t="s">
        <v>13</v>
      </c>
      <c r="C24" s="461"/>
      <c r="D24" s="461"/>
      <c r="E24" s="461"/>
      <c r="F24" s="461"/>
      <c r="G24" s="461"/>
      <c r="H24" s="461"/>
      <c r="I24" s="461"/>
      <c r="J24" s="461"/>
      <c r="K24" s="414" t="s">
        <v>168</v>
      </c>
      <c r="L24" s="414"/>
      <c r="M24" s="414"/>
      <c r="N24" s="414"/>
      <c r="O24" s="414"/>
      <c r="P24" s="414"/>
      <c r="Q24" s="414"/>
      <c r="R24" s="414"/>
      <c r="S24" s="414"/>
      <c r="T24" s="209" t="s">
        <v>14</v>
      </c>
      <c r="U24" s="210"/>
      <c r="V24" s="210"/>
      <c r="W24" s="210"/>
      <c r="X24" s="210"/>
      <c r="Y24" s="210"/>
      <c r="Z24" s="210"/>
      <c r="AA24" s="210"/>
      <c r="AB24" s="210"/>
      <c r="AC24" s="210"/>
      <c r="AD24" s="210"/>
      <c r="AE24" s="210"/>
      <c r="AF24" s="211"/>
      <c r="AG24" s="496">
        <f>'20.02'!AG24</f>
        <v>44232</v>
      </c>
      <c r="AH24" s="496"/>
      <c r="AI24" s="496"/>
      <c r="AJ24" s="496"/>
      <c r="AK24" s="496"/>
      <c r="AL24" s="496"/>
      <c r="AM24" s="496"/>
      <c r="AN24" s="496"/>
      <c r="AO24" s="496"/>
      <c r="AP24" s="506" t="s">
        <v>172</v>
      </c>
      <c r="AQ24" s="506"/>
      <c r="AR24" s="506"/>
      <c r="AS24" s="506"/>
      <c r="AT24" s="506"/>
      <c r="AU24" s="506"/>
      <c r="AV24" s="188" t="s">
        <v>325</v>
      </c>
      <c r="AW24" s="241"/>
      <c r="AX24" s="189"/>
      <c r="AY24" s="188">
        <v>30</v>
      </c>
      <c r="AZ24" s="189"/>
      <c r="BA24" s="188">
        <v>30</v>
      </c>
      <c r="BB24" s="189"/>
      <c r="BC24" s="188">
        <v>30</v>
      </c>
      <c r="BD24" s="241"/>
      <c r="BE24" s="189"/>
      <c r="BF24" s="459" t="s">
        <v>323</v>
      </c>
      <c r="BG24" s="241"/>
      <c r="BH24" s="241"/>
      <c r="BI24" s="189"/>
    </row>
    <row r="25" spans="2:61" ht="16.5" customHeight="1" thickTop="1" thickBot="1">
      <c r="B25" s="461"/>
      <c r="C25" s="461"/>
      <c r="D25" s="461"/>
      <c r="E25" s="461"/>
      <c r="F25" s="461"/>
      <c r="G25" s="461"/>
      <c r="H25" s="461"/>
      <c r="I25" s="461"/>
      <c r="J25" s="461"/>
      <c r="K25" s="414"/>
      <c r="L25" s="414"/>
      <c r="M25" s="414"/>
      <c r="N25" s="414"/>
      <c r="O25" s="414"/>
      <c r="P25" s="414"/>
      <c r="Q25" s="414"/>
      <c r="R25" s="414"/>
      <c r="S25" s="414"/>
      <c r="T25" s="212"/>
      <c r="U25" s="213"/>
      <c r="V25" s="213"/>
      <c r="W25" s="213"/>
      <c r="X25" s="213"/>
      <c r="Y25" s="213"/>
      <c r="Z25" s="213"/>
      <c r="AA25" s="213"/>
      <c r="AB25" s="213"/>
      <c r="AC25" s="213"/>
      <c r="AD25" s="213"/>
      <c r="AE25" s="213"/>
      <c r="AF25" s="214"/>
      <c r="AG25" s="496"/>
      <c r="AH25" s="496"/>
      <c r="AI25" s="496"/>
      <c r="AJ25" s="496"/>
      <c r="AK25" s="496"/>
      <c r="AL25" s="496"/>
      <c r="AM25" s="496"/>
      <c r="AN25" s="496"/>
      <c r="AO25" s="496"/>
      <c r="AP25" s="506"/>
      <c r="AQ25" s="506"/>
      <c r="AR25" s="506"/>
      <c r="AS25" s="506"/>
      <c r="AT25" s="506"/>
      <c r="AU25" s="506"/>
      <c r="AV25" s="190"/>
      <c r="AW25" s="242"/>
      <c r="AX25" s="191"/>
      <c r="AY25" s="190"/>
      <c r="AZ25" s="191"/>
      <c r="BA25" s="190"/>
      <c r="BB25" s="191"/>
      <c r="BC25" s="190"/>
      <c r="BD25" s="242"/>
      <c r="BE25" s="191"/>
      <c r="BF25" s="190"/>
      <c r="BG25" s="242"/>
      <c r="BH25" s="242"/>
      <c r="BI25" s="191"/>
    </row>
    <row r="26" spans="2:61" ht="16.5" customHeight="1" thickTop="1" thickBot="1">
      <c r="B26" s="461"/>
      <c r="C26" s="461"/>
      <c r="D26" s="461"/>
      <c r="E26" s="461"/>
      <c r="F26" s="461"/>
      <c r="G26" s="461"/>
      <c r="H26" s="461"/>
      <c r="I26" s="461"/>
      <c r="J26" s="461"/>
      <c r="K26" s="414"/>
      <c r="L26" s="414"/>
      <c r="M26" s="414"/>
      <c r="N26" s="414"/>
      <c r="O26" s="414"/>
      <c r="P26" s="414"/>
      <c r="Q26" s="414"/>
      <c r="R26" s="414"/>
      <c r="S26" s="414"/>
      <c r="T26" s="215"/>
      <c r="U26" s="216"/>
      <c r="V26" s="216"/>
      <c r="W26" s="216"/>
      <c r="X26" s="216"/>
      <c r="Y26" s="216"/>
      <c r="Z26" s="216"/>
      <c r="AA26" s="216"/>
      <c r="AB26" s="216"/>
      <c r="AC26" s="216"/>
      <c r="AD26" s="216"/>
      <c r="AE26" s="216"/>
      <c r="AF26" s="217"/>
      <c r="AG26" s="496"/>
      <c r="AH26" s="496"/>
      <c r="AI26" s="496"/>
      <c r="AJ26" s="496"/>
      <c r="AK26" s="496"/>
      <c r="AL26" s="496"/>
      <c r="AM26" s="496"/>
      <c r="AN26" s="496"/>
      <c r="AO26" s="496"/>
      <c r="AP26" s="506"/>
      <c r="AQ26" s="506"/>
      <c r="AR26" s="506"/>
      <c r="AS26" s="506"/>
      <c r="AT26" s="506"/>
      <c r="AU26" s="506"/>
      <c r="AV26" s="192"/>
      <c r="AW26" s="243"/>
      <c r="AX26" s="193"/>
      <c r="AY26" s="192"/>
      <c r="AZ26" s="193"/>
      <c r="BA26" s="192"/>
      <c r="BB26" s="193"/>
      <c r="BC26" s="192"/>
      <c r="BD26" s="243"/>
      <c r="BE26" s="193"/>
      <c r="BF26" s="192"/>
      <c r="BG26" s="243"/>
      <c r="BH26" s="243"/>
      <c r="BI26" s="193"/>
    </row>
    <row r="27" spans="2:61" ht="16.5" customHeight="1" thickTop="1" thickBot="1">
      <c r="B27" s="461" t="s">
        <v>15</v>
      </c>
      <c r="C27" s="461"/>
      <c r="D27" s="461"/>
      <c r="E27" s="461"/>
      <c r="F27" s="461"/>
      <c r="G27" s="461"/>
      <c r="H27" s="461"/>
      <c r="I27" s="461"/>
      <c r="J27" s="461"/>
      <c r="K27" s="414">
        <v>23</v>
      </c>
      <c r="L27" s="414"/>
      <c r="M27" s="414"/>
      <c r="N27" s="414"/>
      <c r="O27" s="414"/>
      <c r="P27" s="414"/>
      <c r="Q27" s="414"/>
      <c r="R27" s="414"/>
      <c r="S27" s="414"/>
      <c r="T27" s="461" t="s">
        <v>16</v>
      </c>
      <c r="U27" s="461"/>
      <c r="V27" s="461"/>
      <c r="W27" s="461"/>
      <c r="X27" s="461"/>
      <c r="Y27" s="461"/>
      <c r="Z27" s="461"/>
      <c r="AA27" s="461"/>
      <c r="AB27" s="461"/>
      <c r="AC27" s="461"/>
      <c r="AD27" s="461"/>
      <c r="AE27" s="461"/>
      <c r="AF27" s="461"/>
      <c r="AG27" s="323" t="s">
        <v>129</v>
      </c>
      <c r="AH27" s="324"/>
      <c r="AI27" s="324"/>
      <c r="AJ27" s="324"/>
      <c r="AK27" s="324"/>
      <c r="AL27" s="324"/>
      <c r="AM27" s="324"/>
      <c r="AN27" s="324"/>
      <c r="AO27" s="325"/>
      <c r="AP27" s="506" t="s">
        <v>324</v>
      </c>
      <c r="AQ27" s="506"/>
      <c r="AR27" s="506"/>
      <c r="AS27" s="506"/>
      <c r="AT27" s="506"/>
      <c r="AU27" s="506"/>
      <c r="AV27" s="188" t="s">
        <v>326</v>
      </c>
      <c r="AW27" s="241"/>
      <c r="AX27" s="189"/>
      <c r="AY27" s="188">
        <v>1063</v>
      </c>
      <c r="AZ27" s="189"/>
      <c r="BA27" s="188">
        <v>1063</v>
      </c>
      <c r="BB27" s="189"/>
      <c r="BC27" s="194">
        <v>1037</v>
      </c>
      <c r="BD27" s="219"/>
      <c r="BE27" s="195"/>
      <c r="BF27" s="459" t="s">
        <v>460</v>
      </c>
      <c r="BG27" s="241"/>
      <c r="BH27" s="241"/>
      <c r="BI27" s="189"/>
    </row>
    <row r="28" spans="2:61" ht="16.5" customHeight="1" thickTop="1" thickBot="1">
      <c r="B28" s="461"/>
      <c r="C28" s="461"/>
      <c r="D28" s="461"/>
      <c r="E28" s="461"/>
      <c r="F28" s="461"/>
      <c r="G28" s="461"/>
      <c r="H28" s="461"/>
      <c r="I28" s="461"/>
      <c r="J28" s="461"/>
      <c r="K28" s="414"/>
      <c r="L28" s="414"/>
      <c r="M28" s="414"/>
      <c r="N28" s="414"/>
      <c r="O28" s="414"/>
      <c r="P28" s="414"/>
      <c r="Q28" s="414"/>
      <c r="R28" s="414"/>
      <c r="S28" s="414"/>
      <c r="T28" s="461"/>
      <c r="U28" s="461"/>
      <c r="V28" s="461"/>
      <c r="W28" s="461"/>
      <c r="X28" s="461"/>
      <c r="Y28" s="461"/>
      <c r="Z28" s="461"/>
      <c r="AA28" s="461"/>
      <c r="AB28" s="461"/>
      <c r="AC28" s="461"/>
      <c r="AD28" s="461"/>
      <c r="AE28" s="461"/>
      <c r="AF28" s="461"/>
      <c r="AG28" s="326"/>
      <c r="AH28" s="327"/>
      <c r="AI28" s="327"/>
      <c r="AJ28" s="327"/>
      <c r="AK28" s="327"/>
      <c r="AL28" s="327"/>
      <c r="AM28" s="327"/>
      <c r="AN28" s="327"/>
      <c r="AO28" s="328"/>
      <c r="AP28" s="506"/>
      <c r="AQ28" s="506"/>
      <c r="AR28" s="506"/>
      <c r="AS28" s="506"/>
      <c r="AT28" s="506"/>
      <c r="AU28" s="506"/>
      <c r="AV28" s="190"/>
      <c r="AW28" s="242"/>
      <c r="AX28" s="191"/>
      <c r="AY28" s="190"/>
      <c r="AZ28" s="191"/>
      <c r="BA28" s="190"/>
      <c r="BB28" s="191"/>
      <c r="BC28" s="196"/>
      <c r="BD28" s="220"/>
      <c r="BE28" s="197"/>
      <c r="BF28" s="190"/>
      <c r="BG28" s="242"/>
      <c r="BH28" s="242"/>
      <c r="BI28" s="191"/>
    </row>
    <row r="29" spans="2:61" ht="16.5" customHeight="1" thickTop="1" thickBot="1">
      <c r="B29" s="461"/>
      <c r="C29" s="461"/>
      <c r="D29" s="461"/>
      <c r="E29" s="461"/>
      <c r="F29" s="461"/>
      <c r="G29" s="461"/>
      <c r="H29" s="461"/>
      <c r="I29" s="461"/>
      <c r="J29" s="461"/>
      <c r="K29" s="414"/>
      <c r="L29" s="414"/>
      <c r="M29" s="414"/>
      <c r="N29" s="414"/>
      <c r="O29" s="414"/>
      <c r="P29" s="414"/>
      <c r="Q29" s="414"/>
      <c r="R29" s="414"/>
      <c r="S29" s="414"/>
      <c r="T29" s="461"/>
      <c r="U29" s="461"/>
      <c r="V29" s="461"/>
      <c r="W29" s="461"/>
      <c r="X29" s="461"/>
      <c r="Y29" s="461"/>
      <c r="Z29" s="461"/>
      <c r="AA29" s="461"/>
      <c r="AB29" s="461"/>
      <c r="AC29" s="461"/>
      <c r="AD29" s="461"/>
      <c r="AE29" s="461"/>
      <c r="AF29" s="461"/>
      <c r="AG29" s="329"/>
      <c r="AH29" s="330"/>
      <c r="AI29" s="330"/>
      <c r="AJ29" s="330"/>
      <c r="AK29" s="330"/>
      <c r="AL29" s="330"/>
      <c r="AM29" s="330"/>
      <c r="AN29" s="330"/>
      <c r="AO29" s="331"/>
      <c r="AP29" s="506"/>
      <c r="AQ29" s="506"/>
      <c r="AR29" s="506"/>
      <c r="AS29" s="506"/>
      <c r="AT29" s="506"/>
      <c r="AU29" s="506"/>
      <c r="AV29" s="192"/>
      <c r="AW29" s="243"/>
      <c r="AX29" s="193"/>
      <c r="AY29" s="192"/>
      <c r="AZ29" s="193"/>
      <c r="BA29" s="192"/>
      <c r="BB29" s="193"/>
      <c r="BC29" s="198"/>
      <c r="BD29" s="221"/>
      <c r="BE29" s="199"/>
      <c r="BF29" s="192"/>
      <c r="BG29" s="243"/>
      <c r="BH29" s="243"/>
      <c r="BI29" s="193"/>
    </row>
    <row r="30" spans="2:61" ht="16.5" customHeight="1" thickTop="1" thickBot="1">
      <c r="B30" s="461" t="s">
        <v>17</v>
      </c>
      <c r="C30" s="461"/>
      <c r="D30" s="461"/>
      <c r="E30" s="461"/>
      <c r="F30" s="461"/>
      <c r="G30" s="461"/>
      <c r="H30" s="461"/>
      <c r="I30" s="461"/>
      <c r="J30" s="461"/>
      <c r="K30" s="413">
        <v>7476</v>
      </c>
      <c r="L30" s="413"/>
      <c r="M30" s="413"/>
      <c r="N30" s="413"/>
      <c r="O30" s="413"/>
      <c r="P30" s="413"/>
      <c r="Q30" s="413"/>
      <c r="R30" s="413"/>
      <c r="S30" s="413"/>
      <c r="T30" s="209" t="s">
        <v>18</v>
      </c>
      <c r="U30" s="210"/>
      <c r="V30" s="210"/>
      <c r="W30" s="210"/>
      <c r="X30" s="210"/>
      <c r="Y30" s="210"/>
      <c r="Z30" s="210"/>
      <c r="AA30" s="210"/>
      <c r="AB30" s="210"/>
      <c r="AC30" s="210"/>
      <c r="AD30" s="210"/>
      <c r="AE30" s="210"/>
      <c r="AF30" s="211"/>
      <c r="AG30" s="413">
        <f>'20.02'!AG30+1</f>
        <v>17</v>
      </c>
      <c r="AH30" s="413"/>
      <c r="AI30" s="413"/>
      <c r="AJ30" s="413"/>
      <c r="AK30" s="413"/>
      <c r="AL30" s="413"/>
      <c r="AM30" s="413"/>
      <c r="AN30" s="413"/>
      <c r="AO30" s="413"/>
      <c r="AP30" s="461" t="s">
        <v>129</v>
      </c>
      <c r="AQ30" s="461"/>
      <c r="AR30" s="461"/>
      <c r="AS30" s="461"/>
      <c r="AT30" s="461"/>
      <c r="AU30" s="461"/>
      <c r="AV30" s="188" t="s">
        <v>129</v>
      </c>
      <c r="AW30" s="241"/>
      <c r="AX30" s="189"/>
      <c r="AY30" s="188" t="s">
        <v>129</v>
      </c>
      <c r="AZ30" s="189"/>
      <c r="BA30" s="188"/>
      <c r="BB30" s="189"/>
      <c r="BC30" s="194"/>
      <c r="BD30" s="219"/>
      <c r="BE30" s="195"/>
      <c r="BF30" s="465"/>
      <c r="BG30" s="466"/>
      <c r="BH30" s="466"/>
      <c r="BI30" s="467"/>
    </row>
    <row r="31" spans="2:61" ht="16.5" customHeight="1" thickTop="1" thickBot="1">
      <c r="B31" s="461"/>
      <c r="C31" s="461"/>
      <c r="D31" s="461"/>
      <c r="E31" s="461"/>
      <c r="F31" s="461"/>
      <c r="G31" s="461"/>
      <c r="H31" s="461"/>
      <c r="I31" s="461"/>
      <c r="J31" s="461"/>
      <c r="K31" s="413"/>
      <c r="L31" s="413"/>
      <c r="M31" s="413"/>
      <c r="N31" s="413"/>
      <c r="O31" s="413"/>
      <c r="P31" s="413"/>
      <c r="Q31" s="413"/>
      <c r="R31" s="413"/>
      <c r="S31" s="413"/>
      <c r="T31" s="212"/>
      <c r="U31" s="213"/>
      <c r="V31" s="213"/>
      <c r="W31" s="213"/>
      <c r="X31" s="213"/>
      <c r="Y31" s="213"/>
      <c r="Z31" s="213"/>
      <c r="AA31" s="213"/>
      <c r="AB31" s="213"/>
      <c r="AC31" s="213"/>
      <c r="AD31" s="213"/>
      <c r="AE31" s="213"/>
      <c r="AF31" s="214"/>
      <c r="AG31" s="413"/>
      <c r="AH31" s="413"/>
      <c r="AI31" s="413"/>
      <c r="AJ31" s="413"/>
      <c r="AK31" s="413"/>
      <c r="AL31" s="413"/>
      <c r="AM31" s="413"/>
      <c r="AN31" s="413"/>
      <c r="AO31" s="413"/>
      <c r="AP31" s="461"/>
      <c r="AQ31" s="461"/>
      <c r="AR31" s="461"/>
      <c r="AS31" s="461"/>
      <c r="AT31" s="461"/>
      <c r="AU31" s="461"/>
      <c r="AV31" s="190"/>
      <c r="AW31" s="242"/>
      <c r="AX31" s="191"/>
      <c r="AY31" s="190"/>
      <c r="AZ31" s="191"/>
      <c r="BA31" s="190"/>
      <c r="BB31" s="191"/>
      <c r="BC31" s="196"/>
      <c r="BD31" s="220"/>
      <c r="BE31" s="197"/>
      <c r="BF31" s="468"/>
      <c r="BG31" s="469"/>
      <c r="BH31" s="469"/>
      <c r="BI31" s="470"/>
    </row>
    <row r="32" spans="2:61" ht="16.5" customHeight="1" thickTop="1" thickBot="1">
      <c r="B32" s="461"/>
      <c r="C32" s="461"/>
      <c r="D32" s="461"/>
      <c r="E32" s="461"/>
      <c r="F32" s="461"/>
      <c r="G32" s="461"/>
      <c r="H32" s="461"/>
      <c r="I32" s="461"/>
      <c r="J32" s="461"/>
      <c r="K32" s="413"/>
      <c r="L32" s="413"/>
      <c r="M32" s="413"/>
      <c r="N32" s="413"/>
      <c r="O32" s="413"/>
      <c r="P32" s="413"/>
      <c r="Q32" s="413"/>
      <c r="R32" s="413"/>
      <c r="S32" s="413"/>
      <c r="T32" s="215"/>
      <c r="U32" s="216"/>
      <c r="V32" s="216"/>
      <c r="W32" s="216"/>
      <c r="X32" s="216"/>
      <c r="Y32" s="216"/>
      <c r="Z32" s="216"/>
      <c r="AA32" s="216"/>
      <c r="AB32" s="216"/>
      <c r="AC32" s="216"/>
      <c r="AD32" s="216"/>
      <c r="AE32" s="216"/>
      <c r="AF32" s="217"/>
      <c r="AG32" s="413"/>
      <c r="AH32" s="413"/>
      <c r="AI32" s="413"/>
      <c r="AJ32" s="413"/>
      <c r="AK32" s="413"/>
      <c r="AL32" s="413"/>
      <c r="AM32" s="413"/>
      <c r="AN32" s="413"/>
      <c r="AO32" s="413"/>
      <c r="AP32" s="461"/>
      <c r="AQ32" s="461"/>
      <c r="AR32" s="461"/>
      <c r="AS32" s="461"/>
      <c r="AT32" s="461"/>
      <c r="AU32" s="461"/>
      <c r="AV32" s="192"/>
      <c r="AW32" s="243"/>
      <c r="AX32" s="193"/>
      <c r="AY32" s="192"/>
      <c r="AZ32" s="193"/>
      <c r="BA32" s="192"/>
      <c r="BB32" s="193"/>
      <c r="BC32" s="198"/>
      <c r="BD32" s="221"/>
      <c r="BE32" s="199"/>
      <c r="BF32" s="471"/>
      <c r="BG32" s="472"/>
      <c r="BH32" s="472"/>
      <c r="BI32" s="473"/>
    </row>
    <row r="33" spans="2:61" ht="16.5" customHeight="1" thickTop="1" thickBot="1">
      <c r="B33" s="461" t="s">
        <v>19</v>
      </c>
      <c r="C33" s="461"/>
      <c r="D33" s="461"/>
      <c r="E33" s="461"/>
      <c r="F33" s="461"/>
      <c r="G33" s="461"/>
      <c r="H33" s="461"/>
      <c r="I33" s="461"/>
      <c r="J33" s="461"/>
      <c r="K33" s="617" t="s">
        <v>449</v>
      </c>
      <c r="L33" s="617"/>
      <c r="M33" s="617"/>
      <c r="N33" s="617"/>
      <c r="O33" s="617"/>
      <c r="P33" s="617"/>
      <c r="Q33" s="617"/>
      <c r="R33" s="617"/>
      <c r="S33" s="617"/>
      <c r="T33" s="461" t="s">
        <v>20</v>
      </c>
      <c r="U33" s="461"/>
      <c r="V33" s="461"/>
      <c r="W33" s="461"/>
      <c r="X33" s="461"/>
      <c r="Y33" s="461"/>
      <c r="Z33" s="461"/>
      <c r="AA33" s="461"/>
      <c r="AB33" s="461"/>
      <c r="AC33" s="461"/>
      <c r="AD33" s="461"/>
      <c r="AE33" s="461"/>
      <c r="AF33" s="461"/>
      <c r="AG33" s="460" t="s">
        <v>129</v>
      </c>
      <c r="AH33" s="460"/>
      <c r="AI33" s="460"/>
      <c r="AJ33" s="460"/>
      <c r="AK33" s="460"/>
      <c r="AL33" s="460"/>
      <c r="AM33" s="460"/>
      <c r="AN33" s="460"/>
      <c r="AO33" s="460"/>
      <c r="AP33" s="506" t="s">
        <v>327</v>
      </c>
      <c r="AQ33" s="506"/>
      <c r="AR33" s="506"/>
      <c r="AS33" s="506"/>
      <c r="AT33" s="506"/>
      <c r="AU33" s="506"/>
      <c r="AV33" s="188" t="s">
        <v>328</v>
      </c>
      <c r="AW33" s="241"/>
      <c r="AX33" s="189"/>
      <c r="AY33" s="188">
        <v>1994</v>
      </c>
      <c r="AZ33" s="189"/>
      <c r="BA33" s="188"/>
      <c r="BB33" s="189"/>
      <c r="BC33" s="188"/>
      <c r="BD33" s="241"/>
      <c r="BE33" s="189"/>
      <c r="BF33" s="459"/>
      <c r="BG33" s="241"/>
      <c r="BH33" s="241"/>
      <c r="BI33" s="189"/>
    </row>
    <row r="34" spans="2:61" ht="16.5" customHeight="1" thickTop="1" thickBot="1">
      <c r="B34" s="461"/>
      <c r="C34" s="461"/>
      <c r="D34" s="461"/>
      <c r="E34" s="461"/>
      <c r="F34" s="461"/>
      <c r="G34" s="461"/>
      <c r="H34" s="461"/>
      <c r="I34" s="461"/>
      <c r="J34" s="461"/>
      <c r="K34" s="617"/>
      <c r="L34" s="617"/>
      <c r="M34" s="617"/>
      <c r="N34" s="617"/>
      <c r="O34" s="617"/>
      <c r="P34" s="617"/>
      <c r="Q34" s="617"/>
      <c r="R34" s="617"/>
      <c r="S34" s="617"/>
      <c r="T34" s="461"/>
      <c r="U34" s="461"/>
      <c r="V34" s="461"/>
      <c r="W34" s="461"/>
      <c r="X34" s="461"/>
      <c r="Y34" s="461"/>
      <c r="Z34" s="461"/>
      <c r="AA34" s="461"/>
      <c r="AB34" s="461"/>
      <c r="AC34" s="461"/>
      <c r="AD34" s="461"/>
      <c r="AE34" s="461"/>
      <c r="AF34" s="461"/>
      <c r="AG34" s="460"/>
      <c r="AH34" s="460"/>
      <c r="AI34" s="460"/>
      <c r="AJ34" s="460"/>
      <c r="AK34" s="460"/>
      <c r="AL34" s="460"/>
      <c r="AM34" s="460"/>
      <c r="AN34" s="460"/>
      <c r="AO34" s="460"/>
      <c r="AP34" s="506"/>
      <c r="AQ34" s="506"/>
      <c r="AR34" s="506"/>
      <c r="AS34" s="506"/>
      <c r="AT34" s="506"/>
      <c r="AU34" s="506"/>
      <c r="AV34" s="190"/>
      <c r="AW34" s="242"/>
      <c r="AX34" s="191"/>
      <c r="AY34" s="190"/>
      <c r="AZ34" s="191"/>
      <c r="BA34" s="190"/>
      <c r="BB34" s="191"/>
      <c r="BC34" s="190"/>
      <c r="BD34" s="242"/>
      <c r="BE34" s="191"/>
      <c r="BF34" s="190"/>
      <c r="BG34" s="242"/>
      <c r="BH34" s="242"/>
      <c r="BI34" s="191"/>
    </row>
    <row r="35" spans="2:61" ht="16.5" customHeight="1" thickTop="1" thickBot="1">
      <c r="B35" s="461"/>
      <c r="C35" s="461"/>
      <c r="D35" s="461"/>
      <c r="E35" s="461"/>
      <c r="F35" s="461"/>
      <c r="G35" s="461"/>
      <c r="H35" s="461"/>
      <c r="I35" s="461"/>
      <c r="J35" s="461"/>
      <c r="K35" s="617"/>
      <c r="L35" s="617"/>
      <c r="M35" s="617"/>
      <c r="N35" s="617"/>
      <c r="O35" s="617"/>
      <c r="P35" s="617"/>
      <c r="Q35" s="617"/>
      <c r="R35" s="617"/>
      <c r="S35" s="617"/>
      <c r="T35" s="461"/>
      <c r="U35" s="461"/>
      <c r="V35" s="461"/>
      <c r="W35" s="461"/>
      <c r="X35" s="461"/>
      <c r="Y35" s="461"/>
      <c r="Z35" s="461"/>
      <c r="AA35" s="461"/>
      <c r="AB35" s="461"/>
      <c r="AC35" s="461"/>
      <c r="AD35" s="461"/>
      <c r="AE35" s="461"/>
      <c r="AF35" s="461"/>
      <c r="AG35" s="460"/>
      <c r="AH35" s="460"/>
      <c r="AI35" s="460"/>
      <c r="AJ35" s="460"/>
      <c r="AK35" s="460"/>
      <c r="AL35" s="460"/>
      <c r="AM35" s="460"/>
      <c r="AN35" s="460"/>
      <c r="AO35" s="460"/>
      <c r="AP35" s="506"/>
      <c r="AQ35" s="506"/>
      <c r="AR35" s="506"/>
      <c r="AS35" s="506"/>
      <c r="AT35" s="506"/>
      <c r="AU35" s="506"/>
      <c r="AV35" s="192"/>
      <c r="AW35" s="243"/>
      <c r="AX35" s="193"/>
      <c r="AY35" s="192"/>
      <c r="AZ35" s="193"/>
      <c r="BA35" s="192"/>
      <c r="BB35" s="193"/>
      <c r="BC35" s="192"/>
      <c r="BD35" s="243"/>
      <c r="BE35" s="193"/>
      <c r="BF35" s="192"/>
      <c r="BG35" s="243"/>
      <c r="BH35" s="243"/>
      <c r="BI35" s="193"/>
    </row>
    <row r="36" spans="2:61" ht="16.5" customHeight="1" thickTop="1" thickBot="1">
      <c r="B36" s="413" t="s">
        <v>405</v>
      </c>
      <c r="C36" s="413"/>
      <c r="D36" s="413"/>
      <c r="E36" s="413"/>
      <c r="F36" s="413"/>
      <c r="G36" s="413"/>
      <c r="H36" s="413"/>
      <c r="I36" s="413"/>
      <c r="J36" s="413"/>
      <c r="K36" s="413" t="s">
        <v>462</v>
      </c>
      <c r="L36" s="413"/>
      <c r="M36" s="413"/>
      <c r="N36" s="413"/>
      <c r="O36" s="413"/>
      <c r="P36" s="413"/>
      <c r="Q36" s="413"/>
      <c r="R36" s="413"/>
      <c r="S36" s="413"/>
      <c r="T36" s="341" t="s">
        <v>22</v>
      </c>
      <c r="U36" s="342"/>
      <c r="V36" s="342"/>
      <c r="W36" s="342"/>
      <c r="X36" s="342"/>
      <c r="Y36" s="342"/>
      <c r="Z36" s="342"/>
      <c r="AA36" s="342"/>
      <c r="AB36" s="342"/>
      <c r="AC36" s="342"/>
      <c r="AD36" s="342"/>
      <c r="AE36" s="342"/>
      <c r="AF36" s="343"/>
      <c r="AG36" s="460">
        <v>295.3</v>
      </c>
      <c r="AH36" s="460"/>
      <c r="AI36" s="460"/>
      <c r="AJ36" s="460"/>
      <c r="AK36" s="460"/>
      <c r="AL36" s="460"/>
      <c r="AM36" s="460"/>
      <c r="AN36" s="460"/>
      <c r="AO36" s="460"/>
      <c r="AP36" s="513" t="s">
        <v>329</v>
      </c>
      <c r="AQ36" s="514"/>
      <c r="AR36" s="514"/>
      <c r="AS36" s="514"/>
      <c r="AT36" s="514"/>
      <c r="AU36" s="515"/>
      <c r="AV36" s="188" t="s">
        <v>330</v>
      </c>
      <c r="AW36" s="241"/>
      <c r="AX36" s="189"/>
      <c r="AY36" s="507" t="s">
        <v>331</v>
      </c>
      <c r="AZ36" s="508"/>
      <c r="BA36" s="444"/>
      <c r="BB36" s="445"/>
      <c r="BC36" s="188"/>
      <c r="BD36" s="241"/>
      <c r="BE36" s="189"/>
      <c r="BF36" s="188"/>
      <c r="BG36" s="241"/>
      <c r="BH36" s="241"/>
      <c r="BI36" s="189"/>
    </row>
    <row r="37" spans="2:61" ht="16.5" customHeight="1" thickTop="1" thickBot="1">
      <c r="B37" s="413"/>
      <c r="C37" s="413"/>
      <c r="D37" s="413"/>
      <c r="E37" s="413"/>
      <c r="F37" s="413"/>
      <c r="G37" s="413"/>
      <c r="H37" s="413"/>
      <c r="I37" s="413"/>
      <c r="J37" s="413"/>
      <c r="K37" s="413"/>
      <c r="L37" s="413"/>
      <c r="M37" s="413"/>
      <c r="N37" s="413"/>
      <c r="O37" s="413"/>
      <c r="P37" s="413"/>
      <c r="Q37" s="413"/>
      <c r="R37" s="413"/>
      <c r="S37" s="413"/>
      <c r="T37" s="344"/>
      <c r="U37" s="345"/>
      <c r="V37" s="345"/>
      <c r="W37" s="345"/>
      <c r="X37" s="345"/>
      <c r="Y37" s="345"/>
      <c r="Z37" s="345"/>
      <c r="AA37" s="345"/>
      <c r="AB37" s="345"/>
      <c r="AC37" s="345"/>
      <c r="AD37" s="345"/>
      <c r="AE37" s="345"/>
      <c r="AF37" s="346"/>
      <c r="AG37" s="460"/>
      <c r="AH37" s="460"/>
      <c r="AI37" s="460"/>
      <c r="AJ37" s="460"/>
      <c r="AK37" s="460"/>
      <c r="AL37" s="460"/>
      <c r="AM37" s="460"/>
      <c r="AN37" s="460"/>
      <c r="AO37" s="460"/>
      <c r="AP37" s="516"/>
      <c r="AQ37" s="517"/>
      <c r="AR37" s="517"/>
      <c r="AS37" s="517"/>
      <c r="AT37" s="517"/>
      <c r="AU37" s="518"/>
      <c r="AV37" s="190"/>
      <c r="AW37" s="242"/>
      <c r="AX37" s="191"/>
      <c r="AY37" s="509"/>
      <c r="AZ37" s="510"/>
      <c r="BA37" s="446"/>
      <c r="BB37" s="447"/>
      <c r="BC37" s="190"/>
      <c r="BD37" s="242"/>
      <c r="BE37" s="191"/>
      <c r="BF37" s="190"/>
      <c r="BG37" s="242"/>
      <c r="BH37" s="242"/>
      <c r="BI37" s="191"/>
    </row>
    <row r="38" spans="2:61" ht="16.5" customHeight="1" thickTop="1" thickBot="1">
      <c r="B38" s="413"/>
      <c r="C38" s="413"/>
      <c r="D38" s="413"/>
      <c r="E38" s="413"/>
      <c r="F38" s="413"/>
      <c r="G38" s="413"/>
      <c r="H38" s="413"/>
      <c r="I38" s="413"/>
      <c r="J38" s="413"/>
      <c r="K38" s="413"/>
      <c r="L38" s="413"/>
      <c r="M38" s="413"/>
      <c r="N38" s="413"/>
      <c r="O38" s="413"/>
      <c r="P38" s="413"/>
      <c r="Q38" s="413"/>
      <c r="R38" s="413"/>
      <c r="S38" s="413"/>
      <c r="T38" s="347"/>
      <c r="U38" s="348"/>
      <c r="V38" s="348"/>
      <c r="W38" s="348"/>
      <c r="X38" s="348"/>
      <c r="Y38" s="348"/>
      <c r="Z38" s="348"/>
      <c r="AA38" s="348"/>
      <c r="AB38" s="348"/>
      <c r="AC38" s="348"/>
      <c r="AD38" s="348"/>
      <c r="AE38" s="348"/>
      <c r="AF38" s="349"/>
      <c r="AG38" s="460"/>
      <c r="AH38" s="460"/>
      <c r="AI38" s="460"/>
      <c r="AJ38" s="460"/>
      <c r="AK38" s="460"/>
      <c r="AL38" s="460"/>
      <c r="AM38" s="460"/>
      <c r="AN38" s="460"/>
      <c r="AO38" s="460"/>
      <c r="AP38" s="519"/>
      <c r="AQ38" s="520"/>
      <c r="AR38" s="520"/>
      <c r="AS38" s="520"/>
      <c r="AT38" s="520"/>
      <c r="AU38" s="521"/>
      <c r="AV38" s="192"/>
      <c r="AW38" s="243"/>
      <c r="AX38" s="193"/>
      <c r="AY38" s="511"/>
      <c r="AZ38" s="512"/>
      <c r="BA38" s="448"/>
      <c r="BB38" s="449"/>
      <c r="BC38" s="192"/>
      <c r="BD38" s="243"/>
      <c r="BE38" s="193"/>
      <c r="BF38" s="192"/>
      <c r="BG38" s="243"/>
      <c r="BH38" s="243"/>
      <c r="BI38" s="193"/>
    </row>
    <row r="39" spans="2:61" ht="16.5" customHeight="1" thickTop="1" thickBot="1">
      <c r="B39" s="413" t="s">
        <v>23</v>
      </c>
      <c r="C39" s="413"/>
      <c r="D39" s="413"/>
      <c r="E39" s="413"/>
      <c r="F39" s="413"/>
      <c r="G39" s="413"/>
      <c r="H39" s="413"/>
      <c r="I39" s="413"/>
      <c r="J39" s="413"/>
      <c r="K39" s="414" t="s">
        <v>258</v>
      </c>
      <c r="L39" s="414"/>
      <c r="M39" s="414"/>
      <c r="N39" s="414"/>
      <c r="O39" s="414"/>
      <c r="P39" s="414"/>
      <c r="Q39" s="414"/>
      <c r="R39" s="414"/>
      <c r="S39" s="414"/>
      <c r="T39" s="341" t="s">
        <v>177</v>
      </c>
      <c r="U39" s="342"/>
      <c r="V39" s="342"/>
      <c r="W39" s="342"/>
      <c r="X39" s="342"/>
      <c r="Y39" s="342"/>
      <c r="Z39" s="342"/>
      <c r="AA39" s="342"/>
      <c r="AB39" s="342"/>
      <c r="AC39" s="342"/>
      <c r="AD39" s="342"/>
      <c r="AE39" s="342"/>
      <c r="AF39" s="343"/>
      <c r="AG39" s="450">
        <v>1066</v>
      </c>
      <c r="AH39" s="451"/>
      <c r="AI39" s="451"/>
      <c r="AJ39" s="451"/>
      <c r="AK39" s="451"/>
      <c r="AL39" s="451"/>
      <c r="AM39" s="451"/>
      <c r="AN39" s="451"/>
      <c r="AO39" s="452"/>
      <c r="AP39" s="394" t="s">
        <v>24</v>
      </c>
      <c r="AQ39" s="395"/>
      <c r="AR39" s="395"/>
      <c r="AS39" s="395"/>
      <c r="AT39" s="395"/>
      <c r="AU39" s="395"/>
      <c r="AV39" s="395"/>
      <c r="AW39" s="395"/>
      <c r="AX39" s="395"/>
      <c r="AY39" s="400"/>
      <c r="AZ39" s="395" t="s">
        <v>25</v>
      </c>
      <c r="BA39" s="395"/>
      <c r="BB39" s="395"/>
      <c r="BC39" s="395"/>
      <c r="BD39" s="395"/>
      <c r="BE39" s="395"/>
      <c r="BF39" s="395"/>
      <c r="BG39" s="395"/>
      <c r="BH39" s="395"/>
      <c r="BI39" s="400"/>
    </row>
    <row r="40" spans="2:61" ht="16.5" customHeight="1" thickTop="1" thickBot="1">
      <c r="B40" s="413"/>
      <c r="C40" s="413"/>
      <c r="D40" s="413"/>
      <c r="E40" s="413"/>
      <c r="F40" s="413"/>
      <c r="G40" s="413"/>
      <c r="H40" s="413"/>
      <c r="I40" s="413"/>
      <c r="J40" s="413"/>
      <c r="K40" s="414"/>
      <c r="L40" s="414"/>
      <c r="M40" s="414"/>
      <c r="N40" s="414"/>
      <c r="O40" s="414"/>
      <c r="P40" s="414"/>
      <c r="Q40" s="414"/>
      <c r="R40" s="414"/>
      <c r="S40" s="414"/>
      <c r="T40" s="344"/>
      <c r="U40" s="345"/>
      <c r="V40" s="345"/>
      <c r="W40" s="345"/>
      <c r="X40" s="345"/>
      <c r="Y40" s="345"/>
      <c r="Z40" s="345"/>
      <c r="AA40" s="345"/>
      <c r="AB40" s="345"/>
      <c r="AC40" s="345"/>
      <c r="AD40" s="345"/>
      <c r="AE40" s="345"/>
      <c r="AF40" s="346"/>
      <c r="AG40" s="453"/>
      <c r="AH40" s="454"/>
      <c r="AI40" s="454"/>
      <c r="AJ40" s="454"/>
      <c r="AK40" s="454"/>
      <c r="AL40" s="454"/>
      <c r="AM40" s="454"/>
      <c r="AN40" s="454"/>
      <c r="AO40" s="455"/>
      <c r="AP40" s="396"/>
      <c r="AQ40" s="397"/>
      <c r="AR40" s="397"/>
      <c r="AS40" s="397"/>
      <c r="AT40" s="397"/>
      <c r="AU40" s="397"/>
      <c r="AV40" s="397"/>
      <c r="AW40" s="397"/>
      <c r="AX40" s="397"/>
      <c r="AY40" s="401"/>
      <c r="AZ40" s="397"/>
      <c r="BA40" s="397"/>
      <c r="BB40" s="397"/>
      <c r="BC40" s="397"/>
      <c r="BD40" s="397"/>
      <c r="BE40" s="397"/>
      <c r="BF40" s="397"/>
      <c r="BG40" s="397"/>
      <c r="BH40" s="397"/>
      <c r="BI40" s="401"/>
    </row>
    <row r="41" spans="2:61" ht="16.5" customHeight="1" thickTop="1" thickBot="1">
      <c r="B41" s="413"/>
      <c r="C41" s="413"/>
      <c r="D41" s="413"/>
      <c r="E41" s="413"/>
      <c r="F41" s="413"/>
      <c r="G41" s="413"/>
      <c r="H41" s="413"/>
      <c r="I41" s="413"/>
      <c r="J41" s="413"/>
      <c r="K41" s="414"/>
      <c r="L41" s="414"/>
      <c r="M41" s="414"/>
      <c r="N41" s="414"/>
      <c r="O41" s="414"/>
      <c r="P41" s="414"/>
      <c r="Q41" s="414"/>
      <c r="R41" s="414"/>
      <c r="S41" s="414"/>
      <c r="T41" s="347"/>
      <c r="U41" s="348"/>
      <c r="V41" s="348"/>
      <c r="W41" s="348"/>
      <c r="X41" s="348"/>
      <c r="Y41" s="348"/>
      <c r="Z41" s="348"/>
      <c r="AA41" s="348"/>
      <c r="AB41" s="348"/>
      <c r="AC41" s="348"/>
      <c r="AD41" s="348"/>
      <c r="AE41" s="348"/>
      <c r="AF41" s="349"/>
      <c r="AG41" s="456"/>
      <c r="AH41" s="457"/>
      <c r="AI41" s="457"/>
      <c r="AJ41" s="457"/>
      <c r="AK41" s="457"/>
      <c r="AL41" s="457"/>
      <c r="AM41" s="457"/>
      <c r="AN41" s="457"/>
      <c r="AO41" s="458"/>
      <c r="AP41" s="398"/>
      <c r="AQ41" s="399"/>
      <c r="AR41" s="399"/>
      <c r="AS41" s="399"/>
      <c r="AT41" s="399"/>
      <c r="AU41" s="399"/>
      <c r="AV41" s="399"/>
      <c r="AW41" s="399"/>
      <c r="AX41" s="399"/>
      <c r="AY41" s="402"/>
      <c r="AZ41" s="399"/>
      <c r="BA41" s="399"/>
      <c r="BB41" s="399"/>
      <c r="BC41" s="399"/>
      <c r="BD41" s="399"/>
      <c r="BE41" s="399"/>
      <c r="BF41" s="399"/>
      <c r="BG41" s="399"/>
      <c r="BH41" s="399"/>
      <c r="BI41" s="402"/>
    </row>
    <row r="42" spans="2:61" ht="16.5" customHeight="1" thickTop="1" thickBot="1">
      <c r="B42" s="413" t="s">
        <v>26</v>
      </c>
      <c r="C42" s="413"/>
      <c r="D42" s="413"/>
      <c r="E42" s="413"/>
      <c r="F42" s="413"/>
      <c r="G42" s="413"/>
      <c r="H42" s="413"/>
      <c r="I42" s="413"/>
      <c r="J42" s="413"/>
      <c r="K42" s="441" t="s">
        <v>257</v>
      </c>
      <c r="L42" s="441"/>
      <c r="M42" s="441"/>
      <c r="N42" s="441"/>
      <c r="O42" s="441"/>
      <c r="P42" s="441"/>
      <c r="Q42" s="441"/>
      <c r="R42" s="441"/>
      <c r="S42" s="441"/>
      <c r="T42" s="341" t="s">
        <v>27</v>
      </c>
      <c r="U42" s="342"/>
      <c r="V42" s="342"/>
      <c r="W42" s="342"/>
      <c r="X42" s="342"/>
      <c r="Y42" s="342"/>
      <c r="Z42" s="342"/>
      <c r="AA42" s="342"/>
      <c r="AB42" s="342"/>
      <c r="AC42" s="342"/>
      <c r="AD42" s="342"/>
      <c r="AE42" s="342"/>
      <c r="AF42" s="343"/>
      <c r="AG42" s="443">
        <v>1037</v>
      </c>
      <c r="AH42" s="443"/>
      <c r="AI42" s="443"/>
      <c r="AJ42" s="443"/>
      <c r="AK42" s="443"/>
      <c r="AL42" s="443"/>
      <c r="AM42" s="443"/>
      <c r="AN42" s="443"/>
      <c r="AO42" s="443"/>
      <c r="AP42" s="413" t="s">
        <v>28</v>
      </c>
      <c r="AQ42" s="413"/>
      <c r="AR42" s="413"/>
      <c r="AS42" s="413"/>
      <c r="AT42" s="413"/>
      <c r="AU42" s="413"/>
      <c r="AV42" s="413"/>
      <c r="AW42" s="413" t="s">
        <v>307</v>
      </c>
      <c r="AX42" s="413"/>
      <c r="AY42" s="413"/>
      <c r="AZ42" s="341" t="s">
        <v>178</v>
      </c>
      <c r="BA42" s="342"/>
      <c r="BB42" s="342"/>
      <c r="BC42" s="342"/>
      <c r="BD42" s="342"/>
      <c r="BE42" s="343"/>
      <c r="BF42" s="416" t="s">
        <v>129</v>
      </c>
      <c r="BG42" s="417"/>
      <c r="BH42" s="407" t="str">
        <f>IFERROR(BF42/($N$231*0.06),"-")</f>
        <v>-</v>
      </c>
      <c r="BI42" s="408"/>
    </row>
    <row r="43" spans="2:61" ht="16.5" customHeight="1" thickTop="1" thickBot="1">
      <c r="B43" s="413"/>
      <c r="C43" s="413"/>
      <c r="D43" s="413"/>
      <c r="E43" s="413"/>
      <c r="F43" s="413"/>
      <c r="G43" s="413"/>
      <c r="H43" s="413"/>
      <c r="I43" s="413"/>
      <c r="J43" s="413"/>
      <c r="K43" s="441"/>
      <c r="L43" s="441"/>
      <c r="M43" s="441"/>
      <c r="N43" s="441"/>
      <c r="O43" s="441"/>
      <c r="P43" s="441"/>
      <c r="Q43" s="441"/>
      <c r="R43" s="441"/>
      <c r="S43" s="441"/>
      <c r="T43" s="344"/>
      <c r="U43" s="345"/>
      <c r="V43" s="345"/>
      <c r="W43" s="345"/>
      <c r="X43" s="345"/>
      <c r="Y43" s="345"/>
      <c r="Z43" s="345"/>
      <c r="AA43" s="345"/>
      <c r="AB43" s="345"/>
      <c r="AC43" s="345"/>
      <c r="AD43" s="345"/>
      <c r="AE43" s="345"/>
      <c r="AF43" s="346"/>
      <c r="AG43" s="443"/>
      <c r="AH43" s="443"/>
      <c r="AI43" s="443"/>
      <c r="AJ43" s="443"/>
      <c r="AK43" s="443"/>
      <c r="AL43" s="443"/>
      <c r="AM43" s="443"/>
      <c r="AN43" s="443"/>
      <c r="AO43" s="443"/>
      <c r="AP43" s="413"/>
      <c r="AQ43" s="413"/>
      <c r="AR43" s="413"/>
      <c r="AS43" s="413"/>
      <c r="AT43" s="413"/>
      <c r="AU43" s="413"/>
      <c r="AV43" s="413"/>
      <c r="AW43" s="413"/>
      <c r="AX43" s="413"/>
      <c r="AY43" s="413"/>
      <c r="AZ43" s="344"/>
      <c r="BA43" s="345"/>
      <c r="BB43" s="345"/>
      <c r="BC43" s="345"/>
      <c r="BD43" s="345"/>
      <c r="BE43" s="346"/>
      <c r="BF43" s="418"/>
      <c r="BG43" s="419"/>
      <c r="BH43" s="409"/>
      <c r="BI43" s="410"/>
    </row>
    <row r="44" spans="2:61" ht="16.5" customHeight="1" thickTop="1" thickBot="1">
      <c r="B44" s="413"/>
      <c r="C44" s="413"/>
      <c r="D44" s="413"/>
      <c r="E44" s="413"/>
      <c r="F44" s="413"/>
      <c r="G44" s="413"/>
      <c r="H44" s="413"/>
      <c r="I44" s="413"/>
      <c r="J44" s="413"/>
      <c r="K44" s="441"/>
      <c r="L44" s="441"/>
      <c r="M44" s="441"/>
      <c r="N44" s="441"/>
      <c r="O44" s="441"/>
      <c r="P44" s="441"/>
      <c r="Q44" s="441"/>
      <c r="R44" s="441"/>
      <c r="S44" s="441"/>
      <c r="T44" s="347"/>
      <c r="U44" s="348"/>
      <c r="V44" s="348"/>
      <c r="W44" s="348"/>
      <c r="X44" s="348"/>
      <c r="Y44" s="348"/>
      <c r="Z44" s="348"/>
      <c r="AA44" s="348"/>
      <c r="AB44" s="348"/>
      <c r="AC44" s="348"/>
      <c r="AD44" s="348"/>
      <c r="AE44" s="348"/>
      <c r="AF44" s="349"/>
      <c r="AG44" s="443"/>
      <c r="AH44" s="443"/>
      <c r="AI44" s="443"/>
      <c r="AJ44" s="443"/>
      <c r="AK44" s="443"/>
      <c r="AL44" s="443"/>
      <c r="AM44" s="443"/>
      <c r="AN44" s="443"/>
      <c r="AO44" s="443"/>
      <c r="AP44" s="413"/>
      <c r="AQ44" s="413"/>
      <c r="AR44" s="413"/>
      <c r="AS44" s="413"/>
      <c r="AT44" s="413"/>
      <c r="AU44" s="413"/>
      <c r="AV44" s="413"/>
      <c r="AW44" s="413"/>
      <c r="AX44" s="413"/>
      <c r="AY44" s="413"/>
      <c r="AZ44" s="347"/>
      <c r="BA44" s="348"/>
      <c r="BB44" s="348"/>
      <c r="BC44" s="348"/>
      <c r="BD44" s="348"/>
      <c r="BE44" s="349"/>
      <c r="BF44" s="420"/>
      <c r="BG44" s="421"/>
      <c r="BH44" s="411"/>
      <c r="BI44" s="412"/>
    </row>
    <row r="45" spans="2:61" ht="16.5" customHeight="1" thickTop="1" thickBot="1">
      <c r="B45" s="413" t="s">
        <v>29</v>
      </c>
      <c r="C45" s="413"/>
      <c r="D45" s="413"/>
      <c r="E45" s="413"/>
      <c r="F45" s="413"/>
      <c r="G45" s="413"/>
      <c r="H45" s="413"/>
      <c r="I45" s="413"/>
      <c r="J45" s="413"/>
      <c r="K45" s="431" t="s">
        <v>256</v>
      </c>
      <c r="L45" s="431"/>
      <c r="M45" s="431"/>
      <c r="N45" s="431"/>
      <c r="O45" s="431"/>
      <c r="P45" s="431"/>
      <c r="Q45" s="431"/>
      <c r="R45" s="431"/>
      <c r="S45" s="431"/>
      <c r="T45" s="341" t="s">
        <v>30</v>
      </c>
      <c r="U45" s="342"/>
      <c r="V45" s="342"/>
      <c r="W45" s="342"/>
      <c r="X45" s="342"/>
      <c r="Y45" s="342"/>
      <c r="Z45" s="342"/>
      <c r="AA45" s="342"/>
      <c r="AB45" s="342"/>
      <c r="AC45" s="342"/>
      <c r="AD45" s="342"/>
      <c r="AE45" s="342"/>
      <c r="AF45" s="343"/>
      <c r="AG45" s="432">
        <f>AG39-'20.02'!AG39</f>
        <v>0</v>
      </c>
      <c r="AH45" s="433"/>
      <c r="AI45" s="433"/>
      <c r="AJ45" s="433"/>
      <c r="AK45" s="433"/>
      <c r="AL45" s="433"/>
      <c r="AM45" s="433"/>
      <c r="AN45" s="433"/>
      <c r="AO45" s="434"/>
      <c r="AP45" s="413" t="s">
        <v>31</v>
      </c>
      <c r="AQ45" s="413"/>
      <c r="AR45" s="413"/>
      <c r="AS45" s="413"/>
      <c r="AT45" s="413"/>
      <c r="AU45" s="413"/>
      <c r="AV45" s="413"/>
      <c r="AW45" s="413">
        <v>170</v>
      </c>
      <c r="AX45" s="413"/>
      <c r="AY45" s="413"/>
      <c r="AZ45" s="341" t="s">
        <v>179</v>
      </c>
      <c r="BA45" s="342"/>
      <c r="BB45" s="342"/>
      <c r="BC45" s="342"/>
      <c r="BD45" s="342"/>
      <c r="BE45" s="343"/>
      <c r="BF45" s="416" t="s">
        <v>129</v>
      </c>
      <c r="BG45" s="417"/>
      <c r="BH45" s="407" t="str">
        <f>IFERROR(BF45/($N$231*0.06),"-")</f>
        <v>-</v>
      </c>
      <c r="BI45" s="408"/>
    </row>
    <row r="46" spans="2:61" ht="16.5" customHeight="1" thickTop="1" thickBot="1">
      <c r="B46" s="413"/>
      <c r="C46" s="413"/>
      <c r="D46" s="413"/>
      <c r="E46" s="413"/>
      <c r="F46" s="413"/>
      <c r="G46" s="413"/>
      <c r="H46" s="413"/>
      <c r="I46" s="413"/>
      <c r="J46" s="413"/>
      <c r="K46" s="431"/>
      <c r="L46" s="431"/>
      <c r="M46" s="431"/>
      <c r="N46" s="431"/>
      <c r="O46" s="431"/>
      <c r="P46" s="431"/>
      <c r="Q46" s="431"/>
      <c r="R46" s="431"/>
      <c r="S46" s="431"/>
      <c r="T46" s="344"/>
      <c r="U46" s="345"/>
      <c r="V46" s="345"/>
      <c r="W46" s="345"/>
      <c r="X46" s="345"/>
      <c r="Y46" s="345"/>
      <c r="Z46" s="345"/>
      <c r="AA46" s="345"/>
      <c r="AB46" s="345"/>
      <c r="AC46" s="345"/>
      <c r="AD46" s="345"/>
      <c r="AE46" s="345"/>
      <c r="AF46" s="346"/>
      <c r="AG46" s="435"/>
      <c r="AH46" s="436"/>
      <c r="AI46" s="436"/>
      <c r="AJ46" s="436"/>
      <c r="AK46" s="436"/>
      <c r="AL46" s="436"/>
      <c r="AM46" s="436"/>
      <c r="AN46" s="436"/>
      <c r="AO46" s="437"/>
      <c r="AP46" s="413"/>
      <c r="AQ46" s="413"/>
      <c r="AR46" s="413"/>
      <c r="AS46" s="413"/>
      <c r="AT46" s="413"/>
      <c r="AU46" s="413"/>
      <c r="AV46" s="413"/>
      <c r="AW46" s="413"/>
      <c r="AX46" s="413"/>
      <c r="AY46" s="413"/>
      <c r="AZ46" s="344"/>
      <c r="BA46" s="345"/>
      <c r="BB46" s="345"/>
      <c r="BC46" s="345"/>
      <c r="BD46" s="345"/>
      <c r="BE46" s="346"/>
      <c r="BF46" s="418"/>
      <c r="BG46" s="419"/>
      <c r="BH46" s="409"/>
      <c r="BI46" s="410"/>
    </row>
    <row r="47" spans="2:61" ht="16.5" customHeight="1" thickTop="1" thickBot="1">
      <c r="B47" s="413"/>
      <c r="C47" s="413"/>
      <c r="D47" s="413"/>
      <c r="E47" s="413"/>
      <c r="F47" s="413"/>
      <c r="G47" s="413"/>
      <c r="H47" s="413"/>
      <c r="I47" s="413"/>
      <c r="J47" s="413"/>
      <c r="K47" s="431"/>
      <c r="L47" s="431"/>
      <c r="M47" s="431"/>
      <c r="N47" s="431"/>
      <c r="O47" s="431"/>
      <c r="P47" s="431"/>
      <c r="Q47" s="431"/>
      <c r="R47" s="431"/>
      <c r="S47" s="431"/>
      <c r="T47" s="347"/>
      <c r="U47" s="348"/>
      <c r="V47" s="348"/>
      <c r="W47" s="348"/>
      <c r="X47" s="348"/>
      <c r="Y47" s="348"/>
      <c r="Z47" s="348"/>
      <c r="AA47" s="348"/>
      <c r="AB47" s="348"/>
      <c r="AC47" s="348"/>
      <c r="AD47" s="348"/>
      <c r="AE47" s="348"/>
      <c r="AF47" s="349"/>
      <c r="AG47" s="438"/>
      <c r="AH47" s="439"/>
      <c r="AI47" s="439"/>
      <c r="AJ47" s="439"/>
      <c r="AK47" s="439"/>
      <c r="AL47" s="439"/>
      <c r="AM47" s="439"/>
      <c r="AN47" s="439"/>
      <c r="AO47" s="440"/>
      <c r="AP47" s="413"/>
      <c r="AQ47" s="413"/>
      <c r="AR47" s="413"/>
      <c r="AS47" s="413"/>
      <c r="AT47" s="413"/>
      <c r="AU47" s="413"/>
      <c r="AV47" s="413"/>
      <c r="AW47" s="413"/>
      <c r="AX47" s="413"/>
      <c r="AY47" s="413"/>
      <c r="AZ47" s="347"/>
      <c r="BA47" s="348"/>
      <c r="BB47" s="348"/>
      <c r="BC47" s="348"/>
      <c r="BD47" s="348"/>
      <c r="BE47" s="349"/>
      <c r="BF47" s="420"/>
      <c r="BG47" s="421"/>
      <c r="BH47" s="411"/>
      <c r="BI47" s="412"/>
    </row>
    <row r="48" spans="2:61" ht="15" customHeight="1" thickTop="1" thickBot="1">
      <c r="B48" s="413" t="s">
        <v>32</v>
      </c>
      <c r="C48" s="413"/>
      <c r="D48" s="413"/>
      <c r="E48" s="413"/>
      <c r="F48" s="413"/>
      <c r="G48" s="413"/>
      <c r="H48" s="413"/>
      <c r="I48" s="413"/>
      <c r="J48" s="413"/>
      <c r="K48" s="414"/>
      <c r="L48" s="414"/>
      <c r="M48" s="414"/>
      <c r="N48" s="414"/>
      <c r="O48" s="414"/>
      <c r="P48" s="414"/>
      <c r="Q48" s="414"/>
      <c r="R48" s="414"/>
      <c r="S48" s="414"/>
      <c r="T48" s="341" t="s">
        <v>33</v>
      </c>
      <c r="U48" s="342"/>
      <c r="V48" s="342"/>
      <c r="W48" s="342"/>
      <c r="X48" s="342"/>
      <c r="Y48" s="342"/>
      <c r="Z48" s="342"/>
      <c r="AA48" s="342"/>
      <c r="AB48" s="342"/>
      <c r="AC48" s="342"/>
      <c r="AD48" s="342"/>
      <c r="AE48" s="342"/>
      <c r="AF48" s="343"/>
      <c r="AG48" s="422" t="s">
        <v>469</v>
      </c>
      <c r="AH48" s="423"/>
      <c r="AI48" s="423"/>
      <c r="AJ48" s="423"/>
      <c r="AK48" s="423"/>
      <c r="AL48" s="423"/>
      <c r="AM48" s="423"/>
      <c r="AN48" s="423"/>
      <c r="AO48" s="424"/>
      <c r="AP48" s="341" t="s">
        <v>34</v>
      </c>
      <c r="AQ48" s="342"/>
      <c r="AR48" s="342"/>
      <c r="AS48" s="342"/>
      <c r="AT48" s="342"/>
      <c r="AU48" s="342"/>
      <c r="AV48" s="343"/>
      <c r="AW48" s="413">
        <v>1776</v>
      </c>
      <c r="AX48" s="413"/>
      <c r="AY48" s="413"/>
      <c r="AZ48" s="341" t="s">
        <v>180</v>
      </c>
      <c r="BA48" s="342"/>
      <c r="BB48" s="342"/>
      <c r="BC48" s="342"/>
      <c r="BD48" s="342"/>
      <c r="BE48" s="343"/>
      <c r="BF48" s="416">
        <f>E279</f>
        <v>43</v>
      </c>
      <c r="BG48" s="417"/>
      <c r="BH48" s="407" t="str">
        <f>IFERROR(BF48/(N231*0.06),"-")</f>
        <v>-</v>
      </c>
      <c r="BI48" s="408"/>
    </row>
    <row r="49" spans="2:64" ht="15" customHeight="1" thickTop="1" thickBot="1">
      <c r="B49" s="413"/>
      <c r="C49" s="413"/>
      <c r="D49" s="413"/>
      <c r="E49" s="413"/>
      <c r="F49" s="413"/>
      <c r="G49" s="413"/>
      <c r="H49" s="413"/>
      <c r="I49" s="413"/>
      <c r="J49" s="413"/>
      <c r="K49" s="414"/>
      <c r="L49" s="414"/>
      <c r="M49" s="414"/>
      <c r="N49" s="414"/>
      <c r="O49" s="414"/>
      <c r="P49" s="414"/>
      <c r="Q49" s="414"/>
      <c r="R49" s="414"/>
      <c r="S49" s="414"/>
      <c r="T49" s="344"/>
      <c r="U49" s="345"/>
      <c r="V49" s="345"/>
      <c r="W49" s="345"/>
      <c r="X49" s="345"/>
      <c r="Y49" s="345"/>
      <c r="Z49" s="345"/>
      <c r="AA49" s="345"/>
      <c r="AB49" s="345"/>
      <c r="AC49" s="345"/>
      <c r="AD49" s="345"/>
      <c r="AE49" s="345"/>
      <c r="AF49" s="346"/>
      <c r="AG49" s="425"/>
      <c r="AH49" s="426"/>
      <c r="AI49" s="426"/>
      <c r="AJ49" s="426"/>
      <c r="AK49" s="426"/>
      <c r="AL49" s="426"/>
      <c r="AM49" s="426"/>
      <c r="AN49" s="426"/>
      <c r="AO49" s="427"/>
      <c r="AP49" s="344"/>
      <c r="AQ49" s="345"/>
      <c r="AR49" s="345"/>
      <c r="AS49" s="345"/>
      <c r="AT49" s="345"/>
      <c r="AU49" s="345"/>
      <c r="AV49" s="346"/>
      <c r="AW49" s="413"/>
      <c r="AX49" s="413"/>
      <c r="AY49" s="413"/>
      <c r="AZ49" s="344"/>
      <c r="BA49" s="345"/>
      <c r="BB49" s="345"/>
      <c r="BC49" s="345"/>
      <c r="BD49" s="345"/>
      <c r="BE49" s="346"/>
      <c r="BF49" s="418"/>
      <c r="BG49" s="419"/>
      <c r="BH49" s="409"/>
      <c r="BI49" s="410"/>
    </row>
    <row r="50" spans="2:64" ht="15" customHeight="1" thickTop="1" thickBot="1">
      <c r="B50" s="413"/>
      <c r="C50" s="413"/>
      <c r="D50" s="413"/>
      <c r="E50" s="413"/>
      <c r="F50" s="413"/>
      <c r="G50" s="413"/>
      <c r="H50" s="413"/>
      <c r="I50" s="413"/>
      <c r="J50" s="413"/>
      <c r="K50" s="414"/>
      <c r="L50" s="414"/>
      <c r="M50" s="414"/>
      <c r="N50" s="414"/>
      <c r="O50" s="414"/>
      <c r="P50" s="414"/>
      <c r="Q50" s="414"/>
      <c r="R50" s="414"/>
      <c r="S50" s="414"/>
      <c r="T50" s="347"/>
      <c r="U50" s="348"/>
      <c r="V50" s="348"/>
      <c r="W50" s="348"/>
      <c r="X50" s="348"/>
      <c r="Y50" s="348"/>
      <c r="Z50" s="348"/>
      <c r="AA50" s="348"/>
      <c r="AB50" s="348"/>
      <c r="AC50" s="348"/>
      <c r="AD50" s="348"/>
      <c r="AE50" s="348"/>
      <c r="AF50" s="349"/>
      <c r="AG50" s="428"/>
      <c r="AH50" s="429"/>
      <c r="AI50" s="429"/>
      <c r="AJ50" s="429"/>
      <c r="AK50" s="429"/>
      <c r="AL50" s="429"/>
      <c r="AM50" s="429"/>
      <c r="AN50" s="429"/>
      <c r="AO50" s="430"/>
      <c r="AP50" s="347"/>
      <c r="AQ50" s="348"/>
      <c r="AR50" s="348"/>
      <c r="AS50" s="348"/>
      <c r="AT50" s="348"/>
      <c r="AU50" s="348"/>
      <c r="AV50" s="349"/>
      <c r="AW50" s="413"/>
      <c r="AX50" s="413"/>
      <c r="AY50" s="413"/>
      <c r="AZ50" s="347"/>
      <c r="BA50" s="348"/>
      <c r="BB50" s="348"/>
      <c r="BC50" s="348"/>
      <c r="BD50" s="348"/>
      <c r="BE50" s="349"/>
      <c r="BF50" s="420"/>
      <c r="BG50" s="421"/>
      <c r="BH50" s="411"/>
      <c r="BI50" s="412"/>
    </row>
    <row r="51" spans="2:64" ht="15" customHeight="1" thickTop="1" thickBot="1">
      <c r="B51" s="413" t="s">
        <v>35</v>
      </c>
      <c r="C51" s="413"/>
      <c r="D51" s="413"/>
      <c r="E51" s="413"/>
      <c r="F51" s="413"/>
      <c r="G51" s="413"/>
      <c r="H51" s="413"/>
      <c r="I51" s="413"/>
      <c r="J51" s="413"/>
      <c r="K51" s="414" t="s">
        <v>133</v>
      </c>
      <c r="L51" s="414"/>
      <c r="M51" s="414"/>
      <c r="N51" s="414"/>
      <c r="O51" s="414"/>
      <c r="P51" s="414"/>
      <c r="Q51" s="414"/>
      <c r="R51" s="414"/>
      <c r="S51" s="414"/>
      <c r="T51" s="413"/>
      <c r="U51" s="413"/>
      <c r="V51" s="413"/>
      <c r="W51" s="413"/>
      <c r="X51" s="413"/>
      <c r="Y51" s="413"/>
      <c r="Z51" s="413"/>
      <c r="AA51" s="413"/>
      <c r="AB51" s="413"/>
      <c r="AC51" s="413"/>
      <c r="AD51" s="413"/>
      <c r="AE51" s="413"/>
      <c r="AF51" s="413"/>
      <c r="AG51" s="413"/>
      <c r="AH51" s="413"/>
      <c r="AI51" s="413"/>
      <c r="AJ51" s="413"/>
      <c r="AK51" s="413"/>
      <c r="AL51" s="413"/>
      <c r="AM51" s="413"/>
      <c r="AN51" s="413"/>
      <c r="AO51" s="413"/>
      <c r="AP51" s="341"/>
      <c r="AQ51" s="342"/>
      <c r="AR51" s="342"/>
      <c r="AS51" s="342"/>
      <c r="AT51" s="342"/>
      <c r="AU51" s="342"/>
      <c r="AV51" s="343"/>
      <c r="AW51" s="413"/>
      <c r="AX51" s="413"/>
      <c r="AY51" s="413"/>
      <c r="AZ51" s="341" t="s">
        <v>181</v>
      </c>
      <c r="BA51" s="342"/>
      <c r="BB51" s="342"/>
      <c r="BC51" s="342"/>
      <c r="BD51" s="342"/>
      <c r="BE51" s="343"/>
      <c r="BF51" s="416">
        <f>IFERROR(BF48+B279,"-")</f>
        <v>148</v>
      </c>
      <c r="BG51" s="417"/>
      <c r="BH51" s="407" t="str">
        <f>IFERROR(BF51/(N231*0.06),"-")</f>
        <v>-</v>
      </c>
      <c r="BI51" s="408"/>
    </row>
    <row r="52" spans="2:64" ht="15" customHeight="1" thickTop="1" thickBot="1">
      <c r="B52" s="413"/>
      <c r="C52" s="413"/>
      <c r="D52" s="413"/>
      <c r="E52" s="413"/>
      <c r="F52" s="413"/>
      <c r="G52" s="413"/>
      <c r="H52" s="413"/>
      <c r="I52" s="413"/>
      <c r="J52" s="413"/>
      <c r="K52" s="414"/>
      <c r="L52" s="414"/>
      <c r="M52" s="414"/>
      <c r="N52" s="414"/>
      <c r="O52" s="414"/>
      <c r="P52" s="414"/>
      <c r="Q52" s="414"/>
      <c r="R52" s="414"/>
      <c r="S52" s="414"/>
      <c r="T52" s="413"/>
      <c r="U52" s="413"/>
      <c r="V52" s="413"/>
      <c r="W52" s="413"/>
      <c r="X52" s="413"/>
      <c r="Y52" s="413"/>
      <c r="Z52" s="413"/>
      <c r="AA52" s="413"/>
      <c r="AB52" s="413"/>
      <c r="AC52" s="413"/>
      <c r="AD52" s="413"/>
      <c r="AE52" s="413"/>
      <c r="AF52" s="413"/>
      <c r="AG52" s="413"/>
      <c r="AH52" s="413"/>
      <c r="AI52" s="413"/>
      <c r="AJ52" s="413"/>
      <c r="AK52" s="413"/>
      <c r="AL52" s="413"/>
      <c r="AM52" s="413"/>
      <c r="AN52" s="413"/>
      <c r="AO52" s="413"/>
      <c r="AP52" s="344"/>
      <c r="AQ52" s="345"/>
      <c r="AR52" s="345"/>
      <c r="AS52" s="345"/>
      <c r="AT52" s="345"/>
      <c r="AU52" s="345"/>
      <c r="AV52" s="346"/>
      <c r="AW52" s="413"/>
      <c r="AX52" s="413"/>
      <c r="AY52" s="413"/>
      <c r="AZ52" s="344"/>
      <c r="BA52" s="345"/>
      <c r="BB52" s="345"/>
      <c r="BC52" s="345"/>
      <c r="BD52" s="345"/>
      <c r="BE52" s="346"/>
      <c r="BF52" s="418"/>
      <c r="BG52" s="419"/>
      <c r="BH52" s="409"/>
      <c r="BI52" s="410"/>
    </row>
    <row r="53" spans="2:64" ht="15" customHeight="1" thickTop="1" thickBot="1">
      <c r="B53" s="413"/>
      <c r="C53" s="413"/>
      <c r="D53" s="413"/>
      <c r="E53" s="413"/>
      <c r="F53" s="413"/>
      <c r="G53" s="413"/>
      <c r="H53" s="413"/>
      <c r="I53" s="413"/>
      <c r="J53" s="413"/>
      <c r="K53" s="414"/>
      <c r="L53" s="414"/>
      <c r="M53" s="414"/>
      <c r="N53" s="414"/>
      <c r="O53" s="414"/>
      <c r="P53" s="414"/>
      <c r="Q53" s="414"/>
      <c r="R53" s="414"/>
      <c r="S53" s="414"/>
      <c r="T53" s="413"/>
      <c r="U53" s="413"/>
      <c r="V53" s="413"/>
      <c r="W53" s="413"/>
      <c r="X53" s="413"/>
      <c r="Y53" s="413"/>
      <c r="Z53" s="413"/>
      <c r="AA53" s="413"/>
      <c r="AB53" s="413"/>
      <c r="AC53" s="413"/>
      <c r="AD53" s="413"/>
      <c r="AE53" s="413"/>
      <c r="AF53" s="413"/>
      <c r="AG53" s="413"/>
      <c r="AH53" s="413"/>
      <c r="AI53" s="413"/>
      <c r="AJ53" s="413"/>
      <c r="AK53" s="413"/>
      <c r="AL53" s="413"/>
      <c r="AM53" s="413"/>
      <c r="AN53" s="413"/>
      <c r="AO53" s="413"/>
      <c r="AP53" s="347"/>
      <c r="AQ53" s="348"/>
      <c r="AR53" s="348"/>
      <c r="AS53" s="348"/>
      <c r="AT53" s="348"/>
      <c r="AU53" s="348"/>
      <c r="AV53" s="349"/>
      <c r="AW53" s="413"/>
      <c r="AX53" s="413"/>
      <c r="AY53" s="413"/>
      <c r="AZ53" s="347"/>
      <c r="BA53" s="348"/>
      <c r="BB53" s="348"/>
      <c r="BC53" s="348"/>
      <c r="BD53" s="348"/>
      <c r="BE53" s="349"/>
      <c r="BF53" s="420"/>
      <c r="BG53" s="421"/>
      <c r="BH53" s="411"/>
      <c r="BI53" s="412"/>
    </row>
    <row r="54" spans="2:64" ht="15.75" customHeight="1" thickTop="1">
      <c r="B54" s="394" t="s">
        <v>36</v>
      </c>
      <c r="C54" s="395"/>
      <c r="D54" s="395"/>
      <c r="E54" s="395"/>
      <c r="F54" s="395"/>
      <c r="G54" s="395"/>
      <c r="H54" s="395"/>
      <c r="I54" s="395"/>
      <c r="J54" s="395"/>
      <c r="K54" s="395"/>
      <c r="L54" s="395"/>
      <c r="M54" s="395"/>
      <c r="N54" s="395"/>
      <c r="O54" s="395"/>
      <c r="P54" s="395"/>
      <c r="Q54" s="395"/>
      <c r="R54" s="395"/>
      <c r="S54" s="395"/>
      <c r="T54" s="395"/>
      <c r="U54" s="395"/>
      <c r="V54" s="395"/>
      <c r="W54" s="395"/>
      <c r="X54" s="395"/>
      <c r="Y54" s="395"/>
      <c r="Z54" s="395"/>
      <c r="AA54" s="395"/>
      <c r="AB54" s="395"/>
      <c r="AC54" s="395"/>
      <c r="AD54" s="395"/>
      <c r="AE54" s="395"/>
      <c r="AF54" s="395"/>
      <c r="AG54" s="395" t="s">
        <v>37</v>
      </c>
      <c r="AH54" s="395"/>
      <c r="AI54" s="395"/>
      <c r="AJ54" s="395"/>
      <c r="AK54" s="395"/>
      <c r="AL54" s="395"/>
      <c r="AM54" s="395"/>
      <c r="AN54" s="395"/>
      <c r="AO54" s="395"/>
      <c r="AP54" s="395"/>
      <c r="AQ54" s="395"/>
      <c r="AR54" s="395"/>
      <c r="AS54" s="395"/>
      <c r="AT54" s="395"/>
      <c r="AU54" s="395"/>
      <c r="AV54" s="395"/>
      <c r="AW54" s="395"/>
      <c r="AX54" s="395"/>
      <c r="AY54" s="395"/>
      <c r="AZ54" s="395"/>
      <c r="BA54" s="395"/>
      <c r="BB54" s="395"/>
      <c r="BC54" s="395"/>
      <c r="BD54" s="395"/>
      <c r="BE54" s="395"/>
      <c r="BF54" s="395"/>
      <c r="BG54" s="395"/>
      <c r="BH54" s="395"/>
      <c r="BI54" s="400"/>
    </row>
    <row r="55" spans="2:64" ht="15" customHeight="1">
      <c r="B55" s="396"/>
      <c r="C55" s="397"/>
      <c r="D55" s="397"/>
      <c r="E55" s="397"/>
      <c r="F55" s="397"/>
      <c r="G55" s="397"/>
      <c r="H55" s="397"/>
      <c r="I55" s="397"/>
      <c r="J55" s="397"/>
      <c r="K55" s="397"/>
      <c r="L55" s="397"/>
      <c r="M55" s="397"/>
      <c r="N55" s="397"/>
      <c r="O55" s="397"/>
      <c r="P55" s="397"/>
      <c r="Q55" s="397"/>
      <c r="R55" s="397"/>
      <c r="S55" s="397"/>
      <c r="T55" s="397"/>
      <c r="U55" s="397"/>
      <c r="V55" s="397"/>
      <c r="W55" s="397"/>
      <c r="X55" s="397"/>
      <c r="Y55" s="397"/>
      <c r="Z55" s="397"/>
      <c r="AA55" s="397"/>
      <c r="AB55" s="397"/>
      <c r="AC55" s="397"/>
      <c r="AD55" s="397"/>
      <c r="AE55" s="397"/>
      <c r="AF55" s="397"/>
      <c r="AG55" s="397"/>
      <c r="AH55" s="397"/>
      <c r="AI55" s="397"/>
      <c r="AJ55" s="397"/>
      <c r="AK55" s="397"/>
      <c r="AL55" s="397"/>
      <c r="AM55" s="397"/>
      <c r="AN55" s="397"/>
      <c r="AO55" s="397"/>
      <c r="AP55" s="397"/>
      <c r="AQ55" s="397"/>
      <c r="AR55" s="397"/>
      <c r="AS55" s="397"/>
      <c r="AT55" s="397"/>
      <c r="AU55" s="397"/>
      <c r="AV55" s="397"/>
      <c r="AW55" s="397"/>
      <c r="AX55" s="397"/>
      <c r="AY55" s="397"/>
      <c r="AZ55" s="397"/>
      <c r="BA55" s="397"/>
      <c r="BB55" s="397"/>
      <c r="BC55" s="397"/>
      <c r="BD55" s="397"/>
      <c r="BE55" s="397"/>
      <c r="BF55" s="397"/>
      <c r="BG55" s="397"/>
      <c r="BH55" s="397"/>
      <c r="BI55" s="401"/>
    </row>
    <row r="56" spans="2:64" ht="15" customHeight="1">
      <c r="B56" s="396"/>
      <c r="C56" s="397"/>
      <c r="D56" s="397"/>
      <c r="E56" s="397"/>
      <c r="F56" s="397"/>
      <c r="G56" s="397"/>
      <c r="H56" s="397"/>
      <c r="I56" s="397"/>
      <c r="J56" s="397"/>
      <c r="K56" s="397"/>
      <c r="L56" s="397"/>
      <c r="M56" s="397"/>
      <c r="N56" s="397"/>
      <c r="O56" s="397"/>
      <c r="P56" s="397"/>
      <c r="Q56" s="397"/>
      <c r="R56" s="397"/>
      <c r="S56" s="397"/>
      <c r="T56" s="397"/>
      <c r="U56" s="397"/>
      <c r="V56" s="397"/>
      <c r="W56" s="397"/>
      <c r="X56" s="397"/>
      <c r="Y56" s="397"/>
      <c r="Z56" s="397"/>
      <c r="AA56" s="397"/>
      <c r="AB56" s="397"/>
      <c r="AC56" s="397"/>
      <c r="AD56" s="397"/>
      <c r="AE56" s="397"/>
      <c r="AF56" s="397"/>
      <c r="AG56" s="397"/>
      <c r="AH56" s="397"/>
      <c r="AI56" s="397"/>
      <c r="AJ56" s="397"/>
      <c r="AK56" s="397"/>
      <c r="AL56" s="397"/>
      <c r="AM56" s="397"/>
      <c r="AN56" s="397"/>
      <c r="AO56" s="397"/>
      <c r="AP56" s="397"/>
      <c r="AQ56" s="397"/>
      <c r="AR56" s="397"/>
      <c r="AS56" s="397"/>
      <c r="AT56" s="397"/>
      <c r="AU56" s="397"/>
      <c r="AV56" s="397"/>
      <c r="AW56" s="397"/>
      <c r="AX56" s="397"/>
      <c r="AY56" s="397"/>
      <c r="AZ56" s="397"/>
      <c r="BA56" s="397"/>
      <c r="BB56" s="397"/>
      <c r="BC56" s="397"/>
      <c r="BD56" s="397"/>
      <c r="BE56" s="397"/>
      <c r="BF56" s="397"/>
      <c r="BG56" s="397"/>
      <c r="BH56" s="397"/>
      <c r="BI56" s="401"/>
    </row>
    <row r="57" spans="2:64" ht="15.75" customHeight="1" thickBot="1">
      <c r="B57" s="398"/>
      <c r="C57" s="399"/>
      <c r="D57" s="399"/>
      <c r="E57" s="399"/>
      <c r="F57" s="399"/>
      <c r="G57" s="399"/>
      <c r="H57" s="399"/>
      <c r="I57" s="399"/>
      <c r="J57" s="399"/>
      <c r="K57" s="399"/>
      <c r="L57" s="399"/>
      <c r="M57" s="399"/>
      <c r="N57" s="399"/>
      <c r="O57" s="399"/>
      <c r="P57" s="399"/>
      <c r="Q57" s="399"/>
      <c r="R57" s="399"/>
      <c r="S57" s="399"/>
      <c r="T57" s="399"/>
      <c r="U57" s="399"/>
      <c r="V57" s="399"/>
      <c r="W57" s="399"/>
      <c r="X57" s="399"/>
      <c r="Y57" s="399"/>
      <c r="Z57" s="399"/>
      <c r="AA57" s="399"/>
      <c r="AB57" s="399"/>
      <c r="AC57" s="399"/>
      <c r="AD57" s="399"/>
      <c r="AE57" s="399"/>
      <c r="AF57" s="399"/>
      <c r="AG57" s="399"/>
      <c r="AH57" s="399"/>
      <c r="AI57" s="399"/>
      <c r="AJ57" s="399"/>
      <c r="AK57" s="399"/>
      <c r="AL57" s="399"/>
      <c r="AM57" s="399"/>
      <c r="AN57" s="399"/>
      <c r="AO57" s="399"/>
      <c r="AP57" s="399"/>
      <c r="AQ57" s="399"/>
      <c r="AR57" s="399"/>
      <c r="AS57" s="399"/>
      <c r="AT57" s="399"/>
      <c r="AU57" s="399"/>
      <c r="AV57" s="399"/>
      <c r="AW57" s="399"/>
      <c r="AX57" s="399"/>
      <c r="AY57" s="399"/>
      <c r="AZ57" s="399"/>
      <c r="BA57" s="399"/>
      <c r="BB57" s="399"/>
      <c r="BC57" s="399"/>
      <c r="BD57" s="399"/>
      <c r="BE57" s="399"/>
      <c r="BF57" s="399"/>
      <c r="BG57" s="399"/>
      <c r="BH57" s="399"/>
      <c r="BI57" s="402"/>
    </row>
    <row r="58" spans="2:64" ht="16.5" customHeight="1" thickTop="1" thickBot="1">
      <c r="B58" s="403" t="s">
        <v>182</v>
      </c>
      <c r="C58" s="403"/>
      <c r="D58" s="403"/>
      <c r="E58" s="403"/>
      <c r="F58" s="403"/>
      <c r="G58" s="403"/>
      <c r="H58" s="403"/>
      <c r="I58" s="403"/>
      <c r="J58" s="403"/>
      <c r="K58" s="403"/>
      <c r="L58" s="403"/>
      <c r="M58" s="403"/>
      <c r="N58" s="403"/>
      <c r="O58" s="403"/>
      <c r="P58" s="403"/>
      <c r="Q58" s="403"/>
      <c r="R58" s="403"/>
      <c r="S58" s="403"/>
      <c r="T58" s="403"/>
      <c r="U58" s="403"/>
      <c r="V58" s="403"/>
      <c r="W58" s="403"/>
      <c r="X58" s="403"/>
      <c r="Y58" s="403"/>
      <c r="Z58" s="403"/>
      <c r="AA58" s="403"/>
      <c r="AB58" s="403"/>
      <c r="AC58" s="403"/>
      <c r="AD58" s="403"/>
      <c r="AE58" s="403"/>
      <c r="AF58" s="403"/>
      <c r="AG58" s="403"/>
      <c r="AH58" s="403"/>
      <c r="AI58" s="403"/>
      <c r="AJ58" s="403"/>
      <c r="AK58" s="403"/>
      <c r="AL58" s="403"/>
      <c r="AM58" s="403"/>
      <c r="AN58" s="403"/>
      <c r="AO58" s="403"/>
      <c r="AP58" s="403"/>
      <c r="AQ58" s="403"/>
      <c r="AR58" s="403"/>
      <c r="AS58" s="403"/>
      <c r="AT58" s="403"/>
      <c r="AU58" s="403"/>
      <c r="AV58" s="403"/>
      <c r="AW58" s="403"/>
      <c r="AX58" s="403"/>
      <c r="AY58" s="403"/>
      <c r="AZ58" s="403"/>
      <c r="BA58" s="403"/>
      <c r="BB58" s="403"/>
      <c r="BC58" s="403"/>
      <c r="BD58" s="403"/>
      <c r="BE58" s="403"/>
      <c r="BF58" s="403"/>
      <c r="BG58" s="403"/>
      <c r="BH58" s="403"/>
      <c r="BI58" s="403"/>
    </row>
    <row r="59" spans="2:64" ht="16.5" customHeight="1" thickTop="1" thickBot="1">
      <c r="B59" s="404"/>
      <c r="C59" s="404"/>
      <c r="D59" s="404"/>
      <c r="E59" s="404"/>
      <c r="F59" s="404"/>
      <c r="G59" s="404"/>
      <c r="H59" s="404"/>
      <c r="I59" s="404"/>
      <c r="J59" s="404"/>
      <c r="K59" s="404"/>
      <c r="L59" s="404"/>
      <c r="M59" s="404"/>
      <c r="N59" s="404"/>
      <c r="O59" s="404"/>
      <c r="P59" s="404"/>
      <c r="Q59" s="404"/>
      <c r="R59" s="404"/>
      <c r="S59" s="404"/>
      <c r="T59" s="404"/>
      <c r="U59" s="404"/>
      <c r="V59" s="404"/>
      <c r="W59" s="404"/>
      <c r="X59" s="404"/>
      <c r="Y59" s="404"/>
      <c r="Z59" s="404"/>
      <c r="AA59" s="404"/>
      <c r="AB59" s="404"/>
      <c r="AC59" s="404"/>
      <c r="AD59" s="404"/>
      <c r="AE59" s="404"/>
      <c r="AF59" s="404"/>
      <c r="AG59" s="404"/>
      <c r="AH59" s="404"/>
      <c r="AI59" s="404"/>
      <c r="AJ59" s="404"/>
      <c r="AK59" s="404"/>
      <c r="AL59" s="404"/>
      <c r="AM59" s="404"/>
      <c r="AN59" s="404"/>
      <c r="AO59" s="404"/>
      <c r="AP59" s="404"/>
      <c r="AQ59" s="404"/>
      <c r="AR59" s="404"/>
      <c r="AS59" s="404"/>
      <c r="AT59" s="404"/>
      <c r="AU59" s="404"/>
      <c r="AV59" s="404"/>
      <c r="AW59" s="404"/>
      <c r="AX59" s="404"/>
      <c r="AY59" s="404"/>
      <c r="AZ59" s="404"/>
      <c r="BA59" s="404"/>
      <c r="BB59" s="404"/>
      <c r="BC59" s="404"/>
      <c r="BD59" s="404"/>
      <c r="BE59" s="404"/>
      <c r="BF59" s="404"/>
      <c r="BG59" s="404"/>
      <c r="BH59" s="404"/>
      <c r="BI59" s="404"/>
    </row>
    <row r="60" spans="2:64" ht="15" customHeight="1" thickTop="1" thickBot="1">
      <c r="B60" s="209" t="s">
        <v>38</v>
      </c>
      <c r="C60" s="210"/>
      <c r="D60" s="210"/>
      <c r="E60" s="210"/>
      <c r="F60" s="210"/>
      <c r="G60" s="210"/>
      <c r="H60" s="210"/>
      <c r="I60" s="210"/>
      <c r="J60" s="210"/>
      <c r="K60" s="210"/>
      <c r="L60" s="211"/>
      <c r="M60" s="405">
        <v>0.25</v>
      </c>
      <c r="N60" s="182"/>
      <c r="O60" s="182"/>
      <c r="P60" s="182"/>
      <c r="Q60" s="405">
        <v>0.45833333333333331</v>
      </c>
      <c r="R60" s="182"/>
      <c r="S60" s="182"/>
      <c r="T60" s="182"/>
      <c r="U60" s="405">
        <v>0.625</v>
      </c>
      <c r="V60" s="182"/>
      <c r="W60" s="182"/>
      <c r="X60" s="182"/>
      <c r="Y60" s="406" t="s">
        <v>131</v>
      </c>
      <c r="Z60" s="406"/>
      <c r="AA60" s="406"/>
      <c r="AB60" s="406"/>
      <c r="AC60" s="405" t="s">
        <v>39</v>
      </c>
      <c r="AD60" s="182"/>
      <c r="AE60" s="182"/>
      <c r="AF60" s="182"/>
      <c r="AG60" s="182" t="s">
        <v>40</v>
      </c>
      <c r="AH60" s="182"/>
      <c r="AI60" s="182"/>
      <c r="AJ60" s="182"/>
      <c r="AK60" s="182"/>
      <c r="AL60" s="182"/>
      <c r="AM60" s="182"/>
      <c r="AN60" s="182"/>
      <c r="AO60" s="182"/>
      <c r="AP60" s="182" t="s">
        <v>41</v>
      </c>
      <c r="AQ60" s="182"/>
      <c r="AR60" s="182"/>
      <c r="AS60" s="182"/>
      <c r="AT60" s="170" t="s">
        <v>42</v>
      </c>
      <c r="AU60" s="170"/>
      <c r="AV60" s="170"/>
      <c r="AW60" s="182" t="s">
        <v>43</v>
      </c>
      <c r="AX60" s="182"/>
      <c r="AY60" s="182"/>
      <c r="AZ60" s="182"/>
      <c r="BA60" s="182"/>
      <c r="BB60" s="182"/>
      <c r="BC60" s="58" t="s">
        <v>44</v>
      </c>
      <c r="BD60" s="60"/>
      <c r="BE60" s="387" t="s">
        <v>45</v>
      </c>
      <c r="BF60" s="388"/>
      <c r="BG60" s="182" t="s">
        <v>46</v>
      </c>
      <c r="BH60" s="182"/>
      <c r="BI60" s="182"/>
      <c r="BJ60" s="386" t="s">
        <v>255</v>
      </c>
      <c r="BK60" s="386"/>
      <c r="BL60" s="386"/>
    </row>
    <row r="61" spans="2:64" ht="15" customHeight="1" thickTop="1" thickBot="1">
      <c r="B61" s="212"/>
      <c r="C61" s="213"/>
      <c r="D61" s="213"/>
      <c r="E61" s="213"/>
      <c r="F61" s="213"/>
      <c r="G61" s="213"/>
      <c r="H61" s="213"/>
      <c r="I61" s="213"/>
      <c r="J61" s="213"/>
      <c r="K61" s="213"/>
      <c r="L61" s="214"/>
      <c r="M61" s="182"/>
      <c r="N61" s="182"/>
      <c r="O61" s="182"/>
      <c r="P61" s="182"/>
      <c r="Q61" s="182"/>
      <c r="R61" s="182"/>
      <c r="S61" s="182"/>
      <c r="T61" s="182"/>
      <c r="U61" s="182"/>
      <c r="V61" s="182"/>
      <c r="W61" s="182"/>
      <c r="X61" s="182"/>
      <c r="Y61" s="406"/>
      <c r="Z61" s="406"/>
      <c r="AA61" s="406"/>
      <c r="AB61" s="406"/>
      <c r="AC61" s="182"/>
      <c r="AD61" s="182"/>
      <c r="AE61" s="182"/>
      <c r="AF61" s="182"/>
      <c r="AG61" s="182"/>
      <c r="AH61" s="182"/>
      <c r="AI61" s="182"/>
      <c r="AJ61" s="182"/>
      <c r="AK61" s="182"/>
      <c r="AL61" s="182"/>
      <c r="AM61" s="182"/>
      <c r="AN61" s="182"/>
      <c r="AO61" s="182"/>
      <c r="AP61" s="182"/>
      <c r="AQ61" s="182"/>
      <c r="AR61" s="182"/>
      <c r="AS61" s="182"/>
      <c r="AT61" s="170"/>
      <c r="AU61" s="170"/>
      <c r="AV61" s="170"/>
      <c r="AW61" s="182"/>
      <c r="AX61" s="182"/>
      <c r="AY61" s="182"/>
      <c r="AZ61" s="182"/>
      <c r="BA61" s="182"/>
      <c r="BB61" s="182"/>
      <c r="BC61" s="61"/>
      <c r="BD61" s="63"/>
      <c r="BE61" s="389"/>
      <c r="BF61" s="390"/>
      <c r="BG61" s="182"/>
      <c r="BH61" s="182"/>
      <c r="BI61" s="182"/>
      <c r="BJ61" s="386"/>
      <c r="BK61" s="386"/>
      <c r="BL61" s="386"/>
    </row>
    <row r="62" spans="2:64" ht="15" customHeight="1" thickTop="1" thickBot="1">
      <c r="B62" s="215"/>
      <c r="C62" s="216"/>
      <c r="D62" s="216"/>
      <c r="E62" s="216"/>
      <c r="F62" s="216"/>
      <c r="G62" s="216"/>
      <c r="H62" s="216"/>
      <c r="I62" s="216"/>
      <c r="J62" s="216"/>
      <c r="K62" s="216"/>
      <c r="L62" s="217"/>
      <c r="M62" s="182"/>
      <c r="N62" s="182"/>
      <c r="O62" s="182"/>
      <c r="P62" s="182"/>
      <c r="Q62" s="182"/>
      <c r="R62" s="182"/>
      <c r="S62" s="182"/>
      <c r="T62" s="182"/>
      <c r="U62" s="182"/>
      <c r="V62" s="182"/>
      <c r="W62" s="182"/>
      <c r="X62" s="182"/>
      <c r="Y62" s="406"/>
      <c r="Z62" s="406"/>
      <c r="AA62" s="406"/>
      <c r="AB62" s="406"/>
      <c r="AC62" s="182"/>
      <c r="AD62" s="182"/>
      <c r="AE62" s="182"/>
      <c r="AF62" s="182"/>
      <c r="AG62" s="182"/>
      <c r="AH62" s="182"/>
      <c r="AI62" s="182"/>
      <c r="AJ62" s="182"/>
      <c r="AK62" s="182"/>
      <c r="AL62" s="182"/>
      <c r="AM62" s="182"/>
      <c r="AN62" s="182"/>
      <c r="AO62" s="182"/>
      <c r="AP62" s="182"/>
      <c r="AQ62" s="182"/>
      <c r="AR62" s="182"/>
      <c r="AS62" s="182"/>
      <c r="AT62" s="170"/>
      <c r="AU62" s="170"/>
      <c r="AV62" s="170"/>
      <c r="AW62" s="182"/>
      <c r="AX62" s="182"/>
      <c r="AY62" s="182"/>
      <c r="AZ62" s="182"/>
      <c r="BA62" s="182"/>
      <c r="BB62" s="182"/>
      <c r="BC62" s="61"/>
      <c r="BD62" s="63"/>
      <c r="BE62" s="389"/>
      <c r="BF62" s="390"/>
      <c r="BG62" s="182"/>
      <c r="BH62" s="182"/>
      <c r="BI62" s="182"/>
      <c r="BJ62" s="386"/>
      <c r="BK62" s="386"/>
      <c r="BL62" s="386"/>
    </row>
    <row r="63" spans="2:64" ht="15" customHeight="1" thickTop="1" thickBot="1">
      <c r="B63" s="209" t="s">
        <v>47</v>
      </c>
      <c r="C63" s="210"/>
      <c r="D63" s="210"/>
      <c r="E63" s="210"/>
      <c r="F63" s="210"/>
      <c r="G63" s="210"/>
      <c r="H63" s="210"/>
      <c r="I63" s="210"/>
      <c r="J63" s="210"/>
      <c r="K63" s="210"/>
      <c r="L63" s="211"/>
      <c r="M63" s="194" t="s">
        <v>183</v>
      </c>
      <c r="N63" s="219"/>
      <c r="O63" s="219"/>
      <c r="P63" s="195"/>
      <c r="Q63" s="194" t="s">
        <v>183</v>
      </c>
      <c r="R63" s="219"/>
      <c r="S63" s="219"/>
      <c r="T63" s="195"/>
      <c r="U63" s="194" t="s">
        <v>183</v>
      </c>
      <c r="V63" s="219"/>
      <c r="W63" s="219"/>
      <c r="X63" s="195"/>
      <c r="Y63" s="194" t="s">
        <v>183</v>
      </c>
      <c r="Z63" s="219"/>
      <c r="AA63" s="219"/>
      <c r="AB63" s="195"/>
      <c r="AC63" s="188" t="s">
        <v>129</v>
      </c>
      <c r="AD63" s="241"/>
      <c r="AE63" s="241"/>
      <c r="AF63" s="189"/>
      <c r="AG63" s="182"/>
      <c r="AH63" s="182"/>
      <c r="AI63" s="182"/>
      <c r="AJ63" s="182"/>
      <c r="AK63" s="182"/>
      <c r="AL63" s="182"/>
      <c r="AM63" s="182"/>
      <c r="AN63" s="182"/>
      <c r="AO63" s="182"/>
      <c r="AP63" s="182"/>
      <c r="AQ63" s="182"/>
      <c r="AR63" s="182"/>
      <c r="AS63" s="182"/>
      <c r="AT63" s="170"/>
      <c r="AU63" s="170"/>
      <c r="AV63" s="170"/>
      <c r="AW63" s="182" t="s">
        <v>48</v>
      </c>
      <c r="AX63" s="182"/>
      <c r="AY63" s="182" t="s">
        <v>49</v>
      </c>
      <c r="AZ63" s="182"/>
      <c r="BA63" s="182" t="s">
        <v>50</v>
      </c>
      <c r="BB63" s="182"/>
      <c r="BC63" s="61"/>
      <c r="BD63" s="63"/>
      <c r="BE63" s="389"/>
      <c r="BF63" s="390"/>
      <c r="BG63" s="182"/>
      <c r="BH63" s="182"/>
      <c r="BI63" s="182"/>
      <c r="BJ63" s="386"/>
      <c r="BK63" s="386"/>
      <c r="BL63" s="386"/>
    </row>
    <row r="64" spans="2:64" ht="15.75" customHeight="1" thickTop="1" thickBot="1">
      <c r="B64" s="212"/>
      <c r="C64" s="213"/>
      <c r="D64" s="213"/>
      <c r="E64" s="213"/>
      <c r="F64" s="213"/>
      <c r="G64" s="213"/>
      <c r="H64" s="213"/>
      <c r="I64" s="213"/>
      <c r="J64" s="213"/>
      <c r="K64" s="213"/>
      <c r="L64" s="214"/>
      <c r="M64" s="196"/>
      <c r="N64" s="220"/>
      <c r="O64" s="220"/>
      <c r="P64" s="197"/>
      <c r="Q64" s="196"/>
      <c r="R64" s="220"/>
      <c r="S64" s="220"/>
      <c r="T64" s="197"/>
      <c r="U64" s="196"/>
      <c r="V64" s="220"/>
      <c r="W64" s="220"/>
      <c r="X64" s="197"/>
      <c r="Y64" s="196"/>
      <c r="Z64" s="220"/>
      <c r="AA64" s="220"/>
      <c r="AB64" s="197"/>
      <c r="AC64" s="190"/>
      <c r="AD64" s="242"/>
      <c r="AE64" s="242"/>
      <c r="AF64" s="191"/>
      <c r="AG64" s="182"/>
      <c r="AH64" s="182"/>
      <c r="AI64" s="182"/>
      <c r="AJ64" s="182"/>
      <c r="AK64" s="182"/>
      <c r="AL64" s="182"/>
      <c r="AM64" s="182"/>
      <c r="AN64" s="182"/>
      <c r="AO64" s="182"/>
      <c r="AP64" s="182"/>
      <c r="AQ64" s="182"/>
      <c r="AR64" s="182"/>
      <c r="AS64" s="182"/>
      <c r="AT64" s="170"/>
      <c r="AU64" s="170"/>
      <c r="AV64" s="170"/>
      <c r="AW64" s="182"/>
      <c r="AX64" s="182"/>
      <c r="AY64" s="182"/>
      <c r="AZ64" s="182"/>
      <c r="BA64" s="182"/>
      <c r="BB64" s="182"/>
      <c r="BC64" s="61"/>
      <c r="BD64" s="63"/>
      <c r="BE64" s="389"/>
      <c r="BF64" s="390"/>
      <c r="BG64" s="182"/>
      <c r="BH64" s="182"/>
      <c r="BI64" s="393"/>
      <c r="BJ64" s="386"/>
      <c r="BK64" s="386"/>
      <c r="BL64" s="386"/>
    </row>
    <row r="65" spans="2:66" ht="15" customHeight="1" thickTop="1" thickBot="1">
      <c r="B65" s="215"/>
      <c r="C65" s="216"/>
      <c r="D65" s="216"/>
      <c r="E65" s="216"/>
      <c r="F65" s="216"/>
      <c r="G65" s="216"/>
      <c r="H65" s="216"/>
      <c r="I65" s="216"/>
      <c r="J65" s="216"/>
      <c r="K65" s="216"/>
      <c r="L65" s="217"/>
      <c r="M65" s="198"/>
      <c r="N65" s="221"/>
      <c r="O65" s="221"/>
      <c r="P65" s="199"/>
      <c r="Q65" s="198"/>
      <c r="R65" s="221"/>
      <c r="S65" s="221"/>
      <c r="T65" s="199"/>
      <c r="U65" s="198"/>
      <c r="V65" s="221"/>
      <c r="W65" s="221"/>
      <c r="X65" s="199"/>
      <c r="Y65" s="198"/>
      <c r="Z65" s="221"/>
      <c r="AA65" s="221"/>
      <c r="AB65" s="199"/>
      <c r="AC65" s="192"/>
      <c r="AD65" s="243"/>
      <c r="AE65" s="243"/>
      <c r="AF65" s="193"/>
      <c r="AG65" s="182"/>
      <c r="AH65" s="182"/>
      <c r="AI65" s="182"/>
      <c r="AJ65" s="182"/>
      <c r="AK65" s="182"/>
      <c r="AL65" s="182"/>
      <c r="AM65" s="182"/>
      <c r="AN65" s="182"/>
      <c r="AO65" s="182"/>
      <c r="AP65" s="182"/>
      <c r="AQ65" s="182"/>
      <c r="AR65" s="182"/>
      <c r="AS65" s="182"/>
      <c r="AT65" s="170"/>
      <c r="AU65" s="170"/>
      <c r="AV65" s="170"/>
      <c r="AW65" s="182"/>
      <c r="AX65" s="182"/>
      <c r="AY65" s="182"/>
      <c r="AZ65" s="182"/>
      <c r="BA65" s="182"/>
      <c r="BB65" s="182"/>
      <c r="BC65" s="64"/>
      <c r="BD65" s="66"/>
      <c r="BE65" s="391"/>
      <c r="BF65" s="392"/>
      <c r="BG65" s="182"/>
      <c r="BH65" s="182"/>
      <c r="BI65" s="393"/>
      <c r="BJ65" s="386"/>
      <c r="BK65" s="386"/>
      <c r="BL65" s="386"/>
      <c r="BN65" s="2"/>
    </row>
    <row r="66" spans="2:66" ht="15" customHeight="1" thickTop="1">
      <c r="B66" s="209" t="s">
        <v>138</v>
      </c>
      <c r="C66" s="210"/>
      <c r="D66" s="210"/>
      <c r="E66" s="210"/>
      <c r="F66" s="210"/>
      <c r="G66" s="210"/>
      <c r="H66" s="210"/>
      <c r="I66" s="210"/>
      <c r="J66" s="210"/>
      <c r="K66" s="210"/>
      <c r="L66" s="211"/>
      <c r="M66" s="497">
        <v>1066</v>
      </c>
      <c r="N66" s="498"/>
      <c r="O66" s="498"/>
      <c r="P66" s="499"/>
      <c r="Q66" s="194">
        <v>1066</v>
      </c>
      <c r="R66" s="219"/>
      <c r="S66" s="219"/>
      <c r="T66" s="195"/>
      <c r="U66" s="194">
        <v>1066</v>
      </c>
      <c r="V66" s="219"/>
      <c r="W66" s="219"/>
      <c r="X66" s="195"/>
      <c r="Y66" s="194">
        <v>1066</v>
      </c>
      <c r="Z66" s="219"/>
      <c r="AA66" s="219"/>
      <c r="AB66" s="195"/>
      <c r="AC66" s="188" t="s">
        <v>129</v>
      </c>
      <c r="AD66" s="241"/>
      <c r="AE66" s="241"/>
      <c r="AF66" s="189"/>
      <c r="AG66" s="323" t="s">
        <v>254</v>
      </c>
      <c r="AH66" s="324"/>
      <c r="AI66" s="324"/>
      <c r="AJ66" s="324"/>
      <c r="AK66" s="324"/>
      <c r="AL66" s="324"/>
      <c r="AM66" s="324"/>
      <c r="AN66" s="324"/>
      <c r="AO66" s="325"/>
      <c r="AP66" s="200" t="s">
        <v>128</v>
      </c>
      <c r="AQ66" s="206"/>
      <c r="AR66" s="206"/>
      <c r="AS66" s="201"/>
      <c r="AT66" s="200">
        <f>'20.02'!AT66+AY66</f>
        <v>33</v>
      </c>
      <c r="AU66" s="206"/>
      <c r="AV66" s="201"/>
      <c r="AW66" s="188">
        <f>'20.02'!BG66</f>
        <v>11</v>
      </c>
      <c r="AX66" s="189"/>
      <c r="AY66" s="188"/>
      <c r="AZ66" s="189"/>
      <c r="BA66" s="200"/>
      <c r="BB66" s="201"/>
      <c r="BC66" s="269">
        <f>'20.02'!BC66+BA66</f>
        <v>11</v>
      </c>
      <c r="BD66" s="270"/>
      <c r="BE66" s="200">
        <f>'20.02'!BE66+BA66</f>
        <v>22</v>
      </c>
      <c r="BF66" s="201"/>
      <c r="BG66" s="200">
        <f>AT66-BE66</f>
        <v>11</v>
      </c>
      <c r="BH66" s="206"/>
      <c r="BI66" s="201"/>
      <c r="BJ66" s="254">
        <f>((LEFT(AP66,FIND(" ",AP66)-1)*BC66)/$S$279)</f>
        <v>84.615384615384613</v>
      </c>
      <c r="BK66" s="255"/>
      <c r="BL66" s="256"/>
      <c r="BN66" s="2"/>
    </row>
    <row r="67" spans="2:66" ht="15" customHeight="1">
      <c r="B67" s="212"/>
      <c r="C67" s="213"/>
      <c r="D67" s="213"/>
      <c r="E67" s="213"/>
      <c r="F67" s="213"/>
      <c r="G67" s="213"/>
      <c r="H67" s="213"/>
      <c r="I67" s="213"/>
      <c r="J67" s="213"/>
      <c r="K67" s="213"/>
      <c r="L67" s="214"/>
      <c r="M67" s="500"/>
      <c r="N67" s="501"/>
      <c r="O67" s="501"/>
      <c r="P67" s="502"/>
      <c r="Q67" s="196"/>
      <c r="R67" s="220"/>
      <c r="S67" s="220"/>
      <c r="T67" s="197"/>
      <c r="U67" s="196"/>
      <c r="V67" s="220"/>
      <c r="W67" s="220"/>
      <c r="X67" s="197"/>
      <c r="Y67" s="196"/>
      <c r="Z67" s="220"/>
      <c r="AA67" s="220"/>
      <c r="AB67" s="197"/>
      <c r="AC67" s="190"/>
      <c r="AD67" s="242"/>
      <c r="AE67" s="242"/>
      <c r="AF67" s="191"/>
      <c r="AG67" s="326"/>
      <c r="AH67" s="327"/>
      <c r="AI67" s="327"/>
      <c r="AJ67" s="327"/>
      <c r="AK67" s="327"/>
      <c r="AL67" s="327"/>
      <c r="AM67" s="327"/>
      <c r="AN67" s="327"/>
      <c r="AO67" s="328"/>
      <c r="AP67" s="202"/>
      <c r="AQ67" s="207"/>
      <c r="AR67" s="207"/>
      <c r="AS67" s="203"/>
      <c r="AT67" s="202"/>
      <c r="AU67" s="207"/>
      <c r="AV67" s="203"/>
      <c r="AW67" s="190"/>
      <c r="AX67" s="191"/>
      <c r="AY67" s="190"/>
      <c r="AZ67" s="191"/>
      <c r="BA67" s="202"/>
      <c r="BB67" s="203"/>
      <c r="BC67" s="271"/>
      <c r="BD67" s="272"/>
      <c r="BE67" s="202"/>
      <c r="BF67" s="203"/>
      <c r="BG67" s="202"/>
      <c r="BH67" s="207"/>
      <c r="BI67" s="203"/>
      <c r="BJ67" s="257"/>
      <c r="BK67" s="258"/>
      <c r="BL67" s="259"/>
      <c r="BN67" s="2"/>
    </row>
    <row r="68" spans="2:66" ht="15" customHeight="1" thickBot="1">
      <c r="B68" s="215"/>
      <c r="C68" s="216"/>
      <c r="D68" s="216"/>
      <c r="E68" s="216"/>
      <c r="F68" s="216"/>
      <c r="G68" s="216"/>
      <c r="H68" s="216"/>
      <c r="I68" s="216"/>
      <c r="J68" s="216"/>
      <c r="K68" s="216"/>
      <c r="L68" s="217"/>
      <c r="M68" s="503"/>
      <c r="N68" s="504"/>
      <c r="O68" s="504"/>
      <c r="P68" s="505"/>
      <c r="Q68" s="198"/>
      <c r="R68" s="221"/>
      <c r="S68" s="221"/>
      <c r="T68" s="199"/>
      <c r="U68" s="198"/>
      <c r="V68" s="221"/>
      <c r="W68" s="221"/>
      <c r="X68" s="199"/>
      <c r="Y68" s="198"/>
      <c r="Z68" s="221"/>
      <c r="AA68" s="221"/>
      <c r="AB68" s="199"/>
      <c r="AC68" s="192"/>
      <c r="AD68" s="243"/>
      <c r="AE68" s="243"/>
      <c r="AF68" s="193"/>
      <c r="AG68" s="329"/>
      <c r="AH68" s="330"/>
      <c r="AI68" s="330"/>
      <c r="AJ68" s="330"/>
      <c r="AK68" s="330"/>
      <c r="AL68" s="330"/>
      <c r="AM68" s="330"/>
      <c r="AN68" s="330"/>
      <c r="AO68" s="331"/>
      <c r="AP68" s="204"/>
      <c r="AQ68" s="208"/>
      <c r="AR68" s="208"/>
      <c r="AS68" s="205"/>
      <c r="AT68" s="204"/>
      <c r="AU68" s="208"/>
      <c r="AV68" s="205"/>
      <c r="AW68" s="192"/>
      <c r="AX68" s="193"/>
      <c r="AY68" s="192"/>
      <c r="AZ68" s="193"/>
      <c r="BA68" s="204"/>
      <c r="BB68" s="205"/>
      <c r="BC68" s="273"/>
      <c r="BD68" s="274"/>
      <c r="BE68" s="204"/>
      <c r="BF68" s="205"/>
      <c r="BG68" s="204"/>
      <c r="BH68" s="208"/>
      <c r="BI68" s="205"/>
      <c r="BJ68" s="260"/>
      <c r="BK68" s="261"/>
      <c r="BL68" s="262"/>
      <c r="BN68" s="2"/>
    </row>
    <row r="69" spans="2:66" ht="15" customHeight="1" thickTop="1">
      <c r="B69" s="341" t="s">
        <v>53</v>
      </c>
      <c r="C69" s="342"/>
      <c r="D69" s="342"/>
      <c r="E69" s="342"/>
      <c r="F69" s="342"/>
      <c r="G69" s="342"/>
      <c r="H69" s="342"/>
      <c r="I69" s="342"/>
      <c r="J69" s="342"/>
      <c r="K69" s="342"/>
      <c r="L69" s="343"/>
      <c r="M69" s="660" t="s">
        <v>339</v>
      </c>
      <c r="N69" s="661"/>
      <c r="O69" s="661"/>
      <c r="P69" s="662"/>
      <c r="Q69" s="660" t="s">
        <v>339</v>
      </c>
      <c r="R69" s="661"/>
      <c r="S69" s="661"/>
      <c r="T69" s="662"/>
      <c r="U69" s="660" t="s">
        <v>339</v>
      </c>
      <c r="V69" s="661"/>
      <c r="W69" s="661"/>
      <c r="X69" s="662"/>
      <c r="Y69" s="660" t="s">
        <v>339</v>
      </c>
      <c r="Z69" s="661"/>
      <c r="AA69" s="661"/>
      <c r="AB69" s="662"/>
      <c r="AC69" s="669" t="s">
        <v>339</v>
      </c>
      <c r="AD69" s="670"/>
      <c r="AE69" s="670"/>
      <c r="AF69" s="671"/>
      <c r="AG69" s="323" t="s">
        <v>162</v>
      </c>
      <c r="AH69" s="324"/>
      <c r="AI69" s="324"/>
      <c r="AJ69" s="324"/>
      <c r="AK69" s="324"/>
      <c r="AL69" s="324"/>
      <c r="AM69" s="324"/>
      <c r="AN69" s="324"/>
      <c r="AO69" s="325"/>
      <c r="AP69" s="269" t="s">
        <v>128</v>
      </c>
      <c r="AQ69" s="275"/>
      <c r="AR69" s="275"/>
      <c r="AS69" s="270"/>
      <c r="AT69" s="200">
        <f>'20.02'!AT69+AY69</f>
        <v>4</v>
      </c>
      <c r="AU69" s="206"/>
      <c r="AV69" s="201"/>
      <c r="AW69" s="188">
        <f>'20.02'!BG69</f>
        <v>4</v>
      </c>
      <c r="AX69" s="189"/>
      <c r="AY69" s="188"/>
      <c r="AZ69" s="189"/>
      <c r="BA69" s="200"/>
      <c r="BB69" s="201"/>
      <c r="BC69" s="269">
        <f>'20.02'!BC69+BA69</f>
        <v>0</v>
      </c>
      <c r="BD69" s="270"/>
      <c r="BE69" s="200">
        <f>'20.02'!BE69+BA69</f>
        <v>0</v>
      </c>
      <c r="BF69" s="201"/>
      <c r="BG69" s="200">
        <f>AT69-BE69</f>
        <v>4</v>
      </c>
      <c r="BH69" s="206"/>
      <c r="BI69" s="201"/>
      <c r="BJ69" s="254">
        <f>((LEFT(AP69,FIND(" ",AP69)-1)*BC69)/$S$279)</f>
        <v>0</v>
      </c>
      <c r="BK69" s="255"/>
      <c r="BL69" s="256"/>
      <c r="BM69" s="1"/>
      <c r="BN69" s="2"/>
    </row>
    <row r="70" spans="2:66" ht="15.75" customHeight="1">
      <c r="B70" s="344"/>
      <c r="C70" s="345"/>
      <c r="D70" s="345"/>
      <c r="E70" s="345"/>
      <c r="F70" s="345"/>
      <c r="G70" s="345"/>
      <c r="H70" s="345"/>
      <c r="I70" s="345"/>
      <c r="J70" s="345"/>
      <c r="K70" s="345"/>
      <c r="L70" s="346"/>
      <c r="M70" s="663"/>
      <c r="N70" s="664"/>
      <c r="O70" s="664"/>
      <c r="P70" s="665"/>
      <c r="Q70" s="663"/>
      <c r="R70" s="664"/>
      <c r="S70" s="664"/>
      <c r="T70" s="665"/>
      <c r="U70" s="663"/>
      <c r="V70" s="664"/>
      <c r="W70" s="664"/>
      <c r="X70" s="665"/>
      <c r="Y70" s="663"/>
      <c r="Z70" s="664"/>
      <c r="AA70" s="664"/>
      <c r="AB70" s="665"/>
      <c r="AC70" s="672"/>
      <c r="AD70" s="673"/>
      <c r="AE70" s="673"/>
      <c r="AF70" s="674"/>
      <c r="AG70" s="326"/>
      <c r="AH70" s="327"/>
      <c r="AI70" s="327"/>
      <c r="AJ70" s="327"/>
      <c r="AK70" s="327"/>
      <c r="AL70" s="327"/>
      <c r="AM70" s="327"/>
      <c r="AN70" s="327"/>
      <c r="AO70" s="328"/>
      <c r="AP70" s="271"/>
      <c r="AQ70" s="276"/>
      <c r="AR70" s="276"/>
      <c r="AS70" s="272"/>
      <c r="AT70" s="202"/>
      <c r="AU70" s="207"/>
      <c r="AV70" s="203"/>
      <c r="AW70" s="190"/>
      <c r="AX70" s="191"/>
      <c r="AY70" s="190"/>
      <c r="AZ70" s="191"/>
      <c r="BA70" s="202"/>
      <c r="BB70" s="203"/>
      <c r="BC70" s="271"/>
      <c r="BD70" s="272"/>
      <c r="BE70" s="202"/>
      <c r="BF70" s="203"/>
      <c r="BG70" s="202"/>
      <c r="BH70" s="207"/>
      <c r="BI70" s="203"/>
      <c r="BJ70" s="257"/>
      <c r="BK70" s="258"/>
      <c r="BL70" s="259"/>
      <c r="BM70" s="1"/>
      <c r="BN70" s="2"/>
    </row>
    <row r="71" spans="2:66" ht="15" customHeight="1" thickBot="1">
      <c r="B71" s="347"/>
      <c r="C71" s="348"/>
      <c r="D71" s="348"/>
      <c r="E71" s="348"/>
      <c r="F71" s="348"/>
      <c r="G71" s="348"/>
      <c r="H71" s="348"/>
      <c r="I71" s="348"/>
      <c r="J71" s="348"/>
      <c r="K71" s="348"/>
      <c r="L71" s="349"/>
      <c r="M71" s="666"/>
      <c r="N71" s="667"/>
      <c r="O71" s="667"/>
      <c r="P71" s="668"/>
      <c r="Q71" s="666"/>
      <c r="R71" s="667"/>
      <c r="S71" s="667"/>
      <c r="T71" s="668"/>
      <c r="U71" s="666"/>
      <c r="V71" s="667"/>
      <c r="W71" s="667"/>
      <c r="X71" s="668"/>
      <c r="Y71" s="666"/>
      <c r="Z71" s="667"/>
      <c r="AA71" s="667"/>
      <c r="AB71" s="668"/>
      <c r="AC71" s="675"/>
      <c r="AD71" s="676"/>
      <c r="AE71" s="676"/>
      <c r="AF71" s="677"/>
      <c r="AG71" s="329"/>
      <c r="AH71" s="330"/>
      <c r="AI71" s="330"/>
      <c r="AJ71" s="330"/>
      <c r="AK71" s="330"/>
      <c r="AL71" s="330"/>
      <c r="AM71" s="330"/>
      <c r="AN71" s="330"/>
      <c r="AO71" s="331"/>
      <c r="AP71" s="273"/>
      <c r="AQ71" s="277"/>
      <c r="AR71" s="277"/>
      <c r="AS71" s="274"/>
      <c r="AT71" s="204"/>
      <c r="AU71" s="208"/>
      <c r="AV71" s="205"/>
      <c r="AW71" s="192"/>
      <c r="AX71" s="193"/>
      <c r="AY71" s="192"/>
      <c r="AZ71" s="193"/>
      <c r="BA71" s="204"/>
      <c r="BB71" s="205"/>
      <c r="BC71" s="273"/>
      <c r="BD71" s="274"/>
      <c r="BE71" s="204"/>
      <c r="BF71" s="205"/>
      <c r="BG71" s="204"/>
      <c r="BH71" s="208"/>
      <c r="BI71" s="205"/>
      <c r="BJ71" s="260"/>
      <c r="BK71" s="261"/>
      <c r="BL71" s="262"/>
      <c r="BM71" s="1"/>
      <c r="BN71" s="2"/>
    </row>
    <row r="72" spans="2:66" ht="15" customHeight="1" thickTop="1">
      <c r="B72" s="209" t="s">
        <v>253</v>
      </c>
      <c r="C72" s="210"/>
      <c r="D72" s="210"/>
      <c r="E72" s="210"/>
      <c r="F72" s="210"/>
      <c r="G72" s="210"/>
      <c r="H72" s="210"/>
      <c r="I72" s="210"/>
      <c r="J72" s="210"/>
      <c r="K72" s="210"/>
      <c r="L72" s="211"/>
      <c r="M72" s="194">
        <v>15</v>
      </c>
      <c r="N72" s="219"/>
      <c r="O72" s="219"/>
      <c r="P72" s="195"/>
      <c r="Q72" s="194">
        <v>15</v>
      </c>
      <c r="R72" s="219"/>
      <c r="S72" s="219"/>
      <c r="T72" s="195"/>
      <c r="U72" s="194">
        <v>15</v>
      </c>
      <c r="V72" s="219"/>
      <c r="W72" s="219"/>
      <c r="X72" s="195"/>
      <c r="Y72" s="194">
        <v>15</v>
      </c>
      <c r="Z72" s="219"/>
      <c r="AA72" s="219"/>
      <c r="AB72" s="195"/>
      <c r="AC72" s="188" t="s">
        <v>129</v>
      </c>
      <c r="AD72" s="241"/>
      <c r="AE72" s="241"/>
      <c r="AF72" s="189"/>
      <c r="AG72" s="323" t="s">
        <v>163</v>
      </c>
      <c r="AH72" s="324"/>
      <c r="AI72" s="324"/>
      <c r="AJ72" s="324"/>
      <c r="AK72" s="324"/>
      <c r="AL72" s="324"/>
      <c r="AM72" s="324"/>
      <c r="AN72" s="324"/>
      <c r="AO72" s="325"/>
      <c r="AP72" s="269" t="s">
        <v>128</v>
      </c>
      <c r="AQ72" s="275"/>
      <c r="AR72" s="275"/>
      <c r="AS72" s="270"/>
      <c r="AT72" s="200">
        <f>'20.02'!AT72+AY72</f>
        <v>6</v>
      </c>
      <c r="AU72" s="206"/>
      <c r="AV72" s="201"/>
      <c r="AW72" s="188">
        <f>'20.02'!BG72</f>
        <v>6</v>
      </c>
      <c r="AX72" s="189"/>
      <c r="AY72" s="593"/>
      <c r="AZ72" s="594"/>
      <c r="BA72" s="200"/>
      <c r="BB72" s="201"/>
      <c r="BC72" s="269">
        <f>'20.02'!BC72+BA72</f>
        <v>0</v>
      </c>
      <c r="BD72" s="270"/>
      <c r="BE72" s="200">
        <f>'20.02'!BE72+BA72</f>
        <v>0</v>
      </c>
      <c r="BF72" s="201"/>
      <c r="BG72" s="200">
        <f>AT72-BE72</f>
        <v>6</v>
      </c>
      <c r="BH72" s="206"/>
      <c r="BI72" s="201"/>
      <c r="BJ72" s="254">
        <f>((LEFT(AP72,FIND(" ",AP72)-1)*BC72)/$S$279)</f>
        <v>0</v>
      </c>
      <c r="BK72" s="255"/>
      <c r="BL72" s="256"/>
      <c r="BM72" s="1"/>
      <c r="BN72" s="2"/>
    </row>
    <row r="73" spans="2:66" ht="15" customHeight="1">
      <c r="B73" s="212"/>
      <c r="C73" s="213"/>
      <c r="D73" s="213"/>
      <c r="E73" s="213"/>
      <c r="F73" s="213"/>
      <c r="G73" s="213"/>
      <c r="H73" s="213"/>
      <c r="I73" s="213"/>
      <c r="J73" s="213"/>
      <c r="K73" s="213"/>
      <c r="L73" s="214"/>
      <c r="M73" s="196"/>
      <c r="N73" s="220"/>
      <c r="O73" s="220"/>
      <c r="P73" s="197"/>
      <c r="Q73" s="196"/>
      <c r="R73" s="220"/>
      <c r="S73" s="220"/>
      <c r="T73" s="197"/>
      <c r="U73" s="196"/>
      <c r="V73" s="220"/>
      <c r="W73" s="220"/>
      <c r="X73" s="197"/>
      <c r="Y73" s="196"/>
      <c r="Z73" s="220"/>
      <c r="AA73" s="220"/>
      <c r="AB73" s="197"/>
      <c r="AC73" s="190"/>
      <c r="AD73" s="242"/>
      <c r="AE73" s="242"/>
      <c r="AF73" s="191"/>
      <c r="AG73" s="326"/>
      <c r="AH73" s="327"/>
      <c r="AI73" s="327"/>
      <c r="AJ73" s="327"/>
      <c r="AK73" s="327"/>
      <c r="AL73" s="327"/>
      <c r="AM73" s="327"/>
      <c r="AN73" s="327"/>
      <c r="AO73" s="328"/>
      <c r="AP73" s="271"/>
      <c r="AQ73" s="276"/>
      <c r="AR73" s="276"/>
      <c r="AS73" s="272"/>
      <c r="AT73" s="202"/>
      <c r="AU73" s="207"/>
      <c r="AV73" s="203"/>
      <c r="AW73" s="190"/>
      <c r="AX73" s="191"/>
      <c r="AY73" s="595"/>
      <c r="AZ73" s="596"/>
      <c r="BA73" s="202"/>
      <c r="BB73" s="203"/>
      <c r="BC73" s="271"/>
      <c r="BD73" s="272"/>
      <c r="BE73" s="202"/>
      <c r="BF73" s="203"/>
      <c r="BG73" s="202"/>
      <c r="BH73" s="207"/>
      <c r="BI73" s="203"/>
      <c r="BJ73" s="257"/>
      <c r="BK73" s="258"/>
      <c r="BL73" s="259"/>
      <c r="BM73" s="1"/>
      <c r="BN73" s="2"/>
    </row>
    <row r="74" spans="2:66" ht="19.5" customHeight="1" thickBot="1">
      <c r="B74" s="215"/>
      <c r="C74" s="216"/>
      <c r="D74" s="216"/>
      <c r="E74" s="216"/>
      <c r="F74" s="216"/>
      <c r="G74" s="216"/>
      <c r="H74" s="216"/>
      <c r="I74" s="216"/>
      <c r="J74" s="216"/>
      <c r="K74" s="216"/>
      <c r="L74" s="217"/>
      <c r="M74" s="198"/>
      <c r="N74" s="221"/>
      <c r="O74" s="221"/>
      <c r="P74" s="199"/>
      <c r="Q74" s="198"/>
      <c r="R74" s="221"/>
      <c r="S74" s="221"/>
      <c r="T74" s="199"/>
      <c r="U74" s="198"/>
      <c r="V74" s="221"/>
      <c r="W74" s="221"/>
      <c r="X74" s="199"/>
      <c r="Y74" s="198"/>
      <c r="Z74" s="221"/>
      <c r="AA74" s="221"/>
      <c r="AB74" s="199"/>
      <c r="AC74" s="192"/>
      <c r="AD74" s="243"/>
      <c r="AE74" s="243"/>
      <c r="AF74" s="193"/>
      <c r="AG74" s="329"/>
      <c r="AH74" s="330"/>
      <c r="AI74" s="330"/>
      <c r="AJ74" s="330"/>
      <c r="AK74" s="330"/>
      <c r="AL74" s="330"/>
      <c r="AM74" s="330"/>
      <c r="AN74" s="330"/>
      <c r="AO74" s="331"/>
      <c r="AP74" s="273"/>
      <c r="AQ74" s="277"/>
      <c r="AR74" s="277"/>
      <c r="AS74" s="274"/>
      <c r="AT74" s="204"/>
      <c r="AU74" s="208"/>
      <c r="AV74" s="205"/>
      <c r="AW74" s="192"/>
      <c r="AX74" s="193"/>
      <c r="AY74" s="597"/>
      <c r="AZ74" s="598"/>
      <c r="BA74" s="204"/>
      <c r="BB74" s="205"/>
      <c r="BC74" s="273"/>
      <c r="BD74" s="274"/>
      <c r="BE74" s="204"/>
      <c r="BF74" s="205"/>
      <c r="BG74" s="204"/>
      <c r="BH74" s="208"/>
      <c r="BI74" s="205"/>
      <c r="BJ74" s="260"/>
      <c r="BK74" s="261"/>
      <c r="BL74" s="262"/>
      <c r="BM74" s="1"/>
      <c r="BN74" s="2"/>
    </row>
    <row r="75" spans="2:66" ht="15" customHeight="1" thickTop="1">
      <c r="B75" s="341" t="s">
        <v>252</v>
      </c>
      <c r="C75" s="342"/>
      <c r="D75" s="342"/>
      <c r="E75" s="342"/>
      <c r="F75" s="342"/>
      <c r="G75" s="342"/>
      <c r="H75" s="342"/>
      <c r="I75" s="342"/>
      <c r="J75" s="342"/>
      <c r="K75" s="342"/>
      <c r="L75" s="343"/>
      <c r="M75" s="350">
        <v>1.1599999999999999</v>
      </c>
      <c r="N75" s="351"/>
      <c r="O75" s="351"/>
      <c r="P75" s="352"/>
      <c r="Q75" s="350">
        <v>1.1599999999999999</v>
      </c>
      <c r="R75" s="219"/>
      <c r="S75" s="219"/>
      <c r="T75" s="195"/>
      <c r="U75" s="350">
        <v>1.1599999999999999</v>
      </c>
      <c r="V75" s="219"/>
      <c r="W75" s="219"/>
      <c r="X75" s="195"/>
      <c r="Y75" s="350">
        <v>1.1599999999999999</v>
      </c>
      <c r="Z75" s="219"/>
      <c r="AA75" s="219"/>
      <c r="AB75" s="195"/>
      <c r="AC75" s="296" t="s">
        <v>400</v>
      </c>
      <c r="AD75" s="297"/>
      <c r="AE75" s="297"/>
      <c r="AF75" s="298"/>
      <c r="AG75" s="323" t="s">
        <v>51</v>
      </c>
      <c r="AH75" s="324"/>
      <c r="AI75" s="324"/>
      <c r="AJ75" s="324"/>
      <c r="AK75" s="324"/>
      <c r="AL75" s="324"/>
      <c r="AM75" s="324"/>
      <c r="AN75" s="324"/>
      <c r="AO75" s="325"/>
      <c r="AP75" s="269" t="s">
        <v>52</v>
      </c>
      <c r="AQ75" s="275"/>
      <c r="AR75" s="275"/>
      <c r="AS75" s="270"/>
      <c r="AT75" s="200">
        <f>'20.02'!AT75+AY75</f>
        <v>61</v>
      </c>
      <c r="AU75" s="206"/>
      <c r="AV75" s="201"/>
      <c r="AW75" s="188">
        <f>'20.02'!BG75</f>
        <v>61</v>
      </c>
      <c r="AX75" s="189"/>
      <c r="AY75" s="188"/>
      <c r="AZ75" s="189"/>
      <c r="BA75" s="200"/>
      <c r="BB75" s="201"/>
      <c r="BC75" s="269">
        <f>'20.02'!BC75+BA75</f>
        <v>0</v>
      </c>
      <c r="BD75" s="270"/>
      <c r="BE75" s="200">
        <f>'20.02'!BE75+BA75</f>
        <v>0</v>
      </c>
      <c r="BF75" s="201"/>
      <c r="BG75" s="200">
        <f>AT75-BE75</f>
        <v>61</v>
      </c>
      <c r="BH75" s="206"/>
      <c r="BI75" s="201"/>
      <c r="BJ75" s="254">
        <f>((LEFT(AP75,FIND(" ",AP75)-1)*BC75)/$S$279)</f>
        <v>0</v>
      </c>
      <c r="BK75" s="255"/>
      <c r="BL75" s="256"/>
      <c r="BM75" s="1"/>
      <c r="BN75" s="2"/>
    </row>
    <row r="76" spans="2:66" ht="15" customHeight="1">
      <c r="B76" s="344"/>
      <c r="C76" s="345"/>
      <c r="D76" s="345"/>
      <c r="E76" s="345"/>
      <c r="F76" s="345"/>
      <c r="G76" s="345"/>
      <c r="H76" s="345"/>
      <c r="I76" s="345"/>
      <c r="J76" s="345"/>
      <c r="K76" s="345"/>
      <c r="L76" s="346"/>
      <c r="M76" s="353"/>
      <c r="N76" s="354"/>
      <c r="O76" s="354"/>
      <c r="P76" s="355"/>
      <c r="Q76" s="196"/>
      <c r="R76" s="220"/>
      <c r="S76" s="220"/>
      <c r="T76" s="197"/>
      <c r="U76" s="196"/>
      <c r="V76" s="220"/>
      <c r="W76" s="220"/>
      <c r="X76" s="197"/>
      <c r="Y76" s="196"/>
      <c r="Z76" s="220"/>
      <c r="AA76" s="220"/>
      <c r="AB76" s="197"/>
      <c r="AC76" s="299"/>
      <c r="AD76" s="300"/>
      <c r="AE76" s="300"/>
      <c r="AF76" s="301"/>
      <c r="AG76" s="326"/>
      <c r="AH76" s="327"/>
      <c r="AI76" s="327"/>
      <c r="AJ76" s="327"/>
      <c r="AK76" s="327"/>
      <c r="AL76" s="327"/>
      <c r="AM76" s="327"/>
      <c r="AN76" s="327"/>
      <c r="AO76" s="328"/>
      <c r="AP76" s="271"/>
      <c r="AQ76" s="276"/>
      <c r="AR76" s="276"/>
      <c r="AS76" s="272"/>
      <c r="AT76" s="202"/>
      <c r="AU76" s="207"/>
      <c r="AV76" s="203"/>
      <c r="AW76" s="190"/>
      <c r="AX76" s="191"/>
      <c r="AY76" s="190"/>
      <c r="AZ76" s="191"/>
      <c r="BA76" s="202"/>
      <c r="BB76" s="203"/>
      <c r="BC76" s="271"/>
      <c r="BD76" s="272"/>
      <c r="BE76" s="202"/>
      <c r="BF76" s="203"/>
      <c r="BG76" s="202"/>
      <c r="BH76" s="207"/>
      <c r="BI76" s="203"/>
      <c r="BJ76" s="257"/>
      <c r="BK76" s="258"/>
      <c r="BL76" s="259"/>
      <c r="BM76" s="1"/>
      <c r="BN76" s="2"/>
    </row>
    <row r="77" spans="2:66" ht="15" customHeight="1" thickBot="1">
      <c r="B77" s="347"/>
      <c r="C77" s="348"/>
      <c r="D77" s="348"/>
      <c r="E77" s="348"/>
      <c r="F77" s="348"/>
      <c r="G77" s="348"/>
      <c r="H77" s="348"/>
      <c r="I77" s="348"/>
      <c r="J77" s="348"/>
      <c r="K77" s="348"/>
      <c r="L77" s="349"/>
      <c r="M77" s="356"/>
      <c r="N77" s="357"/>
      <c r="O77" s="357"/>
      <c r="P77" s="358"/>
      <c r="Q77" s="198"/>
      <c r="R77" s="221"/>
      <c r="S77" s="221"/>
      <c r="T77" s="199"/>
      <c r="U77" s="198"/>
      <c r="V77" s="221"/>
      <c r="W77" s="221"/>
      <c r="X77" s="199"/>
      <c r="Y77" s="198"/>
      <c r="Z77" s="221"/>
      <c r="AA77" s="221"/>
      <c r="AB77" s="199"/>
      <c r="AC77" s="302"/>
      <c r="AD77" s="303"/>
      <c r="AE77" s="303"/>
      <c r="AF77" s="304"/>
      <c r="AG77" s="329"/>
      <c r="AH77" s="330"/>
      <c r="AI77" s="330"/>
      <c r="AJ77" s="330"/>
      <c r="AK77" s="330"/>
      <c r="AL77" s="330"/>
      <c r="AM77" s="330"/>
      <c r="AN77" s="330"/>
      <c r="AO77" s="331"/>
      <c r="AP77" s="273"/>
      <c r="AQ77" s="277"/>
      <c r="AR77" s="277"/>
      <c r="AS77" s="274"/>
      <c r="AT77" s="204"/>
      <c r="AU77" s="208"/>
      <c r="AV77" s="205"/>
      <c r="AW77" s="192"/>
      <c r="AX77" s="193"/>
      <c r="AY77" s="192"/>
      <c r="AZ77" s="193"/>
      <c r="BA77" s="204"/>
      <c r="BB77" s="205"/>
      <c r="BC77" s="273"/>
      <c r="BD77" s="274"/>
      <c r="BE77" s="204"/>
      <c r="BF77" s="205"/>
      <c r="BG77" s="204"/>
      <c r="BH77" s="208"/>
      <c r="BI77" s="205"/>
      <c r="BJ77" s="260"/>
      <c r="BK77" s="261"/>
      <c r="BL77" s="262"/>
      <c r="BM77" s="1"/>
      <c r="BN77" s="2"/>
    </row>
    <row r="78" spans="2:66" ht="15" customHeight="1" thickTop="1">
      <c r="B78" s="209" t="s">
        <v>251</v>
      </c>
      <c r="C78" s="210"/>
      <c r="D78" s="210"/>
      <c r="E78" s="210"/>
      <c r="F78" s="210"/>
      <c r="G78" s="210"/>
      <c r="H78" s="210"/>
      <c r="I78" s="210"/>
      <c r="J78" s="210"/>
      <c r="K78" s="210"/>
      <c r="L78" s="211"/>
      <c r="M78" s="575">
        <v>53</v>
      </c>
      <c r="N78" s="576"/>
      <c r="O78" s="576"/>
      <c r="P78" s="577"/>
      <c r="Q78" s="575">
        <v>53</v>
      </c>
      <c r="R78" s="576"/>
      <c r="S78" s="576"/>
      <c r="T78" s="577"/>
      <c r="U78" s="575">
        <v>53</v>
      </c>
      <c r="V78" s="576"/>
      <c r="W78" s="576"/>
      <c r="X78" s="577"/>
      <c r="Y78" s="575">
        <v>53</v>
      </c>
      <c r="Z78" s="576"/>
      <c r="AA78" s="576"/>
      <c r="AB78" s="577"/>
      <c r="AC78" s="49" t="s">
        <v>401</v>
      </c>
      <c r="AD78" s="50"/>
      <c r="AE78" s="50"/>
      <c r="AF78" s="51"/>
      <c r="AG78" s="323" t="s">
        <v>250</v>
      </c>
      <c r="AH78" s="324"/>
      <c r="AI78" s="324"/>
      <c r="AJ78" s="324"/>
      <c r="AK78" s="324"/>
      <c r="AL78" s="324"/>
      <c r="AM78" s="324"/>
      <c r="AN78" s="324"/>
      <c r="AO78" s="325"/>
      <c r="AP78" s="269" t="s">
        <v>143</v>
      </c>
      <c r="AQ78" s="275"/>
      <c r="AR78" s="275"/>
      <c r="AS78" s="270"/>
      <c r="AT78" s="200">
        <f>'20.02'!AT78+AY78</f>
        <v>45</v>
      </c>
      <c r="AU78" s="206"/>
      <c r="AV78" s="201"/>
      <c r="AW78" s="188">
        <f>'20.02'!BG78</f>
        <v>32</v>
      </c>
      <c r="AX78" s="189"/>
      <c r="AY78" s="188"/>
      <c r="AZ78" s="189"/>
      <c r="BA78" s="200"/>
      <c r="BB78" s="201"/>
      <c r="BC78" s="269">
        <f>'20.02'!BC78+BA78</f>
        <v>13</v>
      </c>
      <c r="BD78" s="270"/>
      <c r="BE78" s="200">
        <f>'20.02'!BE78+BA78</f>
        <v>13</v>
      </c>
      <c r="BF78" s="201"/>
      <c r="BG78" s="200">
        <f>AT78-BE78</f>
        <v>32</v>
      </c>
      <c r="BH78" s="206"/>
      <c r="BI78" s="201"/>
      <c r="BJ78" s="254">
        <f>((LEFT(AP78,FIND(" ",AP78)-1)*BC78)/$S$279)</f>
        <v>20.8</v>
      </c>
      <c r="BK78" s="255"/>
      <c r="BL78" s="256"/>
      <c r="BM78" s="1"/>
      <c r="BN78" s="2"/>
    </row>
    <row r="79" spans="2:66" ht="15" customHeight="1">
      <c r="B79" s="212"/>
      <c r="C79" s="213"/>
      <c r="D79" s="213"/>
      <c r="E79" s="213"/>
      <c r="F79" s="213"/>
      <c r="G79" s="213"/>
      <c r="H79" s="213"/>
      <c r="I79" s="213"/>
      <c r="J79" s="213"/>
      <c r="K79" s="213"/>
      <c r="L79" s="214"/>
      <c r="M79" s="578"/>
      <c r="N79" s="579"/>
      <c r="O79" s="579"/>
      <c r="P79" s="580"/>
      <c r="Q79" s="578"/>
      <c r="R79" s="579"/>
      <c r="S79" s="579"/>
      <c r="T79" s="580"/>
      <c r="U79" s="578"/>
      <c r="V79" s="579"/>
      <c r="W79" s="579"/>
      <c r="X79" s="580"/>
      <c r="Y79" s="578"/>
      <c r="Z79" s="579"/>
      <c r="AA79" s="579"/>
      <c r="AB79" s="580"/>
      <c r="AC79" s="52"/>
      <c r="AD79" s="53"/>
      <c r="AE79" s="53"/>
      <c r="AF79" s="54"/>
      <c r="AG79" s="326"/>
      <c r="AH79" s="327"/>
      <c r="AI79" s="327"/>
      <c r="AJ79" s="327"/>
      <c r="AK79" s="327"/>
      <c r="AL79" s="327"/>
      <c r="AM79" s="327"/>
      <c r="AN79" s="327"/>
      <c r="AO79" s="328"/>
      <c r="AP79" s="271"/>
      <c r="AQ79" s="276"/>
      <c r="AR79" s="276"/>
      <c r="AS79" s="272"/>
      <c r="AT79" s="202"/>
      <c r="AU79" s="207"/>
      <c r="AV79" s="203"/>
      <c r="AW79" s="190"/>
      <c r="AX79" s="191"/>
      <c r="AY79" s="190"/>
      <c r="AZ79" s="191"/>
      <c r="BA79" s="202"/>
      <c r="BB79" s="203"/>
      <c r="BC79" s="271"/>
      <c r="BD79" s="272"/>
      <c r="BE79" s="202"/>
      <c r="BF79" s="203"/>
      <c r="BG79" s="202"/>
      <c r="BH79" s="207"/>
      <c r="BI79" s="203"/>
      <c r="BJ79" s="257"/>
      <c r="BK79" s="258"/>
      <c r="BL79" s="259"/>
      <c r="BM79" s="1"/>
      <c r="BN79" s="2"/>
    </row>
    <row r="80" spans="2:66" ht="15" customHeight="1" thickBot="1">
      <c r="B80" s="215"/>
      <c r="C80" s="216"/>
      <c r="D80" s="216"/>
      <c r="E80" s="216"/>
      <c r="F80" s="216"/>
      <c r="G80" s="216"/>
      <c r="H80" s="216"/>
      <c r="I80" s="216"/>
      <c r="J80" s="216"/>
      <c r="K80" s="216"/>
      <c r="L80" s="217"/>
      <c r="M80" s="581"/>
      <c r="N80" s="582"/>
      <c r="O80" s="582"/>
      <c r="P80" s="583"/>
      <c r="Q80" s="581"/>
      <c r="R80" s="582"/>
      <c r="S80" s="582"/>
      <c r="T80" s="583"/>
      <c r="U80" s="581"/>
      <c r="V80" s="582"/>
      <c r="W80" s="582"/>
      <c r="X80" s="583"/>
      <c r="Y80" s="581"/>
      <c r="Z80" s="582"/>
      <c r="AA80" s="582"/>
      <c r="AB80" s="583"/>
      <c r="AC80" s="55"/>
      <c r="AD80" s="56"/>
      <c r="AE80" s="56"/>
      <c r="AF80" s="57"/>
      <c r="AG80" s="329"/>
      <c r="AH80" s="330"/>
      <c r="AI80" s="330"/>
      <c r="AJ80" s="330"/>
      <c r="AK80" s="330"/>
      <c r="AL80" s="330"/>
      <c r="AM80" s="330"/>
      <c r="AN80" s="330"/>
      <c r="AO80" s="331"/>
      <c r="AP80" s="273"/>
      <c r="AQ80" s="277"/>
      <c r="AR80" s="277"/>
      <c r="AS80" s="274"/>
      <c r="AT80" s="204"/>
      <c r="AU80" s="208"/>
      <c r="AV80" s="205"/>
      <c r="AW80" s="192"/>
      <c r="AX80" s="193"/>
      <c r="AY80" s="192"/>
      <c r="AZ80" s="193"/>
      <c r="BA80" s="204"/>
      <c r="BB80" s="205"/>
      <c r="BC80" s="273"/>
      <c r="BD80" s="274"/>
      <c r="BE80" s="204"/>
      <c r="BF80" s="205"/>
      <c r="BG80" s="204"/>
      <c r="BH80" s="208"/>
      <c r="BI80" s="205"/>
      <c r="BJ80" s="260"/>
      <c r="BK80" s="261"/>
      <c r="BL80" s="262"/>
      <c r="BM80" s="1"/>
      <c r="BN80" s="2"/>
    </row>
    <row r="81" spans="2:66" ht="15" customHeight="1" thickTop="1">
      <c r="B81" s="209" t="s">
        <v>54</v>
      </c>
      <c r="C81" s="210"/>
      <c r="D81" s="210"/>
      <c r="E81" s="210"/>
      <c r="F81" s="210"/>
      <c r="G81" s="210"/>
      <c r="H81" s="210"/>
      <c r="I81" s="210"/>
      <c r="J81" s="210"/>
      <c r="K81" s="210"/>
      <c r="L81" s="211"/>
      <c r="M81" s="194">
        <v>45</v>
      </c>
      <c r="N81" s="219"/>
      <c r="O81" s="219"/>
      <c r="P81" s="195"/>
      <c r="Q81" s="194">
        <v>45</v>
      </c>
      <c r="R81" s="219"/>
      <c r="S81" s="219"/>
      <c r="T81" s="195"/>
      <c r="U81" s="194">
        <v>45</v>
      </c>
      <c r="V81" s="219"/>
      <c r="W81" s="219"/>
      <c r="X81" s="195"/>
      <c r="Y81" s="194">
        <v>45</v>
      </c>
      <c r="Z81" s="219"/>
      <c r="AA81" s="219"/>
      <c r="AB81" s="195"/>
      <c r="AC81" s="188" t="s">
        <v>129</v>
      </c>
      <c r="AD81" s="241"/>
      <c r="AE81" s="241"/>
      <c r="AF81" s="189"/>
      <c r="AG81" s="323" t="s">
        <v>124</v>
      </c>
      <c r="AH81" s="324"/>
      <c r="AI81" s="324"/>
      <c r="AJ81" s="324"/>
      <c r="AK81" s="324"/>
      <c r="AL81" s="324"/>
      <c r="AM81" s="324"/>
      <c r="AN81" s="324"/>
      <c r="AO81" s="325"/>
      <c r="AP81" s="269" t="s">
        <v>128</v>
      </c>
      <c r="AQ81" s="275"/>
      <c r="AR81" s="275"/>
      <c r="AS81" s="270"/>
      <c r="AT81" s="200">
        <f>'20.02'!AT81+AY81</f>
        <v>12</v>
      </c>
      <c r="AU81" s="206"/>
      <c r="AV81" s="201"/>
      <c r="AW81" s="188">
        <f>'20.02'!BG81</f>
        <v>4</v>
      </c>
      <c r="AX81" s="189"/>
      <c r="AY81" s="188"/>
      <c r="AZ81" s="189"/>
      <c r="BA81" s="200"/>
      <c r="BB81" s="201"/>
      <c r="BC81" s="269">
        <f>'20.02'!BC81+BA81</f>
        <v>8</v>
      </c>
      <c r="BD81" s="270"/>
      <c r="BE81" s="200">
        <f>'20.02'!BE81+BA81</f>
        <v>8</v>
      </c>
      <c r="BF81" s="201"/>
      <c r="BG81" s="200">
        <f>AT81-BE81</f>
        <v>4</v>
      </c>
      <c r="BH81" s="206"/>
      <c r="BI81" s="201"/>
      <c r="BJ81" s="254">
        <f>((LEFT(AP81,FIND(" ",AP81)-1)*BC81)/$S$279)</f>
        <v>61.53846153846154</v>
      </c>
      <c r="BK81" s="255"/>
      <c r="BL81" s="256"/>
      <c r="BM81" s="1"/>
      <c r="BN81" s="2"/>
    </row>
    <row r="82" spans="2:66" ht="4.5" customHeight="1">
      <c r="B82" s="212"/>
      <c r="C82" s="213"/>
      <c r="D82" s="213"/>
      <c r="E82" s="213"/>
      <c r="F82" s="213"/>
      <c r="G82" s="213"/>
      <c r="H82" s="213"/>
      <c r="I82" s="213"/>
      <c r="J82" s="213"/>
      <c r="K82" s="213"/>
      <c r="L82" s="214"/>
      <c r="M82" s="196"/>
      <c r="N82" s="220"/>
      <c r="O82" s="220"/>
      <c r="P82" s="197"/>
      <c r="Q82" s="196"/>
      <c r="R82" s="220"/>
      <c r="S82" s="220"/>
      <c r="T82" s="197"/>
      <c r="U82" s="196"/>
      <c r="V82" s="220"/>
      <c r="W82" s="220"/>
      <c r="X82" s="197"/>
      <c r="Y82" s="196"/>
      <c r="Z82" s="220"/>
      <c r="AA82" s="220"/>
      <c r="AB82" s="197"/>
      <c r="AC82" s="190"/>
      <c r="AD82" s="242"/>
      <c r="AE82" s="242"/>
      <c r="AF82" s="191"/>
      <c r="AG82" s="326"/>
      <c r="AH82" s="327"/>
      <c r="AI82" s="327"/>
      <c r="AJ82" s="327"/>
      <c r="AK82" s="327"/>
      <c r="AL82" s="327"/>
      <c r="AM82" s="327"/>
      <c r="AN82" s="327"/>
      <c r="AO82" s="328"/>
      <c r="AP82" s="271"/>
      <c r="AQ82" s="276"/>
      <c r="AR82" s="276"/>
      <c r="AS82" s="272"/>
      <c r="AT82" s="202"/>
      <c r="AU82" s="207"/>
      <c r="AV82" s="203"/>
      <c r="AW82" s="190"/>
      <c r="AX82" s="191"/>
      <c r="AY82" s="190"/>
      <c r="AZ82" s="191"/>
      <c r="BA82" s="202"/>
      <c r="BB82" s="203"/>
      <c r="BC82" s="271"/>
      <c r="BD82" s="272"/>
      <c r="BE82" s="202"/>
      <c r="BF82" s="203"/>
      <c r="BG82" s="202"/>
      <c r="BH82" s="207"/>
      <c r="BI82" s="203"/>
      <c r="BJ82" s="257"/>
      <c r="BK82" s="258"/>
      <c r="BL82" s="259"/>
      <c r="BM82" s="1"/>
      <c r="BN82" s="2"/>
    </row>
    <row r="83" spans="2:66" ht="24.75" customHeight="1" thickBot="1">
      <c r="B83" s="215"/>
      <c r="C83" s="216"/>
      <c r="D83" s="216"/>
      <c r="E83" s="216"/>
      <c r="F83" s="216"/>
      <c r="G83" s="216"/>
      <c r="H83" s="216"/>
      <c r="I83" s="216"/>
      <c r="J83" s="216"/>
      <c r="K83" s="216"/>
      <c r="L83" s="217"/>
      <c r="M83" s="198"/>
      <c r="N83" s="221"/>
      <c r="O83" s="221"/>
      <c r="P83" s="199"/>
      <c r="Q83" s="198"/>
      <c r="R83" s="221"/>
      <c r="S83" s="221"/>
      <c r="T83" s="199"/>
      <c r="U83" s="198"/>
      <c r="V83" s="221"/>
      <c r="W83" s="221"/>
      <c r="X83" s="199"/>
      <c r="Y83" s="198"/>
      <c r="Z83" s="221"/>
      <c r="AA83" s="221"/>
      <c r="AB83" s="199"/>
      <c r="AC83" s="192"/>
      <c r="AD83" s="243"/>
      <c r="AE83" s="243"/>
      <c r="AF83" s="193"/>
      <c r="AG83" s="329"/>
      <c r="AH83" s="330"/>
      <c r="AI83" s="330"/>
      <c r="AJ83" s="330"/>
      <c r="AK83" s="330"/>
      <c r="AL83" s="330"/>
      <c r="AM83" s="330"/>
      <c r="AN83" s="330"/>
      <c r="AO83" s="331"/>
      <c r="AP83" s="273"/>
      <c r="AQ83" s="277"/>
      <c r="AR83" s="277"/>
      <c r="AS83" s="274"/>
      <c r="AT83" s="204"/>
      <c r="AU83" s="208"/>
      <c r="AV83" s="205"/>
      <c r="AW83" s="192"/>
      <c r="AX83" s="193"/>
      <c r="AY83" s="192"/>
      <c r="AZ83" s="193"/>
      <c r="BA83" s="204"/>
      <c r="BB83" s="205"/>
      <c r="BC83" s="273"/>
      <c r="BD83" s="274"/>
      <c r="BE83" s="204"/>
      <c r="BF83" s="205"/>
      <c r="BG83" s="204"/>
      <c r="BH83" s="208"/>
      <c r="BI83" s="205"/>
      <c r="BJ83" s="260"/>
      <c r="BK83" s="261"/>
      <c r="BL83" s="262"/>
      <c r="BM83" s="1"/>
      <c r="BN83" s="2"/>
    </row>
    <row r="84" spans="2:66" ht="15" customHeight="1" thickTop="1">
      <c r="B84" s="209" t="s">
        <v>55</v>
      </c>
      <c r="C84" s="210"/>
      <c r="D84" s="210"/>
      <c r="E84" s="210"/>
      <c r="F84" s="210"/>
      <c r="G84" s="210"/>
      <c r="H84" s="210"/>
      <c r="I84" s="210"/>
      <c r="J84" s="210"/>
      <c r="K84" s="210"/>
      <c r="L84" s="211"/>
      <c r="M84" s="194">
        <v>30</v>
      </c>
      <c r="N84" s="219"/>
      <c r="O84" s="219"/>
      <c r="P84" s="195"/>
      <c r="Q84" s="194">
        <v>30</v>
      </c>
      <c r="R84" s="219"/>
      <c r="S84" s="219"/>
      <c r="T84" s="195"/>
      <c r="U84" s="194">
        <v>30</v>
      </c>
      <c r="V84" s="219"/>
      <c r="W84" s="219"/>
      <c r="X84" s="195"/>
      <c r="Y84" s="194">
        <v>30</v>
      </c>
      <c r="Z84" s="219"/>
      <c r="AA84" s="219"/>
      <c r="AB84" s="195"/>
      <c r="AC84" s="188" t="s">
        <v>129</v>
      </c>
      <c r="AD84" s="241"/>
      <c r="AE84" s="241"/>
      <c r="AF84" s="189"/>
      <c r="AG84" s="323" t="s">
        <v>139</v>
      </c>
      <c r="AH84" s="324"/>
      <c r="AI84" s="324"/>
      <c r="AJ84" s="324"/>
      <c r="AK84" s="324"/>
      <c r="AL84" s="324"/>
      <c r="AM84" s="324"/>
      <c r="AN84" s="324"/>
      <c r="AO84" s="325"/>
      <c r="AP84" s="269" t="s">
        <v>52</v>
      </c>
      <c r="AQ84" s="275"/>
      <c r="AR84" s="275"/>
      <c r="AS84" s="270"/>
      <c r="AT84" s="200">
        <f>'20.02'!AT84+AY84</f>
        <v>54</v>
      </c>
      <c r="AU84" s="206"/>
      <c r="AV84" s="201"/>
      <c r="AW84" s="188">
        <f>'20.02'!BG84</f>
        <v>44</v>
      </c>
      <c r="AX84" s="189"/>
      <c r="AY84" s="188"/>
      <c r="AZ84" s="189"/>
      <c r="BA84" s="637"/>
      <c r="BB84" s="638"/>
      <c r="BC84" s="269">
        <f>'20.02'!BC84+BA84</f>
        <v>8</v>
      </c>
      <c r="BD84" s="270"/>
      <c r="BE84" s="200">
        <f>'20.02'!BE84+BA84</f>
        <v>10</v>
      </c>
      <c r="BF84" s="201"/>
      <c r="BG84" s="200">
        <f>AT84-BE84</f>
        <v>44</v>
      </c>
      <c r="BH84" s="206"/>
      <c r="BI84" s="201"/>
      <c r="BJ84" s="254">
        <f>((LEFT(AP84,FIND(" ",AP84)-1)*BC84)/$S$279)</f>
        <v>1.5384615384615385</v>
      </c>
      <c r="BK84" s="255"/>
      <c r="BL84" s="256"/>
      <c r="BM84" s="1"/>
      <c r="BN84" s="2"/>
    </row>
    <row r="85" spans="2:66" ht="15" customHeight="1">
      <c r="B85" s="212"/>
      <c r="C85" s="213"/>
      <c r="D85" s="213"/>
      <c r="E85" s="213"/>
      <c r="F85" s="213"/>
      <c r="G85" s="213"/>
      <c r="H85" s="213"/>
      <c r="I85" s="213"/>
      <c r="J85" s="213"/>
      <c r="K85" s="213"/>
      <c r="L85" s="214"/>
      <c r="M85" s="196"/>
      <c r="N85" s="220"/>
      <c r="O85" s="220"/>
      <c r="P85" s="197"/>
      <c r="Q85" s="196"/>
      <c r="R85" s="220"/>
      <c r="S85" s="220"/>
      <c r="T85" s="197"/>
      <c r="U85" s="196"/>
      <c r="V85" s="220"/>
      <c r="W85" s="220"/>
      <c r="X85" s="197"/>
      <c r="Y85" s="196"/>
      <c r="Z85" s="220"/>
      <c r="AA85" s="220"/>
      <c r="AB85" s="197"/>
      <c r="AC85" s="190"/>
      <c r="AD85" s="242"/>
      <c r="AE85" s="242"/>
      <c r="AF85" s="191"/>
      <c r="AG85" s="326"/>
      <c r="AH85" s="327"/>
      <c r="AI85" s="327"/>
      <c r="AJ85" s="327"/>
      <c r="AK85" s="327"/>
      <c r="AL85" s="327"/>
      <c r="AM85" s="327"/>
      <c r="AN85" s="327"/>
      <c r="AO85" s="328"/>
      <c r="AP85" s="271"/>
      <c r="AQ85" s="276"/>
      <c r="AR85" s="276"/>
      <c r="AS85" s="272"/>
      <c r="AT85" s="202"/>
      <c r="AU85" s="207"/>
      <c r="AV85" s="203"/>
      <c r="AW85" s="190"/>
      <c r="AX85" s="191"/>
      <c r="AY85" s="190"/>
      <c r="AZ85" s="191"/>
      <c r="BA85" s="639"/>
      <c r="BB85" s="640"/>
      <c r="BC85" s="271"/>
      <c r="BD85" s="272"/>
      <c r="BE85" s="202"/>
      <c r="BF85" s="203"/>
      <c r="BG85" s="202"/>
      <c r="BH85" s="207"/>
      <c r="BI85" s="203"/>
      <c r="BJ85" s="257"/>
      <c r="BK85" s="258"/>
      <c r="BL85" s="259"/>
      <c r="BM85" s="1"/>
      <c r="BN85" s="2"/>
    </row>
    <row r="86" spans="2:66" ht="15" customHeight="1" thickBot="1">
      <c r="B86" s="215"/>
      <c r="C86" s="216"/>
      <c r="D86" s="216"/>
      <c r="E86" s="216"/>
      <c r="F86" s="216"/>
      <c r="G86" s="216"/>
      <c r="H86" s="216"/>
      <c r="I86" s="216"/>
      <c r="J86" s="216"/>
      <c r="K86" s="216"/>
      <c r="L86" s="217"/>
      <c r="M86" s="198"/>
      <c r="N86" s="221"/>
      <c r="O86" s="221"/>
      <c r="P86" s="199"/>
      <c r="Q86" s="198"/>
      <c r="R86" s="221"/>
      <c r="S86" s="221"/>
      <c r="T86" s="199"/>
      <c r="U86" s="198"/>
      <c r="V86" s="221"/>
      <c r="W86" s="221"/>
      <c r="X86" s="199"/>
      <c r="Y86" s="198"/>
      <c r="Z86" s="221"/>
      <c r="AA86" s="221"/>
      <c r="AB86" s="199"/>
      <c r="AC86" s="192"/>
      <c r="AD86" s="243"/>
      <c r="AE86" s="243"/>
      <c r="AF86" s="193"/>
      <c r="AG86" s="329"/>
      <c r="AH86" s="330"/>
      <c r="AI86" s="330"/>
      <c r="AJ86" s="330"/>
      <c r="AK86" s="330"/>
      <c r="AL86" s="330"/>
      <c r="AM86" s="330"/>
      <c r="AN86" s="330"/>
      <c r="AO86" s="331"/>
      <c r="AP86" s="273"/>
      <c r="AQ86" s="277"/>
      <c r="AR86" s="277"/>
      <c r="AS86" s="274"/>
      <c r="AT86" s="204"/>
      <c r="AU86" s="208"/>
      <c r="AV86" s="205"/>
      <c r="AW86" s="192"/>
      <c r="AX86" s="193"/>
      <c r="AY86" s="192"/>
      <c r="AZ86" s="193"/>
      <c r="BA86" s="641"/>
      <c r="BB86" s="642"/>
      <c r="BC86" s="273"/>
      <c r="BD86" s="274"/>
      <c r="BE86" s="204"/>
      <c r="BF86" s="205"/>
      <c r="BG86" s="204"/>
      <c r="BH86" s="208"/>
      <c r="BI86" s="205"/>
      <c r="BJ86" s="260"/>
      <c r="BK86" s="261"/>
      <c r="BL86" s="262"/>
      <c r="BM86" s="1"/>
      <c r="BN86" s="2"/>
    </row>
    <row r="87" spans="2:66" ht="15" customHeight="1" thickTop="1">
      <c r="B87" s="209" t="s">
        <v>56</v>
      </c>
      <c r="C87" s="210"/>
      <c r="D87" s="210"/>
      <c r="E87" s="210"/>
      <c r="F87" s="210"/>
      <c r="G87" s="210"/>
      <c r="H87" s="210"/>
      <c r="I87" s="210"/>
      <c r="J87" s="210"/>
      <c r="K87" s="210"/>
      <c r="L87" s="211"/>
      <c r="M87" s="194">
        <v>23</v>
      </c>
      <c r="N87" s="219"/>
      <c r="O87" s="219"/>
      <c r="P87" s="195"/>
      <c r="Q87" s="194">
        <v>23</v>
      </c>
      <c r="R87" s="219"/>
      <c r="S87" s="219"/>
      <c r="T87" s="195"/>
      <c r="U87" s="194">
        <v>23</v>
      </c>
      <c r="V87" s="219"/>
      <c r="W87" s="219"/>
      <c r="X87" s="195"/>
      <c r="Y87" s="194">
        <v>23</v>
      </c>
      <c r="Z87" s="219"/>
      <c r="AA87" s="219"/>
      <c r="AB87" s="195"/>
      <c r="AC87" s="332" t="s">
        <v>129</v>
      </c>
      <c r="AD87" s="333"/>
      <c r="AE87" s="333"/>
      <c r="AF87" s="334"/>
      <c r="AG87" s="323" t="s">
        <v>249</v>
      </c>
      <c r="AH87" s="324"/>
      <c r="AI87" s="324"/>
      <c r="AJ87" s="324"/>
      <c r="AK87" s="324"/>
      <c r="AL87" s="324"/>
      <c r="AM87" s="324"/>
      <c r="AN87" s="324"/>
      <c r="AO87" s="325"/>
      <c r="AP87" s="269" t="s">
        <v>52</v>
      </c>
      <c r="AQ87" s="275"/>
      <c r="AR87" s="275"/>
      <c r="AS87" s="270"/>
      <c r="AT87" s="200">
        <f>'20.02'!AT87+AY87</f>
        <v>82</v>
      </c>
      <c r="AU87" s="206"/>
      <c r="AV87" s="201"/>
      <c r="AW87" s="188">
        <f>'20.02'!BG87</f>
        <v>82</v>
      </c>
      <c r="AX87" s="189"/>
      <c r="AY87" s="188"/>
      <c r="AZ87" s="189"/>
      <c r="BA87" s="200"/>
      <c r="BB87" s="201"/>
      <c r="BC87" s="269">
        <f>'20.02'!BC87+BA87</f>
        <v>0</v>
      </c>
      <c r="BD87" s="270"/>
      <c r="BE87" s="200">
        <f>'20.02'!BE87+BA87</f>
        <v>0</v>
      </c>
      <c r="BF87" s="201"/>
      <c r="BG87" s="200">
        <f>AT87-BE87</f>
        <v>82</v>
      </c>
      <c r="BH87" s="206"/>
      <c r="BI87" s="201"/>
      <c r="BJ87" s="254">
        <f>((LEFT(AP87,FIND(" ",AP87)-1)*BC87)/$S$279)</f>
        <v>0</v>
      </c>
      <c r="BK87" s="255"/>
      <c r="BL87" s="256"/>
      <c r="BM87" s="1"/>
      <c r="BN87" s="2"/>
    </row>
    <row r="88" spans="2:66" ht="15" customHeight="1">
      <c r="B88" s="212"/>
      <c r="C88" s="213"/>
      <c r="D88" s="213"/>
      <c r="E88" s="213"/>
      <c r="F88" s="213"/>
      <c r="G88" s="213"/>
      <c r="H88" s="213"/>
      <c r="I88" s="213"/>
      <c r="J88" s="213"/>
      <c r="K88" s="213"/>
      <c r="L88" s="214"/>
      <c r="M88" s="196"/>
      <c r="N88" s="220"/>
      <c r="O88" s="220"/>
      <c r="P88" s="197"/>
      <c r="Q88" s="196"/>
      <c r="R88" s="220"/>
      <c r="S88" s="220"/>
      <c r="T88" s="197"/>
      <c r="U88" s="196"/>
      <c r="V88" s="220"/>
      <c r="W88" s="220"/>
      <c r="X88" s="197"/>
      <c r="Y88" s="196"/>
      <c r="Z88" s="220"/>
      <c r="AA88" s="220"/>
      <c r="AB88" s="197"/>
      <c r="AC88" s="335"/>
      <c r="AD88" s="336"/>
      <c r="AE88" s="336"/>
      <c r="AF88" s="337"/>
      <c r="AG88" s="326"/>
      <c r="AH88" s="327"/>
      <c r="AI88" s="327"/>
      <c r="AJ88" s="327"/>
      <c r="AK88" s="327"/>
      <c r="AL88" s="327"/>
      <c r="AM88" s="327"/>
      <c r="AN88" s="327"/>
      <c r="AO88" s="328"/>
      <c r="AP88" s="271"/>
      <c r="AQ88" s="276"/>
      <c r="AR88" s="276"/>
      <c r="AS88" s="272"/>
      <c r="AT88" s="202"/>
      <c r="AU88" s="207"/>
      <c r="AV88" s="203"/>
      <c r="AW88" s="190"/>
      <c r="AX88" s="191"/>
      <c r="AY88" s="190"/>
      <c r="AZ88" s="191"/>
      <c r="BA88" s="202"/>
      <c r="BB88" s="203"/>
      <c r="BC88" s="271"/>
      <c r="BD88" s="272"/>
      <c r="BE88" s="202"/>
      <c r="BF88" s="203"/>
      <c r="BG88" s="202"/>
      <c r="BH88" s="207"/>
      <c r="BI88" s="203"/>
      <c r="BJ88" s="257"/>
      <c r="BK88" s="258"/>
      <c r="BL88" s="259"/>
      <c r="BM88" s="1"/>
      <c r="BN88" s="2"/>
    </row>
    <row r="89" spans="2:66" ht="15" customHeight="1" thickBot="1">
      <c r="B89" s="215"/>
      <c r="C89" s="216"/>
      <c r="D89" s="216"/>
      <c r="E89" s="216"/>
      <c r="F89" s="216"/>
      <c r="G89" s="216"/>
      <c r="H89" s="216"/>
      <c r="I89" s="216"/>
      <c r="J89" s="216"/>
      <c r="K89" s="216"/>
      <c r="L89" s="217"/>
      <c r="M89" s="198"/>
      <c r="N89" s="221"/>
      <c r="O89" s="221"/>
      <c r="P89" s="199"/>
      <c r="Q89" s="198"/>
      <c r="R89" s="221"/>
      <c r="S89" s="221"/>
      <c r="T89" s="199"/>
      <c r="U89" s="198"/>
      <c r="V89" s="221"/>
      <c r="W89" s="221"/>
      <c r="X89" s="199"/>
      <c r="Y89" s="198"/>
      <c r="Z89" s="221"/>
      <c r="AA89" s="221"/>
      <c r="AB89" s="199"/>
      <c r="AC89" s="338"/>
      <c r="AD89" s="339"/>
      <c r="AE89" s="339"/>
      <c r="AF89" s="340"/>
      <c r="AG89" s="329"/>
      <c r="AH89" s="330"/>
      <c r="AI89" s="330"/>
      <c r="AJ89" s="330"/>
      <c r="AK89" s="330"/>
      <c r="AL89" s="330"/>
      <c r="AM89" s="330"/>
      <c r="AN89" s="330"/>
      <c r="AO89" s="331"/>
      <c r="AP89" s="273"/>
      <c r="AQ89" s="277"/>
      <c r="AR89" s="277"/>
      <c r="AS89" s="274"/>
      <c r="AT89" s="204"/>
      <c r="AU89" s="208"/>
      <c r="AV89" s="205"/>
      <c r="AW89" s="192"/>
      <c r="AX89" s="193"/>
      <c r="AY89" s="192"/>
      <c r="AZ89" s="193"/>
      <c r="BA89" s="204"/>
      <c r="BB89" s="205"/>
      <c r="BC89" s="273"/>
      <c r="BD89" s="274"/>
      <c r="BE89" s="204"/>
      <c r="BF89" s="205"/>
      <c r="BG89" s="204"/>
      <c r="BH89" s="208"/>
      <c r="BI89" s="205"/>
      <c r="BJ89" s="260"/>
      <c r="BK89" s="261"/>
      <c r="BL89" s="262"/>
      <c r="BM89" s="1"/>
      <c r="BN89" s="2"/>
    </row>
    <row r="90" spans="2:66" ht="15" customHeight="1" thickTop="1">
      <c r="B90" s="209" t="s">
        <v>57</v>
      </c>
      <c r="C90" s="210"/>
      <c r="D90" s="210"/>
      <c r="E90" s="210"/>
      <c r="F90" s="210"/>
      <c r="G90" s="210"/>
      <c r="H90" s="210"/>
      <c r="I90" s="210"/>
      <c r="J90" s="210"/>
      <c r="K90" s="210"/>
      <c r="L90" s="211"/>
      <c r="M90" s="194">
        <v>16</v>
      </c>
      <c r="N90" s="219"/>
      <c r="O90" s="219"/>
      <c r="P90" s="195"/>
      <c r="Q90" s="194">
        <v>16</v>
      </c>
      <c r="R90" s="219"/>
      <c r="S90" s="219"/>
      <c r="T90" s="195"/>
      <c r="U90" s="194">
        <v>16</v>
      </c>
      <c r="V90" s="219"/>
      <c r="W90" s="219"/>
      <c r="X90" s="195"/>
      <c r="Y90" s="194">
        <v>16</v>
      </c>
      <c r="Z90" s="219"/>
      <c r="AA90" s="219"/>
      <c r="AB90" s="195"/>
      <c r="AC90" s="188" t="s">
        <v>129</v>
      </c>
      <c r="AD90" s="241"/>
      <c r="AE90" s="241"/>
      <c r="AF90" s="189"/>
      <c r="AG90" s="323" t="s">
        <v>248</v>
      </c>
      <c r="AH90" s="324"/>
      <c r="AI90" s="324"/>
      <c r="AJ90" s="324"/>
      <c r="AK90" s="324"/>
      <c r="AL90" s="324"/>
      <c r="AM90" s="324"/>
      <c r="AN90" s="324"/>
      <c r="AO90" s="325"/>
      <c r="AP90" s="188" t="s">
        <v>52</v>
      </c>
      <c r="AQ90" s="241"/>
      <c r="AR90" s="241"/>
      <c r="AS90" s="189"/>
      <c r="AT90" s="200">
        <f>'20.02'!AT90+AY90</f>
        <v>34</v>
      </c>
      <c r="AU90" s="206"/>
      <c r="AV90" s="201"/>
      <c r="AW90" s="188">
        <f>'20.02'!BG90</f>
        <v>13</v>
      </c>
      <c r="AX90" s="189"/>
      <c r="AY90" s="188"/>
      <c r="AZ90" s="189"/>
      <c r="BA90" s="637"/>
      <c r="BB90" s="638"/>
      <c r="BC90" s="269">
        <f>'20.02'!BC90+BA90</f>
        <v>21</v>
      </c>
      <c r="BD90" s="270"/>
      <c r="BE90" s="200">
        <f>'20.02'!BE90+BA90</f>
        <v>21</v>
      </c>
      <c r="BF90" s="201"/>
      <c r="BG90" s="200">
        <f>AT90-BE90</f>
        <v>13</v>
      </c>
      <c r="BH90" s="206"/>
      <c r="BI90" s="201"/>
      <c r="BJ90" s="254">
        <f>((LEFT(AP90,FIND(" ",AP90)-1)*BC90)/$S$279)</f>
        <v>4.0384615384615383</v>
      </c>
      <c r="BK90" s="255"/>
      <c r="BL90" s="256"/>
      <c r="BM90" s="1"/>
      <c r="BN90" s="2"/>
    </row>
    <row r="91" spans="2:66" ht="15" customHeight="1">
      <c r="B91" s="212"/>
      <c r="C91" s="213"/>
      <c r="D91" s="213"/>
      <c r="E91" s="213"/>
      <c r="F91" s="213"/>
      <c r="G91" s="213"/>
      <c r="H91" s="213"/>
      <c r="I91" s="213"/>
      <c r="J91" s="213"/>
      <c r="K91" s="213"/>
      <c r="L91" s="214"/>
      <c r="M91" s="196"/>
      <c r="N91" s="220"/>
      <c r="O91" s="220"/>
      <c r="P91" s="197"/>
      <c r="Q91" s="196"/>
      <c r="R91" s="220"/>
      <c r="S91" s="220"/>
      <c r="T91" s="197"/>
      <c r="U91" s="196"/>
      <c r="V91" s="220"/>
      <c r="W91" s="220"/>
      <c r="X91" s="197"/>
      <c r="Y91" s="196"/>
      <c r="Z91" s="220"/>
      <c r="AA91" s="220"/>
      <c r="AB91" s="197"/>
      <c r="AC91" s="190"/>
      <c r="AD91" s="242"/>
      <c r="AE91" s="242"/>
      <c r="AF91" s="191"/>
      <c r="AG91" s="326"/>
      <c r="AH91" s="327"/>
      <c r="AI91" s="327"/>
      <c r="AJ91" s="327"/>
      <c r="AK91" s="327"/>
      <c r="AL91" s="327"/>
      <c r="AM91" s="327"/>
      <c r="AN91" s="327"/>
      <c r="AO91" s="328"/>
      <c r="AP91" s="190"/>
      <c r="AQ91" s="242"/>
      <c r="AR91" s="242"/>
      <c r="AS91" s="191"/>
      <c r="AT91" s="202"/>
      <c r="AU91" s="207"/>
      <c r="AV91" s="203"/>
      <c r="AW91" s="190"/>
      <c r="AX91" s="191"/>
      <c r="AY91" s="190"/>
      <c r="AZ91" s="191"/>
      <c r="BA91" s="639"/>
      <c r="BB91" s="640"/>
      <c r="BC91" s="271"/>
      <c r="BD91" s="272"/>
      <c r="BE91" s="202"/>
      <c r="BF91" s="203"/>
      <c r="BG91" s="202"/>
      <c r="BH91" s="207"/>
      <c r="BI91" s="203"/>
      <c r="BJ91" s="257"/>
      <c r="BK91" s="258"/>
      <c r="BL91" s="259"/>
      <c r="BM91" s="1"/>
      <c r="BN91" s="2"/>
    </row>
    <row r="92" spans="2:66" ht="15" customHeight="1" thickBot="1">
      <c r="B92" s="215"/>
      <c r="C92" s="216"/>
      <c r="D92" s="216"/>
      <c r="E92" s="216"/>
      <c r="F92" s="216"/>
      <c r="G92" s="216"/>
      <c r="H92" s="216"/>
      <c r="I92" s="216"/>
      <c r="J92" s="216"/>
      <c r="K92" s="216"/>
      <c r="L92" s="217"/>
      <c r="M92" s="198"/>
      <c r="N92" s="221"/>
      <c r="O92" s="221"/>
      <c r="P92" s="199"/>
      <c r="Q92" s="198"/>
      <c r="R92" s="221"/>
      <c r="S92" s="221"/>
      <c r="T92" s="199"/>
      <c r="U92" s="198"/>
      <c r="V92" s="221"/>
      <c r="W92" s="221"/>
      <c r="X92" s="199"/>
      <c r="Y92" s="198"/>
      <c r="Z92" s="221"/>
      <c r="AA92" s="221"/>
      <c r="AB92" s="199"/>
      <c r="AC92" s="192"/>
      <c r="AD92" s="243"/>
      <c r="AE92" s="243"/>
      <c r="AF92" s="193"/>
      <c r="AG92" s="329"/>
      <c r="AH92" s="330"/>
      <c r="AI92" s="330"/>
      <c r="AJ92" s="330"/>
      <c r="AK92" s="330"/>
      <c r="AL92" s="330"/>
      <c r="AM92" s="330"/>
      <c r="AN92" s="330"/>
      <c r="AO92" s="331"/>
      <c r="AP92" s="192"/>
      <c r="AQ92" s="243"/>
      <c r="AR92" s="243"/>
      <c r="AS92" s="193"/>
      <c r="AT92" s="204"/>
      <c r="AU92" s="208"/>
      <c r="AV92" s="205"/>
      <c r="AW92" s="192"/>
      <c r="AX92" s="193"/>
      <c r="AY92" s="192"/>
      <c r="AZ92" s="193"/>
      <c r="BA92" s="641"/>
      <c r="BB92" s="642"/>
      <c r="BC92" s="273"/>
      <c r="BD92" s="274"/>
      <c r="BE92" s="204"/>
      <c r="BF92" s="205"/>
      <c r="BG92" s="204"/>
      <c r="BH92" s="208"/>
      <c r="BI92" s="205"/>
      <c r="BJ92" s="260"/>
      <c r="BK92" s="261"/>
      <c r="BL92" s="262"/>
      <c r="BM92" s="1"/>
      <c r="BN92" s="2"/>
    </row>
    <row r="93" spans="2:66" ht="15" customHeight="1" thickTop="1">
      <c r="B93" s="209" t="s">
        <v>58</v>
      </c>
      <c r="C93" s="210"/>
      <c r="D93" s="210"/>
      <c r="E93" s="210"/>
      <c r="F93" s="210"/>
      <c r="G93" s="210"/>
      <c r="H93" s="210"/>
      <c r="I93" s="210"/>
      <c r="J93" s="210"/>
      <c r="K93" s="210"/>
      <c r="L93" s="211"/>
      <c r="M93" s="194">
        <v>8</v>
      </c>
      <c r="N93" s="219"/>
      <c r="O93" s="219"/>
      <c r="P93" s="195"/>
      <c r="Q93" s="194">
        <v>8</v>
      </c>
      <c r="R93" s="219"/>
      <c r="S93" s="219"/>
      <c r="T93" s="195"/>
      <c r="U93" s="194">
        <v>8</v>
      </c>
      <c r="V93" s="219"/>
      <c r="W93" s="219"/>
      <c r="X93" s="195"/>
      <c r="Y93" s="194">
        <v>8</v>
      </c>
      <c r="Z93" s="219"/>
      <c r="AA93" s="219"/>
      <c r="AB93" s="195"/>
      <c r="AC93" s="188" t="s">
        <v>129</v>
      </c>
      <c r="AD93" s="241"/>
      <c r="AE93" s="241"/>
      <c r="AF93" s="189"/>
      <c r="AG93" s="323" t="s">
        <v>247</v>
      </c>
      <c r="AH93" s="324"/>
      <c r="AI93" s="324"/>
      <c r="AJ93" s="324"/>
      <c r="AK93" s="324"/>
      <c r="AL93" s="324"/>
      <c r="AM93" s="324"/>
      <c r="AN93" s="324"/>
      <c r="AO93" s="325"/>
      <c r="AP93" s="269" t="s">
        <v>52</v>
      </c>
      <c r="AQ93" s="275"/>
      <c r="AR93" s="275"/>
      <c r="AS93" s="270"/>
      <c r="AT93" s="200">
        <f>'20.02'!AT93+AY93</f>
        <v>52</v>
      </c>
      <c r="AU93" s="206"/>
      <c r="AV93" s="201"/>
      <c r="AW93" s="188">
        <f>'20.02'!BG93</f>
        <v>46</v>
      </c>
      <c r="AX93" s="189"/>
      <c r="AY93" s="188"/>
      <c r="AZ93" s="189"/>
      <c r="BA93" s="200"/>
      <c r="BB93" s="201"/>
      <c r="BC93" s="269">
        <f>'20.02'!BC93+BA93</f>
        <v>6</v>
      </c>
      <c r="BD93" s="270"/>
      <c r="BE93" s="200">
        <f>'20.02'!BE93+BA93</f>
        <v>6</v>
      </c>
      <c r="BF93" s="201"/>
      <c r="BG93" s="200">
        <f>AT93-BE93</f>
        <v>46</v>
      </c>
      <c r="BH93" s="206"/>
      <c r="BI93" s="201"/>
      <c r="BJ93" s="254">
        <f>((LEFT(AP93,FIND(" ",AP93)-1)*BC93)/$S$279)</f>
        <v>1.1538461538461537</v>
      </c>
      <c r="BK93" s="255"/>
      <c r="BL93" s="256"/>
      <c r="BM93" s="1"/>
      <c r="BN93" s="2"/>
    </row>
    <row r="94" spans="2:66" ht="15" customHeight="1">
      <c r="B94" s="212"/>
      <c r="C94" s="213"/>
      <c r="D94" s="213"/>
      <c r="E94" s="213"/>
      <c r="F94" s="213"/>
      <c r="G94" s="213"/>
      <c r="H94" s="213"/>
      <c r="I94" s="213"/>
      <c r="J94" s="213"/>
      <c r="K94" s="213"/>
      <c r="L94" s="214"/>
      <c r="M94" s="196"/>
      <c r="N94" s="220"/>
      <c r="O94" s="220"/>
      <c r="P94" s="197"/>
      <c r="Q94" s="196"/>
      <c r="R94" s="220"/>
      <c r="S94" s="220"/>
      <c r="T94" s="197"/>
      <c r="U94" s="196"/>
      <c r="V94" s="220"/>
      <c r="W94" s="220"/>
      <c r="X94" s="197"/>
      <c r="Y94" s="196"/>
      <c r="Z94" s="220"/>
      <c r="AA94" s="220"/>
      <c r="AB94" s="197"/>
      <c r="AC94" s="190"/>
      <c r="AD94" s="242"/>
      <c r="AE94" s="242"/>
      <c r="AF94" s="191"/>
      <c r="AG94" s="326"/>
      <c r="AH94" s="327"/>
      <c r="AI94" s="327"/>
      <c r="AJ94" s="327"/>
      <c r="AK94" s="327"/>
      <c r="AL94" s="327"/>
      <c r="AM94" s="327"/>
      <c r="AN94" s="327"/>
      <c r="AO94" s="328"/>
      <c r="AP94" s="271"/>
      <c r="AQ94" s="276"/>
      <c r="AR94" s="276"/>
      <c r="AS94" s="272"/>
      <c r="AT94" s="202"/>
      <c r="AU94" s="207"/>
      <c r="AV94" s="203"/>
      <c r="AW94" s="190"/>
      <c r="AX94" s="191"/>
      <c r="AY94" s="190"/>
      <c r="AZ94" s="191"/>
      <c r="BA94" s="202"/>
      <c r="BB94" s="203"/>
      <c r="BC94" s="271"/>
      <c r="BD94" s="272"/>
      <c r="BE94" s="202"/>
      <c r="BF94" s="203"/>
      <c r="BG94" s="202"/>
      <c r="BH94" s="207"/>
      <c r="BI94" s="203"/>
      <c r="BJ94" s="257"/>
      <c r="BK94" s="258"/>
      <c r="BL94" s="259"/>
      <c r="BM94" s="1"/>
      <c r="BN94" s="2"/>
    </row>
    <row r="95" spans="2:66" ht="15" customHeight="1" thickBot="1">
      <c r="B95" s="215"/>
      <c r="C95" s="216"/>
      <c r="D95" s="216"/>
      <c r="E95" s="216"/>
      <c r="F95" s="216"/>
      <c r="G95" s="216"/>
      <c r="H95" s="216"/>
      <c r="I95" s="216"/>
      <c r="J95" s="216"/>
      <c r="K95" s="216"/>
      <c r="L95" s="217"/>
      <c r="M95" s="198"/>
      <c r="N95" s="221"/>
      <c r="O95" s="221"/>
      <c r="P95" s="199"/>
      <c r="Q95" s="198"/>
      <c r="R95" s="221"/>
      <c r="S95" s="221"/>
      <c r="T95" s="199"/>
      <c r="U95" s="198"/>
      <c r="V95" s="221"/>
      <c r="W95" s="221"/>
      <c r="X95" s="199"/>
      <c r="Y95" s="198"/>
      <c r="Z95" s="221"/>
      <c r="AA95" s="221"/>
      <c r="AB95" s="199"/>
      <c r="AC95" s="192"/>
      <c r="AD95" s="243"/>
      <c r="AE95" s="243"/>
      <c r="AF95" s="193"/>
      <c r="AG95" s="329"/>
      <c r="AH95" s="330"/>
      <c r="AI95" s="330"/>
      <c r="AJ95" s="330"/>
      <c r="AK95" s="330"/>
      <c r="AL95" s="330"/>
      <c r="AM95" s="330"/>
      <c r="AN95" s="330"/>
      <c r="AO95" s="331"/>
      <c r="AP95" s="273"/>
      <c r="AQ95" s="277"/>
      <c r="AR95" s="277"/>
      <c r="AS95" s="274"/>
      <c r="AT95" s="204"/>
      <c r="AU95" s="208"/>
      <c r="AV95" s="205"/>
      <c r="AW95" s="192"/>
      <c r="AX95" s="193"/>
      <c r="AY95" s="192"/>
      <c r="AZ95" s="193"/>
      <c r="BA95" s="204"/>
      <c r="BB95" s="205"/>
      <c r="BC95" s="273"/>
      <c r="BD95" s="274"/>
      <c r="BE95" s="204"/>
      <c r="BF95" s="205"/>
      <c r="BG95" s="204"/>
      <c r="BH95" s="208"/>
      <c r="BI95" s="205"/>
      <c r="BJ95" s="260"/>
      <c r="BK95" s="261"/>
      <c r="BL95" s="262"/>
      <c r="BM95" s="1"/>
      <c r="BN95" s="2"/>
    </row>
    <row r="96" spans="2:66" ht="15" customHeight="1" thickTop="1">
      <c r="B96" s="209" t="s">
        <v>59</v>
      </c>
      <c r="C96" s="210"/>
      <c r="D96" s="210"/>
      <c r="E96" s="210"/>
      <c r="F96" s="210"/>
      <c r="G96" s="210"/>
      <c r="H96" s="210"/>
      <c r="I96" s="210"/>
      <c r="J96" s="210"/>
      <c r="K96" s="210"/>
      <c r="L96" s="211"/>
      <c r="M96" s="194">
        <v>7</v>
      </c>
      <c r="N96" s="219"/>
      <c r="O96" s="219"/>
      <c r="P96" s="195"/>
      <c r="Q96" s="194">
        <v>7</v>
      </c>
      <c r="R96" s="219"/>
      <c r="S96" s="219"/>
      <c r="T96" s="195"/>
      <c r="U96" s="194">
        <v>7</v>
      </c>
      <c r="V96" s="219"/>
      <c r="W96" s="219"/>
      <c r="X96" s="195"/>
      <c r="Y96" s="194">
        <v>7</v>
      </c>
      <c r="Z96" s="219"/>
      <c r="AA96" s="219"/>
      <c r="AB96" s="195"/>
      <c r="AC96" s="188" t="s">
        <v>129</v>
      </c>
      <c r="AD96" s="241"/>
      <c r="AE96" s="241"/>
      <c r="AF96" s="189"/>
      <c r="AG96" s="323" t="s">
        <v>246</v>
      </c>
      <c r="AH96" s="324"/>
      <c r="AI96" s="324"/>
      <c r="AJ96" s="324"/>
      <c r="AK96" s="324"/>
      <c r="AL96" s="324"/>
      <c r="AM96" s="324"/>
      <c r="AN96" s="324"/>
      <c r="AO96" s="325"/>
      <c r="AP96" s="269" t="s">
        <v>142</v>
      </c>
      <c r="AQ96" s="275"/>
      <c r="AR96" s="275"/>
      <c r="AS96" s="270"/>
      <c r="AT96" s="200">
        <f>'20.02'!AT96+AY96</f>
        <v>65</v>
      </c>
      <c r="AU96" s="206"/>
      <c r="AV96" s="201"/>
      <c r="AW96" s="188">
        <f>'20.02'!BG96</f>
        <v>65</v>
      </c>
      <c r="AX96" s="189"/>
      <c r="AY96" s="188"/>
      <c r="AZ96" s="189"/>
      <c r="BA96" s="200"/>
      <c r="BB96" s="201"/>
      <c r="BC96" s="269">
        <f>'20.02'!BC96+BA96</f>
        <v>0</v>
      </c>
      <c r="BD96" s="270"/>
      <c r="BE96" s="200">
        <f>'20.02'!BE96+BA96</f>
        <v>0</v>
      </c>
      <c r="BF96" s="201"/>
      <c r="BG96" s="200">
        <f>AT96-BE96</f>
        <v>65</v>
      </c>
      <c r="BH96" s="206"/>
      <c r="BI96" s="201"/>
      <c r="BJ96" s="254">
        <f>((LEFT(AP96,FIND(" ",AP96)-1)*BC96)/$S$279)</f>
        <v>0</v>
      </c>
      <c r="BK96" s="255"/>
      <c r="BL96" s="256"/>
      <c r="BM96" s="1"/>
      <c r="BN96" s="2"/>
    </row>
    <row r="97" spans="2:66" ht="15" customHeight="1">
      <c r="B97" s="212"/>
      <c r="C97" s="213"/>
      <c r="D97" s="213"/>
      <c r="E97" s="213"/>
      <c r="F97" s="213"/>
      <c r="G97" s="213"/>
      <c r="H97" s="213"/>
      <c r="I97" s="213"/>
      <c r="J97" s="213"/>
      <c r="K97" s="213"/>
      <c r="L97" s="214"/>
      <c r="M97" s="196"/>
      <c r="N97" s="220"/>
      <c r="O97" s="220"/>
      <c r="P97" s="197"/>
      <c r="Q97" s="196"/>
      <c r="R97" s="220"/>
      <c r="S97" s="220"/>
      <c r="T97" s="197"/>
      <c r="U97" s="196"/>
      <c r="V97" s="220"/>
      <c r="W97" s="220"/>
      <c r="X97" s="197"/>
      <c r="Y97" s="196"/>
      <c r="Z97" s="220"/>
      <c r="AA97" s="220"/>
      <c r="AB97" s="197"/>
      <c r="AC97" s="190"/>
      <c r="AD97" s="242"/>
      <c r="AE97" s="242"/>
      <c r="AF97" s="191"/>
      <c r="AG97" s="326"/>
      <c r="AH97" s="327"/>
      <c r="AI97" s="327"/>
      <c r="AJ97" s="327"/>
      <c r="AK97" s="327"/>
      <c r="AL97" s="327"/>
      <c r="AM97" s="327"/>
      <c r="AN97" s="327"/>
      <c r="AO97" s="328"/>
      <c r="AP97" s="271"/>
      <c r="AQ97" s="276"/>
      <c r="AR97" s="276"/>
      <c r="AS97" s="272"/>
      <c r="AT97" s="202"/>
      <c r="AU97" s="207"/>
      <c r="AV97" s="203"/>
      <c r="AW97" s="190"/>
      <c r="AX97" s="191"/>
      <c r="AY97" s="190"/>
      <c r="AZ97" s="191"/>
      <c r="BA97" s="202"/>
      <c r="BB97" s="203"/>
      <c r="BC97" s="271"/>
      <c r="BD97" s="272"/>
      <c r="BE97" s="202"/>
      <c r="BF97" s="203"/>
      <c r="BG97" s="202"/>
      <c r="BH97" s="207"/>
      <c r="BI97" s="203"/>
      <c r="BJ97" s="257"/>
      <c r="BK97" s="258"/>
      <c r="BL97" s="259"/>
      <c r="BM97" s="1"/>
      <c r="BN97" s="2"/>
    </row>
    <row r="98" spans="2:66" ht="15" customHeight="1" thickBot="1">
      <c r="B98" s="215"/>
      <c r="C98" s="216"/>
      <c r="D98" s="216"/>
      <c r="E98" s="216"/>
      <c r="F98" s="216"/>
      <c r="G98" s="216"/>
      <c r="H98" s="216"/>
      <c r="I98" s="216"/>
      <c r="J98" s="216"/>
      <c r="K98" s="216"/>
      <c r="L98" s="217"/>
      <c r="M98" s="198"/>
      <c r="N98" s="221"/>
      <c r="O98" s="221"/>
      <c r="P98" s="199"/>
      <c r="Q98" s="198"/>
      <c r="R98" s="221"/>
      <c r="S98" s="221"/>
      <c r="T98" s="199"/>
      <c r="U98" s="198"/>
      <c r="V98" s="221"/>
      <c r="W98" s="221"/>
      <c r="X98" s="199"/>
      <c r="Y98" s="198"/>
      <c r="Z98" s="221"/>
      <c r="AA98" s="221"/>
      <c r="AB98" s="199"/>
      <c r="AC98" s="192"/>
      <c r="AD98" s="243"/>
      <c r="AE98" s="243"/>
      <c r="AF98" s="193"/>
      <c r="AG98" s="329"/>
      <c r="AH98" s="330"/>
      <c r="AI98" s="330"/>
      <c r="AJ98" s="330"/>
      <c r="AK98" s="330"/>
      <c r="AL98" s="330"/>
      <c r="AM98" s="330"/>
      <c r="AN98" s="330"/>
      <c r="AO98" s="331"/>
      <c r="AP98" s="273"/>
      <c r="AQ98" s="277"/>
      <c r="AR98" s="277"/>
      <c r="AS98" s="274"/>
      <c r="AT98" s="204"/>
      <c r="AU98" s="208"/>
      <c r="AV98" s="205"/>
      <c r="AW98" s="192"/>
      <c r="AX98" s="193"/>
      <c r="AY98" s="192"/>
      <c r="AZ98" s="193"/>
      <c r="BA98" s="204"/>
      <c r="BB98" s="205"/>
      <c r="BC98" s="273"/>
      <c r="BD98" s="274"/>
      <c r="BE98" s="204"/>
      <c r="BF98" s="205"/>
      <c r="BG98" s="204"/>
      <c r="BH98" s="208"/>
      <c r="BI98" s="205"/>
      <c r="BJ98" s="260"/>
      <c r="BK98" s="261"/>
      <c r="BL98" s="262"/>
      <c r="BM98" s="1"/>
      <c r="BN98" s="2"/>
    </row>
    <row r="99" spans="2:66" ht="15" customHeight="1" thickTop="1">
      <c r="B99" s="209" t="s">
        <v>245</v>
      </c>
      <c r="C99" s="210"/>
      <c r="D99" s="210"/>
      <c r="E99" s="210"/>
      <c r="F99" s="210"/>
      <c r="G99" s="210"/>
      <c r="H99" s="210"/>
      <c r="I99" s="210"/>
      <c r="J99" s="210"/>
      <c r="K99" s="210"/>
      <c r="L99" s="211"/>
      <c r="M99" s="194">
        <v>15</v>
      </c>
      <c r="N99" s="219"/>
      <c r="O99" s="219"/>
      <c r="P99" s="195"/>
      <c r="Q99" s="194">
        <v>15</v>
      </c>
      <c r="R99" s="219"/>
      <c r="S99" s="219"/>
      <c r="T99" s="195"/>
      <c r="U99" s="194">
        <v>15</v>
      </c>
      <c r="V99" s="219"/>
      <c r="W99" s="219"/>
      <c r="X99" s="195"/>
      <c r="Y99" s="194">
        <v>15</v>
      </c>
      <c r="Z99" s="219"/>
      <c r="AA99" s="219"/>
      <c r="AB99" s="195"/>
      <c r="AC99" s="296" t="s">
        <v>171</v>
      </c>
      <c r="AD99" s="297"/>
      <c r="AE99" s="297"/>
      <c r="AF99" s="298"/>
      <c r="AG99" s="323" t="s">
        <v>60</v>
      </c>
      <c r="AH99" s="324"/>
      <c r="AI99" s="324"/>
      <c r="AJ99" s="324"/>
      <c r="AK99" s="324"/>
      <c r="AL99" s="324"/>
      <c r="AM99" s="324"/>
      <c r="AN99" s="324"/>
      <c r="AO99" s="325"/>
      <c r="AP99" s="269" t="s">
        <v>128</v>
      </c>
      <c r="AQ99" s="275"/>
      <c r="AR99" s="275"/>
      <c r="AS99" s="270"/>
      <c r="AT99" s="200">
        <f>'20.02'!AT99+AY99</f>
        <v>2</v>
      </c>
      <c r="AU99" s="206"/>
      <c r="AV99" s="201"/>
      <c r="AW99" s="188">
        <f>'20.02'!BG99</f>
        <v>2</v>
      </c>
      <c r="AX99" s="189"/>
      <c r="AY99" s="188"/>
      <c r="AZ99" s="189"/>
      <c r="BA99" s="200"/>
      <c r="BB99" s="201"/>
      <c r="BC99" s="269">
        <f>'20.02'!BC99+BA99</f>
        <v>0</v>
      </c>
      <c r="BD99" s="270"/>
      <c r="BE99" s="200">
        <f>'20.02'!BE99+BA99</f>
        <v>0</v>
      </c>
      <c r="BF99" s="201"/>
      <c r="BG99" s="200">
        <f>AT99-BE99</f>
        <v>2</v>
      </c>
      <c r="BH99" s="206"/>
      <c r="BI99" s="201"/>
      <c r="BJ99" s="254">
        <f>((LEFT(AP99,FIND(" ",AP99)-1)*BC99)/$S$279)</f>
        <v>0</v>
      </c>
      <c r="BK99" s="255"/>
      <c r="BL99" s="256"/>
      <c r="BM99" s="1"/>
      <c r="BN99" s="2"/>
    </row>
    <row r="100" spans="2:66" ht="15" customHeight="1">
      <c r="B100" s="212"/>
      <c r="C100" s="213"/>
      <c r="D100" s="213"/>
      <c r="E100" s="213"/>
      <c r="F100" s="213"/>
      <c r="G100" s="213"/>
      <c r="H100" s="213"/>
      <c r="I100" s="213"/>
      <c r="J100" s="213"/>
      <c r="K100" s="213"/>
      <c r="L100" s="214"/>
      <c r="M100" s="196"/>
      <c r="N100" s="220"/>
      <c r="O100" s="220"/>
      <c r="P100" s="197"/>
      <c r="Q100" s="196"/>
      <c r="R100" s="220"/>
      <c r="S100" s="220"/>
      <c r="T100" s="197"/>
      <c r="U100" s="196"/>
      <c r="V100" s="220"/>
      <c r="W100" s="220"/>
      <c r="X100" s="197"/>
      <c r="Y100" s="196"/>
      <c r="Z100" s="220"/>
      <c r="AA100" s="220"/>
      <c r="AB100" s="197"/>
      <c r="AC100" s="299"/>
      <c r="AD100" s="300"/>
      <c r="AE100" s="300"/>
      <c r="AF100" s="301"/>
      <c r="AG100" s="326"/>
      <c r="AH100" s="327"/>
      <c r="AI100" s="327"/>
      <c r="AJ100" s="327"/>
      <c r="AK100" s="327"/>
      <c r="AL100" s="327"/>
      <c r="AM100" s="327"/>
      <c r="AN100" s="327"/>
      <c r="AO100" s="328"/>
      <c r="AP100" s="271"/>
      <c r="AQ100" s="276"/>
      <c r="AR100" s="276"/>
      <c r="AS100" s="272"/>
      <c r="AT100" s="202"/>
      <c r="AU100" s="207"/>
      <c r="AV100" s="203"/>
      <c r="AW100" s="190"/>
      <c r="AX100" s="191"/>
      <c r="AY100" s="190"/>
      <c r="AZ100" s="191"/>
      <c r="BA100" s="202"/>
      <c r="BB100" s="203"/>
      <c r="BC100" s="271"/>
      <c r="BD100" s="272"/>
      <c r="BE100" s="202"/>
      <c r="BF100" s="203"/>
      <c r="BG100" s="202"/>
      <c r="BH100" s="207"/>
      <c r="BI100" s="203"/>
      <c r="BJ100" s="257"/>
      <c r="BK100" s="258"/>
      <c r="BL100" s="259"/>
      <c r="BM100" s="1"/>
      <c r="BN100" s="2"/>
    </row>
    <row r="101" spans="2:66" ht="15" customHeight="1" thickBot="1">
      <c r="B101" s="215"/>
      <c r="C101" s="216"/>
      <c r="D101" s="216"/>
      <c r="E101" s="216"/>
      <c r="F101" s="216"/>
      <c r="G101" s="216"/>
      <c r="H101" s="216"/>
      <c r="I101" s="216"/>
      <c r="J101" s="216"/>
      <c r="K101" s="216"/>
      <c r="L101" s="217"/>
      <c r="M101" s="198"/>
      <c r="N101" s="221"/>
      <c r="O101" s="221"/>
      <c r="P101" s="199"/>
      <c r="Q101" s="198"/>
      <c r="R101" s="221"/>
      <c r="S101" s="221"/>
      <c r="T101" s="199"/>
      <c r="U101" s="198"/>
      <c r="V101" s="221"/>
      <c r="W101" s="221"/>
      <c r="X101" s="199"/>
      <c r="Y101" s="198"/>
      <c r="Z101" s="221"/>
      <c r="AA101" s="221"/>
      <c r="AB101" s="199"/>
      <c r="AC101" s="302"/>
      <c r="AD101" s="303"/>
      <c r="AE101" s="303"/>
      <c r="AF101" s="304"/>
      <c r="AG101" s="329"/>
      <c r="AH101" s="330"/>
      <c r="AI101" s="330"/>
      <c r="AJ101" s="330"/>
      <c r="AK101" s="330"/>
      <c r="AL101" s="330"/>
      <c r="AM101" s="330"/>
      <c r="AN101" s="330"/>
      <c r="AO101" s="331"/>
      <c r="AP101" s="273"/>
      <c r="AQ101" s="277"/>
      <c r="AR101" s="277"/>
      <c r="AS101" s="274"/>
      <c r="AT101" s="204"/>
      <c r="AU101" s="208"/>
      <c r="AV101" s="205"/>
      <c r="AW101" s="192"/>
      <c r="AX101" s="193"/>
      <c r="AY101" s="192"/>
      <c r="AZ101" s="193"/>
      <c r="BA101" s="204"/>
      <c r="BB101" s="205"/>
      <c r="BC101" s="273"/>
      <c r="BD101" s="274"/>
      <c r="BE101" s="204"/>
      <c r="BF101" s="205"/>
      <c r="BG101" s="204"/>
      <c r="BH101" s="208"/>
      <c r="BI101" s="205"/>
      <c r="BJ101" s="260"/>
      <c r="BK101" s="261"/>
      <c r="BL101" s="262"/>
      <c r="BM101" s="1"/>
      <c r="BN101" s="2"/>
    </row>
    <row r="102" spans="2:66" ht="15" customHeight="1" thickTop="1">
      <c r="B102" s="209" t="s">
        <v>244</v>
      </c>
      <c r="C102" s="210"/>
      <c r="D102" s="210"/>
      <c r="E102" s="210"/>
      <c r="F102" s="210"/>
      <c r="G102" s="210"/>
      <c r="H102" s="210"/>
      <c r="I102" s="210"/>
      <c r="J102" s="210"/>
      <c r="K102" s="210"/>
      <c r="L102" s="211"/>
      <c r="M102" s="194">
        <v>15</v>
      </c>
      <c r="N102" s="219"/>
      <c r="O102" s="219"/>
      <c r="P102" s="195"/>
      <c r="Q102" s="194">
        <v>15</v>
      </c>
      <c r="R102" s="219"/>
      <c r="S102" s="219"/>
      <c r="T102" s="195"/>
      <c r="U102" s="194">
        <v>15</v>
      </c>
      <c r="V102" s="219"/>
      <c r="W102" s="219"/>
      <c r="X102" s="195"/>
      <c r="Y102" s="194">
        <v>15</v>
      </c>
      <c r="Z102" s="219"/>
      <c r="AA102" s="219"/>
      <c r="AB102" s="195"/>
      <c r="AC102" s="296" t="s">
        <v>171</v>
      </c>
      <c r="AD102" s="297"/>
      <c r="AE102" s="297"/>
      <c r="AF102" s="298"/>
      <c r="AG102" s="323" t="s">
        <v>243</v>
      </c>
      <c r="AH102" s="324"/>
      <c r="AI102" s="324"/>
      <c r="AJ102" s="324"/>
      <c r="AK102" s="324"/>
      <c r="AL102" s="324"/>
      <c r="AM102" s="324"/>
      <c r="AN102" s="324"/>
      <c r="AO102" s="325"/>
      <c r="AP102" s="269" t="s">
        <v>52</v>
      </c>
      <c r="AQ102" s="275"/>
      <c r="AR102" s="275"/>
      <c r="AS102" s="270"/>
      <c r="AT102" s="200">
        <f>'20.02'!AT102+AY102</f>
        <v>24</v>
      </c>
      <c r="AU102" s="206"/>
      <c r="AV102" s="201"/>
      <c r="AW102" s="188">
        <f>'20.02'!BG102</f>
        <v>9</v>
      </c>
      <c r="AX102" s="189"/>
      <c r="AY102" s="188"/>
      <c r="AZ102" s="189"/>
      <c r="BA102" s="200"/>
      <c r="BB102" s="201"/>
      <c r="BC102" s="269">
        <f>'20.02'!BC102+BA102</f>
        <v>10</v>
      </c>
      <c r="BD102" s="270"/>
      <c r="BE102" s="200">
        <f>'20.02'!BE102+BA102</f>
        <v>15</v>
      </c>
      <c r="BF102" s="201"/>
      <c r="BG102" s="200">
        <f>AT102-BE102</f>
        <v>9</v>
      </c>
      <c r="BH102" s="206"/>
      <c r="BI102" s="201"/>
      <c r="BJ102" s="254">
        <f>((LEFT(AP102,FIND(" ",AP102)-1)*BC102)/$S$279)</f>
        <v>1.9230769230769231</v>
      </c>
      <c r="BK102" s="255"/>
      <c r="BL102" s="256"/>
      <c r="BM102" s="1"/>
      <c r="BN102" s="2"/>
    </row>
    <row r="103" spans="2:66" ht="15" customHeight="1">
      <c r="B103" s="212"/>
      <c r="C103" s="213"/>
      <c r="D103" s="213"/>
      <c r="E103" s="213"/>
      <c r="F103" s="213"/>
      <c r="G103" s="213"/>
      <c r="H103" s="213"/>
      <c r="I103" s="213"/>
      <c r="J103" s="213"/>
      <c r="K103" s="213"/>
      <c r="L103" s="214"/>
      <c r="M103" s="196"/>
      <c r="N103" s="220"/>
      <c r="O103" s="220"/>
      <c r="P103" s="197"/>
      <c r="Q103" s="196"/>
      <c r="R103" s="220"/>
      <c r="S103" s="220"/>
      <c r="T103" s="197"/>
      <c r="U103" s="196"/>
      <c r="V103" s="220"/>
      <c r="W103" s="220"/>
      <c r="X103" s="197"/>
      <c r="Y103" s="196"/>
      <c r="Z103" s="220"/>
      <c r="AA103" s="220"/>
      <c r="AB103" s="197"/>
      <c r="AC103" s="299"/>
      <c r="AD103" s="300"/>
      <c r="AE103" s="300"/>
      <c r="AF103" s="301"/>
      <c r="AG103" s="326"/>
      <c r="AH103" s="327"/>
      <c r="AI103" s="327"/>
      <c r="AJ103" s="327"/>
      <c r="AK103" s="327"/>
      <c r="AL103" s="327"/>
      <c r="AM103" s="327"/>
      <c r="AN103" s="327"/>
      <c r="AO103" s="328"/>
      <c r="AP103" s="271"/>
      <c r="AQ103" s="276"/>
      <c r="AR103" s="276"/>
      <c r="AS103" s="272"/>
      <c r="AT103" s="202"/>
      <c r="AU103" s="207"/>
      <c r="AV103" s="203"/>
      <c r="AW103" s="190"/>
      <c r="AX103" s="191"/>
      <c r="AY103" s="190"/>
      <c r="AZ103" s="191"/>
      <c r="BA103" s="202"/>
      <c r="BB103" s="203"/>
      <c r="BC103" s="271"/>
      <c r="BD103" s="272"/>
      <c r="BE103" s="202"/>
      <c r="BF103" s="203"/>
      <c r="BG103" s="202"/>
      <c r="BH103" s="207"/>
      <c r="BI103" s="203"/>
      <c r="BJ103" s="257"/>
      <c r="BK103" s="258"/>
      <c r="BL103" s="259"/>
      <c r="BM103" s="1"/>
      <c r="BN103" s="2"/>
    </row>
    <row r="104" spans="2:66" ht="15" customHeight="1" thickBot="1">
      <c r="B104" s="215"/>
      <c r="C104" s="216"/>
      <c r="D104" s="216"/>
      <c r="E104" s="216"/>
      <c r="F104" s="216"/>
      <c r="G104" s="216"/>
      <c r="H104" s="216"/>
      <c r="I104" s="216"/>
      <c r="J104" s="216"/>
      <c r="K104" s="216"/>
      <c r="L104" s="217"/>
      <c r="M104" s="198"/>
      <c r="N104" s="221"/>
      <c r="O104" s="221"/>
      <c r="P104" s="199"/>
      <c r="Q104" s="198"/>
      <c r="R104" s="221"/>
      <c r="S104" s="221"/>
      <c r="T104" s="199"/>
      <c r="U104" s="198"/>
      <c r="V104" s="221"/>
      <c r="W104" s="221"/>
      <c r="X104" s="199"/>
      <c r="Y104" s="198"/>
      <c r="Z104" s="221"/>
      <c r="AA104" s="221"/>
      <c r="AB104" s="199"/>
      <c r="AC104" s="302"/>
      <c r="AD104" s="303"/>
      <c r="AE104" s="303"/>
      <c r="AF104" s="304"/>
      <c r="AG104" s="329"/>
      <c r="AH104" s="330"/>
      <c r="AI104" s="330"/>
      <c r="AJ104" s="330"/>
      <c r="AK104" s="330"/>
      <c r="AL104" s="330"/>
      <c r="AM104" s="330"/>
      <c r="AN104" s="330"/>
      <c r="AO104" s="331"/>
      <c r="AP104" s="273"/>
      <c r="AQ104" s="277"/>
      <c r="AR104" s="277"/>
      <c r="AS104" s="274"/>
      <c r="AT104" s="204"/>
      <c r="AU104" s="208"/>
      <c r="AV104" s="205"/>
      <c r="AW104" s="192"/>
      <c r="AX104" s="193"/>
      <c r="AY104" s="192"/>
      <c r="AZ104" s="193"/>
      <c r="BA104" s="204"/>
      <c r="BB104" s="205"/>
      <c r="BC104" s="273"/>
      <c r="BD104" s="274"/>
      <c r="BE104" s="204"/>
      <c r="BF104" s="205"/>
      <c r="BG104" s="204"/>
      <c r="BH104" s="208"/>
      <c r="BI104" s="205"/>
      <c r="BJ104" s="260"/>
      <c r="BK104" s="261"/>
      <c r="BL104" s="262"/>
      <c r="BM104" s="1"/>
      <c r="BN104" s="2"/>
    </row>
    <row r="105" spans="2:66" ht="15" customHeight="1" thickTop="1">
      <c r="B105" s="209" t="s">
        <v>242</v>
      </c>
      <c r="C105" s="210"/>
      <c r="D105" s="210"/>
      <c r="E105" s="210"/>
      <c r="F105" s="210"/>
      <c r="G105" s="210"/>
      <c r="H105" s="210"/>
      <c r="I105" s="210"/>
      <c r="J105" s="210"/>
      <c r="K105" s="210"/>
      <c r="L105" s="211"/>
      <c r="M105" s="194" t="s">
        <v>442</v>
      </c>
      <c r="N105" s="219"/>
      <c r="O105" s="219"/>
      <c r="P105" s="195"/>
      <c r="Q105" s="194" t="s">
        <v>442</v>
      </c>
      <c r="R105" s="219"/>
      <c r="S105" s="219"/>
      <c r="T105" s="195"/>
      <c r="U105" s="194" t="s">
        <v>442</v>
      </c>
      <c r="V105" s="219"/>
      <c r="W105" s="219"/>
      <c r="X105" s="195"/>
      <c r="Y105" s="194" t="s">
        <v>442</v>
      </c>
      <c r="Z105" s="219"/>
      <c r="AA105" s="219"/>
      <c r="AB105" s="195"/>
      <c r="AC105" s="296" t="s">
        <v>341</v>
      </c>
      <c r="AD105" s="297"/>
      <c r="AE105" s="297"/>
      <c r="AF105" s="298"/>
      <c r="AG105" s="323" t="s">
        <v>241</v>
      </c>
      <c r="AH105" s="324"/>
      <c r="AI105" s="324"/>
      <c r="AJ105" s="324"/>
      <c r="AK105" s="324"/>
      <c r="AL105" s="324"/>
      <c r="AM105" s="324"/>
      <c r="AN105" s="324"/>
      <c r="AO105" s="325"/>
      <c r="AP105" s="269" t="s">
        <v>61</v>
      </c>
      <c r="AQ105" s="275"/>
      <c r="AR105" s="275"/>
      <c r="AS105" s="270"/>
      <c r="AT105" s="200">
        <f>'20.02'!AT105+AY105</f>
        <v>1</v>
      </c>
      <c r="AU105" s="206"/>
      <c r="AV105" s="201"/>
      <c r="AW105" s="188">
        <f>'20.02'!BG105</f>
        <v>1</v>
      </c>
      <c r="AX105" s="189"/>
      <c r="AY105" s="188"/>
      <c r="AZ105" s="189"/>
      <c r="BA105" s="200"/>
      <c r="BB105" s="201"/>
      <c r="BC105" s="269">
        <f>'20.02'!BC105+BA105</f>
        <v>0</v>
      </c>
      <c r="BD105" s="270"/>
      <c r="BE105" s="200">
        <f>'20.02'!BE105+BA105</f>
        <v>0</v>
      </c>
      <c r="BF105" s="201"/>
      <c r="BG105" s="200">
        <f>AT105-BE105</f>
        <v>1</v>
      </c>
      <c r="BH105" s="206"/>
      <c r="BI105" s="201"/>
      <c r="BJ105" s="254">
        <f>((LEFT(AP105,FIND(" ",AP105)-1)*BC105)/$S$279)</f>
        <v>0</v>
      </c>
      <c r="BK105" s="255"/>
      <c r="BL105" s="256"/>
      <c r="BM105" s="1"/>
      <c r="BN105" s="2"/>
    </row>
    <row r="106" spans="2:66" ht="15" customHeight="1">
      <c r="B106" s="212"/>
      <c r="C106" s="213"/>
      <c r="D106" s="213"/>
      <c r="E106" s="213"/>
      <c r="F106" s="213"/>
      <c r="G106" s="213"/>
      <c r="H106" s="213"/>
      <c r="I106" s="213"/>
      <c r="J106" s="213"/>
      <c r="K106" s="213"/>
      <c r="L106" s="214"/>
      <c r="M106" s="196"/>
      <c r="N106" s="220"/>
      <c r="O106" s="220"/>
      <c r="P106" s="197"/>
      <c r="Q106" s="196"/>
      <c r="R106" s="220"/>
      <c r="S106" s="220"/>
      <c r="T106" s="197"/>
      <c r="U106" s="196"/>
      <c r="V106" s="220"/>
      <c r="W106" s="220"/>
      <c r="X106" s="197"/>
      <c r="Y106" s="196"/>
      <c r="Z106" s="220"/>
      <c r="AA106" s="220"/>
      <c r="AB106" s="197"/>
      <c r="AC106" s="299"/>
      <c r="AD106" s="300"/>
      <c r="AE106" s="300"/>
      <c r="AF106" s="301"/>
      <c r="AG106" s="326"/>
      <c r="AH106" s="327"/>
      <c r="AI106" s="327"/>
      <c r="AJ106" s="327"/>
      <c r="AK106" s="327"/>
      <c r="AL106" s="327"/>
      <c r="AM106" s="327"/>
      <c r="AN106" s="327"/>
      <c r="AO106" s="328"/>
      <c r="AP106" s="271"/>
      <c r="AQ106" s="276"/>
      <c r="AR106" s="276"/>
      <c r="AS106" s="272"/>
      <c r="AT106" s="202"/>
      <c r="AU106" s="207"/>
      <c r="AV106" s="203"/>
      <c r="AW106" s="190"/>
      <c r="AX106" s="191"/>
      <c r="AY106" s="190"/>
      <c r="AZ106" s="191"/>
      <c r="BA106" s="202"/>
      <c r="BB106" s="203"/>
      <c r="BC106" s="271"/>
      <c r="BD106" s="272"/>
      <c r="BE106" s="202"/>
      <c r="BF106" s="203"/>
      <c r="BG106" s="202"/>
      <c r="BH106" s="207"/>
      <c r="BI106" s="203"/>
      <c r="BJ106" s="257"/>
      <c r="BK106" s="258"/>
      <c r="BL106" s="259"/>
      <c r="BM106" s="1"/>
      <c r="BN106" s="2"/>
    </row>
    <row r="107" spans="2:66" ht="15" customHeight="1" thickBot="1">
      <c r="B107" s="215"/>
      <c r="C107" s="216"/>
      <c r="D107" s="216"/>
      <c r="E107" s="216"/>
      <c r="F107" s="216"/>
      <c r="G107" s="216"/>
      <c r="H107" s="216"/>
      <c r="I107" s="216"/>
      <c r="J107" s="216"/>
      <c r="K107" s="216"/>
      <c r="L107" s="217"/>
      <c r="M107" s="198"/>
      <c r="N107" s="221"/>
      <c r="O107" s="221"/>
      <c r="P107" s="199"/>
      <c r="Q107" s="198"/>
      <c r="R107" s="221"/>
      <c r="S107" s="221"/>
      <c r="T107" s="199"/>
      <c r="U107" s="198"/>
      <c r="V107" s="221"/>
      <c r="W107" s="221"/>
      <c r="X107" s="199"/>
      <c r="Y107" s="198"/>
      <c r="Z107" s="221"/>
      <c r="AA107" s="221"/>
      <c r="AB107" s="199"/>
      <c r="AC107" s="302"/>
      <c r="AD107" s="303"/>
      <c r="AE107" s="303"/>
      <c r="AF107" s="304"/>
      <c r="AG107" s="329"/>
      <c r="AH107" s="330"/>
      <c r="AI107" s="330"/>
      <c r="AJ107" s="330"/>
      <c r="AK107" s="330"/>
      <c r="AL107" s="330"/>
      <c r="AM107" s="330"/>
      <c r="AN107" s="330"/>
      <c r="AO107" s="331"/>
      <c r="AP107" s="273"/>
      <c r="AQ107" s="277"/>
      <c r="AR107" s="277"/>
      <c r="AS107" s="274"/>
      <c r="AT107" s="204"/>
      <c r="AU107" s="208"/>
      <c r="AV107" s="205"/>
      <c r="AW107" s="192"/>
      <c r="AX107" s="193"/>
      <c r="AY107" s="192"/>
      <c r="AZ107" s="193"/>
      <c r="BA107" s="204"/>
      <c r="BB107" s="205"/>
      <c r="BC107" s="273"/>
      <c r="BD107" s="274"/>
      <c r="BE107" s="204"/>
      <c r="BF107" s="205"/>
      <c r="BG107" s="204"/>
      <c r="BH107" s="208"/>
      <c r="BI107" s="205"/>
      <c r="BJ107" s="260"/>
      <c r="BK107" s="261"/>
      <c r="BL107" s="262"/>
      <c r="BM107" s="1"/>
      <c r="BN107" s="2"/>
    </row>
    <row r="108" spans="2:66" ht="15" customHeight="1" thickTop="1">
      <c r="B108" s="209" t="s">
        <v>240</v>
      </c>
      <c r="C108" s="210"/>
      <c r="D108" s="210"/>
      <c r="E108" s="210"/>
      <c r="F108" s="210"/>
      <c r="G108" s="210"/>
      <c r="H108" s="210"/>
      <c r="I108" s="210"/>
      <c r="J108" s="210"/>
      <c r="K108" s="210"/>
      <c r="L108" s="211"/>
      <c r="M108" s="194">
        <v>8</v>
      </c>
      <c r="N108" s="219"/>
      <c r="O108" s="219"/>
      <c r="P108" s="195"/>
      <c r="Q108" s="194">
        <v>8</v>
      </c>
      <c r="R108" s="219"/>
      <c r="S108" s="219"/>
      <c r="T108" s="195"/>
      <c r="U108" s="194">
        <v>8</v>
      </c>
      <c r="V108" s="219"/>
      <c r="W108" s="219"/>
      <c r="X108" s="195"/>
      <c r="Y108" s="194">
        <v>8</v>
      </c>
      <c r="Z108" s="219"/>
      <c r="AA108" s="219"/>
      <c r="AB108" s="195"/>
      <c r="AC108" s="305" t="s">
        <v>402</v>
      </c>
      <c r="AD108" s="306"/>
      <c r="AE108" s="306"/>
      <c r="AF108" s="307"/>
      <c r="AG108" s="323" t="s">
        <v>239</v>
      </c>
      <c r="AH108" s="324"/>
      <c r="AI108" s="324"/>
      <c r="AJ108" s="324"/>
      <c r="AK108" s="324"/>
      <c r="AL108" s="324"/>
      <c r="AM108" s="324"/>
      <c r="AN108" s="324"/>
      <c r="AO108" s="325"/>
      <c r="AP108" s="269" t="s">
        <v>143</v>
      </c>
      <c r="AQ108" s="275"/>
      <c r="AR108" s="275"/>
      <c r="AS108" s="270"/>
      <c r="AT108" s="200">
        <f>'20.02'!AT108+AY108</f>
        <v>3</v>
      </c>
      <c r="AU108" s="206"/>
      <c r="AV108" s="201"/>
      <c r="AW108" s="188">
        <f>'20.02'!BG108</f>
        <v>0</v>
      </c>
      <c r="AX108" s="189"/>
      <c r="AY108" s="188"/>
      <c r="AZ108" s="189"/>
      <c r="BA108" s="200"/>
      <c r="BB108" s="201"/>
      <c r="BC108" s="269">
        <f>'20.02'!BC108+BA108</f>
        <v>3</v>
      </c>
      <c r="BD108" s="270"/>
      <c r="BE108" s="200">
        <f>'20.02'!BE108+BA108</f>
        <v>3</v>
      </c>
      <c r="BF108" s="201"/>
      <c r="BG108" s="200">
        <f>AT108-BE108</f>
        <v>0</v>
      </c>
      <c r="BH108" s="206"/>
      <c r="BI108" s="201"/>
      <c r="BJ108" s="254">
        <f>((LEFT(AP108,FIND(" ",AP108)-1)*BC108)/$S$279)</f>
        <v>4.8</v>
      </c>
      <c r="BK108" s="255"/>
      <c r="BL108" s="256"/>
      <c r="BM108" s="1"/>
      <c r="BN108" s="2"/>
    </row>
    <row r="109" spans="2:66" ht="15" customHeight="1">
      <c r="B109" s="212"/>
      <c r="C109" s="213"/>
      <c r="D109" s="213"/>
      <c r="E109" s="213"/>
      <c r="F109" s="213"/>
      <c r="G109" s="213"/>
      <c r="H109" s="213"/>
      <c r="I109" s="213"/>
      <c r="J109" s="213"/>
      <c r="K109" s="213"/>
      <c r="L109" s="214"/>
      <c r="M109" s="196"/>
      <c r="N109" s="220"/>
      <c r="O109" s="220"/>
      <c r="P109" s="197"/>
      <c r="Q109" s="196"/>
      <c r="R109" s="220"/>
      <c r="S109" s="220"/>
      <c r="T109" s="197"/>
      <c r="U109" s="196"/>
      <c r="V109" s="220"/>
      <c r="W109" s="220"/>
      <c r="X109" s="197"/>
      <c r="Y109" s="196"/>
      <c r="Z109" s="220"/>
      <c r="AA109" s="220"/>
      <c r="AB109" s="197"/>
      <c r="AC109" s="308"/>
      <c r="AD109" s="309"/>
      <c r="AE109" s="309"/>
      <c r="AF109" s="310"/>
      <c r="AG109" s="326"/>
      <c r="AH109" s="327"/>
      <c r="AI109" s="327"/>
      <c r="AJ109" s="327"/>
      <c r="AK109" s="327"/>
      <c r="AL109" s="327"/>
      <c r="AM109" s="327"/>
      <c r="AN109" s="327"/>
      <c r="AO109" s="328"/>
      <c r="AP109" s="271"/>
      <c r="AQ109" s="276"/>
      <c r="AR109" s="276"/>
      <c r="AS109" s="272"/>
      <c r="AT109" s="202"/>
      <c r="AU109" s="207"/>
      <c r="AV109" s="203"/>
      <c r="AW109" s="190"/>
      <c r="AX109" s="191"/>
      <c r="AY109" s="190"/>
      <c r="AZ109" s="191"/>
      <c r="BA109" s="202"/>
      <c r="BB109" s="203"/>
      <c r="BC109" s="271"/>
      <c r="BD109" s="272"/>
      <c r="BE109" s="202"/>
      <c r="BF109" s="203"/>
      <c r="BG109" s="202"/>
      <c r="BH109" s="207"/>
      <c r="BI109" s="203"/>
      <c r="BJ109" s="257"/>
      <c r="BK109" s="258"/>
      <c r="BL109" s="259"/>
      <c r="BM109" s="1"/>
      <c r="BN109" s="2"/>
    </row>
    <row r="110" spans="2:66" ht="15" customHeight="1" thickBot="1">
      <c r="B110" s="215"/>
      <c r="C110" s="216"/>
      <c r="D110" s="216"/>
      <c r="E110" s="216"/>
      <c r="F110" s="216"/>
      <c r="G110" s="216"/>
      <c r="H110" s="216"/>
      <c r="I110" s="216"/>
      <c r="J110" s="216"/>
      <c r="K110" s="216"/>
      <c r="L110" s="217"/>
      <c r="M110" s="198"/>
      <c r="N110" s="221"/>
      <c r="O110" s="221"/>
      <c r="P110" s="199"/>
      <c r="Q110" s="198"/>
      <c r="R110" s="221"/>
      <c r="S110" s="221"/>
      <c r="T110" s="199"/>
      <c r="U110" s="198"/>
      <c r="V110" s="221"/>
      <c r="W110" s="221"/>
      <c r="X110" s="199"/>
      <c r="Y110" s="198"/>
      <c r="Z110" s="221"/>
      <c r="AA110" s="221"/>
      <c r="AB110" s="199"/>
      <c r="AC110" s="311"/>
      <c r="AD110" s="312"/>
      <c r="AE110" s="312"/>
      <c r="AF110" s="313"/>
      <c r="AG110" s="329"/>
      <c r="AH110" s="330"/>
      <c r="AI110" s="330"/>
      <c r="AJ110" s="330"/>
      <c r="AK110" s="330"/>
      <c r="AL110" s="330"/>
      <c r="AM110" s="330"/>
      <c r="AN110" s="330"/>
      <c r="AO110" s="331"/>
      <c r="AP110" s="273"/>
      <c r="AQ110" s="277"/>
      <c r="AR110" s="277"/>
      <c r="AS110" s="274"/>
      <c r="AT110" s="204"/>
      <c r="AU110" s="208"/>
      <c r="AV110" s="205"/>
      <c r="AW110" s="192"/>
      <c r="AX110" s="193"/>
      <c r="AY110" s="192"/>
      <c r="AZ110" s="193"/>
      <c r="BA110" s="204"/>
      <c r="BB110" s="205"/>
      <c r="BC110" s="273"/>
      <c r="BD110" s="274"/>
      <c r="BE110" s="204"/>
      <c r="BF110" s="205"/>
      <c r="BG110" s="204"/>
      <c r="BH110" s="208"/>
      <c r="BI110" s="205"/>
      <c r="BJ110" s="260"/>
      <c r="BK110" s="261"/>
      <c r="BL110" s="262"/>
      <c r="BM110" s="1"/>
      <c r="BN110" s="2"/>
    </row>
    <row r="111" spans="2:66" ht="15" customHeight="1" thickTop="1">
      <c r="B111" s="209" t="s">
        <v>238</v>
      </c>
      <c r="C111" s="210"/>
      <c r="D111" s="210"/>
      <c r="E111" s="210"/>
      <c r="F111" s="210"/>
      <c r="G111" s="210"/>
      <c r="H111" s="210"/>
      <c r="I111" s="210"/>
      <c r="J111" s="210"/>
      <c r="K111" s="210"/>
      <c r="L111" s="211"/>
      <c r="M111" s="194">
        <v>0.9</v>
      </c>
      <c r="N111" s="219"/>
      <c r="O111" s="219"/>
      <c r="P111" s="195"/>
      <c r="Q111" s="194">
        <v>0.9</v>
      </c>
      <c r="R111" s="219"/>
      <c r="S111" s="219"/>
      <c r="T111" s="195"/>
      <c r="U111" s="194">
        <v>0.9</v>
      </c>
      <c r="V111" s="219"/>
      <c r="W111" s="219"/>
      <c r="X111" s="195"/>
      <c r="Y111" s="194">
        <v>0.9</v>
      </c>
      <c r="Z111" s="219"/>
      <c r="AA111" s="219"/>
      <c r="AB111" s="195"/>
      <c r="AC111" s="305" t="s">
        <v>343</v>
      </c>
      <c r="AD111" s="306"/>
      <c r="AE111" s="306"/>
      <c r="AF111" s="307"/>
      <c r="AG111" s="323" t="s">
        <v>208</v>
      </c>
      <c r="AH111" s="324"/>
      <c r="AI111" s="324"/>
      <c r="AJ111" s="324"/>
      <c r="AK111" s="324"/>
      <c r="AL111" s="324"/>
      <c r="AM111" s="324"/>
      <c r="AN111" s="324"/>
      <c r="AO111" s="325"/>
      <c r="AP111" s="269" t="s">
        <v>237</v>
      </c>
      <c r="AQ111" s="275"/>
      <c r="AR111" s="275"/>
      <c r="AS111" s="270"/>
      <c r="AT111" s="200">
        <f>'20.02'!AT111+AY111</f>
        <v>4</v>
      </c>
      <c r="AU111" s="206"/>
      <c r="AV111" s="201"/>
      <c r="AW111" s="188">
        <f>'20.02'!BG111</f>
        <v>4</v>
      </c>
      <c r="AX111" s="189"/>
      <c r="AY111" s="188"/>
      <c r="AZ111" s="189"/>
      <c r="BA111" s="200"/>
      <c r="BB111" s="201"/>
      <c r="BC111" s="269">
        <f>'20.02'!BC111+BA111</f>
        <v>0</v>
      </c>
      <c r="BD111" s="270"/>
      <c r="BE111" s="200">
        <f>'20.02'!BE111+BA111</f>
        <v>0</v>
      </c>
      <c r="BF111" s="201"/>
      <c r="BG111" s="200">
        <f>AT111-BE111</f>
        <v>4</v>
      </c>
      <c r="BH111" s="206"/>
      <c r="BI111" s="201"/>
      <c r="BJ111" s="254">
        <f>((LEFT(AP111,FIND(" ",AP111)-1)*BC111)/$S$279)</f>
        <v>0</v>
      </c>
      <c r="BK111" s="255"/>
      <c r="BL111" s="256"/>
      <c r="BM111" s="1"/>
      <c r="BN111" s="2"/>
    </row>
    <row r="112" spans="2:66" ht="15" customHeight="1">
      <c r="B112" s="212"/>
      <c r="C112" s="213"/>
      <c r="D112" s="213"/>
      <c r="E112" s="213"/>
      <c r="F112" s="213"/>
      <c r="G112" s="213"/>
      <c r="H112" s="213"/>
      <c r="I112" s="213"/>
      <c r="J112" s="213"/>
      <c r="K112" s="213"/>
      <c r="L112" s="214"/>
      <c r="M112" s="196"/>
      <c r="N112" s="220"/>
      <c r="O112" s="220"/>
      <c r="P112" s="197"/>
      <c r="Q112" s="196"/>
      <c r="R112" s="220"/>
      <c r="S112" s="220"/>
      <c r="T112" s="197"/>
      <c r="U112" s="196"/>
      <c r="V112" s="220"/>
      <c r="W112" s="220"/>
      <c r="X112" s="197"/>
      <c r="Y112" s="196"/>
      <c r="Z112" s="220"/>
      <c r="AA112" s="220"/>
      <c r="AB112" s="197"/>
      <c r="AC112" s="308"/>
      <c r="AD112" s="309"/>
      <c r="AE112" s="309"/>
      <c r="AF112" s="310"/>
      <c r="AG112" s="326"/>
      <c r="AH112" s="327"/>
      <c r="AI112" s="327"/>
      <c r="AJ112" s="327"/>
      <c r="AK112" s="327"/>
      <c r="AL112" s="327"/>
      <c r="AM112" s="327"/>
      <c r="AN112" s="327"/>
      <c r="AO112" s="328"/>
      <c r="AP112" s="271"/>
      <c r="AQ112" s="276"/>
      <c r="AR112" s="276"/>
      <c r="AS112" s="272"/>
      <c r="AT112" s="202"/>
      <c r="AU112" s="207"/>
      <c r="AV112" s="203"/>
      <c r="AW112" s="190"/>
      <c r="AX112" s="191"/>
      <c r="AY112" s="190"/>
      <c r="AZ112" s="191"/>
      <c r="BA112" s="202"/>
      <c r="BB112" s="203"/>
      <c r="BC112" s="271"/>
      <c r="BD112" s="272"/>
      <c r="BE112" s="202"/>
      <c r="BF112" s="203"/>
      <c r="BG112" s="202"/>
      <c r="BH112" s="207"/>
      <c r="BI112" s="203"/>
      <c r="BJ112" s="257"/>
      <c r="BK112" s="258"/>
      <c r="BL112" s="259"/>
      <c r="BM112" s="1"/>
      <c r="BN112" s="2"/>
    </row>
    <row r="113" spans="2:66" ht="15" customHeight="1" thickBot="1">
      <c r="B113" s="215"/>
      <c r="C113" s="216"/>
      <c r="D113" s="216"/>
      <c r="E113" s="216"/>
      <c r="F113" s="216"/>
      <c r="G113" s="216"/>
      <c r="H113" s="216"/>
      <c r="I113" s="216"/>
      <c r="J113" s="216"/>
      <c r="K113" s="216"/>
      <c r="L113" s="217"/>
      <c r="M113" s="198"/>
      <c r="N113" s="221"/>
      <c r="O113" s="221"/>
      <c r="P113" s="199"/>
      <c r="Q113" s="198"/>
      <c r="R113" s="221"/>
      <c r="S113" s="221"/>
      <c r="T113" s="199"/>
      <c r="U113" s="198"/>
      <c r="V113" s="221"/>
      <c r="W113" s="221"/>
      <c r="X113" s="199"/>
      <c r="Y113" s="198"/>
      <c r="Z113" s="221"/>
      <c r="AA113" s="221"/>
      <c r="AB113" s="199"/>
      <c r="AC113" s="311"/>
      <c r="AD113" s="312"/>
      <c r="AE113" s="312"/>
      <c r="AF113" s="313"/>
      <c r="AG113" s="329"/>
      <c r="AH113" s="330"/>
      <c r="AI113" s="330"/>
      <c r="AJ113" s="330"/>
      <c r="AK113" s="330"/>
      <c r="AL113" s="330"/>
      <c r="AM113" s="330"/>
      <c r="AN113" s="330"/>
      <c r="AO113" s="331"/>
      <c r="AP113" s="273"/>
      <c r="AQ113" s="277"/>
      <c r="AR113" s="277"/>
      <c r="AS113" s="274"/>
      <c r="AT113" s="204"/>
      <c r="AU113" s="208"/>
      <c r="AV113" s="205"/>
      <c r="AW113" s="192"/>
      <c r="AX113" s="193"/>
      <c r="AY113" s="192"/>
      <c r="AZ113" s="193"/>
      <c r="BA113" s="204"/>
      <c r="BB113" s="205"/>
      <c r="BC113" s="273"/>
      <c r="BD113" s="274"/>
      <c r="BE113" s="204"/>
      <c r="BF113" s="205"/>
      <c r="BG113" s="204"/>
      <c r="BH113" s="208"/>
      <c r="BI113" s="205"/>
      <c r="BJ113" s="260"/>
      <c r="BK113" s="261"/>
      <c r="BL113" s="262"/>
      <c r="BM113" s="1"/>
      <c r="BN113" s="2"/>
    </row>
    <row r="114" spans="2:66" ht="15" customHeight="1" thickTop="1" thickBot="1">
      <c r="B114" s="209" t="s">
        <v>236</v>
      </c>
      <c r="C114" s="210"/>
      <c r="D114" s="210"/>
      <c r="E114" s="210"/>
      <c r="F114" s="210"/>
      <c r="G114" s="210"/>
      <c r="H114" s="210"/>
      <c r="I114" s="210"/>
      <c r="J114" s="210"/>
      <c r="K114" s="210"/>
      <c r="L114" s="211"/>
      <c r="M114" s="194">
        <v>12</v>
      </c>
      <c r="N114" s="219"/>
      <c r="O114" s="219"/>
      <c r="P114" s="195"/>
      <c r="Q114" s="194">
        <v>12</v>
      </c>
      <c r="R114" s="219"/>
      <c r="S114" s="219"/>
      <c r="T114" s="195"/>
      <c r="U114" s="194">
        <v>12</v>
      </c>
      <c r="V114" s="219"/>
      <c r="W114" s="219"/>
      <c r="X114" s="195"/>
      <c r="Y114" s="194">
        <v>12</v>
      </c>
      <c r="Z114" s="219"/>
      <c r="AA114" s="219"/>
      <c r="AB114" s="195"/>
      <c r="AC114" s="305" t="s">
        <v>129</v>
      </c>
      <c r="AD114" s="306"/>
      <c r="AE114" s="306"/>
      <c r="AF114" s="307"/>
      <c r="AG114" s="323" t="s">
        <v>235</v>
      </c>
      <c r="AH114" s="324"/>
      <c r="AI114" s="324"/>
      <c r="AJ114" s="324"/>
      <c r="AK114" s="324"/>
      <c r="AL114" s="324"/>
      <c r="AM114" s="324"/>
      <c r="AN114" s="324"/>
      <c r="AO114" s="325"/>
      <c r="AP114" s="186" t="s">
        <v>165</v>
      </c>
      <c r="AQ114" s="186"/>
      <c r="AR114" s="186"/>
      <c r="AS114" s="186"/>
      <c r="AT114" s="200">
        <f>'20.02'!AT114+AY114</f>
        <v>40</v>
      </c>
      <c r="AU114" s="206"/>
      <c r="AV114" s="201"/>
      <c r="AW114" s="188">
        <f>'20.02'!BG114</f>
        <v>40</v>
      </c>
      <c r="AX114" s="189"/>
      <c r="AY114" s="188"/>
      <c r="AZ114" s="189"/>
      <c r="BA114" s="200"/>
      <c r="BB114" s="201"/>
      <c r="BC114" s="269">
        <f>'20.02'!BC114+BA114</f>
        <v>0</v>
      </c>
      <c r="BD114" s="270"/>
      <c r="BE114" s="200">
        <f>'20.02'!BE114+BA114</f>
        <v>0</v>
      </c>
      <c r="BF114" s="201"/>
      <c r="BG114" s="200">
        <f>AT114-BE114</f>
        <v>40</v>
      </c>
      <c r="BH114" s="206"/>
      <c r="BI114" s="201"/>
      <c r="BJ114" s="254">
        <f>((LEFT(AP114,FIND(" ",AP114)-1)*BC114)/$S$279)</f>
        <v>0</v>
      </c>
      <c r="BK114" s="255"/>
      <c r="BL114" s="256"/>
      <c r="BM114" s="1"/>
      <c r="BN114" s="2"/>
    </row>
    <row r="115" spans="2:66" ht="15" customHeight="1" thickTop="1" thickBot="1">
      <c r="B115" s="212"/>
      <c r="C115" s="213"/>
      <c r="D115" s="213"/>
      <c r="E115" s="213"/>
      <c r="F115" s="213"/>
      <c r="G115" s="213"/>
      <c r="H115" s="213"/>
      <c r="I115" s="213"/>
      <c r="J115" s="213"/>
      <c r="K115" s="213"/>
      <c r="L115" s="214"/>
      <c r="M115" s="196"/>
      <c r="N115" s="220"/>
      <c r="O115" s="220"/>
      <c r="P115" s="197"/>
      <c r="Q115" s="196"/>
      <c r="R115" s="220"/>
      <c r="S115" s="220"/>
      <c r="T115" s="197"/>
      <c r="U115" s="196"/>
      <c r="V115" s="220"/>
      <c r="W115" s="220"/>
      <c r="X115" s="197"/>
      <c r="Y115" s="196"/>
      <c r="Z115" s="220"/>
      <c r="AA115" s="220"/>
      <c r="AB115" s="197"/>
      <c r="AC115" s="308"/>
      <c r="AD115" s="309"/>
      <c r="AE115" s="309"/>
      <c r="AF115" s="310"/>
      <c r="AG115" s="326"/>
      <c r="AH115" s="327"/>
      <c r="AI115" s="327"/>
      <c r="AJ115" s="327"/>
      <c r="AK115" s="327"/>
      <c r="AL115" s="327"/>
      <c r="AM115" s="327"/>
      <c r="AN115" s="327"/>
      <c r="AO115" s="328"/>
      <c r="AP115" s="186"/>
      <c r="AQ115" s="186"/>
      <c r="AR115" s="186"/>
      <c r="AS115" s="186"/>
      <c r="AT115" s="202"/>
      <c r="AU115" s="207"/>
      <c r="AV115" s="203"/>
      <c r="AW115" s="190"/>
      <c r="AX115" s="191"/>
      <c r="AY115" s="190"/>
      <c r="AZ115" s="191"/>
      <c r="BA115" s="202"/>
      <c r="BB115" s="203"/>
      <c r="BC115" s="271"/>
      <c r="BD115" s="272"/>
      <c r="BE115" s="202"/>
      <c r="BF115" s="203"/>
      <c r="BG115" s="202"/>
      <c r="BH115" s="207"/>
      <c r="BI115" s="203"/>
      <c r="BJ115" s="257"/>
      <c r="BK115" s="258"/>
      <c r="BL115" s="259"/>
      <c r="BM115" s="1"/>
      <c r="BN115" s="2"/>
    </row>
    <row r="116" spans="2:66" ht="15" customHeight="1" thickTop="1" thickBot="1">
      <c r="B116" s="215"/>
      <c r="C116" s="216"/>
      <c r="D116" s="216"/>
      <c r="E116" s="216"/>
      <c r="F116" s="216"/>
      <c r="G116" s="216"/>
      <c r="H116" s="216"/>
      <c r="I116" s="216"/>
      <c r="J116" s="216"/>
      <c r="K116" s="216"/>
      <c r="L116" s="217"/>
      <c r="M116" s="198"/>
      <c r="N116" s="221"/>
      <c r="O116" s="221"/>
      <c r="P116" s="199"/>
      <c r="Q116" s="198"/>
      <c r="R116" s="221"/>
      <c r="S116" s="221"/>
      <c r="T116" s="199"/>
      <c r="U116" s="198"/>
      <c r="V116" s="221"/>
      <c r="W116" s="221"/>
      <c r="X116" s="199"/>
      <c r="Y116" s="198"/>
      <c r="Z116" s="221"/>
      <c r="AA116" s="221"/>
      <c r="AB116" s="199"/>
      <c r="AC116" s="311"/>
      <c r="AD116" s="312"/>
      <c r="AE116" s="312"/>
      <c r="AF116" s="313"/>
      <c r="AG116" s="329"/>
      <c r="AH116" s="330"/>
      <c r="AI116" s="330"/>
      <c r="AJ116" s="330"/>
      <c r="AK116" s="330"/>
      <c r="AL116" s="330"/>
      <c r="AM116" s="330"/>
      <c r="AN116" s="330"/>
      <c r="AO116" s="331"/>
      <c r="AP116" s="186"/>
      <c r="AQ116" s="186"/>
      <c r="AR116" s="186"/>
      <c r="AS116" s="186"/>
      <c r="AT116" s="204"/>
      <c r="AU116" s="208"/>
      <c r="AV116" s="205"/>
      <c r="AW116" s="192"/>
      <c r="AX116" s="193"/>
      <c r="AY116" s="192"/>
      <c r="AZ116" s="193"/>
      <c r="BA116" s="204"/>
      <c r="BB116" s="205"/>
      <c r="BC116" s="273"/>
      <c r="BD116" s="274"/>
      <c r="BE116" s="204"/>
      <c r="BF116" s="205"/>
      <c r="BG116" s="204"/>
      <c r="BH116" s="208"/>
      <c r="BI116" s="205"/>
      <c r="BJ116" s="260"/>
      <c r="BK116" s="261"/>
      <c r="BL116" s="262"/>
      <c r="BM116" s="1"/>
      <c r="BN116" s="2"/>
    </row>
    <row r="117" spans="2:66" ht="15" customHeight="1" thickTop="1">
      <c r="B117" s="209" t="s">
        <v>234</v>
      </c>
      <c r="C117" s="210"/>
      <c r="D117" s="210"/>
      <c r="E117" s="210"/>
      <c r="F117" s="210"/>
      <c r="G117" s="210"/>
      <c r="H117" s="210"/>
      <c r="I117" s="210"/>
      <c r="J117" s="210"/>
      <c r="K117" s="210"/>
      <c r="L117" s="211"/>
      <c r="M117" s="194">
        <v>2</v>
      </c>
      <c r="N117" s="219"/>
      <c r="O117" s="219"/>
      <c r="P117" s="195"/>
      <c r="Q117" s="194">
        <v>2</v>
      </c>
      <c r="R117" s="219"/>
      <c r="S117" s="219"/>
      <c r="T117" s="195"/>
      <c r="U117" s="194">
        <v>2</v>
      </c>
      <c r="V117" s="219"/>
      <c r="W117" s="219"/>
      <c r="X117" s="195"/>
      <c r="Y117" s="194">
        <v>2</v>
      </c>
      <c r="Z117" s="219"/>
      <c r="AA117" s="219"/>
      <c r="AB117" s="195"/>
      <c r="AC117" s="305" t="s">
        <v>346</v>
      </c>
      <c r="AD117" s="306"/>
      <c r="AE117" s="306"/>
      <c r="AF117" s="307"/>
      <c r="AG117" s="323" t="s">
        <v>233</v>
      </c>
      <c r="AH117" s="324"/>
      <c r="AI117" s="324"/>
      <c r="AJ117" s="324"/>
      <c r="AK117" s="324"/>
      <c r="AL117" s="324"/>
      <c r="AM117" s="324"/>
      <c r="AN117" s="324"/>
      <c r="AO117" s="325"/>
      <c r="AP117" s="269" t="s">
        <v>52</v>
      </c>
      <c r="AQ117" s="275"/>
      <c r="AR117" s="275"/>
      <c r="AS117" s="270"/>
      <c r="AT117" s="200">
        <f>'20.02'!AT117+AY117</f>
        <v>40</v>
      </c>
      <c r="AU117" s="206"/>
      <c r="AV117" s="201"/>
      <c r="AW117" s="188">
        <f>'20.02'!BG117</f>
        <v>40</v>
      </c>
      <c r="AX117" s="189"/>
      <c r="AY117" s="188"/>
      <c r="AZ117" s="189"/>
      <c r="BA117" s="200"/>
      <c r="BB117" s="201"/>
      <c r="BC117" s="269">
        <f>'20.02'!BC117+BA117</f>
        <v>0</v>
      </c>
      <c r="BD117" s="270"/>
      <c r="BE117" s="200">
        <f>'20.02'!BE117+BA117</f>
        <v>0</v>
      </c>
      <c r="BF117" s="201"/>
      <c r="BG117" s="200">
        <f>AT117-BE117</f>
        <v>40</v>
      </c>
      <c r="BH117" s="206"/>
      <c r="BI117" s="201"/>
      <c r="BJ117" s="254">
        <f>((LEFT(AP117,FIND(" ",AP117)-1)*BC117)/$S$279)</f>
        <v>0</v>
      </c>
      <c r="BK117" s="255"/>
      <c r="BL117" s="256"/>
      <c r="BM117" s="1"/>
      <c r="BN117" s="2"/>
    </row>
    <row r="118" spans="2:66" ht="15" customHeight="1">
      <c r="B118" s="212"/>
      <c r="C118" s="213"/>
      <c r="D118" s="213"/>
      <c r="E118" s="213"/>
      <c r="F118" s="213"/>
      <c r="G118" s="213"/>
      <c r="H118" s="213"/>
      <c r="I118" s="213"/>
      <c r="J118" s="213"/>
      <c r="K118" s="213"/>
      <c r="L118" s="214"/>
      <c r="M118" s="196"/>
      <c r="N118" s="220"/>
      <c r="O118" s="220"/>
      <c r="P118" s="197"/>
      <c r="Q118" s="196"/>
      <c r="R118" s="220"/>
      <c r="S118" s="220"/>
      <c r="T118" s="197"/>
      <c r="U118" s="196"/>
      <c r="V118" s="220"/>
      <c r="W118" s="220"/>
      <c r="X118" s="197"/>
      <c r="Y118" s="196"/>
      <c r="Z118" s="220"/>
      <c r="AA118" s="220"/>
      <c r="AB118" s="197"/>
      <c r="AC118" s="308"/>
      <c r="AD118" s="309"/>
      <c r="AE118" s="309"/>
      <c r="AF118" s="310"/>
      <c r="AG118" s="326"/>
      <c r="AH118" s="327"/>
      <c r="AI118" s="327"/>
      <c r="AJ118" s="327"/>
      <c r="AK118" s="327"/>
      <c r="AL118" s="327"/>
      <c r="AM118" s="327"/>
      <c r="AN118" s="327"/>
      <c r="AO118" s="328"/>
      <c r="AP118" s="271"/>
      <c r="AQ118" s="276"/>
      <c r="AR118" s="276"/>
      <c r="AS118" s="272"/>
      <c r="AT118" s="202"/>
      <c r="AU118" s="207"/>
      <c r="AV118" s="203"/>
      <c r="AW118" s="190"/>
      <c r="AX118" s="191"/>
      <c r="AY118" s="190"/>
      <c r="AZ118" s="191"/>
      <c r="BA118" s="202"/>
      <c r="BB118" s="203"/>
      <c r="BC118" s="271"/>
      <c r="BD118" s="272"/>
      <c r="BE118" s="202"/>
      <c r="BF118" s="203"/>
      <c r="BG118" s="202"/>
      <c r="BH118" s="207"/>
      <c r="BI118" s="203"/>
      <c r="BJ118" s="257"/>
      <c r="BK118" s="258"/>
      <c r="BL118" s="259"/>
      <c r="BM118" s="1"/>
      <c r="BN118" s="2"/>
    </row>
    <row r="119" spans="2:66" ht="15" customHeight="1" thickBot="1">
      <c r="B119" s="215"/>
      <c r="C119" s="216"/>
      <c r="D119" s="216"/>
      <c r="E119" s="216"/>
      <c r="F119" s="216"/>
      <c r="G119" s="216"/>
      <c r="H119" s="216"/>
      <c r="I119" s="216"/>
      <c r="J119" s="216"/>
      <c r="K119" s="216"/>
      <c r="L119" s="217"/>
      <c r="M119" s="198"/>
      <c r="N119" s="221"/>
      <c r="O119" s="221"/>
      <c r="P119" s="199"/>
      <c r="Q119" s="198"/>
      <c r="R119" s="221"/>
      <c r="S119" s="221"/>
      <c r="T119" s="199"/>
      <c r="U119" s="198"/>
      <c r="V119" s="221"/>
      <c r="W119" s="221"/>
      <c r="X119" s="199"/>
      <c r="Y119" s="198"/>
      <c r="Z119" s="221"/>
      <c r="AA119" s="221"/>
      <c r="AB119" s="199"/>
      <c r="AC119" s="311"/>
      <c r="AD119" s="312"/>
      <c r="AE119" s="312"/>
      <c r="AF119" s="313"/>
      <c r="AG119" s="329"/>
      <c r="AH119" s="330"/>
      <c r="AI119" s="330"/>
      <c r="AJ119" s="330"/>
      <c r="AK119" s="330"/>
      <c r="AL119" s="330"/>
      <c r="AM119" s="330"/>
      <c r="AN119" s="330"/>
      <c r="AO119" s="331"/>
      <c r="AP119" s="273"/>
      <c r="AQ119" s="277"/>
      <c r="AR119" s="277"/>
      <c r="AS119" s="274"/>
      <c r="AT119" s="204"/>
      <c r="AU119" s="208"/>
      <c r="AV119" s="205"/>
      <c r="AW119" s="192"/>
      <c r="AX119" s="193"/>
      <c r="AY119" s="192"/>
      <c r="AZ119" s="193"/>
      <c r="BA119" s="204"/>
      <c r="BB119" s="205"/>
      <c r="BC119" s="273"/>
      <c r="BD119" s="274"/>
      <c r="BE119" s="204"/>
      <c r="BF119" s="205"/>
      <c r="BG119" s="204"/>
      <c r="BH119" s="208"/>
      <c r="BI119" s="205"/>
      <c r="BJ119" s="260"/>
      <c r="BK119" s="261"/>
      <c r="BL119" s="262"/>
      <c r="BM119" s="1"/>
      <c r="BN119" s="2"/>
    </row>
    <row r="120" spans="2:66" ht="15" customHeight="1" thickTop="1">
      <c r="B120" s="209" t="s">
        <v>232</v>
      </c>
      <c r="C120" s="210"/>
      <c r="D120" s="210"/>
      <c r="E120" s="210"/>
      <c r="F120" s="210"/>
      <c r="G120" s="210"/>
      <c r="H120" s="210"/>
      <c r="I120" s="210"/>
      <c r="J120" s="210"/>
      <c r="K120" s="210"/>
      <c r="L120" s="211"/>
      <c r="M120" s="194">
        <v>86</v>
      </c>
      <c r="N120" s="219"/>
      <c r="O120" s="219"/>
      <c r="P120" s="195"/>
      <c r="Q120" s="194">
        <v>86</v>
      </c>
      <c r="R120" s="219"/>
      <c r="S120" s="219"/>
      <c r="T120" s="195"/>
      <c r="U120" s="194">
        <v>86</v>
      </c>
      <c r="V120" s="219"/>
      <c r="W120" s="219"/>
      <c r="X120" s="195"/>
      <c r="Y120" s="194">
        <v>86</v>
      </c>
      <c r="Z120" s="219"/>
      <c r="AA120" s="219"/>
      <c r="AB120" s="195"/>
      <c r="AC120" s="188" t="s">
        <v>129</v>
      </c>
      <c r="AD120" s="241"/>
      <c r="AE120" s="241"/>
      <c r="AF120" s="189"/>
      <c r="AG120" s="222" t="s">
        <v>231</v>
      </c>
      <c r="AH120" s="223"/>
      <c r="AI120" s="223"/>
      <c r="AJ120" s="223"/>
      <c r="AK120" s="223"/>
      <c r="AL120" s="223"/>
      <c r="AM120" s="223"/>
      <c r="AN120" s="223"/>
      <c r="AO120" s="224"/>
      <c r="AP120" s="269" t="s">
        <v>142</v>
      </c>
      <c r="AQ120" s="275"/>
      <c r="AR120" s="275"/>
      <c r="AS120" s="270"/>
      <c r="AT120" s="200">
        <f>'20.02'!AT120+AY120</f>
        <v>35</v>
      </c>
      <c r="AU120" s="206"/>
      <c r="AV120" s="201"/>
      <c r="AW120" s="188">
        <f>'20.02'!BG120</f>
        <v>35</v>
      </c>
      <c r="AX120" s="189"/>
      <c r="AY120" s="188"/>
      <c r="AZ120" s="189"/>
      <c r="BA120" s="200"/>
      <c r="BB120" s="201"/>
      <c r="BC120" s="269">
        <f>'20.02'!BC120+BA120</f>
        <v>0</v>
      </c>
      <c r="BD120" s="270"/>
      <c r="BE120" s="200">
        <f>'20.02'!BE120+BA120</f>
        <v>0</v>
      </c>
      <c r="BF120" s="201"/>
      <c r="BG120" s="200">
        <f>AT120-BE120</f>
        <v>35</v>
      </c>
      <c r="BH120" s="206"/>
      <c r="BI120" s="201"/>
      <c r="BJ120" s="254">
        <f>((LEFT(AP120,FIND(" ",AP120)-1)*BC120)/$S$279)</f>
        <v>0</v>
      </c>
      <c r="BK120" s="255"/>
      <c r="BL120" s="256"/>
      <c r="BM120" s="1"/>
      <c r="BN120" s="2"/>
    </row>
    <row r="121" spans="2:66" ht="15" customHeight="1">
      <c r="B121" s="212"/>
      <c r="C121" s="213"/>
      <c r="D121" s="213"/>
      <c r="E121" s="213"/>
      <c r="F121" s="213"/>
      <c r="G121" s="213"/>
      <c r="H121" s="213"/>
      <c r="I121" s="213"/>
      <c r="J121" s="213"/>
      <c r="K121" s="213"/>
      <c r="L121" s="214"/>
      <c r="M121" s="196"/>
      <c r="N121" s="220"/>
      <c r="O121" s="220"/>
      <c r="P121" s="197"/>
      <c r="Q121" s="196"/>
      <c r="R121" s="220"/>
      <c r="S121" s="220"/>
      <c r="T121" s="197"/>
      <c r="U121" s="196"/>
      <c r="V121" s="220"/>
      <c r="W121" s="220"/>
      <c r="X121" s="197"/>
      <c r="Y121" s="196"/>
      <c r="Z121" s="220"/>
      <c r="AA121" s="220"/>
      <c r="AB121" s="197"/>
      <c r="AC121" s="190"/>
      <c r="AD121" s="242"/>
      <c r="AE121" s="242"/>
      <c r="AF121" s="191"/>
      <c r="AG121" s="225"/>
      <c r="AH121" s="226"/>
      <c r="AI121" s="226"/>
      <c r="AJ121" s="226"/>
      <c r="AK121" s="226"/>
      <c r="AL121" s="226"/>
      <c r="AM121" s="226"/>
      <c r="AN121" s="226"/>
      <c r="AO121" s="227"/>
      <c r="AP121" s="271"/>
      <c r="AQ121" s="276"/>
      <c r="AR121" s="276"/>
      <c r="AS121" s="272"/>
      <c r="AT121" s="202"/>
      <c r="AU121" s="207"/>
      <c r="AV121" s="203"/>
      <c r="AW121" s="190"/>
      <c r="AX121" s="191"/>
      <c r="AY121" s="190"/>
      <c r="AZ121" s="191"/>
      <c r="BA121" s="202"/>
      <c r="BB121" s="203"/>
      <c r="BC121" s="271"/>
      <c r="BD121" s="272"/>
      <c r="BE121" s="202"/>
      <c r="BF121" s="203"/>
      <c r="BG121" s="202"/>
      <c r="BH121" s="207"/>
      <c r="BI121" s="203"/>
      <c r="BJ121" s="257"/>
      <c r="BK121" s="258"/>
      <c r="BL121" s="259"/>
      <c r="BM121" s="1"/>
      <c r="BN121" s="2"/>
    </row>
    <row r="122" spans="2:66" ht="15" customHeight="1" thickBot="1">
      <c r="B122" s="215"/>
      <c r="C122" s="216"/>
      <c r="D122" s="216"/>
      <c r="E122" s="216"/>
      <c r="F122" s="216"/>
      <c r="G122" s="216"/>
      <c r="H122" s="216"/>
      <c r="I122" s="216"/>
      <c r="J122" s="216"/>
      <c r="K122" s="216"/>
      <c r="L122" s="217"/>
      <c r="M122" s="198"/>
      <c r="N122" s="221"/>
      <c r="O122" s="221"/>
      <c r="P122" s="199"/>
      <c r="Q122" s="198"/>
      <c r="R122" s="221"/>
      <c r="S122" s="221"/>
      <c r="T122" s="199"/>
      <c r="U122" s="198"/>
      <c r="V122" s="221"/>
      <c r="W122" s="221"/>
      <c r="X122" s="199"/>
      <c r="Y122" s="198"/>
      <c r="Z122" s="221"/>
      <c r="AA122" s="221"/>
      <c r="AB122" s="199"/>
      <c r="AC122" s="192"/>
      <c r="AD122" s="243"/>
      <c r="AE122" s="243"/>
      <c r="AF122" s="193"/>
      <c r="AG122" s="228"/>
      <c r="AH122" s="229"/>
      <c r="AI122" s="229"/>
      <c r="AJ122" s="229"/>
      <c r="AK122" s="229"/>
      <c r="AL122" s="229"/>
      <c r="AM122" s="229"/>
      <c r="AN122" s="229"/>
      <c r="AO122" s="230"/>
      <c r="AP122" s="273"/>
      <c r="AQ122" s="277"/>
      <c r="AR122" s="277"/>
      <c r="AS122" s="274"/>
      <c r="AT122" s="204"/>
      <c r="AU122" s="208"/>
      <c r="AV122" s="205"/>
      <c r="AW122" s="192"/>
      <c r="AX122" s="193"/>
      <c r="AY122" s="192"/>
      <c r="AZ122" s="193"/>
      <c r="BA122" s="204"/>
      <c r="BB122" s="205"/>
      <c r="BC122" s="273"/>
      <c r="BD122" s="274"/>
      <c r="BE122" s="204"/>
      <c r="BF122" s="205"/>
      <c r="BG122" s="204"/>
      <c r="BH122" s="208"/>
      <c r="BI122" s="205"/>
      <c r="BJ122" s="260"/>
      <c r="BK122" s="261"/>
      <c r="BL122" s="262"/>
      <c r="BM122" s="1"/>
      <c r="BN122" s="2"/>
    </row>
    <row r="123" spans="2:66" ht="15" customHeight="1" thickTop="1">
      <c r="B123" s="314" t="s">
        <v>230</v>
      </c>
      <c r="C123" s="315"/>
      <c r="D123" s="315"/>
      <c r="E123" s="315"/>
      <c r="F123" s="315"/>
      <c r="G123" s="315"/>
      <c r="H123" s="315"/>
      <c r="I123" s="315"/>
      <c r="J123" s="315"/>
      <c r="K123" s="315"/>
      <c r="L123" s="316"/>
      <c r="M123" s="194">
        <v>57</v>
      </c>
      <c r="N123" s="219"/>
      <c r="O123" s="219"/>
      <c r="P123" s="195"/>
      <c r="Q123" s="194">
        <v>57</v>
      </c>
      <c r="R123" s="219"/>
      <c r="S123" s="219"/>
      <c r="T123" s="195"/>
      <c r="U123" s="194">
        <v>57</v>
      </c>
      <c r="V123" s="219"/>
      <c r="W123" s="219"/>
      <c r="X123" s="195"/>
      <c r="Y123" s="194">
        <v>57</v>
      </c>
      <c r="Z123" s="219"/>
      <c r="AA123" s="219"/>
      <c r="AB123" s="195"/>
      <c r="AC123" s="305" t="s">
        <v>344</v>
      </c>
      <c r="AD123" s="306"/>
      <c r="AE123" s="306"/>
      <c r="AF123" s="307"/>
      <c r="AG123" s="323" t="s">
        <v>130</v>
      </c>
      <c r="AH123" s="324"/>
      <c r="AI123" s="324"/>
      <c r="AJ123" s="324"/>
      <c r="AK123" s="324"/>
      <c r="AL123" s="324"/>
      <c r="AM123" s="324"/>
      <c r="AN123" s="324"/>
      <c r="AO123" s="325"/>
      <c r="AP123" s="269" t="s">
        <v>128</v>
      </c>
      <c r="AQ123" s="275"/>
      <c r="AR123" s="275"/>
      <c r="AS123" s="270"/>
      <c r="AT123" s="200">
        <f>'20.02'!AT123+AY123</f>
        <v>0</v>
      </c>
      <c r="AU123" s="206"/>
      <c r="AV123" s="201"/>
      <c r="AW123" s="188">
        <f>'20.02'!BG123</f>
        <v>0</v>
      </c>
      <c r="AX123" s="189"/>
      <c r="AY123" s="188"/>
      <c r="AZ123" s="189"/>
      <c r="BA123" s="200"/>
      <c r="BB123" s="201"/>
      <c r="BC123" s="269">
        <f>'20.02'!BC123+BA123</f>
        <v>0</v>
      </c>
      <c r="BD123" s="270"/>
      <c r="BE123" s="200">
        <f>'20.02'!BE123+BA123</f>
        <v>0</v>
      </c>
      <c r="BF123" s="201"/>
      <c r="BG123" s="200">
        <f>AT123-BE123</f>
        <v>0</v>
      </c>
      <c r="BH123" s="206"/>
      <c r="BI123" s="201"/>
      <c r="BJ123" s="254">
        <f>((LEFT(AP123,FIND(" ",AP123)-1)*BC123)/$S$279)</f>
        <v>0</v>
      </c>
      <c r="BK123" s="255"/>
      <c r="BL123" s="256"/>
      <c r="BM123" s="1"/>
      <c r="BN123" s="2"/>
    </row>
    <row r="124" spans="2:66" ht="15" customHeight="1">
      <c r="B124" s="317"/>
      <c r="C124" s="318"/>
      <c r="D124" s="318"/>
      <c r="E124" s="318"/>
      <c r="F124" s="318"/>
      <c r="G124" s="318"/>
      <c r="H124" s="318"/>
      <c r="I124" s="318"/>
      <c r="J124" s="318"/>
      <c r="K124" s="318"/>
      <c r="L124" s="319"/>
      <c r="M124" s="196"/>
      <c r="N124" s="220"/>
      <c r="O124" s="220"/>
      <c r="P124" s="197"/>
      <c r="Q124" s="196"/>
      <c r="R124" s="220"/>
      <c r="S124" s="220"/>
      <c r="T124" s="197"/>
      <c r="U124" s="196"/>
      <c r="V124" s="220"/>
      <c r="W124" s="220"/>
      <c r="X124" s="197"/>
      <c r="Y124" s="196"/>
      <c r="Z124" s="220"/>
      <c r="AA124" s="220"/>
      <c r="AB124" s="197"/>
      <c r="AC124" s="308"/>
      <c r="AD124" s="309"/>
      <c r="AE124" s="309"/>
      <c r="AF124" s="310"/>
      <c r="AG124" s="326"/>
      <c r="AH124" s="327"/>
      <c r="AI124" s="327"/>
      <c r="AJ124" s="327"/>
      <c r="AK124" s="327"/>
      <c r="AL124" s="327"/>
      <c r="AM124" s="327"/>
      <c r="AN124" s="327"/>
      <c r="AO124" s="328"/>
      <c r="AP124" s="271"/>
      <c r="AQ124" s="276"/>
      <c r="AR124" s="276"/>
      <c r="AS124" s="272"/>
      <c r="AT124" s="202"/>
      <c r="AU124" s="207"/>
      <c r="AV124" s="203"/>
      <c r="AW124" s="190"/>
      <c r="AX124" s="191"/>
      <c r="AY124" s="190"/>
      <c r="AZ124" s="191"/>
      <c r="BA124" s="202"/>
      <c r="BB124" s="203"/>
      <c r="BC124" s="271"/>
      <c r="BD124" s="272"/>
      <c r="BE124" s="202"/>
      <c r="BF124" s="203"/>
      <c r="BG124" s="202"/>
      <c r="BH124" s="207"/>
      <c r="BI124" s="203"/>
      <c r="BJ124" s="257"/>
      <c r="BK124" s="258"/>
      <c r="BL124" s="259"/>
      <c r="BM124" s="1"/>
      <c r="BN124" s="2"/>
    </row>
    <row r="125" spans="2:66" ht="15" customHeight="1" thickBot="1">
      <c r="B125" s="320"/>
      <c r="C125" s="321"/>
      <c r="D125" s="321"/>
      <c r="E125" s="321"/>
      <c r="F125" s="321"/>
      <c r="G125" s="321"/>
      <c r="H125" s="321"/>
      <c r="I125" s="321"/>
      <c r="J125" s="321"/>
      <c r="K125" s="321"/>
      <c r="L125" s="322"/>
      <c r="M125" s="198"/>
      <c r="N125" s="221"/>
      <c r="O125" s="221"/>
      <c r="P125" s="199"/>
      <c r="Q125" s="198"/>
      <c r="R125" s="221"/>
      <c r="S125" s="221"/>
      <c r="T125" s="199"/>
      <c r="U125" s="198"/>
      <c r="V125" s="221"/>
      <c r="W125" s="221"/>
      <c r="X125" s="199"/>
      <c r="Y125" s="198"/>
      <c r="Z125" s="221"/>
      <c r="AA125" s="221"/>
      <c r="AB125" s="199"/>
      <c r="AC125" s="311"/>
      <c r="AD125" s="312"/>
      <c r="AE125" s="312"/>
      <c r="AF125" s="313"/>
      <c r="AG125" s="329"/>
      <c r="AH125" s="330"/>
      <c r="AI125" s="330"/>
      <c r="AJ125" s="330"/>
      <c r="AK125" s="330"/>
      <c r="AL125" s="330"/>
      <c r="AM125" s="330"/>
      <c r="AN125" s="330"/>
      <c r="AO125" s="331"/>
      <c r="AP125" s="273"/>
      <c r="AQ125" s="277"/>
      <c r="AR125" s="277"/>
      <c r="AS125" s="274"/>
      <c r="AT125" s="204"/>
      <c r="AU125" s="208"/>
      <c r="AV125" s="205"/>
      <c r="AW125" s="192"/>
      <c r="AX125" s="193"/>
      <c r="AY125" s="192"/>
      <c r="AZ125" s="193"/>
      <c r="BA125" s="204"/>
      <c r="BB125" s="205"/>
      <c r="BC125" s="273"/>
      <c r="BD125" s="274"/>
      <c r="BE125" s="204"/>
      <c r="BF125" s="205"/>
      <c r="BG125" s="204"/>
      <c r="BH125" s="208"/>
      <c r="BI125" s="205"/>
      <c r="BJ125" s="260"/>
      <c r="BK125" s="261"/>
      <c r="BL125" s="262"/>
      <c r="BM125" s="1"/>
      <c r="BN125" s="2"/>
    </row>
    <row r="126" spans="2:66" ht="15" customHeight="1" thickTop="1">
      <c r="B126" s="314" t="s">
        <v>62</v>
      </c>
      <c r="C126" s="315"/>
      <c r="D126" s="315"/>
      <c r="E126" s="315"/>
      <c r="F126" s="315"/>
      <c r="G126" s="315"/>
      <c r="H126" s="315"/>
      <c r="I126" s="315"/>
      <c r="J126" s="315"/>
      <c r="K126" s="315"/>
      <c r="L126" s="316"/>
      <c r="M126" s="194">
        <v>7.5</v>
      </c>
      <c r="N126" s="219"/>
      <c r="O126" s="219"/>
      <c r="P126" s="195"/>
      <c r="Q126" s="194">
        <v>7.5</v>
      </c>
      <c r="R126" s="219"/>
      <c r="S126" s="219"/>
      <c r="T126" s="195"/>
      <c r="U126" s="194">
        <v>7.5</v>
      </c>
      <c r="V126" s="219"/>
      <c r="W126" s="219"/>
      <c r="X126" s="195"/>
      <c r="Y126" s="194">
        <v>7.5</v>
      </c>
      <c r="Z126" s="219"/>
      <c r="AA126" s="219"/>
      <c r="AB126" s="195"/>
      <c r="AC126" s="305" t="s">
        <v>312</v>
      </c>
      <c r="AD126" s="306"/>
      <c r="AE126" s="306"/>
      <c r="AF126" s="307"/>
      <c r="AG126" s="323" t="s">
        <v>229</v>
      </c>
      <c r="AH126" s="324"/>
      <c r="AI126" s="324"/>
      <c r="AJ126" s="324"/>
      <c r="AK126" s="324"/>
      <c r="AL126" s="324"/>
      <c r="AM126" s="324"/>
      <c r="AN126" s="324"/>
      <c r="AO126" s="325"/>
      <c r="AP126" s="269" t="s">
        <v>52</v>
      </c>
      <c r="AQ126" s="275"/>
      <c r="AR126" s="275"/>
      <c r="AS126" s="270"/>
      <c r="AT126" s="200">
        <f>'20.02'!AT126+AY126</f>
        <v>118</v>
      </c>
      <c r="AU126" s="206"/>
      <c r="AV126" s="201"/>
      <c r="AW126" s="188">
        <f>'20.02'!BG126</f>
        <v>118</v>
      </c>
      <c r="AX126" s="189"/>
      <c r="AY126" s="188"/>
      <c r="AZ126" s="189"/>
      <c r="BA126" s="200"/>
      <c r="BB126" s="201"/>
      <c r="BC126" s="269">
        <f>'20.02'!BC126+BA126</f>
        <v>0</v>
      </c>
      <c r="BD126" s="270"/>
      <c r="BE126" s="200">
        <f>'20.02'!BE126+BA126</f>
        <v>0</v>
      </c>
      <c r="BF126" s="201"/>
      <c r="BG126" s="200">
        <f>AT126-BE126</f>
        <v>118</v>
      </c>
      <c r="BH126" s="206"/>
      <c r="BI126" s="201"/>
      <c r="BJ126" s="254">
        <f>((LEFT(AP126,FIND(" ",AP126)-1)*BC126)/$S$279)</f>
        <v>0</v>
      </c>
      <c r="BK126" s="255"/>
      <c r="BL126" s="256"/>
      <c r="BM126" s="1"/>
      <c r="BN126" s="2"/>
    </row>
    <row r="127" spans="2:66" ht="15" customHeight="1">
      <c r="B127" s="317"/>
      <c r="C127" s="318"/>
      <c r="D127" s="318"/>
      <c r="E127" s="318"/>
      <c r="F127" s="318"/>
      <c r="G127" s="318"/>
      <c r="H127" s="318"/>
      <c r="I127" s="318"/>
      <c r="J127" s="318"/>
      <c r="K127" s="318"/>
      <c r="L127" s="319"/>
      <c r="M127" s="196"/>
      <c r="N127" s="220"/>
      <c r="O127" s="220"/>
      <c r="P127" s="197"/>
      <c r="Q127" s="196"/>
      <c r="R127" s="220"/>
      <c r="S127" s="220"/>
      <c r="T127" s="197"/>
      <c r="U127" s="196"/>
      <c r="V127" s="220"/>
      <c r="W127" s="220"/>
      <c r="X127" s="197"/>
      <c r="Y127" s="196"/>
      <c r="Z127" s="220"/>
      <c r="AA127" s="220"/>
      <c r="AB127" s="197"/>
      <c r="AC127" s="308"/>
      <c r="AD127" s="309"/>
      <c r="AE127" s="309"/>
      <c r="AF127" s="310"/>
      <c r="AG127" s="326"/>
      <c r="AH127" s="327"/>
      <c r="AI127" s="327"/>
      <c r="AJ127" s="327"/>
      <c r="AK127" s="327"/>
      <c r="AL127" s="327"/>
      <c r="AM127" s="327"/>
      <c r="AN127" s="327"/>
      <c r="AO127" s="328"/>
      <c r="AP127" s="271"/>
      <c r="AQ127" s="276"/>
      <c r="AR127" s="276"/>
      <c r="AS127" s="272"/>
      <c r="AT127" s="202"/>
      <c r="AU127" s="207"/>
      <c r="AV127" s="203"/>
      <c r="AW127" s="190"/>
      <c r="AX127" s="191"/>
      <c r="AY127" s="190"/>
      <c r="AZ127" s="191"/>
      <c r="BA127" s="202"/>
      <c r="BB127" s="203"/>
      <c r="BC127" s="271"/>
      <c r="BD127" s="272"/>
      <c r="BE127" s="202"/>
      <c r="BF127" s="203"/>
      <c r="BG127" s="202"/>
      <c r="BH127" s="207"/>
      <c r="BI127" s="203"/>
      <c r="BJ127" s="257"/>
      <c r="BK127" s="258"/>
      <c r="BL127" s="259"/>
      <c r="BM127" s="1"/>
      <c r="BN127" s="2"/>
    </row>
    <row r="128" spans="2:66" ht="15" customHeight="1" thickBot="1">
      <c r="B128" s="320"/>
      <c r="C128" s="321"/>
      <c r="D128" s="321"/>
      <c r="E128" s="321"/>
      <c r="F128" s="321"/>
      <c r="G128" s="321"/>
      <c r="H128" s="321"/>
      <c r="I128" s="321"/>
      <c r="J128" s="321"/>
      <c r="K128" s="321"/>
      <c r="L128" s="322"/>
      <c r="M128" s="198"/>
      <c r="N128" s="221"/>
      <c r="O128" s="221"/>
      <c r="P128" s="199"/>
      <c r="Q128" s="198"/>
      <c r="R128" s="221"/>
      <c r="S128" s="221"/>
      <c r="T128" s="199"/>
      <c r="U128" s="198"/>
      <c r="V128" s="221"/>
      <c r="W128" s="221"/>
      <c r="X128" s="199"/>
      <c r="Y128" s="198"/>
      <c r="Z128" s="221"/>
      <c r="AA128" s="221"/>
      <c r="AB128" s="199"/>
      <c r="AC128" s="311"/>
      <c r="AD128" s="312"/>
      <c r="AE128" s="312"/>
      <c r="AF128" s="313"/>
      <c r="AG128" s="329"/>
      <c r="AH128" s="330"/>
      <c r="AI128" s="330"/>
      <c r="AJ128" s="330"/>
      <c r="AK128" s="330"/>
      <c r="AL128" s="330"/>
      <c r="AM128" s="330"/>
      <c r="AN128" s="330"/>
      <c r="AO128" s="331"/>
      <c r="AP128" s="273"/>
      <c r="AQ128" s="277"/>
      <c r="AR128" s="277"/>
      <c r="AS128" s="274"/>
      <c r="AT128" s="204"/>
      <c r="AU128" s="208"/>
      <c r="AV128" s="205"/>
      <c r="AW128" s="192"/>
      <c r="AX128" s="193"/>
      <c r="AY128" s="192"/>
      <c r="AZ128" s="193"/>
      <c r="BA128" s="204"/>
      <c r="BB128" s="205"/>
      <c r="BC128" s="273"/>
      <c r="BD128" s="274"/>
      <c r="BE128" s="204"/>
      <c r="BF128" s="205"/>
      <c r="BG128" s="204"/>
      <c r="BH128" s="208"/>
      <c r="BI128" s="205"/>
      <c r="BJ128" s="260"/>
      <c r="BK128" s="261"/>
      <c r="BL128" s="262"/>
      <c r="BM128" s="1"/>
      <c r="BN128" s="2"/>
    </row>
    <row r="129" spans="2:66" ht="15" customHeight="1" thickTop="1">
      <c r="B129" s="209" t="s">
        <v>228</v>
      </c>
      <c r="C129" s="210"/>
      <c r="D129" s="210"/>
      <c r="E129" s="210"/>
      <c r="F129" s="210"/>
      <c r="G129" s="210"/>
      <c r="H129" s="210"/>
      <c r="I129" s="210"/>
      <c r="J129" s="210"/>
      <c r="K129" s="210"/>
      <c r="L129" s="211"/>
      <c r="M129" s="194" t="s">
        <v>129</v>
      </c>
      <c r="N129" s="219"/>
      <c r="O129" s="219"/>
      <c r="P129" s="195"/>
      <c r="Q129" s="194" t="s">
        <v>129</v>
      </c>
      <c r="R129" s="219"/>
      <c r="S129" s="219"/>
      <c r="T129" s="195"/>
      <c r="U129" s="194" t="s">
        <v>129</v>
      </c>
      <c r="V129" s="219"/>
      <c r="W129" s="219"/>
      <c r="X129" s="195"/>
      <c r="Y129" s="194" t="s">
        <v>129</v>
      </c>
      <c r="Z129" s="219"/>
      <c r="AA129" s="219"/>
      <c r="AB129" s="195"/>
      <c r="AC129" s="278" t="s">
        <v>129</v>
      </c>
      <c r="AD129" s="279"/>
      <c r="AE129" s="279"/>
      <c r="AF129" s="280"/>
      <c r="AG129" s="323" t="s">
        <v>227</v>
      </c>
      <c r="AH129" s="324"/>
      <c r="AI129" s="324"/>
      <c r="AJ129" s="324"/>
      <c r="AK129" s="324"/>
      <c r="AL129" s="324"/>
      <c r="AM129" s="324"/>
      <c r="AN129" s="324"/>
      <c r="AO129" s="325"/>
      <c r="AP129" s="269" t="s">
        <v>52</v>
      </c>
      <c r="AQ129" s="275"/>
      <c r="AR129" s="275"/>
      <c r="AS129" s="270"/>
      <c r="AT129" s="200">
        <f>'20.02'!AT129+AY129</f>
        <v>21</v>
      </c>
      <c r="AU129" s="206"/>
      <c r="AV129" s="201"/>
      <c r="AW129" s="188">
        <f>'20.02'!BG129</f>
        <v>21</v>
      </c>
      <c r="AX129" s="189"/>
      <c r="AY129" s="188"/>
      <c r="AZ129" s="189"/>
      <c r="BA129" s="200"/>
      <c r="BB129" s="201"/>
      <c r="BC129" s="269">
        <f>'20.02'!BC129+BA129</f>
        <v>0</v>
      </c>
      <c r="BD129" s="270"/>
      <c r="BE129" s="200">
        <f>'20.02'!BE129+BA129</f>
        <v>0</v>
      </c>
      <c r="BF129" s="201"/>
      <c r="BG129" s="200">
        <f>AT129-BE129</f>
        <v>21</v>
      </c>
      <c r="BH129" s="206"/>
      <c r="BI129" s="201"/>
      <c r="BJ129" s="254">
        <f>((LEFT(AP129,FIND(" ",AP129)-1)*BC129)/$S$279)</f>
        <v>0</v>
      </c>
      <c r="BK129" s="255"/>
      <c r="BL129" s="256"/>
      <c r="BM129" s="1"/>
      <c r="BN129" s="2"/>
    </row>
    <row r="130" spans="2:66" ht="15" customHeight="1">
      <c r="B130" s="212"/>
      <c r="C130" s="213"/>
      <c r="D130" s="213"/>
      <c r="E130" s="213"/>
      <c r="F130" s="213"/>
      <c r="G130" s="213"/>
      <c r="H130" s="213"/>
      <c r="I130" s="213"/>
      <c r="J130" s="213"/>
      <c r="K130" s="213"/>
      <c r="L130" s="214"/>
      <c r="M130" s="196"/>
      <c r="N130" s="220"/>
      <c r="O130" s="220"/>
      <c r="P130" s="197"/>
      <c r="Q130" s="196"/>
      <c r="R130" s="220"/>
      <c r="S130" s="220"/>
      <c r="T130" s="197"/>
      <c r="U130" s="196"/>
      <c r="V130" s="220"/>
      <c r="W130" s="220"/>
      <c r="X130" s="197"/>
      <c r="Y130" s="196"/>
      <c r="Z130" s="220"/>
      <c r="AA130" s="220"/>
      <c r="AB130" s="197"/>
      <c r="AC130" s="281"/>
      <c r="AD130" s="282"/>
      <c r="AE130" s="282"/>
      <c r="AF130" s="283"/>
      <c r="AG130" s="326"/>
      <c r="AH130" s="327"/>
      <c r="AI130" s="327"/>
      <c r="AJ130" s="327"/>
      <c r="AK130" s="327"/>
      <c r="AL130" s="327"/>
      <c r="AM130" s="327"/>
      <c r="AN130" s="327"/>
      <c r="AO130" s="328"/>
      <c r="AP130" s="271"/>
      <c r="AQ130" s="276"/>
      <c r="AR130" s="276"/>
      <c r="AS130" s="272"/>
      <c r="AT130" s="202"/>
      <c r="AU130" s="207"/>
      <c r="AV130" s="203"/>
      <c r="AW130" s="190"/>
      <c r="AX130" s="191"/>
      <c r="AY130" s="190"/>
      <c r="AZ130" s="191"/>
      <c r="BA130" s="202"/>
      <c r="BB130" s="203"/>
      <c r="BC130" s="271"/>
      <c r="BD130" s="272"/>
      <c r="BE130" s="202"/>
      <c r="BF130" s="203"/>
      <c r="BG130" s="202"/>
      <c r="BH130" s="207"/>
      <c r="BI130" s="203"/>
      <c r="BJ130" s="257"/>
      <c r="BK130" s="258"/>
      <c r="BL130" s="259"/>
      <c r="BM130" s="1"/>
      <c r="BN130" s="2"/>
    </row>
    <row r="131" spans="2:66" ht="15" customHeight="1" thickBot="1">
      <c r="B131" s="215"/>
      <c r="C131" s="216"/>
      <c r="D131" s="216"/>
      <c r="E131" s="216"/>
      <c r="F131" s="216"/>
      <c r="G131" s="216"/>
      <c r="H131" s="216"/>
      <c r="I131" s="216"/>
      <c r="J131" s="216"/>
      <c r="K131" s="216"/>
      <c r="L131" s="217"/>
      <c r="M131" s="198"/>
      <c r="N131" s="221"/>
      <c r="O131" s="221"/>
      <c r="P131" s="199"/>
      <c r="Q131" s="198"/>
      <c r="R131" s="221"/>
      <c r="S131" s="221"/>
      <c r="T131" s="199"/>
      <c r="U131" s="198"/>
      <c r="V131" s="221"/>
      <c r="W131" s="221"/>
      <c r="X131" s="199"/>
      <c r="Y131" s="198"/>
      <c r="Z131" s="221"/>
      <c r="AA131" s="221"/>
      <c r="AB131" s="199"/>
      <c r="AC131" s="284"/>
      <c r="AD131" s="285"/>
      <c r="AE131" s="285"/>
      <c r="AF131" s="286"/>
      <c r="AG131" s="329"/>
      <c r="AH131" s="330"/>
      <c r="AI131" s="330"/>
      <c r="AJ131" s="330"/>
      <c r="AK131" s="330"/>
      <c r="AL131" s="330"/>
      <c r="AM131" s="330"/>
      <c r="AN131" s="330"/>
      <c r="AO131" s="331"/>
      <c r="AP131" s="273"/>
      <c r="AQ131" s="277"/>
      <c r="AR131" s="277"/>
      <c r="AS131" s="274"/>
      <c r="AT131" s="204"/>
      <c r="AU131" s="208"/>
      <c r="AV131" s="205"/>
      <c r="AW131" s="192"/>
      <c r="AX131" s="193"/>
      <c r="AY131" s="192"/>
      <c r="AZ131" s="193"/>
      <c r="BA131" s="204"/>
      <c r="BB131" s="205"/>
      <c r="BC131" s="273"/>
      <c r="BD131" s="274"/>
      <c r="BE131" s="204"/>
      <c r="BF131" s="205"/>
      <c r="BG131" s="204"/>
      <c r="BH131" s="208"/>
      <c r="BI131" s="205"/>
      <c r="BJ131" s="260"/>
      <c r="BK131" s="261"/>
      <c r="BL131" s="262"/>
      <c r="BM131" s="1"/>
      <c r="BN131" s="2"/>
    </row>
    <row r="132" spans="2:66" ht="15" customHeight="1" thickTop="1">
      <c r="B132" s="209" t="s">
        <v>226</v>
      </c>
      <c r="C132" s="210"/>
      <c r="D132" s="210"/>
      <c r="E132" s="210"/>
      <c r="F132" s="210"/>
      <c r="G132" s="210"/>
      <c r="H132" s="210"/>
      <c r="I132" s="210"/>
      <c r="J132" s="210"/>
      <c r="K132" s="210"/>
      <c r="L132" s="211"/>
      <c r="M132" s="194" t="s">
        <v>443</v>
      </c>
      <c r="N132" s="219"/>
      <c r="O132" s="219"/>
      <c r="P132" s="195"/>
      <c r="Q132" s="194" t="s">
        <v>443</v>
      </c>
      <c r="R132" s="219"/>
      <c r="S132" s="219"/>
      <c r="T132" s="195"/>
      <c r="U132" s="194" t="s">
        <v>443</v>
      </c>
      <c r="V132" s="219"/>
      <c r="W132" s="219"/>
      <c r="X132" s="195"/>
      <c r="Y132" s="194" t="s">
        <v>443</v>
      </c>
      <c r="Z132" s="219"/>
      <c r="AA132" s="219"/>
      <c r="AB132" s="195"/>
      <c r="AC132" s="188" t="s">
        <v>129</v>
      </c>
      <c r="AD132" s="241"/>
      <c r="AE132" s="241"/>
      <c r="AF132" s="189"/>
      <c r="AG132" s="222" t="s">
        <v>225</v>
      </c>
      <c r="AH132" s="223"/>
      <c r="AI132" s="223"/>
      <c r="AJ132" s="223"/>
      <c r="AK132" s="223"/>
      <c r="AL132" s="223"/>
      <c r="AM132" s="223"/>
      <c r="AN132" s="223"/>
      <c r="AO132" s="224"/>
      <c r="AP132" s="269" t="s">
        <v>141</v>
      </c>
      <c r="AQ132" s="275"/>
      <c r="AR132" s="275"/>
      <c r="AS132" s="270"/>
      <c r="AT132" s="200">
        <f>'20.02'!AT132+AY132</f>
        <v>2</v>
      </c>
      <c r="AU132" s="206"/>
      <c r="AV132" s="201"/>
      <c r="AW132" s="188">
        <f>'20.02'!BG132</f>
        <v>2</v>
      </c>
      <c r="AX132" s="189"/>
      <c r="AY132" s="188"/>
      <c r="AZ132" s="189"/>
      <c r="BA132" s="200"/>
      <c r="BB132" s="201"/>
      <c r="BC132" s="269">
        <f>'20.02'!BC132+BA132</f>
        <v>0</v>
      </c>
      <c r="BD132" s="270"/>
      <c r="BE132" s="200">
        <f>'20.02'!BE132+BA132</f>
        <v>0</v>
      </c>
      <c r="BF132" s="201"/>
      <c r="BG132" s="200">
        <f>AT132-BE132</f>
        <v>2</v>
      </c>
      <c r="BH132" s="206"/>
      <c r="BI132" s="201"/>
      <c r="BJ132" s="254">
        <f>((LEFT(AP132,FIND(" ",AP132)-1)*BC132)/$S$279)</f>
        <v>0</v>
      </c>
      <c r="BK132" s="255"/>
      <c r="BL132" s="256"/>
      <c r="BM132" s="1"/>
      <c r="BN132" s="2"/>
    </row>
    <row r="133" spans="2:66" ht="15" customHeight="1">
      <c r="B133" s="212"/>
      <c r="C133" s="213"/>
      <c r="D133" s="213"/>
      <c r="E133" s="213"/>
      <c r="F133" s="213"/>
      <c r="G133" s="213"/>
      <c r="H133" s="213"/>
      <c r="I133" s="213"/>
      <c r="J133" s="213"/>
      <c r="K133" s="213"/>
      <c r="L133" s="214"/>
      <c r="M133" s="196"/>
      <c r="N133" s="220"/>
      <c r="O133" s="220"/>
      <c r="P133" s="197"/>
      <c r="Q133" s="196"/>
      <c r="R133" s="220"/>
      <c r="S133" s="220"/>
      <c r="T133" s="197"/>
      <c r="U133" s="196"/>
      <c r="V133" s="220"/>
      <c r="W133" s="220"/>
      <c r="X133" s="197"/>
      <c r="Y133" s="196"/>
      <c r="Z133" s="220"/>
      <c r="AA133" s="220"/>
      <c r="AB133" s="197"/>
      <c r="AC133" s="190"/>
      <c r="AD133" s="242"/>
      <c r="AE133" s="242"/>
      <c r="AF133" s="191"/>
      <c r="AG133" s="225"/>
      <c r="AH133" s="226"/>
      <c r="AI133" s="226"/>
      <c r="AJ133" s="226"/>
      <c r="AK133" s="226"/>
      <c r="AL133" s="226"/>
      <c r="AM133" s="226"/>
      <c r="AN133" s="226"/>
      <c r="AO133" s="227"/>
      <c r="AP133" s="271"/>
      <c r="AQ133" s="276"/>
      <c r="AR133" s="276"/>
      <c r="AS133" s="272"/>
      <c r="AT133" s="202"/>
      <c r="AU133" s="207"/>
      <c r="AV133" s="203"/>
      <c r="AW133" s="190"/>
      <c r="AX133" s="191"/>
      <c r="AY133" s="190"/>
      <c r="AZ133" s="191"/>
      <c r="BA133" s="202"/>
      <c r="BB133" s="203"/>
      <c r="BC133" s="271"/>
      <c r="BD133" s="272"/>
      <c r="BE133" s="202"/>
      <c r="BF133" s="203"/>
      <c r="BG133" s="202"/>
      <c r="BH133" s="207"/>
      <c r="BI133" s="203"/>
      <c r="BJ133" s="257"/>
      <c r="BK133" s="258"/>
      <c r="BL133" s="259"/>
      <c r="BM133" s="1"/>
      <c r="BN133" s="2"/>
    </row>
    <row r="134" spans="2:66" ht="15" customHeight="1" thickBot="1">
      <c r="B134" s="215"/>
      <c r="C134" s="216"/>
      <c r="D134" s="216"/>
      <c r="E134" s="216"/>
      <c r="F134" s="216"/>
      <c r="G134" s="216"/>
      <c r="H134" s="216"/>
      <c r="I134" s="216"/>
      <c r="J134" s="216"/>
      <c r="K134" s="216"/>
      <c r="L134" s="217"/>
      <c r="M134" s="198"/>
      <c r="N134" s="221"/>
      <c r="O134" s="221"/>
      <c r="P134" s="199"/>
      <c r="Q134" s="198"/>
      <c r="R134" s="221"/>
      <c r="S134" s="221"/>
      <c r="T134" s="199"/>
      <c r="U134" s="198"/>
      <c r="V134" s="221"/>
      <c r="W134" s="221"/>
      <c r="X134" s="199"/>
      <c r="Y134" s="198"/>
      <c r="Z134" s="221"/>
      <c r="AA134" s="221"/>
      <c r="AB134" s="199"/>
      <c r="AC134" s="192"/>
      <c r="AD134" s="243"/>
      <c r="AE134" s="243"/>
      <c r="AF134" s="193"/>
      <c r="AG134" s="228"/>
      <c r="AH134" s="229"/>
      <c r="AI134" s="229"/>
      <c r="AJ134" s="229"/>
      <c r="AK134" s="229"/>
      <c r="AL134" s="229"/>
      <c r="AM134" s="229"/>
      <c r="AN134" s="229"/>
      <c r="AO134" s="230"/>
      <c r="AP134" s="273"/>
      <c r="AQ134" s="277"/>
      <c r="AR134" s="277"/>
      <c r="AS134" s="274"/>
      <c r="AT134" s="204"/>
      <c r="AU134" s="208"/>
      <c r="AV134" s="205"/>
      <c r="AW134" s="192"/>
      <c r="AX134" s="193"/>
      <c r="AY134" s="192"/>
      <c r="AZ134" s="193"/>
      <c r="BA134" s="204"/>
      <c r="BB134" s="205"/>
      <c r="BC134" s="273"/>
      <c r="BD134" s="274"/>
      <c r="BE134" s="204"/>
      <c r="BF134" s="205"/>
      <c r="BG134" s="204"/>
      <c r="BH134" s="208"/>
      <c r="BI134" s="205"/>
      <c r="BJ134" s="260"/>
      <c r="BK134" s="261"/>
      <c r="BL134" s="262"/>
      <c r="BM134" s="1"/>
      <c r="BN134" s="2"/>
    </row>
    <row r="135" spans="2:66" ht="15" customHeight="1" thickTop="1">
      <c r="B135" s="314" t="s">
        <v>224</v>
      </c>
      <c r="C135" s="315"/>
      <c r="D135" s="315"/>
      <c r="E135" s="315"/>
      <c r="F135" s="315"/>
      <c r="G135" s="315"/>
      <c r="H135" s="315"/>
      <c r="I135" s="315"/>
      <c r="J135" s="315"/>
      <c r="K135" s="315"/>
      <c r="L135" s="316"/>
      <c r="M135" s="194">
        <v>400</v>
      </c>
      <c r="N135" s="219"/>
      <c r="O135" s="219"/>
      <c r="P135" s="195"/>
      <c r="Q135" s="194">
        <v>400</v>
      </c>
      <c r="R135" s="219"/>
      <c r="S135" s="219"/>
      <c r="T135" s="195"/>
      <c r="U135" s="194">
        <v>400</v>
      </c>
      <c r="V135" s="219"/>
      <c r="W135" s="219"/>
      <c r="X135" s="195"/>
      <c r="Y135" s="194">
        <v>400</v>
      </c>
      <c r="Z135" s="219"/>
      <c r="AA135" s="219"/>
      <c r="AB135" s="195"/>
      <c r="AC135" s="188" t="s">
        <v>129</v>
      </c>
      <c r="AD135" s="241"/>
      <c r="AE135" s="241"/>
      <c r="AF135" s="189"/>
      <c r="AG135" s="323" t="s">
        <v>140</v>
      </c>
      <c r="AH135" s="324"/>
      <c r="AI135" s="324"/>
      <c r="AJ135" s="324"/>
      <c r="AK135" s="324"/>
      <c r="AL135" s="324"/>
      <c r="AM135" s="324"/>
      <c r="AN135" s="324"/>
      <c r="AO135" s="325"/>
      <c r="AP135" s="269" t="s">
        <v>159</v>
      </c>
      <c r="AQ135" s="275"/>
      <c r="AR135" s="275"/>
      <c r="AS135" s="270"/>
      <c r="AT135" s="200">
        <f>'20.02'!AT135+AY135</f>
        <v>12</v>
      </c>
      <c r="AU135" s="206"/>
      <c r="AV135" s="201"/>
      <c r="AW135" s="188">
        <f>'20.02'!BG135</f>
        <v>12</v>
      </c>
      <c r="AX135" s="189"/>
      <c r="AY135" s="188"/>
      <c r="AZ135" s="189"/>
      <c r="BA135" s="200"/>
      <c r="BB135" s="201"/>
      <c r="BC135" s="269">
        <f>'20.02'!BC135+BA135</f>
        <v>0</v>
      </c>
      <c r="BD135" s="270"/>
      <c r="BE135" s="200">
        <f>'20.02'!BE135+BA135</f>
        <v>0</v>
      </c>
      <c r="BF135" s="201"/>
      <c r="BG135" s="200">
        <f>AT135-BE135</f>
        <v>12</v>
      </c>
      <c r="BH135" s="206"/>
      <c r="BI135" s="201"/>
      <c r="BJ135" s="254">
        <f>((LEFT(AP135,FIND(" ",AP135)-1)*BC135)/$S$279)</f>
        <v>0</v>
      </c>
      <c r="BK135" s="255"/>
      <c r="BL135" s="256"/>
      <c r="BM135" s="1"/>
      <c r="BN135" s="2"/>
    </row>
    <row r="136" spans="2:66" ht="15" customHeight="1">
      <c r="B136" s="317"/>
      <c r="C136" s="318"/>
      <c r="D136" s="318"/>
      <c r="E136" s="318"/>
      <c r="F136" s="318"/>
      <c r="G136" s="318"/>
      <c r="H136" s="318"/>
      <c r="I136" s="318"/>
      <c r="J136" s="318"/>
      <c r="K136" s="318"/>
      <c r="L136" s="319"/>
      <c r="M136" s="196"/>
      <c r="N136" s="220"/>
      <c r="O136" s="220"/>
      <c r="P136" s="197"/>
      <c r="Q136" s="196"/>
      <c r="R136" s="220"/>
      <c r="S136" s="220"/>
      <c r="T136" s="197"/>
      <c r="U136" s="196"/>
      <c r="V136" s="220"/>
      <c r="W136" s="220"/>
      <c r="X136" s="197"/>
      <c r="Y136" s="196"/>
      <c r="Z136" s="220"/>
      <c r="AA136" s="220"/>
      <c r="AB136" s="197"/>
      <c r="AC136" s="190"/>
      <c r="AD136" s="242"/>
      <c r="AE136" s="242"/>
      <c r="AF136" s="191"/>
      <c r="AG136" s="326"/>
      <c r="AH136" s="327"/>
      <c r="AI136" s="327"/>
      <c r="AJ136" s="327"/>
      <c r="AK136" s="327"/>
      <c r="AL136" s="327"/>
      <c r="AM136" s="327"/>
      <c r="AN136" s="327"/>
      <c r="AO136" s="328"/>
      <c r="AP136" s="271"/>
      <c r="AQ136" s="276"/>
      <c r="AR136" s="276"/>
      <c r="AS136" s="272"/>
      <c r="AT136" s="202"/>
      <c r="AU136" s="207"/>
      <c r="AV136" s="203"/>
      <c r="AW136" s="190"/>
      <c r="AX136" s="191"/>
      <c r="AY136" s="190"/>
      <c r="AZ136" s="191"/>
      <c r="BA136" s="202"/>
      <c r="BB136" s="203"/>
      <c r="BC136" s="271"/>
      <c r="BD136" s="272"/>
      <c r="BE136" s="202"/>
      <c r="BF136" s="203"/>
      <c r="BG136" s="202"/>
      <c r="BH136" s="207"/>
      <c r="BI136" s="203"/>
      <c r="BJ136" s="257"/>
      <c r="BK136" s="258"/>
      <c r="BL136" s="259"/>
      <c r="BM136" s="1"/>
      <c r="BN136" s="2"/>
    </row>
    <row r="137" spans="2:66" ht="15" customHeight="1" thickBot="1">
      <c r="B137" s="320"/>
      <c r="C137" s="321"/>
      <c r="D137" s="321"/>
      <c r="E137" s="321"/>
      <c r="F137" s="321"/>
      <c r="G137" s="321"/>
      <c r="H137" s="321"/>
      <c r="I137" s="321"/>
      <c r="J137" s="321"/>
      <c r="K137" s="321"/>
      <c r="L137" s="322"/>
      <c r="M137" s="198"/>
      <c r="N137" s="221"/>
      <c r="O137" s="221"/>
      <c r="P137" s="199"/>
      <c r="Q137" s="198"/>
      <c r="R137" s="221"/>
      <c r="S137" s="221"/>
      <c r="T137" s="199"/>
      <c r="U137" s="198"/>
      <c r="V137" s="221"/>
      <c r="W137" s="221"/>
      <c r="X137" s="199"/>
      <c r="Y137" s="198"/>
      <c r="Z137" s="221"/>
      <c r="AA137" s="221"/>
      <c r="AB137" s="199"/>
      <c r="AC137" s="192"/>
      <c r="AD137" s="243"/>
      <c r="AE137" s="243"/>
      <c r="AF137" s="193"/>
      <c r="AG137" s="329"/>
      <c r="AH137" s="330"/>
      <c r="AI137" s="330"/>
      <c r="AJ137" s="330"/>
      <c r="AK137" s="330"/>
      <c r="AL137" s="330"/>
      <c r="AM137" s="330"/>
      <c r="AN137" s="330"/>
      <c r="AO137" s="331"/>
      <c r="AP137" s="273"/>
      <c r="AQ137" s="277"/>
      <c r="AR137" s="277"/>
      <c r="AS137" s="274"/>
      <c r="AT137" s="204"/>
      <c r="AU137" s="208"/>
      <c r="AV137" s="205"/>
      <c r="AW137" s="192"/>
      <c r="AX137" s="193"/>
      <c r="AY137" s="192"/>
      <c r="AZ137" s="193"/>
      <c r="BA137" s="204"/>
      <c r="BB137" s="205"/>
      <c r="BC137" s="273"/>
      <c r="BD137" s="274"/>
      <c r="BE137" s="204"/>
      <c r="BF137" s="205"/>
      <c r="BG137" s="204"/>
      <c r="BH137" s="208"/>
      <c r="BI137" s="205"/>
      <c r="BJ137" s="260"/>
      <c r="BK137" s="261"/>
      <c r="BL137" s="262"/>
      <c r="BM137" s="1"/>
      <c r="BN137" s="2"/>
    </row>
    <row r="138" spans="2:66" ht="15" customHeight="1" thickTop="1">
      <c r="B138" s="209" t="s">
        <v>223</v>
      </c>
      <c r="C138" s="210"/>
      <c r="D138" s="210"/>
      <c r="E138" s="210"/>
      <c r="F138" s="210"/>
      <c r="G138" s="210"/>
      <c r="H138" s="210"/>
      <c r="I138" s="210"/>
      <c r="J138" s="210"/>
      <c r="K138" s="210"/>
      <c r="L138" s="211"/>
      <c r="M138" s="194">
        <v>40</v>
      </c>
      <c r="N138" s="219"/>
      <c r="O138" s="219"/>
      <c r="P138" s="195"/>
      <c r="Q138" s="194">
        <v>40</v>
      </c>
      <c r="R138" s="219"/>
      <c r="S138" s="219"/>
      <c r="T138" s="195"/>
      <c r="U138" s="194">
        <v>40</v>
      </c>
      <c r="V138" s="219"/>
      <c r="W138" s="219"/>
      <c r="X138" s="195"/>
      <c r="Y138" s="194">
        <v>40</v>
      </c>
      <c r="Z138" s="219"/>
      <c r="AA138" s="219"/>
      <c r="AB138" s="195"/>
      <c r="AC138" s="296" t="s">
        <v>311</v>
      </c>
      <c r="AD138" s="297"/>
      <c r="AE138" s="297"/>
      <c r="AF138" s="298"/>
      <c r="AG138" s="222" t="s">
        <v>134</v>
      </c>
      <c r="AH138" s="223"/>
      <c r="AI138" s="223"/>
      <c r="AJ138" s="223"/>
      <c r="AK138" s="223"/>
      <c r="AL138" s="223"/>
      <c r="AM138" s="223"/>
      <c r="AN138" s="223"/>
      <c r="AO138" s="224"/>
      <c r="AP138" s="269" t="s">
        <v>52</v>
      </c>
      <c r="AQ138" s="275"/>
      <c r="AR138" s="275"/>
      <c r="AS138" s="270"/>
      <c r="AT138" s="200">
        <f>'20.02'!AT138+AY138</f>
        <v>60</v>
      </c>
      <c r="AU138" s="206"/>
      <c r="AV138" s="201"/>
      <c r="AW138" s="188">
        <f>'20.02'!BG138</f>
        <v>60</v>
      </c>
      <c r="AX138" s="189"/>
      <c r="AY138" s="188"/>
      <c r="AZ138" s="189"/>
      <c r="BA138" s="546"/>
      <c r="BB138" s="547"/>
      <c r="BC138" s="269">
        <f>'20.02'!BC138+BA138</f>
        <v>0</v>
      </c>
      <c r="BD138" s="270"/>
      <c r="BE138" s="200">
        <f>'20.02'!BE138+BA138</f>
        <v>0</v>
      </c>
      <c r="BF138" s="201"/>
      <c r="BG138" s="200">
        <f>AT138-BE138</f>
        <v>60</v>
      </c>
      <c r="BH138" s="206"/>
      <c r="BI138" s="201"/>
      <c r="BJ138" s="254">
        <f>((LEFT(AP138,FIND(" ",AP138)-1)*BC138)/$S$279)</f>
        <v>0</v>
      </c>
      <c r="BK138" s="255"/>
      <c r="BL138" s="256"/>
      <c r="BM138" s="1"/>
      <c r="BN138" s="2"/>
    </row>
    <row r="139" spans="2:66" ht="15" customHeight="1">
      <c r="B139" s="212"/>
      <c r="C139" s="213"/>
      <c r="D139" s="213"/>
      <c r="E139" s="213"/>
      <c r="F139" s="213"/>
      <c r="G139" s="213"/>
      <c r="H139" s="213"/>
      <c r="I139" s="213"/>
      <c r="J139" s="213"/>
      <c r="K139" s="213"/>
      <c r="L139" s="214"/>
      <c r="M139" s="196"/>
      <c r="N139" s="220"/>
      <c r="O139" s="220"/>
      <c r="P139" s="197"/>
      <c r="Q139" s="196"/>
      <c r="R139" s="220"/>
      <c r="S139" s="220"/>
      <c r="T139" s="197"/>
      <c r="U139" s="196"/>
      <c r="V139" s="220"/>
      <c r="W139" s="220"/>
      <c r="X139" s="197"/>
      <c r="Y139" s="196"/>
      <c r="Z139" s="220"/>
      <c r="AA139" s="220"/>
      <c r="AB139" s="197"/>
      <c r="AC139" s="299"/>
      <c r="AD139" s="300"/>
      <c r="AE139" s="300"/>
      <c r="AF139" s="301"/>
      <c r="AG139" s="225"/>
      <c r="AH139" s="226"/>
      <c r="AI139" s="226"/>
      <c r="AJ139" s="226"/>
      <c r="AK139" s="226"/>
      <c r="AL139" s="226"/>
      <c r="AM139" s="226"/>
      <c r="AN139" s="226"/>
      <c r="AO139" s="227"/>
      <c r="AP139" s="271"/>
      <c r="AQ139" s="276"/>
      <c r="AR139" s="276"/>
      <c r="AS139" s="272"/>
      <c r="AT139" s="202"/>
      <c r="AU139" s="207"/>
      <c r="AV139" s="203"/>
      <c r="AW139" s="190"/>
      <c r="AX139" s="191"/>
      <c r="AY139" s="190"/>
      <c r="AZ139" s="191"/>
      <c r="BA139" s="548"/>
      <c r="BB139" s="549"/>
      <c r="BC139" s="271"/>
      <c r="BD139" s="272"/>
      <c r="BE139" s="202"/>
      <c r="BF139" s="203"/>
      <c r="BG139" s="202"/>
      <c r="BH139" s="207"/>
      <c r="BI139" s="203"/>
      <c r="BJ139" s="257"/>
      <c r="BK139" s="258"/>
      <c r="BL139" s="259"/>
      <c r="BM139" s="1"/>
      <c r="BN139" s="2"/>
    </row>
    <row r="140" spans="2:66" ht="15" customHeight="1" thickBot="1">
      <c r="B140" s="215"/>
      <c r="C140" s="216"/>
      <c r="D140" s="216"/>
      <c r="E140" s="216"/>
      <c r="F140" s="216"/>
      <c r="G140" s="216"/>
      <c r="H140" s="216"/>
      <c r="I140" s="216"/>
      <c r="J140" s="216"/>
      <c r="K140" s="216"/>
      <c r="L140" s="217"/>
      <c r="M140" s="198"/>
      <c r="N140" s="221"/>
      <c r="O140" s="221"/>
      <c r="P140" s="199"/>
      <c r="Q140" s="198"/>
      <c r="R140" s="221"/>
      <c r="S140" s="221"/>
      <c r="T140" s="199"/>
      <c r="U140" s="198"/>
      <c r="V140" s="221"/>
      <c r="W140" s="221"/>
      <c r="X140" s="199"/>
      <c r="Y140" s="198"/>
      <c r="Z140" s="221"/>
      <c r="AA140" s="221"/>
      <c r="AB140" s="199"/>
      <c r="AC140" s="302"/>
      <c r="AD140" s="303"/>
      <c r="AE140" s="303"/>
      <c r="AF140" s="304"/>
      <c r="AG140" s="228"/>
      <c r="AH140" s="229"/>
      <c r="AI140" s="229"/>
      <c r="AJ140" s="229"/>
      <c r="AK140" s="229"/>
      <c r="AL140" s="229"/>
      <c r="AM140" s="229"/>
      <c r="AN140" s="229"/>
      <c r="AO140" s="230"/>
      <c r="AP140" s="273"/>
      <c r="AQ140" s="277"/>
      <c r="AR140" s="277"/>
      <c r="AS140" s="274"/>
      <c r="AT140" s="204"/>
      <c r="AU140" s="208"/>
      <c r="AV140" s="205"/>
      <c r="AW140" s="192"/>
      <c r="AX140" s="193"/>
      <c r="AY140" s="192"/>
      <c r="AZ140" s="193"/>
      <c r="BA140" s="550"/>
      <c r="BB140" s="551"/>
      <c r="BC140" s="273"/>
      <c r="BD140" s="274"/>
      <c r="BE140" s="204"/>
      <c r="BF140" s="205"/>
      <c r="BG140" s="204"/>
      <c r="BH140" s="208"/>
      <c r="BI140" s="205"/>
      <c r="BJ140" s="260"/>
      <c r="BK140" s="261"/>
      <c r="BL140" s="262"/>
      <c r="BM140" s="1"/>
      <c r="BN140" s="2"/>
    </row>
    <row r="141" spans="2:66" ht="15" customHeight="1" thickTop="1">
      <c r="B141" s="209" t="s">
        <v>222</v>
      </c>
      <c r="C141" s="210"/>
      <c r="D141" s="210"/>
      <c r="E141" s="210"/>
      <c r="F141" s="210"/>
      <c r="G141" s="210"/>
      <c r="H141" s="210"/>
      <c r="I141" s="210"/>
      <c r="J141" s="210"/>
      <c r="K141" s="210"/>
      <c r="L141" s="211"/>
      <c r="M141" s="194">
        <v>50</v>
      </c>
      <c r="N141" s="219"/>
      <c r="O141" s="219"/>
      <c r="P141" s="195"/>
      <c r="Q141" s="194">
        <v>50</v>
      </c>
      <c r="R141" s="219"/>
      <c r="S141" s="219"/>
      <c r="T141" s="195"/>
      <c r="U141" s="194">
        <v>50</v>
      </c>
      <c r="V141" s="219"/>
      <c r="W141" s="219"/>
      <c r="X141" s="195"/>
      <c r="Y141" s="194">
        <v>50</v>
      </c>
      <c r="Z141" s="219"/>
      <c r="AA141" s="219"/>
      <c r="AB141" s="195"/>
      <c r="AC141" s="305" t="s">
        <v>344</v>
      </c>
      <c r="AD141" s="306"/>
      <c r="AE141" s="306"/>
      <c r="AF141" s="307"/>
      <c r="AG141" s="323" t="s">
        <v>221</v>
      </c>
      <c r="AH141" s="324"/>
      <c r="AI141" s="324"/>
      <c r="AJ141" s="324"/>
      <c r="AK141" s="324"/>
      <c r="AL141" s="324"/>
      <c r="AM141" s="324"/>
      <c r="AN141" s="324"/>
      <c r="AO141" s="325"/>
      <c r="AP141" s="269" t="s">
        <v>52</v>
      </c>
      <c r="AQ141" s="275"/>
      <c r="AR141" s="275"/>
      <c r="AS141" s="270"/>
      <c r="AT141" s="200">
        <f>'20.02'!AT141+AY141</f>
        <v>20</v>
      </c>
      <c r="AU141" s="206"/>
      <c r="AV141" s="201"/>
      <c r="AW141" s="188">
        <f>'20.02'!BG141</f>
        <v>20</v>
      </c>
      <c r="AX141" s="189"/>
      <c r="AY141" s="188"/>
      <c r="AZ141" s="189"/>
      <c r="BA141" s="200"/>
      <c r="BB141" s="201"/>
      <c r="BC141" s="269">
        <f>'20.02'!BC141+BA141</f>
        <v>0</v>
      </c>
      <c r="BD141" s="270"/>
      <c r="BE141" s="200">
        <f>'20.02'!BE141+BA141</f>
        <v>0</v>
      </c>
      <c r="BF141" s="201"/>
      <c r="BG141" s="200">
        <f>AT141-BE141</f>
        <v>20</v>
      </c>
      <c r="BH141" s="206"/>
      <c r="BI141" s="201"/>
      <c r="BJ141" s="254">
        <f>((LEFT(AP141,FIND(" ",AP141)-1)*BC141)/$S$279)</f>
        <v>0</v>
      </c>
      <c r="BK141" s="255"/>
      <c r="BL141" s="256"/>
      <c r="BM141" s="1"/>
      <c r="BN141" s="2"/>
    </row>
    <row r="142" spans="2:66" ht="15" customHeight="1">
      <c r="B142" s="212"/>
      <c r="C142" s="213"/>
      <c r="D142" s="213"/>
      <c r="E142" s="213"/>
      <c r="F142" s="213"/>
      <c r="G142" s="213"/>
      <c r="H142" s="213"/>
      <c r="I142" s="213"/>
      <c r="J142" s="213"/>
      <c r="K142" s="213"/>
      <c r="L142" s="214"/>
      <c r="M142" s="196"/>
      <c r="N142" s="220"/>
      <c r="O142" s="220"/>
      <c r="P142" s="197"/>
      <c r="Q142" s="196"/>
      <c r="R142" s="220"/>
      <c r="S142" s="220"/>
      <c r="T142" s="197"/>
      <c r="U142" s="196"/>
      <c r="V142" s="220"/>
      <c r="W142" s="220"/>
      <c r="X142" s="197"/>
      <c r="Y142" s="196"/>
      <c r="Z142" s="220"/>
      <c r="AA142" s="220"/>
      <c r="AB142" s="197"/>
      <c r="AC142" s="308"/>
      <c r="AD142" s="309"/>
      <c r="AE142" s="309"/>
      <c r="AF142" s="310"/>
      <c r="AG142" s="326"/>
      <c r="AH142" s="327"/>
      <c r="AI142" s="327"/>
      <c r="AJ142" s="327"/>
      <c r="AK142" s="327"/>
      <c r="AL142" s="327"/>
      <c r="AM142" s="327"/>
      <c r="AN142" s="327"/>
      <c r="AO142" s="328"/>
      <c r="AP142" s="271"/>
      <c r="AQ142" s="276"/>
      <c r="AR142" s="276"/>
      <c r="AS142" s="272"/>
      <c r="AT142" s="202"/>
      <c r="AU142" s="207"/>
      <c r="AV142" s="203"/>
      <c r="AW142" s="190"/>
      <c r="AX142" s="191"/>
      <c r="AY142" s="190"/>
      <c r="AZ142" s="191"/>
      <c r="BA142" s="202"/>
      <c r="BB142" s="203"/>
      <c r="BC142" s="271"/>
      <c r="BD142" s="272"/>
      <c r="BE142" s="202"/>
      <c r="BF142" s="203"/>
      <c r="BG142" s="202"/>
      <c r="BH142" s="207"/>
      <c r="BI142" s="203"/>
      <c r="BJ142" s="257"/>
      <c r="BK142" s="258"/>
      <c r="BL142" s="259"/>
      <c r="BM142" s="1"/>
      <c r="BN142" s="2"/>
    </row>
    <row r="143" spans="2:66" ht="15" customHeight="1" thickBot="1">
      <c r="B143" s="215"/>
      <c r="C143" s="216"/>
      <c r="D143" s="216"/>
      <c r="E143" s="216"/>
      <c r="F143" s="216"/>
      <c r="G143" s="216"/>
      <c r="H143" s="216"/>
      <c r="I143" s="216"/>
      <c r="J143" s="216"/>
      <c r="K143" s="216"/>
      <c r="L143" s="217"/>
      <c r="M143" s="198"/>
      <c r="N143" s="221"/>
      <c r="O143" s="221"/>
      <c r="P143" s="199"/>
      <c r="Q143" s="198"/>
      <c r="R143" s="221"/>
      <c r="S143" s="221"/>
      <c r="T143" s="199"/>
      <c r="U143" s="198"/>
      <c r="V143" s="221"/>
      <c r="W143" s="221"/>
      <c r="X143" s="199"/>
      <c r="Y143" s="198"/>
      <c r="Z143" s="221"/>
      <c r="AA143" s="221"/>
      <c r="AB143" s="199"/>
      <c r="AC143" s="311"/>
      <c r="AD143" s="312"/>
      <c r="AE143" s="312"/>
      <c r="AF143" s="313"/>
      <c r="AG143" s="329"/>
      <c r="AH143" s="330"/>
      <c r="AI143" s="330"/>
      <c r="AJ143" s="330"/>
      <c r="AK143" s="330"/>
      <c r="AL143" s="330"/>
      <c r="AM143" s="330"/>
      <c r="AN143" s="330"/>
      <c r="AO143" s="331"/>
      <c r="AP143" s="273"/>
      <c r="AQ143" s="277"/>
      <c r="AR143" s="277"/>
      <c r="AS143" s="274"/>
      <c r="AT143" s="204"/>
      <c r="AU143" s="208"/>
      <c r="AV143" s="205"/>
      <c r="AW143" s="192"/>
      <c r="AX143" s="193"/>
      <c r="AY143" s="192"/>
      <c r="AZ143" s="193"/>
      <c r="BA143" s="204"/>
      <c r="BB143" s="205"/>
      <c r="BC143" s="273"/>
      <c r="BD143" s="274"/>
      <c r="BE143" s="204"/>
      <c r="BF143" s="205"/>
      <c r="BG143" s="204"/>
      <c r="BH143" s="208"/>
      <c r="BI143" s="205"/>
      <c r="BJ143" s="260"/>
      <c r="BK143" s="261"/>
      <c r="BL143" s="262"/>
      <c r="BM143" s="1"/>
      <c r="BN143" s="2"/>
    </row>
    <row r="144" spans="2:66" ht="15" customHeight="1" thickTop="1">
      <c r="B144" s="314" t="s">
        <v>220</v>
      </c>
      <c r="C144" s="315"/>
      <c r="D144" s="315"/>
      <c r="E144" s="315"/>
      <c r="F144" s="315"/>
      <c r="G144" s="315"/>
      <c r="H144" s="315"/>
      <c r="I144" s="315"/>
      <c r="J144" s="315"/>
      <c r="K144" s="315"/>
      <c r="L144" s="316"/>
      <c r="M144" s="194">
        <v>0.5</v>
      </c>
      <c r="N144" s="219"/>
      <c r="O144" s="219"/>
      <c r="P144" s="195"/>
      <c r="Q144" s="194">
        <v>0.5</v>
      </c>
      <c r="R144" s="219"/>
      <c r="S144" s="219"/>
      <c r="T144" s="195"/>
      <c r="U144" s="194">
        <v>0.5</v>
      </c>
      <c r="V144" s="219"/>
      <c r="W144" s="219"/>
      <c r="X144" s="195"/>
      <c r="Y144" s="194">
        <v>0.5</v>
      </c>
      <c r="Z144" s="219"/>
      <c r="AA144" s="219"/>
      <c r="AB144" s="195"/>
      <c r="AC144" s="305" t="s">
        <v>345</v>
      </c>
      <c r="AD144" s="306"/>
      <c r="AE144" s="306"/>
      <c r="AF144" s="307"/>
      <c r="AG144" s="222" t="s">
        <v>135</v>
      </c>
      <c r="AH144" s="223"/>
      <c r="AI144" s="223"/>
      <c r="AJ144" s="223"/>
      <c r="AK144" s="223"/>
      <c r="AL144" s="223"/>
      <c r="AM144" s="223"/>
      <c r="AN144" s="223"/>
      <c r="AO144" s="224"/>
      <c r="AP144" s="269" t="s">
        <v>61</v>
      </c>
      <c r="AQ144" s="275"/>
      <c r="AR144" s="275"/>
      <c r="AS144" s="270"/>
      <c r="AT144" s="200">
        <f>'20.02'!AT144+AY144</f>
        <v>16</v>
      </c>
      <c r="AU144" s="206"/>
      <c r="AV144" s="201"/>
      <c r="AW144" s="188">
        <f>'20.02'!BG144</f>
        <v>16</v>
      </c>
      <c r="AX144" s="189"/>
      <c r="AY144" s="188"/>
      <c r="AZ144" s="189"/>
      <c r="BA144" s="200"/>
      <c r="BB144" s="201"/>
      <c r="BC144" s="269">
        <f>'20.02'!BC144+BA144</f>
        <v>0</v>
      </c>
      <c r="BD144" s="270"/>
      <c r="BE144" s="200">
        <f>'20.02'!BE144+BA144</f>
        <v>0</v>
      </c>
      <c r="BF144" s="201"/>
      <c r="BG144" s="200">
        <f>AT144-BE144</f>
        <v>16</v>
      </c>
      <c r="BH144" s="206"/>
      <c r="BI144" s="201"/>
      <c r="BJ144" s="254">
        <f>((LEFT(AP144,FIND(" ",AP144)-1)*BC144)/$S$279)</f>
        <v>0</v>
      </c>
      <c r="BK144" s="255"/>
      <c r="BL144" s="256"/>
      <c r="BM144" s="1"/>
      <c r="BN144" s="2"/>
    </row>
    <row r="145" spans="2:66" ht="15" customHeight="1">
      <c r="B145" s="317"/>
      <c r="C145" s="318"/>
      <c r="D145" s="318"/>
      <c r="E145" s="318"/>
      <c r="F145" s="318"/>
      <c r="G145" s="318"/>
      <c r="H145" s="318"/>
      <c r="I145" s="318"/>
      <c r="J145" s="318"/>
      <c r="K145" s="318"/>
      <c r="L145" s="319"/>
      <c r="M145" s="196"/>
      <c r="N145" s="220"/>
      <c r="O145" s="220"/>
      <c r="P145" s="197"/>
      <c r="Q145" s="196"/>
      <c r="R145" s="220"/>
      <c r="S145" s="220"/>
      <c r="T145" s="197"/>
      <c r="U145" s="196"/>
      <c r="V145" s="220"/>
      <c r="W145" s="220"/>
      <c r="X145" s="197"/>
      <c r="Y145" s="196"/>
      <c r="Z145" s="220"/>
      <c r="AA145" s="220"/>
      <c r="AB145" s="197"/>
      <c r="AC145" s="308"/>
      <c r="AD145" s="309"/>
      <c r="AE145" s="309"/>
      <c r="AF145" s="310"/>
      <c r="AG145" s="225"/>
      <c r="AH145" s="226"/>
      <c r="AI145" s="226"/>
      <c r="AJ145" s="226"/>
      <c r="AK145" s="226"/>
      <c r="AL145" s="226"/>
      <c r="AM145" s="226"/>
      <c r="AN145" s="226"/>
      <c r="AO145" s="227"/>
      <c r="AP145" s="271"/>
      <c r="AQ145" s="276"/>
      <c r="AR145" s="276"/>
      <c r="AS145" s="272"/>
      <c r="AT145" s="202"/>
      <c r="AU145" s="207"/>
      <c r="AV145" s="203"/>
      <c r="AW145" s="190"/>
      <c r="AX145" s="191"/>
      <c r="AY145" s="190"/>
      <c r="AZ145" s="191"/>
      <c r="BA145" s="202"/>
      <c r="BB145" s="203"/>
      <c r="BC145" s="271"/>
      <c r="BD145" s="272"/>
      <c r="BE145" s="202"/>
      <c r="BF145" s="203"/>
      <c r="BG145" s="202"/>
      <c r="BH145" s="207"/>
      <c r="BI145" s="203"/>
      <c r="BJ145" s="257"/>
      <c r="BK145" s="258"/>
      <c r="BL145" s="259"/>
      <c r="BM145" s="1"/>
      <c r="BN145" s="2"/>
    </row>
    <row r="146" spans="2:66" ht="15" customHeight="1" thickBot="1">
      <c r="B146" s="320"/>
      <c r="C146" s="321"/>
      <c r="D146" s="321"/>
      <c r="E146" s="321"/>
      <c r="F146" s="321"/>
      <c r="G146" s="321"/>
      <c r="H146" s="321"/>
      <c r="I146" s="321"/>
      <c r="J146" s="321"/>
      <c r="K146" s="321"/>
      <c r="L146" s="322"/>
      <c r="M146" s="198"/>
      <c r="N146" s="221"/>
      <c r="O146" s="221"/>
      <c r="P146" s="199"/>
      <c r="Q146" s="198"/>
      <c r="R146" s="221"/>
      <c r="S146" s="221"/>
      <c r="T146" s="199"/>
      <c r="U146" s="198"/>
      <c r="V146" s="221"/>
      <c r="W146" s="221"/>
      <c r="X146" s="199"/>
      <c r="Y146" s="198"/>
      <c r="Z146" s="221"/>
      <c r="AA146" s="221"/>
      <c r="AB146" s="199"/>
      <c r="AC146" s="311"/>
      <c r="AD146" s="312"/>
      <c r="AE146" s="312"/>
      <c r="AF146" s="313"/>
      <c r="AG146" s="228"/>
      <c r="AH146" s="229"/>
      <c r="AI146" s="229"/>
      <c r="AJ146" s="229"/>
      <c r="AK146" s="229"/>
      <c r="AL146" s="229"/>
      <c r="AM146" s="229"/>
      <c r="AN146" s="229"/>
      <c r="AO146" s="230"/>
      <c r="AP146" s="273"/>
      <c r="AQ146" s="277"/>
      <c r="AR146" s="277"/>
      <c r="AS146" s="274"/>
      <c r="AT146" s="204"/>
      <c r="AU146" s="208"/>
      <c r="AV146" s="205"/>
      <c r="AW146" s="192"/>
      <c r="AX146" s="193"/>
      <c r="AY146" s="192"/>
      <c r="AZ146" s="193"/>
      <c r="BA146" s="204"/>
      <c r="BB146" s="205"/>
      <c r="BC146" s="273"/>
      <c r="BD146" s="274"/>
      <c r="BE146" s="204"/>
      <c r="BF146" s="205"/>
      <c r="BG146" s="204"/>
      <c r="BH146" s="208"/>
      <c r="BI146" s="205"/>
      <c r="BJ146" s="260"/>
      <c r="BK146" s="261"/>
      <c r="BL146" s="262"/>
      <c r="BM146" s="1"/>
      <c r="BN146" s="2"/>
    </row>
    <row r="147" spans="2:66" ht="15" customHeight="1" thickTop="1">
      <c r="B147" s="209" t="s">
        <v>219</v>
      </c>
      <c r="C147" s="210"/>
      <c r="D147" s="210"/>
      <c r="E147" s="210"/>
      <c r="F147" s="210"/>
      <c r="G147" s="210"/>
      <c r="H147" s="210"/>
      <c r="I147" s="210"/>
      <c r="J147" s="210"/>
      <c r="K147" s="210"/>
      <c r="L147" s="211"/>
      <c r="M147" s="194" t="s">
        <v>129</v>
      </c>
      <c r="N147" s="219"/>
      <c r="O147" s="219"/>
      <c r="P147" s="195"/>
      <c r="Q147" s="194" t="s">
        <v>129</v>
      </c>
      <c r="R147" s="219"/>
      <c r="S147" s="219"/>
      <c r="T147" s="195"/>
      <c r="U147" s="194" t="s">
        <v>129</v>
      </c>
      <c r="V147" s="219"/>
      <c r="W147" s="219"/>
      <c r="X147" s="195"/>
      <c r="Y147" s="194" t="s">
        <v>129</v>
      </c>
      <c r="Z147" s="219"/>
      <c r="AA147" s="219"/>
      <c r="AB147" s="195"/>
      <c r="AC147" s="305" t="s">
        <v>129</v>
      </c>
      <c r="AD147" s="306"/>
      <c r="AE147" s="306"/>
      <c r="AF147" s="307"/>
      <c r="AG147" s="222" t="s">
        <v>218</v>
      </c>
      <c r="AH147" s="223"/>
      <c r="AI147" s="223"/>
      <c r="AJ147" s="223"/>
      <c r="AK147" s="223"/>
      <c r="AL147" s="223"/>
      <c r="AM147" s="223"/>
      <c r="AN147" s="223"/>
      <c r="AO147" s="224"/>
      <c r="AP147" s="269" t="s">
        <v>143</v>
      </c>
      <c r="AQ147" s="275"/>
      <c r="AR147" s="275"/>
      <c r="AS147" s="270"/>
      <c r="AT147" s="200">
        <f>'20.02'!AT147+AY147</f>
        <v>2</v>
      </c>
      <c r="AU147" s="206"/>
      <c r="AV147" s="201"/>
      <c r="AW147" s="188">
        <f>'20.02'!BG147</f>
        <v>2</v>
      </c>
      <c r="AX147" s="189"/>
      <c r="AY147" s="188"/>
      <c r="AZ147" s="189"/>
      <c r="BA147" s="200"/>
      <c r="BB147" s="201"/>
      <c r="BC147" s="269">
        <f>'20.02'!BC147+BA147</f>
        <v>0</v>
      </c>
      <c r="BD147" s="270"/>
      <c r="BE147" s="200">
        <f>'20.02'!BE147+BA147</f>
        <v>0</v>
      </c>
      <c r="BF147" s="201"/>
      <c r="BG147" s="200">
        <f>AT147-BE147</f>
        <v>2</v>
      </c>
      <c r="BH147" s="206"/>
      <c r="BI147" s="201"/>
      <c r="BJ147" s="254">
        <f>((LEFT(AP147,FIND(" ",AP147)-1)*BC147)/$S$279)</f>
        <v>0</v>
      </c>
      <c r="BK147" s="255"/>
      <c r="BL147" s="256"/>
      <c r="BM147" s="1"/>
      <c r="BN147" s="2"/>
    </row>
    <row r="148" spans="2:66" ht="15" customHeight="1">
      <c r="B148" s="212"/>
      <c r="C148" s="213"/>
      <c r="D148" s="213"/>
      <c r="E148" s="213"/>
      <c r="F148" s="213"/>
      <c r="G148" s="213"/>
      <c r="H148" s="213"/>
      <c r="I148" s="213"/>
      <c r="J148" s="213"/>
      <c r="K148" s="213"/>
      <c r="L148" s="214"/>
      <c r="M148" s="196"/>
      <c r="N148" s="220"/>
      <c r="O148" s="220"/>
      <c r="P148" s="197"/>
      <c r="Q148" s="196"/>
      <c r="R148" s="220"/>
      <c r="S148" s="220"/>
      <c r="T148" s="197"/>
      <c r="U148" s="196"/>
      <c r="V148" s="220"/>
      <c r="W148" s="220"/>
      <c r="X148" s="197"/>
      <c r="Y148" s="196"/>
      <c r="Z148" s="220"/>
      <c r="AA148" s="220"/>
      <c r="AB148" s="197"/>
      <c r="AC148" s="308"/>
      <c r="AD148" s="309"/>
      <c r="AE148" s="309"/>
      <c r="AF148" s="310"/>
      <c r="AG148" s="225"/>
      <c r="AH148" s="226"/>
      <c r="AI148" s="226"/>
      <c r="AJ148" s="226"/>
      <c r="AK148" s="226"/>
      <c r="AL148" s="226"/>
      <c r="AM148" s="226"/>
      <c r="AN148" s="226"/>
      <c r="AO148" s="227"/>
      <c r="AP148" s="271"/>
      <c r="AQ148" s="276"/>
      <c r="AR148" s="276"/>
      <c r="AS148" s="272"/>
      <c r="AT148" s="202"/>
      <c r="AU148" s="207"/>
      <c r="AV148" s="203"/>
      <c r="AW148" s="190"/>
      <c r="AX148" s="191"/>
      <c r="AY148" s="190"/>
      <c r="AZ148" s="191"/>
      <c r="BA148" s="202"/>
      <c r="BB148" s="203"/>
      <c r="BC148" s="271"/>
      <c r="BD148" s="272"/>
      <c r="BE148" s="202"/>
      <c r="BF148" s="203"/>
      <c r="BG148" s="202"/>
      <c r="BH148" s="207"/>
      <c r="BI148" s="203"/>
      <c r="BJ148" s="257"/>
      <c r="BK148" s="258"/>
      <c r="BL148" s="259"/>
      <c r="BM148" s="1"/>
      <c r="BN148" s="2"/>
    </row>
    <row r="149" spans="2:66" ht="15" customHeight="1" thickBot="1">
      <c r="B149" s="215"/>
      <c r="C149" s="216"/>
      <c r="D149" s="216"/>
      <c r="E149" s="216"/>
      <c r="F149" s="216"/>
      <c r="G149" s="216"/>
      <c r="H149" s="216"/>
      <c r="I149" s="216"/>
      <c r="J149" s="216"/>
      <c r="K149" s="216"/>
      <c r="L149" s="217"/>
      <c r="M149" s="198"/>
      <c r="N149" s="221"/>
      <c r="O149" s="221"/>
      <c r="P149" s="199"/>
      <c r="Q149" s="198"/>
      <c r="R149" s="221"/>
      <c r="S149" s="221"/>
      <c r="T149" s="199"/>
      <c r="U149" s="198"/>
      <c r="V149" s="221"/>
      <c r="W149" s="221"/>
      <c r="X149" s="199"/>
      <c r="Y149" s="198"/>
      <c r="Z149" s="221"/>
      <c r="AA149" s="221"/>
      <c r="AB149" s="199"/>
      <c r="AC149" s="311"/>
      <c r="AD149" s="312"/>
      <c r="AE149" s="312"/>
      <c r="AF149" s="313"/>
      <c r="AG149" s="228"/>
      <c r="AH149" s="229"/>
      <c r="AI149" s="229"/>
      <c r="AJ149" s="229"/>
      <c r="AK149" s="229"/>
      <c r="AL149" s="229"/>
      <c r="AM149" s="229"/>
      <c r="AN149" s="229"/>
      <c r="AO149" s="230"/>
      <c r="AP149" s="273"/>
      <c r="AQ149" s="277"/>
      <c r="AR149" s="277"/>
      <c r="AS149" s="274"/>
      <c r="AT149" s="204"/>
      <c r="AU149" s="208"/>
      <c r="AV149" s="205"/>
      <c r="AW149" s="192"/>
      <c r="AX149" s="193"/>
      <c r="AY149" s="192"/>
      <c r="AZ149" s="193"/>
      <c r="BA149" s="204"/>
      <c r="BB149" s="205"/>
      <c r="BC149" s="273"/>
      <c r="BD149" s="274"/>
      <c r="BE149" s="204"/>
      <c r="BF149" s="205"/>
      <c r="BG149" s="204"/>
      <c r="BH149" s="208"/>
      <c r="BI149" s="205"/>
      <c r="BJ149" s="260"/>
      <c r="BK149" s="261"/>
      <c r="BL149" s="262"/>
      <c r="BM149" s="1"/>
      <c r="BN149" s="2"/>
    </row>
    <row r="150" spans="2:66" ht="15" customHeight="1" thickTop="1">
      <c r="B150" s="209" t="s">
        <v>298</v>
      </c>
      <c r="C150" s="210"/>
      <c r="D150" s="210"/>
      <c r="E150" s="210"/>
      <c r="F150" s="210"/>
      <c r="G150" s="210"/>
      <c r="H150" s="210"/>
      <c r="I150" s="210"/>
      <c r="J150" s="210"/>
      <c r="K150" s="210"/>
      <c r="L150" s="211"/>
      <c r="M150" s="599" t="s">
        <v>129</v>
      </c>
      <c r="N150" s="600"/>
      <c r="O150" s="600"/>
      <c r="P150" s="601"/>
      <c r="Q150" s="599" t="s">
        <v>129</v>
      </c>
      <c r="R150" s="600"/>
      <c r="S150" s="600"/>
      <c r="T150" s="601"/>
      <c r="U150" s="599" t="s">
        <v>129</v>
      </c>
      <c r="V150" s="600"/>
      <c r="W150" s="600"/>
      <c r="X150" s="601"/>
      <c r="Y150" s="599" t="s">
        <v>129</v>
      </c>
      <c r="Z150" s="600"/>
      <c r="AA150" s="600"/>
      <c r="AB150" s="601"/>
      <c r="AC150" s="296" t="s">
        <v>129</v>
      </c>
      <c r="AD150" s="297"/>
      <c r="AE150" s="297"/>
      <c r="AF150" s="298"/>
      <c r="AG150" s="222" t="s">
        <v>216</v>
      </c>
      <c r="AH150" s="223"/>
      <c r="AI150" s="223"/>
      <c r="AJ150" s="223"/>
      <c r="AK150" s="223"/>
      <c r="AL150" s="223"/>
      <c r="AM150" s="223"/>
      <c r="AN150" s="223"/>
      <c r="AO150" s="224"/>
      <c r="AP150" s="269" t="s">
        <v>159</v>
      </c>
      <c r="AQ150" s="275"/>
      <c r="AR150" s="275"/>
      <c r="AS150" s="270"/>
      <c r="AT150" s="200">
        <f>'20.02'!AT150+AY150</f>
        <v>7</v>
      </c>
      <c r="AU150" s="206"/>
      <c r="AV150" s="201"/>
      <c r="AW150" s="188">
        <f>'20.02'!BG150</f>
        <v>7</v>
      </c>
      <c r="AX150" s="189"/>
      <c r="AY150" s="188"/>
      <c r="AZ150" s="189"/>
      <c r="BA150" s="200"/>
      <c r="BB150" s="201"/>
      <c r="BC150" s="269">
        <f>'20.02'!BC150+BA150</f>
        <v>0</v>
      </c>
      <c r="BD150" s="270"/>
      <c r="BE150" s="200">
        <f>'20.02'!BE150+BA150</f>
        <v>0</v>
      </c>
      <c r="BF150" s="201"/>
      <c r="BG150" s="200">
        <f>AT150-BE150</f>
        <v>7</v>
      </c>
      <c r="BH150" s="206"/>
      <c r="BI150" s="201"/>
      <c r="BJ150" s="254">
        <f>((LEFT(AP150,FIND(" ",AP150)-1)*BC150)/$S$279)</f>
        <v>0</v>
      </c>
      <c r="BK150" s="255"/>
      <c r="BL150" s="256"/>
      <c r="BM150" s="1"/>
      <c r="BN150" s="2"/>
    </row>
    <row r="151" spans="2:66" ht="15" customHeight="1">
      <c r="B151" s="212"/>
      <c r="C151" s="213"/>
      <c r="D151" s="213"/>
      <c r="E151" s="213"/>
      <c r="F151" s="213"/>
      <c r="G151" s="213"/>
      <c r="H151" s="213"/>
      <c r="I151" s="213"/>
      <c r="J151" s="213"/>
      <c r="K151" s="213"/>
      <c r="L151" s="214"/>
      <c r="M151" s="602"/>
      <c r="N151" s="603"/>
      <c r="O151" s="603"/>
      <c r="P151" s="604"/>
      <c r="Q151" s="602"/>
      <c r="R151" s="603"/>
      <c r="S151" s="603"/>
      <c r="T151" s="604"/>
      <c r="U151" s="602"/>
      <c r="V151" s="603"/>
      <c r="W151" s="603"/>
      <c r="X151" s="604"/>
      <c r="Y151" s="602"/>
      <c r="Z151" s="603"/>
      <c r="AA151" s="603"/>
      <c r="AB151" s="604"/>
      <c r="AC151" s="299"/>
      <c r="AD151" s="300"/>
      <c r="AE151" s="300"/>
      <c r="AF151" s="301"/>
      <c r="AG151" s="225"/>
      <c r="AH151" s="226"/>
      <c r="AI151" s="226"/>
      <c r="AJ151" s="226"/>
      <c r="AK151" s="226"/>
      <c r="AL151" s="226"/>
      <c r="AM151" s="226"/>
      <c r="AN151" s="226"/>
      <c r="AO151" s="227"/>
      <c r="AP151" s="271"/>
      <c r="AQ151" s="276"/>
      <c r="AR151" s="276"/>
      <c r="AS151" s="272"/>
      <c r="AT151" s="202"/>
      <c r="AU151" s="207"/>
      <c r="AV151" s="203"/>
      <c r="AW151" s="190"/>
      <c r="AX151" s="191"/>
      <c r="AY151" s="190"/>
      <c r="AZ151" s="191"/>
      <c r="BA151" s="202"/>
      <c r="BB151" s="203"/>
      <c r="BC151" s="271"/>
      <c r="BD151" s="272"/>
      <c r="BE151" s="202"/>
      <c r="BF151" s="203"/>
      <c r="BG151" s="202"/>
      <c r="BH151" s="207"/>
      <c r="BI151" s="203"/>
      <c r="BJ151" s="257"/>
      <c r="BK151" s="258"/>
      <c r="BL151" s="259"/>
      <c r="BM151" s="1"/>
      <c r="BN151" s="2"/>
    </row>
    <row r="152" spans="2:66" ht="15" customHeight="1" thickBot="1">
      <c r="B152" s="215"/>
      <c r="C152" s="216"/>
      <c r="D152" s="216"/>
      <c r="E152" s="216"/>
      <c r="F152" s="216"/>
      <c r="G152" s="216"/>
      <c r="H152" s="216"/>
      <c r="I152" s="216"/>
      <c r="J152" s="216"/>
      <c r="K152" s="216"/>
      <c r="L152" s="217"/>
      <c r="M152" s="605"/>
      <c r="N152" s="606"/>
      <c r="O152" s="606"/>
      <c r="P152" s="607"/>
      <c r="Q152" s="605"/>
      <c r="R152" s="606"/>
      <c r="S152" s="606"/>
      <c r="T152" s="607"/>
      <c r="U152" s="605"/>
      <c r="V152" s="606"/>
      <c r="W152" s="606"/>
      <c r="X152" s="607"/>
      <c r="Y152" s="605"/>
      <c r="Z152" s="606"/>
      <c r="AA152" s="606"/>
      <c r="AB152" s="607"/>
      <c r="AC152" s="302"/>
      <c r="AD152" s="303"/>
      <c r="AE152" s="303"/>
      <c r="AF152" s="304"/>
      <c r="AG152" s="228"/>
      <c r="AH152" s="229"/>
      <c r="AI152" s="229"/>
      <c r="AJ152" s="229"/>
      <c r="AK152" s="229"/>
      <c r="AL152" s="229"/>
      <c r="AM152" s="229"/>
      <c r="AN152" s="229"/>
      <c r="AO152" s="230"/>
      <c r="AP152" s="273"/>
      <c r="AQ152" s="277"/>
      <c r="AR152" s="277"/>
      <c r="AS152" s="274"/>
      <c r="AT152" s="204"/>
      <c r="AU152" s="208"/>
      <c r="AV152" s="205"/>
      <c r="AW152" s="192"/>
      <c r="AX152" s="193"/>
      <c r="AY152" s="192"/>
      <c r="AZ152" s="193"/>
      <c r="BA152" s="204"/>
      <c r="BB152" s="205"/>
      <c r="BC152" s="273"/>
      <c r="BD152" s="274"/>
      <c r="BE152" s="204"/>
      <c r="BF152" s="205"/>
      <c r="BG152" s="204"/>
      <c r="BH152" s="208"/>
      <c r="BI152" s="205"/>
      <c r="BJ152" s="260"/>
      <c r="BK152" s="261"/>
      <c r="BL152" s="262"/>
      <c r="BM152" s="1"/>
      <c r="BN152" s="2"/>
    </row>
    <row r="153" spans="2:66" ht="15" customHeight="1" thickTop="1">
      <c r="B153" s="209"/>
      <c r="C153" s="210"/>
      <c r="D153" s="210"/>
      <c r="E153" s="210"/>
      <c r="F153" s="210"/>
      <c r="G153" s="210"/>
      <c r="H153" s="210"/>
      <c r="I153" s="210"/>
      <c r="J153" s="210"/>
      <c r="K153" s="210"/>
      <c r="L153" s="211"/>
      <c r="M153" s="188"/>
      <c r="N153" s="241"/>
      <c r="O153" s="241"/>
      <c r="P153" s="189"/>
      <c r="Q153" s="188"/>
      <c r="R153" s="241"/>
      <c r="S153" s="241"/>
      <c r="T153" s="189"/>
      <c r="U153" s="188"/>
      <c r="V153" s="241"/>
      <c r="W153" s="241"/>
      <c r="X153" s="189"/>
      <c r="Y153" s="188"/>
      <c r="Z153" s="241"/>
      <c r="AA153" s="241"/>
      <c r="AB153" s="189"/>
      <c r="AC153" s="278"/>
      <c r="AD153" s="279"/>
      <c r="AE153" s="279"/>
      <c r="AF153" s="280"/>
      <c r="AG153" s="222"/>
      <c r="AH153" s="223"/>
      <c r="AI153" s="223"/>
      <c r="AJ153" s="223"/>
      <c r="AK153" s="223"/>
      <c r="AL153" s="223"/>
      <c r="AM153" s="223"/>
      <c r="AN153" s="223"/>
      <c r="AO153" s="224"/>
      <c r="AP153" s="269"/>
      <c r="AQ153" s="275"/>
      <c r="AR153" s="275"/>
      <c r="AS153" s="270"/>
      <c r="AT153" s="200">
        <f>'20.02'!AT153+AY153</f>
        <v>0</v>
      </c>
      <c r="AU153" s="206"/>
      <c r="AV153" s="201"/>
      <c r="AW153" s="188">
        <f>'20.02'!BG153</f>
        <v>0</v>
      </c>
      <c r="AX153" s="189"/>
      <c r="AY153" s="188"/>
      <c r="AZ153" s="189"/>
      <c r="BA153" s="200"/>
      <c r="BB153" s="201"/>
      <c r="BC153" s="269">
        <f>'20.02'!BC153+BA153</f>
        <v>0</v>
      </c>
      <c r="BD153" s="270"/>
      <c r="BE153" s="200">
        <f>'20.02'!BE153+BA153</f>
        <v>0</v>
      </c>
      <c r="BF153" s="201"/>
      <c r="BG153" s="200">
        <f>AT153-BE153</f>
        <v>0</v>
      </c>
      <c r="BH153" s="206"/>
      <c r="BI153" s="201"/>
      <c r="BJ153" s="254"/>
      <c r="BK153" s="255"/>
      <c r="BL153" s="256"/>
      <c r="BM153" s="1"/>
      <c r="BN153" s="2"/>
    </row>
    <row r="154" spans="2:66" ht="15" customHeight="1">
      <c r="B154" s="212"/>
      <c r="C154" s="213"/>
      <c r="D154" s="213"/>
      <c r="E154" s="213"/>
      <c r="F154" s="213"/>
      <c r="G154" s="213"/>
      <c r="H154" s="213"/>
      <c r="I154" s="213"/>
      <c r="J154" s="213"/>
      <c r="K154" s="213"/>
      <c r="L154" s="214"/>
      <c r="M154" s="190"/>
      <c r="N154" s="242"/>
      <c r="O154" s="242"/>
      <c r="P154" s="191"/>
      <c r="Q154" s="190"/>
      <c r="R154" s="242"/>
      <c r="S154" s="242"/>
      <c r="T154" s="191"/>
      <c r="U154" s="190"/>
      <c r="V154" s="242"/>
      <c r="W154" s="242"/>
      <c r="X154" s="191"/>
      <c r="Y154" s="190"/>
      <c r="Z154" s="242"/>
      <c r="AA154" s="242"/>
      <c r="AB154" s="191"/>
      <c r="AC154" s="281"/>
      <c r="AD154" s="282"/>
      <c r="AE154" s="282"/>
      <c r="AF154" s="283"/>
      <c r="AG154" s="225"/>
      <c r="AH154" s="226"/>
      <c r="AI154" s="226"/>
      <c r="AJ154" s="226"/>
      <c r="AK154" s="226"/>
      <c r="AL154" s="226"/>
      <c r="AM154" s="226"/>
      <c r="AN154" s="226"/>
      <c r="AO154" s="227"/>
      <c r="AP154" s="271"/>
      <c r="AQ154" s="276"/>
      <c r="AR154" s="276"/>
      <c r="AS154" s="272"/>
      <c r="AT154" s="202"/>
      <c r="AU154" s="207"/>
      <c r="AV154" s="203"/>
      <c r="AW154" s="190"/>
      <c r="AX154" s="191"/>
      <c r="AY154" s="190"/>
      <c r="AZ154" s="191"/>
      <c r="BA154" s="202"/>
      <c r="BB154" s="203"/>
      <c r="BC154" s="271"/>
      <c r="BD154" s="272"/>
      <c r="BE154" s="202"/>
      <c r="BF154" s="203"/>
      <c r="BG154" s="202"/>
      <c r="BH154" s="207"/>
      <c r="BI154" s="203"/>
      <c r="BJ154" s="257"/>
      <c r="BK154" s="258"/>
      <c r="BL154" s="259"/>
      <c r="BM154" s="1"/>
      <c r="BN154" s="2"/>
    </row>
    <row r="155" spans="2:66" ht="15" customHeight="1" thickBot="1">
      <c r="B155" s="215"/>
      <c r="C155" s="216"/>
      <c r="D155" s="216"/>
      <c r="E155" s="216"/>
      <c r="F155" s="216"/>
      <c r="G155" s="216"/>
      <c r="H155" s="216"/>
      <c r="I155" s="216"/>
      <c r="J155" s="216"/>
      <c r="K155" s="216"/>
      <c r="L155" s="217"/>
      <c r="M155" s="192"/>
      <c r="N155" s="243"/>
      <c r="O155" s="243"/>
      <c r="P155" s="193"/>
      <c r="Q155" s="192"/>
      <c r="R155" s="243"/>
      <c r="S155" s="243"/>
      <c r="T155" s="193"/>
      <c r="U155" s="192"/>
      <c r="V155" s="243"/>
      <c r="W155" s="243"/>
      <c r="X155" s="193"/>
      <c r="Y155" s="192"/>
      <c r="Z155" s="243"/>
      <c r="AA155" s="243"/>
      <c r="AB155" s="193"/>
      <c r="AC155" s="284"/>
      <c r="AD155" s="285"/>
      <c r="AE155" s="285"/>
      <c r="AF155" s="286"/>
      <c r="AG155" s="228"/>
      <c r="AH155" s="229"/>
      <c r="AI155" s="229"/>
      <c r="AJ155" s="229"/>
      <c r="AK155" s="229"/>
      <c r="AL155" s="229"/>
      <c r="AM155" s="229"/>
      <c r="AN155" s="229"/>
      <c r="AO155" s="230"/>
      <c r="AP155" s="273"/>
      <c r="AQ155" s="277"/>
      <c r="AR155" s="277"/>
      <c r="AS155" s="274"/>
      <c r="AT155" s="204"/>
      <c r="AU155" s="208"/>
      <c r="AV155" s="205"/>
      <c r="AW155" s="192"/>
      <c r="AX155" s="193"/>
      <c r="AY155" s="192"/>
      <c r="AZ155" s="193"/>
      <c r="BA155" s="204"/>
      <c r="BB155" s="205"/>
      <c r="BC155" s="273"/>
      <c r="BD155" s="274"/>
      <c r="BE155" s="204"/>
      <c r="BF155" s="205"/>
      <c r="BG155" s="204"/>
      <c r="BH155" s="208"/>
      <c r="BI155" s="205"/>
      <c r="BJ155" s="260"/>
      <c r="BK155" s="261"/>
      <c r="BL155" s="262"/>
      <c r="BM155" s="1"/>
      <c r="BN155" s="2"/>
    </row>
    <row r="156" spans="2:66" ht="15" customHeight="1" thickTop="1">
      <c r="B156" s="209"/>
      <c r="C156" s="210"/>
      <c r="D156" s="210"/>
      <c r="E156" s="210"/>
      <c r="F156" s="210"/>
      <c r="G156" s="210"/>
      <c r="H156" s="210"/>
      <c r="I156" s="210"/>
      <c r="J156" s="210"/>
      <c r="K156" s="210"/>
      <c r="L156" s="211"/>
      <c r="M156" s="194"/>
      <c r="N156" s="219"/>
      <c r="O156" s="219"/>
      <c r="P156" s="195"/>
      <c r="Q156" s="194"/>
      <c r="R156" s="219"/>
      <c r="S156" s="219"/>
      <c r="T156" s="195"/>
      <c r="U156" s="194"/>
      <c r="V156" s="219"/>
      <c r="W156" s="219"/>
      <c r="X156" s="195"/>
      <c r="Y156" s="194"/>
      <c r="Z156" s="219"/>
      <c r="AA156" s="219"/>
      <c r="AB156" s="195"/>
      <c r="AC156" s="188"/>
      <c r="AD156" s="241"/>
      <c r="AE156" s="241"/>
      <c r="AF156" s="189"/>
      <c r="AG156" s="222" t="s">
        <v>215</v>
      </c>
      <c r="AH156" s="223"/>
      <c r="AI156" s="223"/>
      <c r="AJ156" s="223"/>
      <c r="AK156" s="223"/>
      <c r="AL156" s="223"/>
      <c r="AM156" s="223"/>
      <c r="AN156" s="223"/>
      <c r="AO156" s="224"/>
      <c r="AP156" s="269" t="s">
        <v>61</v>
      </c>
      <c r="AQ156" s="275"/>
      <c r="AR156" s="275"/>
      <c r="AS156" s="270"/>
      <c r="AT156" s="200">
        <f>'20.02'!AT156+AY156</f>
        <v>37</v>
      </c>
      <c r="AU156" s="206"/>
      <c r="AV156" s="201"/>
      <c r="AW156" s="188">
        <f>'20.02'!BG156</f>
        <v>33</v>
      </c>
      <c r="AX156" s="189"/>
      <c r="AY156" s="188"/>
      <c r="AZ156" s="189"/>
      <c r="BA156" s="200"/>
      <c r="BB156" s="201"/>
      <c r="BC156" s="269">
        <f>'20.02'!BC156+BA156</f>
        <v>4</v>
      </c>
      <c r="BD156" s="270"/>
      <c r="BE156" s="200">
        <f>'20.02'!BE156+BA156</f>
        <v>4</v>
      </c>
      <c r="BF156" s="201"/>
      <c r="BG156" s="200">
        <f>AT156-BE156</f>
        <v>33</v>
      </c>
      <c r="BH156" s="206"/>
      <c r="BI156" s="201"/>
      <c r="BJ156" s="254">
        <f>((LEFT(AP156,FIND(" ",AP156)-1)*BC156)/$S$279)</f>
        <v>0.61538461538461542</v>
      </c>
      <c r="BK156" s="255"/>
      <c r="BL156" s="256"/>
      <c r="BM156" s="1"/>
      <c r="BN156" s="2"/>
    </row>
    <row r="157" spans="2:66" ht="15" customHeight="1">
      <c r="B157" s="212"/>
      <c r="C157" s="213"/>
      <c r="D157" s="213"/>
      <c r="E157" s="213"/>
      <c r="F157" s="213"/>
      <c r="G157" s="213"/>
      <c r="H157" s="213"/>
      <c r="I157" s="213"/>
      <c r="J157" s="213"/>
      <c r="K157" s="213"/>
      <c r="L157" s="214"/>
      <c r="M157" s="196"/>
      <c r="N157" s="220"/>
      <c r="O157" s="220"/>
      <c r="P157" s="197"/>
      <c r="Q157" s="196"/>
      <c r="R157" s="220"/>
      <c r="S157" s="220"/>
      <c r="T157" s="197"/>
      <c r="U157" s="196"/>
      <c r="V157" s="220"/>
      <c r="W157" s="220"/>
      <c r="X157" s="197"/>
      <c r="Y157" s="196"/>
      <c r="Z157" s="220"/>
      <c r="AA157" s="220"/>
      <c r="AB157" s="197"/>
      <c r="AC157" s="190"/>
      <c r="AD157" s="242"/>
      <c r="AE157" s="242"/>
      <c r="AF157" s="191"/>
      <c r="AG157" s="225"/>
      <c r="AH157" s="226"/>
      <c r="AI157" s="226"/>
      <c r="AJ157" s="226"/>
      <c r="AK157" s="226"/>
      <c r="AL157" s="226"/>
      <c r="AM157" s="226"/>
      <c r="AN157" s="226"/>
      <c r="AO157" s="227"/>
      <c r="AP157" s="271"/>
      <c r="AQ157" s="276"/>
      <c r="AR157" s="276"/>
      <c r="AS157" s="272"/>
      <c r="AT157" s="202"/>
      <c r="AU157" s="207"/>
      <c r="AV157" s="203"/>
      <c r="AW157" s="190"/>
      <c r="AX157" s="191"/>
      <c r="AY157" s="190"/>
      <c r="AZ157" s="191"/>
      <c r="BA157" s="202"/>
      <c r="BB157" s="203"/>
      <c r="BC157" s="271"/>
      <c r="BD157" s="272"/>
      <c r="BE157" s="202"/>
      <c r="BF157" s="203"/>
      <c r="BG157" s="202"/>
      <c r="BH157" s="207"/>
      <c r="BI157" s="203"/>
      <c r="BJ157" s="257"/>
      <c r="BK157" s="258"/>
      <c r="BL157" s="259"/>
      <c r="BM157" s="1"/>
      <c r="BN157" s="2"/>
    </row>
    <row r="158" spans="2:66" ht="15" customHeight="1" thickBot="1">
      <c r="B158" s="215"/>
      <c r="C158" s="216"/>
      <c r="D158" s="216"/>
      <c r="E158" s="216"/>
      <c r="F158" s="216"/>
      <c r="G158" s="216"/>
      <c r="H158" s="216"/>
      <c r="I158" s="216"/>
      <c r="J158" s="216"/>
      <c r="K158" s="216"/>
      <c r="L158" s="217"/>
      <c r="M158" s="198"/>
      <c r="N158" s="221"/>
      <c r="O158" s="221"/>
      <c r="P158" s="199"/>
      <c r="Q158" s="198"/>
      <c r="R158" s="221"/>
      <c r="S158" s="221"/>
      <c r="T158" s="199"/>
      <c r="U158" s="198"/>
      <c r="V158" s="221"/>
      <c r="W158" s="221"/>
      <c r="X158" s="199"/>
      <c r="Y158" s="198"/>
      <c r="Z158" s="221"/>
      <c r="AA158" s="221"/>
      <c r="AB158" s="199"/>
      <c r="AC158" s="192"/>
      <c r="AD158" s="243"/>
      <c r="AE158" s="243"/>
      <c r="AF158" s="193"/>
      <c r="AG158" s="228"/>
      <c r="AH158" s="229"/>
      <c r="AI158" s="229"/>
      <c r="AJ158" s="229"/>
      <c r="AK158" s="229"/>
      <c r="AL158" s="229"/>
      <c r="AM158" s="229"/>
      <c r="AN158" s="229"/>
      <c r="AO158" s="230"/>
      <c r="AP158" s="273"/>
      <c r="AQ158" s="277"/>
      <c r="AR158" s="277"/>
      <c r="AS158" s="274"/>
      <c r="AT158" s="204"/>
      <c r="AU158" s="208"/>
      <c r="AV158" s="205"/>
      <c r="AW158" s="192"/>
      <c r="AX158" s="193"/>
      <c r="AY158" s="192"/>
      <c r="AZ158" s="193"/>
      <c r="BA158" s="204"/>
      <c r="BB158" s="205"/>
      <c r="BC158" s="273"/>
      <c r="BD158" s="274"/>
      <c r="BE158" s="204"/>
      <c r="BF158" s="205"/>
      <c r="BG158" s="204"/>
      <c r="BH158" s="208"/>
      <c r="BI158" s="205"/>
      <c r="BJ158" s="260"/>
      <c r="BK158" s="261"/>
      <c r="BL158" s="262"/>
      <c r="BM158" s="1"/>
      <c r="BN158" s="2"/>
    </row>
    <row r="159" spans="2:66" ht="15" customHeight="1" thickTop="1" thickBot="1">
      <c r="B159" s="209"/>
      <c r="C159" s="210"/>
      <c r="D159" s="210"/>
      <c r="E159" s="210"/>
      <c r="F159" s="210"/>
      <c r="G159" s="210"/>
      <c r="H159" s="210"/>
      <c r="I159" s="210"/>
      <c r="J159" s="210"/>
      <c r="K159" s="210"/>
      <c r="L159" s="211"/>
      <c r="M159" s="218"/>
      <c r="N159" s="218"/>
      <c r="O159" s="218"/>
      <c r="P159" s="218"/>
      <c r="Q159" s="218"/>
      <c r="R159" s="218"/>
      <c r="S159" s="218"/>
      <c r="T159" s="218"/>
      <c r="U159" s="218"/>
      <c r="V159" s="218"/>
      <c r="W159" s="218"/>
      <c r="X159" s="218"/>
      <c r="Y159" s="218"/>
      <c r="Z159" s="218"/>
      <c r="AA159" s="218"/>
      <c r="AB159" s="218"/>
      <c r="AC159" s="182"/>
      <c r="AD159" s="182"/>
      <c r="AE159" s="182"/>
      <c r="AF159" s="182"/>
      <c r="AG159" s="222" t="s">
        <v>301</v>
      </c>
      <c r="AH159" s="223"/>
      <c r="AI159" s="223"/>
      <c r="AJ159" s="223"/>
      <c r="AK159" s="223"/>
      <c r="AL159" s="223"/>
      <c r="AM159" s="223"/>
      <c r="AN159" s="223"/>
      <c r="AO159" s="224"/>
      <c r="AP159" s="269" t="s">
        <v>52</v>
      </c>
      <c r="AQ159" s="275"/>
      <c r="AR159" s="275"/>
      <c r="AS159" s="270"/>
      <c r="AT159" s="200">
        <f>'20.02'!AT159+AY159</f>
        <v>10</v>
      </c>
      <c r="AU159" s="206"/>
      <c r="AV159" s="201"/>
      <c r="AW159" s="188">
        <f>'20.02'!BG159</f>
        <v>8</v>
      </c>
      <c r="AX159" s="189"/>
      <c r="AY159" s="188"/>
      <c r="AZ159" s="189"/>
      <c r="BA159" s="200"/>
      <c r="BB159" s="201"/>
      <c r="BC159" s="269">
        <f>'20.02'!BC159+BA159</f>
        <v>2</v>
      </c>
      <c r="BD159" s="270"/>
      <c r="BE159" s="200">
        <f>'20.02'!BE159+BA159</f>
        <v>2</v>
      </c>
      <c r="BF159" s="201"/>
      <c r="BG159" s="200">
        <f>AT159-BE159</f>
        <v>8</v>
      </c>
      <c r="BH159" s="206"/>
      <c r="BI159" s="201"/>
      <c r="BJ159" s="254">
        <f>((LEFT(AP159,FIND(" ",AP159)-1)*BC159)/$S$279)</f>
        <v>0.38461538461538464</v>
      </c>
      <c r="BK159" s="255"/>
      <c r="BL159" s="256"/>
      <c r="BM159" s="1"/>
      <c r="BN159" s="2"/>
    </row>
    <row r="160" spans="2:66" ht="15" customHeight="1" thickTop="1" thickBot="1">
      <c r="B160" s="212"/>
      <c r="C160" s="213"/>
      <c r="D160" s="213"/>
      <c r="E160" s="213"/>
      <c r="F160" s="213"/>
      <c r="G160" s="213"/>
      <c r="H160" s="213"/>
      <c r="I160" s="213"/>
      <c r="J160" s="213"/>
      <c r="K160" s="213"/>
      <c r="L160" s="214"/>
      <c r="M160" s="218"/>
      <c r="N160" s="218"/>
      <c r="O160" s="218"/>
      <c r="P160" s="218"/>
      <c r="Q160" s="218"/>
      <c r="R160" s="218"/>
      <c r="S160" s="218"/>
      <c r="T160" s="218"/>
      <c r="U160" s="218"/>
      <c r="V160" s="218"/>
      <c r="W160" s="218"/>
      <c r="X160" s="218"/>
      <c r="Y160" s="218"/>
      <c r="Z160" s="218"/>
      <c r="AA160" s="218"/>
      <c r="AB160" s="218"/>
      <c r="AC160" s="182"/>
      <c r="AD160" s="182"/>
      <c r="AE160" s="182"/>
      <c r="AF160" s="182"/>
      <c r="AG160" s="225"/>
      <c r="AH160" s="226"/>
      <c r="AI160" s="226"/>
      <c r="AJ160" s="226"/>
      <c r="AK160" s="226"/>
      <c r="AL160" s="226"/>
      <c r="AM160" s="226"/>
      <c r="AN160" s="226"/>
      <c r="AO160" s="227"/>
      <c r="AP160" s="271"/>
      <c r="AQ160" s="276"/>
      <c r="AR160" s="276"/>
      <c r="AS160" s="272"/>
      <c r="AT160" s="202"/>
      <c r="AU160" s="207"/>
      <c r="AV160" s="203"/>
      <c r="AW160" s="190"/>
      <c r="AX160" s="191"/>
      <c r="AY160" s="190"/>
      <c r="AZ160" s="191"/>
      <c r="BA160" s="202"/>
      <c r="BB160" s="203"/>
      <c r="BC160" s="271"/>
      <c r="BD160" s="272"/>
      <c r="BE160" s="202"/>
      <c r="BF160" s="203"/>
      <c r="BG160" s="202"/>
      <c r="BH160" s="207"/>
      <c r="BI160" s="203"/>
      <c r="BJ160" s="257"/>
      <c r="BK160" s="258"/>
      <c r="BL160" s="259"/>
      <c r="BM160" s="1"/>
      <c r="BN160" s="2"/>
    </row>
    <row r="161" spans="2:67" ht="15" customHeight="1" thickTop="1" thickBot="1">
      <c r="B161" s="215"/>
      <c r="C161" s="216"/>
      <c r="D161" s="216"/>
      <c r="E161" s="216"/>
      <c r="F161" s="216"/>
      <c r="G161" s="216"/>
      <c r="H161" s="216"/>
      <c r="I161" s="216"/>
      <c r="J161" s="216"/>
      <c r="K161" s="216"/>
      <c r="L161" s="217"/>
      <c r="M161" s="218"/>
      <c r="N161" s="218"/>
      <c r="O161" s="218"/>
      <c r="P161" s="218"/>
      <c r="Q161" s="218"/>
      <c r="R161" s="218"/>
      <c r="S161" s="218"/>
      <c r="T161" s="218"/>
      <c r="U161" s="218"/>
      <c r="V161" s="218"/>
      <c r="W161" s="218"/>
      <c r="X161" s="218"/>
      <c r="Y161" s="218"/>
      <c r="Z161" s="218"/>
      <c r="AA161" s="218"/>
      <c r="AB161" s="218"/>
      <c r="AC161" s="182"/>
      <c r="AD161" s="182"/>
      <c r="AE161" s="182"/>
      <c r="AF161" s="182"/>
      <c r="AG161" s="228"/>
      <c r="AH161" s="229"/>
      <c r="AI161" s="229"/>
      <c r="AJ161" s="229"/>
      <c r="AK161" s="229"/>
      <c r="AL161" s="229"/>
      <c r="AM161" s="229"/>
      <c r="AN161" s="229"/>
      <c r="AO161" s="230"/>
      <c r="AP161" s="273"/>
      <c r="AQ161" s="277"/>
      <c r="AR161" s="277"/>
      <c r="AS161" s="274"/>
      <c r="AT161" s="204"/>
      <c r="AU161" s="208"/>
      <c r="AV161" s="205"/>
      <c r="AW161" s="192"/>
      <c r="AX161" s="193"/>
      <c r="AY161" s="192"/>
      <c r="AZ161" s="193"/>
      <c r="BA161" s="204"/>
      <c r="BB161" s="205"/>
      <c r="BC161" s="273"/>
      <c r="BD161" s="274"/>
      <c r="BE161" s="204"/>
      <c r="BF161" s="205"/>
      <c r="BG161" s="204"/>
      <c r="BH161" s="208"/>
      <c r="BI161" s="205"/>
      <c r="BJ161" s="260"/>
      <c r="BK161" s="261"/>
      <c r="BL161" s="262"/>
      <c r="BM161" s="1"/>
      <c r="BN161" s="2"/>
    </row>
    <row r="162" spans="2:67" ht="15" customHeight="1" thickTop="1" thickBot="1">
      <c r="B162" s="209"/>
      <c r="C162" s="210"/>
      <c r="D162" s="210"/>
      <c r="E162" s="210"/>
      <c r="F162" s="210"/>
      <c r="G162" s="210"/>
      <c r="H162" s="210"/>
      <c r="I162" s="210"/>
      <c r="J162" s="210"/>
      <c r="K162" s="210"/>
      <c r="L162" s="211"/>
      <c r="M162" s="218"/>
      <c r="N162" s="218"/>
      <c r="O162" s="218"/>
      <c r="P162" s="218"/>
      <c r="Q162" s="218"/>
      <c r="R162" s="218"/>
      <c r="S162" s="218"/>
      <c r="T162" s="218"/>
      <c r="U162" s="218"/>
      <c r="V162" s="218"/>
      <c r="W162" s="218"/>
      <c r="X162" s="218"/>
      <c r="Y162" s="218"/>
      <c r="Z162" s="218"/>
      <c r="AA162" s="218"/>
      <c r="AB162" s="218"/>
      <c r="AC162" s="182"/>
      <c r="AD162" s="182"/>
      <c r="AE162" s="182"/>
      <c r="AF162" s="182"/>
      <c r="AG162" s="222" t="s">
        <v>164</v>
      </c>
      <c r="AH162" s="223"/>
      <c r="AI162" s="223"/>
      <c r="AJ162" s="223"/>
      <c r="AK162" s="223"/>
      <c r="AL162" s="223"/>
      <c r="AM162" s="223"/>
      <c r="AN162" s="223"/>
      <c r="AO162" s="224"/>
      <c r="AP162" s="269" t="s">
        <v>52</v>
      </c>
      <c r="AQ162" s="275"/>
      <c r="AR162" s="275"/>
      <c r="AS162" s="270"/>
      <c r="AT162" s="200">
        <f>'20.02'!AT162+AY162</f>
        <v>0</v>
      </c>
      <c r="AU162" s="206"/>
      <c r="AV162" s="201"/>
      <c r="AW162" s="188">
        <f>'20.02'!BG162</f>
        <v>0</v>
      </c>
      <c r="AX162" s="189"/>
      <c r="AY162" s="188"/>
      <c r="AZ162" s="189"/>
      <c r="BA162" s="200"/>
      <c r="BB162" s="201"/>
      <c r="BC162" s="269">
        <f>'20.02'!BC162+BA162</f>
        <v>0</v>
      </c>
      <c r="BD162" s="270"/>
      <c r="BE162" s="200">
        <f>'20.02'!BE162+BA162</f>
        <v>0</v>
      </c>
      <c r="BF162" s="201"/>
      <c r="BG162" s="200">
        <f>AT162-BE162</f>
        <v>0</v>
      </c>
      <c r="BH162" s="206"/>
      <c r="BI162" s="201"/>
      <c r="BJ162" s="254">
        <f>((LEFT(AP162,FIND(" ",AP162)-1)*BC162)/$S$279)</f>
        <v>0</v>
      </c>
      <c r="BK162" s="255"/>
      <c r="BL162" s="256"/>
      <c r="BM162" s="1"/>
      <c r="BN162" s="2"/>
    </row>
    <row r="163" spans="2:67" ht="15" customHeight="1" thickTop="1" thickBot="1">
      <c r="B163" s="212"/>
      <c r="C163" s="213"/>
      <c r="D163" s="213"/>
      <c r="E163" s="213"/>
      <c r="F163" s="213"/>
      <c r="G163" s="213"/>
      <c r="H163" s="213"/>
      <c r="I163" s="213"/>
      <c r="J163" s="213"/>
      <c r="K163" s="213"/>
      <c r="L163" s="214"/>
      <c r="M163" s="218"/>
      <c r="N163" s="218"/>
      <c r="O163" s="218"/>
      <c r="P163" s="218"/>
      <c r="Q163" s="218"/>
      <c r="R163" s="218"/>
      <c r="S163" s="218"/>
      <c r="T163" s="218"/>
      <c r="U163" s="218"/>
      <c r="V163" s="218"/>
      <c r="W163" s="218"/>
      <c r="X163" s="218"/>
      <c r="Y163" s="218"/>
      <c r="Z163" s="218"/>
      <c r="AA163" s="218"/>
      <c r="AB163" s="218"/>
      <c r="AC163" s="182"/>
      <c r="AD163" s="182"/>
      <c r="AE163" s="182"/>
      <c r="AF163" s="182"/>
      <c r="AG163" s="225"/>
      <c r="AH163" s="226"/>
      <c r="AI163" s="226"/>
      <c r="AJ163" s="226"/>
      <c r="AK163" s="226"/>
      <c r="AL163" s="226"/>
      <c r="AM163" s="226"/>
      <c r="AN163" s="226"/>
      <c r="AO163" s="227"/>
      <c r="AP163" s="271"/>
      <c r="AQ163" s="276"/>
      <c r="AR163" s="276"/>
      <c r="AS163" s="272"/>
      <c r="AT163" s="202"/>
      <c r="AU163" s="207"/>
      <c r="AV163" s="203"/>
      <c r="AW163" s="190"/>
      <c r="AX163" s="191"/>
      <c r="AY163" s="190"/>
      <c r="AZ163" s="191"/>
      <c r="BA163" s="202"/>
      <c r="BB163" s="203"/>
      <c r="BC163" s="271"/>
      <c r="BD163" s="272"/>
      <c r="BE163" s="202"/>
      <c r="BF163" s="203"/>
      <c r="BG163" s="202"/>
      <c r="BH163" s="207"/>
      <c r="BI163" s="203"/>
      <c r="BJ163" s="257"/>
      <c r="BK163" s="258"/>
      <c r="BL163" s="259"/>
      <c r="BM163" s="1"/>
      <c r="BN163" s="2"/>
    </row>
    <row r="164" spans="2:67" ht="15" customHeight="1" thickTop="1" thickBot="1">
      <c r="B164" s="215"/>
      <c r="C164" s="216"/>
      <c r="D164" s="216"/>
      <c r="E164" s="216"/>
      <c r="F164" s="216"/>
      <c r="G164" s="216"/>
      <c r="H164" s="216"/>
      <c r="I164" s="216"/>
      <c r="J164" s="216"/>
      <c r="K164" s="216"/>
      <c r="L164" s="217"/>
      <c r="M164" s="218"/>
      <c r="N164" s="218"/>
      <c r="O164" s="218"/>
      <c r="P164" s="218"/>
      <c r="Q164" s="218"/>
      <c r="R164" s="218"/>
      <c r="S164" s="218"/>
      <c r="T164" s="218"/>
      <c r="U164" s="218"/>
      <c r="V164" s="218"/>
      <c r="W164" s="218"/>
      <c r="X164" s="218"/>
      <c r="Y164" s="218"/>
      <c r="Z164" s="218"/>
      <c r="AA164" s="218"/>
      <c r="AB164" s="218"/>
      <c r="AC164" s="182"/>
      <c r="AD164" s="182"/>
      <c r="AE164" s="182"/>
      <c r="AF164" s="182"/>
      <c r="AG164" s="228"/>
      <c r="AH164" s="229"/>
      <c r="AI164" s="229"/>
      <c r="AJ164" s="229"/>
      <c r="AK164" s="229"/>
      <c r="AL164" s="229"/>
      <c r="AM164" s="229"/>
      <c r="AN164" s="229"/>
      <c r="AO164" s="230"/>
      <c r="AP164" s="273"/>
      <c r="AQ164" s="277"/>
      <c r="AR164" s="277"/>
      <c r="AS164" s="274"/>
      <c r="AT164" s="204"/>
      <c r="AU164" s="208"/>
      <c r="AV164" s="205"/>
      <c r="AW164" s="192"/>
      <c r="AX164" s="193"/>
      <c r="AY164" s="192"/>
      <c r="AZ164" s="193"/>
      <c r="BA164" s="204"/>
      <c r="BB164" s="205"/>
      <c r="BC164" s="273"/>
      <c r="BD164" s="274"/>
      <c r="BE164" s="204"/>
      <c r="BF164" s="205"/>
      <c r="BG164" s="204"/>
      <c r="BH164" s="208"/>
      <c r="BI164" s="205"/>
      <c r="BJ164" s="260"/>
      <c r="BK164" s="261"/>
      <c r="BL164" s="262"/>
      <c r="BM164" s="1"/>
      <c r="BN164" s="2"/>
    </row>
    <row r="165" spans="2:67" ht="15" customHeight="1" thickTop="1" thickBot="1">
      <c r="B165" s="209"/>
      <c r="C165" s="210"/>
      <c r="D165" s="210"/>
      <c r="E165" s="210"/>
      <c r="F165" s="210"/>
      <c r="G165" s="210"/>
      <c r="H165" s="210"/>
      <c r="I165" s="210"/>
      <c r="J165" s="210"/>
      <c r="K165" s="210"/>
      <c r="L165" s="211"/>
      <c r="M165" s="218"/>
      <c r="N165" s="218"/>
      <c r="O165" s="218"/>
      <c r="P165" s="218"/>
      <c r="Q165" s="218"/>
      <c r="R165" s="218"/>
      <c r="S165" s="218"/>
      <c r="T165" s="218"/>
      <c r="U165" s="218"/>
      <c r="V165" s="218"/>
      <c r="W165" s="218"/>
      <c r="X165" s="218"/>
      <c r="Y165" s="218"/>
      <c r="Z165" s="218"/>
      <c r="AA165" s="218"/>
      <c r="AB165" s="218"/>
      <c r="AC165" s="182"/>
      <c r="AD165" s="182"/>
      <c r="AE165" s="182"/>
      <c r="AF165" s="182"/>
      <c r="AG165" s="265" t="s">
        <v>63</v>
      </c>
      <c r="AH165" s="265"/>
      <c r="AI165" s="265"/>
      <c r="AJ165" s="265"/>
      <c r="AK165" s="265"/>
      <c r="AL165" s="265"/>
      <c r="AM165" s="265"/>
      <c r="AN165" s="265"/>
      <c r="AO165" s="265"/>
      <c r="AP165" s="265"/>
      <c r="AQ165" s="265"/>
      <c r="AR165" s="265"/>
      <c r="AS165" s="265"/>
      <c r="AT165" s="265"/>
      <c r="AU165" s="265"/>
      <c r="AV165" s="265"/>
      <c r="AW165" s="265"/>
      <c r="AX165" s="265"/>
      <c r="AY165" s="265"/>
      <c r="AZ165" s="265"/>
      <c r="BA165" s="265"/>
      <c r="BB165" s="265"/>
      <c r="BC165" s="265"/>
      <c r="BD165" s="265"/>
      <c r="BE165" s="265"/>
      <c r="BF165" s="265"/>
      <c r="BG165" s="265"/>
      <c r="BH165" s="265"/>
      <c r="BI165" s="266"/>
      <c r="BJ165" s="254">
        <f>SUM(BG66:BI164)</f>
        <v>798</v>
      </c>
      <c r="BK165" s="255"/>
      <c r="BL165" s="256"/>
      <c r="BM165" s="263" t="s">
        <v>263</v>
      </c>
      <c r="BN165" s="264"/>
      <c r="BO165" s="264"/>
    </row>
    <row r="166" spans="2:67" ht="15" customHeight="1" thickTop="1" thickBot="1">
      <c r="B166" s="212"/>
      <c r="C166" s="213"/>
      <c r="D166" s="213"/>
      <c r="E166" s="213"/>
      <c r="F166" s="213"/>
      <c r="G166" s="213"/>
      <c r="H166" s="213"/>
      <c r="I166" s="213"/>
      <c r="J166" s="213"/>
      <c r="K166" s="213"/>
      <c r="L166" s="214"/>
      <c r="M166" s="218"/>
      <c r="N166" s="218"/>
      <c r="O166" s="218"/>
      <c r="P166" s="218"/>
      <c r="Q166" s="218"/>
      <c r="R166" s="218"/>
      <c r="S166" s="218"/>
      <c r="T166" s="218"/>
      <c r="U166" s="218"/>
      <c r="V166" s="218"/>
      <c r="W166" s="218"/>
      <c r="X166" s="218"/>
      <c r="Y166" s="218"/>
      <c r="Z166" s="218"/>
      <c r="AA166" s="218"/>
      <c r="AB166" s="218"/>
      <c r="AC166" s="182"/>
      <c r="AD166" s="182"/>
      <c r="AE166" s="182"/>
      <c r="AF166" s="182"/>
      <c r="AG166" s="267"/>
      <c r="AH166" s="267"/>
      <c r="AI166" s="267"/>
      <c r="AJ166" s="267"/>
      <c r="AK166" s="267"/>
      <c r="AL166" s="267"/>
      <c r="AM166" s="267"/>
      <c r="AN166" s="267"/>
      <c r="AO166" s="267"/>
      <c r="AP166" s="267"/>
      <c r="AQ166" s="267"/>
      <c r="AR166" s="267"/>
      <c r="AS166" s="267"/>
      <c r="AT166" s="267"/>
      <c r="AU166" s="267"/>
      <c r="AV166" s="267"/>
      <c r="AW166" s="267"/>
      <c r="AX166" s="267"/>
      <c r="AY166" s="267"/>
      <c r="AZ166" s="267"/>
      <c r="BA166" s="267"/>
      <c r="BB166" s="267"/>
      <c r="BC166" s="267"/>
      <c r="BD166" s="267"/>
      <c r="BE166" s="267"/>
      <c r="BF166" s="267"/>
      <c r="BG166" s="267"/>
      <c r="BH166" s="267"/>
      <c r="BI166" s="268"/>
      <c r="BJ166" s="257"/>
      <c r="BK166" s="258"/>
      <c r="BL166" s="259"/>
      <c r="BM166" s="263"/>
      <c r="BN166" s="264"/>
      <c r="BO166" s="264"/>
    </row>
    <row r="167" spans="2:67" ht="15" customHeight="1" thickTop="1" thickBot="1">
      <c r="B167" s="215"/>
      <c r="C167" s="216"/>
      <c r="D167" s="216"/>
      <c r="E167" s="216"/>
      <c r="F167" s="216"/>
      <c r="G167" s="216"/>
      <c r="H167" s="216"/>
      <c r="I167" s="216"/>
      <c r="J167" s="216"/>
      <c r="K167" s="216"/>
      <c r="L167" s="217"/>
      <c r="M167" s="218"/>
      <c r="N167" s="218"/>
      <c r="O167" s="218"/>
      <c r="P167" s="218"/>
      <c r="Q167" s="218"/>
      <c r="R167" s="218"/>
      <c r="S167" s="218"/>
      <c r="T167" s="218"/>
      <c r="U167" s="218"/>
      <c r="V167" s="218"/>
      <c r="W167" s="218"/>
      <c r="X167" s="218"/>
      <c r="Y167" s="218"/>
      <c r="Z167" s="218"/>
      <c r="AA167" s="218"/>
      <c r="AB167" s="218"/>
      <c r="AC167" s="182"/>
      <c r="AD167" s="182"/>
      <c r="AE167" s="182"/>
      <c r="AF167" s="182"/>
      <c r="AG167" s="267"/>
      <c r="AH167" s="267"/>
      <c r="AI167" s="267"/>
      <c r="AJ167" s="267"/>
      <c r="AK167" s="267"/>
      <c r="AL167" s="267"/>
      <c r="AM167" s="267"/>
      <c r="AN167" s="267"/>
      <c r="AO167" s="267"/>
      <c r="AP167" s="267"/>
      <c r="AQ167" s="267"/>
      <c r="AR167" s="267"/>
      <c r="AS167" s="267"/>
      <c r="AT167" s="267"/>
      <c r="AU167" s="267"/>
      <c r="AV167" s="267"/>
      <c r="AW167" s="267"/>
      <c r="AX167" s="267"/>
      <c r="AY167" s="267"/>
      <c r="AZ167" s="267"/>
      <c r="BA167" s="267"/>
      <c r="BB167" s="267"/>
      <c r="BC167" s="267"/>
      <c r="BD167" s="267"/>
      <c r="BE167" s="267"/>
      <c r="BF167" s="267"/>
      <c r="BG167" s="267"/>
      <c r="BH167" s="267"/>
      <c r="BI167" s="268"/>
      <c r="BJ167" s="260"/>
      <c r="BK167" s="261"/>
      <c r="BL167" s="262"/>
      <c r="BM167" s="263"/>
      <c r="BN167" s="264"/>
      <c r="BO167" s="264"/>
    </row>
    <row r="168" spans="2:67" ht="15" customHeight="1" thickTop="1" thickBot="1">
      <c r="B168" s="209"/>
      <c r="C168" s="210"/>
      <c r="D168" s="210"/>
      <c r="E168" s="210"/>
      <c r="F168" s="210"/>
      <c r="G168" s="210"/>
      <c r="H168" s="210"/>
      <c r="I168" s="210"/>
      <c r="J168" s="210"/>
      <c r="K168" s="210"/>
      <c r="L168" s="211"/>
      <c r="M168" s="218"/>
      <c r="N168" s="218"/>
      <c r="O168" s="218"/>
      <c r="P168" s="218"/>
      <c r="Q168" s="218"/>
      <c r="R168" s="218"/>
      <c r="S168" s="218"/>
      <c r="T168" s="218"/>
      <c r="U168" s="218"/>
      <c r="V168" s="218"/>
      <c r="W168" s="218"/>
      <c r="X168" s="218"/>
      <c r="Y168" s="218"/>
      <c r="Z168" s="218"/>
      <c r="AA168" s="218"/>
      <c r="AB168" s="218"/>
      <c r="AC168" s="182"/>
      <c r="AD168" s="182"/>
      <c r="AE168" s="182"/>
      <c r="AF168" s="182"/>
      <c r="AG168" s="246" t="s">
        <v>40</v>
      </c>
      <c r="AH168" s="246"/>
      <c r="AI168" s="246"/>
      <c r="AJ168" s="246"/>
      <c r="AK168" s="246"/>
      <c r="AL168" s="246"/>
      <c r="AM168" s="246"/>
      <c r="AN168" s="246"/>
      <c r="AO168" s="246"/>
      <c r="AP168" s="246" t="s">
        <v>41</v>
      </c>
      <c r="AQ168" s="246"/>
      <c r="AR168" s="246"/>
      <c r="AS168" s="246"/>
      <c r="AT168" s="247" t="s">
        <v>42</v>
      </c>
      <c r="AU168" s="247"/>
      <c r="AV168" s="247"/>
      <c r="AW168" s="246" t="s">
        <v>43</v>
      </c>
      <c r="AX168" s="246"/>
      <c r="AY168" s="246"/>
      <c r="AZ168" s="246"/>
      <c r="BA168" s="246"/>
      <c r="BB168" s="246"/>
      <c r="BC168" s="248" t="s">
        <v>44</v>
      </c>
      <c r="BD168" s="249"/>
      <c r="BE168" s="248" t="s">
        <v>45</v>
      </c>
      <c r="BF168" s="249"/>
      <c r="BG168" s="246" t="s">
        <v>46</v>
      </c>
      <c r="BH168" s="246"/>
      <c r="BI168" s="246"/>
      <c r="BJ168" s="254">
        <f>SUM(BG174:BI209)</f>
        <v>11</v>
      </c>
      <c r="BK168" s="255"/>
      <c r="BL168" s="256"/>
      <c r="BM168" s="263" t="s">
        <v>264</v>
      </c>
      <c r="BN168" s="264"/>
      <c r="BO168" s="264"/>
    </row>
    <row r="169" spans="2:67" ht="15" customHeight="1" thickTop="1" thickBot="1">
      <c r="B169" s="212"/>
      <c r="C169" s="213"/>
      <c r="D169" s="213"/>
      <c r="E169" s="213"/>
      <c r="F169" s="213"/>
      <c r="G169" s="213"/>
      <c r="H169" s="213"/>
      <c r="I169" s="213"/>
      <c r="J169" s="213"/>
      <c r="K169" s="213"/>
      <c r="L169" s="214"/>
      <c r="M169" s="218"/>
      <c r="N169" s="218"/>
      <c r="O169" s="218"/>
      <c r="P169" s="218"/>
      <c r="Q169" s="218"/>
      <c r="R169" s="218"/>
      <c r="S169" s="218"/>
      <c r="T169" s="218"/>
      <c r="U169" s="218"/>
      <c r="V169" s="218"/>
      <c r="W169" s="218"/>
      <c r="X169" s="218"/>
      <c r="Y169" s="218"/>
      <c r="Z169" s="218"/>
      <c r="AA169" s="218"/>
      <c r="AB169" s="218"/>
      <c r="AC169" s="182"/>
      <c r="AD169" s="182"/>
      <c r="AE169" s="182"/>
      <c r="AF169" s="182"/>
      <c r="AG169" s="246"/>
      <c r="AH169" s="246"/>
      <c r="AI169" s="246"/>
      <c r="AJ169" s="246"/>
      <c r="AK169" s="246"/>
      <c r="AL169" s="246"/>
      <c r="AM169" s="246"/>
      <c r="AN169" s="246"/>
      <c r="AO169" s="246"/>
      <c r="AP169" s="246"/>
      <c r="AQ169" s="246"/>
      <c r="AR169" s="246"/>
      <c r="AS169" s="246"/>
      <c r="AT169" s="247"/>
      <c r="AU169" s="247"/>
      <c r="AV169" s="247"/>
      <c r="AW169" s="246"/>
      <c r="AX169" s="246"/>
      <c r="AY169" s="246"/>
      <c r="AZ169" s="246"/>
      <c r="BA169" s="246"/>
      <c r="BB169" s="246"/>
      <c r="BC169" s="250"/>
      <c r="BD169" s="251"/>
      <c r="BE169" s="250"/>
      <c r="BF169" s="251"/>
      <c r="BG169" s="246"/>
      <c r="BH169" s="246"/>
      <c r="BI169" s="246"/>
      <c r="BJ169" s="257"/>
      <c r="BK169" s="258"/>
      <c r="BL169" s="259"/>
      <c r="BM169" s="263"/>
      <c r="BN169" s="264"/>
      <c r="BO169" s="264"/>
    </row>
    <row r="170" spans="2:67" ht="15" customHeight="1" thickTop="1" thickBot="1">
      <c r="B170" s="215"/>
      <c r="C170" s="216"/>
      <c r="D170" s="216"/>
      <c r="E170" s="216"/>
      <c r="F170" s="216"/>
      <c r="G170" s="216"/>
      <c r="H170" s="216"/>
      <c r="I170" s="216"/>
      <c r="J170" s="216"/>
      <c r="K170" s="216"/>
      <c r="L170" s="217"/>
      <c r="M170" s="218"/>
      <c r="N170" s="218"/>
      <c r="O170" s="218"/>
      <c r="P170" s="218"/>
      <c r="Q170" s="218"/>
      <c r="R170" s="218"/>
      <c r="S170" s="218"/>
      <c r="T170" s="218"/>
      <c r="U170" s="218"/>
      <c r="V170" s="218"/>
      <c r="W170" s="218"/>
      <c r="X170" s="218"/>
      <c r="Y170" s="218"/>
      <c r="Z170" s="218"/>
      <c r="AA170" s="218"/>
      <c r="AB170" s="218"/>
      <c r="AC170" s="182"/>
      <c r="AD170" s="182"/>
      <c r="AE170" s="182"/>
      <c r="AF170" s="182"/>
      <c r="AG170" s="246"/>
      <c r="AH170" s="246"/>
      <c r="AI170" s="246"/>
      <c r="AJ170" s="246"/>
      <c r="AK170" s="246"/>
      <c r="AL170" s="246"/>
      <c r="AM170" s="246"/>
      <c r="AN170" s="246"/>
      <c r="AO170" s="246"/>
      <c r="AP170" s="246"/>
      <c r="AQ170" s="246"/>
      <c r="AR170" s="246"/>
      <c r="AS170" s="246"/>
      <c r="AT170" s="247"/>
      <c r="AU170" s="247"/>
      <c r="AV170" s="247"/>
      <c r="AW170" s="246"/>
      <c r="AX170" s="246"/>
      <c r="AY170" s="246"/>
      <c r="AZ170" s="246"/>
      <c r="BA170" s="246"/>
      <c r="BB170" s="246"/>
      <c r="BC170" s="250"/>
      <c r="BD170" s="251"/>
      <c r="BE170" s="250"/>
      <c r="BF170" s="251"/>
      <c r="BG170" s="246"/>
      <c r="BH170" s="246"/>
      <c r="BI170" s="246"/>
      <c r="BJ170" s="260"/>
      <c r="BK170" s="261"/>
      <c r="BL170" s="262"/>
      <c r="BM170" s="263"/>
      <c r="BN170" s="264"/>
      <c r="BO170" s="264"/>
    </row>
    <row r="171" spans="2:67" ht="15" customHeight="1" thickTop="1" thickBot="1">
      <c r="B171" s="209"/>
      <c r="C171" s="210"/>
      <c r="D171" s="210"/>
      <c r="E171" s="210"/>
      <c r="F171" s="210"/>
      <c r="G171" s="210"/>
      <c r="H171" s="210"/>
      <c r="I171" s="210"/>
      <c r="J171" s="210"/>
      <c r="K171" s="210"/>
      <c r="L171" s="211"/>
      <c r="M171" s="218"/>
      <c r="N171" s="218"/>
      <c r="O171" s="218"/>
      <c r="P171" s="218"/>
      <c r="Q171" s="218"/>
      <c r="R171" s="218"/>
      <c r="S171" s="218"/>
      <c r="T171" s="218"/>
      <c r="U171" s="218"/>
      <c r="V171" s="218"/>
      <c r="W171" s="218"/>
      <c r="X171" s="218"/>
      <c r="Y171" s="218"/>
      <c r="Z171" s="218"/>
      <c r="AA171" s="218"/>
      <c r="AB171" s="218"/>
      <c r="AC171" s="182"/>
      <c r="AD171" s="182"/>
      <c r="AE171" s="182"/>
      <c r="AF171" s="182"/>
      <c r="AG171" s="246"/>
      <c r="AH171" s="246"/>
      <c r="AI171" s="246"/>
      <c r="AJ171" s="246"/>
      <c r="AK171" s="246"/>
      <c r="AL171" s="246"/>
      <c r="AM171" s="246"/>
      <c r="AN171" s="246"/>
      <c r="AO171" s="246"/>
      <c r="AP171" s="246"/>
      <c r="AQ171" s="246"/>
      <c r="AR171" s="246"/>
      <c r="AS171" s="246"/>
      <c r="AT171" s="247"/>
      <c r="AU171" s="247"/>
      <c r="AV171" s="247"/>
      <c r="AW171" s="246" t="s">
        <v>48</v>
      </c>
      <c r="AX171" s="246"/>
      <c r="AY171" s="246" t="s">
        <v>49</v>
      </c>
      <c r="AZ171" s="246"/>
      <c r="BA171" s="246" t="s">
        <v>50</v>
      </c>
      <c r="BB171" s="246"/>
      <c r="BC171" s="250"/>
      <c r="BD171" s="251"/>
      <c r="BE171" s="250"/>
      <c r="BF171" s="251"/>
      <c r="BG171" s="246"/>
      <c r="BH171" s="246"/>
      <c r="BI171" s="246"/>
      <c r="BJ171" s="254">
        <f>BJ165+BJ168+BJ177</f>
        <v>810.1</v>
      </c>
      <c r="BK171" s="255"/>
      <c r="BL171" s="256"/>
      <c r="BM171" s="263" t="s">
        <v>265</v>
      </c>
      <c r="BN171" s="264"/>
      <c r="BO171" s="264"/>
    </row>
    <row r="172" spans="2:67" ht="15" customHeight="1" thickTop="1" thickBot="1">
      <c r="B172" s="212"/>
      <c r="C172" s="213"/>
      <c r="D172" s="213"/>
      <c r="E172" s="213"/>
      <c r="F172" s="213"/>
      <c r="G172" s="213"/>
      <c r="H172" s="213"/>
      <c r="I172" s="213"/>
      <c r="J172" s="213"/>
      <c r="K172" s="213"/>
      <c r="L172" s="214"/>
      <c r="M172" s="218"/>
      <c r="N172" s="218"/>
      <c r="O172" s="218"/>
      <c r="P172" s="218"/>
      <c r="Q172" s="218"/>
      <c r="R172" s="218"/>
      <c r="S172" s="218"/>
      <c r="T172" s="218"/>
      <c r="U172" s="218"/>
      <c r="V172" s="218"/>
      <c r="W172" s="218"/>
      <c r="X172" s="218"/>
      <c r="Y172" s="218"/>
      <c r="Z172" s="218"/>
      <c r="AA172" s="218"/>
      <c r="AB172" s="218"/>
      <c r="AC172" s="182"/>
      <c r="AD172" s="182"/>
      <c r="AE172" s="182"/>
      <c r="AF172" s="182"/>
      <c r="AG172" s="246"/>
      <c r="AH172" s="246"/>
      <c r="AI172" s="246"/>
      <c r="AJ172" s="246"/>
      <c r="AK172" s="246"/>
      <c r="AL172" s="246"/>
      <c r="AM172" s="246"/>
      <c r="AN172" s="246"/>
      <c r="AO172" s="246"/>
      <c r="AP172" s="246"/>
      <c r="AQ172" s="246"/>
      <c r="AR172" s="246"/>
      <c r="AS172" s="246"/>
      <c r="AT172" s="247"/>
      <c r="AU172" s="247"/>
      <c r="AV172" s="247"/>
      <c r="AW172" s="246"/>
      <c r="AX172" s="246"/>
      <c r="AY172" s="246"/>
      <c r="AZ172" s="246"/>
      <c r="BA172" s="246"/>
      <c r="BB172" s="246"/>
      <c r="BC172" s="250"/>
      <c r="BD172" s="251"/>
      <c r="BE172" s="250"/>
      <c r="BF172" s="251"/>
      <c r="BG172" s="246"/>
      <c r="BH172" s="246"/>
      <c r="BI172" s="246"/>
      <c r="BJ172" s="257"/>
      <c r="BK172" s="258"/>
      <c r="BL172" s="259"/>
      <c r="BM172" s="263"/>
      <c r="BN172" s="264"/>
      <c r="BO172" s="264"/>
    </row>
    <row r="173" spans="2:67" ht="15" customHeight="1" thickTop="1" thickBot="1">
      <c r="B173" s="215"/>
      <c r="C173" s="216"/>
      <c r="D173" s="216"/>
      <c r="E173" s="216"/>
      <c r="F173" s="216"/>
      <c r="G173" s="216"/>
      <c r="H173" s="216"/>
      <c r="I173" s="216"/>
      <c r="J173" s="216"/>
      <c r="K173" s="216"/>
      <c r="L173" s="217"/>
      <c r="M173" s="218"/>
      <c r="N173" s="218"/>
      <c r="O173" s="218"/>
      <c r="P173" s="218"/>
      <c r="Q173" s="218"/>
      <c r="R173" s="218"/>
      <c r="S173" s="218"/>
      <c r="T173" s="218"/>
      <c r="U173" s="218"/>
      <c r="V173" s="218"/>
      <c r="W173" s="218"/>
      <c r="X173" s="218"/>
      <c r="Y173" s="218"/>
      <c r="Z173" s="218"/>
      <c r="AA173" s="218"/>
      <c r="AB173" s="218"/>
      <c r="AC173" s="182"/>
      <c r="AD173" s="182"/>
      <c r="AE173" s="182"/>
      <c r="AF173" s="182"/>
      <c r="AG173" s="246"/>
      <c r="AH173" s="246"/>
      <c r="AI173" s="246"/>
      <c r="AJ173" s="246"/>
      <c r="AK173" s="246"/>
      <c r="AL173" s="246"/>
      <c r="AM173" s="246"/>
      <c r="AN173" s="246"/>
      <c r="AO173" s="246"/>
      <c r="AP173" s="246"/>
      <c r="AQ173" s="246"/>
      <c r="AR173" s="246"/>
      <c r="AS173" s="246"/>
      <c r="AT173" s="247"/>
      <c r="AU173" s="247"/>
      <c r="AV173" s="247"/>
      <c r="AW173" s="246"/>
      <c r="AX173" s="246"/>
      <c r="AY173" s="246"/>
      <c r="AZ173" s="246"/>
      <c r="BA173" s="246"/>
      <c r="BB173" s="246"/>
      <c r="BC173" s="252"/>
      <c r="BD173" s="253"/>
      <c r="BE173" s="252"/>
      <c r="BF173" s="253"/>
      <c r="BG173" s="246"/>
      <c r="BH173" s="246"/>
      <c r="BI173" s="246"/>
      <c r="BJ173" s="260"/>
      <c r="BK173" s="261"/>
      <c r="BL173" s="262"/>
      <c r="BM173" s="263"/>
      <c r="BN173" s="264"/>
      <c r="BO173" s="264"/>
    </row>
    <row r="174" spans="2:67" ht="15.75" customHeight="1" thickTop="1" thickBot="1">
      <c r="B174" s="209"/>
      <c r="C174" s="210"/>
      <c r="D174" s="210"/>
      <c r="E174" s="210"/>
      <c r="F174" s="210"/>
      <c r="G174" s="210"/>
      <c r="H174" s="210"/>
      <c r="I174" s="210"/>
      <c r="J174" s="210"/>
      <c r="K174" s="210"/>
      <c r="L174" s="211"/>
      <c r="M174" s="218"/>
      <c r="N174" s="218"/>
      <c r="O174" s="218"/>
      <c r="P174" s="218"/>
      <c r="Q174" s="218"/>
      <c r="R174" s="218"/>
      <c r="S174" s="218"/>
      <c r="T174" s="218"/>
      <c r="U174" s="218"/>
      <c r="V174" s="218"/>
      <c r="W174" s="218"/>
      <c r="X174" s="218"/>
      <c r="Y174" s="218"/>
      <c r="Z174" s="218"/>
      <c r="AA174" s="218"/>
      <c r="AB174" s="218"/>
      <c r="AC174" s="182"/>
      <c r="AD174" s="182"/>
      <c r="AE174" s="182"/>
      <c r="AF174" s="182"/>
      <c r="AG174" s="222" t="s">
        <v>144</v>
      </c>
      <c r="AH174" s="223"/>
      <c r="AI174" s="223"/>
      <c r="AJ174" s="223"/>
      <c r="AK174" s="223"/>
      <c r="AL174" s="223"/>
      <c r="AM174" s="223"/>
      <c r="AN174" s="223"/>
      <c r="AO174" s="224"/>
      <c r="AP174" s="231" t="s">
        <v>184</v>
      </c>
      <c r="AQ174" s="231"/>
      <c r="AR174" s="231"/>
      <c r="AS174" s="231"/>
      <c r="AT174" s="200">
        <f>AY174+'20.02'!AT174:AV176</f>
        <v>2</v>
      </c>
      <c r="AU174" s="206"/>
      <c r="AV174" s="201"/>
      <c r="AW174" s="188">
        <f>'20.02'!BG174</f>
        <v>1</v>
      </c>
      <c r="AX174" s="189"/>
      <c r="AY174" s="194"/>
      <c r="AZ174" s="195"/>
      <c r="BA174" s="188"/>
      <c r="BB174" s="189"/>
      <c r="BC174" s="200">
        <f>BA174+'20.02'!BC174</f>
        <v>0</v>
      </c>
      <c r="BD174" s="201"/>
      <c r="BE174" s="200">
        <f>BA174+'20.02'!BE174</f>
        <v>1</v>
      </c>
      <c r="BF174" s="201"/>
      <c r="BG174" s="200">
        <f>AW174+AY174-BA174</f>
        <v>1</v>
      </c>
      <c r="BH174" s="206"/>
      <c r="BI174" s="201"/>
      <c r="BJ174" s="254">
        <f>IF(AG45&gt;0,(AG36/1000)^2*AG45*0.7854*1.3,0)</f>
        <v>0</v>
      </c>
      <c r="BK174" s="255"/>
      <c r="BL174" s="256"/>
      <c r="BM174" s="263" t="s">
        <v>279</v>
      </c>
      <c r="BN174" s="264"/>
      <c r="BO174" s="264"/>
    </row>
    <row r="175" spans="2:67" ht="15" customHeight="1" thickTop="1" thickBot="1">
      <c r="B175" s="212"/>
      <c r="C175" s="213"/>
      <c r="D175" s="213"/>
      <c r="E175" s="213"/>
      <c r="F175" s="213"/>
      <c r="G175" s="213"/>
      <c r="H175" s="213"/>
      <c r="I175" s="213"/>
      <c r="J175" s="213"/>
      <c r="K175" s="213"/>
      <c r="L175" s="214"/>
      <c r="M175" s="218"/>
      <c r="N175" s="218"/>
      <c r="O175" s="218"/>
      <c r="P175" s="218"/>
      <c r="Q175" s="218"/>
      <c r="R175" s="218"/>
      <c r="S175" s="218"/>
      <c r="T175" s="218"/>
      <c r="U175" s="218"/>
      <c r="V175" s="218"/>
      <c r="W175" s="218"/>
      <c r="X175" s="218"/>
      <c r="Y175" s="218"/>
      <c r="Z175" s="218"/>
      <c r="AA175" s="218"/>
      <c r="AB175" s="218"/>
      <c r="AC175" s="182"/>
      <c r="AD175" s="182"/>
      <c r="AE175" s="182"/>
      <c r="AF175" s="182"/>
      <c r="AG175" s="225"/>
      <c r="AH175" s="226"/>
      <c r="AI175" s="226"/>
      <c r="AJ175" s="226"/>
      <c r="AK175" s="226"/>
      <c r="AL175" s="226"/>
      <c r="AM175" s="226"/>
      <c r="AN175" s="226"/>
      <c r="AO175" s="227"/>
      <c r="AP175" s="231"/>
      <c r="AQ175" s="231"/>
      <c r="AR175" s="231"/>
      <c r="AS175" s="231"/>
      <c r="AT175" s="202"/>
      <c r="AU175" s="207"/>
      <c r="AV175" s="203"/>
      <c r="AW175" s="190"/>
      <c r="AX175" s="191"/>
      <c r="AY175" s="196"/>
      <c r="AZ175" s="197"/>
      <c r="BA175" s="190"/>
      <c r="BB175" s="191"/>
      <c r="BC175" s="202"/>
      <c r="BD175" s="203"/>
      <c r="BE175" s="202"/>
      <c r="BF175" s="203"/>
      <c r="BG175" s="202"/>
      <c r="BH175" s="207"/>
      <c r="BI175" s="203"/>
      <c r="BJ175" s="257"/>
      <c r="BK175" s="258"/>
      <c r="BL175" s="259"/>
      <c r="BM175" s="263"/>
      <c r="BN175" s="264"/>
      <c r="BO175" s="264"/>
    </row>
    <row r="176" spans="2:67" ht="15" customHeight="1" thickTop="1" thickBot="1">
      <c r="B176" s="215"/>
      <c r="C176" s="216"/>
      <c r="D176" s="216"/>
      <c r="E176" s="216"/>
      <c r="F176" s="216"/>
      <c r="G176" s="216"/>
      <c r="H176" s="216"/>
      <c r="I176" s="216"/>
      <c r="J176" s="216"/>
      <c r="K176" s="216"/>
      <c r="L176" s="217"/>
      <c r="M176" s="218"/>
      <c r="N176" s="218"/>
      <c r="O176" s="218"/>
      <c r="P176" s="218"/>
      <c r="Q176" s="218"/>
      <c r="R176" s="218"/>
      <c r="S176" s="218"/>
      <c r="T176" s="218"/>
      <c r="U176" s="218"/>
      <c r="V176" s="218"/>
      <c r="W176" s="218"/>
      <c r="X176" s="218"/>
      <c r="Y176" s="218"/>
      <c r="Z176" s="218"/>
      <c r="AA176" s="218"/>
      <c r="AB176" s="218"/>
      <c r="AC176" s="182"/>
      <c r="AD176" s="182"/>
      <c r="AE176" s="182"/>
      <c r="AF176" s="182"/>
      <c r="AG176" s="228"/>
      <c r="AH176" s="229"/>
      <c r="AI176" s="229"/>
      <c r="AJ176" s="229"/>
      <c r="AK176" s="229"/>
      <c r="AL176" s="229"/>
      <c r="AM176" s="229"/>
      <c r="AN176" s="229"/>
      <c r="AO176" s="230"/>
      <c r="AP176" s="231"/>
      <c r="AQ176" s="231"/>
      <c r="AR176" s="231"/>
      <c r="AS176" s="231"/>
      <c r="AT176" s="204"/>
      <c r="AU176" s="208"/>
      <c r="AV176" s="205"/>
      <c r="AW176" s="192"/>
      <c r="AX176" s="193"/>
      <c r="AY176" s="198"/>
      <c r="AZ176" s="199"/>
      <c r="BA176" s="192"/>
      <c r="BB176" s="193"/>
      <c r="BC176" s="204"/>
      <c r="BD176" s="205"/>
      <c r="BE176" s="204"/>
      <c r="BF176" s="205"/>
      <c r="BG176" s="204"/>
      <c r="BH176" s="208"/>
      <c r="BI176" s="205"/>
      <c r="BJ176" s="260"/>
      <c r="BK176" s="261"/>
      <c r="BL176" s="262"/>
      <c r="BM176" s="263"/>
      <c r="BN176" s="264"/>
      <c r="BO176" s="264"/>
    </row>
    <row r="177" spans="2:67" ht="15" customHeight="1" thickTop="1" thickBot="1">
      <c r="B177" s="209"/>
      <c r="C177" s="210"/>
      <c r="D177" s="210"/>
      <c r="E177" s="210"/>
      <c r="F177" s="210"/>
      <c r="G177" s="210"/>
      <c r="H177" s="210"/>
      <c r="I177" s="210"/>
      <c r="J177" s="210"/>
      <c r="K177" s="210"/>
      <c r="L177" s="211"/>
      <c r="M177" s="182"/>
      <c r="N177" s="182"/>
      <c r="O177" s="182"/>
      <c r="P177" s="182"/>
      <c r="Q177" s="218"/>
      <c r="R177" s="218"/>
      <c r="S177" s="218"/>
      <c r="T177" s="218"/>
      <c r="U177" s="218"/>
      <c r="V177" s="218"/>
      <c r="W177" s="218"/>
      <c r="X177" s="218"/>
      <c r="Y177" s="218"/>
      <c r="Z177" s="218"/>
      <c r="AA177" s="218"/>
      <c r="AB177" s="218"/>
      <c r="AC177" s="218"/>
      <c r="AD177" s="218"/>
      <c r="AE177" s="218"/>
      <c r="AF177" s="218"/>
      <c r="AG177" s="222" t="s">
        <v>145</v>
      </c>
      <c r="AH177" s="223"/>
      <c r="AI177" s="223"/>
      <c r="AJ177" s="223"/>
      <c r="AK177" s="223"/>
      <c r="AL177" s="223"/>
      <c r="AM177" s="223"/>
      <c r="AN177" s="223"/>
      <c r="AO177" s="224"/>
      <c r="AP177" s="231" t="s">
        <v>184</v>
      </c>
      <c r="AQ177" s="231"/>
      <c r="AR177" s="231"/>
      <c r="AS177" s="231"/>
      <c r="AT177" s="200">
        <f>AY177+'20.02'!AT177:AV179</f>
        <v>0</v>
      </c>
      <c r="AU177" s="206"/>
      <c r="AV177" s="201"/>
      <c r="AW177" s="188">
        <f>'20.02'!BG177</f>
        <v>0</v>
      </c>
      <c r="AX177" s="189"/>
      <c r="AY177" s="194"/>
      <c r="AZ177" s="195"/>
      <c r="BA177" s="188"/>
      <c r="BB177" s="189"/>
      <c r="BC177" s="200">
        <f>BA177+'20.02'!BC177</f>
        <v>0</v>
      </c>
      <c r="BD177" s="201"/>
      <c r="BE177" s="200">
        <f>BA177+'20.02'!BE177</f>
        <v>0</v>
      </c>
      <c r="BF177" s="201"/>
      <c r="BG177" s="200">
        <f>AW177+AY177-BA177</f>
        <v>0</v>
      </c>
      <c r="BH177" s="206"/>
      <c r="BI177" s="201"/>
      <c r="BJ177" s="254">
        <v>1.1000000000000001</v>
      </c>
      <c r="BK177" s="255"/>
      <c r="BL177" s="256"/>
      <c r="BM177" s="263" t="s">
        <v>371</v>
      </c>
      <c r="BN177" s="264"/>
      <c r="BO177" s="264"/>
    </row>
    <row r="178" spans="2:67" ht="15.75" customHeight="1" thickTop="1" thickBot="1">
      <c r="B178" s="212"/>
      <c r="C178" s="213"/>
      <c r="D178" s="213"/>
      <c r="E178" s="213"/>
      <c r="F178" s="213"/>
      <c r="G178" s="213"/>
      <c r="H178" s="213"/>
      <c r="I178" s="213"/>
      <c r="J178" s="213"/>
      <c r="K178" s="213"/>
      <c r="L178" s="214"/>
      <c r="M178" s="182"/>
      <c r="N178" s="182"/>
      <c r="O178" s="182"/>
      <c r="P178" s="182"/>
      <c r="Q178" s="218"/>
      <c r="R178" s="218"/>
      <c r="S178" s="218"/>
      <c r="T178" s="218"/>
      <c r="U178" s="218"/>
      <c r="V178" s="218"/>
      <c r="W178" s="218"/>
      <c r="X178" s="218"/>
      <c r="Y178" s="218"/>
      <c r="Z178" s="218"/>
      <c r="AA178" s="218"/>
      <c r="AB178" s="218"/>
      <c r="AC178" s="218"/>
      <c r="AD178" s="218"/>
      <c r="AE178" s="218"/>
      <c r="AF178" s="218"/>
      <c r="AG178" s="225"/>
      <c r="AH178" s="226"/>
      <c r="AI178" s="226"/>
      <c r="AJ178" s="226"/>
      <c r="AK178" s="226"/>
      <c r="AL178" s="226"/>
      <c r="AM178" s="226"/>
      <c r="AN178" s="226"/>
      <c r="AO178" s="227"/>
      <c r="AP178" s="231"/>
      <c r="AQ178" s="231"/>
      <c r="AR178" s="231"/>
      <c r="AS178" s="231"/>
      <c r="AT178" s="202"/>
      <c r="AU178" s="207"/>
      <c r="AV178" s="203"/>
      <c r="AW178" s="190"/>
      <c r="AX178" s="191"/>
      <c r="AY178" s="196"/>
      <c r="AZ178" s="197"/>
      <c r="BA178" s="190"/>
      <c r="BB178" s="191"/>
      <c r="BC178" s="202"/>
      <c r="BD178" s="203"/>
      <c r="BE178" s="202"/>
      <c r="BF178" s="203"/>
      <c r="BG178" s="202"/>
      <c r="BH178" s="207"/>
      <c r="BI178" s="203"/>
      <c r="BJ178" s="257"/>
      <c r="BK178" s="258"/>
      <c r="BL178" s="259"/>
      <c r="BM178" s="263"/>
      <c r="BN178" s="264"/>
      <c r="BO178" s="264"/>
    </row>
    <row r="179" spans="2:67" ht="15.75" customHeight="1" thickTop="1" thickBot="1">
      <c r="B179" s="215"/>
      <c r="C179" s="216"/>
      <c r="D179" s="216"/>
      <c r="E179" s="216"/>
      <c r="F179" s="216"/>
      <c r="G179" s="216"/>
      <c r="H179" s="216"/>
      <c r="I179" s="216"/>
      <c r="J179" s="216"/>
      <c r="K179" s="216"/>
      <c r="L179" s="217"/>
      <c r="M179" s="182"/>
      <c r="N179" s="182"/>
      <c r="O179" s="182"/>
      <c r="P179" s="182"/>
      <c r="Q179" s="218"/>
      <c r="R179" s="218"/>
      <c r="S179" s="218"/>
      <c r="T179" s="218"/>
      <c r="U179" s="218"/>
      <c r="V179" s="218"/>
      <c r="W179" s="218"/>
      <c r="X179" s="218"/>
      <c r="Y179" s="218"/>
      <c r="Z179" s="218"/>
      <c r="AA179" s="218"/>
      <c r="AB179" s="218"/>
      <c r="AC179" s="218"/>
      <c r="AD179" s="218"/>
      <c r="AE179" s="218"/>
      <c r="AF179" s="218"/>
      <c r="AG179" s="228"/>
      <c r="AH179" s="229"/>
      <c r="AI179" s="229"/>
      <c r="AJ179" s="229"/>
      <c r="AK179" s="229"/>
      <c r="AL179" s="229"/>
      <c r="AM179" s="229"/>
      <c r="AN179" s="229"/>
      <c r="AO179" s="230"/>
      <c r="AP179" s="231"/>
      <c r="AQ179" s="231"/>
      <c r="AR179" s="231"/>
      <c r="AS179" s="231"/>
      <c r="AT179" s="204"/>
      <c r="AU179" s="208"/>
      <c r="AV179" s="205"/>
      <c r="AW179" s="192"/>
      <c r="AX179" s="193"/>
      <c r="AY179" s="198"/>
      <c r="AZ179" s="199"/>
      <c r="BA179" s="192"/>
      <c r="BB179" s="193"/>
      <c r="BC179" s="204"/>
      <c r="BD179" s="205"/>
      <c r="BE179" s="204"/>
      <c r="BF179" s="205"/>
      <c r="BG179" s="204"/>
      <c r="BH179" s="208"/>
      <c r="BI179" s="205"/>
      <c r="BJ179" s="260"/>
      <c r="BK179" s="261"/>
      <c r="BL179" s="262"/>
      <c r="BM179" s="263"/>
      <c r="BN179" s="264"/>
      <c r="BO179" s="264"/>
    </row>
    <row r="180" spans="2:67" ht="15.75" customHeight="1" thickTop="1" thickBot="1">
      <c r="B180" s="209"/>
      <c r="C180" s="210"/>
      <c r="D180" s="210"/>
      <c r="E180" s="210"/>
      <c r="F180" s="210"/>
      <c r="G180" s="210"/>
      <c r="H180" s="210"/>
      <c r="I180" s="210"/>
      <c r="J180" s="210"/>
      <c r="K180" s="210"/>
      <c r="L180" s="211"/>
      <c r="M180" s="244"/>
      <c r="N180" s="244"/>
      <c r="O180" s="244"/>
      <c r="P180" s="244"/>
      <c r="Q180" s="245"/>
      <c r="R180" s="245"/>
      <c r="S180" s="245"/>
      <c r="T180" s="245"/>
      <c r="U180" s="245"/>
      <c r="V180" s="245"/>
      <c r="W180" s="245"/>
      <c r="X180" s="245"/>
      <c r="Y180" s="245"/>
      <c r="Z180" s="245"/>
      <c r="AA180" s="245"/>
      <c r="AB180" s="245"/>
      <c r="AC180" s="218"/>
      <c r="AD180" s="218"/>
      <c r="AE180" s="218"/>
      <c r="AF180" s="218"/>
      <c r="AG180" s="222" t="s">
        <v>147</v>
      </c>
      <c r="AH180" s="223"/>
      <c r="AI180" s="223"/>
      <c r="AJ180" s="223"/>
      <c r="AK180" s="223"/>
      <c r="AL180" s="223"/>
      <c r="AM180" s="223"/>
      <c r="AN180" s="223"/>
      <c r="AO180" s="224"/>
      <c r="AP180" s="231" t="s">
        <v>184</v>
      </c>
      <c r="AQ180" s="231"/>
      <c r="AR180" s="231"/>
      <c r="AS180" s="231"/>
      <c r="AT180" s="200">
        <f>AY180+'20.02'!AT180:AV182</f>
        <v>2</v>
      </c>
      <c r="AU180" s="206"/>
      <c r="AV180" s="201"/>
      <c r="AW180" s="188">
        <f>'20.02'!BG180</f>
        <v>0</v>
      </c>
      <c r="AX180" s="189"/>
      <c r="AY180" s="194"/>
      <c r="AZ180" s="195"/>
      <c r="BA180" s="188"/>
      <c r="BB180" s="189"/>
      <c r="BC180" s="200">
        <f>BA180+'20.02'!BC180</f>
        <v>0</v>
      </c>
      <c r="BD180" s="201"/>
      <c r="BE180" s="200">
        <f>BA180+'20.02'!BE180</f>
        <v>2</v>
      </c>
      <c r="BF180" s="201"/>
      <c r="BG180" s="200">
        <f>AW180+AY180-BA180</f>
        <v>0</v>
      </c>
      <c r="BH180" s="206"/>
      <c r="BI180" s="201"/>
    </row>
    <row r="181" spans="2:67" ht="15.75" customHeight="1" thickTop="1" thickBot="1">
      <c r="B181" s="212"/>
      <c r="C181" s="213"/>
      <c r="D181" s="213"/>
      <c r="E181" s="213"/>
      <c r="F181" s="213"/>
      <c r="G181" s="213"/>
      <c r="H181" s="213"/>
      <c r="I181" s="213"/>
      <c r="J181" s="213"/>
      <c r="K181" s="213"/>
      <c r="L181" s="214"/>
      <c r="M181" s="244"/>
      <c r="N181" s="244"/>
      <c r="O181" s="244"/>
      <c r="P181" s="244"/>
      <c r="Q181" s="245"/>
      <c r="R181" s="245"/>
      <c r="S181" s="245"/>
      <c r="T181" s="245"/>
      <c r="U181" s="245"/>
      <c r="V181" s="245"/>
      <c r="W181" s="245"/>
      <c r="X181" s="245"/>
      <c r="Y181" s="245"/>
      <c r="Z181" s="245"/>
      <c r="AA181" s="245"/>
      <c r="AB181" s="245"/>
      <c r="AC181" s="218"/>
      <c r="AD181" s="218"/>
      <c r="AE181" s="218"/>
      <c r="AF181" s="218"/>
      <c r="AG181" s="225"/>
      <c r="AH181" s="226"/>
      <c r="AI181" s="226"/>
      <c r="AJ181" s="226"/>
      <c r="AK181" s="226"/>
      <c r="AL181" s="226"/>
      <c r="AM181" s="226"/>
      <c r="AN181" s="226"/>
      <c r="AO181" s="227"/>
      <c r="AP181" s="231"/>
      <c r="AQ181" s="231"/>
      <c r="AR181" s="231"/>
      <c r="AS181" s="231"/>
      <c r="AT181" s="202"/>
      <c r="AU181" s="207"/>
      <c r="AV181" s="203"/>
      <c r="AW181" s="190"/>
      <c r="AX181" s="191"/>
      <c r="AY181" s="196"/>
      <c r="AZ181" s="197"/>
      <c r="BA181" s="190"/>
      <c r="BB181" s="191"/>
      <c r="BC181" s="202"/>
      <c r="BD181" s="203"/>
      <c r="BE181" s="202"/>
      <c r="BF181" s="203"/>
      <c r="BG181" s="202"/>
      <c r="BH181" s="207"/>
      <c r="BI181" s="203"/>
    </row>
    <row r="182" spans="2:67" ht="15.75" customHeight="1" thickTop="1" thickBot="1">
      <c r="B182" s="215"/>
      <c r="C182" s="216"/>
      <c r="D182" s="216"/>
      <c r="E182" s="216"/>
      <c r="F182" s="216"/>
      <c r="G182" s="216"/>
      <c r="H182" s="216"/>
      <c r="I182" s="216"/>
      <c r="J182" s="216"/>
      <c r="K182" s="216"/>
      <c r="L182" s="217"/>
      <c r="M182" s="244"/>
      <c r="N182" s="244"/>
      <c r="O182" s="244"/>
      <c r="P182" s="244"/>
      <c r="Q182" s="245"/>
      <c r="R182" s="245"/>
      <c r="S182" s="245"/>
      <c r="T182" s="245"/>
      <c r="U182" s="245"/>
      <c r="V182" s="245"/>
      <c r="W182" s="245"/>
      <c r="X182" s="245"/>
      <c r="Y182" s="245"/>
      <c r="Z182" s="245"/>
      <c r="AA182" s="245"/>
      <c r="AB182" s="245"/>
      <c r="AC182" s="218"/>
      <c r="AD182" s="218"/>
      <c r="AE182" s="218"/>
      <c r="AF182" s="218"/>
      <c r="AG182" s="228"/>
      <c r="AH182" s="229"/>
      <c r="AI182" s="229"/>
      <c r="AJ182" s="229"/>
      <c r="AK182" s="229"/>
      <c r="AL182" s="229"/>
      <c r="AM182" s="229"/>
      <c r="AN182" s="229"/>
      <c r="AO182" s="230"/>
      <c r="AP182" s="231"/>
      <c r="AQ182" s="231"/>
      <c r="AR182" s="231"/>
      <c r="AS182" s="231"/>
      <c r="AT182" s="204"/>
      <c r="AU182" s="208"/>
      <c r="AV182" s="205"/>
      <c r="AW182" s="192"/>
      <c r="AX182" s="193"/>
      <c r="AY182" s="198"/>
      <c r="AZ182" s="199"/>
      <c r="BA182" s="192"/>
      <c r="BB182" s="193"/>
      <c r="BC182" s="204"/>
      <c r="BD182" s="205"/>
      <c r="BE182" s="204"/>
      <c r="BF182" s="205"/>
      <c r="BG182" s="204"/>
      <c r="BH182" s="208"/>
      <c r="BI182" s="205"/>
    </row>
    <row r="183" spans="2:67" ht="15.75" customHeight="1" thickTop="1" thickBot="1">
      <c r="B183" s="209"/>
      <c r="C183" s="210"/>
      <c r="D183" s="210"/>
      <c r="E183" s="210"/>
      <c r="F183" s="210"/>
      <c r="G183" s="210"/>
      <c r="H183" s="210"/>
      <c r="I183" s="210"/>
      <c r="J183" s="210"/>
      <c r="K183" s="210"/>
      <c r="L183" s="211"/>
      <c r="M183" s="188"/>
      <c r="N183" s="241"/>
      <c r="O183" s="241"/>
      <c r="P183" s="189"/>
      <c r="Q183" s="188"/>
      <c r="R183" s="241"/>
      <c r="S183" s="241"/>
      <c r="T183" s="189"/>
      <c r="U183" s="188"/>
      <c r="V183" s="241"/>
      <c r="W183" s="241"/>
      <c r="X183" s="189"/>
      <c r="Y183" s="188"/>
      <c r="Z183" s="241"/>
      <c r="AA183" s="241"/>
      <c r="AB183" s="189"/>
      <c r="AC183" s="194"/>
      <c r="AD183" s="219"/>
      <c r="AE183" s="219"/>
      <c r="AF183" s="195"/>
      <c r="AG183" s="222" t="s">
        <v>148</v>
      </c>
      <c r="AH183" s="223"/>
      <c r="AI183" s="223"/>
      <c r="AJ183" s="223"/>
      <c r="AK183" s="223"/>
      <c r="AL183" s="223"/>
      <c r="AM183" s="223"/>
      <c r="AN183" s="223"/>
      <c r="AO183" s="224"/>
      <c r="AP183" s="231" t="s">
        <v>184</v>
      </c>
      <c r="AQ183" s="231"/>
      <c r="AR183" s="231"/>
      <c r="AS183" s="231"/>
      <c r="AT183" s="200">
        <f>AY183+'20.02'!AT183:AV185</f>
        <v>4</v>
      </c>
      <c r="AU183" s="206"/>
      <c r="AV183" s="201"/>
      <c r="AW183" s="188">
        <f>'20.02'!BG183</f>
        <v>1</v>
      </c>
      <c r="AX183" s="189"/>
      <c r="AY183" s="194"/>
      <c r="AZ183" s="195"/>
      <c r="BA183" s="188"/>
      <c r="BB183" s="189"/>
      <c r="BC183" s="200">
        <f>BA183+'20.02'!BC183</f>
        <v>3</v>
      </c>
      <c r="BD183" s="201"/>
      <c r="BE183" s="200">
        <f>BA183+'20.02'!BE183</f>
        <v>3</v>
      </c>
      <c r="BF183" s="201"/>
      <c r="BG183" s="200">
        <f>AW183+AY183-BA183</f>
        <v>1</v>
      </c>
      <c r="BH183" s="206"/>
      <c r="BI183" s="201"/>
    </row>
    <row r="184" spans="2:67" ht="15.75" customHeight="1" thickTop="1" thickBot="1">
      <c r="B184" s="212"/>
      <c r="C184" s="213"/>
      <c r="D184" s="213"/>
      <c r="E184" s="213"/>
      <c r="F184" s="213"/>
      <c r="G184" s="213"/>
      <c r="H184" s="213"/>
      <c r="I184" s="213"/>
      <c r="J184" s="213"/>
      <c r="K184" s="213"/>
      <c r="L184" s="214"/>
      <c r="M184" s="190"/>
      <c r="N184" s="242"/>
      <c r="O184" s="242"/>
      <c r="P184" s="191"/>
      <c r="Q184" s="190"/>
      <c r="R184" s="242"/>
      <c r="S184" s="242"/>
      <c r="T184" s="191"/>
      <c r="U184" s="190"/>
      <c r="V184" s="242"/>
      <c r="W184" s="242"/>
      <c r="X184" s="191"/>
      <c r="Y184" s="190"/>
      <c r="Z184" s="242"/>
      <c r="AA184" s="242"/>
      <c r="AB184" s="191"/>
      <c r="AC184" s="196"/>
      <c r="AD184" s="220"/>
      <c r="AE184" s="220"/>
      <c r="AF184" s="197"/>
      <c r="AG184" s="225"/>
      <c r="AH184" s="226"/>
      <c r="AI184" s="226"/>
      <c r="AJ184" s="226"/>
      <c r="AK184" s="226"/>
      <c r="AL184" s="226"/>
      <c r="AM184" s="226"/>
      <c r="AN184" s="226"/>
      <c r="AO184" s="227"/>
      <c r="AP184" s="231"/>
      <c r="AQ184" s="231"/>
      <c r="AR184" s="231"/>
      <c r="AS184" s="231"/>
      <c r="AT184" s="202"/>
      <c r="AU184" s="207"/>
      <c r="AV184" s="203"/>
      <c r="AW184" s="190"/>
      <c r="AX184" s="191"/>
      <c r="AY184" s="196"/>
      <c r="AZ184" s="197"/>
      <c r="BA184" s="190"/>
      <c r="BB184" s="191"/>
      <c r="BC184" s="202"/>
      <c r="BD184" s="203"/>
      <c r="BE184" s="202"/>
      <c r="BF184" s="203"/>
      <c r="BG184" s="202"/>
      <c r="BH184" s="207"/>
      <c r="BI184" s="203"/>
    </row>
    <row r="185" spans="2:67" ht="15.75" customHeight="1" thickTop="1" thickBot="1">
      <c r="B185" s="215"/>
      <c r="C185" s="216"/>
      <c r="D185" s="216"/>
      <c r="E185" s="216"/>
      <c r="F185" s="216"/>
      <c r="G185" s="216"/>
      <c r="H185" s="216"/>
      <c r="I185" s="216"/>
      <c r="J185" s="216"/>
      <c r="K185" s="216"/>
      <c r="L185" s="217"/>
      <c r="M185" s="192"/>
      <c r="N185" s="243"/>
      <c r="O185" s="243"/>
      <c r="P185" s="193"/>
      <c r="Q185" s="192"/>
      <c r="R185" s="243"/>
      <c r="S185" s="243"/>
      <c r="T185" s="193"/>
      <c r="U185" s="192"/>
      <c r="V185" s="243"/>
      <c r="W185" s="243"/>
      <c r="X185" s="193"/>
      <c r="Y185" s="192"/>
      <c r="Z185" s="243"/>
      <c r="AA185" s="243"/>
      <c r="AB185" s="193"/>
      <c r="AC185" s="198"/>
      <c r="AD185" s="221"/>
      <c r="AE185" s="221"/>
      <c r="AF185" s="199"/>
      <c r="AG185" s="228"/>
      <c r="AH185" s="229"/>
      <c r="AI185" s="229"/>
      <c r="AJ185" s="229"/>
      <c r="AK185" s="229"/>
      <c r="AL185" s="229"/>
      <c r="AM185" s="229"/>
      <c r="AN185" s="229"/>
      <c r="AO185" s="230"/>
      <c r="AP185" s="231"/>
      <c r="AQ185" s="231"/>
      <c r="AR185" s="231"/>
      <c r="AS185" s="231"/>
      <c r="AT185" s="204"/>
      <c r="AU185" s="208"/>
      <c r="AV185" s="205"/>
      <c r="AW185" s="192"/>
      <c r="AX185" s="193"/>
      <c r="AY185" s="198"/>
      <c r="AZ185" s="199"/>
      <c r="BA185" s="192"/>
      <c r="BB185" s="193"/>
      <c r="BC185" s="204"/>
      <c r="BD185" s="205"/>
      <c r="BE185" s="204"/>
      <c r="BF185" s="205"/>
      <c r="BG185" s="204"/>
      <c r="BH185" s="208"/>
      <c r="BI185" s="205"/>
    </row>
    <row r="186" spans="2:67" ht="15.75" customHeight="1" thickTop="1" thickBot="1">
      <c r="B186" s="209"/>
      <c r="C186" s="210"/>
      <c r="D186" s="210"/>
      <c r="E186" s="210"/>
      <c r="F186" s="210"/>
      <c r="G186" s="210"/>
      <c r="H186" s="210"/>
      <c r="I186" s="210"/>
      <c r="J186" s="210"/>
      <c r="K186" s="210"/>
      <c r="L186" s="211"/>
      <c r="M186" s="188"/>
      <c r="N186" s="241"/>
      <c r="O186" s="241"/>
      <c r="P186" s="189"/>
      <c r="Q186" s="188"/>
      <c r="R186" s="241"/>
      <c r="S186" s="241"/>
      <c r="T186" s="189"/>
      <c r="U186" s="188"/>
      <c r="V186" s="241"/>
      <c r="W186" s="241"/>
      <c r="X186" s="189"/>
      <c r="Y186" s="188"/>
      <c r="Z186" s="241"/>
      <c r="AA186" s="241"/>
      <c r="AB186" s="189"/>
      <c r="AC186" s="194"/>
      <c r="AD186" s="219"/>
      <c r="AE186" s="219"/>
      <c r="AF186" s="195"/>
      <c r="AG186" s="222" t="s">
        <v>149</v>
      </c>
      <c r="AH186" s="223"/>
      <c r="AI186" s="223"/>
      <c r="AJ186" s="223"/>
      <c r="AK186" s="223"/>
      <c r="AL186" s="223"/>
      <c r="AM186" s="223"/>
      <c r="AN186" s="223"/>
      <c r="AO186" s="224"/>
      <c r="AP186" s="231" t="s">
        <v>184</v>
      </c>
      <c r="AQ186" s="231"/>
      <c r="AR186" s="231"/>
      <c r="AS186" s="231"/>
      <c r="AT186" s="200">
        <f>AY186+'20.02'!AT186:AV188</f>
        <v>2</v>
      </c>
      <c r="AU186" s="206"/>
      <c r="AV186" s="201"/>
      <c r="AW186" s="188">
        <f>'20.02'!BG186</f>
        <v>2</v>
      </c>
      <c r="AX186" s="189"/>
      <c r="AY186" s="194"/>
      <c r="AZ186" s="195"/>
      <c r="BA186" s="188"/>
      <c r="BB186" s="189"/>
      <c r="BC186" s="200">
        <f>BA186+'20.02'!BC186</f>
        <v>0</v>
      </c>
      <c r="BD186" s="201"/>
      <c r="BE186" s="200">
        <f>BA186+'20.02'!BE186</f>
        <v>0</v>
      </c>
      <c r="BF186" s="201"/>
      <c r="BG186" s="200">
        <f>AW186+AY186-BA186</f>
        <v>2</v>
      </c>
      <c r="BH186" s="206"/>
      <c r="BI186" s="201"/>
    </row>
    <row r="187" spans="2:67" ht="15.75" customHeight="1" thickTop="1" thickBot="1">
      <c r="B187" s="212"/>
      <c r="C187" s="213"/>
      <c r="D187" s="213"/>
      <c r="E187" s="213"/>
      <c r="F187" s="213"/>
      <c r="G187" s="213"/>
      <c r="H187" s="213"/>
      <c r="I187" s="213"/>
      <c r="J187" s="213"/>
      <c r="K187" s="213"/>
      <c r="L187" s="214"/>
      <c r="M187" s="190"/>
      <c r="N187" s="242"/>
      <c r="O187" s="242"/>
      <c r="P187" s="191"/>
      <c r="Q187" s="190"/>
      <c r="R187" s="242"/>
      <c r="S187" s="242"/>
      <c r="T187" s="191"/>
      <c r="U187" s="190"/>
      <c r="V187" s="242"/>
      <c r="W187" s="242"/>
      <c r="X187" s="191"/>
      <c r="Y187" s="190"/>
      <c r="Z187" s="242"/>
      <c r="AA187" s="242"/>
      <c r="AB187" s="191"/>
      <c r="AC187" s="196"/>
      <c r="AD187" s="220"/>
      <c r="AE187" s="220"/>
      <c r="AF187" s="197"/>
      <c r="AG187" s="225"/>
      <c r="AH187" s="226"/>
      <c r="AI187" s="226"/>
      <c r="AJ187" s="226"/>
      <c r="AK187" s="226"/>
      <c r="AL187" s="226"/>
      <c r="AM187" s="226"/>
      <c r="AN187" s="226"/>
      <c r="AO187" s="227"/>
      <c r="AP187" s="231"/>
      <c r="AQ187" s="231"/>
      <c r="AR187" s="231"/>
      <c r="AS187" s="231"/>
      <c r="AT187" s="202"/>
      <c r="AU187" s="207"/>
      <c r="AV187" s="203"/>
      <c r="AW187" s="190"/>
      <c r="AX187" s="191"/>
      <c r="AY187" s="196"/>
      <c r="AZ187" s="197"/>
      <c r="BA187" s="190"/>
      <c r="BB187" s="191"/>
      <c r="BC187" s="202"/>
      <c r="BD187" s="203"/>
      <c r="BE187" s="202"/>
      <c r="BF187" s="203"/>
      <c r="BG187" s="202"/>
      <c r="BH187" s="207"/>
      <c r="BI187" s="203"/>
    </row>
    <row r="188" spans="2:67" ht="15.75" customHeight="1" thickTop="1" thickBot="1">
      <c r="B188" s="215"/>
      <c r="C188" s="216"/>
      <c r="D188" s="216"/>
      <c r="E188" s="216"/>
      <c r="F188" s="216"/>
      <c r="G188" s="216"/>
      <c r="H188" s="216"/>
      <c r="I188" s="216"/>
      <c r="J188" s="216"/>
      <c r="K188" s="216"/>
      <c r="L188" s="217"/>
      <c r="M188" s="192"/>
      <c r="N188" s="243"/>
      <c r="O188" s="243"/>
      <c r="P188" s="193"/>
      <c r="Q188" s="192"/>
      <c r="R188" s="243"/>
      <c r="S188" s="243"/>
      <c r="T188" s="193"/>
      <c r="U188" s="192"/>
      <c r="V188" s="243"/>
      <c r="W188" s="243"/>
      <c r="X188" s="193"/>
      <c r="Y188" s="192"/>
      <c r="Z188" s="243"/>
      <c r="AA188" s="243"/>
      <c r="AB188" s="193"/>
      <c r="AC188" s="198"/>
      <c r="AD188" s="221"/>
      <c r="AE188" s="221"/>
      <c r="AF188" s="199"/>
      <c r="AG188" s="228"/>
      <c r="AH188" s="229"/>
      <c r="AI188" s="229"/>
      <c r="AJ188" s="229"/>
      <c r="AK188" s="229"/>
      <c r="AL188" s="229"/>
      <c r="AM188" s="229"/>
      <c r="AN188" s="229"/>
      <c r="AO188" s="230"/>
      <c r="AP188" s="231"/>
      <c r="AQ188" s="231"/>
      <c r="AR188" s="231"/>
      <c r="AS188" s="231"/>
      <c r="AT188" s="204"/>
      <c r="AU188" s="208"/>
      <c r="AV188" s="205"/>
      <c r="AW188" s="192"/>
      <c r="AX188" s="193"/>
      <c r="AY188" s="198"/>
      <c r="AZ188" s="199"/>
      <c r="BA188" s="192"/>
      <c r="BB188" s="193"/>
      <c r="BC188" s="204"/>
      <c r="BD188" s="205"/>
      <c r="BE188" s="204"/>
      <c r="BF188" s="205"/>
      <c r="BG188" s="204"/>
      <c r="BH188" s="208"/>
      <c r="BI188" s="205"/>
    </row>
    <row r="189" spans="2:67" ht="15.75" customHeight="1" thickTop="1" thickBot="1">
      <c r="B189" s="209"/>
      <c r="C189" s="210"/>
      <c r="D189" s="210"/>
      <c r="E189" s="210"/>
      <c r="F189" s="210"/>
      <c r="G189" s="210"/>
      <c r="H189" s="210"/>
      <c r="I189" s="210"/>
      <c r="J189" s="210"/>
      <c r="K189" s="210"/>
      <c r="L189" s="211"/>
      <c r="M189" s="188"/>
      <c r="N189" s="241"/>
      <c r="O189" s="241"/>
      <c r="P189" s="189"/>
      <c r="Q189" s="188"/>
      <c r="R189" s="241"/>
      <c r="S189" s="241"/>
      <c r="T189" s="189"/>
      <c r="U189" s="188"/>
      <c r="V189" s="241"/>
      <c r="W189" s="241"/>
      <c r="X189" s="189"/>
      <c r="Y189" s="188"/>
      <c r="Z189" s="241"/>
      <c r="AA189" s="241"/>
      <c r="AB189" s="189"/>
      <c r="AC189" s="194"/>
      <c r="AD189" s="219"/>
      <c r="AE189" s="219"/>
      <c r="AF189" s="195"/>
      <c r="AG189" s="222" t="s">
        <v>150</v>
      </c>
      <c r="AH189" s="223"/>
      <c r="AI189" s="223"/>
      <c r="AJ189" s="223"/>
      <c r="AK189" s="223"/>
      <c r="AL189" s="223"/>
      <c r="AM189" s="223"/>
      <c r="AN189" s="223"/>
      <c r="AO189" s="224"/>
      <c r="AP189" s="231" t="s">
        <v>184</v>
      </c>
      <c r="AQ189" s="231"/>
      <c r="AR189" s="231"/>
      <c r="AS189" s="231"/>
      <c r="AT189" s="200">
        <f>AY189+'20.02'!AT189:AV191</f>
        <v>0</v>
      </c>
      <c r="AU189" s="206"/>
      <c r="AV189" s="201"/>
      <c r="AW189" s="188">
        <f>'20.02'!BG189</f>
        <v>0</v>
      </c>
      <c r="AX189" s="189"/>
      <c r="AY189" s="194"/>
      <c r="AZ189" s="195"/>
      <c r="BA189" s="188"/>
      <c r="BB189" s="189"/>
      <c r="BC189" s="200">
        <f>BA189+'20.02'!BC189</f>
        <v>0</v>
      </c>
      <c r="BD189" s="201"/>
      <c r="BE189" s="200">
        <f>BA189+'20.02'!BE189</f>
        <v>0</v>
      </c>
      <c r="BF189" s="201"/>
      <c r="BG189" s="200">
        <f>AW189+AY189-BA189</f>
        <v>0</v>
      </c>
      <c r="BH189" s="206"/>
      <c r="BI189" s="201"/>
    </row>
    <row r="190" spans="2:67" ht="15.75" customHeight="1" thickTop="1" thickBot="1">
      <c r="B190" s="212"/>
      <c r="C190" s="213"/>
      <c r="D190" s="213"/>
      <c r="E190" s="213"/>
      <c r="F190" s="213"/>
      <c r="G190" s="213"/>
      <c r="H190" s="213"/>
      <c r="I190" s="213"/>
      <c r="J190" s="213"/>
      <c r="K190" s="213"/>
      <c r="L190" s="214"/>
      <c r="M190" s="190"/>
      <c r="N190" s="242"/>
      <c r="O190" s="242"/>
      <c r="P190" s="191"/>
      <c r="Q190" s="190"/>
      <c r="R190" s="242"/>
      <c r="S190" s="242"/>
      <c r="T190" s="191"/>
      <c r="U190" s="190"/>
      <c r="V190" s="242"/>
      <c r="W190" s="242"/>
      <c r="X190" s="191"/>
      <c r="Y190" s="190"/>
      <c r="Z190" s="242"/>
      <c r="AA190" s="242"/>
      <c r="AB190" s="191"/>
      <c r="AC190" s="196"/>
      <c r="AD190" s="220"/>
      <c r="AE190" s="220"/>
      <c r="AF190" s="197"/>
      <c r="AG190" s="225"/>
      <c r="AH190" s="226"/>
      <c r="AI190" s="226"/>
      <c r="AJ190" s="226"/>
      <c r="AK190" s="226"/>
      <c r="AL190" s="226"/>
      <c r="AM190" s="226"/>
      <c r="AN190" s="226"/>
      <c r="AO190" s="227"/>
      <c r="AP190" s="231"/>
      <c r="AQ190" s="231"/>
      <c r="AR190" s="231"/>
      <c r="AS190" s="231"/>
      <c r="AT190" s="202"/>
      <c r="AU190" s="207"/>
      <c r="AV190" s="203"/>
      <c r="AW190" s="190"/>
      <c r="AX190" s="191"/>
      <c r="AY190" s="196"/>
      <c r="AZ190" s="197"/>
      <c r="BA190" s="190"/>
      <c r="BB190" s="191"/>
      <c r="BC190" s="202"/>
      <c r="BD190" s="203"/>
      <c r="BE190" s="202"/>
      <c r="BF190" s="203"/>
      <c r="BG190" s="202"/>
      <c r="BH190" s="207"/>
      <c r="BI190" s="203"/>
    </row>
    <row r="191" spans="2:67" ht="15.75" customHeight="1" thickTop="1" thickBot="1">
      <c r="B191" s="215"/>
      <c r="C191" s="216"/>
      <c r="D191" s="216"/>
      <c r="E191" s="216"/>
      <c r="F191" s="216"/>
      <c r="G191" s="216"/>
      <c r="H191" s="216"/>
      <c r="I191" s="216"/>
      <c r="J191" s="216"/>
      <c r="K191" s="216"/>
      <c r="L191" s="217"/>
      <c r="M191" s="192"/>
      <c r="N191" s="243"/>
      <c r="O191" s="243"/>
      <c r="P191" s="193"/>
      <c r="Q191" s="192"/>
      <c r="R191" s="243"/>
      <c r="S191" s="243"/>
      <c r="T191" s="193"/>
      <c r="U191" s="192"/>
      <c r="V191" s="243"/>
      <c r="W191" s="243"/>
      <c r="X191" s="193"/>
      <c r="Y191" s="192"/>
      <c r="Z191" s="243"/>
      <c r="AA191" s="243"/>
      <c r="AB191" s="193"/>
      <c r="AC191" s="198"/>
      <c r="AD191" s="221"/>
      <c r="AE191" s="221"/>
      <c r="AF191" s="199"/>
      <c r="AG191" s="228"/>
      <c r="AH191" s="229"/>
      <c r="AI191" s="229"/>
      <c r="AJ191" s="229"/>
      <c r="AK191" s="229"/>
      <c r="AL191" s="229"/>
      <c r="AM191" s="229"/>
      <c r="AN191" s="229"/>
      <c r="AO191" s="230"/>
      <c r="AP191" s="231"/>
      <c r="AQ191" s="231"/>
      <c r="AR191" s="231"/>
      <c r="AS191" s="231"/>
      <c r="AT191" s="204"/>
      <c r="AU191" s="208"/>
      <c r="AV191" s="205"/>
      <c r="AW191" s="192"/>
      <c r="AX191" s="193"/>
      <c r="AY191" s="198"/>
      <c r="AZ191" s="199"/>
      <c r="BA191" s="192"/>
      <c r="BB191" s="193"/>
      <c r="BC191" s="204"/>
      <c r="BD191" s="205"/>
      <c r="BE191" s="204"/>
      <c r="BF191" s="205"/>
      <c r="BG191" s="204"/>
      <c r="BH191" s="208"/>
      <c r="BI191" s="205"/>
    </row>
    <row r="192" spans="2:67" ht="15.75" customHeight="1" thickTop="1" thickBot="1">
      <c r="B192" s="209"/>
      <c r="C192" s="210"/>
      <c r="D192" s="210"/>
      <c r="E192" s="210"/>
      <c r="F192" s="210"/>
      <c r="G192" s="210"/>
      <c r="H192" s="210"/>
      <c r="I192" s="210"/>
      <c r="J192" s="210"/>
      <c r="K192" s="210"/>
      <c r="L192" s="211"/>
      <c r="M192" s="188"/>
      <c r="N192" s="241"/>
      <c r="O192" s="241"/>
      <c r="P192" s="189"/>
      <c r="Q192" s="182"/>
      <c r="R192" s="182"/>
      <c r="S192" s="182"/>
      <c r="T192" s="182"/>
      <c r="U192" s="182"/>
      <c r="V192" s="182"/>
      <c r="W192" s="182"/>
      <c r="X192" s="182"/>
      <c r="Y192" s="182"/>
      <c r="Z192" s="182"/>
      <c r="AA192" s="182"/>
      <c r="AB192" s="182"/>
      <c r="AC192" s="218"/>
      <c r="AD192" s="218"/>
      <c r="AE192" s="218"/>
      <c r="AF192" s="218"/>
      <c r="AG192" s="222" t="s">
        <v>151</v>
      </c>
      <c r="AH192" s="223"/>
      <c r="AI192" s="223"/>
      <c r="AJ192" s="223"/>
      <c r="AK192" s="223"/>
      <c r="AL192" s="223"/>
      <c r="AM192" s="223"/>
      <c r="AN192" s="223"/>
      <c r="AO192" s="224"/>
      <c r="AP192" s="231" t="s">
        <v>184</v>
      </c>
      <c r="AQ192" s="231"/>
      <c r="AR192" s="231"/>
      <c r="AS192" s="231"/>
      <c r="AT192" s="200">
        <f>AY192+'20.02'!AT192:AV194</f>
        <v>0</v>
      </c>
      <c r="AU192" s="206"/>
      <c r="AV192" s="201"/>
      <c r="AW192" s="188">
        <f>'20.02'!BG192</f>
        <v>0</v>
      </c>
      <c r="AX192" s="189"/>
      <c r="AY192" s="194"/>
      <c r="AZ192" s="195"/>
      <c r="BA192" s="188"/>
      <c r="BB192" s="189"/>
      <c r="BC192" s="200">
        <f>BA192+'20.02'!BC192*0</f>
        <v>0</v>
      </c>
      <c r="BD192" s="201"/>
      <c r="BE192" s="200">
        <f>BA192+'20.02'!BE192</f>
        <v>0</v>
      </c>
      <c r="BF192" s="201"/>
      <c r="BG192" s="200">
        <f>AW192+AY192-BA192</f>
        <v>0</v>
      </c>
      <c r="BH192" s="206"/>
      <c r="BI192" s="201"/>
    </row>
    <row r="193" spans="2:61" ht="15.75" customHeight="1" thickTop="1" thickBot="1">
      <c r="B193" s="212"/>
      <c r="C193" s="213"/>
      <c r="D193" s="213"/>
      <c r="E193" s="213"/>
      <c r="F193" s="213"/>
      <c r="G193" s="213"/>
      <c r="H193" s="213"/>
      <c r="I193" s="213"/>
      <c r="J193" s="213"/>
      <c r="K193" s="213"/>
      <c r="L193" s="214"/>
      <c r="M193" s="190"/>
      <c r="N193" s="242"/>
      <c r="O193" s="242"/>
      <c r="P193" s="191"/>
      <c r="Q193" s="182"/>
      <c r="R193" s="182"/>
      <c r="S193" s="182"/>
      <c r="T193" s="182"/>
      <c r="U193" s="182"/>
      <c r="V193" s="182"/>
      <c r="W193" s="182"/>
      <c r="X193" s="182"/>
      <c r="Y193" s="182"/>
      <c r="Z193" s="182"/>
      <c r="AA193" s="182"/>
      <c r="AB193" s="182"/>
      <c r="AC193" s="218"/>
      <c r="AD193" s="218"/>
      <c r="AE193" s="218"/>
      <c r="AF193" s="218"/>
      <c r="AG193" s="225"/>
      <c r="AH193" s="226"/>
      <c r="AI193" s="226"/>
      <c r="AJ193" s="226"/>
      <c r="AK193" s="226"/>
      <c r="AL193" s="226"/>
      <c r="AM193" s="226"/>
      <c r="AN193" s="226"/>
      <c r="AO193" s="227"/>
      <c r="AP193" s="231"/>
      <c r="AQ193" s="231"/>
      <c r="AR193" s="231"/>
      <c r="AS193" s="231"/>
      <c r="AT193" s="202"/>
      <c r="AU193" s="207"/>
      <c r="AV193" s="203"/>
      <c r="AW193" s="190"/>
      <c r="AX193" s="191"/>
      <c r="AY193" s="196"/>
      <c r="AZ193" s="197"/>
      <c r="BA193" s="190"/>
      <c r="BB193" s="191"/>
      <c r="BC193" s="202"/>
      <c r="BD193" s="203"/>
      <c r="BE193" s="202"/>
      <c r="BF193" s="203"/>
      <c r="BG193" s="202"/>
      <c r="BH193" s="207"/>
      <c r="BI193" s="203"/>
    </row>
    <row r="194" spans="2:61" ht="15.75" customHeight="1" thickTop="1" thickBot="1">
      <c r="B194" s="215"/>
      <c r="C194" s="216"/>
      <c r="D194" s="216"/>
      <c r="E194" s="216"/>
      <c r="F194" s="216"/>
      <c r="G194" s="216"/>
      <c r="H194" s="216"/>
      <c r="I194" s="216"/>
      <c r="J194" s="216"/>
      <c r="K194" s="216"/>
      <c r="L194" s="217"/>
      <c r="M194" s="192"/>
      <c r="N194" s="243"/>
      <c r="O194" s="243"/>
      <c r="P194" s="193"/>
      <c r="Q194" s="182"/>
      <c r="R194" s="182"/>
      <c r="S194" s="182"/>
      <c r="T194" s="182"/>
      <c r="U194" s="182"/>
      <c r="V194" s="182"/>
      <c r="W194" s="182"/>
      <c r="X194" s="182"/>
      <c r="Y194" s="182"/>
      <c r="Z194" s="182"/>
      <c r="AA194" s="182"/>
      <c r="AB194" s="182"/>
      <c r="AC194" s="218"/>
      <c r="AD194" s="218"/>
      <c r="AE194" s="218"/>
      <c r="AF194" s="218"/>
      <c r="AG194" s="228"/>
      <c r="AH194" s="229"/>
      <c r="AI194" s="229"/>
      <c r="AJ194" s="229"/>
      <c r="AK194" s="229"/>
      <c r="AL194" s="229"/>
      <c r="AM194" s="229"/>
      <c r="AN194" s="229"/>
      <c r="AO194" s="230"/>
      <c r="AP194" s="231"/>
      <c r="AQ194" s="231"/>
      <c r="AR194" s="231"/>
      <c r="AS194" s="231"/>
      <c r="AT194" s="204"/>
      <c r="AU194" s="208"/>
      <c r="AV194" s="205"/>
      <c r="AW194" s="192"/>
      <c r="AX194" s="193"/>
      <c r="AY194" s="198"/>
      <c r="AZ194" s="199"/>
      <c r="BA194" s="192"/>
      <c r="BB194" s="193"/>
      <c r="BC194" s="204"/>
      <c r="BD194" s="205"/>
      <c r="BE194" s="204"/>
      <c r="BF194" s="205"/>
      <c r="BG194" s="204"/>
      <c r="BH194" s="208"/>
      <c r="BI194" s="205"/>
    </row>
    <row r="195" spans="2:61" ht="15.75" customHeight="1" thickTop="1" thickBot="1">
      <c r="B195" s="209"/>
      <c r="C195" s="210"/>
      <c r="D195" s="210"/>
      <c r="E195" s="210"/>
      <c r="F195" s="210"/>
      <c r="G195" s="210"/>
      <c r="H195" s="210"/>
      <c r="I195" s="210"/>
      <c r="J195" s="210"/>
      <c r="K195" s="210"/>
      <c r="L195" s="211"/>
      <c r="M195" s="194"/>
      <c r="N195" s="219"/>
      <c r="O195" s="219"/>
      <c r="P195" s="195"/>
      <c r="Q195" s="218"/>
      <c r="R195" s="218"/>
      <c r="S195" s="218"/>
      <c r="T195" s="218"/>
      <c r="U195" s="218"/>
      <c r="V195" s="218"/>
      <c r="W195" s="218"/>
      <c r="X195" s="218"/>
      <c r="Y195" s="218"/>
      <c r="Z195" s="218"/>
      <c r="AA195" s="218"/>
      <c r="AB195" s="218"/>
      <c r="AC195" s="218"/>
      <c r="AD195" s="218"/>
      <c r="AE195" s="218"/>
      <c r="AF195" s="218"/>
      <c r="AG195" s="222" t="s">
        <v>152</v>
      </c>
      <c r="AH195" s="223"/>
      <c r="AI195" s="223"/>
      <c r="AJ195" s="223"/>
      <c r="AK195" s="223"/>
      <c r="AL195" s="223"/>
      <c r="AM195" s="223"/>
      <c r="AN195" s="223"/>
      <c r="AO195" s="224"/>
      <c r="AP195" s="231" t="s">
        <v>184</v>
      </c>
      <c r="AQ195" s="231"/>
      <c r="AR195" s="231"/>
      <c r="AS195" s="231"/>
      <c r="AT195" s="200">
        <f>AY195+'20.02'!AT195:AV197</f>
        <v>3</v>
      </c>
      <c r="AU195" s="206"/>
      <c r="AV195" s="201"/>
      <c r="AW195" s="188">
        <f>'20.02'!BG195</f>
        <v>3</v>
      </c>
      <c r="AX195" s="189"/>
      <c r="AY195" s="194"/>
      <c r="AZ195" s="195"/>
      <c r="BA195" s="188"/>
      <c r="BB195" s="189"/>
      <c r="BC195" s="200">
        <f>BA195+'20.02'!BC195*0</f>
        <v>0</v>
      </c>
      <c r="BD195" s="201"/>
      <c r="BE195" s="200">
        <f>BA195+'20.02'!BE195</f>
        <v>0</v>
      </c>
      <c r="BF195" s="201"/>
      <c r="BG195" s="200">
        <f>AW195+AY195-BA195</f>
        <v>3</v>
      </c>
      <c r="BH195" s="206"/>
      <c r="BI195" s="201"/>
    </row>
    <row r="196" spans="2:61" ht="15.75" customHeight="1" thickTop="1" thickBot="1">
      <c r="B196" s="212"/>
      <c r="C196" s="213"/>
      <c r="D196" s="213"/>
      <c r="E196" s="213"/>
      <c r="F196" s="213"/>
      <c r="G196" s="213"/>
      <c r="H196" s="213"/>
      <c r="I196" s="213"/>
      <c r="J196" s="213"/>
      <c r="K196" s="213"/>
      <c r="L196" s="214"/>
      <c r="M196" s="196"/>
      <c r="N196" s="220"/>
      <c r="O196" s="220"/>
      <c r="P196" s="197"/>
      <c r="Q196" s="218"/>
      <c r="R196" s="218"/>
      <c r="S196" s="218"/>
      <c r="T196" s="218"/>
      <c r="U196" s="218"/>
      <c r="V196" s="218"/>
      <c r="W196" s="218"/>
      <c r="X196" s="218"/>
      <c r="Y196" s="218"/>
      <c r="Z196" s="218"/>
      <c r="AA196" s="218"/>
      <c r="AB196" s="218"/>
      <c r="AC196" s="218"/>
      <c r="AD196" s="218"/>
      <c r="AE196" s="218"/>
      <c r="AF196" s="218"/>
      <c r="AG196" s="225"/>
      <c r="AH196" s="226"/>
      <c r="AI196" s="226"/>
      <c r="AJ196" s="226"/>
      <c r="AK196" s="226"/>
      <c r="AL196" s="226"/>
      <c r="AM196" s="226"/>
      <c r="AN196" s="226"/>
      <c r="AO196" s="227"/>
      <c r="AP196" s="231"/>
      <c r="AQ196" s="231"/>
      <c r="AR196" s="231"/>
      <c r="AS196" s="231"/>
      <c r="AT196" s="202"/>
      <c r="AU196" s="207"/>
      <c r="AV196" s="203"/>
      <c r="AW196" s="190"/>
      <c r="AX196" s="191"/>
      <c r="AY196" s="196"/>
      <c r="AZ196" s="197"/>
      <c r="BA196" s="190"/>
      <c r="BB196" s="191"/>
      <c r="BC196" s="202"/>
      <c r="BD196" s="203"/>
      <c r="BE196" s="202"/>
      <c r="BF196" s="203"/>
      <c r="BG196" s="202"/>
      <c r="BH196" s="207"/>
      <c r="BI196" s="203"/>
    </row>
    <row r="197" spans="2:61" ht="15.75" customHeight="1" thickTop="1" thickBot="1">
      <c r="B197" s="215"/>
      <c r="C197" s="216"/>
      <c r="D197" s="216"/>
      <c r="E197" s="216"/>
      <c r="F197" s="216"/>
      <c r="G197" s="216"/>
      <c r="H197" s="216"/>
      <c r="I197" s="216"/>
      <c r="J197" s="216"/>
      <c r="K197" s="216"/>
      <c r="L197" s="217"/>
      <c r="M197" s="198"/>
      <c r="N197" s="221"/>
      <c r="O197" s="221"/>
      <c r="P197" s="199"/>
      <c r="Q197" s="218"/>
      <c r="R197" s="218"/>
      <c r="S197" s="218"/>
      <c r="T197" s="218"/>
      <c r="U197" s="218"/>
      <c r="V197" s="218"/>
      <c r="W197" s="218"/>
      <c r="X197" s="218"/>
      <c r="Y197" s="218"/>
      <c r="Z197" s="218"/>
      <c r="AA197" s="218"/>
      <c r="AB197" s="218"/>
      <c r="AC197" s="218"/>
      <c r="AD197" s="218"/>
      <c r="AE197" s="218"/>
      <c r="AF197" s="218"/>
      <c r="AG197" s="228"/>
      <c r="AH197" s="229"/>
      <c r="AI197" s="229"/>
      <c r="AJ197" s="229"/>
      <c r="AK197" s="229"/>
      <c r="AL197" s="229"/>
      <c r="AM197" s="229"/>
      <c r="AN197" s="229"/>
      <c r="AO197" s="230"/>
      <c r="AP197" s="231"/>
      <c r="AQ197" s="231"/>
      <c r="AR197" s="231"/>
      <c r="AS197" s="231"/>
      <c r="AT197" s="204"/>
      <c r="AU197" s="208"/>
      <c r="AV197" s="205"/>
      <c r="AW197" s="192"/>
      <c r="AX197" s="193"/>
      <c r="AY197" s="198"/>
      <c r="AZ197" s="199"/>
      <c r="BA197" s="192"/>
      <c r="BB197" s="193"/>
      <c r="BC197" s="204"/>
      <c r="BD197" s="205"/>
      <c r="BE197" s="204"/>
      <c r="BF197" s="205"/>
      <c r="BG197" s="204"/>
      <c r="BH197" s="208"/>
      <c r="BI197" s="205"/>
    </row>
    <row r="198" spans="2:61" ht="15.75" customHeight="1" thickTop="1" thickBot="1">
      <c r="B198" s="209"/>
      <c r="C198" s="210"/>
      <c r="D198" s="210"/>
      <c r="E198" s="210"/>
      <c r="F198" s="210"/>
      <c r="G198" s="210"/>
      <c r="H198" s="210"/>
      <c r="I198" s="210"/>
      <c r="J198" s="210"/>
      <c r="K198" s="210"/>
      <c r="L198" s="211"/>
      <c r="M198" s="218"/>
      <c r="N198" s="218"/>
      <c r="O198" s="218"/>
      <c r="P198" s="218"/>
      <c r="Q198" s="218"/>
      <c r="R198" s="218"/>
      <c r="S198" s="218"/>
      <c r="T198" s="218"/>
      <c r="U198" s="232"/>
      <c r="V198" s="233"/>
      <c r="W198" s="233"/>
      <c r="X198" s="234"/>
      <c r="Y198" s="232"/>
      <c r="Z198" s="233"/>
      <c r="AA198" s="233"/>
      <c r="AB198" s="234"/>
      <c r="AC198" s="218"/>
      <c r="AD198" s="218"/>
      <c r="AE198" s="218"/>
      <c r="AF198" s="218"/>
      <c r="AG198" s="222" t="s">
        <v>153</v>
      </c>
      <c r="AH198" s="223"/>
      <c r="AI198" s="223"/>
      <c r="AJ198" s="223"/>
      <c r="AK198" s="223"/>
      <c r="AL198" s="223"/>
      <c r="AM198" s="223"/>
      <c r="AN198" s="223"/>
      <c r="AO198" s="224"/>
      <c r="AP198" s="231" t="s">
        <v>184</v>
      </c>
      <c r="AQ198" s="231"/>
      <c r="AR198" s="231"/>
      <c r="AS198" s="231"/>
      <c r="AT198" s="200">
        <f>AY198+'20.02'!AT198:AV200</f>
        <v>4</v>
      </c>
      <c r="AU198" s="206"/>
      <c r="AV198" s="201"/>
      <c r="AW198" s="188">
        <f>'20.02'!BG198</f>
        <v>4</v>
      </c>
      <c r="AX198" s="189"/>
      <c r="AY198" s="194"/>
      <c r="AZ198" s="195"/>
      <c r="BA198" s="188"/>
      <c r="BB198" s="189"/>
      <c r="BC198" s="200">
        <f>BA198+'20.02'!BC198</f>
        <v>0</v>
      </c>
      <c r="BD198" s="201"/>
      <c r="BE198" s="200">
        <f>BA198+'20.02'!BE198</f>
        <v>0</v>
      </c>
      <c r="BF198" s="201"/>
      <c r="BG198" s="200">
        <f>AW198+AY198-BA198</f>
        <v>4</v>
      </c>
      <c r="BH198" s="206"/>
      <c r="BI198" s="201"/>
    </row>
    <row r="199" spans="2:61" ht="15.75" customHeight="1" thickTop="1" thickBot="1">
      <c r="B199" s="212"/>
      <c r="C199" s="213"/>
      <c r="D199" s="213"/>
      <c r="E199" s="213"/>
      <c r="F199" s="213"/>
      <c r="G199" s="213"/>
      <c r="H199" s="213"/>
      <c r="I199" s="213"/>
      <c r="J199" s="213"/>
      <c r="K199" s="213"/>
      <c r="L199" s="214"/>
      <c r="M199" s="218"/>
      <c r="N199" s="218"/>
      <c r="O199" s="218"/>
      <c r="P199" s="218"/>
      <c r="Q199" s="218"/>
      <c r="R199" s="218"/>
      <c r="S199" s="218"/>
      <c r="T199" s="218"/>
      <c r="U199" s="235"/>
      <c r="V199" s="236"/>
      <c r="W199" s="236"/>
      <c r="X199" s="237"/>
      <c r="Y199" s="235"/>
      <c r="Z199" s="236"/>
      <c r="AA199" s="236"/>
      <c r="AB199" s="237"/>
      <c r="AC199" s="218"/>
      <c r="AD199" s="218"/>
      <c r="AE199" s="218"/>
      <c r="AF199" s="218"/>
      <c r="AG199" s="225"/>
      <c r="AH199" s="226"/>
      <c r="AI199" s="226"/>
      <c r="AJ199" s="226"/>
      <c r="AK199" s="226"/>
      <c r="AL199" s="226"/>
      <c r="AM199" s="226"/>
      <c r="AN199" s="226"/>
      <c r="AO199" s="227"/>
      <c r="AP199" s="231"/>
      <c r="AQ199" s="231"/>
      <c r="AR199" s="231"/>
      <c r="AS199" s="231"/>
      <c r="AT199" s="202"/>
      <c r="AU199" s="207"/>
      <c r="AV199" s="203"/>
      <c r="AW199" s="190"/>
      <c r="AX199" s="191"/>
      <c r="AY199" s="196"/>
      <c r="AZ199" s="197"/>
      <c r="BA199" s="190"/>
      <c r="BB199" s="191"/>
      <c r="BC199" s="202"/>
      <c r="BD199" s="203"/>
      <c r="BE199" s="202"/>
      <c r="BF199" s="203"/>
      <c r="BG199" s="202"/>
      <c r="BH199" s="207"/>
      <c r="BI199" s="203"/>
    </row>
    <row r="200" spans="2:61" ht="15.75" customHeight="1" thickTop="1" thickBot="1">
      <c r="B200" s="215"/>
      <c r="C200" s="216"/>
      <c r="D200" s="216"/>
      <c r="E200" s="216"/>
      <c r="F200" s="216"/>
      <c r="G200" s="216"/>
      <c r="H200" s="216"/>
      <c r="I200" s="216"/>
      <c r="J200" s="216"/>
      <c r="K200" s="216"/>
      <c r="L200" s="217"/>
      <c r="M200" s="218"/>
      <c r="N200" s="218"/>
      <c r="O200" s="218"/>
      <c r="P200" s="218"/>
      <c r="Q200" s="218"/>
      <c r="R200" s="218"/>
      <c r="S200" s="218"/>
      <c r="T200" s="218"/>
      <c r="U200" s="238"/>
      <c r="V200" s="239"/>
      <c r="W200" s="239"/>
      <c r="X200" s="240"/>
      <c r="Y200" s="238"/>
      <c r="Z200" s="239"/>
      <c r="AA200" s="239"/>
      <c r="AB200" s="240"/>
      <c r="AC200" s="218"/>
      <c r="AD200" s="218"/>
      <c r="AE200" s="218"/>
      <c r="AF200" s="218"/>
      <c r="AG200" s="228"/>
      <c r="AH200" s="229"/>
      <c r="AI200" s="229"/>
      <c r="AJ200" s="229"/>
      <c r="AK200" s="229"/>
      <c r="AL200" s="229"/>
      <c r="AM200" s="229"/>
      <c r="AN200" s="229"/>
      <c r="AO200" s="230"/>
      <c r="AP200" s="231"/>
      <c r="AQ200" s="231"/>
      <c r="AR200" s="231"/>
      <c r="AS200" s="231"/>
      <c r="AT200" s="204"/>
      <c r="AU200" s="208"/>
      <c r="AV200" s="205"/>
      <c r="AW200" s="192"/>
      <c r="AX200" s="193"/>
      <c r="AY200" s="198"/>
      <c r="AZ200" s="199"/>
      <c r="BA200" s="192"/>
      <c r="BB200" s="193"/>
      <c r="BC200" s="204"/>
      <c r="BD200" s="205"/>
      <c r="BE200" s="204"/>
      <c r="BF200" s="205"/>
      <c r="BG200" s="204"/>
      <c r="BH200" s="208"/>
      <c r="BI200" s="205"/>
    </row>
    <row r="201" spans="2:61" ht="15.75" customHeight="1" thickTop="1" thickBot="1">
      <c r="B201" s="209"/>
      <c r="C201" s="210"/>
      <c r="D201" s="210"/>
      <c r="E201" s="210"/>
      <c r="F201" s="210"/>
      <c r="G201" s="210"/>
      <c r="H201" s="210"/>
      <c r="I201" s="210"/>
      <c r="J201" s="210"/>
      <c r="K201" s="210"/>
      <c r="L201" s="211"/>
      <c r="M201" s="182"/>
      <c r="N201" s="182"/>
      <c r="O201" s="182"/>
      <c r="P201" s="182"/>
      <c r="Q201" s="218"/>
      <c r="R201" s="218"/>
      <c r="S201" s="218"/>
      <c r="T201" s="218"/>
      <c r="U201" s="194"/>
      <c r="V201" s="219"/>
      <c r="W201" s="219"/>
      <c r="X201" s="195"/>
      <c r="Y201" s="182"/>
      <c r="Z201" s="182"/>
      <c r="AA201" s="182"/>
      <c r="AB201" s="182"/>
      <c r="AC201" s="218"/>
      <c r="AD201" s="218"/>
      <c r="AE201" s="218"/>
      <c r="AF201" s="218"/>
      <c r="AG201" s="222" t="s">
        <v>154</v>
      </c>
      <c r="AH201" s="223"/>
      <c r="AI201" s="223"/>
      <c r="AJ201" s="223"/>
      <c r="AK201" s="223"/>
      <c r="AL201" s="223"/>
      <c r="AM201" s="223"/>
      <c r="AN201" s="223"/>
      <c r="AO201" s="224"/>
      <c r="AP201" s="231" t="s">
        <v>184</v>
      </c>
      <c r="AQ201" s="231"/>
      <c r="AR201" s="231"/>
      <c r="AS201" s="231"/>
      <c r="AT201" s="200">
        <f>AY201+'20.02'!AT201:AV203</f>
        <v>0</v>
      </c>
      <c r="AU201" s="206"/>
      <c r="AV201" s="201"/>
      <c r="AW201" s="188">
        <f>'20.02'!BG201</f>
        <v>0</v>
      </c>
      <c r="AX201" s="189"/>
      <c r="AY201" s="194"/>
      <c r="AZ201" s="195"/>
      <c r="BA201" s="188"/>
      <c r="BB201" s="189"/>
      <c r="BC201" s="200">
        <f>BA201+'20.02'!BC201</f>
        <v>0</v>
      </c>
      <c r="BD201" s="201"/>
      <c r="BE201" s="200">
        <f>BA201+'20.02'!BE201</f>
        <v>0</v>
      </c>
      <c r="BF201" s="201"/>
      <c r="BG201" s="200">
        <f>AW201+AY201-BA201</f>
        <v>0</v>
      </c>
      <c r="BH201" s="206"/>
      <c r="BI201" s="201"/>
    </row>
    <row r="202" spans="2:61" ht="15.75" customHeight="1" thickTop="1" thickBot="1">
      <c r="B202" s="212"/>
      <c r="C202" s="213"/>
      <c r="D202" s="213"/>
      <c r="E202" s="213"/>
      <c r="F202" s="213"/>
      <c r="G202" s="213"/>
      <c r="H202" s="213"/>
      <c r="I202" s="213"/>
      <c r="J202" s="213"/>
      <c r="K202" s="213"/>
      <c r="L202" s="214"/>
      <c r="M202" s="182"/>
      <c r="N202" s="182"/>
      <c r="O202" s="182"/>
      <c r="P202" s="182"/>
      <c r="Q202" s="218"/>
      <c r="R202" s="218"/>
      <c r="S202" s="218"/>
      <c r="T202" s="218"/>
      <c r="U202" s="196"/>
      <c r="V202" s="220"/>
      <c r="W202" s="220"/>
      <c r="X202" s="197"/>
      <c r="Y202" s="182"/>
      <c r="Z202" s="182"/>
      <c r="AA202" s="182"/>
      <c r="AB202" s="182"/>
      <c r="AC202" s="218"/>
      <c r="AD202" s="218"/>
      <c r="AE202" s="218"/>
      <c r="AF202" s="218"/>
      <c r="AG202" s="225"/>
      <c r="AH202" s="226"/>
      <c r="AI202" s="226"/>
      <c r="AJ202" s="226"/>
      <c r="AK202" s="226"/>
      <c r="AL202" s="226"/>
      <c r="AM202" s="226"/>
      <c r="AN202" s="226"/>
      <c r="AO202" s="227"/>
      <c r="AP202" s="231"/>
      <c r="AQ202" s="231"/>
      <c r="AR202" s="231"/>
      <c r="AS202" s="231"/>
      <c r="AT202" s="202"/>
      <c r="AU202" s="207"/>
      <c r="AV202" s="203"/>
      <c r="AW202" s="190"/>
      <c r="AX202" s="191"/>
      <c r="AY202" s="196"/>
      <c r="AZ202" s="197"/>
      <c r="BA202" s="190"/>
      <c r="BB202" s="191"/>
      <c r="BC202" s="202"/>
      <c r="BD202" s="203"/>
      <c r="BE202" s="202"/>
      <c r="BF202" s="203"/>
      <c r="BG202" s="202"/>
      <c r="BH202" s="207"/>
      <c r="BI202" s="203"/>
    </row>
    <row r="203" spans="2:61" ht="15.75" customHeight="1" thickTop="1" thickBot="1">
      <c r="B203" s="215"/>
      <c r="C203" s="216"/>
      <c r="D203" s="216"/>
      <c r="E203" s="216"/>
      <c r="F203" s="216"/>
      <c r="G203" s="216"/>
      <c r="H203" s="216"/>
      <c r="I203" s="216"/>
      <c r="J203" s="216"/>
      <c r="K203" s="216"/>
      <c r="L203" s="217"/>
      <c r="M203" s="182"/>
      <c r="N203" s="182"/>
      <c r="O203" s="182"/>
      <c r="P203" s="182"/>
      <c r="Q203" s="218"/>
      <c r="R203" s="218"/>
      <c r="S203" s="218"/>
      <c r="T203" s="218"/>
      <c r="U203" s="198"/>
      <c r="V203" s="221"/>
      <c r="W203" s="221"/>
      <c r="X203" s="199"/>
      <c r="Y203" s="182"/>
      <c r="Z203" s="182"/>
      <c r="AA203" s="182"/>
      <c r="AB203" s="182"/>
      <c r="AC203" s="218"/>
      <c r="AD203" s="218"/>
      <c r="AE203" s="218"/>
      <c r="AF203" s="218"/>
      <c r="AG203" s="228"/>
      <c r="AH203" s="229"/>
      <c r="AI203" s="229"/>
      <c r="AJ203" s="229"/>
      <c r="AK203" s="229"/>
      <c r="AL203" s="229"/>
      <c r="AM203" s="229"/>
      <c r="AN203" s="229"/>
      <c r="AO203" s="230"/>
      <c r="AP203" s="231"/>
      <c r="AQ203" s="231"/>
      <c r="AR203" s="231"/>
      <c r="AS203" s="231"/>
      <c r="AT203" s="204"/>
      <c r="AU203" s="208"/>
      <c r="AV203" s="205"/>
      <c r="AW203" s="192"/>
      <c r="AX203" s="193"/>
      <c r="AY203" s="198"/>
      <c r="AZ203" s="199"/>
      <c r="BA203" s="192"/>
      <c r="BB203" s="193"/>
      <c r="BC203" s="204"/>
      <c r="BD203" s="205"/>
      <c r="BE203" s="204"/>
      <c r="BF203" s="205"/>
      <c r="BG203" s="204"/>
      <c r="BH203" s="208"/>
      <c r="BI203" s="205"/>
    </row>
    <row r="204" spans="2:61" ht="15.75" customHeight="1" thickTop="1" thickBot="1">
      <c r="B204" s="209"/>
      <c r="C204" s="210"/>
      <c r="D204" s="210"/>
      <c r="E204" s="210"/>
      <c r="F204" s="210"/>
      <c r="G204" s="210"/>
      <c r="H204" s="210"/>
      <c r="I204" s="210"/>
      <c r="J204" s="210"/>
      <c r="K204" s="210"/>
      <c r="L204" s="211"/>
      <c r="M204" s="218"/>
      <c r="N204" s="218"/>
      <c r="O204" s="218"/>
      <c r="P204" s="218"/>
      <c r="Q204" s="218"/>
      <c r="R204" s="218"/>
      <c r="S204" s="218"/>
      <c r="T204" s="218"/>
      <c r="U204" s="194"/>
      <c r="V204" s="219"/>
      <c r="W204" s="219"/>
      <c r="X204" s="195"/>
      <c r="Y204" s="218"/>
      <c r="Z204" s="218"/>
      <c r="AA204" s="218"/>
      <c r="AB204" s="218"/>
      <c r="AC204" s="218"/>
      <c r="AD204" s="218"/>
      <c r="AE204" s="218"/>
      <c r="AF204" s="218"/>
      <c r="AG204" s="222" t="s">
        <v>146</v>
      </c>
      <c r="AH204" s="223"/>
      <c r="AI204" s="223"/>
      <c r="AJ204" s="223"/>
      <c r="AK204" s="223"/>
      <c r="AL204" s="223"/>
      <c r="AM204" s="223"/>
      <c r="AN204" s="223"/>
      <c r="AO204" s="224"/>
      <c r="AP204" s="231" t="s">
        <v>184</v>
      </c>
      <c r="AQ204" s="231"/>
      <c r="AR204" s="231"/>
      <c r="AS204" s="231"/>
      <c r="AT204" s="200">
        <f>AY204+'20.02'!AT204:AV206</f>
        <v>0</v>
      </c>
      <c r="AU204" s="206"/>
      <c r="AV204" s="201"/>
      <c r="AW204" s="188">
        <f>'20.02'!BG204</f>
        <v>0</v>
      </c>
      <c r="AX204" s="189"/>
      <c r="AY204" s="194"/>
      <c r="AZ204" s="195"/>
      <c r="BA204" s="188"/>
      <c r="BB204" s="189"/>
      <c r="BC204" s="200">
        <f>BA204+'20.02'!BC204</f>
        <v>0</v>
      </c>
      <c r="BD204" s="201"/>
      <c r="BE204" s="200">
        <f>BA204+'20.02'!BE204</f>
        <v>0</v>
      </c>
      <c r="BF204" s="201"/>
      <c r="BG204" s="200">
        <f>AW204+AY204-BA204</f>
        <v>0</v>
      </c>
      <c r="BH204" s="206"/>
      <c r="BI204" s="201"/>
    </row>
    <row r="205" spans="2:61" ht="15.75" customHeight="1" thickTop="1" thickBot="1">
      <c r="B205" s="212"/>
      <c r="C205" s="213"/>
      <c r="D205" s="213"/>
      <c r="E205" s="213"/>
      <c r="F205" s="213"/>
      <c r="G205" s="213"/>
      <c r="H205" s="213"/>
      <c r="I205" s="213"/>
      <c r="J205" s="213"/>
      <c r="K205" s="213"/>
      <c r="L205" s="214"/>
      <c r="M205" s="218"/>
      <c r="N205" s="218"/>
      <c r="O205" s="218"/>
      <c r="P205" s="218"/>
      <c r="Q205" s="218"/>
      <c r="R205" s="218"/>
      <c r="S205" s="218"/>
      <c r="T205" s="218"/>
      <c r="U205" s="196"/>
      <c r="V205" s="220"/>
      <c r="W205" s="220"/>
      <c r="X205" s="197"/>
      <c r="Y205" s="218"/>
      <c r="Z205" s="218"/>
      <c r="AA205" s="218"/>
      <c r="AB205" s="218"/>
      <c r="AC205" s="218"/>
      <c r="AD205" s="218"/>
      <c r="AE205" s="218"/>
      <c r="AF205" s="218"/>
      <c r="AG205" s="225"/>
      <c r="AH205" s="226"/>
      <c r="AI205" s="226"/>
      <c r="AJ205" s="226"/>
      <c r="AK205" s="226"/>
      <c r="AL205" s="226"/>
      <c r="AM205" s="226"/>
      <c r="AN205" s="226"/>
      <c r="AO205" s="227"/>
      <c r="AP205" s="231"/>
      <c r="AQ205" s="231"/>
      <c r="AR205" s="231"/>
      <c r="AS205" s="231"/>
      <c r="AT205" s="202"/>
      <c r="AU205" s="207"/>
      <c r="AV205" s="203"/>
      <c r="AW205" s="190"/>
      <c r="AX205" s="191"/>
      <c r="AY205" s="196"/>
      <c r="AZ205" s="197"/>
      <c r="BA205" s="190"/>
      <c r="BB205" s="191"/>
      <c r="BC205" s="202"/>
      <c r="BD205" s="203"/>
      <c r="BE205" s="202"/>
      <c r="BF205" s="203"/>
      <c r="BG205" s="202"/>
      <c r="BH205" s="207"/>
      <c r="BI205" s="203"/>
    </row>
    <row r="206" spans="2:61" ht="15.75" customHeight="1" thickTop="1" thickBot="1">
      <c r="B206" s="215"/>
      <c r="C206" s="216"/>
      <c r="D206" s="216"/>
      <c r="E206" s="216"/>
      <c r="F206" s="216"/>
      <c r="G206" s="216"/>
      <c r="H206" s="216"/>
      <c r="I206" s="216"/>
      <c r="J206" s="216"/>
      <c r="K206" s="216"/>
      <c r="L206" s="217"/>
      <c r="M206" s="218"/>
      <c r="N206" s="218"/>
      <c r="O206" s="218"/>
      <c r="P206" s="218"/>
      <c r="Q206" s="218"/>
      <c r="R206" s="218"/>
      <c r="S206" s="218"/>
      <c r="T206" s="218"/>
      <c r="U206" s="198"/>
      <c r="V206" s="221"/>
      <c r="W206" s="221"/>
      <c r="X206" s="199"/>
      <c r="Y206" s="218"/>
      <c r="Z206" s="218"/>
      <c r="AA206" s="218"/>
      <c r="AB206" s="218"/>
      <c r="AC206" s="218"/>
      <c r="AD206" s="218"/>
      <c r="AE206" s="218"/>
      <c r="AF206" s="218"/>
      <c r="AG206" s="228"/>
      <c r="AH206" s="229"/>
      <c r="AI206" s="229"/>
      <c r="AJ206" s="229"/>
      <c r="AK206" s="229"/>
      <c r="AL206" s="229"/>
      <c r="AM206" s="229"/>
      <c r="AN206" s="229"/>
      <c r="AO206" s="230"/>
      <c r="AP206" s="231"/>
      <c r="AQ206" s="231"/>
      <c r="AR206" s="231"/>
      <c r="AS206" s="231"/>
      <c r="AT206" s="204"/>
      <c r="AU206" s="208"/>
      <c r="AV206" s="205"/>
      <c r="AW206" s="192"/>
      <c r="AX206" s="193"/>
      <c r="AY206" s="198"/>
      <c r="AZ206" s="199"/>
      <c r="BA206" s="192"/>
      <c r="BB206" s="193"/>
      <c r="BC206" s="204"/>
      <c r="BD206" s="205"/>
      <c r="BE206" s="204"/>
      <c r="BF206" s="205"/>
      <c r="BG206" s="204"/>
      <c r="BH206" s="208"/>
      <c r="BI206" s="205"/>
    </row>
    <row r="207" spans="2:61" ht="15.75" customHeight="1" thickTop="1" thickBot="1">
      <c r="B207" s="209"/>
      <c r="C207" s="210"/>
      <c r="D207" s="210"/>
      <c r="E207" s="210"/>
      <c r="F207" s="210"/>
      <c r="G207" s="210"/>
      <c r="H207" s="210"/>
      <c r="I207" s="210"/>
      <c r="J207" s="210"/>
      <c r="K207" s="210"/>
      <c r="L207" s="211"/>
      <c r="M207" s="218"/>
      <c r="N207" s="218"/>
      <c r="O207" s="218"/>
      <c r="P207" s="218"/>
      <c r="Q207" s="218"/>
      <c r="R207" s="218"/>
      <c r="S207" s="218"/>
      <c r="T207" s="218"/>
      <c r="U207" s="194"/>
      <c r="V207" s="219"/>
      <c r="W207" s="219"/>
      <c r="X207" s="195"/>
      <c r="Y207" s="218"/>
      <c r="Z207" s="218"/>
      <c r="AA207" s="218"/>
      <c r="AB207" s="218"/>
      <c r="AC207" s="218"/>
      <c r="AD207" s="218"/>
      <c r="AE207" s="218"/>
      <c r="AF207" s="218"/>
      <c r="AG207" s="222" t="s">
        <v>155</v>
      </c>
      <c r="AH207" s="223"/>
      <c r="AI207" s="223"/>
      <c r="AJ207" s="223"/>
      <c r="AK207" s="223"/>
      <c r="AL207" s="223"/>
      <c r="AM207" s="223"/>
      <c r="AN207" s="223"/>
      <c r="AO207" s="224"/>
      <c r="AP207" s="231"/>
      <c r="AQ207" s="231"/>
      <c r="AR207" s="231"/>
      <c r="AS207" s="231"/>
      <c r="AT207" s="200">
        <f>AY207+'20.02'!AT207:AV209</f>
        <v>0</v>
      </c>
      <c r="AU207" s="206"/>
      <c r="AV207" s="201"/>
      <c r="AW207" s="188">
        <f>'20.02'!BG207</f>
        <v>0</v>
      </c>
      <c r="AX207" s="189"/>
      <c r="AY207" s="194"/>
      <c r="AZ207" s="195"/>
      <c r="BA207" s="188"/>
      <c r="BB207" s="189"/>
      <c r="BC207" s="200">
        <f>BA207+'20.02'!BC207</f>
        <v>0</v>
      </c>
      <c r="BD207" s="201"/>
      <c r="BE207" s="200">
        <f>BA207+'20.02'!BE207</f>
        <v>0</v>
      </c>
      <c r="BF207" s="201"/>
      <c r="BG207" s="200">
        <f>AW207+AY207-BA207</f>
        <v>0</v>
      </c>
      <c r="BH207" s="206"/>
      <c r="BI207" s="201"/>
    </row>
    <row r="208" spans="2:61" ht="15.75" customHeight="1" thickTop="1" thickBot="1">
      <c r="B208" s="212"/>
      <c r="C208" s="213"/>
      <c r="D208" s="213"/>
      <c r="E208" s="213"/>
      <c r="F208" s="213"/>
      <c r="G208" s="213"/>
      <c r="H208" s="213"/>
      <c r="I208" s="213"/>
      <c r="J208" s="213"/>
      <c r="K208" s="213"/>
      <c r="L208" s="214"/>
      <c r="M208" s="218"/>
      <c r="N208" s="218"/>
      <c r="O208" s="218"/>
      <c r="P208" s="218"/>
      <c r="Q208" s="218"/>
      <c r="R208" s="218"/>
      <c r="S208" s="218"/>
      <c r="T208" s="218"/>
      <c r="U208" s="196"/>
      <c r="V208" s="220"/>
      <c r="W208" s="220"/>
      <c r="X208" s="197"/>
      <c r="Y208" s="218"/>
      <c r="Z208" s="218"/>
      <c r="AA208" s="218"/>
      <c r="AB208" s="218"/>
      <c r="AC208" s="218"/>
      <c r="AD208" s="218"/>
      <c r="AE208" s="218"/>
      <c r="AF208" s="218"/>
      <c r="AG208" s="225"/>
      <c r="AH208" s="226"/>
      <c r="AI208" s="226"/>
      <c r="AJ208" s="226"/>
      <c r="AK208" s="226"/>
      <c r="AL208" s="226"/>
      <c r="AM208" s="226"/>
      <c r="AN208" s="226"/>
      <c r="AO208" s="227"/>
      <c r="AP208" s="231"/>
      <c r="AQ208" s="231"/>
      <c r="AR208" s="231"/>
      <c r="AS208" s="231"/>
      <c r="AT208" s="202"/>
      <c r="AU208" s="207"/>
      <c r="AV208" s="203"/>
      <c r="AW208" s="190"/>
      <c r="AX208" s="191"/>
      <c r="AY208" s="196"/>
      <c r="AZ208" s="197"/>
      <c r="BA208" s="190"/>
      <c r="BB208" s="191"/>
      <c r="BC208" s="202"/>
      <c r="BD208" s="203"/>
      <c r="BE208" s="202"/>
      <c r="BF208" s="203"/>
      <c r="BG208" s="202"/>
      <c r="BH208" s="207"/>
      <c r="BI208" s="203"/>
    </row>
    <row r="209" spans="2:61" ht="15.75" customHeight="1" thickTop="1" thickBot="1">
      <c r="B209" s="215"/>
      <c r="C209" s="216"/>
      <c r="D209" s="216"/>
      <c r="E209" s="216"/>
      <c r="F209" s="216"/>
      <c r="G209" s="216"/>
      <c r="H209" s="216"/>
      <c r="I209" s="216"/>
      <c r="J209" s="216"/>
      <c r="K209" s="216"/>
      <c r="L209" s="217"/>
      <c r="M209" s="218"/>
      <c r="N209" s="218"/>
      <c r="O209" s="218"/>
      <c r="P209" s="218"/>
      <c r="Q209" s="218"/>
      <c r="R209" s="218"/>
      <c r="S209" s="218"/>
      <c r="T209" s="218"/>
      <c r="U209" s="198"/>
      <c r="V209" s="221"/>
      <c r="W209" s="221"/>
      <c r="X209" s="199"/>
      <c r="Y209" s="218"/>
      <c r="Z209" s="218"/>
      <c r="AA209" s="218"/>
      <c r="AB209" s="218"/>
      <c r="AC209" s="218"/>
      <c r="AD209" s="218"/>
      <c r="AE209" s="218"/>
      <c r="AF209" s="218"/>
      <c r="AG209" s="228"/>
      <c r="AH209" s="229"/>
      <c r="AI209" s="229"/>
      <c r="AJ209" s="229"/>
      <c r="AK209" s="229"/>
      <c r="AL209" s="229"/>
      <c r="AM209" s="229"/>
      <c r="AN209" s="229"/>
      <c r="AO209" s="230"/>
      <c r="AP209" s="231"/>
      <c r="AQ209" s="231"/>
      <c r="AR209" s="231"/>
      <c r="AS209" s="231"/>
      <c r="AT209" s="204"/>
      <c r="AU209" s="208"/>
      <c r="AV209" s="205"/>
      <c r="AW209" s="192"/>
      <c r="AX209" s="193"/>
      <c r="AY209" s="198"/>
      <c r="AZ209" s="199"/>
      <c r="BA209" s="192"/>
      <c r="BB209" s="193"/>
      <c r="BC209" s="204"/>
      <c r="BD209" s="205"/>
      <c r="BE209" s="204"/>
      <c r="BF209" s="205"/>
      <c r="BG209" s="204"/>
      <c r="BH209" s="208"/>
      <c r="BI209" s="205"/>
    </row>
    <row r="210" spans="2:61" ht="16.5" customHeight="1" thickTop="1" thickBot="1">
      <c r="B210" s="183" t="s">
        <v>64</v>
      </c>
      <c r="C210" s="183"/>
      <c r="D210" s="183"/>
      <c r="E210" s="183"/>
      <c r="F210" s="183"/>
      <c r="G210" s="183"/>
      <c r="H210" s="183"/>
      <c r="I210" s="183"/>
      <c r="J210" s="183"/>
      <c r="K210" s="183"/>
      <c r="L210" s="183"/>
      <c r="M210" s="183"/>
      <c r="N210" s="183"/>
      <c r="O210" s="183"/>
      <c r="P210" s="183"/>
      <c r="Q210" s="183"/>
      <c r="R210" s="183"/>
      <c r="S210" s="183"/>
      <c r="T210" s="183"/>
      <c r="U210" s="183"/>
      <c r="V210" s="183"/>
      <c r="W210" s="183"/>
      <c r="X210" s="183"/>
      <c r="Y210" s="183"/>
      <c r="Z210" s="183"/>
      <c r="AA210" s="183"/>
      <c r="AB210" s="183"/>
      <c r="AC210" s="183"/>
      <c r="AD210" s="183"/>
      <c r="AE210" s="183"/>
      <c r="AF210" s="183"/>
      <c r="AG210" s="183"/>
      <c r="AH210" s="183"/>
      <c r="AI210" s="183"/>
      <c r="AJ210" s="183"/>
      <c r="AK210" s="183"/>
      <c r="AL210" s="183"/>
      <c r="AM210" s="183"/>
      <c r="AN210" s="183"/>
      <c r="AO210" s="183"/>
      <c r="AP210" s="183"/>
      <c r="AQ210" s="183"/>
      <c r="AR210" s="183"/>
      <c r="AS210" s="183"/>
      <c r="AT210" s="183"/>
      <c r="AU210" s="183"/>
      <c r="AV210" s="183"/>
      <c r="AW210" s="183"/>
      <c r="AX210" s="183"/>
      <c r="AY210" s="183"/>
      <c r="AZ210" s="183"/>
      <c r="BA210" s="183"/>
      <c r="BB210" s="183"/>
      <c r="BC210" s="183"/>
      <c r="BD210" s="183"/>
      <c r="BE210" s="183"/>
      <c r="BF210" s="183"/>
      <c r="BG210" s="183"/>
      <c r="BH210" s="183"/>
      <c r="BI210" s="183"/>
    </row>
    <row r="211" spans="2:61" ht="16.5" customHeight="1" thickTop="1" thickBot="1">
      <c r="B211" s="183"/>
      <c r="C211" s="183"/>
      <c r="D211" s="183"/>
      <c r="E211" s="183"/>
      <c r="F211" s="183"/>
      <c r="G211" s="183"/>
      <c r="H211" s="183"/>
      <c r="I211" s="183"/>
      <c r="J211" s="183"/>
      <c r="K211" s="183"/>
      <c r="L211" s="183"/>
      <c r="M211" s="183"/>
      <c r="N211" s="183"/>
      <c r="O211" s="183"/>
      <c r="P211" s="183"/>
      <c r="Q211" s="183"/>
      <c r="R211" s="183"/>
      <c r="S211" s="183"/>
      <c r="T211" s="183"/>
      <c r="U211" s="183"/>
      <c r="V211" s="183"/>
      <c r="W211" s="183"/>
      <c r="X211" s="183"/>
      <c r="Y211" s="183"/>
      <c r="Z211" s="183"/>
      <c r="AA211" s="183"/>
      <c r="AB211" s="183"/>
      <c r="AC211" s="183"/>
      <c r="AD211" s="183"/>
      <c r="AE211" s="183"/>
      <c r="AF211" s="183"/>
      <c r="AG211" s="183"/>
      <c r="AH211" s="183"/>
      <c r="AI211" s="183"/>
      <c r="AJ211" s="183"/>
      <c r="AK211" s="183"/>
      <c r="AL211" s="183"/>
      <c r="AM211" s="183"/>
      <c r="AN211" s="183"/>
      <c r="AO211" s="183"/>
      <c r="AP211" s="183"/>
      <c r="AQ211" s="183"/>
      <c r="AR211" s="183"/>
      <c r="AS211" s="183"/>
      <c r="AT211" s="183"/>
      <c r="AU211" s="183"/>
      <c r="AV211" s="183"/>
      <c r="AW211" s="183"/>
      <c r="AX211" s="183"/>
      <c r="AY211" s="183"/>
      <c r="AZ211" s="183"/>
      <c r="BA211" s="183"/>
      <c r="BB211" s="183"/>
      <c r="BC211" s="183"/>
      <c r="BD211" s="183"/>
      <c r="BE211" s="183"/>
      <c r="BF211" s="183"/>
      <c r="BG211" s="183"/>
      <c r="BH211" s="183"/>
      <c r="BI211" s="183"/>
    </row>
    <row r="212" spans="2:61" ht="16.5" customHeight="1" thickTop="1" thickBot="1">
      <c r="B212" s="183"/>
      <c r="C212" s="183"/>
      <c r="D212" s="183"/>
      <c r="E212" s="183"/>
      <c r="F212" s="183"/>
      <c r="G212" s="183"/>
      <c r="H212" s="183"/>
      <c r="I212" s="183"/>
      <c r="J212" s="183"/>
      <c r="K212" s="183"/>
      <c r="L212" s="183"/>
      <c r="M212" s="183"/>
      <c r="N212" s="183"/>
      <c r="O212" s="183"/>
      <c r="P212" s="183"/>
      <c r="Q212" s="183"/>
      <c r="R212" s="183"/>
      <c r="S212" s="183"/>
      <c r="T212" s="183"/>
      <c r="U212" s="183"/>
      <c r="V212" s="183"/>
      <c r="W212" s="183"/>
      <c r="X212" s="183"/>
      <c r="Y212" s="183"/>
      <c r="Z212" s="183"/>
      <c r="AA212" s="183"/>
      <c r="AB212" s="183"/>
      <c r="AC212" s="183"/>
      <c r="AD212" s="183"/>
      <c r="AE212" s="183"/>
      <c r="AF212" s="183"/>
      <c r="AG212" s="183"/>
      <c r="AH212" s="183"/>
      <c r="AI212" s="183"/>
      <c r="AJ212" s="183"/>
      <c r="AK212" s="183"/>
      <c r="AL212" s="183"/>
      <c r="AM212" s="183"/>
      <c r="AN212" s="183"/>
      <c r="AO212" s="183"/>
      <c r="AP212" s="183"/>
      <c r="AQ212" s="183"/>
      <c r="AR212" s="183"/>
      <c r="AS212" s="183"/>
      <c r="AT212" s="183"/>
      <c r="AU212" s="183"/>
      <c r="AV212" s="183"/>
      <c r="AW212" s="183"/>
      <c r="AX212" s="183"/>
      <c r="AY212" s="183"/>
      <c r="AZ212" s="183"/>
      <c r="BA212" s="183"/>
      <c r="BB212" s="183"/>
      <c r="BC212" s="183"/>
      <c r="BD212" s="183"/>
      <c r="BE212" s="183"/>
      <c r="BF212" s="183"/>
      <c r="BG212" s="183"/>
      <c r="BH212" s="183"/>
      <c r="BI212" s="183"/>
    </row>
    <row r="213" spans="2:61" ht="16.5" customHeight="1" thickTop="1" thickBot="1">
      <c r="B213" s="183"/>
      <c r="C213" s="183"/>
      <c r="D213" s="183"/>
      <c r="E213" s="183"/>
      <c r="F213" s="183"/>
      <c r="G213" s="183"/>
      <c r="H213" s="183"/>
      <c r="I213" s="183"/>
      <c r="J213" s="183"/>
      <c r="K213" s="183"/>
      <c r="L213" s="183"/>
      <c r="M213" s="183"/>
      <c r="N213" s="183"/>
      <c r="O213" s="183"/>
      <c r="P213" s="183"/>
      <c r="Q213" s="183"/>
      <c r="R213" s="183"/>
      <c r="S213" s="183"/>
      <c r="T213" s="183"/>
      <c r="U213" s="183"/>
      <c r="V213" s="183"/>
      <c r="W213" s="183"/>
      <c r="X213" s="183"/>
      <c r="Y213" s="183"/>
      <c r="Z213" s="183"/>
      <c r="AA213" s="183"/>
      <c r="AB213" s="183"/>
      <c r="AC213" s="183"/>
      <c r="AD213" s="183"/>
      <c r="AE213" s="183"/>
      <c r="AF213" s="183"/>
      <c r="AG213" s="183"/>
      <c r="AH213" s="183"/>
      <c r="AI213" s="183"/>
      <c r="AJ213" s="183"/>
      <c r="AK213" s="183"/>
      <c r="AL213" s="183"/>
      <c r="AM213" s="183"/>
      <c r="AN213" s="183"/>
      <c r="AO213" s="183"/>
      <c r="AP213" s="183"/>
      <c r="AQ213" s="183"/>
      <c r="AR213" s="183"/>
      <c r="AS213" s="183"/>
      <c r="AT213" s="183"/>
      <c r="AU213" s="183"/>
      <c r="AV213" s="183"/>
      <c r="AW213" s="183"/>
      <c r="AX213" s="183"/>
      <c r="AY213" s="183"/>
      <c r="AZ213" s="183"/>
      <c r="BA213" s="183"/>
      <c r="BB213" s="183"/>
      <c r="BC213" s="183"/>
      <c r="BD213" s="183"/>
      <c r="BE213" s="183"/>
      <c r="BF213" s="183"/>
      <c r="BG213" s="183"/>
      <c r="BH213" s="183"/>
      <c r="BI213" s="183"/>
    </row>
    <row r="214" spans="2:61" ht="16.5" customHeight="1" thickTop="1" thickBot="1">
      <c r="B214" s="146"/>
      <c r="C214" s="146"/>
      <c r="D214" s="146"/>
      <c r="E214" s="146"/>
      <c r="F214" s="146"/>
      <c r="G214" s="146"/>
      <c r="H214" s="146"/>
      <c r="I214" s="146"/>
      <c r="J214" s="146"/>
      <c r="K214" s="146"/>
      <c r="L214" s="146"/>
      <c r="M214" s="146"/>
      <c r="N214" s="146"/>
      <c r="O214" s="146"/>
      <c r="P214" s="146"/>
      <c r="Q214" s="146"/>
      <c r="R214" s="146"/>
      <c r="S214" s="146"/>
      <c r="T214" s="146"/>
      <c r="U214" s="146"/>
      <c r="V214" s="146"/>
      <c r="W214" s="146"/>
      <c r="X214" s="146"/>
      <c r="Y214" s="146"/>
      <c r="Z214" s="146"/>
      <c r="AA214" s="146"/>
      <c r="AB214" s="146"/>
      <c r="AC214" s="146"/>
      <c r="AD214" s="146"/>
      <c r="AE214" s="146"/>
      <c r="AF214" s="146"/>
      <c r="AG214" s="146"/>
      <c r="AH214" s="146"/>
      <c r="AI214" s="146"/>
      <c r="AJ214" s="146"/>
      <c r="AK214" s="146"/>
      <c r="AL214" s="146"/>
      <c r="AM214" s="146"/>
      <c r="AN214" s="146"/>
      <c r="AO214" s="146"/>
      <c r="AP214" s="146"/>
      <c r="AQ214" s="146"/>
      <c r="AR214" s="146"/>
      <c r="AS214" s="146"/>
      <c r="AT214" s="146"/>
      <c r="AU214" s="146"/>
      <c r="AV214" s="146"/>
      <c r="AW214" s="146"/>
      <c r="AX214" s="146"/>
      <c r="AY214" s="146"/>
      <c r="AZ214" s="146"/>
      <c r="BA214" s="146"/>
      <c r="BB214" s="146"/>
      <c r="BC214" s="146"/>
      <c r="BD214" s="146"/>
      <c r="BE214" s="146"/>
      <c r="BF214" s="146"/>
      <c r="BG214" s="146"/>
      <c r="BH214" s="146"/>
      <c r="BI214" s="146"/>
    </row>
    <row r="215" spans="2:61" ht="16.5" customHeight="1" thickTop="1" thickBot="1">
      <c r="B215" s="146"/>
      <c r="C215" s="146"/>
      <c r="D215" s="146"/>
      <c r="E215" s="146"/>
      <c r="F215" s="146"/>
      <c r="G215" s="146"/>
      <c r="H215" s="146"/>
      <c r="I215" s="146"/>
      <c r="J215" s="146"/>
      <c r="K215" s="146"/>
      <c r="L215" s="146"/>
      <c r="M215" s="146"/>
      <c r="N215" s="146"/>
      <c r="O215" s="146"/>
      <c r="P215" s="146"/>
      <c r="Q215" s="146"/>
      <c r="R215" s="146"/>
      <c r="S215" s="146"/>
      <c r="T215" s="146"/>
      <c r="U215" s="146"/>
      <c r="V215" s="146"/>
      <c r="W215" s="146"/>
      <c r="X215" s="146"/>
      <c r="Y215" s="146"/>
      <c r="Z215" s="146"/>
      <c r="AA215" s="146"/>
      <c r="AB215" s="146"/>
      <c r="AC215" s="146"/>
      <c r="AD215" s="146"/>
      <c r="AE215" s="146"/>
      <c r="AF215" s="146"/>
      <c r="AG215" s="146"/>
      <c r="AH215" s="146"/>
      <c r="AI215" s="146"/>
      <c r="AJ215" s="146"/>
      <c r="AK215" s="146"/>
      <c r="AL215" s="146"/>
      <c r="AM215" s="146"/>
      <c r="AN215" s="146"/>
      <c r="AO215" s="146"/>
      <c r="AP215" s="146"/>
      <c r="AQ215" s="146"/>
      <c r="AR215" s="146"/>
      <c r="AS215" s="146"/>
      <c r="AT215" s="146"/>
      <c r="AU215" s="146"/>
      <c r="AV215" s="146"/>
      <c r="AW215" s="146"/>
      <c r="AX215" s="146"/>
      <c r="AY215" s="146"/>
      <c r="AZ215" s="146"/>
      <c r="BA215" s="146"/>
      <c r="BB215" s="146"/>
      <c r="BC215" s="146"/>
      <c r="BD215" s="146"/>
      <c r="BE215" s="146"/>
      <c r="BF215" s="146"/>
      <c r="BG215" s="146"/>
      <c r="BH215" s="146"/>
      <c r="BI215" s="146"/>
    </row>
    <row r="216" spans="2:61" ht="15" customHeight="1" thickTop="1" thickBot="1">
      <c r="B216" s="186" t="s">
        <v>65</v>
      </c>
      <c r="C216" s="186"/>
      <c r="D216" s="186"/>
      <c r="E216" s="186"/>
      <c r="F216" s="186"/>
      <c r="G216" s="186"/>
      <c r="H216" s="186" t="s">
        <v>66</v>
      </c>
      <c r="I216" s="186"/>
      <c r="J216" s="186"/>
      <c r="K216" s="186"/>
      <c r="L216" s="186"/>
      <c r="M216" s="186"/>
      <c r="N216" s="186" t="s">
        <v>67</v>
      </c>
      <c r="O216" s="186"/>
      <c r="P216" s="186"/>
      <c r="Q216" s="186"/>
      <c r="R216" s="186"/>
      <c r="S216" s="186"/>
      <c r="T216" s="186" t="s">
        <v>68</v>
      </c>
      <c r="U216" s="186"/>
      <c r="V216" s="186"/>
      <c r="W216" s="186"/>
      <c r="X216" s="186"/>
      <c r="Y216" s="186"/>
      <c r="Z216" s="186"/>
      <c r="AA216" s="186"/>
      <c r="AB216" s="186"/>
      <c r="AC216" s="186"/>
      <c r="AD216" s="186"/>
      <c r="AE216" s="186"/>
      <c r="AF216" s="186"/>
      <c r="AG216" s="186" t="s">
        <v>69</v>
      </c>
      <c r="AH216" s="186"/>
      <c r="AI216" s="186"/>
      <c r="AJ216" s="186"/>
      <c r="AK216" s="186"/>
      <c r="AL216" s="186"/>
      <c r="AM216" s="186"/>
      <c r="AN216" s="186"/>
      <c r="AO216" s="186"/>
      <c r="AP216" s="186" t="s">
        <v>70</v>
      </c>
      <c r="AQ216" s="186"/>
      <c r="AR216" s="186"/>
      <c r="AS216" s="186"/>
      <c r="AT216" s="186"/>
      <c r="AU216" s="186"/>
      <c r="AV216" s="186"/>
      <c r="AW216" s="186"/>
      <c r="AX216" s="186"/>
      <c r="AY216" s="186"/>
      <c r="AZ216" s="187" t="s">
        <v>71</v>
      </c>
      <c r="BA216" s="187"/>
      <c r="BB216" s="187"/>
      <c r="BC216" s="187"/>
      <c r="BD216" s="187"/>
      <c r="BE216" s="187"/>
      <c r="BF216" s="187"/>
      <c r="BG216" s="187"/>
      <c r="BH216" s="187"/>
      <c r="BI216" s="187"/>
    </row>
    <row r="217" spans="2:61" ht="15" customHeight="1" thickTop="1" thickBot="1">
      <c r="B217" s="186"/>
      <c r="C217" s="186"/>
      <c r="D217" s="186"/>
      <c r="E217" s="186"/>
      <c r="F217" s="186"/>
      <c r="G217" s="186"/>
      <c r="H217" s="186"/>
      <c r="I217" s="186"/>
      <c r="J217" s="186"/>
      <c r="K217" s="186"/>
      <c r="L217" s="186"/>
      <c r="M217" s="186"/>
      <c r="N217" s="186"/>
      <c r="O217" s="186"/>
      <c r="P217" s="186"/>
      <c r="Q217" s="186"/>
      <c r="R217" s="186"/>
      <c r="S217" s="186"/>
      <c r="T217" s="186"/>
      <c r="U217" s="186"/>
      <c r="V217" s="186"/>
      <c r="W217" s="186"/>
      <c r="X217" s="186"/>
      <c r="Y217" s="186"/>
      <c r="Z217" s="186"/>
      <c r="AA217" s="186"/>
      <c r="AB217" s="186"/>
      <c r="AC217" s="186"/>
      <c r="AD217" s="186"/>
      <c r="AE217" s="186"/>
      <c r="AF217" s="186"/>
      <c r="AG217" s="186"/>
      <c r="AH217" s="186"/>
      <c r="AI217" s="186"/>
      <c r="AJ217" s="186"/>
      <c r="AK217" s="186"/>
      <c r="AL217" s="186"/>
      <c r="AM217" s="186"/>
      <c r="AN217" s="186"/>
      <c r="AO217" s="186"/>
      <c r="AP217" s="186"/>
      <c r="AQ217" s="186"/>
      <c r="AR217" s="186"/>
      <c r="AS217" s="186"/>
      <c r="AT217" s="186"/>
      <c r="AU217" s="186"/>
      <c r="AV217" s="186"/>
      <c r="AW217" s="186"/>
      <c r="AX217" s="186"/>
      <c r="AY217" s="186"/>
      <c r="AZ217" s="187"/>
      <c r="BA217" s="187"/>
      <c r="BB217" s="187"/>
      <c r="BC217" s="187"/>
      <c r="BD217" s="187"/>
      <c r="BE217" s="187"/>
      <c r="BF217" s="187"/>
      <c r="BG217" s="187"/>
      <c r="BH217" s="187"/>
      <c r="BI217" s="187"/>
    </row>
    <row r="218" spans="2:61" ht="15" customHeight="1" thickTop="1" thickBot="1">
      <c r="B218" s="186"/>
      <c r="C218" s="186"/>
      <c r="D218" s="186"/>
      <c r="E218" s="186"/>
      <c r="F218" s="186"/>
      <c r="G218" s="186"/>
      <c r="H218" s="186"/>
      <c r="I218" s="186"/>
      <c r="J218" s="186"/>
      <c r="K218" s="186"/>
      <c r="L218" s="186"/>
      <c r="M218" s="186"/>
      <c r="N218" s="186"/>
      <c r="O218" s="186"/>
      <c r="P218" s="186"/>
      <c r="Q218" s="186"/>
      <c r="R218" s="186"/>
      <c r="S218" s="186"/>
      <c r="T218" s="186"/>
      <c r="U218" s="186"/>
      <c r="V218" s="186"/>
      <c r="W218" s="186"/>
      <c r="X218" s="186"/>
      <c r="Y218" s="186"/>
      <c r="Z218" s="186"/>
      <c r="AA218" s="186"/>
      <c r="AB218" s="186"/>
      <c r="AC218" s="186"/>
      <c r="AD218" s="186"/>
      <c r="AE218" s="186"/>
      <c r="AF218" s="186"/>
      <c r="AG218" s="186"/>
      <c r="AH218" s="186"/>
      <c r="AI218" s="186"/>
      <c r="AJ218" s="186"/>
      <c r="AK218" s="186"/>
      <c r="AL218" s="186"/>
      <c r="AM218" s="186"/>
      <c r="AN218" s="186"/>
      <c r="AO218" s="186"/>
      <c r="AP218" s="186"/>
      <c r="AQ218" s="186"/>
      <c r="AR218" s="186"/>
      <c r="AS218" s="186"/>
      <c r="AT218" s="186"/>
      <c r="AU218" s="186"/>
      <c r="AV218" s="186"/>
      <c r="AW218" s="186"/>
      <c r="AX218" s="186"/>
      <c r="AY218" s="186"/>
      <c r="AZ218" s="187"/>
      <c r="BA218" s="187"/>
      <c r="BB218" s="187"/>
      <c r="BC218" s="187"/>
      <c r="BD218" s="187"/>
      <c r="BE218" s="187"/>
      <c r="BF218" s="187"/>
      <c r="BG218" s="187"/>
      <c r="BH218" s="187"/>
      <c r="BI218" s="187"/>
    </row>
    <row r="219" spans="2:61" ht="16.5" customHeight="1" thickTop="1" thickBot="1">
      <c r="B219" s="182" t="s">
        <v>129</v>
      </c>
      <c r="C219" s="182"/>
      <c r="D219" s="182"/>
      <c r="E219" s="182"/>
      <c r="F219" s="182"/>
      <c r="G219" s="182"/>
      <c r="H219" s="185" t="s">
        <v>129</v>
      </c>
      <c r="I219" s="185"/>
      <c r="J219" s="185"/>
      <c r="K219" s="185"/>
      <c r="L219" s="185"/>
      <c r="M219" s="185"/>
      <c r="N219" s="182" t="s">
        <v>129</v>
      </c>
      <c r="O219" s="182"/>
      <c r="P219" s="182"/>
      <c r="Q219" s="182"/>
      <c r="R219" s="182"/>
      <c r="S219" s="182"/>
      <c r="T219" s="182" t="s">
        <v>129</v>
      </c>
      <c r="U219" s="182"/>
      <c r="V219" s="182"/>
      <c r="W219" s="182"/>
      <c r="X219" s="182"/>
      <c r="Y219" s="182"/>
      <c r="Z219" s="182"/>
      <c r="AA219" s="182"/>
      <c r="AB219" s="182"/>
      <c r="AC219" s="182"/>
      <c r="AD219" s="182"/>
      <c r="AE219" s="182"/>
      <c r="AF219" s="182"/>
      <c r="AG219" s="182" t="s">
        <v>129</v>
      </c>
      <c r="AH219" s="182"/>
      <c r="AI219" s="182"/>
      <c r="AJ219" s="182"/>
      <c r="AK219" s="182"/>
      <c r="AL219" s="182"/>
      <c r="AM219" s="182"/>
      <c r="AN219" s="182"/>
      <c r="AO219" s="182"/>
      <c r="AP219" s="186" t="s">
        <v>129</v>
      </c>
      <c r="AQ219" s="186"/>
      <c r="AR219" s="186"/>
      <c r="AS219" s="186"/>
      <c r="AT219" s="186"/>
      <c r="AU219" s="186"/>
      <c r="AV219" s="186"/>
      <c r="AW219" s="186"/>
      <c r="AX219" s="186"/>
      <c r="AY219" s="186"/>
      <c r="AZ219" s="182" t="s">
        <v>129</v>
      </c>
      <c r="BA219" s="182"/>
      <c r="BB219" s="182"/>
      <c r="BC219" s="182"/>
      <c r="BD219" s="182"/>
      <c r="BE219" s="182"/>
      <c r="BF219" s="182"/>
      <c r="BG219" s="182"/>
      <c r="BH219" s="182"/>
      <c r="BI219" s="182"/>
    </row>
    <row r="220" spans="2:61" ht="16.5" customHeight="1" thickTop="1" thickBot="1">
      <c r="B220" s="182"/>
      <c r="C220" s="182"/>
      <c r="D220" s="182"/>
      <c r="E220" s="182"/>
      <c r="F220" s="182"/>
      <c r="G220" s="182"/>
      <c r="H220" s="185"/>
      <c r="I220" s="185"/>
      <c r="J220" s="185"/>
      <c r="K220" s="185"/>
      <c r="L220" s="185"/>
      <c r="M220" s="185"/>
      <c r="N220" s="182"/>
      <c r="O220" s="182"/>
      <c r="P220" s="182"/>
      <c r="Q220" s="182"/>
      <c r="R220" s="182"/>
      <c r="S220" s="182"/>
      <c r="T220" s="182"/>
      <c r="U220" s="182"/>
      <c r="V220" s="182"/>
      <c r="W220" s="182"/>
      <c r="X220" s="182"/>
      <c r="Y220" s="182"/>
      <c r="Z220" s="182"/>
      <c r="AA220" s="182"/>
      <c r="AB220" s="182"/>
      <c r="AC220" s="182"/>
      <c r="AD220" s="182"/>
      <c r="AE220" s="182"/>
      <c r="AF220" s="182"/>
      <c r="AG220" s="182"/>
      <c r="AH220" s="182"/>
      <c r="AI220" s="182"/>
      <c r="AJ220" s="182"/>
      <c r="AK220" s="182"/>
      <c r="AL220" s="182"/>
      <c r="AM220" s="182"/>
      <c r="AN220" s="182"/>
      <c r="AO220" s="182"/>
      <c r="AP220" s="186"/>
      <c r="AQ220" s="186"/>
      <c r="AR220" s="186"/>
      <c r="AS220" s="186"/>
      <c r="AT220" s="186"/>
      <c r="AU220" s="186"/>
      <c r="AV220" s="186"/>
      <c r="AW220" s="186"/>
      <c r="AX220" s="186"/>
      <c r="AY220" s="186"/>
      <c r="AZ220" s="182"/>
      <c r="BA220" s="182"/>
      <c r="BB220" s="182"/>
      <c r="BC220" s="182"/>
      <c r="BD220" s="182"/>
      <c r="BE220" s="182"/>
      <c r="BF220" s="182"/>
      <c r="BG220" s="182"/>
      <c r="BH220" s="182"/>
      <c r="BI220" s="182"/>
    </row>
    <row r="221" spans="2:61" ht="16.5" customHeight="1" thickTop="1" thickBot="1">
      <c r="B221" s="182"/>
      <c r="C221" s="182"/>
      <c r="D221" s="182"/>
      <c r="E221" s="182"/>
      <c r="F221" s="182"/>
      <c r="G221" s="182"/>
      <c r="H221" s="185"/>
      <c r="I221" s="185"/>
      <c r="J221" s="185"/>
      <c r="K221" s="185"/>
      <c r="L221" s="185"/>
      <c r="M221" s="185"/>
      <c r="N221" s="182"/>
      <c r="O221" s="182"/>
      <c r="P221" s="182"/>
      <c r="Q221" s="182"/>
      <c r="R221" s="182"/>
      <c r="S221" s="182"/>
      <c r="T221" s="182"/>
      <c r="U221" s="182"/>
      <c r="V221" s="182"/>
      <c r="W221" s="182"/>
      <c r="X221" s="182"/>
      <c r="Y221" s="182"/>
      <c r="Z221" s="182"/>
      <c r="AA221" s="182"/>
      <c r="AB221" s="182"/>
      <c r="AC221" s="182"/>
      <c r="AD221" s="182"/>
      <c r="AE221" s="182"/>
      <c r="AF221" s="182"/>
      <c r="AG221" s="182"/>
      <c r="AH221" s="182"/>
      <c r="AI221" s="182"/>
      <c r="AJ221" s="182"/>
      <c r="AK221" s="182"/>
      <c r="AL221" s="182"/>
      <c r="AM221" s="182"/>
      <c r="AN221" s="182"/>
      <c r="AO221" s="182"/>
      <c r="AP221" s="186"/>
      <c r="AQ221" s="186"/>
      <c r="AR221" s="186"/>
      <c r="AS221" s="186"/>
      <c r="AT221" s="186"/>
      <c r="AU221" s="186"/>
      <c r="AV221" s="186"/>
      <c r="AW221" s="186"/>
      <c r="AX221" s="186"/>
      <c r="AY221" s="186"/>
      <c r="AZ221" s="182"/>
      <c r="BA221" s="182"/>
      <c r="BB221" s="182"/>
      <c r="BC221" s="182"/>
      <c r="BD221" s="182"/>
      <c r="BE221" s="182"/>
      <c r="BF221" s="182"/>
      <c r="BG221" s="182"/>
      <c r="BH221" s="182"/>
      <c r="BI221" s="182"/>
    </row>
    <row r="222" spans="2:61" ht="15.75" customHeight="1" thickTop="1" thickBot="1">
      <c r="B222" s="183" t="s">
        <v>72</v>
      </c>
      <c r="C222" s="183"/>
      <c r="D222" s="183"/>
      <c r="E222" s="183"/>
      <c r="F222" s="183"/>
      <c r="G222" s="183"/>
      <c r="H222" s="183"/>
      <c r="I222" s="183"/>
      <c r="J222" s="183"/>
      <c r="K222" s="183"/>
      <c r="L222" s="183"/>
      <c r="M222" s="183"/>
      <c r="N222" s="183"/>
      <c r="O222" s="183"/>
      <c r="P222" s="183"/>
      <c r="Q222" s="183"/>
      <c r="R222" s="183"/>
      <c r="S222" s="183"/>
      <c r="T222" s="183"/>
      <c r="U222" s="183"/>
      <c r="V222" s="183"/>
      <c r="W222" s="183"/>
      <c r="X222" s="183"/>
      <c r="Y222" s="183"/>
      <c r="Z222" s="183"/>
      <c r="AA222" s="183"/>
      <c r="AB222" s="183"/>
      <c r="AC222" s="183"/>
      <c r="AD222" s="183"/>
      <c r="AE222" s="183"/>
      <c r="AF222" s="183"/>
      <c r="AG222" s="183"/>
      <c r="AH222" s="183"/>
      <c r="AI222" s="183"/>
      <c r="AJ222" s="183"/>
      <c r="AK222" s="183"/>
      <c r="AL222" s="183"/>
      <c r="AM222" s="183"/>
      <c r="AN222" s="183"/>
      <c r="AO222" s="183"/>
      <c r="AP222" s="183"/>
      <c r="AQ222" s="183"/>
      <c r="AR222" s="183"/>
      <c r="AS222" s="183"/>
      <c r="AT222" s="183"/>
      <c r="AU222" s="183"/>
      <c r="AV222" s="183"/>
      <c r="AW222" s="183"/>
      <c r="AX222" s="183"/>
      <c r="AY222" s="183"/>
      <c r="AZ222" s="183"/>
      <c r="BA222" s="183"/>
      <c r="BB222" s="183"/>
      <c r="BC222" s="183"/>
      <c r="BD222" s="183"/>
      <c r="BE222" s="183"/>
      <c r="BF222" s="183"/>
      <c r="BG222" s="183"/>
      <c r="BH222" s="183"/>
      <c r="BI222" s="183"/>
    </row>
    <row r="223" spans="2:61" ht="15" customHeight="1" thickTop="1" thickBot="1">
      <c r="B223" s="183"/>
      <c r="C223" s="183"/>
      <c r="D223" s="183"/>
      <c r="E223" s="183"/>
      <c r="F223" s="183"/>
      <c r="G223" s="183"/>
      <c r="H223" s="183"/>
      <c r="I223" s="183"/>
      <c r="J223" s="183"/>
      <c r="K223" s="183"/>
      <c r="L223" s="183"/>
      <c r="M223" s="183"/>
      <c r="N223" s="183"/>
      <c r="O223" s="183"/>
      <c r="P223" s="183"/>
      <c r="Q223" s="183"/>
      <c r="R223" s="183"/>
      <c r="S223" s="183"/>
      <c r="T223" s="183"/>
      <c r="U223" s="183"/>
      <c r="V223" s="183"/>
      <c r="W223" s="183"/>
      <c r="X223" s="183"/>
      <c r="Y223" s="183"/>
      <c r="Z223" s="183"/>
      <c r="AA223" s="183"/>
      <c r="AB223" s="183"/>
      <c r="AC223" s="183"/>
      <c r="AD223" s="183"/>
      <c r="AE223" s="183"/>
      <c r="AF223" s="183"/>
      <c r="AG223" s="183"/>
      <c r="AH223" s="183"/>
      <c r="AI223" s="183"/>
      <c r="AJ223" s="183"/>
      <c r="AK223" s="183"/>
      <c r="AL223" s="183"/>
      <c r="AM223" s="183"/>
      <c r="AN223" s="183"/>
      <c r="AO223" s="183"/>
      <c r="AP223" s="183"/>
      <c r="AQ223" s="183"/>
      <c r="AR223" s="183"/>
      <c r="AS223" s="183"/>
      <c r="AT223" s="183"/>
      <c r="AU223" s="183"/>
      <c r="AV223" s="183"/>
      <c r="AW223" s="183"/>
      <c r="AX223" s="183"/>
      <c r="AY223" s="183"/>
      <c r="AZ223" s="183"/>
      <c r="BA223" s="183"/>
      <c r="BB223" s="183"/>
      <c r="BC223" s="183"/>
      <c r="BD223" s="183"/>
      <c r="BE223" s="183"/>
      <c r="BF223" s="183"/>
      <c r="BG223" s="183"/>
      <c r="BH223" s="183"/>
      <c r="BI223" s="183"/>
    </row>
    <row r="224" spans="2:61" ht="15" customHeight="1" thickTop="1" thickBot="1">
      <c r="B224" s="183"/>
      <c r="C224" s="183"/>
      <c r="D224" s="183"/>
      <c r="E224" s="183"/>
      <c r="F224" s="183"/>
      <c r="G224" s="183"/>
      <c r="H224" s="183"/>
      <c r="I224" s="183"/>
      <c r="J224" s="183"/>
      <c r="K224" s="183"/>
      <c r="L224" s="183"/>
      <c r="M224" s="183"/>
      <c r="N224" s="183"/>
      <c r="O224" s="183"/>
      <c r="P224" s="183"/>
      <c r="Q224" s="183"/>
      <c r="R224" s="183"/>
      <c r="S224" s="183"/>
      <c r="T224" s="183"/>
      <c r="U224" s="183"/>
      <c r="V224" s="183"/>
      <c r="W224" s="183"/>
      <c r="X224" s="183"/>
      <c r="Y224" s="183"/>
      <c r="Z224" s="183"/>
      <c r="AA224" s="183"/>
      <c r="AB224" s="183"/>
      <c r="AC224" s="183"/>
      <c r="AD224" s="183"/>
      <c r="AE224" s="183"/>
      <c r="AF224" s="183"/>
      <c r="AG224" s="183"/>
      <c r="AH224" s="183"/>
      <c r="AI224" s="183"/>
      <c r="AJ224" s="183"/>
      <c r="AK224" s="183"/>
      <c r="AL224" s="183"/>
      <c r="AM224" s="183"/>
      <c r="AN224" s="183"/>
      <c r="AO224" s="183"/>
      <c r="AP224" s="183"/>
      <c r="AQ224" s="183"/>
      <c r="AR224" s="183"/>
      <c r="AS224" s="183"/>
      <c r="AT224" s="183"/>
      <c r="AU224" s="183"/>
      <c r="AV224" s="183"/>
      <c r="AW224" s="183"/>
      <c r="AX224" s="183"/>
      <c r="AY224" s="183"/>
      <c r="AZ224" s="183"/>
      <c r="BA224" s="183"/>
      <c r="BB224" s="183"/>
      <c r="BC224" s="183"/>
      <c r="BD224" s="183"/>
      <c r="BE224" s="183"/>
      <c r="BF224" s="183"/>
      <c r="BG224" s="183"/>
      <c r="BH224" s="183"/>
      <c r="BI224" s="183"/>
    </row>
    <row r="225" spans="1:63" ht="15.75" customHeight="1" thickTop="1" thickBot="1">
      <c r="B225" s="183"/>
      <c r="C225" s="183"/>
      <c r="D225" s="183"/>
      <c r="E225" s="183"/>
      <c r="F225" s="183"/>
      <c r="G225" s="183"/>
      <c r="H225" s="183"/>
      <c r="I225" s="183"/>
      <c r="J225" s="183"/>
      <c r="K225" s="183"/>
      <c r="L225" s="183"/>
      <c r="M225" s="183"/>
      <c r="N225" s="183"/>
      <c r="O225" s="183"/>
      <c r="P225" s="183"/>
      <c r="Q225" s="183"/>
      <c r="R225" s="183"/>
      <c r="S225" s="183"/>
      <c r="T225" s="183"/>
      <c r="U225" s="183"/>
      <c r="V225" s="183"/>
      <c r="W225" s="183"/>
      <c r="X225" s="183"/>
      <c r="Y225" s="183"/>
      <c r="Z225" s="183"/>
      <c r="AA225" s="183"/>
      <c r="AB225" s="183"/>
      <c r="AC225" s="183"/>
      <c r="AD225" s="183"/>
      <c r="AE225" s="183"/>
      <c r="AF225" s="183"/>
      <c r="AG225" s="183"/>
      <c r="AH225" s="183"/>
      <c r="AI225" s="183"/>
      <c r="AJ225" s="183"/>
      <c r="AK225" s="183"/>
      <c r="AL225" s="183"/>
      <c r="AM225" s="183"/>
      <c r="AN225" s="183"/>
      <c r="AO225" s="183"/>
      <c r="AP225" s="183"/>
      <c r="AQ225" s="183"/>
      <c r="AR225" s="183"/>
      <c r="AS225" s="183"/>
      <c r="AT225" s="183"/>
      <c r="AU225" s="183"/>
      <c r="AV225" s="183"/>
      <c r="AW225" s="183"/>
      <c r="AX225" s="183"/>
      <c r="AY225" s="183"/>
      <c r="AZ225" s="183"/>
      <c r="BA225" s="183"/>
      <c r="BB225" s="183"/>
      <c r="BC225" s="183"/>
      <c r="BD225" s="183"/>
      <c r="BE225" s="183"/>
      <c r="BF225" s="183"/>
      <c r="BG225" s="183"/>
      <c r="BH225" s="183"/>
      <c r="BI225" s="183"/>
    </row>
    <row r="226" spans="1:63" ht="15.75" customHeight="1" thickTop="1" thickBot="1">
      <c r="B226" s="146"/>
      <c r="C226" s="146"/>
      <c r="D226" s="146"/>
      <c r="E226" s="146"/>
      <c r="F226" s="146"/>
      <c r="G226" s="146"/>
      <c r="H226" s="146"/>
      <c r="I226" s="146"/>
      <c r="J226" s="146"/>
      <c r="K226" s="146"/>
      <c r="L226" s="146"/>
      <c r="M226" s="146"/>
      <c r="N226" s="146"/>
      <c r="O226" s="146"/>
      <c r="P226" s="146"/>
      <c r="Q226" s="146"/>
      <c r="R226" s="146"/>
      <c r="S226" s="146"/>
      <c r="T226" s="146"/>
      <c r="U226" s="146"/>
      <c r="V226" s="146"/>
      <c r="W226" s="146"/>
      <c r="X226" s="146"/>
      <c r="Y226" s="146"/>
      <c r="Z226" s="146"/>
      <c r="AA226" s="146"/>
      <c r="AB226" s="146"/>
      <c r="AC226" s="146"/>
      <c r="AD226" s="146"/>
      <c r="AE226" s="146"/>
      <c r="AF226" s="146"/>
      <c r="AG226" s="146"/>
      <c r="AH226" s="146"/>
      <c r="AI226" s="146"/>
      <c r="AJ226" s="146"/>
      <c r="AK226" s="146"/>
      <c r="AL226" s="146"/>
      <c r="AM226" s="146"/>
      <c r="AN226" s="146"/>
      <c r="AO226" s="146"/>
      <c r="AP226" s="146"/>
      <c r="AQ226" s="146"/>
      <c r="AR226" s="146"/>
      <c r="AS226" s="146"/>
      <c r="AT226" s="146"/>
      <c r="AU226" s="146"/>
      <c r="AV226" s="146"/>
      <c r="AW226" s="146"/>
      <c r="AX226" s="146"/>
      <c r="AY226" s="146"/>
      <c r="AZ226" s="146"/>
      <c r="BA226" s="146"/>
      <c r="BB226" s="146"/>
      <c r="BC226" s="146"/>
      <c r="BD226" s="146"/>
      <c r="BE226" s="146"/>
      <c r="BF226" s="146"/>
      <c r="BG226" s="146"/>
      <c r="BH226" s="146"/>
      <c r="BI226" s="146"/>
    </row>
    <row r="227" spans="1:63" ht="15" customHeight="1" thickTop="1" thickBot="1">
      <c r="B227" s="146"/>
      <c r="C227" s="146"/>
      <c r="D227" s="146"/>
      <c r="E227" s="146"/>
      <c r="F227" s="146"/>
      <c r="G227" s="146"/>
      <c r="H227" s="146"/>
      <c r="I227" s="146"/>
      <c r="J227" s="146"/>
      <c r="K227" s="146"/>
      <c r="L227" s="146"/>
      <c r="M227" s="146"/>
      <c r="N227" s="146"/>
      <c r="O227" s="146"/>
      <c r="P227" s="146"/>
      <c r="Q227" s="146"/>
      <c r="R227" s="146"/>
      <c r="S227" s="146"/>
      <c r="T227" s="146"/>
      <c r="U227" s="146"/>
      <c r="V227" s="146"/>
      <c r="W227" s="146"/>
      <c r="X227" s="146"/>
      <c r="Y227" s="146"/>
      <c r="Z227" s="146"/>
      <c r="AA227" s="146"/>
      <c r="AB227" s="146"/>
      <c r="AC227" s="146"/>
      <c r="AD227" s="146"/>
      <c r="AE227" s="146"/>
      <c r="AF227" s="146"/>
      <c r="AG227" s="146"/>
      <c r="AH227" s="146"/>
      <c r="AI227" s="146"/>
      <c r="AJ227" s="146"/>
      <c r="AK227" s="146"/>
      <c r="AL227" s="146"/>
      <c r="AM227" s="146"/>
      <c r="AN227" s="146"/>
      <c r="AO227" s="146"/>
      <c r="AP227" s="146"/>
      <c r="AQ227" s="146"/>
      <c r="AR227" s="146"/>
      <c r="AS227" s="146"/>
      <c r="AT227" s="146"/>
      <c r="AU227" s="146"/>
      <c r="AV227" s="146"/>
      <c r="AW227" s="146"/>
      <c r="AX227" s="146"/>
      <c r="AY227" s="146"/>
      <c r="AZ227" s="146"/>
      <c r="BA227" s="146"/>
      <c r="BB227" s="146"/>
      <c r="BC227" s="146"/>
      <c r="BD227" s="146"/>
      <c r="BE227" s="146"/>
      <c r="BF227" s="146"/>
      <c r="BG227" s="146"/>
      <c r="BH227" s="146"/>
      <c r="BI227" s="146"/>
    </row>
    <row r="228" spans="1:63" ht="15" customHeight="1" thickTop="1" thickBot="1">
      <c r="B228" s="124" t="s">
        <v>73</v>
      </c>
      <c r="C228" s="124"/>
      <c r="D228" s="124"/>
      <c r="E228" s="124"/>
      <c r="F228" s="124"/>
      <c r="G228" s="124"/>
      <c r="H228" s="184" t="s">
        <v>74</v>
      </c>
      <c r="I228" s="184"/>
      <c r="J228" s="184"/>
      <c r="K228" s="184"/>
      <c r="L228" s="184"/>
      <c r="M228" s="184"/>
      <c r="N228" s="124" t="s">
        <v>75</v>
      </c>
      <c r="O228" s="124"/>
      <c r="P228" s="124"/>
      <c r="Q228" s="124"/>
      <c r="R228" s="124"/>
      <c r="S228" s="124"/>
      <c r="T228" s="124" t="s">
        <v>76</v>
      </c>
      <c r="U228" s="124"/>
      <c r="V228" s="124"/>
      <c r="W228" s="124"/>
      <c r="X228" s="124"/>
      <c r="Y228" s="124"/>
      <c r="Z228" s="124"/>
      <c r="AA228" s="124"/>
      <c r="AB228" s="124"/>
      <c r="AC228" s="124"/>
      <c r="AD228" s="124" t="s">
        <v>77</v>
      </c>
      <c r="AE228" s="124"/>
      <c r="AF228" s="124"/>
      <c r="AG228" s="124"/>
      <c r="AH228" s="124"/>
      <c r="AI228" s="124"/>
      <c r="AJ228" s="124" t="s">
        <v>160</v>
      </c>
      <c r="AK228" s="124"/>
      <c r="AL228" s="124"/>
      <c r="AM228" s="124"/>
      <c r="AN228" s="124"/>
      <c r="AO228" s="124"/>
      <c r="AP228" s="124" t="s">
        <v>78</v>
      </c>
      <c r="AQ228" s="124"/>
      <c r="AR228" s="124"/>
      <c r="AS228" s="124"/>
      <c r="AT228" s="124"/>
      <c r="AU228" s="124"/>
      <c r="AV228" s="124" t="s">
        <v>79</v>
      </c>
      <c r="AW228" s="124"/>
      <c r="AX228" s="124"/>
      <c r="AY228" s="124"/>
      <c r="AZ228" s="124"/>
      <c r="BA228" s="124"/>
      <c r="BB228" s="125" t="s">
        <v>80</v>
      </c>
      <c r="BC228" s="125"/>
      <c r="BD228" s="125"/>
      <c r="BE228" s="125"/>
      <c r="BF228" s="125"/>
      <c r="BG228" s="125"/>
      <c r="BH228" s="125"/>
      <c r="BI228" s="125"/>
    </row>
    <row r="229" spans="1:63" ht="15" customHeight="1" thickTop="1" thickBot="1">
      <c r="B229" s="124"/>
      <c r="C229" s="124"/>
      <c r="D229" s="124"/>
      <c r="E229" s="124"/>
      <c r="F229" s="124"/>
      <c r="G229" s="124"/>
      <c r="H229" s="184"/>
      <c r="I229" s="184"/>
      <c r="J229" s="184"/>
      <c r="K229" s="184"/>
      <c r="L229" s="184"/>
      <c r="M229" s="184"/>
      <c r="N229" s="124"/>
      <c r="O229" s="124"/>
      <c r="P229" s="124"/>
      <c r="Q229" s="124"/>
      <c r="R229" s="124"/>
      <c r="S229" s="124"/>
      <c r="T229" s="124"/>
      <c r="U229" s="124"/>
      <c r="V229" s="124"/>
      <c r="W229" s="124"/>
      <c r="X229" s="124"/>
      <c r="Y229" s="124"/>
      <c r="Z229" s="124"/>
      <c r="AA229" s="124"/>
      <c r="AB229" s="124"/>
      <c r="AC229" s="124"/>
      <c r="AD229" s="124"/>
      <c r="AE229" s="124"/>
      <c r="AF229" s="124"/>
      <c r="AG229" s="124"/>
      <c r="AH229" s="124"/>
      <c r="AI229" s="124"/>
      <c r="AJ229" s="124"/>
      <c r="AK229" s="124"/>
      <c r="AL229" s="124"/>
      <c r="AM229" s="124"/>
      <c r="AN229" s="124"/>
      <c r="AO229" s="124"/>
      <c r="AP229" s="124"/>
      <c r="AQ229" s="124"/>
      <c r="AR229" s="124"/>
      <c r="AS229" s="124"/>
      <c r="AT229" s="124"/>
      <c r="AU229" s="124"/>
      <c r="AV229" s="124"/>
      <c r="AW229" s="124"/>
      <c r="AX229" s="124"/>
      <c r="AY229" s="124"/>
      <c r="AZ229" s="124"/>
      <c r="BA229" s="124"/>
      <c r="BB229" s="125"/>
      <c r="BC229" s="125"/>
      <c r="BD229" s="125"/>
      <c r="BE229" s="125"/>
      <c r="BF229" s="125"/>
      <c r="BG229" s="125"/>
      <c r="BH229" s="125"/>
      <c r="BI229" s="125"/>
    </row>
    <row r="230" spans="1:63" ht="15" customHeight="1" thickTop="1" thickBot="1">
      <c r="B230" s="124"/>
      <c r="C230" s="124"/>
      <c r="D230" s="124"/>
      <c r="E230" s="124"/>
      <c r="F230" s="124"/>
      <c r="G230" s="124"/>
      <c r="H230" s="184"/>
      <c r="I230" s="184"/>
      <c r="J230" s="184"/>
      <c r="K230" s="184"/>
      <c r="L230" s="184"/>
      <c r="M230" s="184"/>
      <c r="N230" s="124"/>
      <c r="O230" s="124"/>
      <c r="P230" s="124"/>
      <c r="Q230" s="124"/>
      <c r="R230" s="124"/>
      <c r="S230" s="124"/>
      <c r="T230" s="124"/>
      <c r="U230" s="124"/>
      <c r="V230" s="124"/>
      <c r="W230" s="124"/>
      <c r="X230" s="124"/>
      <c r="Y230" s="124"/>
      <c r="Z230" s="124"/>
      <c r="AA230" s="124"/>
      <c r="AB230" s="124"/>
      <c r="AC230" s="124"/>
      <c r="AD230" s="124"/>
      <c r="AE230" s="124"/>
      <c r="AF230" s="124"/>
      <c r="AG230" s="124"/>
      <c r="AH230" s="124"/>
      <c r="AI230" s="124"/>
      <c r="AJ230" s="124"/>
      <c r="AK230" s="124"/>
      <c r="AL230" s="124"/>
      <c r="AM230" s="124"/>
      <c r="AN230" s="124"/>
      <c r="AO230" s="124"/>
      <c r="AP230" s="124"/>
      <c r="AQ230" s="124"/>
      <c r="AR230" s="124"/>
      <c r="AS230" s="124"/>
      <c r="AT230" s="124"/>
      <c r="AU230" s="124"/>
      <c r="AV230" s="124"/>
      <c r="AW230" s="124"/>
      <c r="AX230" s="124"/>
      <c r="AY230" s="124"/>
      <c r="AZ230" s="124"/>
      <c r="BA230" s="124"/>
      <c r="BB230" s="125"/>
      <c r="BC230" s="125"/>
      <c r="BD230" s="125"/>
      <c r="BE230" s="125"/>
      <c r="BF230" s="125"/>
      <c r="BG230" s="125"/>
      <c r="BH230" s="125"/>
      <c r="BI230" s="125"/>
    </row>
    <row r="231" spans="1:63" ht="15" customHeight="1" thickTop="1" thickBot="1">
      <c r="B231" s="174" t="s">
        <v>129</v>
      </c>
      <c r="C231" s="174"/>
      <c r="D231" s="174"/>
      <c r="E231" s="174"/>
      <c r="F231" s="174"/>
      <c r="G231" s="174"/>
      <c r="H231" s="174" t="str">
        <f>B231</f>
        <v>-</v>
      </c>
      <c r="I231" s="170"/>
      <c r="J231" s="170"/>
      <c r="K231" s="170"/>
      <c r="L231" s="170"/>
      <c r="M231" s="170"/>
      <c r="N231" s="174" t="s">
        <v>129</v>
      </c>
      <c r="O231" s="174"/>
      <c r="P231" s="174"/>
      <c r="Q231" s="174"/>
      <c r="R231" s="174"/>
      <c r="S231" s="174"/>
      <c r="T231" s="181" t="s">
        <v>129</v>
      </c>
      <c r="U231" s="181"/>
      <c r="V231" s="181"/>
      <c r="W231" s="181"/>
      <c r="X231" s="181"/>
      <c r="Y231" s="181"/>
      <c r="Z231" s="181"/>
      <c r="AA231" s="181"/>
      <c r="AB231" s="181"/>
      <c r="AC231" s="181"/>
      <c r="AD231" s="170" t="s">
        <v>129</v>
      </c>
      <c r="AE231" s="170"/>
      <c r="AF231" s="170"/>
      <c r="AG231" s="170"/>
      <c r="AH231" s="170"/>
      <c r="AI231" s="170"/>
      <c r="AJ231" s="181" t="s">
        <v>129</v>
      </c>
      <c r="AK231" s="181"/>
      <c r="AL231" s="181"/>
      <c r="AM231" s="181"/>
      <c r="AN231" s="181"/>
      <c r="AO231" s="181"/>
      <c r="AP231" s="170" t="s">
        <v>129</v>
      </c>
      <c r="AQ231" s="170"/>
      <c r="AR231" s="170"/>
      <c r="AS231" s="170"/>
      <c r="AT231" s="170"/>
      <c r="AU231" s="170"/>
      <c r="AV231" s="170" t="s">
        <v>129</v>
      </c>
      <c r="AW231" s="170"/>
      <c r="AX231" s="170"/>
      <c r="AY231" s="170"/>
      <c r="AZ231" s="170"/>
      <c r="BA231" s="170"/>
      <c r="BB231" s="170" t="s">
        <v>129</v>
      </c>
      <c r="BC231" s="170"/>
      <c r="BD231" s="170"/>
      <c r="BE231" s="170"/>
      <c r="BF231" s="170"/>
      <c r="BG231" s="170"/>
      <c r="BH231" s="170"/>
      <c r="BI231" s="170"/>
    </row>
    <row r="232" spans="1:63" ht="15" customHeight="1" thickTop="1" thickBot="1">
      <c r="B232" s="174"/>
      <c r="C232" s="174"/>
      <c r="D232" s="174"/>
      <c r="E232" s="174"/>
      <c r="F232" s="174"/>
      <c r="G232" s="174"/>
      <c r="H232" s="170"/>
      <c r="I232" s="170"/>
      <c r="J232" s="170"/>
      <c r="K232" s="170"/>
      <c r="L232" s="170"/>
      <c r="M232" s="170"/>
      <c r="N232" s="174"/>
      <c r="O232" s="174"/>
      <c r="P232" s="174"/>
      <c r="Q232" s="174"/>
      <c r="R232" s="174"/>
      <c r="S232" s="174"/>
      <c r="T232" s="181"/>
      <c r="U232" s="181"/>
      <c r="V232" s="181"/>
      <c r="W232" s="181"/>
      <c r="X232" s="181"/>
      <c r="Y232" s="181"/>
      <c r="Z232" s="181"/>
      <c r="AA232" s="181"/>
      <c r="AB232" s="181"/>
      <c r="AC232" s="181"/>
      <c r="AD232" s="170"/>
      <c r="AE232" s="170"/>
      <c r="AF232" s="170"/>
      <c r="AG232" s="170"/>
      <c r="AH232" s="170"/>
      <c r="AI232" s="170"/>
      <c r="AJ232" s="181"/>
      <c r="AK232" s="181"/>
      <c r="AL232" s="181"/>
      <c r="AM232" s="181"/>
      <c r="AN232" s="181"/>
      <c r="AO232" s="181"/>
      <c r="AP232" s="170"/>
      <c r="AQ232" s="170"/>
      <c r="AR232" s="170"/>
      <c r="AS232" s="170"/>
      <c r="AT232" s="170"/>
      <c r="AU232" s="170"/>
      <c r="AV232" s="170"/>
      <c r="AW232" s="170"/>
      <c r="AX232" s="170"/>
      <c r="AY232" s="170"/>
      <c r="AZ232" s="170"/>
      <c r="BA232" s="170"/>
      <c r="BB232" s="170"/>
      <c r="BC232" s="170"/>
      <c r="BD232" s="170"/>
      <c r="BE232" s="170"/>
      <c r="BF232" s="170"/>
      <c r="BG232" s="170"/>
      <c r="BH232" s="170"/>
      <c r="BI232" s="170"/>
    </row>
    <row r="233" spans="1:63" ht="15.75" customHeight="1" thickTop="1" thickBot="1">
      <c r="B233" s="174"/>
      <c r="C233" s="174"/>
      <c r="D233" s="174"/>
      <c r="E233" s="174"/>
      <c r="F233" s="174"/>
      <c r="G233" s="174"/>
      <c r="H233" s="170"/>
      <c r="I233" s="170"/>
      <c r="J233" s="170"/>
      <c r="K233" s="170"/>
      <c r="L233" s="170"/>
      <c r="M233" s="170"/>
      <c r="N233" s="174"/>
      <c r="O233" s="174"/>
      <c r="P233" s="174"/>
      <c r="Q233" s="174"/>
      <c r="R233" s="174"/>
      <c r="S233" s="174"/>
      <c r="T233" s="181"/>
      <c r="U233" s="181"/>
      <c r="V233" s="181"/>
      <c r="W233" s="181"/>
      <c r="X233" s="181"/>
      <c r="Y233" s="181"/>
      <c r="Z233" s="181"/>
      <c r="AA233" s="181"/>
      <c r="AB233" s="181"/>
      <c r="AC233" s="181"/>
      <c r="AD233" s="170"/>
      <c r="AE233" s="170"/>
      <c r="AF233" s="170"/>
      <c r="AG233" s="170"/>
      <c r="AH233" s="170"/>
      <c r="AI233" s="170"/>
      <c r="AJ233" s="181"/>
      <c r="AK233" s="181"/>
      <c r="AL233" s="181"/>
      <c r="AM233" s="181"/>
      <c r="AN233" s="181"/>
      <c r="AO233" s="181"/>
      <c r="AP233" s="170"/>
      <c r="AQ233" s="170"/>
      <c r="AR233" s="170"/>
      <c r="AS233" s="170"/>
      <c r="AT233" s="170"/>
      <c r="AU233" s="170"/>
      <c r="AV233" s="170"/>
      <c r="AW233" s="170"/>
      <c r="AX233" s="170"/>
      <c r="AY233" s="170"/>
      <c r="AZ233" s="170"/>
      <c r="BA233" s="170"/>
      <c r="BB233" s="170"/>
      <c r="BC233" s="170"/>
      <c r="BD233" s="170"/>
      <c r="BE233" s="170"/>
      <c r="BF233" s="170"/>
      <c r="BG233" s="170"/>
      <c r="BH233" s="170"/>
      <c r="BI233" s="170"/>
      <c r="BJ233" s="3"/>
      <c r="BK233" s="3"/>
    </row>
    <row r="234" spans="1:63" ht="15.75" customHeight="1" thickTop="1" thickBot="1">
      <c r="A234" s="3"/>
      <c r="B234" s="179"/>
      <c r="C234" s="179"/>
      <c r="D234" s="179"/>
      <c r="E234" s="179"/>
      <c r="F234" s="179"/>
      <c r="G234" s="179"/>
      <c r="H234" s="179"/>
      <c r="I234" s="179"/>
      <c r="J234" s="179"/>
      <c r="K234" s="179"/>
      <c r="L234" s="179"/>
      <c r="M234" s="179"/>
      <c r="N234" s="179"/>
      <c r="O234" s="179"/>
      <c r="P234" s="179"/>
      <c r="Q234" s="179"/>
      <c r="R234" s="179"/>
      <c r="S234" s="179"/>
      <c r="T234" s="179"/>
      <c r="U234" s="179"/>
      <c r="V234" s="179"/>
      <c r="W234" s="179"/>
      <c r="X234" s="179"/>
      <c r="Y234" s="179"/>
      <c r="Z234" s="179"/>
      <c r="AA234" s="179"/>
      <c r="AB234" s="179"/>
      <c r="AC234" s="179"/>
      <c r="AD234" s="179"/>
      <c r="AE234" s="179"/>
      <c r="AF234" s="179"/>
      <c r="AG234" s="179"/>
      <c r="AH234" s="179"/>
      <c r="AI234" s="179"/>
      <c r="AJ234" s="179"/>
      <c r="AK234" s="179"/>
      <c r="AL234" s="179"/>
      <c r="AM234" s="179"/>
      <c r="AN234" s="179"/>
      <c r="AO234" s="179"/>
      <c r="AP234" s="179"/>
      <c r="AQ234" s="179"/>
      <c r="AR234" s="179"/>
      <c r="AS234" s="179"/>
      <c r="AT234" s="179"/>
      <c r="AU234" s="179"/>
      <c r="AV234" s="179"/>
      <c r="AW234" s="179"/>
      <c r="AX234" s="179"/>
      <c r="AY234" s="179"/>
      <c r="AZ234" s="179"/>
      <c r="BA234" s="179"/>
      <c r="BB234" s="179"/>
      <c r="BC234" s="179"/>
      <c r="BD234" s="179"/>
      <c r="BE234" s="179"/>
      <c r="BF234" s="179"/>
      <c r="BG234" s="179"/>
      <c r="BH234" s="179"/>
      <c r="BI234" s="179"/>
      <c r="BJ234" s="3"/>
      <c r="BK234" s="3"/>
    </row>
    <row r="235" spans="1:63" ht="15" customHeight="1" thickTop="1" thickBot="1">
      <c r="A235" s="3"/>
      <c r="B235" s="179"/>
      <c r="C235" s="179"/>
      <c r="D235" s="179"/>
      <c r="E235" s="179"/>
      <c r="F235" s="179"/>
      <c r="G235" s="179"/>
      <c r="H235" s="179"/>
      <c r="I235" s="179"/>
      <c r="J235" s="179"/>
      <c r="K235" s="179"/>
      <c r="L235" s="179"/>
      <c r="M235" s="179"/>
      <c r="N235" s="179"/>
      <c r="O235" s="179"/>
      <c r="P235" s="179"/>
      <c r="Q235" s="179"/>
      <c r="R235" s="179"/>
      <c r="S235" s="179"/>
      <c r="T235" s="179"/>
      <c r="U235" s="179"/>
      <c r="V235" s="179"/>
      <c r="W235" s="179"/>
      <c r="X235" s="179"/>
      <c r="Y235" s="179"/>
      <c r="Z235" s="179"/>
      <c r="AA235" s="179"/>
      <c r="AB235" s="179"/>
      <c r="AC235" s="179"/>
      <c r="AD235" s="179"/>
      <c r="AE235" s="179"/>
      <c r="AF235" s="179"/>
      <c r="AG235" s="179"/>
      <c r="AH235" s="179"/>
      <c r="AI235" s="179"/>
      <c r="AJ235" s="179"/>
      <c r="AK235" s="179"/>
      <c r="AL235" s="179"/>
      <c r="AM235" s="179"/>
      <c r="AN235" s="179"/>
      <c r="AO235" s="179"/>
      <c r="AP235" s="179"/>
      <c r="AQ235" s="179"/>
      <c r="AR235" s="179"/>
      <c r="AS235" s="179"/>
      <c r="AT235" s="179"/>
      <c r="AU235" s="179"/>
      <c r="AV235" s="179"/>
      <c r="AW235" s="179"/>
      <c r="AX235" s="179"/>
      <c r="AY235" s="179"/>
      <c r="AZ235" s="179"/>
      <c r="BA235" s="179"/>
      <c r="BB235" s="179"/>
      <c r="BC235" s="179"/>
      <c r="BD235" s="179"/>
      <c r="BE235" s="179"/>
      <c r="BF235" s="179"/>
      <c r="BG235" s="179"/>
      <c r="BH235" s="179"/>
      <c r="BI235" s="179"/>
      <c r="BJ235" s="3"/>
      <c r="BK235" s="3"/>
    </row>
    <row r="236" spans="1:63" ht="15" customHeight="1" thickTop="1" thickBot="1">
      <c r="A236" s="3"/>
      <c r="B236" s="157" t="s">
        <v>81</v>
      </c>
      <c r="C236" s="158"/>
      <c r="D236" s="158"/>
      <c r="E236" s="158"/>
      <c r="F236" s="158"/>
      <c r="G236" s="158"/>
      <c r="H236" s="158"/>
      <c r="I236" s="158"/>
      <c r="J236" s="158"/>
      <c r="K236" s="158"/>
      <c r="L236" s="158"/>
      <c r="M236" s="158"/>
      <c r="N236" s="158"/>
      <c r="O236" s="158"/>
      <c r="P236" s="158"/>
      <c r="Q236" s="158"/>
      <c r="R236" s="158"/>
      <c r="S236" s="158"/>
      <c r="T236" s="158"/>
      <c r="U236" s="158"/>
      <c r="V236" s="159"/>
      <c r="W236" s="180" t="s">
        <v>82</v>
      </c>
      <c r="X236" s="180"/>
      <c r="Y236" s="180"/>
      <c r="Z236" s="180"/>
      <c r="AA236" s="180"/>
      <c r="AB236" s="180"/>
      <c r="AC236" s="180"/>
      <c r="AD236" s="180"/>
      <c r="AE236" s="180"/>
      <c r="AF236" s="180"/>
      <c r="AG236" s="180"/>
      <c r="AH236" s="180"/>
      <c r="AI236" s="180"/>
      <c r="AJ236" s="180"/>
      <c r="AK236" s="180"/>
      <c r="AL236" s="180"/>
      <c r="AM236" s="180"/>
      <c r="AN236" s="180"/>
      <c r="AO236" s="180"/>
      <c r="AP236" s="180"/>
      <c r="AQ236" s="180"/>
      <c r="AR236" s="180" t="s">
        <v>83</v>
      </c>
      <c r="AS236" s="180"/>
      <c r="AT236" s="180"/>
      <c r="AU236" s="180"/>
      <c r="AV236" s="180"/>
      <c r="AW236" s="180"/>
      <c r="AX236" s="180"/>
      <c r="AY236" s="180"/>
      <c r="AZ236" s="180"/>
      <c r="BA236" s="180"/>
      <c r="BB236" s="180"/>
      <c r="BC236" s="180"/>
      <c r="BD236" s="180"/>
      <c r="BE236" s="180"/>
      <c r="BF236" s="180"/>
      <c r="BG236" s="180"/>
      <c r="BH236" s="180"/>
      <c r="BI236" s="180"/>
      <c r="BJ236" s="3"/>
      <c r="BK236" s="3"/>
    </row>
    <row r="237" spans="1:63" ht="15.75" customHeight="1" thickTop="1" thickBot="1">
      <c r="A237" s="3"/>
      <c r="B237" s="163"/>
      <c r="C237" s="164"/>
      <c r="D237" s="164"/>
      <c r="E237" s="164"/>
      <c r="F237" s="164"/>
      <c r="G237" s="164"/>
      <c r="H237" s="164"/>
      <c r="I237" s="164"/>
      <c r="J237" s="164"/>
      <c r="K237" s="164"/>
      <c r="L237" s="164"/>
      <c r="M237" s="164"/>
      <c r="N237" s="164"/>
      <c r="O237" s="164"/>
      <c r="P237" s="164"/>
      <c r="Q237" s="164"/>
      <c r="R237" s="164"/>
      <c r="S237" s="164"/>
      <c r="T237" s="164"/>
      <c r="U237" s="164"/>
      <c r="V237" s="165"/>
      <c r="W237" s="180"/>
      <c r="X237" s="180"/>
      <c r="Y237" s="180"/>
      <c r="Z237" s="180"/>
      <c r="AA237" s="180"/>
      <c r="AB237" s="180"/>
      <c r="AC237" s="180"/>
      <c r="AD237" s="180"/>
      <c r="AE237" s="180"/>
      <c r="AF237" s="180"/>
      <c r="AG237" s="180"/>
      <c r="AH237" s="180"/>
      <c r="AI237" s="180"/>
      <c r="AJ237" s="180"/>
      <c r="AK237" s="180"/>
      <c r="AL237" s="180"/>
      <c r="AM237" s="180"/>
      <c r="AN237" s="180"/>
      <c r="AO237" s="180"/>
      <c r="AP237" s="180"/>
      <c r="AQ237" s="180"/>
      <c r="AR237" s="180"/>
      <c r="AS237" s="180"/>
      <c r="AT237" s="180"/>
      <c r="AU237" s="180"/>
      <c r="AV237" s="180"/>
      <c r="AW237" s="180"/>
      <c r="AX237" s="180"/>
      <c r="AY237" s="180"/>
      <c r="AZ237" s="180"/>
      <c r="BA237" s="180"/>
      <c r="BB237" s="180"/>
      <c r="BC237" s="180"/>
      <c r="BD237" s="180"/>
      <c r="BE237" s="180"/>
      <c r="BF237" s="180"/>
      <c r="BG237" s="180"/>
      <c r="BH237" s="180"/>
      <c r="BI237" s="180"/>
      <c r="BJ237" s="3"/>
      <c r="BK237" s="3"/>
    </row>
    <row r="238" spans="1:63" ht="16.5" customHeight="1" thickTop="1" thickBot="1">
      <c r="A238" s="3"/>
      <c r="B238" s="146"/>
      <c r="C238" s="146"/>
      <c r="D238" s="146"/>
      <c r="E238" s="146"/>
      <c r="F238" s="146"/>
      <c r="G238" s="146"/>
      <c r="H238" s="146"/>
      <c r="I238" s="146"/>
      <c r="J238" s="146"/>
      <c r="K238" s="146"/>
      <c r="L238" s="146"/>
      <c r="M238" s="146"/>
      <c r="N238" s="146"/>
      <c r="O238" s="146"/>
      <c r="P238" s="146"/>
      <c r="Q238" s="146"/>
      <c r="R238" s="146"/>
      <c r="S238" s="146"/>
      <c r="T238" s="146"/>
      <c r="U238" s="146"/>
      <c r="V238" s="146"/>
      <c r="W238" s="146"/>
      <c r="X238" s="146"/>
      <c r="Y238" s="146"/>
      <c r="Z238" s="146"/>
      <c r="AA238" s="146"/>
      <c r="AB238" s="146"/>
      <c r="AC238" s="146"/>
      <c r="AD238" s="146"/>
      <c r="AE238" s="146"/>
      <c r="AF238" s="146"/>
      <c r="AG238" s="146"/>
      <c r="AH238" s="146"/>
      <c r="AI238" s="146"/>
      <c r="AJ238" s="146"/>
      <c r="AK238" s="146"/>
      <c r="AL238" s="146"/>
      <c r="AM238" s="146"/>
      <c r="AN238" s="146"/>
      <c r="AO238" s="146"/>
      <c r="AP238" s="146"/>
      <c r="AQ238" s="146"/>
      <c r="AR238" s="146"/>
      <c r="AS238" s="146"/>
      <c r="AT238" s="146"/>
      <c r="AU238" s="146"/>
      <c r="AV238" s="146"/>
      <c r="AW238" s="146"/>
      <c r="AX238" s="146"/>
      <c r="AY238" s="146"/>
      <c r="AZ238" s="146"/>
      <c r="BA238" s="146"/>
      <c r="BB238" s="146"/>
      <c r="BC238" s="146"/>
      <c r="BD238" s="146"/>
      <c r="BE238" s="146"/>
      <c r="BF238" s="146"/>
      <c r="BG238" s="146"/>
      <c r="BH238" s="146"/>
      <c r="BI238" s="146"/>
      <c r="BJ238" s="3"/>
      <c r="BK238" s="3"/>
    </row>
    <row r="239" spans="1:63" ht="16.5" customHeight="1" thickTop="1" thickBot="1">
      <c r="A239" s="3"/>
      <c r="B239" s="146"/>
      <c r="C239" s="146"/>
      <c r="D239" s="146"/>
      <c r="E239" s="146"/>
      <c r="F239" s="146"/>
      <c r="G239" s="146"/>
      <c r="H239" s="146"/>
      <c r="I239" s="146"/>
      <c r="J239" s="146"/>
      <c r="K239" s="146"/>
      <c r="L239" s="146"/>
      <c r="M239" s="146"/>
      <c r="N239" s="146"/>
      <c r="O239" s="146"/>
      <c r="P239" s="146"/>
      <c r="Q239" s="146"/>
      <c r="R239" s="146"/>
      <c r="S239" s="146"/>
      <c r="T239" s="146"/>
      <c r="U239" s="146"/>
      <c r="V239" s="146"/>
      <c r="W239" s="146"/>
      <c r="X239" s="146"/>
      <c r="Y239" s="146"/>
      <c r="Z239" s="146"/>
      <c r="AA239" s="146"/>
      <c r="AB239" s="146"/>
      <c r="AC239" s="146"/>
      <c r="AD239" s="146"/>
      <c r="AE239" s="146"/>
      <c r="AF239" s="146"/>
      <c r="AG239" s="146"/>
      <c r="AH239" s="146"/>
      <c r="AI239" s="146"/>
      <c r="AJ239" s="146"/>
      <c r="AK239" s="146"/>
      <c r="AL239" s="146"/>
      <c r="AM239" s="146"/>
      <c r="AN239" s="146"/>
      <c r="AO239" s="146"/>
      <c r="AP239" s="146"/>
      <c r="AQ239" s="146"/>
      <c r="AR239" s="146"/>
      <c r="AS239" s="146"/>
      <c r="AT239" s="146"/>
      <c r="AU239" s="146"/>
      <c r="AV239" s="146"/>
      <c r="AW239" s="146"/>
      <c r="AX239" s="146"/>
      <c r="AY239" s="146"/>
      <c r="AZ239" s="146"/>
      <c r="BA239" s="146"/>
      <c r="BB239" s="146"/>
      <c r="BC239" s="146"/>
      <c r="BD239" s="146"/>
      <c r="BE239" s="146"/>
      <c r="BF239" s="146"/>
      <c r="BG239" s="146"/>
      <c r="BH239" s="146"/>
      <c r="BI239" s="146"/>
      <c r="BJ239" s="3"/>
      <c r="BK239" s="3"/>
    </row>
    <row r="240" spans="1:63" ht="51.75" customHeight="1" thickTop="1" thickBot="1">
      <c r="A240" s="3"/>
      <c r="B240" s="155" t="s">
        <v>84</v>
      </c>
      <c r="C240" s="155"/>
      <c r="D240" s="155"/>
      <c r="E240" s="155"/>
      <c r="F240" s="155"/>
      <c r="G240" s="155"/>
      <c r="H240" s="155" t="s">
        <v>85</v>
      </c>
      <c r="I240" s="155"/>
      <c r="J240" s="155"/>
      <c r="K240" s="155" t="s">
        <v>86</v>
      </c>
      <c r="L240" s="155"/>
      <c r="M240" s="155"/>
      <c r="N240" s="155" t="s">
        <v>86</v>
      </c>
      <c r="O240" s="155"/>
      <c r="P240" s="155"/>
      <c r="Q240" s="155" t="s">
        <v>86</v>
      </c>
      <c r="R240" s="155"/>
      <c r="S240" s="155"/>
      <c r="T240" s="155" t="s">
        <v>86</v>
      </c>
      <c r="U240" s="155"/>
      <c r="V240" s="155"/>
      <c r="W240" s="155" t="s">
        <v>84</v>
      </c>
      <c r="X240" s="155"/>
      <c r="Y240" s="155"/>
      <c r="Z240" s="155"/>
      <c r="AA240" s="155"/>
      <c r="AB240" s="155" t="s">
        <v>85</v>
      </c>
      <c r="AC240" s="155"/>
      <c r="AD240" s="155"/>
      <c r="AE240" s="156" t="s">
        <v>87</v>
      </c>
      <c r="AF240" s="156"/>
      <c r="AG240" s="156"/>
      <c r="AH240" s="156"/>
      <c r="AI240" s="156" t="s">
        <v>88</v>
      </c>
      <c r="AJ240" s="156"/>
      <c r="AK240" s="156"/>
      <c r="AL240" s="156" t="s">
        <v>185</v>
      </c>
      <c r="AM240" s="156"/>
      <c r="AN240" s="156"/>
      <c r="AO240" s="156" t="s">
        <v>186</v>
      </c>
      <c r="AP240" s="156"/>
      <c r="AQ240" s="156"/>
      <c r="AR240" s="156" t="s">
        <v>84</v>
      </c>
      <c r="AS240" s="156"/>
      <c r="AT240" s="156"/>
      <c r="AU240" s="156"/>
      <c r="AV240" s="156"/>
      <c r="AW240" s="156" t="s">
        <v>85</v>
      </c>
      <c r="AX240" s="156"/>
      <c r="AY240" s="156"/>
      <c r="AZ240" s="156" t="s">
        <v>89</v>
      </c>
      <c r="BA240" s="156"/>
      <c r="BB240" s="156"/>
      <c r="BC240" s="175" t="s">
        <v>185</v>
      </c>
      <c r="BD240" s="176"/>
      <c r="BE240" s="176"/>
      <c r="BF240" s="177"/>
      <c r="BG240" s="156" t="s">
        <v>186</v>
      </c>
      <c r="BH240" s="156"/>
      <c r="BI240" s="156"/>
      <c r="BJ240" s="3"/>
      <c r="BK240" s="3"/>
    </row>
    <row r="241" spans="1:63" ht="15" customHeight="1" thickTop="1" thickBot="1">
      <c r="A241" s="3"/>
      <c r="B241" s="87" t="s">
        <v>126</v>
      </c>
      <c r="C241" s="88"/>
      <c r="D241" s="88"/>
      <c r="E241" s="88"/>
      <c r="F241" s="88"/>
      <c r="G241" s="89"/>
      <c r="H241" s="178">
        <f>B260+E260+Q260+Z260+W260</f>
        <v>0</v>
      </c>
      <c r="I241" s="178"/>
      <c r="J241" s="178"/>
      <c r="K241" s="87" t="s">
        <v>129</v>
      </c>
      <c r="L241" s="88"/>
      <c r="M241" s="89"/>
      <c r="N241" s="87" t="s">
        <v>129</v>
      </c>
      <c r="O241" s="88"/>
      <c r="P241" s="89"/>
      <c r="Q241" s="87" t="s">
        <v>129</v>
      </c>
      <c r="R241" s="88"/>
      <c r="S241" s="89"/>
      <c r="T241" s="87" t="s">
        <v>129</v>
      </c>
      <c r="U241" s="88"/>
      <c r="V241" s="89"/>
      <c r="W241" s="124" t="s">
        <v>90</v>
      </c>
      <c r="X241" s="124"/>
      <c r="Y241" s="124"/>
      <c r="Z241" s="124"/>
      <c r="AA241" s="124"/>
      <c r="AB241" s="173">
        <f>H241</f>
        <v>0</v>
      </c>
      <c r="AC241" s="173"/>
      <c r="AD241" s="173"/>
      <c r="AE241" s="562" t="s">
        <v>214</v>
      </c>
      <c r="AF241" s="562"/>
      <c r="AG241" s="562"/>
      <c r="AH241" s="562"/>
      <c r="AI241" s="561">
        <v>2.4</v>
      </c>
      <c r="AJ241" s="561"/>
      <c r="AK241" s="561"/>
      <c r="AL241" s="145" t="str">
        <f>CONCATENATE(MAX(M75:AB77),"/",MAX(M75:AB77)-0.01)</f>
        <v>1.16/1.15</v>
      </c>
      <c r="AM241" s="170"/>
      <c r="AN241" s="170"/>
      <c r="AO241" s="561">
        <v>1.65</v>
      </c>
      <c r="AP241" s="561"/>
      <c r="AQ241" s="561"/>
      <c r="AR241" s="124" t="s">
        <v>136</v>
      </c>
      <c r="AS241" s="124"/>
      <c r="AT241" s="124"/>
      <c r="AU241" s="124"/>
      <c r="AV241" s="124"/>
      <c r="AW241" s="169" t="s">
        <v>129</v>
      </c>
      <c r="AX241" s="124"/>
      <c r="AY241" s="124"/>
      <c r="AZ241" s="172" t="s">
        <v>129</v>
      </c>
      <c r="BA241" s="172"/>
      <c r="BB241" s="172"/>
      <c r="BC241" s="171" t="s">
        <v>129</v>
      </c>
      <c r="BD241" s="171"/>
      <c r="BE241" s="171"/>
      <c r="BF241" s="171"/>
      <c r="BG241" s="172" t="s">
        <v>129</v>
      </c>
      <c r="BH241" s="172"/>
      <c r="BI241" s="172"/>
      <c r="BJ241" s="3"/>
      <c r="BK241" s="3"/>
    </row>
    <row r="242" spans="1:63" ht="15" customHeight="1" thickTop="1" thickBot="1">
      <c r="A242" s="3"/>
      <c r="B242" s="90"/>
      <c r="C242" s="91"/>
      <c r="D242" s="91"/>
      <c r="E242" s="91"/>
      <c r="F242" s="91"/>
      <c r="G242" s="92"/>
      <c r="H242" s="178"/>
      <c r="I242" s="178"/>
      <c r="J242" s="178"/>
      <c r="K242" s="90"/>
      <c r="L242" s="91"/>
      <c r="M242" s="92"/>
      <c r="N242" s="90"/>
      <c r="O242" s="91"/>
      <c r="P242" s="92"/>
      <c r="Q242" s="90"/>
      <c r="R242" s="91"/>
      <c r="S242" s="92"/>
      <c r="T242" s="90"/>
      <c r="U242" s="91"/>
      <c r="V242" s="92"/>
      <c r="W242" s="124"/>
      <c r="X242" s="124"/>
      <c r="Y242" s="124"/>
      <c r="Z242" s="124"/>
      <c r="AA242" s="124"/>
      <c r="AB242" s="173"/>
      <c r="AC242" s="173"/>
      <c r="AD242" s="173"/>
      <c r="AE242" s="562"/>
      <c r="AF242" s="562"/>
      <c r="AG242" s="562"/>
      <c r="AH242" s="562"/>
      <c r="AI242" s="561"/>
      <c r="AJ242" s="561"/>
      <c r="AK242" s="561"/>
      <c r="AL242" s="170"/>
      <c r="AM242" s="170"/>
      <c r="AN242" s="170"/>
      <c r="AO242" s="561"/>
      <c r="AP242" s="561"/>
      <c r="AQ242" s="561"/>
      <c r="AR242" s="124"/>
      <c r="AS242" s="124"/>
      <c r="AT242" s="124"/>
      <c r="AU242" s="124"/>
      <c r="AV242" s="124"/>
      <c r="AW242" s="124"/>
      <c r="AX242" s="124"/>
      <c r="AY242" s="124"/>
      <c r="AZ242" s="172"/>
      <c r="BA242" s="172"/>
      <c r="BB242" s="172"/>
      <c r="BC242" s="171"/>
      <c r="BD242" s="171"/>
      <c r="BE242" s="171"/>
      <c r="BF242" s="171"/>
      <c r="BG242" s="172"/>
      <c r="BH242" s="172"/>
      <c r="BI242" s="172"/>
      <c r="BJ242" s="3"/>
      <c r="BK242" s="3"/>
    </row>
    <row r="243" spans="1:63" ht="15" customHeight="1" thickTop="1" thickBot="1">
      <c r="A243" s="3"/>
      <c r="B243" s="90"/>
      <c r="C243" s="91"/>
      <c r="D243" s="91"/>
      <c r="E243" s="91"/>
      <c r="F243" s="91"/>
      <c r="G243" s="92"/>
      <c r="H243" s="178"/>
      <c r="I243" s="178"/>
      <c r="J243" s="178"/>
      <c r="K243" s="90"/>
      <c r="L243" s="91"/>
      <c r="M243" s="92"/>
      <c r="N243" s="90"/>
      <c r="O243" s="91"/>
      <c r="P243" s="92"/>
      <c r="Q243" s="90"/>
      <c r="R243" s="91"/>
      <c r="S243" s="92"/>
      <c r="T243" s="90"/>
      <c r="U243" s="91"/>
      <c r="V243" s="92"/>
      <c r="W243" s="124"/>
      <c r="X243" s="124"/>
      <c r="Y243" s="124"/>
      <c r="Z243" s="124"/>
      <c r="AA243" s="124"/>
      <c r="AB243" s="173"/>
      <c r="AC243" s="173"/>
      <c r="AD243" s="173"/>
      <c r="AE243" s="562"/>
      <c r="AF243" s="562"/>
      <c r="AG243" s="562"/>
      <c r="AH243" s="562"/>
      <c r="AI243" s="561"/>
      <c r="AJ243" s="561"/>
      <c r="AK243" s="561"/>
      <c r="AL243" s="170"/>
      <c r="AM243" s="170"/>
      <c r="AN243" s="170"/>
      <c r="AO243" s="561"/>
      <c r="AP243" s="561"/>
      <c r="AQ243" s="561"/>
      <c r="AR243" s="124"/>
      <c r="AS243" s="124"/>
      <c r="AT243" s="124"/>
      <c r="AU243" s="124"/>
      <c r="AV243" s="124"/>
      <c r="AW243" s="124"/>
      <c r="AX243" s="124"/>
      <c r="AY243" s="124"/>
      <c r="AZ243" s="172"/>
      <c r="BA243" s="172"/>
      <c r="BB243" s="172"/>
      <c r="BC243" s="171"/>
      <c r="BD243" s="171"/>
      <c r="BE243" s="171"/>
      <c r="BF243" s="171"/>
      <c r="BG243" s="172"/>
      <c r="BH243" s="172"/>
      <c r="BI243" s="172"/>
      <c r="BJ243" s="3"/>
      <c r="BK243" s="3"/>
    </row>
    <row r="244" spans="1:63" ht="15" customHeight="1" thickTop="1" thickBot="1">
      <c r="A244" s="3"/>
      <c r="B244" s="93"/>
      <c r="C244" s="94"/>
      <c r="D244" s="94"/>
      <c r="E244" s="94"/>
      <c r="F244" s="94"/>
      <c r="G244" s="95"/>
      <c r="H244" s="178"/>
      <c r="I244" s="178"/>
      <c r="J244" s="178"/>
      <c r="K244" s="93"/>
      <c r="L244" s="94"/>
      <c r="M244" s="95"/>
      <c r="N244" s="93"/>
      <c r="O244" s="94"/>
      <c r="P244" s="95"/>
      <c r="Q244" s="93"/>
      <c r="R244" s="94"/>
      <c r="S244" s="95"/>
      <c r="T244" s="93"/>
      <c r="U244" s="94"/>
      <c r="V244" s="95"/>
      <c r="W244" s="124"/>
      <c r="X244" s="124"/>
      <c r="Y244" s="124"/>
      <c r="Z244" s="124"/>
      <c r="AA244" s="124"/>
      <c r="AB244" s="173"/>
      <c r="AC244" s="173"/>
      <c r="AD244" s="173"/>
      <c r="AE244" s="562"/>
      <c r="AF244" s="562"/>
      <c r="AG244" s="562"/>
      <c r="AH244" s="562"/>
      <c r="AI244" s="561"/>
      <c r="AJ244" s="561"/>
      <c r="AK244" s="561"/>
      <c r="AL244" s="170"/>
      <c r="AM244" s="170"/>
      <c r="AN244" s="170"/>
      <c r="AO244" s="561"/>
      <c r="AP244" s="561"/>
      <c r="AQ244" s="561"/>
      <c r="AR244" s="124"/>
      <c r="AS244" s="124"/>
      <c r="AT244" s="124"/>
      <c r="AU244" s="124"/>
      <c r="AV244" s="124"/>
      <c r="AW244" s="124"/>
      <c r="AX244" s="124"/>
      <c r="AY244" s="124"/>
      <c r="AZ244" s="172"/>
      <c r="BA244" s="172"/>
      <c r="BB244" s="172"/>
      <c r="BC244" s="171"/>
      <c r="BD244" s="171"/>
      <c r="BE244" s="171"/>
      <c r="BF244" s="171"/>
      <c r="BG244" s="172"/>
      <c r="BH244" s="172"/>
      <c r="BI244" s="172"/>
      <c r="BJ244" s="3"/>
      <c r="BK244" s="3"/>
    </row>
    <row r="245" spans="1:63" ht="15" customHeight="1" thickTop="1" thickBot="1">
      <c r="A245" s="3"/>
      <c r="B245" s="87" t="s">
        <v>126</v>
      </c>
      <c r="C245" s="88"/>
      <c r="D245" s="88"/>
      <c r="E245" s="88"/>
      <c r="F245" s="88"/>
      <c r="G245" s="89"/>
      <c r="H245" s="178">
        <f>H241</f>
        <v>0</v>
      </c>
      <c r="I245" s="178"/>
      <c r="J245" s="178"/>
      <c r="K245" s="87" t="s">
        <v>129</v>
      </c>
      <c r="L245" s="88"/>
      <c r="M245" s="89"/>
      <c r="N245" s="87" t="s">
        <v>129</v>
      </c>
      <c r="O245" s="88"/>
      <c r="P245" s="89"/>
      <c r="Q245" s="87" t="s">
        <v>129</v>
      </c>
      <c r="R245" s="88"/>
      <c r="S245" s="89"/>
      <c r="T245" s="87" t="s">
        <v>129</v>
      </c>
      <c r="U245" s="88"/>
      <c r="V245" s="89"/>
      <c r="W245" s="124" t="s">
        <v>91</v>
      </c>
      <c r="X245" s="124"/>
      <c r="Y245" s="124"/>
      <c r="Z245" s="124"/>
      <c r="AA245" s="124"/>
      <c r="AB245" s="173">
        <f>H241</f>
        <v>0</v>
      </c>
      <c r="AC245" s="173"/>
      <c r="AD245" s="173"/>
      <c r="AE245" s="562" t="s">
        <v>213</v>
      </c>
      <c r="AF245" s="562"/>
      <c r="AG245" s="562"/>
      <c r="AH245" s="562"/>
      <c r="AI245" s="561">
        <v>2.8</v>
      </c>
      <c r="AJ245" s="561"/>
      <c r="AK245" s="561"/>
      <c r="AL245" s="145" t="str">
        <f>AL241</f>
        <v>1.16/1.15</v>
      </c>
      <c r="AM245" s="170"/>
      <c r="AN245" s="170"/>
      <c r="AO245" s="561">
        <v>1.72</v>
      </c>
      <c r="AP245" s="561"/>
      <c r="AQ245" s="561"/>
      <c r="AR245" s="124" t="s">
        <v>136</v>
      </c>
      <c r="AS245" s="124"/>
      <c r="AT245" s="124"/>
      <c r="AU245" s="124"/>
      <c r="AV245" s="124"/>
      <c r="AW245" s="169" t="s">
        <v>129</v>
      </c>
      <c r="AX245" s="124"/>
      <c r="AY245" s="124"/>
      <c r="AZ245" s="170" t="s">
        <v>129</v>
      </c>
      <c r="BA245" s="170"/>
      <c r="BB245" s="170"/>
      <c r="BC245" s="171" t="s">
        <v>129</v>
      </c>
      <c r="BD245" s="171"/>
      <c r="BE245" s="171"/>
      <c r="BF245" s="171"/>
      <c r="BG245" s="172" t="s">
        <v>129</v>
      </c>
      <c r="BH245" s="172"/>
      <c r="BI245" s="172"/>
      <c r="BJ245" s="3"/>
      <c r="BK245" s="3"/>
    </row>
    <row r="246" spans="1:63" ht="15" customHeight="1" thickTop="1" thickBot="1">
      <c r="A246" s="3"/>
      <c r="B246" s="90"/>
      <c r="C246" s="91"/>
      <c r="D246" s="91"/>
      <c r="E246" s="91"/>
      <c r="F246" s="91"/>
      <c r="G246" s="92"/>
      <c r="H246" s="178"/>
      <c r="I246" s="178"/>
      <c r="J246" s="178"/>
      <c r="K246" s="90"/>
      <c r="L246" s="91"/>
      <c r="M246" s="92"/>
      <c r="N246" s="90"/>
      <c r="O246" s="91"/>
      <c r="P246" s="92"/>
      <c r="Q246" s="90"/>
      <c r="R246" s="91"/>
      <c r="S246" s="92"/>
      <c r="T246" s="90"/>
      <c r="U246" s="91"/>
      <c r="V246" s="92"/>
      <c r="W246" s="124"/>
      <c r="X246" s="124"/>
      <c r="Y246" s="124"/>
      <c r="Z246" s="124"/>
      <c r="AA246" s="124"/>
      <c r="AB246" s="173"/>
      <c r="AC246" s="173"/>
      <c r="AD246" s="173"/>
      <c r="AE246" s="562"/>
      <c r="AF246" s="562"/>
      <c r="AG246" s="562"/>
      <c r="AH246" s="562"/>
      <c r="AI246" s="561"/>
      <c r="AJ246" s="561"/>
      <c r="AK246" s="561"/>
      <c r="AL246" s="170"/>
      <c r="AM246" s="170"/>
      <c r="AN246" s="170"/>
      <c r="AO246" s="561"/>
      <c r="AP246" s="561"/>
      <c r="AQ246" s="561"/>
      <c r="AR246" s="124"/>
      <c r="AS246" s="124"/>
      <c r="AT246" s="124"/>
      <c r="AU246" s="124"/>
      <c r="AV246" s="124"/>
      <c r="AW246" s="124"/>
      <c r="AX246" s="124"/>
      <c r="AY246" s="124"/>
      <c r="AZ246" s="170"/>
      <c r="BA246" s="170"/>
      <c r="BB246" s="170"/>
      <c r="BC246" s="171"/>
      <c r="BD246" s="171"/>
      <c r="BE246" s="171"/>
      <c r="BF246" s="171"/>
      <c r="BG246" s="172"/>
      <c r="BH246" s="172"/>
      <c r="BI246" s="172"/>
      <c r="BJ246" s="3"/>
      <c r="BK246" s="3"/>
    </row>
    <row r="247" spans="1:63" ht="15" customHeight="1" thickTop="1" thickBot="1">
      <c r="A247" s="3"/>
      <c r="B247" s="90"/>
      <c r="C247" s="91"/>
      <c r="D247" s="91"/>
      <c r="E247" s="91"/>
      <c r="F247" s="91"/>
      <c r="G247" s="92"/>
      <c r="H247" s="178"/>
      <c r="I247" s="178"/>
      <c r="J247" s="178"/>
      <c r="K247" s="90"/>
      <c r="L247" s="91"/>
      <c r="M247" s="92"/>
      <c r="N247" s="90"/>
      <c r="O247" s="91"/>
      <c r="P247" s="92"/>
      <c r="Q247" s="90"/>
      <c r="R247" s="91"/>
      <c r="S247" s="92"/>
      <c r="T247" s="90"/>
      <c r="U247" s="91"/>
      <c r="V247" s="92"/>
      <c r="W247" s="124"/>
      <c r="X247" s="124"/>
      <c r="Y247" s="124"/>
      <c r="Z247" s="124"/>
      <c r="AA247" s="124"/>
      <c r="AB247" s="173"/>
      <c r="AC247" s="173"/>
      <c r="AD247" s="173"/>
      <c r="AE247" s="562"/>
      <c r="AF247" s="562"/>
      <c r="AG247" s="562"/>
      <c r="AH247" s="562"/>
      <c r="AI247" s="561"/>
      <c r="AJ247" s="561"/>
      <c r="AK247" s="561"/>
      <c r="AL247" s="170"/>
      <c r="AM247" s="170"/>
      <c r="AN247" s="170"/>
      <c r="AO247" s="561"/>
      <c r="AP247" s="561"/>
      <c r="AQ247" s="561"/>
      <c r="AR247" s="124"/>
      <c r="AS247" s="124"/>
      <c r="AT247" s="124"/>
      <c r="AU247" s="124"/>
      <c r="AV247" s="124"/>
      <c r="AW247" s="124"/>
      <c r="AX247" s="124"/>
      <c r="AY247" s="124"/>
      <c r="AZ247" s="170"/>
      <c r="BA247" s="170"/>
      <c r="BB247" s="170"/>
      <c r="BC247" s="171"/>
      <c r="BD247" s="171"/>
      <c r="BE247" s="171"/>
      <c r="BF247" s="171"/>
      <c r="BG247" s="172"/>
      <c r="BH247" s="172"/>
      <c r="BI247" s="172"/>
      <c r="BJ247" s="3"/>
      <c r="BK247" s="3"/>
    </row>
    <row r="248" spans="1:63" ht="15" customHeight="1" thickTop="1" thickBot="1">
      <c r="A248" s="3"/>
      <c r="B248" s="93"/>
      <c r="C248" s="94"/>
      <c r="D248" s="94"/>
      <c r="E248" s="94"/>
      <c r="F248" s="94"/>
      <c r="G248" s="95"/>
      <c r="H248" s="178"/>
      <c r="I248" s="178"/>
      <c r="J248" s="178"/>
      <c r="K248" s="93"/>
      <c r="L248" s="94"/>
      <c r="M248" s="95"/>
      <c r="N248" s="93"/>
      <c r="O248" s="94"/>
      <c r="P248" s="95"/>
      <c r="Q248" s="93"/>
      <c r="R248" s="94"/>
      <c r="S248" s="95"/>
      <c r="T248" s="93"/>
      <c r="U248" s="94"/>
      <c r="V248" s="95"/>
      <c r="W248" s="124"/>
      <c r="X248" s="124"/>
      <c r="Y248" s="124"/>
      <c r="Z248" s="124"/>
      <c r="AA248" s="124"/>
      <c r="AB248" s="173"/>
      <c r="AC248" s="173"/>
      <c r="AD248" s="173"/>
      <c r="AE248" s="562"/>
      <c r="AF248" s="562"/>
      <c r="AG248" s="562"/>
      <c r="AH248" s="562"/>
      <c r="AI248" s="561"/>
      <c r="AJ248" s="561"/>
      <c r="AK248" s="561"/>
      <c r="AL248" s="170"/>
      <c r="AM248" s="170"/>
      <c r="AN248" s="170"/>
      <c r="AO248" s="561"/>
      <c r="AP248" s="561"/>
      <c r="AQ248" s="561"/>
      <c r="AR248" s="124"/>
      <c r="AS248" s="124"/>
      <c r="AT248" s="124"/>
      <c r="AU248" s="124"/>
      <c r="AV248" s="124"/>
      <c r="AW248" s="124"/>
      <c r="AX248" s="124"/>
      <c r="AY248" s="124"/>
      <c r="AZ248" s="170"/>
      <c r="BA248" s="170"/>
      <c r="BB248" s="170"/>
      <c r="BC248" s="171"/>
      <c r="BD248" s="171"/>
      <c r="BE248" s="171"/>
      <c r="BF248" s="171"/>
      <c r="BG248" s="172"/>
      <c r="BH248" s="172"/>
      <c r="BI248" s="172"/>
      <c r="BJ248" s="3"/>
      <c r="BK248" s="3"/>
    </row>
    <row r="249" spans="1:63" ht="15" customHeight="1" thickTop="1" thickBot="1">
      <c r="A249" s="3"/>
      <c r="B249" s="87" t="s">
        <v>126</v>
      </c>
      <c r="C249" s="88"/>
      <c r="D249" s="88"/>
      <c r="E249" s="88"/>
      <c r="F249" s="88"/>
      <c r="G249" s="89"/>
      <c r="H249" s="178">
        <f>H241</f>
        <v>0</v>
      </c>
      <c r="I249" s="178"/>
      <c r="J249" s="178"/>
      <c r="K249" s="87" t="s">
        <v>129</v>
      </c>
      <c r="L249" s="88"/>
      <c r="M249" s="89"/>
      <c r="N249" s="87" t="s">
        <v>129</v>
      </c>
      <c r="O249" s="88"/>
      <c r="P249" s="89"/>
      <c r="Q249" s="87" t="s">
        <v>129</v>
      </c>
      <c r="R249" s="88"/>
      <c r="S249" s="89"/>
      <c r="T249" s="87" t="s">
        <v>129</v>
      </c>
      <c r="U249" s="88"/>
      <c r="V249" s="89"/>
      <c r="W249" s="114" t="s">
        <v>129</v>
      </c>
      <c r="X249" s="78"/>
      <c r="Y249" s="78"/>
      <c r="Z249" s="78"/>
      <c r="AA249" s="79"/>
      <c r="AB249" s="145"/>
      <c r="AC249" s="145"/>
      <c r="AD249" s="145"/>
      <c r="AE249" s="124"/>
      <c r="AF249" s="124"/>
      <c r="AG249" s="124"/>
      <c r="AH249" s="124"/>
      <c r="AI249" s="124"/>
      <c r="AJ249" s="124"/>
      <c r="AK249" s="124"/>
      <c r="AL249" s="124"/>
      <c r="AM249" s="124"/>
      <c r="AN249" s="124"/>
      <c r="AO249" s="124"/>
      <c r="AP249" s="124"/>
      <c r="AQ249" s="124"/>
      <c r="AR249" s="76"/>
      <c r="AS249" s="76"/>
      <c r="AT249" s="76"/>
      <c r="AU249" s="76"/>
      <c r="AV249" s="76"/>
      <c r="AW249" s="76"/>
      <c r="AX249" s="76"/>
      <c r="AY249" s="76"/>
      <c r="AZ249" s="76"/>
      <c r="BA249" s="76"/>
      <c r="BB249" s="76"/>
      <c r="BC249" s="114"/>
      <c r="BD249" s="78"/>
      <c r="BE249" s="78"/>
      <c r="BF249" s="79"/>
      <c r="BG249" s="76"/>
      <c r="BH249" s="76"/>
      <c r="BI249" s="76"/>
      <c r="BJ249" s="3"/>
      <c r="BK249" s="3"/>
    </row>
    <row r="250" spans="1:63" ht="15" customHeight="1" thickTop="1" thickBot="1">
      <c r="A250" s="3"/>
      <c r="B250" s="90"/>
      <c r="C250" s="91"/>
      <c r="D250" s="91"/>
      <c r="E250" s="91"/>
      <c r="F250" s="91"/>
      <c r="G250" s="92"/>
      <c r="H250" s="178"/>
      <c r="I250" s="178"/>
      <c r="J250" s="178"/>
      <c r="K250" s="90"/>
      <c r="L250" s="91"/>
      <c r="M250" s="92"/>
      <c r="N250" s="90"/>
      <c r="O250" s="91"/>
      <c r="P250" s="92"/>
      <c r="Q250" s="90"/>
      <c r="R250" s="91"/>
      <c r="S250" s="92"/>
      <c r="T250" s="90"/>
      <c r="U250" s="91"/>
      <c r="V250" s="92"/>
      <c r="W250" s="80"/>
      <c r="X250" s="81"/>
      <c r="Y250" s="81"/>
      <c r="Z250" s="81"/>
      <c r="AA250" s="82"/>
      <c r="AB250" s="145"/>
      <c r="AC250" s="145"/>
      <c r="AD250" s="145"/>
      <c r="AE250" s="124"/>
      <c r="AF250" s="124"/>
      <c r="AG250" s="124"/>
      <c r="AH250" s="124"/>
      <c r="AI250" s="124"/>
      <c r="AJ250" s="124"/>
      <c r="AK250" s="124"/>
      <c r="AL250" s="124"/>
      <c r="AM250" s="124"/>
      <c r="AN250" s="124"/>
      <c r="AO250" s="124"/>
      <c r="AP250" s="124"/>
      <c r="AQ250" s="124"/>
      <c r="AR250" s="76"/>
      <c r="AS250" s="76"/>
      <c r="AT250" s="76"/>
      <c r="AU250" s="76"/>
      <c r="AV250" s="76"/>
      <c r="AW250" s="76"/>
      <c r="AX250" s="76"/>
      <c r="AY250" s="76"/>
      <c r="AZ250" s="76"/>
      <c r="BA250" s="76"/>
      <c r="BB250" s="76"/>
      <c r="BC250" s="80"/>
      <c r="BD250" s="81"/>
      <c r="BE250" s="81"/>
      <c r="BF250" s="82"/>
      <c r="BG250" s="76"/>
      <c r="BH250" s="76"/>
      <c r="BI250" s="76"/>
      <c r="BJ250" s="3"/>
      <c r="BK250" s="3"/>
    </row>
    <row r="251" spans="1:63" ht="15" customHeight="1" thickTop="1" thickBot="1">
      <c r="A251" s="3"/>
      <c r="B251" s="90"/>
      <c r="C251" s="91"/>
      <c r="D251" s="91"/>
      <c r="E251" s="91"/>
      <c r="F251" s="91"/>
      <c r="G251" s="92"/>
      <c r="H251" s="178"/>
      <c r="I251" s="178"/>
      <c r="J251" s="178"/>
      <c r="K251" s="90"/>
      <c r="L251" s="91"/>
      <c r="M251" s="92"/>
      <c r="N251" s="90"/>
      <c r="O251" s="91"/>
      <c r="P251" s="92"/>
      <c r="Q251" s="90"/>
      <c r="R251" s="91"/>
      <c r="S251" s="92"/>
      <c r="T251" s="90"/>
      <c r="U251" s="91"/>
      <c r="V251" s="92"/>
      <c r="W251" s="80"/>
      <c r="X251" s="81"/>
      <c r="Y251" s="81"/>
      <c r="Z251" s="81"/>
      <c r="AA251" s="82"/>
      <c r="AB251" s="145"/>
      <c r="AC251" s="145"/>
      <c r="AD251" s="145"/>
      <c r="AE251" s="124"/>
      <c r="AF251" s="124"/>
      <c r="AG251" s="124"/>
      <c r="AH251" s="124"/>
      <c r="AI251" s="124"/>
      <c r="AJ251" s="124"/>
      <c r="AK251" s="124"/>
      <c r="AL251" s="124"/>
      <c r="AM251" s="124"/>
      <c r="AN251" s="124"/>
      <c r="AO251" s="124"/>
      <c r="AP251" s="124"/>
      <c r="AQ251" s="124"/>
      <c r="AR251" s="76"/>
      <c r="AS251" s="76"/>
      <c r="AT251" s="76"/>
      <c r="AU251" s="76"/>
      <c r="AV251" s="76"/>
      <c r="AW251" s="76"/>
      <c r="AX251" s="76"/>
      <c r="AY251" s="76"/>
      <c r="AZ251" s="76"/>
      <c r="BA251" s="76"/>
      <c r="BB251" s="76"/>
      <c r="BC251" s="80"/>
      <c r="BD251" s="81"/>
      <c r="BE251" s="81"/>
      <c r="BF251" s="82"/>
      <c r="BG251" s="76"/>
      <c r="BH251" s="76"/>
      <c r="BI251" s="76"/>
      <c r="BJ251" s="3"/>
      <c r="BK251" s="3"/>
    </row>
    <row r="252" spans="1:63" ht="15" customHeight="1" thickTop="1" thickBot="1">
      <c r="A252" s="3"/>
      <c r="B252" s="93"/>
      <c r="C252" s="94"/>
      <c r="D252" s="94"/>
      <c r="E252" s="94"/>
      <c r="F252" s="94"/>
      <c r="G252" s="95"/>
      <c r="H252" s="178"/>
      <c r="I252" s="178"/>
      <c r="J252" s="178"/>
      <c r="K252" s="93"/>
      <c r="L252" s="94"/>
      <c r="M252" s="95"/>
      <c r="N252" s="93"/>
      <c r="O252" s="94"/>
      <c r="P252" s="95"/>
      <c r="Q252" s="93"/>
      <c r="R252" s="94"/>
      <c r="S252" s="95"/>
      <c r="T252" s="93"/>
      <c r="U252" s="94"/>
      <c r="V252" s="95"/>
      <c r="W252" s="83"/>
      <c r="X252" s="84"/>
      <c r="Y252" s="84"/>
      <c r="Z252" s="84"/>
      <c r="AA252" s="85"/>
      <c r="AB252" s="145"/>
      <c r="AC252" s="145"/>
      <c r="AD252" s="145"/>
      <c r="AE252" s="124"/>
      <c r="AF252" s="124"/>
      <c r="AG252" s="124"/>
      <c r="AH252" s="124"/>
      <c r="AI252" s="124"/>
      <c r="AJ252" s="124"/>
      <c r="AK252" s="124"/>
      <c r="AL252" s="124"/>
      <c r="AM252" s="124"/>
      <c r="AN252" s="124"/>
      <c r="AO252" s="124"/>
      <c r="AP252" s="124"/>
      <c r="AQ252" s="124"/>
      <c r="AR252" s="76"/>
      <c r="AS252" s="76"/>
      <c r="AT252" s="76"/>
      <c r="AU252" s="76"/>
      <c r="AV252" s="76"/>
      <c r="AW252" s="76"/>
      <c r="AX252" s="76"/>
      <c r="AY252" s="76"/>
      <c r="AZ252" s="76"/>
      <c r="BA252" s="76"/>
      <c r="BB252" s="76"/>
      <c r="BC252" s="83"/>
      <c r="BD252" s="84"/>
      <c r="BE252" s="84"/>
      <c r="BF252" s="85"/>
      <c r="BG252" s="76"/>
      <c r="BH252" s="76"/>
      <c r="BI252" s="76"/>
      <c r="BJ252" s="3"/>
      <c r="BK252" s="3"/>
    </row>
    <row r="253" spans="1:63" ht="15" customHeight="1" thickTop="1">
      <c r="A253" s="3"/>
      <c r="B253" s="157"/>
      <c r="C253" s="158"/>
      <c r="D253" s="158"/>
      <c r="E253" s="158"/>
      <c r="F253" s="158"/>
      <c r="G253" s="158"/>
      <c r="H253" s="158"/>
      <c r="I253" s="158"/>
      <c r="J253" s="158"/>
      <c r="K253" s="158"/>
      <c r="L253" s="158"/>
      <c r="M253" s="158"/>
      <c r="N253" s="158"/>
      <c r="O253" s="158"/>
      <c r="P253" s="158"/>
      <c r="Q253" s="158"/>
      <c r="R253" s="158"/>
      <c r="S253" s="158"/>
      <c r="T253" s="158"/>
      <c r="U253" s="158"/>
      <c r="V253" s="158"/>
      <c r="W253" s="158"/>
      <c r="X253" s="158"/>
      <c r="Y253" s="158"/>
      <c r="Z253" s="158"/>
      <c r="AA253" s="158"/>
      <c r="AB253" s="158"/>
      <c r="AC253" s="158"/>
      <c r="AD253" s="158"/>
      <c r="AE253" s="158"/>
      <c r="AF253" s="158"/>
      <c r="AG253" s="158"/>
      <c r="AH253" s="158"/>
      <c r="AI253" s="158"/>
      <c r="AJ253" s="158"/>
      <c r="AK253" s="158"/>
      <c r="AL253" s="158"/>
      <c r="AM253" s="158"/>
      <c r="AN253" s="158"/>
      <c r="AO253" s="158"/>
      <c r="AP253" s="158"/>
      <c r="AQ253" s="158"/>
      <c r="AR253" s="158"/>
      <c r="AS253" s="158"/>
      <c r="AT253" s="158"/>
      <c r="AU253" s="158"/>
      <c r="AV253" s="158"/>
      <c r="AW253" s="158"/>
      <c r="AX253" s="158"/>
      <c r="AY253" s="158"/>
      <c r="AZ253" s="158"/>
      <c r="BA253" s="158"/>
      <c r="BB253" s="158"/>
      <c r="BC253" s="158"/>
      <c r="BD253" s="158"/>
      <c r="BE253" s="158"/>
      <c r="BF253" s="158"/>
      <c r="BG253" s="158"/>
      <c r="BH253" s="158"/>
      <c r="BI253" s="159"/>
      <c r="BJ253" s="3"/>
      <c r="BK253" s="3"/>
    </row>
    <row r="254" spans="1:63" ht="15" customHeight="1">
      <c r="A254" s="3"/>
      <c r="B254" s="160"/>
      <c r="C254" s="161"/>
      <c r="D254" s="161"/>
      <c r="E254" s="161"/>
      <c r="F254" s="161"/>
      <c r="G254" s="161"/>
      <c r="H254" s="161"/>
      <c r="I254" s="161"/>
      <c r="J254" s="161"/>
      <c r="K254" s="161"/>
      <c r="L254" s="161"/>
      <c r="M254" s="161"/>
      <c r="N254" s="161"/>
      <c r="O254" s="161"/>
      <c r="P254" s="161"/>
      <c r="Q254" s="161"/>
      <c r="R254" s="161"/>
      <c r="S254" s="161"/>
      <c r="T254" s="161"/>
      <c r="U254" s="161"/>
      <c r="V254" s="161"/>
      <c r="W254" s="161"/>
      <c r="X254" s="161"/>
      <c r="Y254" s="161"/>
      <c r="Z254" s="161"/>
      <c r="AA254" s="161"/>
      <c r="AB254" s="161"/>
      <c r="AC254" s="161"/>
      <c r="AD254" s="161"/>
      <c r="AE254" s="161"/>
      <c r="AF254" s="161"/>
      <c r="AG254" s="161"/>
      <c r="AH254" s="161"/>
      <c r="AI254" s="161"/>
      <c r="AJ254" s="161"/>
      <c r="AK254" s="161"/>
      <c r="AL254" s="161"/>
      <c r="AM254" s="161"/>
      <c r="AN254" s="161"/>
      <c r="AO254" s="161"/>
      <c r="AP254" s="161"/>
      <c r="AQ254" s="161"/>
      <c r="AR254" s="161"/>
      <c r="AS254" s="161"/>
      <c r="AT254" s="161"/>
      <c r="AU254" s="161"/>
      <c r="AV254" s="161"/>
      <c r="AW254" s="161"/>
      <c r="AX254" s="161"/>
      <c r="AY254" s="161"/>
      <c r="AZ254" s="161"/>
      <c r="BA254" s="161"/>
      <c r="BB254" s="161"/>
      <c r="BC254" s="161"/>
      <c r="BD254" s="161"/>
      <c r="BE254" s="161"/>
      <c r="BF254" s="161"/>
      <c r="BG254" s="161"/>
      <c r="BH254" s="161"/>
      <c r="BI254" s="162"/>
      <c r="BJ254" s="3"/>
      <c r="BK254" s="3"/>
    </row>
    <row r="255" spans="1:63" ht="15" customHeight="1">
      <c r="A255" s="3"/>
      <c r="B255" s="160"/>
      <c r="C255" s="161"/>
      <c r="D255" s="161"/>
      <c r="E255" s="161"/>
      <c r="F255" s="161"/>
      <c r="G255" s="161"/>
      <c r="H255" s="161"/>
      <c r="I255" s="161"/>
      <c r="J255" s="161"/>
      <c r="K255" s="161"/>
      <c r="L255" s="161"/>
      <c r="M255" s="161"/>
      <c r="N255" s="161"/>
      <c r="O255" s="161"/>
      <c r="P255" s="161"/>
      <c r="Q255" s="161"/>
      <c r="R255" s="161"/>
      <c r="S255" s="161"/>
      <c r="T255" s="161"/>
      <c r="U255" s="161"/>
      <c r="V255" s="161"/>
      <c r="W255" s="161"/>
      <c r="X255" s="161"/>
      <c r="Y255" s="161"/>
      <c r="Z255" s="161"/>
      <c r="AA255" s="161"/>
      <c r="AB255" s="161"/>
      <c r="AC255" s="161"/>
      <c r="AD255" s="161"/>
      <c r="AE255" s="161"/>
      <c r="AF255" s="161"/>
      <c r="AG255" s="161"/>
      <c r="AH255" s="161"/>
      <c r="AI255" s="161"/>
      <c r="AJ255" s="161"/>
      <c r="AK255" s="161"/>
      <c r="AL255" s="161"/>
      <c r="AM255" s="161"/>
      <c r="AN255" s="161"/>
      <c r="AO255" s="161"/>
      <c r="AP255" s="161"/>
      <c r="AQ255" s="161"/>
      <c r="AR255" s="161"/>
      <c r="AS255" s="161"/>
      <c r="AT255" s="161"/>
      <c r="AU255" s="161"/>
      <c r="AV255" s="161"/>
      <c r="AW255" s="161"/>
      <c r="AX255" s="161"/>
      <c r="AY255" s="161"/>
      <c r="AZ255" s="161"/>
      <c r="BA255" s="161"/>
      <c r="BB255" s="161"/>
      <c r="BC255" s="161"/>
      <c r="BD255" s="161"/>
      <c r="BE255" s="161"/>
      <c r="BF255" s="161"/>
      <c r="BG255" s="161"/>
      <c r="BH255" s="161"/>
      <c r="BI255" s="162"/>
      <c r="BJ255" s="3"/>
      <c r="BK255" s="3"/>
    </row>
    <row r="256" spans="1:63" ht="15.75" customHeight="1" thickBot="1">
      <c r="A256" s="3"/>
      <c r="B256" s="163"/>
      <c r="C256" s="164"/>
      <c r="D256" s="164"/>
      <c r="E256" s="164"/>
      <c r="F256" s="164"/>
      <c r="G256" s="164"/>
      <c r="H256" s="164"/>
      <c r="I256" s="164"/>
      <c r="J256" s="164"/>
      <c r="K256" s="164"/>
      <c r="L256" s="164"/>
      <c r="M256" s="164"/>
      <c r="N256" s="164"/>
      <c r="O256" s="164"/>
      <c r="P256" s="164"/>
      <c r="Q256" s="164"/>
      <c r="R256" s="164"/>
      <c r="S256" s="164"/>
      <c r="T256" s="164"/>
      <c r="U256" s="164"/>
      <c r="V256" s="164"/>
      <c r="W256" s="164"/>
      <c r="X256" s="164"/>
      <c r="Y256" s="164"/>
      <c r="Z256" s="164"/>
      <c r="AA256" s="164"/>
      <c r="AB256" s="164"/>
      <c r="AC256" s="164"/>
      <c r="AD256" s="164"/>
      <c r="AE256" s="164"/>
      <c r="AF256" s="164"/>
      <c r="AG256" s="164"/>
      <c r="AH256" s="164"/>
      <c r="AI256" s="164"/>
      <c r="AJ256" s="164"/>
      <c r="AK256" s="164"/>
      <c r="AL256" s="164"/>
      <c r="AM256" s="164"/>
      <c r="AN256" s="164"/>
      <c r="AO256" s="164"/>
      <c r="AP256" s="164"/>
      <c r="AQ256" s="164"/>
      <c r="AR256" s="164"/>
      <c r="AS256" s="164"/>
      <c r="AT256" s="164"/>
      <c r="AU256" s="164"/>
      <c r="AV256" s="164"/>
      <c r="AW256" s="164"/>
      <c r="AX256" s="164"/>
      <c r="AY256" s="164"/>
      <c r="AZ256" s="164"/>
      <c r="BA256" s="164"/>
      <c r="BB256" s="164"/>
      <c r="BC256" s="164"/>
      <c r="BD256" s="164"/>
      <c r="BE256" s="164"/>
      <c r="BF256" s="164"/>
      <c r="BG256" s="164"/>
      <c r="BH256" s="164"/>
      <c r="BI256" s="165"/>
      <c r="BJ256" s="3"/>
      <c r="BK256" s="3"/>
    </row>
    <row r="257" spans="1:65" ht="16.5" customHeight="1" thickTop="1" thickBot="1">
      <c r="A257" s="3"/>
      <c r="B257" s="146"/>
      <c r="C257" s="146"/>
      <c r="D257" s="146"/>
      <c r="E257" s="146"/>
      <c r="F257" s="146"/>
      <c r="G257" s="146"/>
      <c r="H257" s="146"/>
      <c r="I257" s="146"/>
      <c r="J257" s="146"/>
      <c r="K257" s="146"/>
      <c r="L257" s="146"/>
      <c r="M257" s="146"/>
      <c r="N257" s="146"/>
      <c r="O257" s="146"/>
      <c r="P257" s="146"/>
      <c r="Q257" s="146"/>
      <c r="R257" s="146"/>
      <c r="S257" s="146"/>
      <c r="T257" s="146"/>
      <c r="U257" s="146"/>
      <c r="V257" s="146"/>
      <c r="W257" s="146"/>
      <c r="X257" s="146"/>
      <c r="Y257" s="146"/>
      <c r="Z257" s="146"/>
      <c r="AA257" s="146"/>
      <c r="AB257" s="146"/>
      <c r="AC257" s="146"/>
      <c r="AD257" s="146"/>
      <c r="AE257" s="146"/>
      <c r="AF257" s="146"/>
      <c r="AG257" s="146"/>
      <c r="AH257" s="146"/>
      <c r="AI257" s="146"/>
      <c r="AJ257" s="146"/>
      <c r="AK257" s="146"/>
      <c r="AL257" s="146"/>
      <c r="AM257" s="146"/>
      <c r="AN257" s="146"/>
      <c r="AO257" s="146"/>
      <c r="AP257" s="146"/>
      <c r="AQ257" s="146"/>
      <c r="AR257" s="146"/>
      <c r="AS257" s="146"/>
      <c r="AT257" s="146"/>
      <c r="AU257" s="146"/>
      <c r="AV257" s="146"/>
      <c r="AW257" s="146"/>
      <c r="AX257" s="146"/>
      <c r="AY257" s="146"/>
      <c r="AZ257" s="146"/>
      <c r="BA257" s="146"/>
      <c r="BB257" s="146"/>
      <c r="BC257" s="146"/>
      <c r="BD257" s="146"/>
      <c r="BE257" s="146"/>
      <c r="BF257" s="146"/>
      <c r="BG257" s="146"/>
      <c r="BH257" s="146"/>
      <c r="BI257" s="146"/>
      <c r="BJ257" s="3"/>
      <c r="BK257" s="3"/>
    </row>
    <row r="258" spans="1:65" ht="16.5" customHeight="1" thickTop="1" thickBot="1">
      <c r="A258" s="3"/>
      <c r="B258" s="146"/>
      <c r="C258" s="146"/>
      <c r="D258" s="146"/>
      <c r="E258" s="146"/>
      <c r="F258" s="146"/>
      <c r="G258" s="146"/>
      <c r="H258" s="146"/>
      <c r="I258" s="146"/>
      <c r="J258" s="146"/>
      <c r="K258" s="146"/>
      <c r="L258" s="146"/>
      <c r="M258" s="146"/>
      <c r="N258" s="146"/>
      <c r="O258" s="146"/>
      <c r="P258" s="146"/>
      <c r="Q258" s="146"/>
      <c r="R258" s="146"/>
      <c r="S258" s="146"/>
      <c r="T258" s="146"/>
      <c r="U258" s="146"/>
      <c r="V258" s="146"/>
      <c r="W258" s="146"/>
      <c r="X258" s="146"/>
      <c r="Y258" s="146"/>
      <c r="Z258" s="146"/>
      <c r="AA258" s="146"/>
      <c r="AB258" s="146"/>
      <c r="AC258" s="146"/>
      <c r="AD258" s="146"/>
      <c r="AE258" s="146"/>
      <c r="AF258" s="146"/>
      <c r="AG258" s="146"/>
      <c r="AH258" s="146"/>
      <c r="AI258" s="146"/>
      <c r="AJ258" s="146"/>
      <c r="AK258" s="146"/>
      <c r="AL258" s="146"/>
      <c r="AM258" s="146"/>
      <c r="AN258" s="146"/>
      <c r="AO258" s="146"/>
      <c r="AP258" s="146"/>
      <c r="AQ258" s="146"/>
      <c r="AR258" s="146"/>
      <c r="AS258" s="146"/>
      <c r="AT258" s="146"/>
      <c r="AU258" s="146"/>
      <c r="AV258" s="146"/>
      <c r="AW258" s="146"/>
      <c r="AX258" s="146"/>
      <c r="AY258" s="146"/>
      <c r="AZ258" s="146"/>
      <c r="BA258" s="146"/>
      <c r="BB258" s="146"/>
      <c r="BC258" s="146"/>
      <c r="BD258" s="146"/>
      <c r="BE258" s="146"/>
      <c r="BF258" s="146"/>
      <c r="BG258" s="146"/>
      <c r="BH258" s="146"/>
      <c r="BI258" s="146"/>
      <c r="BJ258" s="3"/>
      <c r="BK258" s="3"/>
    </row>
    <row r="259" spans="1:65" ht="51.75" customHeight="1" thickTop="1" thickBot="1">
      <c r="A259" s="3"/>
      <c r="B259" s="166" t="s">
        <v>188</v>
      </c>
      <c r="C259" s="167"/>
      <c r="D259" s="168"/>
      <c r="E259" s="166" t="s">
        <v>189</v>
      </c>
      <c r="F259" s="167"/>
      <c r="G259" s="168"/>
      <c r="H259" s="155" t="s">
        <v>194</v>
      </c>
      <c r="I259" s="155"/>
      <c r="J259" s="155"/>
      <c r="K259" s="166" t="s">
        <v>190</v>
      </c>
      <c r="L259" s="167"/>
      <c r="M259" s="168"/>
      <c r="N259" s="166" t="s">
        <v>294</v>
      </c>
      <c r="O259" s="167"/>
      <c r="P259" s="168"/>
      <c r="Q259" s="155" t="s">
        <v>92</v>
      </c>
      <c r="R259" s="155"/>
      <c r="S259" s="155"/>
      <c r="T259" s="155" t="s">
        <v>93</v>
      </c>
      <c r="U259" s="155"/>
      <c r="V259" s="155"/>
      <c r="W259" s="155" t="s">
        <v>161</v>
      </c>
      <c r="X259" s="155"/>
      <c r="Y259" s="155"/>
      <c r="Z259" s="155" t="s">
        <v>192</v>
      </c>
      <c r="AA259" s="155"/>
      <c r="AB259" s="155"/>
      <c r="AC259" s="155" t="s">
        <v>64</v>
      </c>
      <c r="AD259" s="155"/>
      <c r="AE259" s="155"/>
      <c r="AF259" s="155" t="s">
        <v>157</v>
      </c>
      <c r="AG259" s="155"/>
      <c r="AH259" s="155"/>
      <c r="AI259" s="155" t="s">
        <v>193</v>
      </c>
      <c r="AJ259" s="155"/>
      <c r="AK259" s="155"/>
      <c r="AL259" s="155" t="s">
        <v>156</v>
      </c>
      <c r="AM259" s="155"/>
      <c r="AN259" s="155"/>
      <c r="AO259" s="155" t="s">
        <v>167</v>
      </c>
      <c r="AP259" s="155"/>
      <c r="AQ259" s="155"/>
      <c r="AR259" s="155" t="s">
        <v>132</v>
      </c>
      <c r="AS259" s="155"/>
      <c r="AT259" s="155"/>
      <c r="AU259" s="155" t="s">
        <v>195</v>
      </c>
      <c r="AV259" s="155"/>
      <c r="AW259" s="155"/>
      <c r="AX259" s="155" t="s">
        <v>125</v>
      </c>
      <c r="AY259" s="155"/>
      <c r="AZ259" s="155"/>
      <c r="BA259" s="155" t="s">
        <v>161</v>
      </c>
      <c r="BB259" s="155"/>
      <c r="BC259" s="155"/>
      <c r="BD259" s="155" t="s">
        <v>196</v>
      </c>
      <c r="BE259" s="155"/>
      <c r="BF259" s="155"/>
      <c r="BG259" s="156" t="s">
        <v>197</v>
      </c>
      <c r="BH259" s="156"/>
      <c r="BI259" s="156"/>
      <c r="BJ259" s="3"/>
      <c r="BK259" s="3"/>
    </row>
    <row r="260" spans="1:65" ht="15" customHeight="1" thickTop="1" thickBot="1">
      <c r="A260" s="4"/>
      <c r="B260" s="145"/>
      <c r="C260" s="145"/>
      <c r="D260" s="145"/>
      <c r="E260" s="145"/>
      <c r="F260" s="145"/>
      <c r="G260" s="145"/>
      <c r="H260" s="145"/>
      <c r="I260" s="145"/>
      <c r="J260" s="145"/>
      <c r="K260" s="145"/>
      <c r="L260" s="145"/>
      <c r="M260" s="145"/>
      <c r="N260" s="145"/>
      <c r="O260" s="145"/>
      <c r="P260" s="145"/>
      <c r="Q260" s="145"/>
      <c r="R260" s="145"/>
      <c r="S260" s="145"/>
      <c r="T260" s="145"/>
      <c r="U260" s="145"/>
      <c r="V260" s="145"/>
      <c r="W260" s="145"/>
      <c r="X260" s="145"/>
      <c r="Y260" s="145"/>
      <c r="Z260" s="145"/>
      <c r="AA260" s="145"/>
      <c r="AB260" s="145"/>
      <c r="AC260" s="145"/>
      <c r="AD260" s="145"/>
      <c r="AE260" s="145"/>
      <c r="AF260" s="145">
        <v>4.5</v>
      </c>
      <c r="AG260" s="145"/>
      <c r="AH260" s="145"/>
      <c r="AI260" s="145"/>
      <c r="AJ260" s="145"/>
      <c r="AK260" s="145"/>
      <c r="AL260" s="145">
        <v>1.75</v>
      </c>
      <c r="AM260" s="145"/>
      <c r="AN260" s="145"/>
      <c r="AO260" s="145"/>
      <c r="AP260" s="145"/>
      <c r="AQ260" s="145"/>
      <c r="AR260" s="145"/>
      <c r="AS260" s="145"/>
      <c r="AT260" s="145"/>
      <c r="AU260" s="145"/>
      <c r="AV260" s="145"/>
      <c r="AW260" s="145"/>
      <c r="AX260" s="145"/>
      <c r="AY260" s="145"/>
      <c r="AZ260" s="145"/>
      <c r="BA260" s="86"/>
      <c r="BB260" s="147"/>
      <c r="BC260" s="148"/>
      <c r="BD260" s="145">
        <v>17.75</v>
      </c>
      <c r="BE260" s="145"/>
      <c r="BF260" s="145"/>
      <c r="BG260" s="145">
        <f>SUM(B260:BF263)</f>
        <v>24</v>
      </c>
      <c r="BH260" s="145"/>
      <c r="BI260" s="145"/>
      <c r="BJ260" s="3"/>
      <c r="BK260" s="3"/>
    </row>
    <row r="261" spans="1:65" ht="15" customHeight="1" thickTop="1" thickBot="1">
      <c r="A261" s="4"/>
      <c r="B261" s="145"/>
      <c r="C261" s="145"/>
      <c r="D261" s="145"/>
      <c r="E261" s="145"/>
      <c r="F261" s="145"/>
      <c r="G261" s="145"/>
      <c r="H261" s="145"/>
      <c r="I261" s="145"/>
      <c r="J261" s="145"/>
      <c r="K261" s="145"/>
      <c r="L261" s="145"/>
      <c r="M261" s="145"/>
      <c r="N261" s="145"/>
      <c r="O261" s="145"/>
      <c r="P261" s="145"/>
      <c r="Q261" s="145"/>
      <c r="R261" s="145"/>
      <c r="S261" s="145"/>
      <c r="T261" s="145"/>
      <c r="U261" s="145"/>
      <c r="V261" s="145"/>
      <c r="W261" s="145"/>
      <c r="X261" s="145"/>
      <c r="Y261" s="145"/>
      <c r="Z261" s="145"/>
      <c r="AA261" s="145"/>
      <c r="AB261" s="145"/>
      <c r="AC261" s="145"/>
      <c r="AD261" s="145"/>
      <c r="AE261" s="145"/>
      <c r="AF261" s="145"/>
      <c r="AG261" s="145"/>
      <c r="AH261" s="145"/>
      <c r="AI261" s="145"/>
      <c r="AJ261" s="145"/>
      <c r="AK261" s="145"/>
      <c r="AL261" s="145"/>
      <c r="AM261" s="145"/>
      <c r="AN261" s="145"/>
      <c r="AO261" s="145"/>
      <c r="AP261" s="145"/>
      <c r="AQ261" s="145"/>
      <c r="AR261" s="145"/>
      <c r="AS261" s="145"/>
      <c r="AT261" s="145"/>
      <c r="AU261" s="145"/>
      <c r="AV261" s="145"/>
      <c r="AW261" s="145"/>
      <c r="AX261" s="145"/>
      <c r="AY261" s="145"/>
      <c r="AZ261" s="145"/>
      <c r="BA261" s="149"/>
      <c r="BB261" s="150"/>
      <c r="BC261" s="151"/>
      <c r="BD261" s="145"/>
      <c r="BE261" s="145"/>
      <c r="BF261" s="145"/>
      <c r="BG261" s="145"/>
      <c r="BH261" s="145"/>
      <c r="BI261" s="145"/>
      <c r="BJ261" s="3"/>
      <c r="BK261" s="3"/>
    </row>
    <row r="262" spans="1:65" ht="15" customHeight="1" thickTop="1" thickBot="1">
      <c r="A262" s="4"/>
      <c r="B262" s="145"/>
      <c r="C262" s="145"/>
      <c r="D262" s="145"/>
      <c r="E262" s="145"/>
      <c r="F262" s="145"/>
      <c r="G262" s="145"/>
      <c r="H262" s="145"/>
      <c r="I262" s="145"/>
      <c r="J262" s="145"/>
      <c r="K262" s="145"/>
      <c r="L262" s="145"/>
      <c r="M262" s="145"/>
      <c r="N262" s="145"/>
      <c r="O262" s="145"/>
      <c r="P262" s="145"/>
      <c r="Q262" s="145"/>
      <c r="R262" s="145"/>
      <c r="S262" s="145"/>
      <c r="T262" s="145"/>
      <c r="U262" s="145"/>
      <c r="V262" s="145"/>
      <c r="W262" s="145"/>
      <c r="X262" s="145"/>
      <c r="Y262" s="145"/>
      <c r="Z262" s="145"/>
      <c r="AA262" s="145"/>
      <c r="AB262" s="145"/>
      <c r="AC262" s="145"/>
      <c r="AD262" s="145"/>
      <c r="AE262" s="145"/>
      <c r="AF262" s="145"/>
      <c r="AG262" s="145"/>
      <c r="AH262" s="145"/>
      <c r="AI262" s="145"/>
      <c r="AJ262" s="145"/>
      <c r="AK262" s="145"/>
      <c r="AL262" s="145"/>
      <c r="AM262" s="145"/>
      <c r="AN262" s="145"/>
      <c r="AO262" s="145"/>
      <c r="AP262" s="145"/>
      <c r="AQ262" s="145"/>
      <c r="AR262" s="145"/>
      <c r="AS262" s="145"/>
      <c r="AT262" s="145"/>
      <c r="AU262" s="145"/>
      <c r="AV262" s="145"/>
      <c r="AW262" s="145"/>
      <c r="AX262" s="145"/>
      <c r="AY262" s="145"/>
      <c r="AZ262" s="145"/>
      <c r="BA262" s="149"/>
      <c r="BB262" s="150"/>
      <c r="BC262" s="151"/>
      <c r="BD262" s="145"/>
      <c r="BE262" s="145"/>
      <c r="BF262" s="145"/>
      <c r="BG262" s="145"/>
      <c r="BH262" s="145"/>
      <c r="BI262" s="145"/>
      <c r="BJ262" s="3"/>
      <c r="BK262" s="3"/>
    </row>
    <row r="263" spans="1:65" ht="15" customHeight="1" thickTop="1" thickBot="1">
      <c r="A263" s="4"/>
      <c r="B263" s="145"/>
      <c r="C263" s="145"/>
      <c r="D263" s="145"/>
      <c r="E263" s="145"/>
      <c r="F263" s="145"/>
      <c r="G263" s="145"/>
      <c r="H263" s="145"/>
      <c r="I263" s="145"/>
      <c r="J263" s="145"/>
      <c r="K263" s="145"/>
      <c r="L263" s="145"/>
      <c r="M263" s="145"/>
      <c r="N263" s="145"/>
      <c r="O263" s="145"/>
      <c r="P263" s="145"/>
      <c r="Q263" s="145"/>
      <c r="R263" s="145"/>
      <c r="S263" s="145"/>
      <c r="T263" s="145"/>
      <c r="U263" s="145"/>
      <c r="V263" s="145"/>
      <c r="W263" s="145"/>
      <c r="X263" s="145"/>
      <c r="Y263" s="145"/>
      <c r="Z263" s="145"/>
      <c r="AA263" s="145"/>
      <c r="AB263" s="145"/>
      <c r="AC263" s="145"/>
      <c r="AD263" s="145"/>
      <c r="AE263" s="145"/>
      <c r="AF263" s="145"/>
      <c r="AG263" s="145"/>
      <c r="AH263" s="145"/>
      <c r="AI263" s="145"/>
      <c r="AJ263" s="145"/>
      <c r="AK263" s="145"/>
      <c r="AL263" s="145"/>
      <c r="AM263" s="145"/>
      <c r="AN263" s="145"/>
      <c r="AO263" s="145"/>
      <c r="AP263" s="145"/>
      <c r="AQ263" s="145"/>
      <c r="AR263" s="145"/>
      <c r="AS263" s="145"/>
      <c r="AT263" s="145"/>
      <c r="AU263" s="145"/>
      <c r="AV263" s="145"/>
      <c r="AW263" s="145"/>
      <c r="AX263" s="145"/>
      <c r="AY263" s="145"/>
      <c r="AZ263" s="145"/>
      <c r="BA263" s="152"/>
      <c r="BB263" s="153"/>
      <c r="BC263" s="154"/>
      <c r="BD263" s="145"/>
      <c r="BE263" s="145"/>
      <c r="BF263" s="145"/>
      <c r="BG263" s="145"/>
      <c r="BH263" s="145"/>
      <c r="BI263" s="145"/>
      <c r="BJ263" s="3"/>
      <c r="BK263" s="3"/>
      <c r="BM263" t="s">
        <v>198</v>
      </c>
    </row>
    <row r="264" spans="1:65" ht="15.75" customHeight="1" thickTop="1" thickBot="1">
      <c r="B264" s="25"/>
      <c r="C264" s="26"/>
      <c r="D264" s="26"/>
      <c r="E264" s="26"/>
      <c r="F264" s="26"/>
      <c r="G264" s="26"/>
      <c r="H264" s="26"/>
      <c r="I264" s="26"/>
      <c r="J264" s="26"/>
      <c r="K264" s="26"/>
      <c r="L264" s="26"/>
      <c r="M264" s="26"/>
      <c r="N264" s="26"/>
      <c r="O264" s="26"/>
      <c r="P264" s="26"/>
      <c r="Q264" s="26"/>
      <c r="R264" s="26"/>
      <c r="S264" s="26"/>
      <c r="T264" s="26"/>
      <c r="U264" s="26"/>
      <c r="V264" s="26"/>
      <c r="W264" s="26"/>
      <c r="X264" s="26"/>
      <c r="Y264" s="26"/>
      <c r="Z264" s="26"/>
      <c r="AA264" s="26"/>
      <c r="AB264" s="31"/>
      <c r="AC264" s="18" t="s">
        <v>95</v>
      </c>
      <c r="AD264" s="18"/>
      <c r="AE264" s="18"/>
      <c r="AF264" s="18"/>
      <c r="AG264" s="18"/>
      <c r="AH264" s="18"/>
      <c r="AI264" s="18"/>
      <c r="AJ264" s="18"/>
      <c r="AK264" s="18"/>
      <c r="AL264" s="18"/>
      <c r="AM264" s="18"/>
      <c r="AN264" s="18"/>
      <c r="AO264" s="18"/>
      <c r="AP264" s="18"/>
      <c r="AQ264" s="18"/>
      <c r="AR264" s="18"/>
      <c r="AS264" s="18"/>
      <c r="AT264" s="18" t="s">
        <v>96</v>
      </c>
      <c r="AU264" s="18"/>
      <c r="AV264" s="18"/>
      <c r="AW264" s="18"/>
      <c r="AX264" s="18"/>
      <c r="AY264" s="18"/>
      <c r="AZ264" s="18"/>
      <c r="BA264" s="18"/>
      <c r="BB264" s="18"/>
      <c r="BC264" s="18"/>
      <c r="BD264" s="18"/>
      <c r="BE264" s="18"/>
      <c r="BF264" s="18"/>
      <c r="BG264" s="18"/>
      <c r="BH264" s="18"/>
      <c r="BI264" s="18"/>
    </row>
    <row r="265" spans="1:65" ht="15" customHeight="1" thickTop="1" thickBot="1">
      <c r="B265" s="27"/>
      <c r="C265" s="28"/>
      <c r="D265" s="28"/>
      <c r="E265" s="28"/>
      <c r="F265" s="28"/>
      <c r="G265" s="28"/>
      <c r="H265" s="28"/>
      <c r="I265" s="28"/>
      <c r="J265" s="28"/>
      <c r="K265" s="28"/>
      <c r="L265" s="28"/>
      <c r="M265" s="28"/>
      <c r="N265" s="28"/>
      <c r="O265" s="28"/>
      <c r="P265" s="28"/>
      <c r="Q265" s="28"/>
      <c r="R265" s="28"/>
      <c r="S265" s="28"/>
      <c r="T265" s="28"/>
      <c r="U265" s="28"/>
      <c r="V265" s="28"/>
      <c r="W265" s="28"/>
      <c r="X265" s="28"/>
      <c r="Y265" s="28"/>
      <c r="Z265" s="28"/>
      <c r="AA265" s="28"/>
      <c r="AB265" s="32"/>
      <c r="AC265" s="36"/>
      <c r="AD265" s="36"/>
      <c r="AE265" s="36"/>
      <c r="AF265" s="36"/>
      <c r="AG265" s="36"/>
      <c r="AH265" s="36"/>
      <c r="AI265" s="36"/>
      <c r="AJ265" s="36"/>
      <c r="AK265" s="36"/>
      <c r="AL265" s="36"/>
      <c r="AM265" s="36"/>
      <c r="AN265" s="36"/>
      <c r="AO265" s="36"/>
      <c r="AP265" s="36"/>
      <c r="AQ265" s="36"/>
      <c r="AR265" s="36"/>
      <c r="AS265" s="36"/>
      <c r="AT265" s="36"/>
      <c r="AU265" s="36"/>
      <c r="AV265" s="36"/>
      <c r="AW265" s="36"/>
      <c r="AX265" s="36"/>
      <c r="AY265" s="36"/>
      <c r="AZ265" s="36"/>
      <c r="BA265" s="36"/>
      <c r="BB265" s="36"/>
      <c r="BC265" s="36"/>
      <c r="BD265" s="36"/>
      <c r="BE265" s="36"/>
      <c r="BF265" s="36"/>
      <c r="BG265" s="36"/>
      <c r="BH265" s="36"/>
      <c r="BI265" s="36"/>
    </row>
    <row r="266" spans="1:65" ht="15" customHeight="1" thickTop="1" thickBot="1">
      <c r="B266" s="27"/>
      <c r="C266" s="28"/>
      <c r="D266" s="28"/>
      <c r="E266" s="28"/>
      <c r="F266" s="28"/>
      <c r="G266" s="28"/>
      <c r="H266" s="28"/>
      <c r="I266" s="28"/>
      <c r="J266" s="28"/>
      <c r="K266" s="28"/>
      <c r="L266" s="28"/>
      <c r="M266" s="28"/>
      <c r="N266" s="28"/>
      <c r="O266" s="28"/>
      <c r="P266" s="28"/>
      <c r="Q266" s="28"/>
      <c r="R266" s="28"/>
      <c r="S266" s="28"/>
      <c r="T266" s="28"/>
      <c r="U266" s="28"/>
      <c r="V266" s="28"/>
      <c r="W266" s="28"/>
      <c r="X266" s="28"/>
      <c r="Y266" s="28"/>
      <c r="Z266" s="28"/>
      <c r="AA266" s="28"/>
      <c r="AB266" s="32"/>
      <c r="AC266" s="36"/>
      <c r="AD266" s="36"/>
      <c r="AE266" s="36"/>
      <c r="AF266" s="36"/>
      <c r="AG266" s="36"/>
      <c r="AH266" s="36"/>
      <c r="AI266" s="36"/>
      <c r="AJ266" s="36"/>
      <c r="AK266" s="36"/>
      <c r="AL266" s="36"/>
      <c r="AM266" s="36"/>
      <c r="AN266" s="36"/>
      <c r="AO266" s="36"/>
      <c r="AP266" s="36"/>
      <c r="AQ266" s="36"/>
      <c r="AR266" s="36"/>
      <c r="AS266" s="36"/>
      <c r="AT266" s="36"/>
      <c r="AU266" s="36"/>
      <c r="AV266" s="36"/>
      <c r="AW266" s="36"/>
      <c r="AX266" s="36"/>
      <c r="AY266" s="36"/>
      <c r="AZ266" s="36"/>
      <c r="BA266" s="36"/>
      <c r="BB266" s="36"/>
      <c r="BC266" s="36"/>
      <c r="BD266" s="36"/>
      <c r="BE266" s="36"/>
      <c r="BF266" s="36"/>
      <c r="BG266" s="36"/>
      <c r="BH266" s="36"/>
      <c r="BI266" s="36"/>
    </row>
    <row r="267" spans="1:65" ht="15.75" customHeight="1" thickTop="1" thickBot="1">
      <c r="B267" s="29"/>
      <c r="C267" s="30"/>
      <c r="D267" s="30"/>
      <c r="E267" s="30"/>
      <c r="F267" s="30"/>
      <c r="G267" s="30"/>
      <c r="H267" s="30"/>
      <c r="I267" s="30"/>
      <c r="J267" s="30"/>
      <c r="K267" s="30"/>
      <c r="L267" s="30"/>
      <c r="M267" s="30"/>
      <c r="N267" s="30"/>
      <c r="O267" s="30"/>
      <c r="P267" s="30"/>
      <c r="Q267" s="30"/>
      <c r="R267" s="30"/>
      <c r="S267" s="30"/>
      <c r="T267" s="30"/>
      <c r="U267" s="30"/>
      <c r="V267" s="30"/>
      <c r="W267" s="30"/>
      <c r="X267" s="30"/>
      <c r="Y267" s="30"/>
      <c r="Z267" s="30"/>
      <c r="AA267" s="30"/>
      <c r="AB267" s="33"/>
      <c r="AC267" s="36"/>
      <c r="AD267" s="36"/>
      <c r="AE267" s="36"/>
      <c r="AF267" s="36"/>
      <c r="AG267" s="36"/>
      <c r="AH267" s="36"/>
      <c r="AI267" s="36"/>
      <c r="AJ267" s="36"/>
      <c r="AK267" s="36"/>
      <c r="AL267" s="36"/>
      <c r="AM267" s="36"/>
      <c r="AN267" s="36"/>
      <c r="AO267" s="36"/>
      <c r="AP267" s="36"/>
      <c r="AQ267" s="36"/>
      <c r="AR267" s="36"/>
      <c r="AS267" s="36"/>
      <c r="AT267" s="36"/>
      <c r="AU267" s="36"/>
      <c r="AV267" s="36"/>
      <c r="AW267" s="36"/>
      <c r="AX267" s="36"/>
      <c r="AY267" s="36"/>
      <c r="AZ267" s="36"/>
      <c r="BA267" s="36"/>
      <c r="BB267" s="36"/>
      <c r="BC267" s="36"/>
      <c r="BD267" s="36"/>
      <c r="BE267" s="36"/>
      <c r="BF267" s="36"/>
      <c r="BG267" s="36"/>
      <c r="BH267" s="36"/>
      <c r="BI267" s="36"/>
    </row>
    <row r="268" spans="1:65" ht="16.5" customHeight="1" thickTop="1" thickBot="1">
      <c r="B268" s="146"/>
      <c r="C268" s="146"/>
      <c r="D268" s="146"/>
      <c r="E268" s="146"/>
      <c r="F268" s="146"/>
      <c r="G268" s="146"/>
      <c r="H268" s="146"/>
      <c r="I268" s="146"/>
      <c r="J268" s="146"/>
      <c r="K268" s="146"/>
      <c r="L268" s="146"/>
      <c r="M268" s="146"/>
      <c r="N268" s="146"/>
      <c r="O268" s="146"/>
      <c r="P268" s="146"/>
      <c r="Q268" s="146"/>
      <c r="R268" s="146"/>
      <c r="S268" s="146"/>
      <c r="T268" s="146"/>
      <c r="U268" s="146"/>
      <c r="V268" s="146"/>
      <c r="W268" s="146"/>
      <c r="X268" s="146"/>
      <c r="Y268" s="146"/>
      <c r="Z268" s="146"/>
      <c r="AA268" s="146"/>
      <c r="AB268" s="146"/>
      <c r="AC268" s="146"/>
      <c r="AD268" s="146"/>
      <c r="AE268" s="146"/>
      <c r="AF268" s="146"/>
      <c r="AG268" s="146"/>
      <c r="AH268" s="146"/>
      <c r="AI268" s="146"/>
      <c r="AJ268" s="146"/>
      <c r="AK268" s="146"/>
      <c r="AL268" s="146"/>
      <c r="AM268" s="146"/>
      <c r="AN268" s="146"/>
      <c r="AO268" s="146"/>
      <c r="AP268" s="146"/>
      <c r="AQ268" s="146"/>
      <c r="AR268" s="146"/>
      <c r="AS268" s="146"/>
      <c r="AT268" s="146"/>
      <c r="AU268" s="146"/>
      <c r="AV268" s="146"/>
      <c r="AW268" s="146"/>
      <c r="AX268" s="146"/>
      <c r="AY268" s="146"/>
      <c r="AZ268" s="146"/>
      <c r="BA268" s="146"/>
      <c r="BB268" s="146"/>
      <c r="BC268" s="146"/>
      <c r="BD268" s="146"/>
      <c r="BE268" s="146"/>
      <c r="BF268" s="146"/>
      <c r="BG268" s="146"/>
      <c r="BH268" s="146"/>
      <c r="BI268" s="146"/>
    </row>
    <row r="269" spans="1:65" ht="16.5" customHeight="1" thickTop="1" thickBot="1">
      <c r="B269" s="146"/>
      <c r="C269" s="146"/>
      <c r="D269" s="146"/>
      <c r="E269" s="146"/>
      <c r="F269" s="146"/>
      <c r="G269" s="146"/>
      <c r="H269" s="146"/>
      <c r="I269" s="146"/>
      <c r="J269" s="146"/>
      <c r="K269" s="146"/>
      <c r="L269" s="146"/>
      <c r="M269" s="146"/>
      <c r="N269" s="146"/>
      <c r="O269" s="146"/>
      <c r="P269" s="146"/>
      <c r="Q269" s="146"/>
      <c r="R269" s="146"/>
      <c r="S269" s="146"/>
      <c r="T269" s="146"/>
      <c r="U269" s="146"/>
      <c r="V269" s="146"/>
      <c r="W269" s="146"/>
      <c r="X269" s="146"/>
      <c r="Y269" s="146"/>
      <c r="Z269" s="146"/>
      <c r="AA269" s="146"/>
      <c r="AB269" s="146"/>
      <c r="AC269" s="146"/>
      <c r="AD269" s="146"/>
      <c r="AE269" s="146"/>
      <c r="AF269" s="146"/>
      <c r="AG269" s="146"/>
      <c r="AH269" s="146"/>
      <c r="AI269" s="146"/>
      <c r="AJ269" s="146"/>
      <c r="AK269" s="146"/>
      <c r="AL269" s="146"/>
      <c r="AM269" s="146"/>
      <c r="AN269" s="146"/>
      <c r="AO269" s="146"/>
      <c r="AP269" s="146"/>
      <c r="AQ269" s="146"/>
      <c r="AR269" s="146"/>
      <c r="AS269" s="146"/>
      <c r="AT269" s="146"/>
      <c r="AU269" s="146"/>
      <c r="AV269" s="146"/>
      <c r="AW269" s="146"/>
      <c r="AX269" s="146"/>
      <c r="AY269" s="146"/>
      <c r="AZ269" s="146"/>
      <c r="BA269" s="146"/>
      <c r="BB269" s="146"/>
      <c r="BC269" s="146"/>
      <c r="BD269" s="146"/>
      <c r="BE269" s="146"/>
      <c r="BF269" s="146"/>
      <c r="BG269" s="146"/>
      <c r="BH269" s="146"/>
      <c r="BI269" s="146"/>
    </row>
    <row r="270" spans="1:65" ht="15" customHeight="1" thickTop="1" thickBot="1">
      <c r="B270" s="125" t="s">
        <v>97</v>
      </c>
      <c r="C270" s="125"/>
      <c r="D270" s="125"/>
      <c r="E270" s="125" t="s">
        <v>98</v>
      </c>
      <c r="F270" s="125"/>
      <c r="G270" s="125"/>
      <c r="H270" s="125" t="s">
        <v>99</v>
      </c>
      <c r="I270" s="125"/>
      <c r="J270" s="125"/>
      <c r="K270" s="125" t="s">
        <v>100</v>
      </c>
      <c r="L270" s="125"/>
      <c r="M270" s="125"/>
      <c r="N270" s="125"/>
      <c r="O270" s="125"/>
      <c r="P270" s="125"/>
      <c r="Q270" s="125" t="s">
        <v>101</v>
      </c>
      <c r="R270" s="125"/>
      <c r="S270" s="125"/>
      <c r="T270" s="125"/>
      <c r="U270" s="125"/>
      <c r="V270" s="125"/>
      <c r="W270" s="125"/>
      <c r="X270" s="125"/>
      <c r="Y270" s="125"/>
      <c r="Z270" s="136" t="s">
        <v>102</v>
      </c>
      <c r="AA270" s="137"/>
      <c r="AB270" s="138"/>
      <c r="AC270" s="127" t="s">
        <v>103</v>
      </c>
      <c r="AD270" s="128"/>
      <c r="AE270" s="128"/>
      <c r="AF270" s="128"/>
      <c r="AG270" s="129"/>
      <c r="AH270" s="125" t="s">
        <v>104</v>
      </c>
      <c r="AI270" s="125"/>
      <c r="AJ270" s="125"/>
      <c r="AK270" s="125" t="s">
        <v>169</v>
      </c>
      <c r="AL270" s="125"/>
      <c r="AM270" s="125"/>
      <c r="AN270" s="125" t="s">
        <v>105</v>
      </c>
      <c r="AO270" s="125"/>
      <c r="AP270" s="125"/>
      <c r="AQ270" s="125" t="s">
        <v>106</v>
      </c>
      <c r="AR270" s="125"/>
      <c r="AS270" s="125"/>
      <c r="AT270" s="126" t="s">
        <v>107</v>
      </c>
      <c r="AU270" s="126"/>
      <c r="AV270" s="126"/>
      <c r="AW270" s="125" t="s">
        <v>108</v>
      </c>
      <c r="AX270" s="125"/>
      <c r="AY270" s="125"/>
      <c r="AZ270" s="125" t="s">
        <v>199</v>
      </c>
      <c r="BA270" s="125"/>
      <c r="BB270" s="125"/>
      <c r="BC270" s="125"/>
      <c r="BD270" s="125"/>
      <c r="BE270" s="125"/>
      <c r="BF270" s="126" t="s">
        <v>200</v>
      </c>
      <c r="BG270" s="126"/>
      <c r="BH270" s="126"/>
      <c r="BI270" s="126"/>
    </row>
    <row r="271" spans="1:65" ht="15" customHeight="1" thickTop="1" thickBot="1">
      <c r="B271" s="125"/>
      <c r="C271" s="125"/>
      <c r="D271" s="125"/>
      <c r="E271" s="125"/>
      <c r="F271" s="125"/>
      <c r="G271" s="125"/>
      <c r="H271" s="125"/>
      <c r="I271" s="125"/>
      <c r="J271" s="125"/>
      <c r="K271" s="125"/>
      <c r="L271" s="125"/>
      <c r="M271" s="125"/>
      <c r="N271" s="125"/>
      <c r="O271" s="125"/>
      <c r="P271" s="125"/>
      <c r="Q271" s="125"/>
      <c r="R271" s="125"/>
      <c r="S271" s="125"/>
      <c r="T271" s="125"/>
      <c r="U271" s="125"/>
      <c r="V271" s="125"/>
      <c r="W271" s="125"/>
      <c r="X271" s="125"/>
      <c r="Y271" s="125"/>
      <c r="Z271" s="139"/>
      <c r="AA271" s="140"/>
      <c r="AB271" s="141"/>
      <c r="AC271" s="130"/>
      <c r="AD271" s="131"/>
      <c r="AE271" s="131"/>
      <c r="AF271" s="131"/>
      <c r="AG271" s="132"/>
      <c r="AH271" s="125"/>
      <c r="AI271" s="125"/>
      <c r="AJ271" s="125"/>
      <c r="AK271" s="125"/>
      <c r="AL271" s="125"/>
      <c r="AM271" s="125"/>
      <c r="AN271" s="125"/>
      <c r="AO271" s="125"/>
      <c r="AP271" s="125"/>
      <c r="AQ271" s="125"/>
      <c r="AR271" s="125"/>
      <c r="AS271" s="125"/>
      <c r="AT271" s="126"/>
      <c r="AU271" s="126"/>
      <c r="AV271" s="126"/>
      <c r="AW271" s="125"/>
      <c r="AX271" s="125"/>
      <c r="AY271" s="125"/>
      <c r="AZ271" s="125"/>
      <c r="BA271" s="125"/>
      <c r="BB271" s="125"/>
      <c r="BC271" s="125"/>
      <c r="BD271" s="125"/>
      <c r="BE271" s="125"/>
      <c r="BF271" s="126"/>
      <c r="BG271" s="126"/>
      <c r="BH271" s="126"/>
      <c r="BI271" s="126"/>
    </row>
    <row r="272" spans="1:65" ht="15" customHeight="1" thickTop="1" thickBot="1">
      <c r="B272" s="125"/>
      <c r="C272" s="125"/>
      <c r="D272" s="125"/>
      <c r="E272" s="125"/>
      <c r="F272" s="125"/>
      <c r="G272" s="125"/>
      <c r="H272" s="125"/>
      <c r="I272" s="125"/>
      <c r="J272" s="125"/>
      <c r="K272" s="125"/>
      <c r="L272" s="125"/>
      <c r="M272" s="125"/>
      <c r="N272" s="125"/>
      <c r="O272" s="125"/>
      <c r="P272" s="125"/>
      <c r="Q272" s="125"/>
      <c r="R272" s="125"/>
      <c r="S272" s="125"/>
      <c r="T272" s="125"/>
      <c r="U272" s="125"/>
      <c r="V272" s="125"/>
      <c r="W272" s="125"/>
      <c r="X272" s="125"/>
      <c r="Y272" s="125"/>
      <c r="Z272" s="139"/>
      <c r="AA272" s="140"/>
      <c r="AB272" s="141"/>
      <c r="AC272" s="130"/>
      <c r="AD272" s="131"/>
      <c r="AE272" s="131"/>
      <c r="AF272" s="131"/>
      <c r="AG272" s="132"/>
      <c r="AH272" s="125"/>
      <c r="AI272" s="125"/>
      <c r="AJ272" s="125"/>
      <c r="AK272" s="125"/>
      <c r="AL272" s="125"/>
      <c r="AM272" s="125"/>
      <c r="AN272" s="125"/>
      <c r="AO272" s="125"/>
      <c r="AP272" s="125"/>
      <c r="AQ272" s="125"/>
      <c r="AR272" s="125"/>
      <c r="AS272" s="125"/>
      <c r="AT272" s="126"/>
      <c r="AU272" s="126"/>
      <c r="AV272" s="126"/>
      <c r="AW272" s="125"/>
      <c r="AX272" s="125"/>
      <c r="AY272" s="125"/>
      <c r="AZ272" s="125"/>
      <c r="BA272" s="125"/>
      <c r="BB272" s="125"/>
      <c r="BC272" s="125"/>
      <c r="BD272" s="125"/>
      <c r="BE272" s="125"/>
      <c r="BF272" s="126"/>
      <c r="BG272" s="126"/>
      <c r="BH272" s="126"/>
      <c r="BI272" s="126"/>
    </row>
    <row r="273" spans="2:61" ht="15" customHeight="1" thickTop="1" thickBot="1">
      <c r="B273" s="125"/>
      <c r="C273" s="125"/>
      <c r="D273" s="125"/>
      <c r="E273" s="125"/>
      <c r="F273" s="125"/>
      <c r="G273" s="125"/>
      <c r="H273" s="125"/>
      <c r="I273" s="125"/>
      <c r="J273" s="125"/>
      <c r="K273" s="125"/>
      <c r="L273" s="125"/>
      <c r="M273" s="125"/>
      <c r="N273" s="125"/>
      <c r="O273" s="125"/>
      <c r="P273" s="125"/>
      <c r="Q273" s="125" t="s">
        <v>109</v>
      </c>
      <c r="R273" s="125"/>
      <c r="S273" s="125" t="s">
        <v>110</v>
      </c>
      <c r="T273" s="125"/>
      <c r="U273" s="125"/>
      <c r="V273" s="125"/>
      <c r="W273" s="125" t="s">
        <v>111</v>
      </c>
      <c r="X273" s="125"/>
      <c r="Y273" s="125"/>
      <c r="Z273" s="139"/>
      <c r="AA273" s="140"/>
      <c r="AB273" s="141"/>
      <c r="AC273" s="130"/>
      <c r="AD273" s="131"/>
      <c r="AE273" s="131"/>
      <c r="AF273" s="131"/>
      <c r="AG273" s="132"/>
      <c r="AH273" s="125"/>
      <c r="AI273" s="125"/>
      <c r="AJ273" s="125"/>
      <c r="AK273" s="125"/>
      <c r="AL273" s="125"/>
      <c r="AM273" s="125"/>
      <c r="AN273" s="125"/>
      <c r="AO273" s="125"/>
      <c r="AP273" s="125"/>
      <c r="AQ273" s="125"/>
      <c r="AR273" s="125"/>
      <c r="AS273" s="125"/>
      <c r="AT273" s="126"/>
      <c r="AU273" s="126"/>
      <c r="AV273" s="126"/>
      <c r="AW273" s="125"/>
      <c r="AX273" s="125"/>
      <c r="AY273" s="125"/>
      <c r="AZ273" s="125"/>
      <c r="BA273" s="125"/>
      <c r="BB273" s="125"/>
      <c r="BC273" s="125"/>
      <c r="BD273" s="125"/>
      <c r="BE273" s="125"/>
      <c r="BF273" s="126"/>
      <c r="BG273" s="126"/>
      <c r="BH273" s="126"/>
      <c r="BI273" s="126"/>
    </row>
    <row r="274" spans="2:61" ht="15" customHeight="1" thickTop="1" thickBot="1">
      <c r="B274" s="125"/>
      <c r="C274" s="125"/>
      <c r="D274" s="125"/>
      <c r="E274" s="125"/>
      <c r="F274" s="125"/>
      <c r="G274" s="125"/>
      <c r="H274" s="125"/>
      <c r="I274" s="125"/>
      <c r="J274" s="125"/>
      <c r="K274" s="125"/>
      <c r="L274" s="125"/>
      <c r="M274" s="125"/>
      <c r="N274" s="125"/>
      <c r="O274" s="125"/>
      <c r="P274" s="125"/>
      <c r="Q274" s="125"/>
      <c r="R274" s="125"/>
      <c r="S274" s="125"/>
      <c r="T274" s="125"/>
      <c r="U274" s="125"/>
      <c r="V274" s="125"/>
      <c r="W274" s="125"/>
      <c r="X274" s="125"/>
      <c r="Y274" s="125"/>
      <c r="Z274" s="142"/>
      <c r="AA274" s="143"/>
      <c r="AB274" s="144"/>
      <c r="AC274" s="133"/>
      <c r="AD274" s="134"/>
      <c r="AE274" s="134"/>
      <c r="AF274" s="134"/>
      <c r="AG274" s="135"/>
      <c r="AH274" s="125"/>
      <c r="AI274" s="125"/>
      <c r="AJ274" s="125"/>
      <c r="AK274" s="125"/>
      <c r="AL274" s="125"/>
      <c r="AM274" s="125"/>
      <c r="AN274" s="125"/>
      <c r="AO274" s="125"/>
      <c r="AP274" s="125"/>
      <c r="AQ274" s="125"/>
      <c r="AR274" s="125"/>
      <c r="AS274" s="125"/>
      <c r="AT274" s="126"/>
      <c r="AU274" s="126"/>
      <c r="AV274" s="126"/>
      <c r="AW274" s="125"/>
      <c r="AX274" s="125"/>
      <c r="AY274" s="125"/>
      <c r="AZ274" s="125"/>
      <c r="BA274" s="125"/>
      <c r="BB274" s="125"/>
      <c r="BC274" s="125"/>
      <c r="BD274" s="125"/>
      <c r="BE274" s="125"/>
      <c r="BF274" s="126"/>
      <c r="BG274" s="126"/>
      <c r="BH274" s="126"/>
      <c r="BI274" s="126"/>
    </row>
    <row r="275" spans="2:61" ht="15" customHeight="1" thickTop="1" thickBot="1">
      <c r="B275" s="87" t="s">
        <v>112</v>
      </c>
      <c r="C275" s="88"/>
      <c r="D275" s="89"/>
      <c r="E275" s="87" t="s">
        <v>112</v>
      </c>
      <c r="F275" s="88"/>
      <c r="G275" s="89"/>
      <c r="H275" s="87" t="s">
        <v>112</v>
      </c>
      <c r="I275" s="88"/>
      <c r="J275" s="89"/>
      <c r="K275" s="87" t="s">
        <v>113</v>
      </c>
      <c r="L275" s="88"/>
      <c r="M275" s="89"/>
      <c r="N275" s="87" t="s">
        <v>114</v>
      </c>
      <c r="O275" s="88"/>
      <c r="P275" s="89"/>
      <c r="Q275" s="87" t="s">
        <v>112</v>
      </c>
      <c r="R275" s="89"/>
      <c r="S275" s="87" t="s">
        <v>201</v>
      </c>
      <c r="T275" s="88"/>
      <c r="U275" s="88"/>
      <c r="V275" s="89"/>
      <c r="W275" s="87" t="s">
        <v>112</v>
      </c>
      <c r="X275" s="88"/>
      <c r="Y275" s="89"/>
      <c r="Z275" s="87" t="s">
        <v>112</v>
      </c>
      <c r="AA275" s="88"/>
      <c r="AB275" s="89"/>
      <c r="AC275" s="87" t="s">
        <v>43</v>
      </c>
      <c r="AD275" s="88"/>
      <c r="AE275" s="88"/>
      <c r="AF275" s="88"/>
      <c r="AG275" s="89"/>
      <c r="AH275" s="49"/>
      <c r="AI275" s="50"/>
      <c r="AJ275" s="51"/>
      <c r="AK275" s="49"/>
      <c r="AL275" s="50"/>
      <c r="AM275" s="51"/>
      <c r="AN275" s="114"/>
      <c r="AO275" s="78"/>
      <c r="AP275" s="79"/>
      <c r="AQ275" s="115">
        <f>AK275+AN275+AH275</f>
        <v>0</v>
      </c>
      <c r="AR275" s="116"/>
      <c r="AS275" s="117"/>
      <c r="AT275" s="124" t="s">
        <v>129</v>
      </c>
      <c r="AU275" s="124"/>
      <c r="AV275" s="124"/>
      <c r="AW275" s="124" t="s">
        <v>129</v>
      </c>
      <c r="AX275" s="124"/>
      <c r="AY275" s="124"/>
      <c r="AZ275" s="124" t="s">
        <v>129</v>
      </c>
      <c r="BA275" s="124"/>
      <c r="BB275" s="124"/>
      <c r="BC275" s="124"/>
      <c r="BD275" s="124"/>
      <c r="BE275" s="124"/>
      <c r="BF275" s="124" t="s">
        <v>129</v>
      </c>
      <c r="BG275" s="124"/>
      <c r="BH275" s="124"/>
      <c r="BI275" s="124"/>
    </row>
    <row r="276" spans="2:61" ht="15" customHeight="1" thickTop="1" thickBot="1">
      <c r="B276" s="90"/>
      <c r="C276" s="91"/>
      <c r="D276" s="92"/>
      <c r="E276" s="90"/>
      <c r="F276" s="91"/>
      <c r="G276" s="92"/>
      <c r="H276" s="90"/>
      <c r="I276" s="91"/>
      <c r="J276" s="92"/>
      <c r="K276" s="90"/>
      <c r="L276" s="91"/>
      <c r="M276" s="92"/>
      <c r="N276" s="90"/>
      <c r="O276" s="91"/>
      <c r="P276" s="92"/>
      <c r="Q276" s="90"/>
      <c r="R276" s="92"/>
      <c r="S276" s="90"/>
      <c r="T276" s="91"/>
      <c r="U276" s="91"/>
      <c r="V276" s="92"/>
      <c r="W276" s="90"/>
      <c r="X276" s="91"/>
      <c r="Y276" s="92"/>
      <c r="Z276" s="90"/>
      <c r="AA276" s="91"/>
      <c r="AB276" s="92"/>
      <c r="AC276" s="90"/>
      <c r="AD276" s="91"/>
      <c r="AE276" s="91"/>
      <c r="AF276" s="91"/>
      <c r="AG276" s="92"/>
      <c r="AH276" s="52"/>
      <c r="AI276" s="53"/>
      <c r="AJ276" s="54"/>
      <c r="AK276" s="52"/>
      <c r="AL276" s="53"/>
      <c r="AM276" s="54"/>
      <c r="AN276" s="80"/>
      <c r="AO276" s="81"/>
      <c r="AP276" s="82"/>
      <c r="AQ276" s="118"/>
      <c r="AR276" s="119"/>
      <c r="AS276" s="120"/>
      <c r="AT276" s="124"/>
      <c r="AU276" s="124"/>
      <c r="AV276" s="124"/>
      <c r="AW276" s="124"/>
      <c r="AX276" s="124"/>
      <c r="AY276" s="124"/>
      <c r="AZ276" s="124"/>
      <c r="BA276" s="124"/>
      <c r="BB276" s="124"/>
      <c r="BC276" s="124"/>
      <c r="BD276" s="124"/>
      <c r="BE276" s="124"/>
      <c r="BF276" s="124"/>
      <c r="BG276" s="124"/>
      <c r="BH276" s="124"/>
      <c r="BI276" s="124"/>
    </row>
    <row r="277" spans="2:61" ht="15" customHeight="1" thickTop="1" thickBot="1">
      <c r="B277" s="90"/>
      <c r="C277" s="91"/>
      <c r="D277" s="92"/>
      <c r="E277" s="90"/>
      <c r="F277" s="91"/>
      <c r="G277" s="92"/>
      <c r="H277" s="90"/>
      <c r="I277" s="91"/>
      <c r="J277" s="92"/>
      <c r="K277" s="90"/>
      <c r="L277" s="91"/>
      <c r="M277" s="92"/>
      <c r="N277" s="90"/>
      <c r="O277" s="91"/>
      <c r="P277" s="92"/>
      <c r="Q277" s="90"/>
      <c r="R277" s="92"/>
      <c r="S277" s="90"/>
      <c r="T277" s="91"/>
      <c r="U277" s="91"/>
      <c r="V277" s="92"/>
      <c r="W277" s="90"/>
      <c r="X277" s="91"/>
      <c r="Y277" s="92"/>
      <c r="Z277" s="90"/>
      <c r="AA277" s="91"/>
      <c r="AB277" s="92"/>
      <c r="AC277" s="90"/>
      <c r="AD277" s="91"/>
      <c r="AE277" s="91"/>
      <c r="AF277" s="91"/>
      <c r="AG277" s="92"/>
      <c r="AH277" s="52"/>
      <c r="AI277" s="53"/>
      <c r="AJ277" s="54"/>
      <c r="AK277" s="52"/>
      <c r="AL277" s="53"/>
      <c r="AM277" s="54"/>
      <c r="AN277" s="80"/>
      <c r="AO277" s="81"/>
      <c r="AP277" s="82"/>
      <c r="AQ277" s="118"/>
      <c r="AR277" s="119"/>
      <c r="AS277" s="120"/>
      <c r="AT277" s="124"/>
      <c r="AU277" s="124"/>
      <c r="AV277" s="124"/>
      <c r="AW277" s="124"/>
      <c r="AX277" s="124"/>
      <c r="AY277" s="124"/>
      <c r="AZ277" s="124"/>
      <c r="BA277" s="124"/>
      <c r="BB277" s="124"/>
      <c r="BC277" s="124"/>
      <c r="BD277" s="124"/>
      <c r="BE277" s="124"/>
      <c r="BF277" s="124"/>
      <c r="BG277" s="124"/>
      <c r="BH277" s="124"/>
      <c r="BI277" s="124"/>
    </row>
    <row r="278" spans="2:61" ht="15" customHeight="1" thickTop="1" thickBot="1">
      <c r="B278" s="93"/>
      <c r="C278" s="94"/>
      <c r="D278" s="95"/>
      <c r="E278" s="93"/>
      <c r="F278" s="94"/>
      <c r="G278" s="95"/>
      <c r="H278" s="93"/>
      <c r="I278" s="94"/>
      <c r="J278" s="95"/>
      <c r="K278" s="93"/>
      <c r="L278" s="94"/>
      <c r="M278" s="95"/>
      <c r="N278" s="93"/>
      <c r="O278" s="94"/>
      <c r="P278" s="95"/>
      <c r="Q278" s="93"/>
      <c r="R278" s="95"/>
      <c r="S278" s="93"/>
      <c r="T278" s="94"/>
      <c r="U278" s="94"/>
      <c r="V278" s="95"/>
      <c r="W278" s="93"/>
      <c r="X278" s="94"/>
      <c r="Y278" s="95"/>
      <c r="Z278" s="93"/>
      <c r="AA278" s="94"/>
      <c r="AB278" s="95"/>
      <c r="AC278" s="93"/>
      <c r="AD278" s="94"/>
      <c r="AE278" s="94"/>
      <c r="AF278" s="94"/>
      <c r="AG278" s="95"/>
      <c r="AH278" s="55"/>
      <c r="AI278" s="56"/>
      <c r="AJ278" s="57"/>
      <c r="AK278" s="55"/>
      <c r="AL278" s="56"/>
      <c r="AM278" s="57"/>
      <c r="AN278" s="83"/>
      <c r="AO278" s="84"/>
      <c r="AP278" s="85"/>
      <c r="AQ278" s="121"/>
      <c r="AR278" s="122"/>
      <c r="AS278" s="123"/>
      <c r="AT278" s="124"/>
      <c r="AU278" s="124"/>
      <c r="AV278" s="124"/>
      <c r="AW278" s="124"/>
      <c r="AX278" s="124"/>
      <c r="AY278" s="124"/>
      <c r="AZ278" s="124"/>
      <c r="BA278" s="124"/>
      <c r="BB278" s="124"/>
      <c r="BC278" s="124"/>
      <c r="BD278" s="124"/>
      <c r="BE278" s="124"/>
      <c r="BF278" s="124"/>
      <c r="BG278" s="124"/>
      <c r="BH278" s="124"/>
      <c r="BI278" s="124"/>
    </row>
    <row r="279" spans="2:61" ht="15" customHeight="1" thickTop="1" thickBot="1">
      <c r="B279" s="105">
        <v>105</v>
      </c>
      <c r="C279" s="106"/>
      <c r="D279" s="107"/>
      <c r="E279" s="627">
        <v>43</v>
      </c>
      <c r="F279" s="628"/>
      <c r="G279" s="629"/>
      <c r="H279" s="678">
        <v>20</v>
      </c>
      <c r="I279" s="679"/>
      <c r="J279" s="680"/>
      <c r="K279" s="49"/>
      <c r="L279" s="50"/>
      <c r="M279" s="51"/>
      <c r="N279" s="49"/>
      <c r="O279" s="50"/>
      <c r="P279" s="51"/>
      <c r="Q279" s="87"/>
      <c r="R279" s="89"/>
      <c r="S279" s="77">
        <f>Q279+'20.02'!S279</f>
        <v>130</v>
      </c>
      <c r="T279" s="78"/>
      <c r="U279" s="78"/>
      <c r="V279" s="79"/>
      <c r="W279" s="86">
        <f>Q279+'20.02'!W279</f>
        <v>130</v>
      </c>
      <c r="X279" s="50"/>
      <c r="Y279" s="51"/>
      <c r="Z279" s="49">
        <f>B279+H279</f>
        <v>125</v>
      </c>
      <c r="AA279" s="50"/>
      <c r="AB279" s="51"/>
      <c r="AC279" s="87" t="s">
        <v>202</v>
      </c>
      <c r="AD279" s="88"/>
      <c r="AE279" s="88"/>
      <c r="AF279" s="88"/>
      <c r="AG279" s="89"/>
      <c r="AH279" s="96">
        <f>AH275+'20.02'!AH279</f>
        <v>181.85</v>
      </c>
      <c r="AI279" s="97"/>
      <c r="AJ279" s="98"/>
      <c r="AK279" s="96">
        <f>AK275+'20.02'!AK279</f>
        <v>51.5</v>
      </c>
      <c r="AL279" s="97"/>
      <c r="AM279" s="98"/>
      <c r="AN279" s="58">
        <f>'20.02'!AN279+AN275</f>
        <v>0</v>
      </c>
      <c r="AO279" s="59"/>
      <c r="AP279" s="60"/>
      <c r="AQ279" s="67">
        <f>AH279+AK279+AN279</f>
        <v>233.35</v>
      </c>
      <c r="AR279" s="68"/>
      <c r="AS279" s="69"/>
      <c r="AT279" s="76"/>
      <c r="AU279" s="76"/>
      <c r="AV279" s="76"/>
      <c r="AW279" s="76"/>
      <c r="AX279" s="76"/>
      <c r="AY279" s="76"/>
      <c r="AZ279" s="76"/>
      <c r="BA279" s="76"/>
      <c r="BB279" s="76"/>
      <c r="BC279" s="76"/>
      <c r="BD279" s="76"/>
      <c r="BE279" s="76"/>
      <c r="BF279" s="76"/>
      <c r="BG279" s="76"/>
      <c r="BH279" s="76"/>
      <c r="BI279" s="76"/>
    </row>
    <row r="280" spans="2:61" ht="15" customHeight="1" thickTop="1" thickBot="1">
      <c r="B280" s="108"/>
      <c r="C280" s="109"/>
      <c r="D280" s="110"/>
      <c r="E280" s="630"/>
      <c r="F280" s="631"/>
      <c r="G280" s="632"/>
      <c r="H280" s="681"/>
      <c r="I280" s="682"/>
      <c r="J280" s="683"/>
      <c r="K280" s="52"/>
      <c r="L280" s="53"/>
      <c r="M280" s="54"/>
      <c r="N280" s="52"/>
      <c r="O280" s="53"/>
      <c r="P280" s="54"/>
      <c r="Q280" s="90"/>
      <c r="R280" s="92"/>
      <c r="S280" s="80"/>
      <c r="T280" s="81"/>
      <c r="U280" s="81"/>
      <c r="V280" s="82"/>
      <c r="W280" s="52"/>
      <c r="X280" s="53"/>
      <c r="Y280" s="54"/>
      <c r="Z280" s="52"/>
      <c r="AA280" s="53"/>
      <c r="AB280" s="54"/>
      <c r="AC280" s="90"/>
      <c r="AD280" s="91"/>
      <c r="AE280" s="91"/>
      <c r="AF280" s="91"/>
      <c r="AG280" s="92"/>
      <c r="AH280" s="99"/>
      <c r="AI280" s="100"/>
      <c r="AJ280" s="101"/>
      <c r="AK280" s="99"/>
      <c r="AL280" s="100"/>
      <c r="AM280" s="101"/>
      <c r="AN280" s="61"/>
      <c r="AO280" s="62"/>
      <c r="AP280" s="63"/>
      <c r="AQ280" s="70"/>
      <c r="AR280" s="71"/>
      <c r="AS280" s="72"/>
      <c r="AT280" s="76"/>
      <c r="AU280" s="76"/>
      <c r="AV280" s="76"/>
      <c r="AW280" s="76"/>
      <c r="AX280" s="76"/>
      <c r="AY280" s="76"/>
      <c r="AZ280" s="76"/>
      <c r="BA280" s="76"/>
      <c r="BB280" s="76"/>
      <c r="BC280" s="76"/>
      <c r="BD280" s="76"/>
      <c r="BE280" s="76"/>
      <c r="BF280" s="76"/>
      <c r="BG280" s="76"/>
      <c r="BH280" s="76"/>
      <c r="BI280" s="76"/>
    </row>
    <row r="281" spans="2:61" ht="15" customHeight="1" thickTop="1" thickBot="1">
      <c r="B281" s="108"/>
      <c r="C281" s="109"/>
      <c r="D281" s="110"/>
      <c r="E281" s="630"/>
      <c r="F281" s="631"/>
      <c r="G281" s="632"/>
      <c r="H281" s="681"/>
      <c r="I281" s="682"/>
      <c r="J281" s="683"/>
      <c r="K281" s="52"/>
      <c r="L281" s="53"/>
      <c r="M281" s="54"/>
      <c r="N281" s="52"/>
      <c r="O281" s="53"/>
      <c r="P281" s="54"/>
      <c r="Q281" s="90"/>
      <c r="R281" s="92"/>
      <c r="S281" s="80"/>
      <c r="T281" s="81"/>
      <c r="U281" s="81"/>
      <c r="V281" s="82"/>
      <c r="W281" s="52"/>
      <c r="X281" s="53"/>
      <c r="Y281" s="54"/>
      <c r="Z281" s="52"/>
      <c r="AA281" s="53"/>
      <c r="AB281" s="54"/>
      <c r="AC281" s="90"/>
      <c r="AD281" s="91"/>
      <c r="AE281" s="91"/>
      <c r="AF281" s="91"/>
      <c r="AG281" s="92"/>
      <c r="AH281" s="99"/>
      <c r="AI281" s="100"/>
      <c r="AJ281" s="101"/>
      <c r="AK281" s="99"/>
      <c r="AL281" s="100"/>
      <c r="AM281" s="101"/>
      <c r="AN281" s="61"/>
      <c r="AO281" s="62"/>
      <c r="AP281" s="63"/>
      <c r="AQ281" s="70"/>
      <c r="AR281" s="71"/>
      <c r="AS281" s="72"/>
      <c r="AT281" s="76"/>
      <c r="AU281" s="76"/>
      <c r="AV281" s="76"/>
      <c r="AW281" s="76"/>
      <c r="AX281" s="76"/>
      <c r="AY281" s="76"/>
      <c r="AZ281" s="76"/>
      <c r="BA281" s="76"/>
      <c r="BB281" s="76"/>
      <c r="BC281" s="76"/>
      <c r="BD281" s="76"/>
      <c r="BE281" s="76"/>
      <c r="BF281" s="76"/>
      <c r="BG281" s="76"/>
      <c r="BH281" s="76"/>
      <c r="BI281" s="76"/>
    </row>
    <row r="282" spans="2:61" ht="15" customHeight="1" thickTop="1" thickBot="1">
      <c r="B282" s="111"/>
      <c r="C282" s="112"/>
      <c r="D282" s="113"/>
      <c r="E282" s="633"/>
      <c r="F282" s="634"/>
      <c r="G282" s="635"/>
      <c r="H282" s="684"/>
      <c r="I282" s="685"/>
      <c r="J282" s="686"/>
      <c r="K282" s="55"/>
      <c r="L282" s="56"/>
      <c r="M282" s="57"/>
      <c r="N282" s="55"/>
      <c r="O282" s="56"/>
      <c r="P282" s="57"/>
      <c r="Q282" s="93"/>
      <c r="R282" s="95"/>
      <c r="S282" s="83"/>
      <c r="T282" s="84"/>
      <c r="U282" s="84"/>
      <c r="V282" s="85"/>
      <c r="W282" s="55"/>
      <c r="X282" s="56"/>
      <c r="Y282" s="57"/>
      <c r="Z282" s="55"/>
      <c r="AA282" s="56"/>
      <c r="AB282" s="57"/>
      <c r="AC282" s="93"/>
      <c r="AD282" s="94"/>
      <c r="AE282" s="94"/>
      <c r="AF282" s="94"/>
      <c r="AG282" s="95"/>
      <c r="AH282" s="102"/>
      <c r="AI282" s="103"/>
      <c r="AJ282" s="104"/>
      <c r="AK282" s="102"/>
      <c r="AL282" s="103"/>
      <c r="AM282" s="104"/>
      <c r="AN282" s="64"/>
      <c r="AO282" s="65"/>
      <c r="AP282" s="66"/>
      <c r="AQ282" s="73"/>
      <c r="AR282" s="74"/>
      <c r="AS282" s="75"/>
      <c r="AT282" s="76"/>
      <c r="AU282" s="76"/>
      <c r="AV282" s="76"/>
      <c r="AW282" s="76"/>
      <c r="AX282" s="76"/>
      <c r="AY282" s="76"/>
      <c r="AZ282" s="76"/>
      <c r="BA282" s="76"/>
      <c r="BB282" s="76"/>
      <c r="BC282" s="76"/>
      <c r="BD282" s="76"/>
      <c r="BE282" s="76"/>
      <c r="BF282" s="76"/>
      <c r="BG282" s="76"/>
      <c r="BH282" s="76"/>
      <c r="BI282" s="76"/>
    </row>
    <row r="283" spans="2:61" ht="15.75" customHeight="1" thickTop="1">
      <c r="B283" s="34"/>
      <c r="C283" s="34"/>
      <c r="D283" s="34"/>
      <c r="E283" s="34"/>
      <c r="F283" s="34"/>
      <c r="G283" s="34"/>
      <c r="H283" s="34"/>
      <c r="I283" s="34"/>
      <c r="J283" s="34"/>
      <c r="K283" s="34"/>
      <c r="L283" s="34"/>
      <c r="M283" s="34"/>
      <c r="N283" s="34"/>
      <c r="O283" s="34"/>
      <c r="P283" s="34"/>
      <c r="Q283" s="34"/>
      <c r="R283" s="34"/>
      <c r="S283" s="34"/>
      <c r="T283" s="34"/>
      <c r="U283" s="34"/>
      <c r="V283" s="34"/>
      <c r="W283" s="34"/>
      <c r="X283" s="34"/>
      <c r="Y283" s="34"/>
      <c r="Z283" s="34"/>
      <c r="AA283" s="34"/>
      <c r="AB283" s="34"/>
      <c r="AC283" s="34"/>
      <c r="AD283" s="34"/>
      <c r="AE283" s="34"/>
      <c r="AF283" s="34"/>
      <c r="AG283" s="34"/>
      <c r="AH283" s="34"/>
      <c r="AI283" s="34"/>
      <c r="AJ283" s="34"/>
      <c r="AK283" s="34"/>
      <c r="AL283" s="34"/>
      <c r="AM283" s="34"/>
      <c r="AN283" s="34"/>
      <c r="AO283" s="34"/>
      <c r="AP283" s="34"/>
      <c r="AQ283" s="34"/>
      <c r="AR283" s="34"/>
      <c r="AS283" s="34"/>
      <c r="AT283" s="34"/>
      <c r="AU283" s="34"/>
      <c r="AV283" s="34"/>
      <c r="AW283" s="34"/>
      <c r="AX283" s="34"/>
      <c r="AY283" s="34"/>
      <c r="AZ283" s="34"/>
      <c r="BA283" s="34"/>
      <c r="BB283" s="34"/>
      <c r="BC283" s="34"/>
      <c r="BD283" s="34"/>
      <c r="BE283" s="34"/>
      <c r="BF283" s="34"/>
      <c r="BG283" s="34"/>
      <c r="BH283" s="34"/>
      <c r="BI283" s="34"/>
    </row>
    <row r="284" spans="2:61" ht="15.75" customHeight="1" thickBot="1">
      <c r="B284" s="35"/>
      <c r="C284" s="35"/>
      <c r="D284" s="35"/>
      <c r="E284" s="35"/>
      <c r="F284" s="35"/>
      <c r="G284" s="35"/>
      <c r="H284" s="35"/>
      <c r="I284" s="35"/>
      <c r="J284" s="35"/>
      <c r="K284" s="35"/>
      <c r="L284" s="35"/>
      <c r="M284" s="35"/>
      <c r="N284" s="35"/>
      <c r="O284" s="35"/>
      <c r="P284" s="35"/>
      <c r="Q284" s="35"/>
      <c r="R284" s="35"/>
      <c r="S284" s="35"/>
      <c r="T284" s="35"/>
      <c r="U284" s="35"/>
      <c r="V284" s="35"/>
      <c r="W284" s="35"/>
      <c r="X284" s="35"/>
      <c r="Y284" s="35"/>
      <c r="Z284" s="35"/>
      <c r="AA284" s="35"/>
      <c r="AB284" s="35"/>
      <c r="AC284" s="35"/>
      <c r="AD284" s="35"/>
      <c r="AE284" s="35"/>
      <c r="AF284" s="35"/>
      <c r="AG284" s="35"/>
      <c r="AH284" s="35"/>
      <c r="AI284" s="35"/>
      <c r="AJ284" s="35"/>
      <c r="AK284" s="35"/>
      <c r="AL284" s="35"/>
      <c r="AM284" s="35"/>
      <c r="AN284" s="35"/>
      <c r="AO284" s="35"/>
      <c r="AP284" s="35"/>
      <c r="AQ284" s="35"/>
      <c r="AR284" s="35"/>
      <c r="AS284" s="35"/>
      <c r="AT284" s="35"/>
      <c r="AU284" s="35"/>
      <c r="AV284" s="35"/>
      <c r="AW284" s="35"/>
      <c r="AX284" s="35"/>
      <c r="AY284" s="35"/>
      <c r="AZ284" s="35"/>
      <c r="BA284" s="35"/>
      <c r="BB284" s="35"/>
      <c r="BC284" s="35"/>
      <c r="BD284" s="35"/>
      <c r="BE284" s="35"/>
      <c r="BF284" s="35"/>
      <c r="BG284" s="35"/>
      <c r="BH284" s="35"/>
      <c r="BI284" s="35"/>
    </row>
    <row r="285" spans="2:61" ht="15.75" customHeight="1" thickTop="1" thickBot="1">
      <c r="B285" s="36" t="s">
        <v>115</v>
      </c>
      <c r="C285" s="36"/>
      <c r="D285" s="36"/>
      <c r="E285" s="36"/>
      <c r="F285" s="36"/>
      <c r="G285" s="37" t="s">
        <v>116</v>
      </c>
      <c r="H285" s="38"/>
      <c r="I285" s="38"/>
      <c r="J285" s="38"/>
      <c r="K285" s="38"/>
      <c r="L285" s="38"/>
      <c r="M285" s="38"/>
      <c r="N285" s="38"/>
      <c r="O285" s="38"/>
      <c r="P285" s="38"/>
      <c r="Q285" s="38"/>
      <c r="R285" s="38"/>
      <c r="S285" s="38"/>
      <c r="T285" s="38"/>
      <c r="U285" s="38"/>
      <c r="V285" s="38"/>
      <c r="W285" s="38"/>
      <c r="X285" s="38"/>
      <c r="Y285" s="38"/>
      <c r="Z285" s="38"/>
      <c r="AA285" s="38"/>
      <c r="AB285" s="38"/>
      <c r="AC285" s="38"/>
      <c r="AD285" s="38"/>
      <c r="AE285" s="38"/>
      <c r="AF285" s="38"/>
      <c r="AG285" s="38"/>
      <c r="AH285" s="38"/>
      <c r="AI285" s="38"/>
      <c r="AJ285" s="38"/>
      <c r="AK285" s="38"/>
      <c r="AL285" s="38"/>
      <c r="AM285" s="38"/>
      <c r="AN285" s="38"/>
      <c r="AO285" s="38"/>
      <c r="AP285" s="38"/>
      <c r="AQ285" s="38"/>
      <c r="AR285" s="38"/>
      <c r="AS285" s="38"/>
      <c r="AT285" s="38"/>
      <c r="AU285" s="38"/>
      <c r="AV285" s="38"/>
      <c r="AW285" s="38"/>
      <c r="AX285" s="38"/>
      <c r="AY285" s="38"/>
      <c r="AZ285" s="38"/>
      <c r="BA285" s="38"/>
      <c r="BB285" s="38"/>
      <c r="BC285" s="38"/>
      <c r="BD285" s="38"/>
      <c r="BE285" s="38"/>
      <c r="BF285" s="38"/>
      <c r="BG285" s="38"/>
      <c r="BH285" s="38"/>
      <c r="BI285" s="39"/>
    </row>
    <row r="286" spans="2:61" ht="15" customHeight="1" thickTop="1" thickBot="1">
      <c r="B286" s="36"/>
      <c r="C286" s="36"/>
      <c r="D286" s="36"/>
      <c r="E286" s="36"/>
      <c r="F286" s="36"/>
      <c r="G286" s="40"/>
      <c r="H286" s="41"/>
      <c r="I286" s="41"/>
      <c r="J286" s="41"/>
      <c r="K286" s="41"/>
      <c r="L286" s="41"/>
      <c r="M286" s="41"/>
      <c r="N286" s="41"/>
      <c r="O286" s="41"/>
      <c r="P286" s="41"/>
      <c r="Q286" s="41"/>
      <c r="R286" s="41"/>
      <c r="S286" s="41"/>
      <c r="T286" s="41"/>
      <c r="U286" s="41"/>
      <c r="V286" s="41"/>
      <c r="W286" s="41"/>
      <c r="X286" s="41"/>
      <c r="Y286" s="41"/>
      <c r="Z286" s="41"/>
      <c r="AA286" s="41"/>
      <c r="AB286" s="41"/>
      <c r="AC286" s="41"/>
      <c r="AD286" s="41"/>
      <c r="AE286" s="41"/>
      <c r="AF286" s="41"/>
      <c r="AG286" s="41"/>
      <c r="AH286" s="41"/>
      <c r="AI286" s="41"/>
      <c r="AJ286" s="41"/>
      <c r="AK286" s="41"/>
      <c r="AL286" s="41"/>
      <c r="AM286" s="41"/>
      <c r="AN286" s="41"/>
      <c r="AO286" s="41"/>
      <c r="AP286" s="41"/>
      <c r="AQ286" s="41"/>
      <c r="AR286" s="41"/>
      <c r="AS286" s="41"/>
      <c r="AT286" s="41"/>
      <c r="AU286" s="41"/>
      <c r="AV286" s="41"/>
      <c r="AW286" s="41"/>
      <c r="AX286" s="41"/>
      <c r="AY286" s="41"/>
      <c r="AZ286" s="41"/>
      <c r="BA286" s="41"/>
      <c r="BB286" s="41"/>
      <c r="BC286" s="41"/>
      <c r="BD286" s="41"/>
      <c r="BE286" s="41"/>
      <c r="BF286" s="41"/>
      <c r="BG286" s="41"/>
      <c r="BH286" s="41"/>
      <c r="BI286" s="42"/>
    </row>
    <row r="287" spans="2:61" ht="15" customHeight="1" thickTop="1" thickBot="1">
      <c r="B287" s="36"/>
      <c r="C287" s="36"/>
      <c r="D287" s="36"/>
      <c r="E287" s="36"/>
      <c r="F287" s="36"/>
      <c r="G287" s="40"/>
      <c r="H287" s="41"/>
      <c r="I287" s="41"/>
      <c r="J287" s="41"/>
      <c r="K287" s="41"/>
      <c r="L287" s="41"/>
      <c r="M287" s="41"/>
      <c r="N287" s="41"/>
      <c r="O287" s="41"/>
      <c r="P287" s="41"/>
      <c r="Q287" s="41"/>
      <c r="R287" s="41"/>
      <c r="S287" s="41"/>
      <c r="T287" s="41"/>
      <c r="U287" s="41"/>
      <c r="V287" s="41"/>
      <c r="W287" s="41"/>
      <c r="X287" s="41"/>
      <c r="Y287" s="41"/>
      <c r="Z287" s="41"/>
      <c r="AA287" s="41"/>
      <c r="AB287" s="41"/>
      <c r="AC287" s="41"/>
      <c r="AD287" s="41"/>
      <c r="AE287" s="41"/>
      <c r="AF287" s="41"/>
      <c r="AG287" s="41"/>
      <c r="AH287" s="41"/>
      <c r="AI287" s="41"/>
      <c r="AJ287" s="41"/>
      <c r="AK287" s="41"/>
      <c r="AL287" s="41"/>
      <c r="AM287" s="41"/>
      <c r="AN287" s="41"/>
      <c r="AO287" s="41"/>
      <c r="AP287" s="41"/>
      <c r="AQ287" s="41"/>
      <c r="AR287" s="41"/>
      <c r="AS287" s="41"/>
      <c r="AT287" s="41"/>
      <c r="AU287" s="41"/>
      <c r="AV287" s="41"/>
      <c r="AW287" s="41"/>
      <c r="AX287" s="41"/>
      <c r="AY287" s="41"/>
      <c r="AZ287" s="41"/>
      <c r="BA287" s="41"/>
      <c r="BB287" s="41"/>
      <c r="BC287" s="41"/>
      <c r="BD287" s="41"/>
      <c r="BE287" s="41"/>
      <c r="BF287" s="41"/>
      <c r="BG287" s="41"/>
      <c r="BH287" s="41"/>
      <c r="BI287" s="42"/>
    </row>
    <row r="288" spans="2:61" ht="15.75" customHeight="1" thickTop="1" thickBot="1">
      <c r="B288" s="36"/>
      <c r="C288" s="36"/>
      <c r="D288" s="36"/>
      <c r="E288" s="36"/>
      <c r="F288" s="36"/>
      <c r="G288" s="43"/>
      <c r="H288" s="44"/>
      <c r="I288" s="44"/>
      <c r="J288" s="44"/>
      <c r="K288" s="44"/>
      <c r="L288" s="44"/>
      <c r="M288" s="44"/>
      <c r="N288" s="44"/>
      <c r="O288" s="44"/>
      <c r="P288" s="44"/>
      <c r="Q288" s="44"/>
      <c r="R288" s="44"/>
      <c r="S288" s="44"/>
      <c r="T288" s="44"/>
      <c r="U288" s="44"/>
      <c r="V288" s="44"/>
      <c r="W288" s="44"/>
      <c r="X288" s="44"/>
      <c r="Y288" s="44"/>
      <c r="Z288" s="44"/>
      <c r="AA288" s="44"/>
      <c r="AB288" s="44"/>
      <c r="AC288" s="44"/>
      <c r="AD288" s="44"/>
      <c r="AE288" s="44"/>
      <c r="AF288" s="44"/>
      <c r="AG288" s="44"/>
      <c r="AH288" s="44"/>
      <c r="AI288" s="44"/>
      <c r="AJ288" s="44"/>
      <c r="AK288" s="44"/>
      <c r="AL288" s="44"/>
      <c r="AM288" s="44"/>
      <c r="AN288" s="44"/>
      <c r="AO288" s="44"/>
      <c r="AP288" s="44"/>
      <c r="AQ288" s="44"/>
      <c r="AR288" s="44"/>
      <c r="AS288" s="44"/>
      <c r="AT288" s="44"/>
      <c r="AU288" s="44"/>
      <c r="AV288" s="44"/>
      <c r="AW288" s="44"/>
      <c r="AX288" s="44"/>
      <c r="AY288" s="44"/>
      <c r="AZ288" s="44"/>
      <c r="BA288" s="44"/>
      <c r="BB288" s="44"/>
      <c r="BC288" s="44"/>
      <c r="BD288" s="44"/>
      <c r="BE288" s="44"/>
      <c r="BF288" s="44"/>
      <c r="BG288" s="44"/>
      <c r="BH288" s="44"/>
      <c r="BI288" s="45"/>
    </row>
    <row r="289" spans="2:61" ht="84.75" customHeight="1" thickTop="1" thickBot="1">
      <c r="B289" s="36" t="s">
        <v>117</v>
      </c>
      <c r="C289" s="36"/>
      <c r="D289" s="36"/>
      <c r="E289" s="36"/>
      <c r="F289" s="36"/>
      <c r="G289" s="46" t="s">
        <v>470</v>
      </c>
      <c r="H289" s="46"/>
      <c r="I289" s="46"/>
      <c r="J289" s="46"/>
      <c r="K289" s="46"/>
      <c r="L289" s="46"/>
      <c r="M289" s="46"/>
      <c r="N289" s="46"/>
      <c r="O289" s="46"/>
      <c r="P289" s="46"/>
      <c r="Q289" s="46"/>
      <c r="R289" s="46"/>
      <c r="S289" s="46"/>
      <c r="T289" s="46"/>
      <c r="U289" s="46"/>
      <c r="V289" s="46"/>
      <c r="W289" s="46"/>
      <c r="X289" s="46"/>
      <c r="Y289" s="46"/>
      <c r="Z289" s="46"/>
      <c r="AA289" s="46"/>
      <c r="AB289" s="46"/>
      <c r="AC289" s="46"/>
      <c r="AD289" s="46"/>
      <c r="AE289" s="46"/>
      <c r="AF289" s="46"/>
      <c r="AG289" s="46"/>
      <c r="AH289" s="49" t="s">
        <v>471</v>
      </c>
      <c r="AI289" s="50"/>
      <c r="AJ289" s="50"/>
      <c r="AK289" s="50"/>
      <c r="AL289" s="50"/>
      <c r="AM289" s="50"/>
      <c r="AN289" s="50"/>
      <c r="AO289" s="50"/>
      <c r="AP289" s="50"/>
      <c r="AQ289" s="50"/>
      <c r="AR289" s="50"/>
      <c r="AS289" s="50"/>
      <c r="AT289" s="50"/>
      <c r="AU289" s="50"/>
      <c r="AV289" s="50"/>
      <c r="AW289" s="50"/>
      <c r="AX289" s="50"/>
      <c r="AY289" s="50"/>
      <c r="AZ289" s="50"/>
      <c r="BA289" s="50"/>
      <c r="BB289" s="50"/>
      <c r="BC289" s="50"/>
      <c r="BD289" s="50"/>
      <c r="BE289" s="50"/>
      <c r="BF289" s="50"/>
      <c r="BG289" s="50"/>
      <c r="BH289" s="50"/>
      <c r="BI289" s="51"/>
    </row>
    <row r="290" spans="2:61" ht="45" customHeight="1" thickTop="1" thickBot="1">
      <c r="B290" s="36"/>
      <c r="C290" s="36"/>
      <c r="D290" s="36"/>
      <c r="E290" s="36"/>
      <c r="F290" s="36"/>
      <c r="G290" s="47"/>
      <c r="H290" s="47"/>
      <c r="I290" s="47"/>
      <c r="J290" s="47"/>
      <c r="K290" s="47"/>
      <c r="L290" s="47"/>
      <c r="M290" s="47"/>
      <c r="N290" s="47"/>
      <c r="O290" s="47"/>
      <c r="P290" s="47"/>
      <c r="Q290" s="47"/>
      <c r="R290" s="47"/>
      <c r="S290" s="47"/>
      <c r="T290" s="47"/>
      <c r="U290" s="47"/>
      <c r="V290" s="47"/>
      <c r="W290" s="47"/>
      <c r="X290" s="47"/>
      <c r="Y290" s="47"/>
      <c r="Z290" s="47"/>
      <c r="AA290" s="47"/>
      <c r="AB290" s="47"/>
      <c r="AC290" s="47"/>
      <c r="AD290" s="47"/>
      <c r="AE290" s="47"/>
      <c r="AF290" s="47"/>
      <c r="AG290" s="47"/>
      <c r="AH290" s="52"/>
      <c r="AI290" s="53"/>
      <c r="AJ290" s="53"/>
      <c r="AK290" s="53"/>
      <c r="AL290" s="53"/>
      <c r="AM290" s="53"/>
      <c r="AN290" s="53"/>
      <c r="AO290" s="53"/>
      <c r="AP290" s="53"/>
      <c r="AQ290" s="53"/>
      <c r="AR290" s="53"/>
      <c r="AS290" s="53"/>
      <c r="AT290" s="53"/>
      <c r="AU290" s="53"/>
      <c r="AV290" s="53"/>
      <c r="AW290" s="53"/>
      <c r="AX290" s="53"/>
      <c r="AY290" s="53"/>
      <c r="AZ290" s="53"/>
      <c r="BA290" s="53"/>
      <c r="BB290" s="53"/>
      <c r="BC290" s="53"/>
      <c r="BD290" s="53"/>
      <c r="BE290" s="53"/>
      <c r="BF290" s="53"/>
      <c r="BG290" s="53"/>
      <c r="BH290" s="53"/>
      <c r="BI290" s="54"/>
    </row>
    <row r="291" spans="2:61" ht="45" customHeight="1" thickTop="1" thickBot="1">
      <c r="B291" s="36"/>
      <c r="C291" s="36"/>
      <c r="D291" s="36"/>
      <c r="E291" s="36"/>
      <c r="F291" s="36"/>
      <c r="G291" s="47"/>
      <c r="H291" s="47"/>
      <c r="I291" s="47"/>
      <c r="J291" s="47"/>
      <c r="K291" s="47"/>
      <c r="L291" s="47"/>
      <c r="M291" s="47"/>
      <c r="N291" s="47"/>
      <c r="O291" s="47"/>
      <c r="P291" s="47"/>
      <c r="Q291" s="47"/>
      <c r="R291" s="47"/>
      <c r="S291" s="47"/>
      <c r="T291" s="47"/>
      <c r="U291" s="47"/>
      <c r="V291" s="47"/>
      <c r="W291" s="47"/>
      <c r="X291" s="47"/>
      <c r="Y291" s="47"/>
      <c r="Z291" s="47"/>
      <c r="AA291" s="47"/>
      <c r="AB291" s="47"/>
      <c r="AC291" s="47"/>
      <c r="AD291" s="47"/>
      <c r="AE291" s="47"/>
      <c r="AF291" s="47"/>
      <c r="AG291" s="47"/>
      <c r="AH291" s="52"/>
      <c r="AI291" s="53"/>
      <c r="AJ291" s="53"/>
      <c r="AK291" s="53"/>
      <c r="AL291" s="53"/>
      <c r="AM291" s="53"/>
      <c r="AN291" s="53"/>
      <c r="AO291" s="53"/>
      <c r="AP291" s="53"/>
      <c r="AQ291" s="53"/>
      <c r="AR291" s="53"/>
      <c r="AS291" s="53"/>
      <c r="AT291" s="53"/>
      <c r="AU291" s="53"/>
      <c r="AV291" s="53"/>
      <c r="AW291" s="53"/>
      <c r="AX291" s="53"/>
      <c r="AY291" s="53"/>
      <c r="AZ291" s="53"/>
      <c r="BA291" s="53"/>
      <c r="BB291" s="53"/>
      <c r="BC291" s="53"/>
      <c r="BD291" s="53"/>
      <c r="BE291" s="53"/>
      <c r="BF291" s="53"/>
      <c r="BG291" s="53"/>
      <c r="BH291" s="53"/>
      <c r="BI291" s="54"/>
    </row>
    <row r="292" spans="2:61" ht="45" customHeight="1" thickTop="1" thickBot="1">
      <c r="B292" s="36"/>
      <c r="C292" s="36"/>
      <c r="D292" s="36"/>
      <c r="E292" s="36"/>
      <c r="F292" s="36"/>
      <c r="G292" s="48"/>
      <c r="H292" s="48"/>
      <c r="I292" s="48"/>
      <c r="J292" s="48"/>
      <c r="K292" s="48"/>
      <c r="L292" s="48"/>
      <c r="M292" s="48"/>
      <c r="N292" s="48"/>
      <c r="O292" s="48"/>
      <c r="P292" s="48"/>
      <c r="Q292" s="48"/>
      <c r="R292" s="48"/>
      <c r="S292" s="48"/>
      <c r="T292" s="48"/>
      <c r="U292" s="48"/>
      <c r="V292" s="48"/>
      <c r="W292" s="48"/>
      <c r="X292" s="48"/>
      <c r="Y292" s="48"/>
      <c r="Z292" s="48"/>
      <c r="AA292" s="48"/>
      <c r="AB292" s="48"/>
      <c r="AC292" s="48"/>
      <c r="AD292" s="48"/>
      <c r="AE292" s="48"/>
      <c r="AF292" s="48"/>
      <c r="AG292" s="48"/>
      <c r="AH292" s="55"/>
      <c r="AI292" s="56"/>
      <c r="AJ292" s="56"/>
      <c r="AK292" s="56"/>
      <c r="AL292" s="56"/>
      <c r="AM292" s="56"/>
      <c r="AN292" s="56"/>
      <c r="AO292" s="56"/>
      <c r="AP292" s="56"/>
      <c r="AQ292" s="56"/>
      <c r="AR292" s="56"/>
      <c r="AS292" s="56"/>
      <c r="AT292" s="56"/>
      <c r="AU292" s="56"/>
      <c r="AV292" s="56"/>
      <c r="AW292" s="56"/>
      <c r="AX292" s="56"/>
      <c r="AY292" s="56"/>
      <c r="AZ292" s="56"/>
      <c r="BA292" s="56"/>
      <c r="BB292" s="56"/>
      <c r="BC292" s="56"/>
      <c r="BD292" s="56"/>
      <c r="BE292" s="56"/>
      <c r="BF292" s="56"/>
      <c r="BG292" s="56"/>
      <c r="BH292" s="56"/>
      <c r="BI292" s="57"/>
    </row>
    <row r="293" spans="2:61" ht="15" customHeight="1" thickTop="1">
      <c r="B293" s="14"/>
      <c r="C293" s="14"/>
      <c r="D293" s="14"/>
      <c r="E293" s="14"/>
      <c r="F293" s="14"/>
      <c r="G293" s="14"/>
      <c r="H293" s="14"/>
      <c r="I293" s="14"/>
      <c r="J293" s="14"/>
      <c r="K293" s="14"/>
      <c r="L293" s="14"/>
      <c r="M293" s="14"/>
      <c r="N293" s="14"/>
      <c r="O293" s="14"/>
      <c r="P293" s="14"/>
      <c r="Q293" s="14"/>
      <c r="R293" s="14"/>
      <c r="S293" s="14"/>
      <c r="T293" s="14"/>
      <c r="U293" s="14"/>
      <c r="V293" s="14"/>
      <c r="W293" s="14"/>
      <c r="X293" s="14"/>
      <c r="Y293" s="14"/>
      <c r="Z293" s="14"/>
      <c r="AA293" s="14"/>
      <c r="AB293" s="14"/>
      <c r="AC293" s="14"/>
      <c r="AD293" s="14"/>
      <c r="AE293" s="14"/>
      <c r="AF293" s="14"/>
      <c r="AG293" s="14"/>
      <c r="AH293" s="14"/>
      <c r="AI293" s="14"/>
      <c r="AJ293" s="14"/>
      <c r="AK293" s="14"/>
      <c r="AL293" s="14"/>
      <c r="AM293" s="14"/>
      <c r="AN293" s="14"/>
      <c r="AO293" s="14"/>
      <c r="AP293" s="14"/>
      <c r="AQ293" s="14"/>
      <c r="AR293" s="14"/>
      <c r="AS293" s="14"/>
      <c r="AT293" s="14"/>
      <c r="AU293" s="14"/>
      <c r="AV293" s="14"/>
      <c r="AW293" s="14"/>
      <c r="AX293" s="14"/>
      <c r="AY293" s="14"/>
      <c r="AZ293" s="14"/>
      <c r="BA293" s="14"/>
      <c r="BB293" s="14"/>
      <c r="BC293" s="14"/>
      <c r="BD293" s="14"/>
      <c r="BE293" s="14"/>
      <c r="BF293" s="14"/>
      <c r="BG293" s="14"/>
      <c r="BH293" s="14"/>
      <c r="BI293" s="14"/>
    </row>
    <row r="294" spans="2:61" ht="15" customHeight="1" thickBot="1">
      <c r="B294" s="15"/>
      <c r="C294" s="15"/>
      <c r="D294" s="15"/>
      <c r="E294" s="15"/>
      <c r="F294" s="15"/>
      <c r="G294" s="15"/>
      <c r="H294" s="15"/>
      <c r="I294" s="15"/>
      <c r="J294" s="15"/>
      <c r="K294" s="15"/>
      <c r="L294" s="15"/>
      <c r="M294" s="15"/>
      <c r="N294" s="15"/>
      <c r="O294" s="15"/>
      <c r="P294" s="15"/>
      <c r="Q294" s="15"/>
      <c r="R294" s="15"/>
      <c r="S294" s="15"/>
      <c r="T294" s="15"/>
      <c r="U294" s="15"/>
      <c r="V294" s="15"/>
      <c r="W294" s="15"/>
      <c r="X294" s="15"/>
      <c r="Y294" s="15"/>
      <c r="Z294" s="15"/>
      <c r="AA294" s="15"/>
      <c r="AB294" s="15"/>
      <c r="AC294" s="15"/>
      <c r="AD294" s="15"/>
      <c r="AE294" s="15"/>
      <c r="AF294" s="15"/>
      <c r="AG294" s="15"/>
      <c r="AH294" s="15"/>
      <c r="AI294" s="15"/>
      <c r="AJ294" s="15"/>
      <c r="AK294" s="15"/>
      <c r="AL294" s="15"/>
      <c r="AM294" s="15"/>
      <c r="AN294" s="15"/>
      <c r="AO294" s="15"/>
      <c r="AP294" s="15"/>
      <c r="AQ294" s="15"/>
      <c r="AR294" s="15"/>
      <c r="AS294" s="15"/>
      <c r="AT294" s="15"/>
      <c r="AU294" s="15"/>
      <c r="AV294" s="15"/>
      <c r="AW294" s="15"/>
      <c r="AX294" s="15"/>
      <c r="AY294" s="15"/>
      <c r="AZ294" s="15"/>
      <c r="BA294" s="15"/>
      <c r="BB294" s="15"/>
      <c r="BC294" s="15"/>
      <c r="BD294" s="15"/>
      <c r="BE294" s="15"/>
      <c r="BF294" s="15"/>
      <c r="BG294" s="15"/>
      <c r="BH294" s="15"/>
      <c r="BI294" s="15"/>
    </row>
    <row r="295" spans="2:61" ht="15" customHeight="1" thickTop="1">
      <c r="B295" s="25" t="s">
        <v>118</v>
      </c>
      <c r="C295" s="26"/>
      <c r="D295" s="26"/>
      <c r="E295" s="26"/>
      <c r="F295" s="31"/>
      <c r="G295" s="25" t="s">
        <v>119</v>
      </c>
      <c r="H295" s="26"/>
      <c r="I295" s="26"/>
      <c r="J295" s="26"/>
      <c r="K295" s="31"/>
      <c r="L295" s="5"/>
      <c r="M295" s="6"/>
      <c r="N295" s="6"/>
      <c r="O295" s="6"/>
      <c r="P295" s="6"/>
      <c r="Q295" s="7"/>
      <c r="R295" s="25" t="s">
        <v>120</v>
      </c>
      <c r="S295" s="26"/>
      <c r="T295" s="26"/>
      <c r="U295" s="26"/>
      <c r="V295" s="31"/>
      <c r="W295" s="25" t="s">
        <v>119</v>
      </c>
      <c r="X295" s="26"/>
      <c r="Y295" s="26"/>
      <c r="Z295" s="26"/>
      <c r="AA295" s="31"/>
      <c r="AB295" s="5"/>
      <c r="AC295" s="6"/>
      <c r="AD295" s="6"/>
      <c r="AE295" s="6"/>
      <c r="AF295" s="6"/>
      <c r="AG295" s="7"/>
      <c r="AH295" s="25" t="s">
        <v>121</v>
      </c>
      <c r="AI295" s="26"/>
      <c r="AJ295" s="26"/>
      <c r="AK295" s="26"/>
      <c r="AL295" s="31"/>
      <c r="AM295" s="25" t="s">
        <v>119</v>
      </c>
      <c r="AN295" s="26"/>
      <c r="AO295" s="26"/>
      <c r="AP295" s="26"/>
      <c r="AQ295" s="31"/>
      <c r="AR295" s="5"/>
      <c r="AS295" s="6"/>
      <c r="AT295" s="6"/>
      <c r="AU295" s="6"/>
      <c r="AV295" s="6"/>
      <c r="AW295" s="7"/>
      <c r="AX295" s="25" t="s">
        <v>122</v>
      </c>
      <c r="AY295" s="26"/>
      <c r="AZ295" s="26"/>
      <c r="BA295" s="25" t="s">
        <v>119</v>
      </c>
      <c r="BB295" s="26"/>
      <c r="BC295" s="31"/>
      <c r="BD295" s="5"/>
      <c r="BE295" s="6"/>
      <c r="BF295" s="6"/>
      <c r="BG295" s="6"/>
      <c r="BH295" s="6"/>
      <c r="BI295" s="7"/>
    </row>
    <row r="296" spans="2:61" ht="15" customHeight="1">
      <c r="B296" s="27"/>
      <c r="C296" s="28"/>
      <c r="D296" s="28"/>
      <c r="E296" s="28"/>
      <c r="F296" s="32"/>
      <c r="G296" s="27"/>
      <c r="H296" s="28"/>
      <c r="I296" s="28"/>
      <c r="J296" s="28"/>
      <c r="K296" s="32"/>
      <c r="L296" s="8"/>
      <c r="M296" s="9"/>
      <c r="N296" s="9"/>
      <c r="O296" s="9"/>
      <c r="P296" s="9"/>
      <c r="Q296" s="10"/>
      <c r="R296" s="27"/>
      <c r="S296" s="28"/>
      <c r="T296" s="28"/>
      <c r="U296" s="28"/>
      <c r="V296" s="32"/>
      <c r="W296" s="27"/>
      <c r="X296" s="28"/>
      <c r="Y296" s="28"/>
      <c r="Z296" s="28"/>
      <c r="AA296" s="32"/>
      <c r="AB296" s="8"/>
      <c r="AC296" s="9"/>
      <c r="AD296" s="9"/>
      <c r="AE296" s="9"/>
      <c r="AF296" s="9"/>
      <c r="AG296" s="10"/>
      <c r="AH296" s="27"/>
      <c r="AI296" s="28"/>
      <c r="AJ296" s="28"/>
      <c r="AK296" s="28"/>
      <c r="AL296" s="32"/>
      <c r="AM296" s="27"/>
      <c r="AN296" s="28"/>
      <c r="AO296" s="28"/>
      <c r="AP296" s="28"/>
      <c r="AQ296" s="32"/>
      <c r="AR296" s="8"/>
      <c r="AS296" s="9"/>
      <c r="AT296" s="9"/>
      <c r="AU296" s="9"/>
      <c r="AV296" s="9"/>
      <c r="AW296" s="10"/>
      <c r="AX296" s="27"/>
      <c r="AY296" s="28"/>
      <c r="AZ296" s="28"/>
      <c r="BA296" s="27"/>
      <c r="BB296" s="28"/>
      <c r="BC296" s="32"/>
      <c r="BD296" s="8"/>
      <c r="BE296" s="9"/>
      <c r="BF296" s="9"/>
      <c r="BG296" s="9"/>
      <c r="BH296" s="9"/>
      <c r="BI296" s="10"/>
    </row>
    <row r="297" spans="2:61" ht="15" customHeight="1" thickBot="1">
      <c r="B297" s="27"/>
      <c r="C297" s="28"/>
      <c r="D297" s="28"/>
      <c r="E297" s="28"/>
      <c r="F297" s="32"/>
      <c r="G297" s="29"/>
      <c r="H297" s="30"/>
      <c r="I297" s="30"/>
      <c r="J297" s="30"/>
      <c r="K297" s="33"/>
      <c r="L297" s="11"/>
      <c r="M297" s="12"/>
      <c r="N297" s="12"/>
      <c r="O297" s="12"/>
      <c r="P297" s="12"/>
      <c r="Q297" s="13"/>
      <c r="R297" s="27"/>
      <c r="S297" s="28"/>
      <c r="T297" s="28"/>
      <c r="U297" s="28"/>
      <c r="V297" s="32"/>
      <c r="W297" s="29"/>
      <c r="X297" s="30"/>
      <c r="Y297" s="30"/>
      <c r="Z297" s="30"/>
      <c r="AA297" s="33"/>
      <c r="AB297" s="11"/>
      <c r="AC297" s="12"/>
      <c r="AD297" s="12"/>
      <c r="AE297" s="12"/>
      <c r="AF297" s="12"/>
      <c r="AG297" s="13"/>
      <c r="AH297" s="27"/>
      <c r="AI297" s="28"/>
      <c r="AJ297" s="28"/>
      <c r="AK297" s="28"/>
      <c r="AL297" s="32"/>
      <c r="AM297" s="29"/>
      <c r="AN297" s="30"/>
      <c r="AO297" s="30"/>
      <c r="AP297" s="30"/>
      <c r="AQ297" s="33"/>
      <c r="AR297" s="11"/>
      <c r="AS297" s="12"/>
      <c r="AT297" s="12"/>
      <c r="AU297" s="12"/>
      <c r="AV297" s="12"/>
      <c r="AW297" s="13"/>
      <c r="AX297" s="27"/>
      <c r="AY297" s="28"/>
      <c r="AZ297" s="28"/>
      <c r="BA297" s="29"/>
      <c r="BB297" s="30"/>
      <c r="BC297" s="33"/>
      <c r="BD297" s="11"/>
      <c r="BE297" s="12"/>
      <c r="BF297" s="12"/>
      <c r="BG297" s="12"/>
      <c r="BH297" s="12"/>
      <c r="BI297" s="13"/>
    </row>
    <row r="298" spans="2:61" ht="15" customHeight="1" thickTop="1">
      <c r="B298" s="27"/>
      <c r="C298" s="28"/>
      <c r="D298" s="28"/>
      <c r="E298" s="28"/>
      <c r="F298" s="32"/>
      <c r="G298" s="25" t="s">
        <v>17</v>
      </c>
      <c r="H298" s="26"/>
      <c r="I298" s="26"/>
      <c r="J298" s="26"/>
      <c r="K298" s="31"/>
      <c r="L298" s="5"/>
      <c r="M298" s="6"/>
      <c r="N298" s="6"/>
      <c r="O298" s="6"/>
      <c r="P298" s="6"/>
      <c r="Q298" s="7"/>
      <c r="R298" s="27"/>
      <c r="S298" s="28"/>
      <c r="T298" s="28"/>
      <c r="U298" s="28"/>
      <c r="V298" s="32"/>
      <c r="W298" s="25" t="s">
        <v>17</v>
      </c>
      <c r="X298" s="26"/>
      <c r="Y298" s="26"/>
      <c r="Z298" s="26"/>
      <c r="AA298" s="31"/>
      <c r="AB298" s="5"/>
      <c r="AC298" s="6"/>
      <c r="AD298" s="6"/>
      <c r="AE298" s="6"/>
      <c r="AF298" s="6"/>
      <c r="AG298" s="7"/>
      <c r="AH298" s="27"/>
      <c r="AI298" s="28"/>
      <c r="AJ298" s="28"/>
      <c r="AK298" s="28"/>
      <c r="AL298" s="32"/>
      <c r="AM298" s="25" t="s">
        <v>17</v>
      </c>
      <c r="AN298" s="26"/>
      <c r="AO298" s="26"/>
      <c r="AP298" s="26"/>
      <c r="AQ298" s="31"/>
      <c r="AR298" s="5"/>
      <c r="AS298" s="6"/>
      <c r="AT298" s="6"/>
      <c r="AU298" s="6"/>
      <c r="AV298" s="6"/>
      <c r="AW298" s="7"/>
      <c r="AX298" s="27"/>
      <c r="AY298" s="28"/>
      <c r="AZ298" s="28"/>
      <c r="BA298" s="25" t="s">
        <v>17</v>
      </c>
      <c r="BB298" s="26"/>
      <c r="BC298" s="31"/>
      <c r="BD298" s="5"/>
      <c r="BE298" s="6"/>
      <c r="BF298" s="6"/>
      <c r="BG298" s="6"/>
      <c r="BH298" s="6"/>
      <c r="BI298" s="7"/>
    </row>
    <row r="299" spans="2:61" ht="15" customHeight="1">
      <c r="B299" s="27"/>
      <c r="C299" s="28"/>
      <c r="D299" s="28"/>
      <c r="E299" s="28"/>
      <c r="F299" s="32"/>
      <c r="G299" s="27"/>
      <c r="H299" s="28"/>
      <c r="I299" s="28"/>
      <c r="J299" s="28"/>
      <c r="K299" s="32"/>
      <c r="L299" s="8"/>
      <c r="M299" s="9"/>
      <c r="N299" s="9"/>
      <c r="O299" s="9"/>
      <c r="P299" s="9"/>
      <c r="Q299" s="10"/>
      <c r="R299" s="27"/>
      <c r="S299" s="28"/>
      <c r="T299" s="28"/>
      <c r="U299" s="28"/>
      <c r="V299" s="32"/>
      <c r="W299" s="27"/>
      <c r="X299" s="28"/>
      <c r="Y299" s="28"/>
      <c r="Z299" s="28"/>
      <c r="AA299" s="32"/>
      <c r="AB299" s="8"/>
      <c r="AC299" s="9"/>
      <c r="AD299" s="9"/>
      <c r="AE299" s="9"/>
      <c r="AF299" s="9"/>
      <c r="AG299" s="10"/>
      <c r="AH299" s="27"/>
      <c r="AI299" s="28"/>
      <c r="AJ299" s="28"/>
      <c r="AK299" s="28"/>
      <c r="AL299" s="32"/>
      <c r="AM299" s="27"/>
      <c r="AN299" s="28"/>
      <c r="AO299" s="28"/>
      <c r="AP299" s="28"/>
      <c r="AQ299" s="32"/>
      <c r="AR299" s="8"/>
      <c r="AS299" s="9"/>
      <c r="AT299" s="9"/>
      <c r="AU299" s="9"/>
      <c r="AV299" s="9"/>
      <c r="AW299" s="10"/>
      <c r="AX299" s="27"/>
      <c r="AY299" s="28"/>
      <c r="AZ299" s="28"/>
      <c r="BA299" s="27"/>
      <c r="BB299" s="28"/>
      <c r="BC299" s="32"/>
      <c r="BD299" s="8"/>
      <c r="BE299" s="9"/>
      <c r="BF299" s="9"/>
      <c r="BG299" s="9"/>
      <c r="BH299" s="9"/>
      <c r="BI299" s="10"/>
    </row>
    <row r="300" spans="2:61" ht="15" customHeight="1" thickBot="1">
      <c r="B300" s="29"/>
      <c r="C300" s="30"/>
      <c r="D300" s="30"/>
      <c r="E300" s="30"/>
      <c r="F300" s="33"/>
      <c r="G300" s="29"/>
      <c r="H300" s="30"/>
      <c r="I300" s="30"/>
      <c r="J300" s="30"/>
      <c r="K300" s="33"/>
      <c r="L300" s="11"/>
      <c r="M300" s="12"/>
      <c r="N300" s="12"/>
      <c r="O300" s="12"/>
      <c r="P300" s="12"/>
      <c r="Q300" s="13"/>
      <c r="R300" s="29"/>
      <c r="S300" s="30"/>
      <c r="T300" s="30"/>
      <c r="U300" s="30"/>
      <c r="V300" s="33"/>
      <c r="W300" s="29"/>
      <c r="X300" s="30"/>
      <c r="Y300" s="30"/>
      <c r="Z300" s="30"/>
      <c r="AA300" s="33"/>
      <c r="AB300" s="11"/>
      <c r="AC300" s="12"/>
      <c r="AD300" s="12"/>
      <c r="AE300" s="12"/>
      <c r="AF300" s="12"/>
      <c r="AG300" s="13"/>
      <c r="AH300" s="29"/>
      <c r="AI300" s="30"/>
      <c r="AJ300" s="30"/>
      <c r="AK300" s="30"/>
      <c r="AL300" s="33"/>
      <c r="AM300" s="29"/>
      <c r="AN300" s="30"/>
      <c r="AO300" s="30"/>
      <c r="AP300" s="30"/>
      <c r="AQ300" s="33"/>
      <c r="AR300" s="11"/>
      <c r="AS300" s="12"/>
      <c r="AT300" s="12"/>
      <c r="AU300" s="12"/>
      <c r="AV300" s="12"/>
      <c r="AW300" s="13"/>
      <c r="AX300" s="29"/>
      <c r="AY300" s="30"/>
      <c r="AZ300" s="30"/>
      <c r="BA300" s="29"/>
      <c r="BB300" s="30"/>
      <c r="BC300" s="33"/>
      <c r="BD300" s="11"/>
      <c r="BE300" s="12"/>
      <c r="BF300" s="12"/>
      <c r="BG300" s="12"/>
      <c r="BH300" s="12"/>
      <c r="BI300" s="13"/>
    </row>
    <row r="301" spans="2:61" ht="15" customHeight="1" thickTop="1">
      <c r="B301" s="14"/>
      <c r="C301" s="14"/>
      <c r="D301" s="14"/>
      <c r="E301" s="14"/>
      <c r="F301" s="14"/>
      <c r="G301" s="14"/>
      <c r="H301" s="14"/>
      <c r="I301" s="14"/>
      <c r="J301" s="14"/>
      <c r="K301" s="14"/>
      <c r="L301" s="14"/>
      <c r="M301" s="14"/>
      <c r="N301" s="14"/>
      <c r="O301" s="14"/>
      <c r="P301" s="14"/>
      <c r="Q301" s="14"/>
      <c r="R301" s="14"/>
      <c r="S301" s="14"/>
      <c r="T301" s="14"/>
      <c r="U301" s="14"/>
      <c r="V301" s="14"/>
      <c r="W301" s="14"/>
      <c r="X301" s="14"/>
      <c r="Y301" s="14"/>
      <c r="Z301" s="14"/>
      <c r="AA301" s="14"/>
      <c r="AB301" s="14"/>
      <c r="AC301" s="14"/>
      <c r="AD301" s="14"/>
      <c r="AE301" s="14"/>
      <c r="AF301" s="14"/>
      <c r="AG301" s="14"/>
      <c r="AH301" s="14"/>
      <c r="AI301" s="14"/>
      <c r="AJ301" s="14"/>
      <c r="AK301" s="14"/>
      <c r="AL301" s="14"/>
      <c r="AM301" s="14"/>
      <c r="AN301" s="14"/>
      <c r="AO301" s="14"/>
      <c r="AP301" s="14"/>
      <c r="AQ301" s="14"/>
      <c r="AR301" s="14"/>
      <c r="AS301" s="14"/>
      <c r="AT301" s="14"/>
      <c r="AU301" s="14"/>
      <c r="AV301" s="14"/>
      <c r="AW301" s="14"/>
      <c r="AX301" s="14"/>
      <c r="AY301" s="14"/>
      <c r="AZ301" s="14"/>
      <c r="BA301" s="14"/>
      <c r="BB301" s="14"/>
      <c r="BC301" s="14"/>
      <c r="BD301" s="14"/>
      <c r="BE301" s="14"/>
      <c r="BF301" s="14"/>
      <c r="BG301" s="14"/>
      <c r="BH301" s="14"/>
      <c r="BI301" s="14"/>
    </row>
    <row r="302" spans="2:61" ht="15" customHeight="1" thickBot="1">
      <c r="B302" s="15"/>
      <c r="C302" s="15"/>
      <c r="D302" s="15"/>
      <c r="E302" s="15"/>
      <c r="F302" s="15"/>
      <c r="G302" s="15"/>
      <c r="H302" s="15"/>
      <c r="I302" s="15"/>
      <c r="J302" s="15"/>
      <c r="K302" s="15"/>
      <c r="L302" s="15"/>
      <c r="M302" s="15"/>
      <c r="N302" s="15"/>
      <c r="O302" s="15"/>
      <c r="P302" s="15"/>
      <c r="Q302" s="15"/>
      <c r="R302" s="15"/>
      <c r="S302" s="15"/>
      <c r="T302" s="15"/>
      <c r="U302" s="15"/>
      <c r="V302" s="15"/>
      <c r="W302" s="15"/>
      <c r="X302" s="15"/>
      <c r="Y302" s="15"/>
      <c r="Z302" s="15"/>
      <c r="AA302" s="15"/>
      <c r="AB302" s="15"/>
      <c r="AC302" s="15"/>
      <c r="AD302" s="15"/>
      <c r="AE302" s="15"/>
      <c r="AF302" s="15"/>
      <c r="AG302" s="15"/>
      <c r="AH302" s="15"/>
      <c r="AI302" s="15"/>
      <c r="AJ302" s="15"/>
      <c r="AK302" s="15"/>
      <c r="AL302" s="15"/>
      <c r="AM302" s="15"/>
      <c r="AN302" s="15"/>
      <c r="AO302" s="15"/>
      <c r="AP302" s="15"/>
      <c r="AQ302" s="15"/>
      <c r="AR302" s="15"/>
      <c r="AS302" s="15"/>
      <c r="AT302" s="15"/>
      <c r="AU302" s="15"/>
      <c r="AV302" s="15"/>
      <c r="AW302" s="15"/>
      <c r="AX302" s="15"/>
      <c r="AY302" s="15"/>
      <c r="AZ302" s="15"/>
      <c r="BA302" s="15"/>
      <c r="BB302" s="15"/>
      <c r="BC302" s="15"/>
      <c r="BD302" s="15"/>
      <c r="BE302" s="15"/>
      <c r="BF302" s="15"/>
      <c r="BG302" s="15"/>
      <c r="BH302" s="15"/>
      <c r="BI302" s="15"/>
    </row>
    <row r="303" spans="2:61" ht="15" customHeight="1" thickTop="1">
      <c r="B303" s="16" t="s">
        <v>19</v>
      </c>
      <c r="C303" s="16"/>
      <c r="D303" s="16"/>
      <c r="E303" s="16"/>
      <c r="F303" s="16"/>
      <c r="G303" s="16"/>
      <c r="H303" s="16"/>
      <c r="I303" s="16"/>
      <c r="J303" s="16"/>
      <c r="K303" s="19" t="str">
        <f>K33</f>
        <v>Лесковский А.В. / Набиуллин Р.И.</v>
      </c>
      <c r="L303" s="19"/>
      <c r="M303" s="19"/>
      <c r="N303" s="19"/>
      <c r="O303" s="19"/>
      <c r="P303" s="19"/>
      <c r="Q303" s="19"/>
      <c r="R303" s="19"/>
      <c r="S303" s="19"/>
      <c r="T303" s="22" t="s">
        <v>123</v>
      </c>
      <c r="U303" s="22"/>
      <c r="V303" s="22"/>
      <c r="W303" s="22"/>
      <c r="X303" s="22"/>
      <c r="Y303" s="22"/>
      <c r="Z303" s="22"/>
      <c r="AA303" s="22"/>
      <c r="AB303" s="22"/>
      <c r="AC303" s="22"/>
      <c r="AD303" s="22"/>
      <c r="AE303" s="22"/>
      <c r="AF303" s="22"/>
      <c r="AG303" s="16" t="s">
        <v>203</v>
      </c>
      <c r="AH303" s="16"/>
      <c r="AI303" s="16"/>
      <c r="AJ303" s="16"/>
      <c r="AK303" s="16"/>
      <c r="AL303" s="16"/>
      <c r="AM303" s="16"/>
      <c r="AN303" s="16"/>
      <c r="AO303" s="16"/>
      <c r="AP303" s="19" t="str">
        <f>K39</f>
        <v>Шамсиев Р.Р.</v>
      </c>
      <c r="AQ303" s="19"/>
      <c r="AR303" s="19"/>
      <c r="AS303" s="19"/>
      <c r="AT303" s="19"/>
      <c r="AU303" s="19"/>
      <c r="AV303" s="19"/>
      <c r="AW303" s="19"/>
      <c r="AX303" s="19"/>
      <c r="AY303" s="22" t="s">
        <v>123</v>
      </c>
      <c r="AZ303" s="22"/>
      <c r="BA303" s="22"/>
      <c r="BB303" s="22"/>
      <c r="BC303" s="22"/>
      <c r="BD303" s="22"/>
      <c r="BE303" s="22"/>
      <c r="BF303" s="22"/>
      <c r="BG303" s="22"/>
      <c r="BH303" s="22"/>
      <c r="BI303" s="22"/>
    </row>
    <row r="304" spans="2:61" ht="15" customHeight="1">
      <c r="B304" s="17"/>
      <c r="C304" s="17"/>
      <c r="D304" s="17"/>
      <c r="E304" s="17"/>
      <c r="F304" s="17"/>
      <c r="G304" s="17"/>
      <c r="H304" s="17"/>
      <c r="I304" s="17"/>
      <c r="J304" s="17"/>
      <c r="K304" s="20"/>
      <c r="L304" s="20"/>
      <c r="M304" s="20"/>
      <c r="N304" s="20"/>
      <c r="O304" s="20"/>
      <c r="P304" s="20"/>
      <c r="Q304" s="20"/>
      <c r="R304" s="20"/>
      <c r="S304" s="20"/>
      <c r="T304" s="23"/>
      <c r="U304" s="23"/>
      <c r="V304" s="23"/>
      <c r="W304" s="23"/>
      <c r="X304" s="23"/>
      <c r="Y304" s="23"/>
      <c r="Z304" s="23"/>
      <c r="AA304" s="23"/>
      <c r="AB304" s="23"/>
      <c r="AC304" s="23"/>
      <c r="AD304" s="23"/>
      <c r="AE304" s="23"/>
      <c r="AF304" s="23"/>
      <c r="AG304" s="17"/>
      <c r="AH304" s="17"/>
      <c r="AI304" s="17"/>
      <c r="AJ304" s="17"/>
      <c r="AK304" s="17"/>
      <c r="AL304" s="17"/>
      <c r="AM304" s="17"/>
      <c r="AN304" s="17"/>
      <c r="AO304" s="17"/>
      <c r="AP304" s="20"/>
      <c r="AQ304" s="20"/>
      <c r="AR304" s="20"/>
      <c r="AS304" s="20"/>
      <c r="AT304" s="20"/>
      <c r="AU304" s="20"/>
      <c r="AV304" s="20"/>
      <c r="AW304" s="20"/>
      <c r="AX304" s="20"/>
      <c r="AY304" s="23"/>
      <c r="AZ304" s="23"/>
      <c r="BA304" s="23"/>
      <c r="BB304" s="23"/>
      <c r="BC304" s="23"/>
      <c r="BD304" s="23"/>
      <c r="BE304" s="23"/>
      <c r="BF304" s="23"/>
      <c r="BG304" s="23"/>
      <c r="BH304" s="23"/>
      <c r="BI304" s="23"/>
    </row>
    <row r="305" spans="2:61" ht="15" customHeight="1">
      <c r="B305" s="17"/>
      <c r="C305" s="17"/>
      <c r="D305" s="17"/>
      <c r="E305" s="17"/>
      <c r="F305" s="17"/>
      <c r="G305" s="17"/>
      <c r="H305" s="17"/>
      <c r="I305" s="17"/>
      <c r="J305" s="17"/>
      <c r="K305" s="20"/>
      <c r="L305" s="20"/>
      <c r="M305" s="20"/>
      <c r="N305" s="20"/>
      <c r="O305" s="20"/>
      <c r="P305" s="20"/>
      <c r="Q305" s="20"/>
      <c r="R305" s="20"/>
      <c r="S305" s="20"/>
      <c r="T305" s="23"/>
      <c r="U305" s="23"/>
      <c r="V305" s="23"/>
      <c r="W305" s="23"/>
      <c r="X305" s="23"/>
      <c r="Y305" s="23"/>
      <c r="Z305" s="23"/>
      <c r="AA305" s="23"/>
      <c r="AB305" s="23"/>
      <c r="AC305" s="23"/>
      <c r="AD305" s="23"/>
      <c r="AE305" s="23"/>
      <c r="AF305" s="23"/>
      <c r="AG305" s="17"/>
      <c r="AH305" s="17"/>
      <c r="AI305" s="17"/>
      <c r="AJ305" s="17"/>
      <c r="AK305" s="17"/>
      <c r="AL305" s="17"/>
      <c r="AM305" s="17"/>
      <c r="AN305" s="17"/>
      <c r="AO305" s="17"/>
      <c r="AP305" s="20"/>
      <c r="AQ305" s="20"/>
      <c r="AR305" s="20"/>
      <c r="AS305" s="20"/>
      <c r="AT305" s="20"/>
      <c r="AU305" s="20"/>
      <c r="AV305" s="20"/>
      <c r="AW305" s="20"/>
      <c r="AX305" s="20"/>
      <c r="AY305" s="23"/>
      <c r="AZ305" s="23"/>
      <c r="BA305" s="23"/>
      <c r="BB305" s="23"/>
      <c r="BC305" s="23"/>
      <c r="BD305" s="23"/>
      <c r="BE305" s="23"/>
      <c r="BF305" s="23"/>
      <c r="BG305" s="23"/>
      <c r="BH305" s="23"/>
      <c r="BI305" s="23"/>
    </row>
    <row r="306" spans="2:61" ht="15" customHeight="1">
      <c r="B306" s="17"/>
      <c r="C306" s="17"/>
      <c r="D306" s="17"/>
      <c r="E306" s="17"/>
      <c r="F306" s="17"/>
      <c r="G306" s="17"/>
      <c r="H306" s="17"/>
      <c r="I306" s="17"/>
      <c r="J306" s="17"/>
      <c r="K306" s="20"/>
      <c r="L306" s="20"/>
      <c r="M306" s="20"/>
      <c r="N306" s="20"/>
      <c r="O306" s="20"/>
      <c r="P306" s="20"/>
      <c r="Q306" s="20"/>
      <c r="R306" s="20"/>
      <c r="S306" s="20"/>
      <c r="T306" s="23"/>
      <c r="U306" s="23"/>
      <c r="V306" s="23"/>
      <c r="W306" s="23"/>
      <c r="X306" s="23"/>
      <c r="Y306" s="23"/>
      <c r="Z306" s="23"/>
      <c r="AA306" s="23"/>
      <c r="AB306" s="23"/>
      <c r="AC306" s="23"/>
      <c r="AD306" s="23"/>
      <c r="AE306" s="23"/>
      <c r="AF306" s="23"/>
      <c r="AG306" s="17"/>
      <c r="AH306" s="17"/>
      <c r="AI306" s="17"/>
      <c r="AJ306" s="17"/>
      <c r="AK306" s="17"/>
      <c r="AL306" s="17"/>
      <c r="AM306" s="17"/>
      <c r="AN306" s="17"/>
      <c r="AO306" s="17"/>
      <c r="AP306" s="20"/>
      <c r="AQ306" s="20"/>
      <c r="AR306" s="20"/>
      <c r="AS306" s="20"/>
      <c r="AT306" s="20"/>
      <c r="AU306" s="20"/>
      <c r="AV306" s="20"/>
      <c r="AW306" s="20"/>
      <c r="AX306" s="20"/>
      <c r="AY306" s="23"/>
      <c r="AZ306" s="23"/>
      <c r="BA306" s="23"/>
      <c r="BB306" s="23"/>
      <c r="BC306" s="23"/>
      <c r="BD306" s="23"/>
      <c r="BE306" s="23"/>
      <c r="BF306" s="23"/>
      <c r="BG306" s="23"/>
      <c r="BH306" s="23"/>
      <c r="BI306" s="23"/>
    </row>
    <row r="307" spans="2:61" ht="56.25" customHeight="1" thickBot="1">
      <c r="B307" s="18"/>
      <c r="C307" s="18"/>
      <c r="D307" s="18"/>
      <c r="E307" s="18"/>
      <c r="F307" s="18"/>
      <c r="G307" s="18"/>
      <c r="H307" s="18"/>
      <c r="I307" s="18"/>
      <c r="J307" s="18"/>
      <c r="K307" s="21"/>
      <c r="L307" s="21"/>
      <c r="M307" s="21"/>
      <c r="N307" s="21"/>
      <c r="O307" s="21"/>
      <c r="P307" s="21"/>
      <c r="Q307" s="21"/>
      <c r="R307" s="21"/>
      <c r="S307" s="21"/>
      <c r="T307" s="24"/>
      <c r="U307" s="24"/>
      <c r="V307" s="24"/>
      <c r="W307" s="24"/>
      <c r="X307" s="24"/>
      <c r="Y307" s="24"/>
      <c r="Z307" s="24"/>
      <c r="AA307" s="24"/>
      <c r="AB307" s="24"/>
      <c r="AC307" s="24"/>
      <c r="AD307" s="24"/>
      <c r="AE307" s="24"/>
      <c r="AF307" s="24"/>
      <c r="AG307" s="18"/>
      <c r="AH307" s="18"/>
      <c r="AI307" s="18"/>
      <c r="AJ307" s="18"/>
      <c r="AK307" s="18"/>
      <c r="AL307" s="18"/>
      <c r="AM307" s="18"/>
      <c r="AN307" s="18"/>
      <c r="AO307" s="18"/>
      <c r="AP307" s="21"/>
      <c r="AQ307" s="21"/>
      <c r="AR307" s="21"/>
      <c r="AS307" s="21"/>
      <c r="AT307" s="21"/>
      <c r="AU307" s="21"/>
      <c r="AV307" s="21"/>
      <c r="AW307" s="21"/>
      <c r="AX307" s="21"/>
      <c r="AY307" s="24"/>
      <c r="AZ307" s="24"/>
      <c r="BA307" s="24"/>
      <c r="BB307" s="24"/>
      <c r="BC307" s="24"/>
      <c r="BD307" s="24"/>
      <c r="BE307" s="24"/>
      <c r="BF307" s="24"/>
      <c r="BG307" s="24"/>
      <c r="BH307" s="24"/>
      <c r="BI307" s="24"/>
    </row>
    <row r="308" spans="2:61" ht="15.75" thickTop="1"/>
  </sheetData>
  <mergeCells count="1128">
    <mergeCell ref="B301:BI302"/>
    <mergeCell ref="B303:J307"/>
    <mergeCell ref="K303:S307"/>
    <mergeCell ref="T303:AF307"/>
    <mergeCell ref="AG303:AO307"/>
    <mergeCell ref="AP303:AX307"/>
    <mergeCell ref="AY303:BI307"/>
    <mergeCell ref="AX295:AZ300"/>
    <mergeCell ref="BA295:BC297"/>
    <mergeCell ref="BD295:BI297"/>
    <mergeCell ref="G298:K300"/>
    <mergeCell ref="L298:Q300"/>
    <mergeCell ref="W298:AA300"/>
    <mergeCell ref="AB298:AG300"/>
    <mergeCell ref="AM298:AQ300"/>
    <mergeCell ref="AR298:AW300"/>
    <mergeCell ref="BA298:BC300"/>
    <mergeCell ref="B293:BI294"/>
    <mergeCell ref="B295:F300"/>
    <mergeCell ref="G295:K297"/>
    <mergeCell ref="L295:Q297"/>
    <mergeCell ref="R295:V300"/>
    <mergeCell ref="W295:AA297"/>
    <mergeCell ref="AB295:AG297"/>
    <mergeCell ref="AH295:AL300"/>
    <mergeCell ref="AM295:AQ297"/>
    <mergeCell ref="AR295:AW297"/>
    <mergeCell ref="BF279:BI282"/>
    <mergeCell ref="B283:BI284"/>
    <mergeCell ref="B285:F288"/>
    <mergeCell ref="G285:BI288"/>
    <mergeCell ref="B289:F292"/>
    <mergeCell ref="G289:AG292"/>
    <mergeCell ref="AH289:BI292"/>
    <mergeCell ref="AK279:AM282"/>
    <mergeCell ref="AN279:AP282"/>
    <mergeCell ref="AQ279:AS282"/>
    <mergeCell ref="AT279:AV282"/>
    <mergeCell ref="AW279:AY282"/>
    <mergeCell ref="AZ279:BE282"/>
    <mergeCell ref="Q279:R282"/>
    <mergeCell ref="S279:V282"/>
    <mergeCell ref="W279:Y282"/>
    <mergeCell ref="Z279:AB282"/>
    <mergeCell ref="AC279:AG282"/>
    <mergeCell ref="AH279:AJ282"/>
    <mergeCell ref="BD298:BI300"/>
    <mergeCell ref="AQ275:AS278"/>
    <mergeCell ref="AT275:AV278"/>
    <mergeCell ref="AW275:AY278"/>
    <mergeCell ref="AZ275:BE278"/>
    <mergeCell ref="BF275:BI278"/>
    <mergeCell ref="B279:D282"/>
    <mergeCell ref="E279:G282"/>
    <mergeCell ref="H279:J282"/>
    <mergeCell ref="K279:M282"/>
    <mergeCell ref="N279:P282"/>
    <mergeCell ref="W275:Y278"/>
    <mergeCell ref="Z275:AB278"/>
    <mergeCell ref="AC275:AG278"/>
    <mergeCell ref="AH275:AJ278"/>
    <mergeCell ref="AK275:AM278"/>
    <mergeCell ref="AN275:AP278"/>
    <mergeCell ref="Q273:R274"/>
    <mergeCell ref="S273:V274"/>
    <mergeCell ref="W273:Y274"/>
    <mergeCell ref="B275:D278"/>
    <mergeCell ref="E275:G278"/>
    <mergeCell ref="H275:J278"/>
    <mergeCell ref="K275:M278"/>
    <mergeCell ref="N275:P278"/>
    <mergeCell ref="Q275:R278"/>
    <mergeCell ref="S275:V278"/>
    <mergeCell ref="AN270:AP274"/>
    <mergeCell ref="AQ270:AS274"/>
    <mergeCell ref="AT270:AV274"/>
    <mergeCell ref="AW270:AY274"/>
    <mergeCell ref="AZ270:BE274"/>
    <mergeCell ref="BF270:BI274"/>
    <mergeCell ref="B268:BI269"/>
    <mergeCell ref="B270:D274"/>
    <mergeCell ref="E270:G274"/>
    <mergeCell ref="H270:J274"/>
    <mergeCell ref="K270:P274"/>
    <mergeCell ref="Q270:Y272"/>
    <mergeCell ref="Z270:AB274"/>
    <mergeCell ref="AC270:AG274"/>
    <mergeCell ref="AH270:AJ274"/>
    <mergeCell ref="AK270:AM274"/>
    <mergeCell ref="BA260:BC263"/>
    <mergeCell ref="BD260:BF263"/>
    <mergeCell ref="BG260:BI263"/>
    <mergeCell ref="B264:AB267"/>
    <mergeCell ref="AC264:AS267"/>
    <mergeCell ref="AT264:BI267"/>
    <mergeCell ref="AI260:AK263"/>
    <mergeCell ref="AL260:AN263"/>
    <mergeCell ref="AO260:AQ263"/>
    <mergeCell ref="AR260:AT263"/>
    <mergeCell ref="AU260:AW263"/>
    <mergeCell ref="AX260:AZ263"/>
    <mergeCell ref="Q260:S263"/>
    <mergeCell ref="T260:V263"/>
    <mergeCell ref="W260:Y263"/>
    <mergeCell ref="Z260:AB263"/>
    <mergeCell ref="AC260:AE263"/>
    <mergeCell ref="AF260:AH263"/>
    <mergeCell ref="B260:D263"/>
    <mergeCell ref="E260:G263"/>
    <mergeCell ref="H260:J263"/>
    <mergeCell ref="K260:M263"/>
    <mergeCell ref="N260:P263"/>
    <mergeCell ref="AC259:AE259"/>
    <mergeCell ref="AF259:AH259"/>
    <mergeCell ref="AI259:AK259"/>
    <mergeCell ref="AL259:AN259"/>
    <mergeCell ref="AO259:AQ259"/>
    <mergeCell ref="AR259:AT259"/>
    <mergeCell ref="B257:BI258"/>
    <mergeCell ref="B259:D259"/>
    <mergeCell ref="E259:G259"/>
    <mergeCell ref="H259:J259"/>
    <mergeCell ref="K259:M259"/>
    <mergeCell ref="N259:P259"/>
    <mergeCell ref="Q259:S259"/>
    <mergeCell ref="T259:V259"/>
    <mergeCell ref="W259:Y259"/>
    <mergeCell ref="Z259:AB259"/>
    <mergeCell ref="B253:BI256"/>
    <mergeCell ref="W249:AA252"/>
    <mergeCell ref="AB249:AD252"/>
    <mergeCell ref="AE249:AH252"/>
    <mergeCell ref="AI249:AK252"/>
    <mergeCell ref="AL249:AN252"/>
    <mergeCell ref="AO249:AQ252"/>
    <mergeCell ref="B249:G252"/>
    <mergeCell ref="H249:J252"/>
    <mergeCell ref="K249:M252"/>
    <mergeCell ref="N249:P252"/>
    <mergeCell ref="Q249:S252"/>
    <mergeCell ref="T249:V252"/>
    <mergeCell ref="AU259:AW259"/>
    <mergeCell ref="AX259:AZ259"/>
    <mergeCell ref="BA259:BC259"/>
    <mergeCell ref="BD259:BF259"/>
    <mergeCell ref="BG259:BI259"/>
    <mergeCell ref="AR245:AV248"/>
    <mergeCell ref="AW245:AY248"/>
    <mergeCell ref="AZ245:BB248"/>
    <mergeCell ref="BC245:BF248"/>
    <mergeCell ref="BG245:BI248"/>
    <mergeCell ref="T245:V248"/>
    <mergeCell ref="W245:AA248"/>
    <mergeCell ref="AB245:AD248"/>
    <mergeCell ref="AE245:AH248"/>
    <mergeCell ref="AI245:AK248"/>
    <mergeCell ref="AL245:AN248"/>
    <mergeCell ref="AR241:AV244"/>
    <mergeCell ref="AW241:AY244"/>
    <mergeCell ref="AZ241:BB244"/>
    <mergeCell ref="BC241:BF244"/>
    <mergeCell ref="BG241:BI244"/>
    <mergeCell ref="AR249:AV252"/>
    <mergeCell ref="AW249:AY252"/>
    <mergeCell ref="AZ249:BB252"/>
    <mergeCell ref="BC249:BF252"/>
    <mergeCell ref="BG249:BI252"/>
    <mergeCell ref="B245:G248"/>
    <mergeCell ref="H245:J248"/>
    <mergeCell ref="K245:M248"/>
    <mergeCell ref="N245:P248"/>
    <mergeCell ref="Q245:S248"/>
    <mergeCell ref="W241:AA244"/>
    <mergeCell ref="AB241:AD244"/>
    <mergeCell ref="AE241:AH244"/>
    <mergeCell ref="AI241:AK244"/>
    <mergeCell ref="AL241:AN244"/>
    <mergeCell ref="AO241:AQ244"/>
    <mergeCell ref="B241:G244"/>
    <mergeCell ref="H241:J244"/>
    <mergeCell ref="K241:M244"/>
    <mergeCell ref="N241:P244"/>
    <mergeCell ref="Q241:S244"/>
    <mergeCell ref="T241:V244"/>
    <mergeCell ref="AO245:AQ248"/>
    <mergeCell ref="AO240:AQ240"/>
    <mergeCell ref="AR240:AV240"/>
    <mergeCell ref="AW240:AY240"/>
    <mergeCell ref="AZ240:BB240"/>
    <mergeCell ref="BC240:BF240"/>
    <mergeCell ref="BG240:BI240"/>
    <mergeCell ref="T240:V240"/>
    <mergeCell ref="W240:AA240"/>
    <mergeCell ref="AB240:AD240"/>
    <mergeCell ref="AE240:AH240"/>
    <mergeCell ref="AI240:AK240"/>
    <mergeCell ref="AL240:AN240"/>
    <mergeCell ref="B234:BI235"/>
    <mergeCell ref="B236:V237"/>
    <mergeCell ref="W236:AQ237"/>
    <mergeCell ref="AR236:BI237"/>
    <mergeCell ref="B238:BI239"/>
    <mergeCell ref="B240:G240"/>
    <mergeCell ref="H240:J240"/>
    <mergeCell ref="K240:M240"/>
    <mergeCell ref="N240:P240"/>
    <mergeCell ref="Q240:S240"/>
    <mergeCell ref="BB228:BI230"/>
    <mergeCell ref="B231:G233"/>
    <mergeCell ref="H231:M233"/>
    <mergeCell ref="N231:S233"/>
    <mergeCell ref="T231:AC233"/>
    <mergeCell ref="AD231:AI233"/>
    <mergeCell ref="AJ231:AO233"/>
    <mergeCell ref="AP231:AU233"/>
    <mergeCell ref="AV231:BA233"/>
    <mergeCell ref="BB231:BI233"/>
    <mergeCell ref="B222:BI225"/>
    <mergeCell ref="B226:BI227"/>
    <mergeCell ref="B228:G230"/>
    <mergeCell ref="H228:M230"/>
    <mergeCell ref="N228:S230"/>
    <mergeCell ref="T228:AC230"/>
    <mergeCell ref="AD228:AI230"/>
    <mergeCell ref="AJ228:AO230"/>
    <mergeCell ref="AP228:AU230"/>
    <mergeCell ref="AV228:BA230"/>
    <mergeCell ref="AZ216:BI218"/>
    <mergeCell ref="B219:G221"/>
    <mergeCell ref="H219:M221"/>
    <mergeCell ref="N219:S221"/>
    <mergeCell ref="T219:AF221"/>
    <mergeCell ref="AG219:AO221"/>
    <mergeCell ref="AP219:AY221"/>
    <mergeCell ref="AZ219:BI221"/>
    <mergeCell ref="BE207:BF209"/>
    <mergeCell ref="BG207:BI209"/>
    <mergeCell ref="B210:BI213"/>
    <mergeCell ref="B214:BI215"/>
    <mergeCell ref="B216:G218"/>
    <mergeCell ref="H216:M218"/>
    <mergeCell ref="N216:S218"/>
    <mergeCell ref="T216:AF218"/>
    <mergeCell ref="AG216:AO218"/>
    <mergeCell ref="AP216:AY218"/>
    <mergeCell ref="AP207:AS209"/>
    <mergeCell ref="AT207:AV209"/>
    <mergeCell ref="AW207:AX209"/>
    <mergeCell ref="AY207:AZ209"/>
    <mergeCell ref="BA207:BB209"/>
    <mergeCell ref="BC207:BD209"/>
    <mergeCell ref="BC204:BD206"/>
    <mergeCell ref="BE204:BF206"/>
    <mergeCell ref="BG204:BI206"/>
    <mergeCell ref="B207:L209"/>
    <mergeCell ref="M207:P209"/>
    <mergeCell ref="Q207:T209"/>
    <mergeCell ref="U207:X209"/>
    <mergeCell ref="Y207:AB209"/>
    <mergeCell ref="AC207:AF209"/>
    <mergeCell ref="AG207:AO209"/>
    <mergeCell ref="AG204:AO206"/>
    <mergeCell ref="AP204:AS206"/>
    <mergeCell ref="AT204:AV206"/>
    <mergeCell ref="AW204:AX206"/>
    <mergeCell ref="AY204:AZ206"/>
    <mergeCell ref="BA204:BB206"/>
    <mergeCell ref="B204:L206"/>
    <mergeCell ref="M204:P206"/>
    <mergeCell ref="Q204:T206"/>
    <mergeCell ref="U204:X206"/>
    <mergeCell ref="Y204:AB206"/>
    <mergeCell ref="AC204:AF206"/>
    <mergeCell ref="AW201:AX203"/>
    <mergeCell ref="AY201:AZ203"/>
    <mergeCell ref="BA201:BB203"/>
    <mergeCell ref="BC201:BD203"/>
    <mergeCell ref="BE201:BF203"/>
    <mergeCell ref="BG201:BI203"/>
    <mergeCell ref="BG198:BI200"/>
    <mergeCell ref="B201:L203"/>
    <mergeCell ref="M201:P203"/>
    <mergeCell ref="Q201:T203"/>
    <mergeCell ref="U201:X203"/>
    <mergeCell ref="Y201:AB203"/>
    <mergeCell ref="AC201:AF203"/>
    <mergeCell ref="AG201:AO203"/>
    <mergeCell ref="AP201:AS203"/>
    <mergeCell ref="AT201:AV203"/>
    <mergeCell ref="AT198:AV200"/>
    <mergeCell ref="AW198:AX200"/>
    <mergeCell ref="AY198:AZ200"/>
    <mergeCell ref="BA198:BB200"/>
    <mergeCell ref="BC198:BD200"/>
    <mergeCell ref="BE198:BF200"/>
    <mergeCell ref="BE195:BF197"/>
    <mergeCell ref="BG195:BI197"/>
    <mergeCell ref="B198:L200"/>
    <mergeCell ref="M198:P200"/>
    <mergeCell ref="Q198:T200"/>
    <mergeCell ref="U198:X200"/>
    <mergeCell ref="Y198:AB200"/>
    <mergeCell ref="AC198:AF200"/>
    <mergeCell ref="AG198:AO200"/>
    <mergeCell ref="AP198:AS200"/>
    <mergeCell ref="AP195:AS197"/>
    <mergeCell ref="AT195:AV197"/>
    <mergeCell ref="AW195:AX197"/>
    <mergeCell ref="AY195:AZ197"/>
    <mergeCell ref="BA195:BB197"/>
    <mergeCell ref="BC195:BD197"/>
    <mergeCell ref="BC192:BD194"/>
    <mergeCell ref="BE192:BF194"/>
    <mergeCell ref="BG192:BI194"/>
    <mergeCell ref="B195:L197"/>
    <mergeCell ref="M195:P197"/>
    <mergeCell ref="Q195:T197"/>
    <mergeCell ref="U195:X197"/>
    <mergeCell ref="Y195:AB197"/>
    <mergeCell ref="AC195:AF197"/>
    <mergeCell ref="AG195:AO197"/>
    <mergeCell ref="AG192:AO194"/>
    <mergeCell ref="AP192:AS194"/>
    <mergeCell ref="AT192:AV194"/>
    <mergeCell ref="AW192:AX194"/>
    <mergeCell ref="AY192:AZ194"/>
    <mergeCell ref="BA192:BB194"/>
    <mergeCell ref="B192:L194"/>
    <mergeCell ref="M192:P194"/>
    <mergeCell ref="Q192:T194"/>
    <mergeCell ref="U192:X194"/>
    <mergeCell ref="Y192:AB194"/>
    <mergeCell ref="AC192:AF194"/>
    <mergeCell ref="AW189:AX191"/>
    <mergeCell ref="AY189:AZ191"/>
    <mergeCell ref="BA189:BB191"/>
    <mergeCell ref="BC189:BD191"/>
    <mergeCell ref="BE189:BF191"/>
    <mergeCell ref="BG189:BI191"/>
    <mergeCell ref="BG186:BI188"/>
    <mergeCell ref="B189:L191"/>
    <mergeCell ref="M189:P191"/>
    <mergeCell ref="Q189:T191"/>
    <mergeCell ref="U189:X191"/>
    <mergeCell ref="Y189:AB191"/>
    <mergeCell ref="AC189:AF191"/>
    <mergeCell ref="AG189:AO191"/>
    <mergeCell ref="AP189:AS191"/>
    <mergeCell ref="AT189:AV191"/>
    <mergeCell ref="AT186:AV188"/>
    <mergeCell ref="AW186:AX188"/>
    <mergeCell ref="AY186:AZ188"/>
    <mergeCell ref="BA186:BB188"/>
    <mergeCell ref="BC186:BD188"/>
    <mergeCell ref="BE186:BF188"/>
    <mergeCell ref="BE183:BF185"/>
    <mergeCell ref="BG183:BI185"/>
    <mergeCell ref="B186:L188"/>
    <mergeCell ref="M186:P188"/>
    <mergeCell ref="Q186:T188"/>
    <mergeCell ref="U186:X188"/>
    <mergeCell ref="Y186:AB188"/>
    <mergeCell ref="AC186:AF188"/>
    <mergeCell ref="AG186:AO188"/>
    <mergeCell ref="AP186:AS188"/>
    <mergeCell ref="AP183:AS185"/>
    <mergeCell ref="AT183:AV185"/>
    <mergeCell ref="AW183:AX185"/>
    <mergeCell ref="AY183:AZ185"/>
    <mergeCell ref="BA183:BB185"/>
    <mergeCell ref="BC183:BD185"/>
    <mergeCell ref="BC180:BD182"/>
    <mergeCell ref="BE180:BF182"/>
    <mergeCell ref="BG180:BI182"/>
    <mergeCell ref="B183:L185"/>
    <mergeCell ref="M183:P185"/>
    <mergeCell ref="Q183:T185"/>
    <mergeCell ref="U183:X185"/>
    <mergeCell ref="Y183:AB185"/>
    <mergeCell ref="AC183:AF185"/>
    <mergeCell ref="AG183:AO185"/>
    <mergeCell ref="AG180:AO182"/>
    <mergeCell ref="AP180:AS182"/>
    <mergeCell ref="AT180:AV182"/>
    <mergeCell ref="AW180:AX182"/>
    <mergeCell ref="AY180:AZ182"/>
    <mergeCell ref="BA180:BB182"/>
    <mergeCell ref="BE177:BF179"/>
    <mergeCell ref="BG177:BI179"/>
    <mergeCell ref="BJ177:BL179"/>
    <mergeCell ref="BM177:BO179"/>
    <mergeCell ref="B180:L182"/>
    <mergeCell ref="M180:P182"/>
    <mergeCell ref="Q180:T182"/>
    <mergeCell ref="U180:X182"/>
    <mergeCell ref="Y180:AB182"/>
    <mergeCell ref="AC180:AF182"/>
    <mergeCell ref="AP177:AS179"/>
    <mergeCell ref="AT177:AV179"/>
    <mergeCell ref="AW177:AX179"/>
    <mergeCell ref="AY177:AZ179"/>
    <mergeCell ref="BA177:BB179"/>
    <mergeCell ref="BC177:BD179"/>
    <mergeCell ref="BG174:BI176"/>
    <mergeCell ref="BJ174:BL176"/>
    <mergeCell ref="BM174:BO176"/>
    <mergeCell ref="B177:L179"/>
    <mergeCell ref="M177:P179"/>
    <mergeCell ref="Q177:T179"/>
    <mergeCell ref="U177:X179"/>
    <mergeCell ref="Y177:AB179"/>
    <mergeCell ref="AC177:AF179"/>
    <mergeCell ref="AG177:AO179"/>
    <mergeCell ref="AT174:AV176"/>
    <mergeCell ref="AW174:AX176"/>
    <mergeCell ref="AY174:AZ176"/>
    <mergeCell ref="BA174:BB176"/>
    <mergeCell ref="BC174:BD176"/>
    <mergeCell ref="BE174:BF176"/>
    <mergeCell ref="B174:L176"/>
    <mergeCell ref="M174:P176"/>
    <mergeCell ref="Q174:T176"/>
    <mergeCell ref="U174:X176"/>
    <mergeCell ref="Y174:AB176"/>
    <mergeCell ref="AC174:AF176"/>
    <mergeCell ref="AG174:AO176"/>
    <mergeCell ref="AP174:AS176"/>
    <mergeCell ref="BJ168:BL170"/>
    <mergeCell ref="BM168:BO170"/>
    <mergeCell ref="B171:L173"/>
    <mergeCell ref="M171:P173"/>
    <mergeCell ref="Q171:T173"/>
    <mergeCell ref="U171:X173"/>
    <mergeCell ref="Y171:AB173"/>
    <mergeCell ref="AC171:AF173"/>
    <mergeCell ref="AW171:AX173"/>
    <mergeCell ref="AY171:AZ173"/>
    <mergeCell ref="AP168:AS173"/>
    <mergeCell ref="AT168:AV173"/>
    <mergeCell ref="AW168:BB170"/>
    <mergeCell ref="BC168:BD173"/>
    <mergeCell ref="BE168:BF173"/>
    <mergeCell ref="BG168:BI173"/>
    <mergeCell ref="BA171:BB173"/>
    <mergeCell ref="AG165:BI167"/>
    <mergeCell ref="BJ165:BL167"/>
    <mergeCell ref="BM165:BO167"/>
    <mergeCell ref="B168:L170"/>
    <mergeCell ref="M168:P170"/>
    <mergeCell ref="Q168:T170"/>
    <mergeCell ref="U168:X170"/>
    <mergeCell ref="Y168:AB170"/>
    <mergeCell ref="AC168:AF170"/>
    <mergeCell ref="AG168:AO173"/>
    <mergeCell ref="BC162:BD164"/>
    <mergeCell ref="BE162:BF164"/>
    <mergeCell ref="BG162:BI164"/>
    <mergeCell ref="BJ162:BL164"/>
    <mergeCell ref="B165:L167"/>
    <mergeCell ref="M165:P167"/>
    <mergeCell ref="Q165:T167"/>
    <mergeCell ref="U165:X167"/>
    <mergeCell ref="Y165:AB167"/>
    <mergeCell ref="AC165:AF167"/>
    <mergeCell ref="AG162:AO164"/>
    <mergeCell ref="AP162:AS164"/>
    <mergeCell ref="AT162:AV164"/>
    <mergeCell ref="AW162:AX164"/>
    <mergeCell ref="AY162:AZ164"/>
    <mergeCell ref="BA162:BB164"/>
    <mergeCell ref="BJ171:BL173"/>
    <mergeCell ref="BM171:BO173"/>
    <mergeCell ref="BC159:BD161"/>
    <mergeCell ref="BE159:BF161"/>
    <mergeCell ref="BG159:BI161"/>
    <mergeCell ref="BJ159:BL161"/>
    <mergeCell ref="B162:L164"/>
    <mergeCell ref="M162:P164"/>
    <mergeCell ref="Q162:T164"/>
    <mergeCell ref="U162:X164"/>
    <mergeCell ref="Y162:AB164"/>
    <mergeCell ref="AC162:AF164"/>
    <mergeCell ref="AG159:AO161"/>
    <mergeCell ref="AP159:AS161"/>
    <mergeCell ref="AT159:AV161"/>
    <mergeCell ref="AW159:AX161"/>
    <mergeCell ref="AY159:AZ161"/>
    <mergeCell ref="BA159:BB161"/>
    <mergeCell ref="BC156:BD158"/>
    <mergeCell ref="BE156:BF158"/>
    <mergeCell ref="BG156:BI158"/>
    <mergeCell ref="BJ156:BL158"/>
    <mergeCell ref="B159:L161"/>
    <mergeCell ref="M159:P161"/>
    <mergeCell ref="Q159:T161"/>
    <mergeCell ref="U159:X161"/>
    <mergeCell ref="Y159:AB161"/>
    <mergeCell ref="AC159:AF161"/>
    <mergeCell ref="AG156:AO158"/>
    <mergeCell ref="AP156:AS158"/>
    <mergeCell ref="AT156:AV158"/>
    <mergeCell ref="AW156:AX158"/>
    <mergeCell ref="AY156:AZ158"/>
    <mergeCell ref="BA156:BB158"/>
    <mergeCell ref="BC153:BD155"/>
    <mergeCell ref="BE153:BF155"/>
    <mergeCell ref="BG153:BI155"/>
    <mergeCell ref="BJ153:BL155"/>
    <mergeCell ref="B156:L158"/>
    <mergeCell ref="M156:P158"/>
    <mergeCell ref="Q156:T158"/>
    <mergeCell ref="U156:X158"/>
    <mergeCell ref="Y156:AB158"/>
    <mergeCell ref="AC156:AF158"/>
    <mergeCell ref="AG153:AO155"/>
    <mergeCell ref="AP153:AS155"/>
    <mergeCell ref="AT153:AV155"/>
    <mergeCell ref="AW153:AX155"/>
    <mergeCell ref="AY153:AZ155"/>
    <mergeCell ref="BA153:BB155"/>
    <mergeCell ref="BC150:BD152"/>
    <mergeCell ref="BE150:BF152"/>
    <mergeCell ref="BG150:BI152"/>
    <mergeCell ref="BJ150:BL152"/>
    <mergeCell ref="B153:L155"/>
    <mergeCell ref="M153:P155"/>
    <mergeCell ref="Q153:T155"/>
    <mergeCell ref="U153:X155"/>
    <mergeCell ref="Y153:AB155"/>
    <mergeCell ref="AC153:AF155"/>
    <mergeCell ref="AG150:AO152"/>
    <mergeCell ref="AP150:AS152"/>
    <mergeCell ref="AT150:AV152"/>
    <mergeCell ref="AW150:AX152"/>
    <mergeCell ref="AY150:AZ152"/>
    <mergeCell ref="BA150:BB152"/>
    <mergeCell ref="BC147:BD149"/>
    <mergeCell ref="BE147:BF149"/>
    <mergeCell ref="BG147:BI149"/>
    <mergeCell ref="BJ147:BL149"/>
    <mergeCell ref="B150:L152"/>
    <mergeCell ref="M150:P152"/>
    <mergeCell ref="Q150:T152"/>
    <mergeCell ref="U150:X152"/>
    <mergeCell ref="Y150:AB152"/>
    <mergeCell ref="AC150:AF152"/>
    <mergeCell ref="AG147:AO149"/>
    <mergeCell ref="AP147:AS149"/>
    <mergeCell ref="AT147:AV149"/>
    <mergeCell ref="AW147:AX149"/>
    <mergeCell ref="AY147:AZ149"/>
    <mergeCell ref="BA147:BB149"/>
    <mergeCell ref="BC144:BD146"/>
    <mergeCell ref="BE144:BF146"/>
    <mergeCell ref="BG144:BI146"/>
    <mergeCell ref="BJ144:BL146"/>
    <mergeCell ref="B147:L149"/>
    <mergeCell ref="M147:P149"/>
    <mergeCell ref="Q147:T149"/>
    <mergeCell ref="U147:X149"/>
    <mergeCell ref="Y147:AB149"/>
    <mergeCell ref="AC147:AF149"/>
    <mergeCell ref="AG144:AO146"/>
    <mergeCell ref="AP144:AS146"/>
    <mergeCell ref="AT144:AV146"/>
    <mergeCell ref="AW144:AX146"/>
    <mergeCell ref="AY144:AZ146"/>
    <mergeCell ref="BA144:BB146"/>
    <mergeCell ref="BC141:BD143"/>
    <mergeCell ref="BE141:BF143"/>
    <mergeCell ref="BG141:BI143"/>
    <mergeCell ref="BJ141:BL143"/>
    <mergeCell ref="B144:L146"/>
    <mergeCell ref="M144:P146"/>
    <mergeCell ref="Q144:T146"/>
    <mergeCell ref="U144:X146"/>
    <mergeCell ref="Y144:AB146"/>
    <mergeCell ref="AC144:AF146"/>
    <mergeCell ref="AG141:AO143"/>
    <mergeCell ref="AP141:AS143"/>
    <mergeCell ref="AT141:AV143"/>
    <mergeCell ref="AW141:AX143"/>
    <mergeCell ref="AY141:AZ143"/>
    <mergeCell ref="BA141:BB143"/>
    <mergeCell ref="BC138:BD140"/>
    <mergeCell ref="BE138:BF140"/>
    <mergeCell ref="BG138:BI140"/>
    <mergeCell ref="BJ138:BL140"/>
    <mergeCell ref="B141:L143"/>
    <mergeCell ref="M141:P143"/>
    <mergeCell ref="Q141:T143"/>
    <mergeCell ref="U141:X143"/>
    <mergeCell ref="Y141:AB143"/>
    <mergeCell ref="AC141:AF143"/>
    <mergeCell ref="AG138:AO140"/>
    <mergeCell ref="AP138:AS140"/>
    <mergeCell ref="AT138:AV140"/>
    <mergeCell ref="AW138:AX140"/>
    <mergeCell ref="AY138:AZ140"/>
    <mergeCell ref="BA138:BB140"/>
    <mergeCell ref="BC135:BD137"/>
    <mergeCell ref="BE135:BF137"/>
    <mergeCell ref="BG135:BI137"/>
    <mergeCell ref="BJ135:BL137"/>
    <mergeCell ref="B138:L140"/>
    <mergeCell ref="M138:P140"/>
    <mergeCell ref="Q138:T140"/>
    <mergeCell ref="U138:X140"/>
    <mergeCell ref="Y138:AB140"/>
    <mergeCell ref="AC138:AF140"/>
    <mergeCell ref="AG135:AO137"/>
    <mergeCell ref="AP135:AS137"/>
    <mergeCell ref="AT135:AV137"/>
    <mergeCell ref="AW135:AX137"/>
    <mergeCell ref="AY135:AZ137"/>
    <mergeCell ref="BA135:BB137"/>
    <mergeCell ref="BC132:BD134"/>
    <mergeCell ref="BE132:BF134"/>
    <mergeCell ref="BG132:BI134"/>
    <mergeCell ref="BJ132:BL134"/>
    <mergeCell ref="B135:L137"/>
    <mergeCell ref="M135:P137"/>
    <mergeCell ref="Q135:T137"/>
    <mergeCell ref="U135:X137"/>
    <mergeCell ref="Y135:AB137"/>
    <mergeCell ref="AC135:AF137"/>
    <mergeCell ref="AG132:AO134"/>
    <mergeCell ref="AP132:AS134"/>
    <mergeCell ref="AT132:AV134"/>
    <mergeCell ref="AW132:AX134"/>
    <mergeCell ref="AY132:AZ134"/>
    <mergeCell ref="BA132:BB134"/>
    <mergeCell ref="BC129:BD131"/>
    <mergeCell ref="BE129:BF131"/>
    <mergeCell ref="BG129:BI131"/>
    <mergeCell ref="BJ129:BL131"/>
    <mergeCell ref="B132:L134"/>
    <mergeCell ref="M132:P134"/>
    <mergeCell ref="Q132:T134"/>
    <mergeCell ref="U132:X134"/>
    <mergeCell ref="Y132:AB134"/>
    <mergeCell ref="AC132:AF134"/>
    <mergeCell ref="AG129:AO131"/>
    <mergeCell ref="AP129:AS131"/>
    <mergeCell ref="AT129:AV131"/>
    <mergeCell ref="AW129:AX131"/>
    <mergeCell ref="AY129:AZ131"/>
    <mergeCell ref="BA129:BB131"/>
    <mergeCell ref="BC126:BD128"/>
    <mergeCell ref="BE126:BF128"/>
    <mergeCell ref="BG126:BI128"/>
    <mergeCell ref="BJ126:BL128"/>
    <mergeCell ref="B129:L131"/>
    <mergeCell ref="M129:P131"/>
    <mergeCell ref="Q129:T131"/>
    <mergeCell ref="U129:X131"/>
    <mergeCell ref="Y129:AB131"/>
    <mergeCell ref="AC129:AF131"/>
    <mergeCell ref="AG126:AO128"/>
    <mergeCell ref="AP126:AS128"/>
    <mergeCell ref="AT126:AV128"/>
    <mergeCell ref="AW126:AX128"/>
    <mergeCell ref="AY126:AZ128"/>
    <mergeCell ref="BA126:BB128"/>
    <mergeCell ref="BC123:BD125"/>
    <mergeCell ref="BE123:BF125"/>
    <mergeCell ref="BG123:BI125"/>
    <mergeCell ref="BJ123:BL125"/>
    <mergeCell ref="B126:L128"/>
    <mergeCell ref="M126:P128"/>
    <mergeCell ref="Q126:T128"/>
    <mergeCell ref="U126:X128"/>
    <mergeCell ref="Y126:AB128"/>
    <mergeCell ref="AC126:AF128"/>
    <mergeCell ref="AG123:AO125"/>
    <mergeCell ref="AP123:AS125"/>
    <mergeCell ref="AT123:AV125"/>
    <mergeCell ref="AW123:AX125"/>
    <mergeCell ref="AY123:AZ125"/>
    <mergeCell ref="BA123:BB125"/>
    <mergeCell ref="BC120:BD122"/>
    <mergeCell ref="BE120:BF122"/>
    <mergeCell ref="BG120:BI122"/>
    <mergeCell ref="BJ120:BL122"/>
    <mergeCell ref="B123:L125"/>
    <mergeCell ref="M123:P125"/>
    <mergeCell ref="Q123:T125"/>
    <mergeCell ref="U123:X125"/>
    <mergeCell ref="Y123:AB125"/>
    <mergeCell ref="AC123:AF125"/>
    <mergeCell ref="AG120:AO122"/>
    <mergeCell ref="AP120:AS122"/>
    <mergeCell ref="AT120:AV122"/>
    <mergeCell ref="AW120:AX122"/>
    <mergeCell ref="AY120:AZ122"/>
    <mergeCell ref="BA120:BB122"/>
    <mergeCell ref="BC117:BD119"/>
    <mergeCell ref="BE117:BF119"/>
    <mergeCell ref="BG117:BI119"/>
    <mergeCell ref="BJ117:BL119"/>
    <mergeCell ref="B120:L122"/>
    <mergeCell ref="M120:P122"/>
    <mergeCell ref="Q120:T122"/>
    <mergeCell ref="U120:X122"/>
    <mergeCell ref="Y120:AB122"/>
    <mergeCell ref="AC120:AF122"/>
    <mergeCell ref="AG117:AO119"/>
    <mergeCell ref="AP117:AS119"/>
    <mergeCell ref="AT117:AV119"/>
    <mergeCell ref="AW117:AX119"/>
    <mergeCell ref="AY117:AZ119"/>
    <mergeCell ref="BA117:BB119"/>
    <mergeCell ref="BC114:BD116"/>
    <mergeCell ref="BE114:BF116"/>
    <mergeCell ref="BG114:BI116"/>
    <mergeCell ref="BJ114:BL116"/>
    <mergeCell ref="B117:L119"/>
    <mergeCell ref="M117:P119"/>
    <mergeCell ref="Q117:T119"/>
    <mergeCell ref="U117:X119"/>
    <mergeCell ref="Y117:AB119"/>
    <mergeCell ref="AC117:AF119"/>
    <mergeCell ref="AG114:AO116"/>
    <mergeCell ref="AP114:AS116"/>
    <mergeCell ref="AT114:AV116"/>
    <mergeCell ref="AW114:AX116"/>
    <mergeCell ref="AY114:AZ116"/>
    <mergeCell ref="BA114:BB116"/>
    <mergeCell ref="BC111:BD113"/>
    <mergeCell ref="BE111:BF113"/>
    <mergeCell ref="BG111:BI113"/>
    <mergeCell ref="BJ111:BL113"/>
    <mergeCell ref="B114:L116"/>
    <mergeCell ref="M114:P116"/>
    <mergeCell ref="Q114:T116"/>
    <mergeCell ref="U114:X116"/>
    <mergeCell ref="Y114:AB116"/>
    <mergeCell ref="AC114:AF116"/>
    <mergeCell ref="AG111:AO113"/>
    <mergeCell ref="AP111:AS113"/>
    <mergeCell ref="AT111:AV113"/>
    <mergeCell ref="AW111:AX113"/>
    <mergeCell ref="AY111:AZ113"/>
    <mergeCell ref="BA111:BB113"/>
    <mergeCell ref="BC108:BD110"/>
    <mergeCell ref="BE108:BF110"/>
    <mergeCell ref="BG108:BI110"/>
    <mergeCell ref="BJ108:BL110"/>
    <mergeCell ref="B111:L113"/>
    <mergeCell ref="M111:P113"/>
    <mergeCell ref="Q111:T113"/>
    <mergeCell ref="U111:X113"/>
    <mergeCell ref="Y111:AB113"/>
    <mergeCell ref="AC111:AF113"/>
    <mergeCell ref="AG108:AO110"/>
    <mergeCell ref="AP108:AS110"/>
    <mergeCell ref="AT108:AV110"/>
    <mergeCell ref="AW108:AX110"/>
    <mergeCell ref="AY108:AZ110"/>
    <mergeCell ref="BA108:BB110"/>
    <mergeCell ref="BC105:BD107"/>
    <mergeCell ref="BE105:BF107"/>
    <mergeCell ref="BG105:BI107"/>
    <mergeCell ref="BJ105:BL107"/>
    <mergeCell ref="B108:L110"/>
    <mergeCell ref="M108:P110"/>
    <mergeCell ref="Q108:T110"/>
    <mergeCell ref="U108:X110"/>
    <mergeCell ref="Y108:AB110"/>
    <mergeCell ref="AC108:AF110"/>
    <mergeCell ref="AG105:AO107"/>
    <mergeCell ref="AP105:AS107"/>
    <mergeCell ref="AT105:AV107"/>
    <mergeCell ref="AW105:AX107"/>
    <mergeCell ref="AY105:AZ107"/>
    <mergeCell ref="BA105:BB107"/>
    <mergeCell ref="BC102:BD104"/>
    <mergeCell ref="BE102:BF104"/>
    <mergeCell ref="BG102:BI104"/>
    <mergeCell ref="BJ102:BL104"/>
    <mergeCell ref="B105:L107"/>
    <mergeCell ref="M105:P107"/>
    <mergeCell ref="Q105:T107"/>
    <mergeCell ref="U105:X107"/>
    <mergeCell ref="Y105:AB107"/>
    <mergeCell ref="AC105:AF107"/>
    <mergeCell ref="AG102:AO104"/>
    <mergeCell ref="AP102:AS104"/>
    <mergeCell ref="AT102:AV104"/>
    <mergeCell ref="AW102:AX104"/>
    <mergeCell ref="AY102:AZ104"/>
    <mergeCell ref="BA102:BB104"/>
    <mergeCell ref="BC99:BD101"/>
    <mergeCell ref="BE99:BF101"/>
    <mergeCell ref="BG99:BI101"/>
    <mergeCell ref="BJ99:BL101"/>
    <mergeCell ref="B102:L104"/>
    <mergeCell ref="M102:P104"/>
    <mergeCell ref="Q102:T104"/>
    <mergeCell ref="U102:X104"/>
    <mergeCell ref="Y102:AB104"/>
    <mergeCell ref="AC102:AF104"/>
    <mergeCell ref="AG99:AO101"/>
    <mergeCell ref="AP99:AS101"/>
    <mergeCell ref="AT99:AV101"/>
    <mergeCell ref="AW99:AX101"/>
    <mergeCell ref="AY99:AZ101"/>
    <mergeCell ref="BA99:BB101"/>
    <mergeCell ref="BC96:BD98"/>
    <mergeCell ref="BE96:BF98"/>
    <mergeCell ref="BG96:BI98"/>
    <mergeCell ref="BJ96:BL98"/>
    <mergeCell ref="B99:L101"/>
    <mergeCell ref="M99:P101"/>
    <mergeCell ref="Q99:T101"/>
    <mergeCell ref="U99:X101"/>
    <mergeCell ref="Y99:AB101"/>
    <mergeCell ref="AC99:AF101"/>
    <mergeCell ref="AG96:AO98"/>
    <mergeCell ref="AP96:AS98"/>
    <mergeCell ref="AT96:AV98"/>
    <mergeCell ref="AW96:AX98"/>
    <mergeCell ref="AY96:AZ98"/>
    <mergeCell ref="BA96:BB98"/>
    <mergeCell ref="BC93:BD95"/>
    <mergeCell ref="BE93:BF95"/>
    <mergeCell ref="BG93:BI95"/>
    <mergeCell ref="BJ93:BL95"/>
    <mergeCell ref="B96:L98"/>
    <mergeCell ref="M96:P98"/>
    <mergeCell ref="Q96:T98"/>
    <mergeCell ref="U96:X98"/>
    <mergeCell ref="Y96:AB98"/>
    <mergeCell ref="AC96:AF98"/>
    <mergeCell ref="AG93:AO95"/>
    <mergeCell ref="AP93:AS95"/>
    <mergeCell ref="AT93:AV95"/>
    <mergeCell ref="AW93:AX95"/>
    <mergeCell ref="AY93:AZ95"/>
    <mergeCell ref="BA93:BB95"/>
    <mergeCell ref="BC90:BD92"/>
    <mergeCell ref="BE90:BF92"/>
    <mergeCell ref="BG90:BI92"/>
    <mergeCell ref="BJ90:BL92"/>
    <mergeCell ref="B93:L95"/>
    <mergeCell ref="M93:P95"/>
    <mergeCell ref="Q93:T95"/>
    <mergeCell ref="U93:X95"/>
    <mergeCell ref="Y93:AB95"/>
    <mergeCell ref="AC93:AF95"/>
    <mergeCell ref="AG90:AO92"/>
    <mergeCell ref="AP90:AS92"/>
    <mergeCell ref="AT90:AV92"/>
    <mergeCell ref="AW90:AX92"/>
    <mergeCell ref="AY90:AZ92"/>
    <mergeCell ref="BA90:BB92"/>
    <mergeCell ref="BC87:BD89"/>
    <mergeCell ref="BE87:BF89"/>
    <mergeCell ref="BG87:BI89"/>
    <mergeCell ref="BJ87:BL89"/>
    <mergeCell ref="B90:L92"/>
    <mergeCell ref="M90:P92"/>
    <mergeCell ref="Q90:T92"/>
    <mergeCell ref="U90:X92"/>
    <mergeCell ref="Y90:AB92"/>
    <mergeCell ref="AC90:AF92"/>
    <mergeCell ref="AG87:AO89"/>
    <mergeCell ref="AP87:AS89"/>
    <mergeCell ref="AT87:AV89"/>
    <mergeCell ref="AW87:AX89"/>
    <mergeCell ref="AY87:AZ89"/>
    <mergeCell ref="BA87:BB89"/>
    <mergeCell ref="BC84:BD86"/>
    <mergeCell ref="BE84:BF86"/>
    <mergeCell ref="BG84:BI86"/>
    <mergeCell ref="BJ84:BL86"/>
    <mergeCell ref="B87:L89"/>
    <mergeCell ref="M87:P89"/>
    <mergeCell ref="Q87:T89"/>
    <mergeCell ref="U87:X89"/>
    <mergeCell ref="Y87:AB89"/>
    <mergeCell ref="AC87:AF89"/>
    <mergeCell ref="AG84:AO86"/>
    <mergeCell ref="AP84:AS86"/>
    <mergeCell ref="AT84:AV86"/>
    <mergeCell ref="AW84:AX86"/>
    <mergeCell ref="AY84:AZ86"/>
    <mergeCell ref="BA84:BB86"/>
    <mergeCell ref="BC81:BD83"/>
    <mergeCell ref="BE81:BF83"/>
    <mergeCell ref="BG81:BI83"/>
    <mergeCell ref="BJ81:BL83"/>
    <mergeCell ref="B84:L86"/>
    <mergeCell ref="M84:P86"/>
    <mergeCell ref="Q84:T86"/>
    <mergeCell ref="U84:X86"/>
    <mergeCell ref="Y84:AB86"/>
    <mergeCell ref="AC84:AF86"/>
    <mergeCell ref="AG81:AO83"/>
    <mergeCell ref="AP81:AS83"/>
    <mergeCell ref="AT81:AV83"/>
    <mergeCell ref="AW81:AX83"/>
    <mergeCell ref="AY81:AZ83"/>
    <mergeCell ref="BA81:BB83"/>
    <mergeCell ref="BC78:BD80"/>
    <mergeCell ref="BE78:BF80"/>
    <mergeCell ref="BG78:BI80"/>
    <mergeCell ref="BJ78:BL80"/>
    <mergeCell ref="B81:L83"/>
    <mergeCell ref="M81:P83"/>
    <mergeCell ref="Q81:T83"/>
    <mergeCell ref="U81:X83"/>
    <mergeCell ref="Y81:AB83"/>
    <mergeCell ref="AC81:AF83"/>
    <mergeCell ref="AG78:AO80"/>
    <mergeCell ref="AP78:AS80"/>
    <mergeCell ref="AT78:AV80"/>
    <mergeCell ref="AW78:AX80"/>
    <mergeCell ref="AY78:AZ80"/>
    <mergeCell ref="BA78:BB80"/>
    <mergeCell ref="BC75:BD77"/>
    <mergeCell ref="BE75:BF77"/>
    <mergeCell ref="BG75:BI77"/>
    <mergeCell ref="BJ75:BL77"/>
    <mergeCell ref="B78:L80"/>
    <mergeCell ref="M78:P80"/>
    <mergeCell ref="Q78:T80"/>
    <mergeCell ref="U78:X80"/>
    <mergeCell ref="Y78:AB80"/>
    <mergeCell ref="AC78:AF80"/>
    <mergeCell ref="AG75:AO77"/>
    <mergeCell ref="AP75:AS77"/>
    <mergeCell ref="AT75:AV77"/>
    <mergeCell ref="AW75:AX77"/>
    <mergeCell ref="AY75:AZ77"/>
    <mergeCell ref="BA75:BB77"/>
    <mergeCell ref="BC72:BD74"/>
    <mergeCell ref="BE72:BF74"/>
    <mergeCell ref="BG72:BI74"/>
    <mergeCell ref="BJ72:BL74"/>
    <mergeCell ref="B75:L77"/>
    <mergeCell ref="M75:P77"/>
    <mergeCell ref="Q75:T77"/>
    <mergeCell ref="U75:X77"/>
    <mergeCell ref="Y75:AB77"/>
    <mergeCell ref="AC75:AF77"/>
    <mergeCell ref="AG72:AO74"/>
    <mergeCell ref="AP72:AS74"/>
    <mergeCell ref="AT72:AV74"/>
    <mergeCell ref="AW72:AX74"/>
    <mergeCell ref="AY72:AZ74"/>
    <mergeCell ref="BA72:BB74"/>
    <mergeCell ref="BC69:BD71"/>
    <mergeCell ref="BE69:BF71"/>
    <mergeCell ref="BG69:BI71"/>
    <mergeCell ref="BJ69:BL71"/>
    <mergeCell ref="B72:L74"/>
    <mergeCell ref="M72:P74"/>
    <mergeCell ref="Q72:T74"/>
    <mergeCell ref="U72:X74"/>
    <mergeCell ref="Y72:AB74"/>
    <mergeCell ref="AC72:AF74"/>
    <mergeCell ref="AG69:AO71"/>
    <mergeCell ref="AP69:AS71"/>
    <mergeCell ref="AT69:AV71"/>
    <mergeCell ref="AW69:AX71"/>
    <mergeCell ref="AY69:AZ71"/>
    <mergeCell ref="BA69:BB71"/>
    <mergeCell ref="BC66:BD68"/>
    <mergeCell ref="BE66:BF68"/>
    <mergeCell ref="BG66:BI68"/>
    <mergeCell ref="BJ66:BL68"/>
    <mergeCell ref="B69:L71"/>
    <mergeCell ref="M69:P71"/>
    <mergeCell ref="Q69:T71"/>
    <mergeCell ref="U69:X71"/>
    <mergeCell ref="Y69:AB71"/>
    <mergeCell ref="AC69:AF71"/>
    <mergeCell ref="AG66:AO68"/>
    <mergeCell ref="AP66:AS68"/>
    <mergeCell ref="AT66:AV68"/>
    <mergeCell ref="AW66:AX68"/>
    <mergeCell ref="AY66:AZ68"/>
    <mergeCell ref="BA66:BB68"/>
    <mergeCell ref="B66:L68"/>
    <mergeCell ref="M66:P68"/>
    <mergeCell ref="Q66:T68"/>
    <mergeCell ref="U66:X68"/>
    <mergeCell ref="Y66:AB68"/>
    <mergeCell ref="AC66:AF68"/>
    <mergeCell ref="BJ60:BL65"/>
    <mergeCell ref="B63:L65"/>
    <mergeCell ref="M63:P65"/>
    <mergeCell ref="Q63:T65"/>
    <mergeCell ref="U63:X65"/>
    <mergeCell ref="Y63:AB65"/>
    <mergeCell ref="AC63:AF65"/>
    <mergeCell ref="AW63:AX65"/>
    <mergeCell ref="AY63:AZ65"/>
    <mergeCell ref="BA63:BB65"/>
    <mergeCell ref="AP60:AS65"/>
    <mergeCell ref="AT60:AV65"/>
    <mergeCell ref="AW60:BB62"/>
    <mergeCell ref="BC60:BD65"/>
    <mergeCell ref="BE60:BF65"/>
    <mergeCell ref="BG60:BI65"/>
    <mergeCell ref="B54:AF57"/>
    <mergeCell ref="AG54:BI57"/>
    <mergeCell ref="B58:BI59"/>
    <mergeCell ref="B60:L62"/>
    <mergeCell ref="M60:P62"/>
    <mergeCell ref="Q60:T62"/>
    <mergeCell ref="U60:X62"/>
    <mergeCell ref="Y60:AB62"/>
    <mergeCell ref="AC60:AF62"/>
    <mergeCell ref="AG60:AO65"/>
    <mergeCell ref="BH48:BI50"/>
    <mergeCell ref="B51:J53"/>
    <mergeCell ref="K51:S53"/>
    <mergeCell ref="T51:AF53"/>
    <mergeCell ref="AG51:AO53"/>
    <mergeCell ref="AP51:AV53"/>
    <mergeCell ref="AW51:AY53"/>
    <mergeCell ref="AZ51:BE53"/>
    <mergeCell ref="BF51:BG53"/>
    <mergeCell ref="BH51:BI53"/>
    <mergeCell ref="BF45:BG47"/>
    <mergeCell ref="BH45:BI47"/>
    <mergeCell ref="B48:J50"/>
    <mergeCell ref="K48:S50"/>
    <mergeCell ref="T48:AF50"/>
    <mergeCell ref="AG48:AO50"/>
    <mergeCell ref="AP48:AV50"/>
    <mergeCell ref="AW48:AY50"/>
    <mergeCell ref="AZ48:BE50"/>
    <mergeCell ref="BF48:BG50"/>
    <mergeCell ref="AZ42:BE44"/>
    <mergeCell ref="BF42:BG44"/>
    <mergeCell ref="BH42:BI44"/>
    <mergeCell ref="B45:J47"/>
    <mergeCell ref="K45:S47"/>
    <mergeCell ref="T45:AF47"/>
    <mergeCell ref="AG45:AO47"/>
    <mergeCell ref="AP45:AV47"/>
    <mergeCell ref="AW45:AY47"/>
    <mergeCell ref="AZ45:BE47"/>
    <mergeCell ref="B42:J44"/>
    <mergeCell ref="K42:S44"/>
    <mergeCell ref="T42:AF44"/>
    <mergeCell ref="AG42:AO44"/>
    <mergeCell ref="AP42:AV44"/>
    <mergeCell ref="AW42:AY44"/>
    <mergeCell ref="AY36:AZ38"/>
    <mergeCell ref="BA36:BB38"/>
    <mergeCell ref="BC36:BE38"/>
    <mergeCell ref="BF36:BI38"/>
    <mergeCell ref="B39:J41"/>
    <mergeCell ref="K39:S41"/>
    <mergeCell ref="T39:AF41"/>
    <mergeCell ref="AG39:AO41"/>
    <mergeCell ref="AP39:AY41"/>
    <mergeCell ref="AZ39:BI41"/>
    <mergeCell ref="AY33:AZ35"/>
    <mergeCell ref="BA33:BB35"/>
    <mergeCell ref="BC33:BE35"/>
    <mergeCell ref="BF33:BI35"/>
    <mergeCell ref="B36:J38"/>
    <mergeCell ref="K36:S38"/>
    <mergeCell ref="T36:AF38"/>
    <mergeCell ref="AG36:AO38"/>
    <mergeCell ref="AP36:AU38"/>
    <mergeCell ref="AV36:AX38"/>
    <mergeCell ref="T21:AF23"/>
    <mergeCell ref="AG21:AO23"/>
    <mergeCell ref="AP21:AU23"/>
    <mergeCell ref="AV21:AX23"/>
    <mergeCell ref="AY30:AZ32"/>
    <mergeCell ref="BA30:BB32"/>
    <mergeCell ref="BC30:BE32"/>
    <mergeCell ref="BF30:BI32"/>
    <mergeCell ref="B33:J35"/>
    <mergeCell ref="K33:S35"/>
    <mergeCell ref="T33:AF35"/>
    <mergeCell ref="AG33:AO35"/>
    <mergeCell ref="AP33:AU35"/>
    <mergeCell ref="AV33:AX35"/>
    <mergeCell ref="AY27:AZ29"/>
    <mergeCell ref="BA27:BB29"/>
    <mergeCell ref="BC27:BE29"/>
    <mergeCell ref="BF27:BI29"/>
    <mergeCell ref="B30:J32"/>
    <mergeCell ref="K30:S32"/>
    <mergeCell ref="T30:AF32"/>
    <mergeCell ref="AG30:AO32"/>
    <mergeCell ref="AP30:AU32"/>
    <mergeCell ref="AV30:AX32"/>
    <mergeCell ref="B2:AO11"/>
    <mergeCell ref="AP2:AY11"/>
    <mergeCell ref="AZ2:BI11"/>
    <mergeCell ref="B12:BI15"/>
    <mergeCell ref="B16:BI17"/>
    <mergeCell ref="B18:J20"/>
    <mergeCell ref="K18:S20"/>
    <mergeCell ref="T18:AF20"/>
    <mergeCell ref="AG18:AO20"/>
    <mergeCell ref="AP18:BI20"/>
    <mergeCell ref="AY24:AZ26"/>
    <mergeCell ref="BA24:BB26"/>
    <mergeCell ref="BC24:BE26"/>
    <mergeCell ref="BF24:BI26"/>
    <mergeCell ref="B27:J29"/>
    <mergeCell ref="K27:S29"/>
    <mergeCell ref="T27:AF29"/>
    <mergeCell ref="AG27:AO29"/>
    <mergeCell ref="AP27:AU29"/>
    <mergeCell ref="AV27:AX29"/>
    <mergeCell ref="AY21:AZ23"/>
    <mergeCell ref="BA21:BB23"/>
    <mergeCell ref="BC21:BE23"/>
    <mergeCell ref="BF21:BI23"/>
    <mergeCell ref="B24:J26"/>
    <mergeCell ref="K24:S26"/>
    <mergeCell ref="T24:AF26"/>
    <mergeCell ref="AG24:AO26"/>
    <mergeCell ref="AP24:AU26"/>
    <mergeCell ref="AV24:AX26"/>
    <mergeCell ref="B21:J23"/>
    <mergeCell ref="K21:S23"/>
  </mergeCells>
  <conditionalFormatting sqref="AT66:AZ68 AY108:AZ119 AY123:AZ131 AY135:AZ137 AY141:AZ164 AY69:AZ104 AT69:AX164 BE66:BL164">
    <cfRule type="cellIs" dxfId="227" priority="38" operator="equal">
      <formula>0</formula>
    </cfRule>
  </conditionalFormatting>
  <conditionalFormatting sqref="AY177:AZ209">
    <cfRule type="cellIs" dxfId="226" priority="37" operator="equal">
      <formula>0</formula>
    </cfRule>
  </conditionalFormatting>
  <conditionalFormatting sqref="AE245:AK248 AO245:AQ248">
    <cfRule type="expression" dxfId="225" priority="36">
      <formula>($AB$245=0)</formula>
    </cfRule>
  </conditionalFormatting>
  <conditionalFormatting sqref="AK279:AM282">
    <cfRule type="cellIs" dxfId="224" priority="35" operator="equal">
      <formula>0</formula>
    </cfRule>
  </conditionalFormatting>
  <conditionalFormatting sqref="BA66:BB164">
    <cfRule type="cellIs" dxfId="223" priority="34" operator="equal">
      <formula>0</formula>
    </cfRule>
  </conditionalFormatting>
  <conditionalFormatting sqref="BG66:BL164">
    <cfRule type="cellIs" dxfId="222" priority="33" operator="lessThan">
      <formula>0</formula>
    </cfRule>
  </conditionalFormatting>
  <conditionalFormatting sqref="BG177:BI209">
    <cfRule type="cellIs" dxfId="221" priority="32" operator="equal">
      <formula>0</formula>
    </cfRule>
  </conditionalFormatting>
  <conditionalFormatting sqref="BG177:BI209">
    <cfRule type="cellIs" dxfId="220" priority="31" operator="lessThan">
      <formula>0</formula>
    </cfRule>
  </conditionalFormatting>
  <conditionalFormatting sqref="AZ245:BI248">
    <cfRule type="expression" dxfId="219" priority="30">
      <formula>$AW$245=0</formula>
    </cfRule>
  </conditionalFormatting>
  <conditionalFormatting sqref="AH279:AJ282">
    <cfRule type="cellIs" dxfId="218" priority="29" operator="equal">
      <formula>0</formula>
    </cfRule>
  </conditionalFormatting>
  <conditionalFormatting sqref="AT174:BB176 AT177:AX209 BE177:BF209 BE174:BI176 BA177:BB209">
    <cfRule type="cellIs" dxfId="217" priority="28" operator="equal">
      <formula>0</formula>
    </cfRule>
  </conditionalFormatting>
  <conditionalFormatting sqref="BG174:BI176">
    <cfRule type="cellIs" dxfId="216" priority="27" operator="lessThan">
      <formula>0</formula>
    </cfRule>
  </conditionalFormatting>
  <conditionalFormatting sqref="BC66:BD164">
    <cfRule type="cellIs" dxfId="215" priority="26" operator="equal">
      <formula>0</formula>
    </cfRule>
  </conditionalFormatting>
  <conditionalFormatting sqref="BC174:BD209">
    <cfRule type="cellIs" dxfId="214" priority="25" operator="equal">
      <formula>0</formula>
    </cfRule>
  </conditionalFormatting>
  <conditionalFormatting sqref="AE241:AK244">
    <cfRule type="expression" dxfId="213" priority="24">
      <formula>($AB$245=0)</formula>
    </cfRule>
  </conditionalFormatting>
  <conditionalFormatting sqref="AO241:AQ244">
    <cfRule type="expression" dxfId="212" priority="23">
      <formula>($AB$245=0)</formula>
    </cfRule>
  </conditionalFormatting>
  <conditionalFormatting sqref="AZ241:BI244">
    <cfRule type="expression" dxfId="211" priority="22">
      <formula>$AW$245=0</formula>
    </cfRule>
  </conditionalFormatting>
  <conditionalFormatting sqref="AY105:AZ107">
    <cfRule type="cellIs" dxfId="210" priority="21" operator="equal">
      <formula>0</formula>
    </cfRule>
  </conditionalFormatting>
  <conditionalFormatting sqref="AY120:AZ122">
    <cfRule type="cellIs" dxfId="209" priority="20" operator="equal">
      <formula>0</formula>
    </cfRule>
  </conditionalFormatting>
  <conditionalFormatting sqref="AY132:AZ134">
    <cfRule type="cellIs" dxfId="208" priority="19" operator="equal">
      <formula>0</formula>
    </cfRule>
  </conditionalFormatting>
  <conditionalFormatting sqref="AY138:AZ140">
    <cfRule type="cellIs" dxfId="207" priority="18" operator="equal">
      <formula>0</formula>
    </cfRule>
  </conditionalFormatting>
  <conditionalFormatting sqref="BJ165:BL170">
    <cfRule type="cellIs" dxfId="206" priority="17" operator="equal">
      <formula>0</formula>
    </cfRule>
  </conditionalFormatting>
  <conditionalFormatting sqref="BJ165:BL170">
    <cfRule type="cellIs" dxfId="205" priority="16" operator="lessThan">
      <formula>0</formula>
    </cfRule>
  </conditionalFormatting>
  <conditionalFormatting sqref="BJ171:BL173">
    <cfRule type="cellIs" dxfId="204" priority="15" operator="equal">
      <formula>0</formula>
    </cfRule>
  </conditionalFormatting>
  <conditionalFormatting sqref="BJ171:BL173">
    <cfRule type="cellIs" dxfId="203" priority="14" operator="lessThan">
      <formula>0</formula>
    </cfRule>
  </conditionalFormatting>
  <conditionalFormatting sqref="BH48:BI53">
    <cfRule type="cellIs" dxfId="202" priority="13" operator="equal">
      <formula>0</formula>
    </cfRule>
  </conditionalFormatting>
  <conditionalFormatting sqref="BJ174:BL176">
    <cfRule type="cellIs" dxfId="201" priority="12" operator="equal">
      <formula>0</formula>
    </cfRule>
  </conditionalFormatting>
  <conditionalFormatting sqref="BJ174:BL176">
    <cfRule type="cellIs" dxfId="200" priority="11" operator="lessThan">
      <formula>0</formula>
    </cfRule>
  </conditionalFormatting>
  <conditionalFormatting sqref="AL245:AN248">
    <cfRule type="expression" dxfId="199" priority="10">
      <formula>($AB$245=0)</formula>
    </cfRule>
  </conditionalFormatting>
  <conditionalFormatting sqref="AL241:AN244">
    <cfRule type="expression" dxfId="198" priority="9">
      <formula>($AB$245=0)</formula>
    </cfRule>
  </conditionalFormatting>
  <conditionalFormatting sqref="M66:Y68 Y69:Y71 M72:Y150">
    <cfRule type="cellIs" dxfId="197" priority="8" operator="equal">
      <formula>0</formula>
    </cfRule>
  </conditionalFormatting>
  <conditionalFormatting sqref="AC69:AC71">
    <cfRule type="cellIs" dxfId="196" priority="7" operator="equal">
      <formula>0</formula>
    </cfRule>
  </conditionalFormatting>
  <conditionalFormatting sqref="U69:U71">
    <cfRule type="cellIs" dxfId="195" priority="6" operator="equal">
      <formula>0</formula>
    </cfRule>
  </conditionalFormatting>
  <conditionalFormatting sqref="Q69:Q71">
    <cfRule type="cellIs" dxfId="194" priority="5" operator="equal">
      <formula>0</formula>
    </cfRule>
  </conditionalFormatting>
  <conditionalFormatting sqref="M69:M71">
    <cfRule type="cellIs" dxfId="193" priority="4" operator="equal">
      <formula>0</formula>
    </cfRule>
  </conditionalFormatting>
  <conditionalFormatting sqref="BH42:BI47">
    <cfRule type="cellIs" dxfId="192" priority="3" operator="equal">
      <formula>0</formula>
    </cfRule>
  </conditionalFormatting>
  <conditionalFormatting sqref="BJ177:BL179">
    <cfRule type="cellIs" dxfId="191" priority="2" operator="equal">
      <formula>0</formula>
    </cfRule>
  </conditionalFormatting>
  <conditionalFormatting sqref="BJ177:BL179">
    <cfRule type="cellIs" dxfId="190" priority="1" operator="lessThan">
      <formula>0</formula>
    </cfRule>
  </conditionalFormatting>
  <printOptions horizontalCentered="1"/>
  <pageMargins left="0.25" right="0.25" top="0.25" bottom="0.25" header="0" footer="0"/>
  <pageSetup scale="15" orientation="portrait" r:id="rId1"/>
  <drawing r:id="rId2"/>
  <legacyDrawing r:id="rId3"/>
</worksheet>
</file>

<file path=xl/worksheets/sheet1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62">
    <tabColor theme="8" tint="-0.249977111117893"/>
  </sheetPr>
  <dimension ref="A1:BO308"/>
  <sheetViews>
    <sheetView topLeftCell="A208" zoomScale="30" zoomScaleNormal="30" zoomScaleSheetLayoutView="30" workbookViewId="0">
      <selection activeCell="W279" sqref="W279:Y282"/>
    </sheetView>
  </sheetViews>
  <sheetFormatPr defaultRowHeight="15"/>
  <cols>
    <col min="2" max="15" width="9.42578125" customWidth="1"/>
    <col min="16" max="16" width="21" customWidth="1"/>
    <col min="17" max="17" width="9.42578125" customWidth="1"/>
    <col min="18" max="18" width="10.85546875" customWidth="1"/>
    <col min="19" max="19" width="16.28515625" customWidth="1"/>
    <col min="20" max="20" width="8.28515625" customWidth="1"/>
    <col min="21" max="23" width="9.42578125" customWidth="1"/>
    <col min="24" max="24" width="17.5703125" customWidth="1"/>
    <col min="25" max="25" width="14.5703125" customWidth="1"/>
    <col min="26" max="27" width="10.5703125" customWidth="1"/>
    <col min="28" max="28" width="7.140625" customWidth="1"/>
    <col min="29" max="31" width="9.42578125" customWidth="1"/>
    <col min="32" max="32" width="15.5703125" customWidth="1"/>
    <col min="33" max="40" width="9.42578125" customWidth="1"/>
    <col min="41" max="41" width="18.5703125" customWidth="1"/>
    <col min="42" max="46" width="9.42578125" customWidth="1"/>
    <col min="47" max="47" width="16.28515625" customWidth="1"/>
    <col min="48" max="49" width="9.42578125" customWidth="1"/>
    <col min="50" max="50" width="12" customWidth="1"/>
    <col min="51" max="51" width="9.42578125" customWidth="1"/>
    <col min="52" max="52" width="12" customWidth="1"/>
    <col min="53" max="53" width="9.42578125" customWidth="1"/>
    <col min="54" max="56" width="11.5703125" customWidth="1"/>
    <col min="57" max="59" width="9.42578125" customWidth="1"/>
    <col min="60" max="60" width="12" customWidth="1"/>
    <col min="61" max="61" width="11.42578125" customWidth="1"/>
    <col min="63" max="63" width="9.140625" customWidth="1"/>
  </cols>
  <sheetData>
    <row r="1" spans="2:61" ht="15.75" thickBot="1"/>
    <row r="2" spans="2:61" ht="15" customHeight="1" thickTop="1">
      <c r="B2" s="475" t="s">
        <v>0</v>
      </c>
      <c r="C2" s="476"/>
      <c r="D2" s="476"/>
      <c r="E2" s="476"/>
      <c r="F2" s="476"/>
      <c r="G2" s="476"/>
      <c r="H2" s="476"/>
      <c r="I2" s="476"/>
      <c r="J2" s="476"/>
      <c r="K2" s="476"/>
      <c r="L2" s="476"/>
      <c r="M2" s="476"/>
      <c r="N2" s="476"/>
      <c r="O2" s="476"/>
      <c r="P2" s="476"/>
      <c r="Q2" s="476"/>
      <c r="R2" s="476"/>
      <c r="S2" s="476"/>
      <c r="T2" s="476"/>
      <c r="U2" s="476"/>
      <c r="V2" s="476"/>
      <c r="W2" s="476"/>
      <c r="X2" s="476"/>
      <c r="Y2" s="476"/>
      <c r="Z2" s="476"/>
      <c r="AA2" s="476"/>
      <c r="AB2" s="476"/>
      <c r="AC2" s="476"/>
      <c r="AD2" s="476"/>
      <c r="AE2" s="476"/>
      <c r="AF2" s="476"/>
      <c r="AG2" s="476"/>
      <c r="AH2" s="476"/>
      <c r="AI2" s="476"/>
      <c r="AJ2" s="476"/>
      <c r="AK2" s="476"/>
      <c r="AL2" s="476"/>
      <c r="AM2" s="476"/>
      <c r="AN2" s="476"/>
      <c r="AO2" s="476"/>
      <c r="AP2" s="476"/>
      <c r="AQ2" s="476"/>
      <c r="AR2" s="476"/>
      <c r="AS2" s="476"/>
      <c r="AT2" s="476"/>
      <c r="AU2" s="476"/>
      <c r="AV2" s="476"/>
      <c r="AW2" s="476"/>
      <c r="AX2" s="476"/>
      <c r="AY2" s="476"/>
      <c r="AZ2" s="481"/>
      <c r="BA2" s="481"/>
      <c r="BB2" s="481"/>
      <c r="BC2" s="481"/>
      <c r="BD2" s="481"/>
      <c r="BE2" s="481"/>
      <c r="BF2" s="481"/>
      <c r="BG2" s="481"/>
      <c r="BH2" s="481"/>
      <c r="BI2" s="482"/>
    </row>
    <row r="3" spans="2:61" ht="15" customHeight="1">
      <c r="B3" s="477"/>
      <c r="C3" s="478"/>
      <c r="D3" s="478"/>
      <c r="E3" s="478"/>
      <c r="F3" s="478"/>
      <c r="G3" s="478"/>
      <c r="H3" s="478"/>
      <c r="I3" s="478"/>
      <c r="J3" s="478"/>
      <c r="K3" s="478"/>
      <c r="L3" s="478"/>
      <c r="M3" s="478"/>
      <c r="N3" s="478"/>
      <c r="O3" s="478"/>
      <c r="P3" s="478"/>
      <c r="Q3" s="478"/>
      <c r="R3" s="478"/>
      <c r="S3" s="478"/>
      <c r="T3" s="478"/>
      <c r="U3" s="478"/>
      <c r="V3" s="478"/>
      <c r="W3" s="478"/>
      <c r="X3" s="478"/>
      <c r="Y3" s="478"/>
      <c r="Z3" s="478"/>
      <c r="AA3" s="478"/>
      <c r="AB3" s="478"/>
      <c r="AC3" s="478"/>
      <c r="AD3" s="478"/>
      <c r="AE3" s="478"/>
      <c r="AF3" s="478"/>
      <c r="AG3" s="478"/>
      <c r="AH3" s="478"/>
      <c r="AI3" s="478"/>
      <c r="AJ3" s="478"/>
      <c r="AK3" s="478"/>
      <c r="AL3" s="478"/>
      <c r="AM3" s="478"/>
      <c r="AN3" s="478"/>
      <c r="AO3" s="478"/>
      <c r="AP3" s="478"/>
      <c r="AQ3" s="478"/>
      <c r="AR3" s="478"/>
      <c r="AS3" s="478"/>
      <c r="AT3" s="478"/>
      <c r="AU3" s="478"/>
      <c r="AV3" s="478"/>
      <c r="AW3" s="478"/>
      <c r="AX3" s="478"/>
      <c r="AY3" s="478"/>
      <c r="AZ3" s="483"/>
      <c r="BA3" s="483"/>
      <c r="BB3" s="483"/>
      <c r="BC3" s="483"/>
      <c r="BD3" s="483"/>
      <c r="BE3" s="483"/>
      <c r="BF3" s="483"/>
      <c r="BG3" s="483"/>
      <c r="BH3" s="483"/>
      <c r="BI3" s="484"/>
    </row>
    <row r="4" spans="2:61" ht="15" customHeight="1">
      <c r="B4" s="477"/>
      <c r="C4" s="478"/>
      <c r="D4" s="478"/>
      <c r="E4" s="478"/>
      <c r="F4" s="478"/>
      <c r="G4" s="478"/>
      <c r="H4" s="478"/>
      <c r="I4" s="478"/>
      <c r="J4" s="478"/>
      <c r="K4" s="478"/>
      <c r="L4" s="478"/>
      <c r="M4" s="478"/>
      <c r="N4" s="478"/>
      <c r="O4" s="478"/>
      <c r="P4" s="478"/>
      <c r="Q4" s="478"/>
      <c r="R4" s="478"/>
      <c r="S4" s="478"/>
      <c r="T4" s="478"/>
      <c r="U4" s="478"/>
      <c r="V4" s="478"/>
      <c r="W4" s="478"/>
      <c r="X4" s="478"/>
      <c r="Y4" s="478"/>
      <c r="Z4" s="478"/>
      <c r="AA4" s="478"/>
      <c r="AB4" s="478"/>
      <c r="AC4" s="478"/>
      <c r="AD4" s="478"/>
      <c r="AE4" s="478"/>
      <c r="AF4" s="478"/>
      <c r="AG4" s="478"/>
      <c r="AH4" s="478"/>
      <c r="AI4" s="478"/>
      <c r="AJ4" s="478"/>
      <c r="AK4" s="478"/>
      <c r="AL4" s="478"/>
      <c r="AM4" s="478"/>
      <c r="AN4" s="478"/>
      <c r="AO4" s="478"/>
      <c r="AP4" s="478"/>
      <c r="AQ4" s="478"/>
      <c r="AR4" s="478"/>
      <c r="AS4" s="478"/>
      <c r="AT4" s="478"/>
      <c r="AU4" s="478"/>
      <c r="AV4" s="478"/>
      <c r="AW4" s="478"/>
      <c r="AX4" s="478"/>
      <c r="AY4" s="478"/>
      <c r="AZ4" s="483"/>
      <c r="BA4" s="483"/>
      <c r="BB4" s="483"/>
      <c r="BC4" s="483"/>
      <c r="BD4" s="483"/>
      <c r="BE4" s="483"/>
      <c r="BF4" s="483"/>
      <c r="BG4" s="483"/>
      <c r="BH4" s="483"/>
      <c r="BI4" s="484"/>
    </row>
    <row r="5" spans="2:61" ht="15" customHeight="1">
      <c r="B5" s="477"/>
      <c r="C5" s="478"/>
      <c r="D5" s="478"/>
      <c r="E5" s="478"/>
      <c r="F5" s="478"/>
      <c r="G5" s="478"/>
      <c r="H5" s="478"/>
      <c r="I5" s="478"/>
      <c r="J5" s="478"/>
      <c r="K5" s="478"/>
      <c r="L5" s="478"/>
      <c r="M5" s="478"/>
      <c r="N5" s="478"/>
      <c r="O5" s="478"/>
      <c r="P5" s="478"/>
      <c r="Q5" s="478"/>
      <c r="R5" s="478"/>
      <c r="S5" s="478"/>
      <c r="T5" s="478"/>
      <c r="U5" s="478"/>
      <c r="V5" s="478"/>
      <c r="W5" s="478"/>
      <c r="X5" s="478"/>
      <c r="Y5" s="478"/>
      <c r="Z5" s="478"/>
      <c r="AA5" s="478"/>
      <c r="AB5" s="478"/>
      <c r="AC5" s="478"/>
      <c r="AD5" s="478"/>
      <c r="AE5" s="478"/>
      <c r="AF5" s="478"/>
      <c r="AG5" s="478"/>
      <c r="AH5" s="478"/>
      <c r="AI5" s="478"/>
      <c r="AJ5" s="478"/>
      <c r="AK5" s="478"/>
      <c r="AL5" s="478"/>
      <c r="AM5" s="478"/>
      <c r="AN5" s="478"/>
      <c r="AO5" s="478"/>
      <c r="AP5" s="478"/>
      <c r="AQ5" s="478"/>
      <c r="AR5" s="478"/>
      <c r="AS5" s="478"/>
      <c r="AT5" s="478"/>
      <c r="AU5" s="478"/>
      <c r="AV5" s="478"/>
      <c r="AW5" s="478"/>
      <c r="AX5" s="478"/>
      <c r="AY5" s="478"/>
      <c r="AZ5" s="483"/>
      <c r="BA5" s="483"/>
      <c r="BB5" s="483"/>
      <c r="BC5" s="483"/>
      <c r="BD5" s="483"/>
      <c r="BE5" s="483"/>
      <c r="BF5" s="483"/>
      <c r="BG5" s="483"/>
      <c r="BH5" s="483"/>
      <c r="BI5" s="484"/>
    </row>
    <row r="6" spans="2:61" ht="15" customHeight="1">
      <c r="B6" s="477"/>
      <c r="C6" s="478"/>
      <c r="D6" s="478"/>
      <c r="E6" s="478"/>
      <c r="F6" s="478"/>
      <c r="G6" s="478"/>
      <c r="H6" s="478"/>
      <c r="I6" s="478"/>
      <c r="J6" s="478"/>
      <c r="K6" s="478"/>
      <c r="L6" s="478"/>
      <c r="M6" s="478"/>
      <c r="N6" s="478"/>
      <c r="O6" s="478"/>
      <c r="P6" s="478"/>
      <c r="Q6" s="478"/>
      <c r="R6" s="478"/>
      <c r="S6" s="478"/>
      <c r="T6" s="478"/>
      <c r="U6" s="478"/>
      <c r="V6" s="478"/>
      <c r="W6" s="478"/>
      <c r="X6" s="478"/>
      <c r="Y6" s="478"/>
      <c r="Z6" s="478"/>
      <c r="AA6" s="478"/>
      <c r="AB6" s="478"/>
      <c r="AC6" s="478"/>
      <c r="AD6" s="478"/>
      <c r="AE6" s="478"/>
      <c r="AF6" s="478"/>
      <c r="AG6" s="478"/>
      <c r="AH6" s="478"/>
      <c r="AI6" s="478"/>
      <c r="AJ6" s="478"/>
      <c r="AK6" s="478"/>
      <c r="AL6" s="478"/>
      <c r="AM6" s="478"/>
      <c r="AN6" s="478"/>
      <c r="AO6" s="478"/>
      <c r="AP6" s="478"/>
      <c r="AQ6" s="478"/>
      <c r="AR6" s="478"/>
      <c r="AS6" s="478"/>
      <c r="AT6" s="478"/>
      <c r="AU6" s="478"/>
      <c r="AV6" s="478"/>
      <c r="AW6" s="478"/>
      <c r="AX6" s="478"/>
      <c r="AY6" s="478"/>
      <c r="AZ6" s="483"/>
      <c r="BA6" s="483"/>
      <c r="BB6" s="483"/>
      <c r="BC6" s="483"/>
      <c r="BD6" s="483"/>
      <c r="BE6" s="483"/>
      <c r="BF6" s="483"/>
      <c r="BG6" s="483"/>
      <c r="BH6" s="483"/>
      <c r="BI6" s="484"/>
    </row>
    <row r="7" spans="2:61" ht="15" customHeight="1">
      <c r="B7" s="477"/>
      <c r="C7" s="478"/>
      <c r="D7" s="478"/>
      <c r="E7" s="478"/>
      <c r="F7" s="478"/>
      <c r="G7" s="478"/>
      <c r="H7" s="478"/>
      <c r="I7" s="478"/>
      <c r="J7" s="478"/>
      <c r="K7" s="478"/>
      <c r="L7" s="478"/>
      <c r="M7" s="478"/>
      <c r="N7" s="478"/>
      <c r="O7" s="478"/>
      <c r="P7" s="478"/>
      <c r="Q7" s="478"/>
      <c r="R7" s="478"/>
      <c r="S7" s="478"/>
      <c r="T7" s="478"/>
      <c r="U7" s="478"/>
      <c r="V7" s="478"/>
      <c r="W7" s="478"/>
      <c r="X7" s="478"/>
      <c r="Y7" s="478"/>
      <c r="Z7" s="478"/>
      <c r="AA7" s="478"/>
      <c r="AB7" s="478"/>
      <c r="AC7" s="478"/>
      <c r="AD7" s="478"/>
      <c r="AE7" s="478"/>
      <c r="AF7" s="478"/>
      <c r="AG7" s="478"/>
      <c r="AH7" s="478"/>
      <c r="AI7" s="478"/>
      <c r="AJ7" s="478"/>
      <c r="AK7" s="478"/>
      <c r="AL7" s="478"/>
      <c r="AM7" s="478"/>
      <c r="AN7" s="478"/>
      <c r="AO7" s="478"/>
      <c r="AP7" s="478"/>
      <c r="AQ7" s="478"/>
      <c r="AR7" s="478"/>
      <c r="AS7" s="478"/>
      <c r="AT7" s="478"/>
      <c r="AU7" s="478"/>
      <c r="AV7" s="478"/>
      <c r="AW7" s="478"/>
      <c r="AX7" s="478"/>
      <c r="AY7" s="478"/>
      <c r="AZ7" s="483"/>
      <c r="BA7" s="483"/>
      <c r="BB7" s="483"/>
      <c r="BC7" s="483"/>
      <c r="BD7" s="483"/>
      <c r="BE7" s="483"/>
      <c r="BF7" s="483"/>
      <c r="BG7" s="483"/>
      <c r="BH7" s="483"/>
      <c r="BI7" s="484"/>
    </row>
    <row r="8" spans="2:61" ht="15" customHeight="1">
      <c r="B8" s="477"/>
      <c r="C8" s="478"/>
      <c r="D8" s="478"/>
      <c r="E8" s="478"/>
      <c r="F8" s="478"/>
      <c r="G8" s="478"/>
      <c r="H8" s="478"/>
      <c r="I8" s="478"/>
      <c r="J8" s="478"/>
      <c r="K8" s="478"/>
      <c r="L8" s="478"/>
      <c r="M8" s="478"/>
      <c r="N8" s="478"/>
      <c r="O8" s="478"/>
      <c r="P8" s="478"/>
      <c r="Q8" s="478"/>
      <c r="R8" s="478"/>
      <c r="S8" s="478"/>
      <c r="T8" s="478"/>
      <c r="U8" s="478"/>
      <c r="V8" s="478"/>
      <c r="W8" s="478"/>
      <c r="X8" s="478"/>
      <c r="Y8" s="478"/>
      <c r="Z8" s="478"/>
      <c r="AA8" s="478"/>
      <c r="AB8" s="478"/>
      <c r="AC8" s="478"/>
      <c r="AD8" s="478"/>
      <c r="AE8" s="478"/>
      <c r="AF8" s="478"/>
      <c r="AG8" s="478"/>
      <c r="AH8" s="478"/>
      <c r="AI8" s="478"/>
      <c r="AJ8" s="478"/>
      <c r="AK8" s="478"/>
      <c r="AL8" s="478"/>
      <c r="AM8" s="478"/>
      <c r="AN8" s="478"/>
      <c r="AO8" s="478"/>
      <c r="AP8" s="478"/>
      <c r="AQ8" s="478"/>
      <c r="AR8" s="478"/>
      <c r="AS8" s="478"/>
      <c r="AT8" s="478"/>
      <c r="AU8" s="478"/>
      <c r="AV8" s="478"/>
      <c r="AW8" s="478"/>
      <c r="AX8" s="478"/>
      <c r="AY8" s="478"/>
      <c r="AZ8" s="483"/>
      <c r="BA8" s="483"/>
      <c r="BB8" s="483"/>
      <c r="BC8" s="483"/>
      <c r="BD8" s="483"/>
      <c r="BE8" s="483"/>
      <c r="BF8" s="483"/>
      <c r="BG8" s="483"/>
      <c r="BH8" s="483"/>
      <c r="BI8" s="484"/>
    </row>
    <row r="9" spans="2:61" ht="15" customHeight="1">
      <c r="B9" s="477"/>
      <c r="C9" s="478"/>
      <c r="D9" s="478"/>
      <c r="E9" s="478"/>
      <c r="F9" s="478"/>
      <c r="G9" s="478"/>
      <c r="H9" s="478"/>
      <c r="I9" s="478"/>
      <c r="J9" s="478"/>
      <c r="K9" s="478"/>
      <c r="L9" s="478"/>
      <c r="M9" s="478"/>
      <c r="N9" s="478"/>
      <c r="O9" s="478"/>
      <c r="P9" s="478"/>
      <c r="Q9" s="478"/>
      <c r="R9" s="478"/>
      <c r="S9" s="478"/>
      <c r="T9" s="478"/>
      <c r="U9" s="478"/>
      <c r="V9" s="478"/>
      <c r="W9" s="478"/>
      <c r="X9" s="478"/>
      <c r="Y9" s="478"/>
      <c r="Z9" s="478"/>
      <c r="AA9" s="478"/>
      <c r="AB9" s="478"/>
      <c r="AC9" s="478"/>
      <c r="AD9" s="478"/>
      <c r="AE9" s="478"/>
      <c r="AF9" s="478"/>
      <c r="AG9" s="478"/>
      <c r="AH9" s="478"/>
      <c r="AI9" s="478"/>
      <c r="AJ9" s="478"/>
      <c r="AK9" s="478"/>
      <c r="AL9" s="478"/>
      <c r="AM9" s="478"/>
      <c r="AN9" s="478"/>
      <c r="AO9" s="478"/>
      <c r="AP9" s="478"/>
      <c r="AQ9" s="478"/>
      <c r="AR9" s="478"/>
      <c r="AS9" s="478"/>
      <c r="AT9" s="478"/>
      <c r="AU9" s="478"/>
      <c r="AV9" s="478"/>
      <c r="AW9" s="478"/>
      <c r="AX9" s="478"/>
      <c r="AY9" s="478"/>
      <c r="AZ9" s="483"/>
      <c r="BA9" s="483"/>
      <c r="BB9" s="483"/>
      <c r="BC9" s="483"/>
      <c r="BD9" s="483"/>
      <c r="BE9" s="483"/>
      <c r="BF9" s="483"/>
      <c r="BG9" s="483"/>
      <c r="BH9" s="483"/>
      <c r="BI9" s="484"/>
    </row>
    <row r="10" spans="2:61" ht="15" customHeight="1">
      <c r="B10" s="477"/>
      <c r="C10" s="478"/>
      <c r="D10" s="478"/>
      <c r="E10" s="478"/>
      <c r="F10" s="478"/>
      <c r="G10" s="478"/>
      <c r="H10" s="478"/>
      <c r="I10" s="478"/>
      <c r="J10" s="478"/>
      <c r="K10" s="478"/>
      <c r="L10" s="478"/>
      <c r="M10" s="478"/>
      <c r="N10" s="478"/>
      <c r="O10" s="478"/>
      <c r="P10" s="478"/>
      <c r="Q10" s="478"/>
      <c r="R10" s="478"/>
      <c r="S10" s="478"/>
      <c r="T10" s="478"/>
      <c r="U10" s="478"/>
      <c r="V10" s="478"/>
      <c r="W10" s="478"/>
      <c r="X10" s="478"/>
      <c r="Y10" s="478"/>
      <c r="Z10" s="478"/>
      <c r="AA10" s="478"/>
      <c r="AB10" s="478"/>
      <c r="AC10" s="478"/>
      <c r="AD10" s="478"/>
      <c r="AE10" s="478"/>
      <c r="AF10" s="478"/>
      <c r="AG10" s="478"/>
      <c r="AH10" s="478"/>
      <c r="AI10" s="478"/>
      <c r="AJ10" s="478"/>
      <c r="AK10" s="478"/>
      <c r="AL10" s="478"/>
      <c r="AM10" s="478"/>
      <c r="AN10" s="478"/>
      <c r="AO10" s="478"/>
      <c r="AP10" s="478"/>
      <c r="AQ10" s="478"/>
      <c r="AR10" s="478"/>
      <c r="AS10" s="478"/>
      <c r="AT10" s="478"/>
      <c r="AU10" s="478"/>
      <c r="AV10" s="478"/>
      <c r="AW10" s="478"/>
      <c r="AX10" s="478"/>
      <c r="AY10" s="478"/>
      <c r="AZ10" s="483"/>
      <c r="BA10" s="483"/>
      <c r="BB10" s="483"/>
      <c r="BC10" s="483"/>
      <c r="BD10" s="483"/>
      <c r="BE10" s="483"/>
      <c r="BF10" s="483"/>
      <c r="BG10" s="483"/>
      <c r="BH10" s="483"/>
      <c r="BI10" s="484"/>
    </row>
    <row r="11" spans="2:61" ht="15.75" customHeight="1" thickBot="1">
      <c r="B11" s="479"/>
      <c r="C11" s="480"/>
      <c r="D11" s="480"/>
      <c r="E11" s="480"/>
      <c r="F11" s="480"/>
      <c r="G11" s="480"/>
      <c r="H11" s="480"/>
      <c r="I11" s="480"/>
      <c r="J11" s="480"/>
      <c r="K11" s="480"/>
      <c r="L11" s="480"/>
      <c r="M11" s="480"/>
      <c r="N11" s="480"/>
      <c r="O11" s="480"/>
      <c r="P11" s="480"/>
      <c r="Q11" s="480"/>
      <c r="R11" s="480"/>
      <c r="S11" s="480"/>
      <c r="T11" s="480"/>
      <c r="U11" s="480"/>
      <c r="V11" s="480"/>
      <c r="W11" s="480"/>
      <c r="X11" s="480"/>
      <c r="Y11" s="480"/>
      <c r="Z11" s="480"/>
      <c r="AA11" s="480"/>
      <c r="AB11" s="480"/>
      <c r="AC11" s="480"/>
      <c r="AD11" s="480"/>
      <c r="AE11" s="480"/>
      <c r="AF11" s="480"/>
      <c r="AG11" s="480"/>
      <c r="AH11" s="480"/>
      <c r="AI11" s="480"/>
      <c r="AJ11" s="480"/>
      <c r="AK11" s="480"/>
      <c r="AL11" s="480"/>
      <c r="AM11" s="480"/>
      <c r="AN11" s="480"/>
      <c r="AO11" s="480"/>
      <c r="AP11" s="480"/>
      <c r="AQ11" s="480"/>
      <c r="AR11" s="480"/>
      <c r="AS11" s="480"/>
      <c r="AT11" s="480"/>
      <c r="AU11" s="480"/>
      <c r="AV11" s="480"/>
      <c r="AW11" s="480"/>
      <c r="AX11" s="480"/>
      <c r="AY11" s="480"/>
      <c r="AZ11" s="485"/>
      <c r="BA11" s="485"/>
      <c r="BB11" s="485"/>
      <c r="BC11" s="485"/>
      <c r="BD11" s="485"/>
      <c r="BE11" s="485"/>
      <c r="BF11" s="485"/>
      <c r="BG11" s="485"/>
      <c r="BH11" s="485"/>
      <c r="BI11" s="486"/>
    </row>
    <row r="12" spans="2:61" ht="16.5" customHeight="1" thickTop="1" thickBot="1">
      <c r="B12" s="183" t="s">
        <v>1</v>
      </c>
      <c r="C12" s="183"/>
      <c r="D12" s="183"/>
      <c r="E12" s="183"/>
      <c r="F12" s="183"/>
      <c r="G12" s="183"/>
      <c r="H12" s="183"/>
      <c r="I12" s="183"/>
      <c r="J12" s="183"/>
      <c r="K12" s="183"/>
      <c r="L12" s="183"/>
      <c r="M12" s="183"/>
      <c r="N12" s="183"/>
      <c r="O12" s="183"/>
      <c r="P12" s="183"/>
      <c r="Q12" s="183"/>
      <c r="R12" s="183"/>
      <c r="S12" s="183"/>
      <c r="T12" s="183"/>
      <c r="U12" s="183"/>
      <c r="V12" s="183"/>
      <c r="W12" s="183"/>
      <c r="X12" s="183"/>
      <c r="Y12" s="183"/>
      <c r="Z12" s="183"/>
      <c r="AA12" s="183"/>
      <c r="AB12" s="183"/>
      <c r="AC12" s="183"/>
      <c r="AD12" s="183"/>
      <c r="AE12" s="183"/>
      <c r="AF12" s="183"/>
      <c r="AG12" s="183"/>
      <c r="AH12" s="183"/>
      <c r="AI12" s="183"/>
      <c r="AJ12" s="183"/>
      <c r="AK12" s="183"/>
      <c r="AL12" s="183"/>
      <c r="AM12" s="183"/>
      <c r="AN12" s="183"/>
      <c r="AO12" s="183"/>
      <c r="AP12" s="183"/>
      <c r="AQ12" s="183"/>
      <c r="AR12" s="183"/>
      <c r="AS12" s="183"/>
      <c r="AT12" s="183"/>
      <c r="AU12" s="183"/>
      <c r="AV12" s="183"/>
      <c r="AW12" s="183"/>
      <c r="AX12" s="183"/>
      <c r="AY12" s="183"/>
      <c r="AZ12" s="183"/>
      <c r="BA12" s="183"/>
      <c r="BB12" s="183"/>
      <c r="BC12" s="183"/>
      <c r="BD12" s="183"/>
      <c r="BE12" s="183"/>
      <c r="BF12" s="183"/>
      <c r="BG12" s="183"/>
      <c r="BH12" s="183"/>
      <c r="BI12" s="183"/>
    </row>
    <row r="13" spans="2:61" ht="16.5" customHeight="1" thickTop="1" thickBot="1">
      <c r="B13" s="183"/>
      <c r="C13" s="183"/>
      <c r="D13" s="183"/>
      <c r="E13" s="183"/>
      <c r="F13" s="183"/>
      <c r="G13" s="183"/>
      <c r="H13" s="183"/>
      <c r="I13" s="183"/>
      <c r="J13" s="183"/>
      <c r="K13" s="183"/>
      <c r="L13" s="183"/>
      <c r="M13" s="183"/>
      <c r="N13" s="183"/>
      <c r="O13" s="183"/>
      <c r="P13" s="183"/>
      <c r="Q13" s="183"/>
      <c r="R13" s="183"/>
      <c r="S13" s="183"/>
      <c r="T13" s="183"/>
      <c r="U13" s="183"/>
      <c r="V13" s="183"/>
      <c r="W13" s="183"/>
      <c r="X13" s="183"/>
      <c r="Y13" s="183"/>
      <c r="Z13" s="183"/>
      <c r="AA13" s="183"/>
      <c r="AB13" s="183"/>
      <c r="AC13" s="183"/>
      <c r="AD13" s="183"/>
      <c r="AE13" s="183"/>
      <c r="AF13" s="183"/>
      <c r="AG13" s="183"/>
      <c r="AH13" s="183"/>
      <c r="AI13" s="183"/>
      <c r="AJ13" s="183"/>
      <c r="AK13" s="183"/>
      <c r="AL13" s="183"/>
      <c r="AM13" s="183"/>
      <c r="AN13" s="183"/>
      <c r="AO13" s="183"/>
      <c r="AP13" s="183"/>
      <c r="AQ13" s="183"/>
      <c r="AR13" s="183"/>
      <c r="AS13" s="183"/>
      <c r="AT13" s="183"/>
      <c r="AU13" s="183"/>
      <c r="AV13" s="183"/>
      <c r="AW13" s="183"/>
      <c r="AX13" s="183"/>
      <c r="AY13" s="183"/>
      <c r="AZ13" s="183"/>
      <c r="BA13" s="183"/>
      <c r="BB13" s="183"/>
      <c r="BC13" s="183"/>
      <c r="BD13" s="183"/>
      <c r="BE13" s="183"/>
      <c r="BF13" s="183"/>
      <c r="BG13" s="183"/>
      <c r="BH13" s="183"/>
      <c r="BI13" s="183"/>
    </row>
    <row r="14" spans="2:61" ht="16.5" customHeight="1" thickTop="1" thickBot="1">
      <c r="B14" s="183"/>
      <c r="C14" s="183"/>
      <c r="D14" s="183"/>
      <c r="E14" s="183"/>
      <c r="F14" s="183"/>
      <c r="G14" s="183"/>
      <c r="H14" s="183"/>
      <c r="I14" s="183"/>
      <c r="J14" s="183"/>
      <c r="K14" s="183"/>
      <c r="L14" s="183"/>
      <c r="M14" s="183"/>
      <c r="N14" s="183"/>
      <c r="O14" s="183"/>
      <c r="P14" s="183"/>
      <c r="Q14" s="183"/>
      <c r="R14" s="183"/>
      <c r="S14" s="183"/>
      <c r="T14" s="183"/>
      <c r="U14" s="183"/>
      <c r="V14" s="183"/>
      <c r="W14" s="183"/>
      <c r="X14" s="183"/>
      <c r="Y14" s="183"/>
      <c r="Z14" s="183"/>
      <c r="AA14" s="183"/>
      <c r="AB14" s="183"/>
      <c r="AC14" s="183"/>
      <c r="AD14" s="183"/>
      <c r="AE14" s="183"/>
      <c r="AF14" s="183"/>
      <c r="AG14" s="183"/>
      <c r="AH14" s="183"/>
      <c r="AI14" s="183"/>
      <c r="AJ14" s="183"/>
      <c r="AK14" s="183"/>
      <c r="AL14" s="183"/>
      <c r="AM14" s="183"/>
      <c r="AN14" s="183"/>
      <c r="AO14" s="183"/>
      <c r="AP14" s="183"/>
      <c r="AQ14" s="183"/>
      <c r="AR14" s="183"/>
      <c r="AS14" s="183"/>
      <c r="AT14" s="183"/>
      <c r="AU14" s="183"/>
      <c r="AV14" s="183"/>
      <c r="AW14" s="183"/>
      <c r="AX14" s="183"/>
      <c r="AY14" s="183"/>
      <c r="AZ14" s="183"/>
      <c r="BA14" s="183"/>
      <c r="BB14" s="183"/>
      <c r="BC14" s="183"/>
      <c r="BD14" s="183"/>
      <c r="BE14" s="183"/>
      <c r="BF14" s="183"/>
      <c r="BG14" s="183"/>
      <c r="BH14" s="183"/>
      <c r="BI14" s="183"/>
    </row>
    <row r="15" spans="2:61" ht="16.5" customHeight="1" thickTop="1" thickBot="1">
      <c r="B15" s="183"/>
      <c r="C15" s="183"/>
      <c r="D15" s="183"/>
      <c r="E15" s="183"/>
      <c r="F15" s="183"/>
      <c r="G15" s="183"/>
      <c r="H15" s="183"/>
      <c r="I15" s="183"/>
      <c r="J15" s="183"/>
      <c r="K15" s="183"/>
      <c r="L15" s="183"/>
      <c r="M15" s="183"/>
      <c r="N15" s="183"/>
      <c r="O15" s="183"/>
      <c r="P15" s="183"/>
      <c r="Q15" s="183"/>
      <c r="R15" s="183"/>
      <c r="S15" s="183"/>
      <c r="T15" s="183"/>
      <c r="U15" s="183"/>
      <c r="V15" s="183"/>
      <c r="W15" s="183"/>
      <c r="X15" s="183"/>
      <c r="Y15" s="183"/>
      <c r="Z15" s="183"/>
      <c r="AA15" s="183"/>
      <c r="AB15" s="183"/>
      <c r="AC15" s="183"/>
      <c r="AD15" s="183"/>
      <c r="AE15" s="183"/>
      <c r="AF15" s="183"/>
      <c r="AG15" s="183"/>
      <c r="AH15" s="183"/>
      <c r="AI15" s="183"/>
      <c r="AJ15" s="183"/>
      <c r="AK15" s="183"/>
      <c r="AL15" s="183"/>
      <c r="AM15" s="183"/>
      <c r="AN15" s="183"/>
      <c r="AO15" s="183"/>
      <c r="AP15" s="183"/>
      <c r="AQ15" s="183"/>
      <c r="AR15" s="183"/>
      <c r="AS15" s="183"/>
      <c r="AT15" s="183"/>
      <c r="AU15" s="183"/>
      <c r="AV15" s="183"/>
      <c r="AW15" s="183"/>
      <c r="AX15" s="183"/>
      <c r="AY15" s="183"/>
      <c r="AZ15" s="183"/>
      <c r="BA15" s="183"/>
      <c r="BB15" s="183"/>
      <c r="BC15" s="183"/>
      <c r="BD15" s="183"/>
      <c r="BE15" s="183"/>
      <c r="BF15" s="183"/>
      <c r="BG15" s="183"/>
      <c r="BH15" s="183"/>
      <c r="BI15" s="183"/>
    </row>
    <row r="16" spans="2:61" ht="16.5" customHeight="1" thickTop="1" thickBot="1">
      <c r="B16" s="146"/>
      <c r="C16" s="146"/>
      <c r="D16" s="146"/>
      <c r="E16" s="146"/>
      <c r="F16" s="146"/>
      <c r="G16" s="146"/>
      <c r="H16" s="146"/>
      <c r="I16" s="146"/>
      <c r="J16" s="146"/>
      <c r="K16" s="146"/>
      <c r="L16" s="146"/>
      <c r="M16" s="146"/>
      <c r="N16" s="146"/>
      <c r="O16" s="146"/>
      <c r="P16" s="146"/>
      <c r="Q16" s="146"/>
      <c r="R16" s="146"/>
      <c r="S16" s="146"/>
      <c r="T16" s="146"/>
      <c r="U16" s="146"/>
      <c r="V16" s="146"/>
      <c r="W16" s="146"/>
      <c r="X16" s="146"/>
      <c r="Y16" s="146"/>
      <c r="Z16" s="146"/>
      <c r="AA16" s="146"/>
      <c r="AB16" s="146"/>
      <c r="AC16" s="146"/>
      <c r="AD16" s="146"/>
      <c r="AE16" s="146"/>
      <c r="AF16" s="146"/>
      <c r="AG16" s="146"/>
      <c r="AH16" s="146"/>
      <c r="AI16" s="146"/>
      <c r="AJ16" s="146"/>
      <c r="AK16" s="146"/>
      <c r="AL16" s="146"/>
      <c r="AM16" s="146"/>
      <c r="AN16" s="146"/>
      <c r="AO16" s="146"/>
      <c r="AP16" s="146"/>
      <c r="AQ16" s="146"/>
      <c r="AR16" s="146"/>
      <c r="AS16" s="146"/>
      <c r="AT16" s="146"/>
      <c r="AU16" s="146"/>
      <c r="AV16" s="146"/>
      <c r="AW16" s="146"/>
      <c r="AX16" s="146"/>
      <c r="AY16" s="146"/>
      <c r="AZ16" s="146"/>
      <c r="BA16" s="146"/>
      <c r="BB16" s="146"/>
      <c r="BC16" s="146"/>
      <c r="BD16" s="146"/>
      <c r="BE16" s="146"/>
      <c r="BF16" s="146"/>
      <c r="BG16" s="146"/>
      <c r="BH16" s="146"/>
      <c r="BI16" s="146"/>
    </row>
    <row r="17" spans="2:61" ht="16.5" customHeight="1" thickTop="1" thickBot="1">
      <c r="B17" s="146"/>
      <c r="C17" s="146"/>
      <c r="D17" s="146"/>
      <c r="E17" s="146"/>
      <c r="F17" s="146"/>
      <c r="G17" s="146"/>
      <c r="H17" s="146"/>
      <c r="I17" s="146"/>
      <c r="J17" s="146"/>
      <c r="K17" s="146"/>
      <c r="L17" s="146"/>
      <c r="M17" s="146"/>
      <c r="N17" s="146"/>
      <c r="O17" s="146"/>
      <c r="P17" s="146"/>
      <c r="Q17" s="146"/>
      <c r="R17" s="146"/>
      <c r="S17" s="146"/>
      <c r="T17" s="146"/>
      <c r="U17" s="146"/>
      <c r="V17" s="146"/>
      <c r="W17" s="146"/>
      <c r="X17" s="146"/>
      <c r="Y17" s="146"/>
      <c r="Z17" s="146"/>
      <c r="AA17" s="146"/>
      <c r="AB17" s="146"/>
      <c r="AC17" s="146"/>
      <c r="AD17" s="146"/>
      <c r="AE17" s="146"/>
      <c r="AF17" s="146"/>
      <c r="AG17" s="146"/>
      <c r="AH17" s="146"/>
      <c r="AI17" s="146"/>
      <c r="AJ17" s="146"/>
      <c r="AK17" s="146"/>
      <c r="AL17" s="146"/>
      <c r="AM17" s="146"/>
      <c r="AN17" s="146"/>
      <c r="AO17" s="146"/>
      <c r="AP17" s="146"/>
      <c r="AQ17" s="146"/>
      <c r="AR17" s="146"/>
      <c r="AS17" s="146"/>
      <c r="AT17" s="146"/>
      <c r="AU17" s="146"/>
      <c r="AV17" s="146"/>
      <c r="AW17" s="146"/>
      <c r="AX17" s="146"/>
      <c r="AY17" s="146"/>
      <c r="AZ17" s="146"/>
      <c r="BA17" s="146"/>
      <c r="BB17" s="146"/>
      <c r="BC17" s="146"/>
      <c r="BD17" s="146"/>
      <c r="BE17" s="146"/>
      <c r="BF17" s="146"/>
      <c r="BG17" s="146"/>
      <c r="BH17" s="146"/>
      <c r="BI17" s="146"/>
    </row>
    <row r="18" spans="2:61" ht="15" customHeight="1" thickTop="1" thickBot="1">
      <c r="B18" s="461" t="s">
        <v>2</v>
      </c>
      <c r="C18" s="461"/>
      <c r="D18" s="461"/>
      <c r="E18" s="461"/>
      <c r="F18" s="461"/>
      <c r="G18" s="461"/>
      <c r="H18" s="461"/>
      <c r="I18" s="461"/>
      <c r="J18" s="461"/>
      <c r="K18" s="414" t="s">
        <v>260</v>
      </c>
      <c r="L18" s="414"/>
      <c r="M18" s="414"/>
      <c r="N18" s="414"/>
      <c r="O18" s="414"/>
      <c r="P18" s="414"/>
      <c r="Q18" s="414"/>
      <c r="R18" s="414"/>
      <c r="S18" s="414"/>
      <c r="T18" s="461" t="s">
        <v>3</v>
      </c>
      <c r="U18" s="461"/>
      <c r="V18" s="461"/>
      <c r="W18" s="461"/>
      <c r="X18" s="461"/>
      <c r="Y18" s="461"/>
      <c r="Z18" s="461"/>
      <c r="AA18" s="461"/>
      <c r="AB18" s="461"/>
      <c r="AC18" s="461"/>
      <c r="AD18" s="461"/>
      <c r="AE18" s="461"/>
      <c r="AF18" s="461"/>
      <c r="AG18" s="496">
        <f>'21.02'!AG18+1</f>
        <v>44249</v>
      </c>
      <c r="AH18" s="496"/>
      <c r="AI18" s="496"/>
      <c r="AJ18" s="496"/>
      <c r="AK18" s="496"/>
      <c r="AL18" s="496"/>
      <c r="AM18" s="496"/>
      <c r="AN18" s="496"/>
      <c r="AO18" s="496"/>
      <c r="AP18" s="183" t="s">
        <v>4</v>
      </c>
      <c r="AQ18" s="183"/>
      <c r="AR18" s="183"/>
      <c r="AS18" s="183"/>
      <c r="AT18" s="183"/>
      <c r="AU18" s="183"/>
      <c r="AV18" s="183"/>
      <c r="AW18" s="183"/>
      <c r="AX18" s="183"/>
      <c r="AY18" s="183"/>
      <c r="AZ18" s="183"/>
      <c r="BA18" s="183"/>
      <c r="BB18" s="183"/>
      <c r="BC18" s="183"/>
      <c r="BD18" s="183"/>
      <c r="BE18" s="183"/>
      <c r="BF18" s="183"/>
      <c r="BG18" s="183"/>
      <c r="BH18" s="183"/>
      <c r="BI18" s="183"/>
    </row>
    <row r="19" spans="2:61" ht="15" customHeight="1" thickTop="1" thickBot="1">
      <c r="B19" s="461"/>
      <c r="C19" s="461"/>
      <c r="D19" s="461"/>
      <c r="E19" s="461"/>
      <c r="F19" s="461"/>
      <c r="G19" s="461"/>
      <c r="H19" s="461"/>
      <c r="I19" s="461"/>
      <c r="J19" s="461"/>
      <c r="K19" s="414"/>
      <c r="L19" s="414"/>
      <c r="M19" s="414"/>
      <c r="N19" s="414"/>
      <c r="O19" s="414"/>
      <c r="P19" s="414"/>
      <c r="Q19" s="414"/>
      <c r="R19" s="414"/>
      <c r="S19" s="414"/>
      <c r="T19" s="461"/>
      <c r="U19" s="461"/>
      <c r="V19" s="461"/>
      <c r="W19" s="461"/>
      <c r="X19" s="461"/>
      <c r="Y19" s="461"/>
      <c r="Z19" s="461"/>
      <c r="AA19" s="461"/>
      <c r="AB19" s="461"/>
      <c r="AC19" s="461"/>
      <c r="AD19" s="461"/>
      <c r="AE19" s="461"/>
      <c r="AF19" s="461"/>
      <c r="AG19" s="496"/>
      <c r="AH19" s="496"/>
      <c r="AI19" s="496"/>
      <c r="AJ19" s="496"/>
      <c r="AK19" s="496"/>
      <c r="AL19" s="496"/>
      <c r="AM19" s="496"/>
      <c r="AN19" s="496"/>
      <c r="AO19" s="496"/>
      <c r="AP19" s="183"/>
      <c r="AQ19" s="183"/>
      <c r="AR19" s="183"/>
      <c r="AS19" s="183"/>
      <c r="AT19" s="183"/>
      <c r="AU19" s="183"/>
      <c r="AV19" s="183"/>
      <c r="AW19" s="183"/>
      <c r="AX19" s="183"/>
      <c r="AY19" s="183"/>
      <c r="AZ19" s="183"/>
      <c r="BA19" s="183"/>
      <c r="BB19" s="183"/>
      <c r="BC19" s="183"/>
      <c r="BD19" s="183"/>
      <c r="BE19" s="183"/>
      <c r="BF19" s="183"/>
      <c r="BG19" s="183"/>
      <c r="BH19" s="183"/>
      <c r="BI19" s="183"/>
    </row>
    <row r="20" spans="2:61" ht="15" customHeight="1" thickTop="1" thickBot="1">
      <c r="B20" s="461"/>
      <c r="C20" s="461"/>
      <c r="D20" s="461"/>
      <c r="E20" s="461"/>
      <c r="F20" s="461"/>
      <c r="G20" s="461"/>
      <c r="H20" s="461"/>
      <c r="I20" s="461"/>
      <c r="J20" s="461"/>
      <c r="K20" s="414"/>
      <c r="L20" s="414"/>
      <c r="M20" s="414"/>
      <c r="N20" s="414"/>
      <c r="O20" s="414"/>
      <c r="P20" s="414"/>
      <c r="Q20" s="414"/>
      <c r="R20" s="414"/>
      <c r="S20" s="414"/>
      <c r="T20" s="461"/>
      <c r="U20" s="461"/>
      <c r="V20" s="461"/>
      <c r="W20" s="461"/>
      <c r="X20" s="461"/>
      <c r="Y20" s="461"/>
      <c r="Z20" s="461"/>
      <c r="AA20" s="461"/>
      <c r="AB20" s="461"/>
      <c r="AC20" s="461"/>
      <c r="AD20" s="461"/>
      <c r="AE20" s="461"/>
      <c r="AF20" s="461"/>
      <c r="AG20" s="496"/>
      <c r="AH20" s="496"/>
      <c r="AI20" s="496"/>
      <c r="AJ20" s="496"/>
      <c r="AK20" s="496"/>
      <c r="AL20" s="496"/>
      <c r="AM20" s="496"/>
      <c r="AN20" s="496"/>
      <c r="AO20" s="496"/>
      <c r="AP20" s="183"/>
      <c r="AQ20" s="183"/>
      <c r="AR20" s="183"/>
      <c r="AS20" s="183"/>
      <c r="AT20" s="183"/>
      <c r="AU20" s="183"/>
      <c r="AV20" s="183"/>
      <c r="AW20" s="183"/>
      <c r="AX20" s="183"/>
      <c r="AY20" s="183"/>
      <c r="AZ20" s="183"/>
      <c r="BA20" s="183"/>
      <c r="BB20" s="183"/>
      <c r="BC20" s="183"/>
      <c r="BD20" s="183"/>
      <c r="BE20" s="183"/>
      <c r="BF20" s="183"/>
      <c r="BG20" s="183"/>
      <c r="BH20" s="183"/>
      <c r="BI20" s="183"/>
    </row>
    <row r="21" spans="2:61" ht="16.5" customHeight="1" thickTop="1" thickBot="1">
      <c r="B21" s="461" t="s">
        <v>5</v>
      </c>
      <c r="C21" s="461"/>
      <c r="D21" s="461"/>
      <c r="E21" s="461"/>
      <c r="F21" s="461"/>
      <c r="G21" s="461"/>
      <c r="H21" s="461"/>
      <c r="I21" s="461"/>
      <c r="J21" s="461"/>
      <c r="K21" s="414" t="s">
        <v>137</v>
      </c>
      <c r="L21" s="414"/>
      <c r="M21" s="414"/>
      <c r="N21" s="414"/>
      <c r="O21" s="414"/>
      <c r="P21" s="414"/>
      <c r="Q21" s="414"/>
      <c r="R21" s="414"/>
      <c r="S21" s="414"/>
      <c r="T21" s="461" t="s">
        <v>6</v>
      </c>
      <c r="U21" s="461"/>
      <c r="V21" s="461"/>
      <c r="W21" s="461"/>
      <c r="X21" s="461"/>
      <c r="Y21" s="461"/>
      <c r="Z21" s="461"/>
      <c r="AA21" s="461"/>
      <c r="AB21" s="461"/>
      <c r="AC21" s="461"/>
      <c r="AD21" s="461"/>
      <c r="AE21" s="461"/>
      <c r="AF21" s="461"/>
      <c r="AG21" s="636">
        <f>'21.02'!AG21+1</f>
        <v>18</v>
      </c>
      <c r="AH21" s="415"/>
      <c r="AI21" s="415"/>
      <c r="AJ21" s="415"/>
      <c r="AK21" s="415"/>
      <c r="AL21" s="415"/>
      <c r="AM21" s="415"/>
      <c r="AN21" s="415"/>
      <c r="AO21" s="415"/>
      <c r="AP21" s="187" t="s">
        <v>7</v>
      </c>
      <c r="AQ21" s="187"/>
      <c r="AR21" s="187"/>
      <c r="AS21" s="187"/>
      <c r="AT21" s="187"/>
      <c r="AU21" s="187"/>
      <c r="AV21" s="464" t="s">
        <v>8</v>
      </c>
      <c r="AW21" s="464"/>
      <c r="AX21" s="464"/>
      <c r="AY21" s="269" t="s">
        <v>9</v>
      </c>
      <c r="AZ21" s="270"/>
      <c r="BA21" s="269" t="s">
        <v>10</v>
      </c>
      <c r="BB21" s="270"/>
      <c r="BC21" s="269" t="s">
        <v>11</v>
      </c>
      <c r="BD21" s="275"/>
      <c r="BE21" s="270"/>
      <c r="BF21" s="464" t="s">
        <v>12</v>
      </c>
      <c r="BG21" s="464"/>
      <c r="BH21" s="464"/>
      <c r="BI21" s="464"/>
    </row>
    <row r="22" spans="2:61" ht="16.5" customHeight="1" thickTop="1" thickBot="1">
      <c r="B22" s="461"/>
      <c r="C22" s="461"/>
      <c r="D22" s="461"/>
      <c r="E22" s="461"/>
      <c r="F22" s="461"/>
      <c r="G22" s="461"/>
      <c r="H22" s="461"/>
      <c r="I22" s="461"/>
      <c r="J22" s="461"/>
      <c r="K22" s="414"/>
      <c r="L22" s="414"/>
      <c r="M22" s="414"/>
      <c r="N22" s="414"/>
      <c r="O22" s="414"/>
      <c r="P22" s="414"/>
      <c r="Q22" s="414"/>
      <c r="R22" s="414"/>
      <c r="S22" s="414"/>
      <c r="T22" s="461"/>
      <c r="U22" s="461"/>
      <c r="V22" s="461"/>
      <c r="W22" s="461"/>
      <c r="X22" s="461"/>
      <c r="Y22" s="461"/>
      <c r="Z22" s="461"/>
      <c r="AA22" s="461"/>
      <c r="AB22" s="461"/>
      <c r="AC22" s="461"/>
      <c r="AD22" s="461"/>
      <c r="AE22" s="461"/>
      <c r="AF22" s="461"/>
      <c r="AG22" s="415"/>
      <c r="AH22" s="415"/>
      <c r="AI22" s="415"/>
      <c r="AJ22" s="415"/>
      <c r="AK22" s="415"/>
      <c r="AL22" s="415"/>
      <c r="AM22" s="415"/>
      <c r="AN22" s="415"/>
      <c r="AO22" s="415"/>
      <c r="AP22" s="187"/>
      <c r="AQ22" s="187"/>
      <c r="AR22" s="187"/>
      <c r="AS22" s="187"/>
      <c r="AT22" s="187"/>
      <c r="AU22" s="187"/>
      <c r="AV22" s="464"/>
      <c r="AW22" s="464"/>
      <c r="AX22" s="464"/>
      <c r="AY22" s="271"/>
      <c r="AZ22" s="272"/>
      <c r="BA22" s="271"/>
      <c r="BB22" s="272"/>
      <c r="BC22" s="271"/>
      <c r="BD22" s="276"/>
      <c r="BE22" s="272"/>
      <c r="BF22" s="464"/>
      <c r="BG22" s="464"/>
      <c r="BH22" s="464"/>
      <c r="BI22" s="464"/>
    </row>
    <row r="23" spans="2:61" ht="16.5" customHeight="1" thickTop="1" thickBot="1">
      <c r="B23" s="461"/>
      <c r="C23" s="461"/>
      <c r="D23" s="461"/>
      <c r="E23" s="461"/>
      <c r="F23" s="461"/>
      <c r="G23" s="461"/>
      <c r="H23" s="461"/>
      <c r="I23" s="461"/>
      <c r="J23" s="461"/>
      <c r="K23" s="414"/>
      <c r="L23" s="414"/>
      <c r="M23" s="414"/>
      <c r="N23" s="414"/>
      <c r="O23" s="414"/>
      <c r="P23" s="414"/>
      <c r="Q23" s="414"/>
      <c r="R23" s="414"/>
      <c r="S23" s="414"/>
      <c r="T23" s="461"/>
      <c r="U23" s="461"/>
      <c r="V23" s="461"/>
      <c r="W23" s="461"/>
      <c r="X23" s="461"/>
      <c r="Y23" s="461"/>
      <c r="Z23" s="461"/>
      <c r="AA23" s="461"/>
      <c r="AB23" s="461"/>
      <c r="AC23" s="461"/>
      <c r="AD23" s="461"/>
      <c r="AE23" s="461"/>
      <c r="AF23" s="461"/>
      <c r="AG23" s="415"/>
      <c r="AH23" s="415"/>
      <c r="AI23" s="415"/>
      <c r="AJ23" s="415"/>
      <c r="AK23" s="415"/>
      <c r="AL23" s="415"/>
      <c r="AM23" s="415"/>
      <c r="AN23" s="415"/>
      <c r="AO23" s="415"/>
      <c r="AP23" s="187"/>
      <c r="AQ23" s="187"/>
      <c r="AR23" s="187"/>
      <c r="AS23" s="187"/>
      <c r="AT23" s="187"/>
      <c r="AU23" s="187"/>
      <c r="AV23" s="464"/>
      <c r="AW23" s="464"/>
      <c r="AX23" s="464"/>
      <c r="AY23" s="273"/>
      <c r="AZ23" s="274"/>
      <c r="BA23" s="273"/>
      <c r="BB23" s="274"/>
      <c r="BC23" s="273"/>
      <c r="BD23" s="277"/>
      <c r="BE23" s="274"/>
      <c r="BF23" s="464"/>
      <c r="BG23" s="464"/>
      <c r="BH23" s="464"/>
      <c r="BI23" s="464"/>
    </row>
    <row r="24" spans="2:61" ht="16.5" customHeight="1" thickTop="1" thickBot="1">
      <c r="B24" s="461" t="s">
        <v>13</v>
      </c>
      <c r="C24" s="461"/>
      <c r="D24" s="461"/>
      <c r="E24" s="461"/>
      <c r="F24" s="461"/>
      <c r="G24" s="461"/>
      <c r="H24" s="461"/>
      <c r="I24" s="461"/>
      <c r="J24" s="461"/>
      <c r="K24" s="414" t="s">
        <v>168</v>
      </c>
      <c r="L24" s="414"/>
      <c r="M24" s="414"/>
      <c r="N24" s="414"/>
      <c r="O24" s="414"/>
      <c r="P24" s="414"/>
      <c r="Q24" s="414"/>
      <c r="R24" s="414"/>
      <c r="S24" s="414"/>
      <c r="T24" s="209" t="s">
        <v>14</v>
      </c>
      <c r="U24" s="210"/>
      <c r="V24" s="210"/>
      <c r="W24" s="210"/>
      <c r="X24" s="210"/>
      <c r="Y24" s="210"/>
      <c r="Z24" s="210"/>
      <c r="AA24" s="210"/>
      <c r="AB24" s="210"/>
      <c r="AC24" s="210"/>
      <c r="AD24" s="210"/>
      <c r="AE24" s="210"/>
      <c r="AF24" s="211"/>
      <c r="AG24" s="496">
        <f>'21.02'!AG24</f>
        <v>44232</v>
      </c>
      <c r="AH24" s="496"/>
      <c r="AI24" s="496"/>
      <c r="AJ24" s="496"/>
      <c r="AK24" s="496"/>
      <c r="AL24" s="496"/>
      <c r="AM24" s="496"/>
      <c r="AN24" s="496"/>
      <c r="AO24" s="496"/>
      <c r="AP24" s="506" t="s">
        <v>172</v>
      </c>
      <c r="AQ24" s="506"/>
      <c r="AR24" s="506"/>
      <c r="AS24" s="506"/>
      <c r="AT24" s="506"/>
      <c r="AU24" s="506"/>
      <c r="AV24" s="188" t="s">
        <v>325</v>
      </c>
      <c r="AW24" s="241"/>
      <c r="AX24" s="189"/>
      <c r="AY24" s="188">
        <v>30</v>
      </c>
      <c r="AZ24" s="189"/>
      <c r="BA24" s="188">
        <v>30</v>
      </c>
      <c r="BB24" s="189"/>
      <c r="BC24" s="188">
        <v>30</v>
      </c>
      <c r="BD24" s="241"/>
      <c r="BE24" s="189"/>
      <c r="BF24" s="459" t="s">
        <v>323</v>
      </c>
      <c r="BG24" s="241"/>
      <c r="BH24" s="241"/>
      <c r="BI24" s="189"/>
    </row>
    <row r="25" spans="2:61" ht="16.5" customHeight="1" thickTop="1" thickBot="1">
      <c r="B25" s="461"/>
      <c r="C25" s="461"/>
      <c r="D25" s="461"/>
      <c r="E25" s="461"/>
      <c r="F25" s="461"/>
      <c r="G25" s="461"/>
      <c r="H25" s="461"/>
      <c r="I25" s="461"/>
      <c r="J25" s="461"/>
      <c r="K25" s="414"/>
      <c r="L25" s="414"/>
      <c r="M25" s="414"/>
      <c r="N25" s="414"/>
      <c r="O25" s="414"/>
      <c r="P25" s="414"/>
      <c r="Q25" s="414"/>
      <c r="R25" s="414"/>
      <c r="S25" s="414"/>
      <c r="T25" s="212"/>
      <c r="U25" s="213"/>
      <c r="V25" s="213"/>
      <c r="W25" s="213"/>
      <c r="X25" s="213"/>
      <c r="Y25" s="213"/>
      <c r="Z25" s="213"/>
      <c r="AA25" s="213"/>
      <c r="AB25" s="213"/>
      <c r="AC25" s="213"/>
      <c r="AD25" s="213"/>
      <c r="AE25" s="213"/>
      <c r="AF25" s="214"/>
      <c r="AG25" s="496"/>
      <c r="AH25" s="496"/>
      <c r="AI25" s="496"/>
      <c r="AJ25" s="496"/>
      <c r="AK25" s="496"/>
      <c r="AL25" s="496"/>
      <c r="AM25" s="496"/>
      <c r="AN25" s="496"/>
      <c r="AO25" s="496"/>
      <c r="AP25" s="506"/>
      <c r="AQ25" s="506"/>
      <c r="AR25" s="506"/>
      <c r="AS25" s="506"/>
      <c r="AT25" s="506"/>
      <c r="AU25" s="506"/>
      <c r="AV25" s="190"/>
      <c r="AW25" s="242"/>
      <c r="AX25" s="191"/>
      <c r="AY25" s="190"/>
      <c r="AZ25" s="191"/>
      <c r="BA25" s="190"/>
      <c r="BB25" s="191"/>
      <c r="BC25" s="190"/>
      <c r="BD25" s="242"/>
      <c r="BE25" s="191"/>
      <c r="BF25" s="190"/>
      <c r="BG25" s="242"/>
      <c r="BH25" s="242"/>
      <c r="BI25" s="191"/>
    </row>
    <row r="26" spans="2:61" ht="16.5" customHeight="1" thickTop="1" thickBot="1">
      <c r="B26" s="461"/>
      <c r="C26" s="461"/>
      <c r="D26" s="461"/>
      <c r="E26" s="461"/>
      <c r="F26" s="461"/>
      <c r="G26" s="461"/>
      <c r="H26" s="461"/>
      <c r="I26" s="461"/>
      <c r="J26" s="461"/>
      <c r="K26" s="414"/>
      <c r="L26" s="414"/>
      <c r="M26" s="414"/>
      <c r="N26" s="414"/>
      <c r="O26" s="414"/>
      <c r="P26" s="414"/>
      <c r="Q26" s="414"/>
      <c r="R26" s="414"/>
      <c r="S26" s="414"/>
      <c r="T26" s="215"/>
      <c r="U26" s="216"/>
      <c r="V26" s="216"/>
      <c r="W26" s="216"/>
      <c r="X26" s="216"/>
      <c r="Y26" s="216"/>
      <c r="Z26" s="216"/>
      <c r="AA26" s="216"/>
      <c r="AB26" s="216"/>
      <c r="AC26" s="216"/>
      <c r="AD26" s="216"/>
      <c r="AE26" s="216"/>
      <c r="AF26" s="217"/>
      <c r="AG26" s="496"/>
      <c r="AH26" s="496"/>
      <c r="AI26" s="496"/>
      <c r="AJ26" s="496"/>
      <c r="AK26" s="496"/>
      <c r="AL26" s="496"/>
      <c r="AM26" s="496"/>
      <c r="AN26" s="496"/>
      <c r="AO26" s="496"/>
      <c r="AP26" s="506"/>
      <c r="AQ26" s="506"/>
      <c r="AR26" s="506"/>
      <c r="AS26" s="506"/>
      <c r="AT26" s="506"/>
      <c r="AU26" s="506"/>
      <c r="AV26" s="192"/>
      <c r="AW26" s="243"/>
      <c r="AX26" s="193"/>
      <c r="AY26" s="192"/>
      <c r="AZ26" s="193"/>
      <c r="BA26" s="192"/>
      <c r="BB26" s="193"/>
      <c r="BC26" s="192"/>
      <c r="BD26" s="243"/>
      <c r="BE26" s="193"/>
      <c r="BF26" s="192"/>
      <c r="BG26" s="243"/>
      <c r="BH26" s="243"/>
      <c r="BI26" s="193"/>
    </row>
    <row r="27" spans="2:61" ht="16.5" customHeight="1" thickTop="1" thickBot="1">
      <c r="B27" s="461" t="s">
        <v>15</v>
      </c>
      <c r="C27" s="461"/>
      <c r="D27" s="461"/>
      <c r="E27" s="461"/>
      <c r="F27" s="461"/>
      <c r="G27" s="461"/>
      <c r="H27" s="461"/>
      <c r="I27" s="461"/>
      <c r="J27" s="461"/>
      <c r="K27" s="414">
        <v>23</v>
      </c>
      <c r="L27" s="414"/>
      <c r="M27" s="414"/>
      <c r="N27" s="414"/>
      <c r="O27" s="414"/>
      <c r="P27" s="414"/>
      <c r="Q27" s="414"/>
      <c r="R27" s="414"/>
      <c r="S27" s="414"/>
      <c r="T27" s="461" t="s">
        <v>16</v>
      </c>
      <c r="U27" s="461"/>
      <c r="V27" s="461"/>
      <c r="W27" s="461"/>
      <c r="X27" s="461"/>
      <c r="Y27" s="461"/>
      <c r="Z27" s="461"/>
      <c r="AA27" s="461"/>
      <c r="AB27" s="461"/>
      <c r="AC27" s="461"/>
      <c r="AD27" s="461"/>
      <c r="AE27" s="461"/>
      <c r="AF27" s="461"/>
      <c r="AG27" s="323" t="s">
        <v>129</v>
      </c>
      <c r="AH27" s="324"/>
      <c r="AI27" s="324"/>
      <c r="AJ27" s="324"/>
      <c r="AK27" s="324"/>
      <c r="AL27" s="324"/>
      <c r="AM27" s="324"/>
      <c r="AN27" s="324"/>
      <c r="AO27" s="325"/>
      <c r="AP27" s="506" t="s">
        <v>324</v>
      </c>
      <c r="AQ27" s="506"/>
      <c r="AR27" s="506"/>
      <c r="AS27" s="506"/>
      <c r="AT27" s="506"/>
      <c r="AU27" s="506"/>
      <c r="AV27" s="188" t="s">
        <v>326</v>
      </c>
      <c r="AW27" s="241"/>
      <c r="AX27" s="189"/>
      <c r="AY27" s="188">
        <v>1063</v>
      </c>
      <c r="AZ27" s="189"/>
      <c r="BA27" s="188">
        <v>1063</v>
      </c>
      <c r="BB27" s="189"/>
      <c r="BC27" s="194">
        <v>1037</v>
      </c>
      <c r="BD27" s="219"/>
      <c r="BE27" s="195"/>
      <c r="BF27" s="459" t="s">
        <v>468</v>
      </c>
      <c r="BG27" s="241"/>
      <c r="BH27" s="241"/>
      <c r="BI27" s="189"/>
    </row>
    <row r="28" spans="2:61" ht="16.5" customHeight="1" thickTop="1" thickBot="1">
      <c r="B28" s="461"/>
      <c r="C28" s="461"/>
      <c r="D28" s="461"/>
      <c r="E28" s="461"/>
      <c r="F28" s="461"/>
      <c r="G28" s="461"/>
      <c r="H28" s="461"/>
      <c r="I28" s="461"/>
      <c r="J28" s="461"/>
      <c r="K28" s="414"/>
      <c r="L28" s="414"/>
      <c r="M28" s="414"/>
      <c r="N28" s="414"/>
      <c r="O28" s="414"/>
      <c r="P28" s="414"/>
      <c r="Q28" s="414"/>
      <c r="R28" s="414"/>
      <c r="S28" s="414"/>
      <c r="T28" s="461"/>
      <c r="U28" s="461"/>
      <c r="V28" s="461"/>
      <c r="W28" s="461"/>
      <c r="X28" s="461"/>
      <c r="Y28" s="461"/>
      <c r="Z28" s="461"/>
      <c r="AA28" s="461"/>
      <c r="AB28" s="461"/>
      <c r="AC28" s="461"/>
      <c r="AD28" s="461"/>
      <c r="AE28" s="461"/>
      <c r="AF28" s="461"/>
      <c r="AG28" s="326"/>
      <c r="AH28" s="327"/>
      <c r="AI28" s="327"/>
      <c r="AJ28" s="327"/>
      <c r="AK28" s="327"/>
      <c r="AL28" s="327"/>
      <c r="AM28" s="327"/>
      <c r="AN28" s="327"/>
      <c r="AO28" s="328"/>
      <c r="AP28" s="506"/>
      <c r="AQ28" s="506"/>
      <c r="AR28" s="506"/>
      <c r="AS28" s="506"/>
      <c r="AT28" s="506"/>
      <c r="AU28" s="506"/>
      <c r="AV28" s="190"/>
      <c r="AW28" s="242"/>
      <c r="AX28" s="191"/>
      <c r="AY28" s="190"/>
      <c r="AZ28" s="191"/>
      <c r="BA28" s="190"/>
      <c r="BB28" s="191"/>
      <c r="BC28" s="196"/>
      <c r="BD28" s="220"/>
      <c r="BE28" s="197"/>
      <c r="BF28" s="190"/>
      <c r="BG28" s="242"/>
      <c r="BH28" s="242"/>
      <c r="BI28" s="191"/>
    </row>
    <row r="29" spans="2:61" ht="16.5" customHeight="1" thickTop="1" thickBot="1">
      <c r="B29" s="461"/>
      <c r="C29" s="461"/>
      <c r="D29" s="461"/>
      <c r="E29" s="461"/>
      <c r="F29" s="461"/>
      <c r="G29" s="461"/>
      <c r="H29" s="461"/>
      <c r="I29" s="461"/>
      <c r="J29" s="461"/>
      <c r="K29" s="414"/>
      <c r="L29" s="414"/>
      <c r="M29" s="414"/>
      <c r="N29" s="414"/>
      <c r="O29" s="414"/>
      <c r="P29" s="414"/>
      <c r="Q29" s="414"/>
      <c r="R29" s="414"/>
      <c r="S29" s="414"/>
      <c r="T29" s="461"/>
      <c r="U29" s="461"/>
      <c r="V29" s="461"/>
      <c r="W29" s="461"/>
      <c r="X29" s="461"/>
      <c r="Y29" s="461"/>
      <c r="Z29" s="461"/>
      <c r="AA29" s="461"/>
      <c r="AB29" s="461"/>
      <c r="AC29" s="461"/>
      <c r="AD29" s="461"/>
      <c r="AE29" s="461"/>
      <c r="AF29" s="461"/>
      <c r="AG29" s="329"/>
      <c r="AH29" s="330"/>
      <c r="AI29" s="330"/>
      <c r="AJ29" s="330"/>
      <c r="AK29" s="330"/>
      <c r="AL29" s="330"/>
      <c r="AM29" s="330"/>
      <c r="AN29" s="330"/>
      <c r="AO29" s="331"/>
      <c r="AP29" s="506"/>
      <c r="AQ29" s="506"/>
      <c r="AR29" s="506"/>
      <c r="AS29" s="506"/>
      <c r="AT29" s="506"/>
      <c r="AU29" s="506"/>
      <c r="AV29" s="192"/>
      <c r="AW29" s="243"/>
      <c r="AX29" s="193"/>
      <c r="AY29" s="192"/>
      <c r="AZ29" s="193"/>
      <c r="BA29" s="192"/>
      <c r="BB29" s="193"/>
      <c r="BC29" s="198"/>
      <c r="BD29" s="221"/>
      <c r="BE29" s="199"/>
      <c r="BF29" s="192"/>
      <c r="BG29" s="243"/>
      <c r="BH29" s="243"/>
      <c r="BI29" s="193"/>
    </row>
    <row r="30" spans="2:61" ht="16.5" customHeight="1" thickTop="1" thickBot="1">
      <c r="B30" s="461" t="s">
        <v>17</v>
      </c>
      <c r="C30" s="461"/>
      <c r="D30" s="461"/>
      <c r="E30" s="461"/>
      <c r="F30" s="461"/>
      <c r="G30" s="461"/>
      <c r="H30" s="461"/>
      <c r="I30" s="461"/>
      <c r="J30" s="461"/>
      <c r="K30" s="413">
        <v>7476</v>
      </c>
      <c r="L30" s="413"/>
      <c r="M30" s="413"/>
      <c r="N30" s="413"/>
      <c r="O30" s="413"/>
      <c r="P30" s="413"/>
      <c r="Q30" s="413"/>
      <c r="R30" s="413"/>
      <c r="S30" s="413"/>
      <c r="T30" s="209" t="s">
        <v>18</v>
      </c>
      <c r="U30" s="210"/>
      <c r="V30" s="210"/>
      <c r="W30" s="210"/>
      <c r="X30" s="210"/>
      <c r="Y30" s="210"/>
      <c r="Z30" s="210"/>
      <c r="AA30" s="210"/>
      <c r="AB30" s="210"/>
      <c r="AC30" s="210"/>
      <c r="AD30" s="210"/>
      <c r="AE30" s="210"/>
      <c r="AF30" s="211"/>
      <c r="AG30" s="413">
        <f>'21.02'!AG30+1</f>
        <v>18</v>
      </c>
      <c r="AH30" s="413"/>
      <c r="AI30" s="413"/>
      <c r="AJ30" s="413"/>
      <c r="AK30" s="413"/>
      <c r="AL30" s="413"/>
      <c r="AM30" s="413"/>
      <c r="AN30" s="413"/>
      <c r="AO30" s="413"/>
      <c r="AP30" s="461" t="s">
        <v>129</v>
      </c>
      <c r="AQ30" s="461"/>
      <c r="AR30" s="461"/>
      <c r="AS30" s="461"/>
      <c r="AT30" s="461"/>
      <c r="AU30" s="461"/>
      <c r="AV30" s="188" t="s">
        <v>129</v>
      </c>
      <c r="AW30" s="241"/>
      <c r="AX30" s="189"/>
      <c r="AY30" s="188" t="s">
        <v>129</v>
      </c>
      <c r="AZ30" s="189"/>
      <c r="BA30" s="188"/>
      <c r="BB30" s="189"/>
      <c r="BC30" s="194"/>
      <c r="BD30" s="219"/>
      <c r="BE30" s="195"/>
      <c r="BF30" s="465"/>
      <c r="BG30" s="466"/>
      <c r="BH30" s="466"/>
      <c r="BI30" s="467"/>
    </row>
    <row r="31" spans="2:61" ht="16.5" customHeight="1" thickTop="1" thickBot="1">
      <c r="B31" s="461"/>
      <c r="C31" s="461"/>
      <c r="D31" s="461"/>
      <c r="E31" s="461"/>
      <c r="F31" s="461"/>
      <c r="G31" s="461"/>
      <c r="H31" s="461"/>
      <c r="I31" s="461"/>
      <c r="J31" s="461"/>
      <c r="K31" s="413"/>
      <c r="L31" s="413"/>
      <c r="M31" s="413"/>
      <c r="N31" s="413"/>
      <c r="O31" s="413"/>
      <c r="P31" s="413"/>
      <c r="Q31" s="413"/>
      <c r="R31" s="413"/>
      <c r="S31" s="413"/>
      <c r="T31" s="212"/>
      <c r="U31" s="213"/>
      <c r="V31" s="213"/>
      <c r="W31" s="213"/>
      <c r="X31" s="213"/>
      <c r="Y31" s="213"/>
      <c r="Z31" s="213"/>
      <c r="AA31" s="213"/>
      <c r="AB31" s="213"/>
      <c r="AC31" s="213"/>
      <c r="AD31" s="213"/>
      <c r="AE31" s="213"/>
      <c r="AF31" s="214"/>
      <c r="AG31" s="413"/>
      <c r="AH31" s="413"/>
      <c r="AI31" s="413"/>
      <c r="AJ31" s="413"/>
      <c r="AK31" s="413"/>
      <c r="AL31" s="413"/>
      <c r="AM31" s="413"/>
      <c r="AN31" s="413"/>
      <c r="AO31" s="413"/>
      <c r="AP31" s="461"/>
      <c r="AQ31" s="461"/>
      <c r="AR31" s="461"/>
      <c r="AS31" s="461"/>
      <c r="AT31" s="461"/>
      <c r="AU31" s="461"/>
      <c r="AV31" s="190"/>
      <c r="AW31" s="242"/>
      <c r="AX31" s="191"/>
      <c r="AY31" s="190"/>
      <c r="AZ31" s="191"/>
      <c r="BA31" s="190"/>
      <c r="BB31" s="191"/>
      <c r="BC31" s="196"/>
      <c r="BD31" s="220"/>
      <c r="BE31" s="197"/>
      <c r="BF31" s="468"/>
      <c r="BG31" s="469"/>
      <c r="BH31" s="469"/>
      <c r="BI31" s="470"/>
    </row>
    <row r="32" spans="2:61" ht="16.5" customHeight="1" thickTop="1" thickBot="1">
      <c r="B32" s="461"/>
      <c r="C32" s="461"/>
      <c r="D32" s="461"/>
      <c r="E32" s="461"/>
      <c r="F32" s="461"/>
      <c r="G32" s="461"/>
      <c r="H32" s="461"/>
      <c r="I32" s="461"/>
      <c r="J32" s="461"/>
      <c r="K32" s="413"/>
      <c r="L32" s="413"/>
      <c r="M32" s="413"/>
      <c r="N32" s="413"/>
      <c r="O32" s="413"/>
      <c r="P32" s="413"/>
      <c r="Q32" s="413"/>
      <c r="R32" s="413"/>
      <c r="S32" s="413"/>
      <c r="T32" s="215"/>
      <c r="U32" s="216"/>
      <c r="V32" s="216"/>
      <c r="W32" s="216"/>
      <c r="X32" s="216"/>
      <c r="Y32" s="216"/>
      <c r="Z32" s="216"/>
      <c r="AA32" s="216"/>
      <c r="AB32" s="216"/>
      <c r="AC32" s="216"/>
      <c r="AD32" s="216"/>
      <c r="AE32" s="216"/>
      <c r="AF32" s="217"/>
      <c r="AG32" s="413"/>
      <c r="AH32" s="413"/>
      <c r="AI32" s="413"/>
      <c r="AJ32" s="413"/>
      <c r="AK32" s="413"/>
      <c r="AL32" s="413"/>
      <c r="AM32" s="413"/>
      <c r="AN32" s="413"/>
      <c r="AO32" s="413"/>
      <c r="AP32" s="461"/>
      <c r="AQ32" s="461"/>
      <c r="AR32" s="461"/>
      <c r="AS32" s="461"/>
      <c r="AT32" s="461"/>
      <c r="AU32" s="461"/>
      <c r="AV32" s="192"/>
      <c r="AW32" s="243"/>
      <c r="AX32" s="193"/>
      <c r="AY32" s="192"/>
      <c r="AZ32" s="193"/>
      <c r="BA32" s="192"/>
      <c r="BB32" s="193"/>
      <c r="BC32" s="198"/>
      <c r="BD32" s="221"/>
      <c r="BE32" s="199"/>
      <c r="BF32" s="471"/>
      <c r="BG32" s="472"/>
      <c r="BH32" s="472"/>
      <c r="BI32" s="473"/>
    </row>
    <row r="33" spans="2:61" ht="16.5" customHeight="1" thickTop="1" thickBot="1">
      <c r="B33" s="461" t="s">
        <v>19</v>
      </c>
      <c r="C33" s="461"/>
      <c r="D33" s="461"/>
      <c r="E33" s="461"/>
      <c r="F33" s="461"/>
      <c r="G33" s="461"/>
      <c r="H33" s="461"/>
      <c r="I33" s="461"/>
      <c r="J33" s="461"/>
      <c r="K33" s="617" t="s">
        <v>449</v>
      </c>
      <c r="L33" s="617"/>
      <c r="M33" s="617"/>
      <c r="N33" s="617"/>
      <c r="O33" s="617"/>
      <c r="P33" s="617"/>
      <c r="Q33" s="617"/>
      <c r="R33" s="617"/>
      <c r="S33" s="617"/>
      <c r="T33" s="461" t="s">
        <v>20</v>
      </c>
      <c r="U33" s="461"/>
      <c r="V33" s="461"/>
      <c r="W33" s="461"/>
      <c r="X33" s="461"/>
      <c r="Y33" s="461"/>
      <c r="Z33" s="461"/>
      <c r="AA33" s="461"/>
      <c r="AB33" s="461"/>
      <c r="AC33" s="461"/>
      <c r="AD33" s="461"/>
      <c r="AE33" s="461"/>
      <c r="AF33" s="461"/>
      <c r="AG33" s="460" t="s">
        <v>129</v>
      </c>
      <c r="AH33" s="460"/>
      <c r="AI33" s="460"/>
      <c r="AJ33" s="460"/>
      <c r="AK33" s="460"/>
      <c r="AL33" s="460"/>
      <c r="AM33" s="460"/>
      <c r="AN33" s="460"/>
      <c r="AO33" s="460"/>
      <c r="AP33" s="506" t="s">
        <v>327</v>
      </c>
      <c r="AQ33" s="506"/>
      <c r="AR33" s="506"/>
      <c r="AS33" s="506"/>
      <c r="AT33" s="506"/>
      <c r="AU33" s="506"/>
      <c r="AV33" s="188" t="s">
        <v>328</v>
      </c>
      <c r="AW33" s="241"/>
      <c r="AX33" s="189"/>
      <c r="AY33" s="188">
        <v>1994</v>
      </c>
      <c r="AZ33" s="189"/>
      <c r="BA33" s="188"/>
      <c r="BB33" s="189"/>
      <c r="BC33" s="188"/>
      <c r="BD33" s="241"/>
      <c r="BE33" s="189"/>
      <c r="BF33" s="459"/>
      <c r="BG33" s="241"/>
      <c r="BH33" s="241"/>
      <c r="BI33" s="189"/>
    </row>
    <row r="34" spans="2:61" ht="16.5" customHeight="1" thickTop="1" thickBot="1">
      <c r="B34" s="461"/>
      <c r="C34" s="461"/>
      <c r="D34" s="461"/>
      <c r="E34" s="461"/>
      <c r="F34" s="461"/>
      <c r="G34" s="461"/>
      <c r="H34" s="461"/>
      <c r="I34" s="461"/>
      <c r="J34" s="461"/>
      <c r="K34" s="617"/>
      <c r="L34" s="617"/>
      <c r="M34" s="617"/>
      <c r="N34" s="617"/>
      <c r="O34" s="617"/>
      <c r="P34" s="617"/>
      <c r="Q34" s="617"/>
      <c r="R34" s="617"/>
      <c r="S34" s="617"/>
      <c r="T34" s="461"/>
      <c r="U34" s="461"/>
      <c r="V34" s="461"/>
      <c r="W34" s="461"/>
      <c r="X34" s="461"/>
      <c r="Y34" s="461"/>
      <c r="Z34" s="461"/>
      <c r="AA34" s="461"/>
      <c r="AB34" s="461"/>
      <c r="AC34" s="461"/>
      <c r="AD34" s="461"/>
      <c r="AE34" s="461"/>
      <c r="AF34" s="461"/>
      <c r="AG34" s="460"/>
      <c r="AH34" s="460"/>
      <c r="AI34" s="460"/>
      <c r="AJ34" s="460"/>
      <c r="AK34" s="460"/>
      <c r="AL34" s="460"/>
      <c r="AM34" s="460"/>
      <c r="AN34" s="460"/>
      <c r="AO34" s="460"/>
      <c r="AP34" s="506"/>
      <c r="AQ34" s="506"/>
      <c r="AR34" s="506"/>
      <c r="AS34" s="506"/>
      <c r="AT34" s="506"/>
      <c r="AU34" s="506"/>
      <c r="AV34" s="190"/>
      <c r="AW34" s="242"/>
      <c r="AX34" s="191"/>
      <c r="AY34" s="190"/>
      <c r="AZ34" s="191"/>
      <c r="BA34" s="190"/>
      <c r="BB34" s="191"/>
      <c r="BC34" s="190"/>
      <c r="BD34" s="242"/>
      <c r="BE34" s="191"/>
      <c r="BF34" s="190"/>
      <c r="BG34" s="242"/>
      <c r="BH34" s="242"/>
      <c r="BI34" s="191"/>
    </row>
    <row r="35" spans="2:61" ht="16.5" customHeight="1" thickTop="1" thickBot="1">
      <c r="B35" s="461"/>
      <c r="C35" s="461"/>
      <c r="D35" s="461"/>
      <c r="E35" s="461"/>
      <c r="F35" s="461"/>
      <c r="G35" s="461"/>
      <c r="H35" s="461"/>
      <c r="I35" s="461"/>
      <c r="J35" s="461"/>
      <c r="K35" s="617"/>
      <c r="L35" s="617"/>
      <c r="M35" s="617"/>
      <c r="N35" s="617"/>
      <c r="O35" s="617"/>
      <c r="P35" s="617"/>
      <c r="Q35" s="617"/>
      <c r="R35" s="617"/>
      <c r="S35" s="617"/>
      <c r="T35" s="461"/>
      <c r="U35" s="461"/>
      <c r="V35" s="461"/>
      <c r="W35" s="461"/>
      <c r="X35" s="461"/>
      <c r="Y35" s="461"/>
      <c r="Z35" s="461"/>
      <c r="AA35" s="461"/>
      <c r="AB35" s="461"/>
      <c r="AC35" s="461"/>
      <c r="AD35" s="461"/>
      <c r="AE35" s="461"/>
      <c r="AF35" s="461"/>
      <c r="AG35" s="460"/>
      <c r="AH35" s="460"/>
      <c r="AI35" s="460"/>
      <c r="AJ35" s="460"/>
      <c r="AK35" s="460"/>
      <c r="AL35" s="460"/>
      <c r="AM35" s="460"/>
      <c r="AN35" s="460"/>
      <c r="AO35" s="460"/>
      <c r="AP35" s="506"/>
      <c r="AQ35" s="506"/>
      <c r="AR35" s="506"/>
      <c r="AS35" s="506"/>
      <c r="AT35" s="506"/>
      <c r="AU35" s="506"/>
      <c r="AV35" s="192"/>
      <c r="AW35" s="243"/>
      <c r="AX35" s="193"/>
      <c r="AY35" s="192"/>
      <c r="AZ35" s="193"/>
      <c r="BA35" s="192"/>
      <c r="BB35" s="193"/>
      <c r="BC35" s="192"/>
      <c r="BD35" s="243"/>
      <c r="BE35" s="193"/>
      <c r="BF35" s="192"/>
      <c r="BG35" s="243"/>
      <c r="BH35" s="243"/>
      <c r="BI35" s="193"/>
    </row>
    <row r="36" spans="2:61" ht="16.5" customHeight="1" thickTop="1" thickBot="1">
      <c r="B36" s="413" t="s">
        <v>405</v>
      </c>
      <c r="C36" s="413"/>
      <c r="D36" s="413"/>
      <c r="E36" s="413"/>
      <c r="F36" s="413"/>
      <c r="G36" s="413"/>
      <c r="H36" s="413"/>
      <c r="I36" s="413"/>
      <c r="J36" s="413"/>
      <c r="K36" s="413" t="s">
        <v>462</v>
      </c>
      <c r="L36" s="413"/>
      <c r="M36" s="413"/>
      <c r="N36" s="413"/>
      <c r="O36" s="413"/>
      <c r="P36" s="413"/>
      <c r="Q36" s="413"/>
      <c r="R36" s="413"/>
      <c r="S36" s="413"/>
      <c r="T36" s="341" t="s">
        <v>22</v>
      </c>
      <c r="U36" s="342"/>
      <c r="V36" s="342"/>
      <c r="W36" s="342"/>
      <c r="X36" s="342"/>
      <c r="Y36" s="342"/>
      <c r="Z36" s="342"/>
      <c r="AA36" s="342"/>
      <c r="AB36" s="342"/>
      <c r="AC36" s="342"/>
      <c r="AD36" s="342"/>
      <c r="AE36" s="342"/>
      <c r="AF36" s="343"/>
      <c r="AG36" s="460">
        <v>295.3</v>
      </c>
      <c r="AH36" s="460"/>
      <c r="AI36" s="460"/>
      <c r="AJ36" s="460"/>
      <c r="AK36" s="460"/>
      <c r="AL36" s="460"/>
      <c r="AM36" s="460"/>
      <c r="AN36" s="460"/>
      <c r="AO36" s="460"/>
      <c r="AP36" s="513" t="s">
        <v>329</v>
      </c>
      <c r="AQ36" s="514"/>
      <c r="AR36" s="514"/>
      <c r="AS36" s="514"/>
      <c r="AT36" s="514"/>
      <c r="AU36" s="515"/>
      <c r="AV36" s="188" t="s">
        <v>330</v>
      </c>
      <c r="AW36" s="241"/>
      <c r="AX36" s="189"/>
      <c r="AY36" s="669" t="s">
        <v>331</v>
      </c>
      <c r="AZ36" s="671"/>
      <c r="BA36" s="444"/>
      <c r="BB36" s="445"/>
      <c r="BC36" s="188"/>
      <c r="BD36" s="241"/>
      <c r="BE36" s="189"/>
      <c r="BF36" s="188"/>
      <c r="BG36" s="241"/>
      <c r="BH36" s="241"/>
      <c r="BI36" s="189"/>
    </row>
    <row r="37" spans="2:61" ht="16.5" customHeight="1" thickTop="1" thickBot="1">
      <c r="B37" s="413"/>
      <c r="C37" s="413"/>
      <c r="D37" s="413"/>
      <c r="E37" s="413"/>
      <c r="F37" s="413"/>
      <c r="G37" s="413"/>
      <c r="H37" s="413"/>
      <c r="I37" s="413"/>
      <c r="J37" s="413"/>
      <c r="K37" s="413"/>
      <c r="L37" s="413"/>
      <c r="M37" s="413"/>
      <c r="N37" s="413"/>
      <c r="O37" s="413"/>
      <c r="P37" s="413"/>
      <c r="Q37" s="413"/>
      <c r="R37" s="413"/>
      <c r="S37" s="413"/>
      <c r="T37" s="344"/>
      <c r="U37" s="345"/>
      <c r="V37" s="345"/>
      <c r="W37" s="345"/>
      <c r="X37" s="345"/>
      <c r="Y37" s="345"/>
      <c r="Z37" s="345"/>
      <c r="AA37" s="345"/>
      <c r="AB37" s="345"/>
      <c r="AC37" s="345"/>
      <c r="AD37" s="345"/>
      <c r="AE37" s="345"/>
      <c r="AF37" s="346"/>
      <c r="AG37" s="460"/>
      <c r="AH37" s="460"/>
      <c r="AI37" s="460"/>
      <c r="AJ37" s="460"/>
      <c r="AK37" s="460"/>
      <c r="AL37" s="460"/>
      <c r="AM37" s="460"/>
      <c r="AN37" s="460"/>
      <c r="AO37" s="460"/>
      <c r="AP37" s="516"/>
      <c r="AQ37" s="517"/>
      <c r="AR37" s="517"/>
      <c r="AS37" s="517"/>
      <c r="AT37" s="517"/>
      <c r="AU37" s="518"/>
      <c r="AV37" s="190"/>
      <c r="AW37" s="242"/>
      <c r="AX37" s="191"/>
      <c r="AY37" s="672"/>
      <c r="AZ37" s="674"/>
      <c r="BA37" s="446"/>
      <c r="BB37" s="447"/>
      <c r="BC37" s="190"/>
      <c r="BD37" s="242"/>
      <c r="BE37" s="191"/>
      <c r="BF37" s="190"/>
      <c r="BG37" s="242"/>
      <c r="BH37" s="242"/>
      <c r="BI37" s="191"/>
    </row>
    <row r="38" spans="2:61" ht="16.5" customHeight="1" thickTop="1" thickBot="1">
      <c r="B38" s="413"/>
      <c r="C38" s="413"/>
      <c r="D38" s="413"/>
      <c r="E38" s="413"/>
      <c r="F38" s="413"/>
      <c r="G38" s="413"/>
      <c r="H38" s="413"/>
      <c r="I38" s="413"/>
      <c r="J38" s="413"/>
      <c r="K38" s="413"/>
      <c r="L38" s="413"/>
      <c r="M38" s="413"/>
      <c r="N38" s="413"/>
      <c r="O38" s="413"/>
      <c r="P38" s="413"/>
      <c r="Q38" s="413"/>
      <c r="R38" s="413"/>
      <c r="S38" s="413"/>
      <c r="T38" s="347"/>
      <c r="U38" s="348"/>
      <c r="V38" s="348"/>
      <c r="W38" s="348"/>
      <c r="X38" s="348"/>
      <c r="Y38" s="348"/>
      <c r="Z38" s="348"/>
      <c r="AA38" s="348"/>
      <c r="AB38" s="348"/>
      <c r="AC38" s="348"/>
      <c r="AD38" s="348"/>
      <c r="AE38" s="348"/>
      <c r="AF38" s="349"/>
      <c r="AG38" s="460"/>
      <c r="AH38" s="460"/>
      <c r="AI38" s="460"/>
      <c r="AJ38" s="460"/>
      <c r="AK38" s="460"/>
      <c r="AL38" s="460"/>
      <c r="AM38" s="460"/>
      <c r="AN38" s="460"/>
      <c r="AO38" s="460"/>
      <c r="AP38" s="519"/>
      <c r="AQ38" s="520"/>
      <c r="AR38" s="520"/>
      <c r="AS38" s="520"/>
      <c r="AT38" s="520"/>
      <c r="AU38" s="521"/>
      <c r="AV38" s="192"/>
      <c r="AW38" s="243"/>
      <c r="AX38" s="193"/>
      <c r="AY38" s="675"/>
      <c r="AZ38" s="677"/>
      <c r="BA38" s="448"/>
      <c r="BB38" s="449"/>
      <c r="BC38" s="192"/>
      <c r="BD38" s="243"/>
      <c r="BE38" s="193"/>
      <c r="BF38" s="192"/>
      <c r="BG38" s="243"/>
      <c r="BH38" s="243"/>
      <c r="BI38" s="193"/>
    </row>
    <row r="39" spans="2:61" ht="16.5" customHeight="1" thickTop="1" thickBot="1">
      <c r="B39" s="413" t="s">
        <v>23</v>
      </c>
      <c r="C39" s="413"/>
      <c r="D39" s="413"/>
      <c r="E39" s="413"/>
      <c r="F39" s="413"/>
      <c r="G39" s="413"/>
      <c r="H39" s="413"/>
      <c r="I39" s="413"/>
      <c r="J39" s="413"/>
      <c r="K39" s="414" t="s">
        <v>258</v>
      </c>
      <c r="L39" s="414"/>
      <c r="M39" s="414"/>
      <c r="N39" s="414"/>
      <c r="O39" s="414"/>
      <c r="P39" s="414"/>
      <c r="Q39" s="414"/>
      <c r="R39" s="414"/>
      <c r="S39" s="414"/>
      <c r="T39" s="341" t="s">
        <v>177</v>
      </c>
      <c r="U39" s="342"/>
      <c r="V39" s="342"/>
      <c r="W39" s="342"/>
      <c r="X39" s="342"/>
      <c r="Y39" s="342"/>
      <c r="Z39" s="342"/>
      <c r="AA39" s="342"/>
      <c r="AB39" s="342"/>
      <c r="AC39" s="342"/>
      <c r="AD39" s="342"/>
      <c r="AE39" s="342"/>
      <c r="AF39" s="343"/>
      <c r="AG39" s="450">
        <v>1066</v>
      </c>
      <c r="AH39" s="451"/>
      <c r="AI39" s="451"/>
      <c r="AJ39" s="451"/>
      <c r="AK39" s="451"/>
      <c r="AL39" s="451"/>
      <c r="AM39" s="451"/>
      <c r="AN39" s="451"/>
      <c r="AO39" s="452"/>
      <c r="AP39" s="394" t="s">
        <v>24</v>
      </c>
      <c r="AQ39" s="395"/>
      <c r="AR39" s="395"/>
      <c r="AS39" s="395"/>
      <c r="AT39" s="395"/>
      <c r="AU39" s="395"/>
      <c r="AV39" s="395"/>
      <c r="AW39" s="395"/>
      <c r="AX39" s="395"/>
      <c r="AY39" s="400"/>
      <c r="AZ39" s="395" t="s">
        <v>25</v>
      </c>
      <c r="BA39" s="395"/>
      <c r="BB39" s="395"/>
      <c r="BC39" s="395"/>
      <c r="BD39" s="395"/>
      <c r="BE39" s="395"/>
      <c r="BF39" s="395"/>
      <c r="BG39" s="395"/>
      <c r="BH39" s="395"/>
      <c r="BI39" s="400"/>
    </row>
    <row r="40" spans="2:61" ht="16.5" customHeight="1" thickTop="1" thickBot="1">
      <c r="B40" s="413"/>
      <c r="C40" s="413"/>
      <c r="D40" s="413"/>
      <c r="E40" s="413"/>
      <c r="F40" s="413"/>
      <c r="G40" s="413"/>
      <c r="H40" s="413"/>
      <c r="I40" s="413"/>
      <c r="J40" s="413"/>
      <c r="K40" s="414"/>
      <c r="L40" s="414"/>
      <c r="M40" s="414"/>
      <c r="N40" s="414"/>
      <c r="O40" s="414"/>
      <c r="P40" s="414"/>
      <c r="Q40" s="414"/>
      <c r="R40" s="414"/>
      <c r="S40" s="414"/>
      <c r="T40" s="344"/>
      <c r="U40" s="345"/>
      <c r="V40" s="345"/>
      <c r="W40" s="345"/>
      <c r="X40" s="345"/>
      <c r="Y40" s="345"/>
      <c r="Z40" s="345"/>
      <c r="AA40" s="345"/>
      <c r="AB40" s="345"/>
      <c r="AC40" s="345"/>
      <c r="AD40" s="345"/>
      <c r="AE40" s="345"/>
      <c r="AF40" s="346"/>
      <c r="AG40" s="453"/>
      <c r="AH40" s="454"/>
      <c r="AI40" s="454"/>
      <c r="AJ40" s="454"/>
      <c r="AK40" s="454"/>
      <c r="AL40" s="454"/>
      <c r="AM40" s="454"/>
      <c r="AN40" s="454"/>
      <c r="AO40" s="455"/>
      <c r="AP40" s="396"/>
      <c r="AQ40" s="397"/>
      <c r="AR40" s="397"/>
      <c r="AS40" s="397"/>
      <c r="AT40" s="397"/>
      <c r="AU40" s="397"/>
      <c r="AV40" s="397"/>
      <c r="AW40" s="397"/>
      <c r="AX40" s="397"/>
      <c r="AY40" s="401"/>
      <c r="AZ40" s="397"/>
      <c r="BA40" s="397"/>
      <c r="BB40" s="397"/>
      <c r="BC40" s="397"/>
      <c r="BD40" s="397"/>
      <c r="BE40" s="397"/>
      <c r="BF40" s="397"/>
      <c r="BG40" s="397"/>
      <c r="BH40" s="397"/>
      <c r="BI40" s="401"/>
    </row>
    <row r="41" spans="2:61" ht="16.5" customHeight="1" thickTop="1" thickBot="1">
      <c r="B41" s="413"/>
      <c r="C41" s="413"/>
      <c r="D41" s="413"/>
      <c r="E41" s="413"/>
      <c r="F41" s="413"/>
      <c r="G41" s="413"/>
      <c r="H41" s="413"/>
      <c r="I41" s="413"/>
      <c r="J41" s="413"/>
      <c r="K41" s="414"/>
      <c r="L41" s="414"/>
      <c r="M41" s="414"/>
      <c r="N41" s="414"/>
      <c r="O41" s="414"/>
      <c r="P41" s="414"/>
      <c r="Q41" s="414"/>
      <c r="R41" s="414"/>
      <c r="S41" s="414"/>
      <c r="T41" s="347"/>
      <c r="U41" s="348"/>
      <c r="V41" s="348"/>
      <c r="W41" s="348"/>
      <c r="X41" s="348"/>
      <c r="Y41" s="348"/>
      <c r="Z41" s="348"/>
      <c r="AA41" s="348"/>
      <c r="AB41" s="348"/>
      <c r="AC41" s="348"/>
      <c r="AD41" s="348"/>
      <c r="AE41" s="348"/>
      <c r="AF41" s="349"/>
      <c r="AG41" s="456"/>
      <c r="AH41" s="457"/>
      <c r="AI41" s="457"/>
      <c r="AJ41" s="457"/>
      <c r="AK41" s="457"/>
      <c r="AL41" s="457"/>
      <c r="AM41" s="457"/>
      <c r="AN41" s="457"/>
      <c r="AO41" s="458"/>
      <c r="AP41" s="398"/>
      <c r="AQ41" s="399"/>
      <c r="AR41" s="399"/>
      <c r="AS41" s="399"/>
      <c r="AT41" s="399"/>
      <c r="AU41" s="399"/>
      <c r="AV41" s="399"/>
      <c r="AW41" s="399"/>
      <c r="AX41" s="399"/>
      <c r="AY41" s="402"/>
      <c r="AZ41" s="399"/>
      <c r="BA41" s="399"/>
      <c r="BB41" s="399"/>
      <c r="BC41" s="399"/>
      <c r="BD41" s="399"/>
      <c r="BE41" s="399"/>
      <c r="BF41" s="399"/>
      <c r="BG41" s="399"/>
      <c r="BH41" s="399"/>
      <c r="BI41" s="402"/>
    </row>
    <row r="42" spans="2:61" ht="16.5" customHeight="1" thickTop="1" thickBot="1">
      <c r="B42" s="413" t="s">
        <v>26</v>
      </c>
      <c r="C42" s="413"/>
      <c r="D42" s="413"/>
      <c r="E42" s="413"/>
      <c r="F42" s="413"/>
      <c r="G42" s="413"/>
      <c r="H42" s="413"/>
      <c r="I42" s="413"/>
      <c r="J42" s="413"/>
      <c r="K42" s="441" t="s">
        <v>257</v>
      </c>
      <c r="L42" s="441"/>
      <c r="M42" s="441"/>
      <c r="N42" s="441"/>
      <c r="O42" s="441"/>
      <c r="P42" s="441"/>
      <c r="Q42" s="441"/>
      <c r="R42" s="441"/>
      <c r="S42" s="441"/>
      <c r="T42" s="341" t="s">
        <v>27</v>
      </c>
      <c r="U42" s="342"/>
      <c r="V42" s="342"/>
      <c r="W42" s="342"/>
      <c r="X42" s="342"/>
      <c r="Y42" s="342"/>
      <c r="Z42" s="342"/>
      <c r="AA42" s="342"/>
      <c r="AB42" s="342"/>
      <c r="AC42" s="342"/>
      <c r="AD42" s="342"/>
      <c r="AE42" s="342"/>
      <c r="AF42" s="343"/>
      <c r="AG42" s="443">
        <v>1037</v>
      </c>
      <c r="AH42" s="443"/>
      <c r="AI42" s="443"/>
      <c r="AJ42" s="443"/>
      <c r="AK42" s="443"/>
      <c r="AL42" s="443"/>
      <c r="AM42" s="443"/>
      <c r="AN42" s="443"/>
      <c r="AO42" s="443"/>
      <c r="AP42" s="413" t="s">
        <v>28</v>
      </c>
      <c r="AQ42" s="413"/>
      <c r="AR42" s="413"/>
      <c r="AS42" s="413"/>
      <c r="AT42" s="413"/>
      <c r="AU42" s="413"/>
      <c r="AV42" s="413"/>
      <c r="AW42" s="413" t="s">
        <v>307</v>
      </c>
      <c r="AX42" s="413"/>
      <c r="AY42" s="413"/>
      <c r="AZ42" s="341" t="s">
        <v>178</v>
      </c>
      <c r="BA42" s="342"/>
      <c r="BB42" s="342"/>
      <c r="BC42" s="342"/>
      <c r="BD42" s="342"/>
      <c r="BE42" s="343"/>
      <c r="BF42" s="416" t="s">
        <v>129</v>
      </c>
      <c r="BG42" s="417"/>
      <c r="BH42" s="407" t="str">
        <f>IFERROR(BF42/($N$231*0.06),"-")</f>
        <v>-</v>
      </c>
      <c r="BI42" s="408"/>
    </row>
    <row r="43" spans="2:61" ht="16.5" customHeight="1" thickTop="1" thickBot="1">
      <c r="B43" s="413"/>
      <c r="C43" s="413"/>
      <c r="D43" s="413"/>
      <c r="E43" s="413"/>
      <c r="F43" s="413"/>
      <c r="G43" s="413"/>
      <c r="H43" s="413"/>
      <c r="I43" s="413"/>
      <c r="J43" s="413"/>
      <c r="K43" s="441"/>
      <c r="L43" s="441"/>
      <c r="M43" s="441"/>
      <c r="N43" s="441"/>
      <c r="O43" s="441"/>
      <c r="P43" s="441"/>
      <c r="Q43" s="441"/>
      <c r="R43" s="441"/>
      <c r="S43" s="441"/>
      <c r="T43" s="344"/>
      <c r="U43" s="345"/>
      <c r="V43" s="345"/>
      <c r="W43" s="345"/>
      <c r="X43" s="345"/>
      <c r="Y43" s="345"/>
      <c r="Z43" s="345"/>
      <c r="AA43" s="345"/>
      <c r="AB43" s="345"/>
      <c r="AC43" s="345"/>
      <c r="AD43" s="345"/>
      <c r="AE43" s="345"/>
      <c r="AF43" s="346"/>
      <c r="AG43" s="443"/>
      <c r="AH43" s="443"/>
      <c r="AI43" s="443"/>
      <c r="AJ43" s="443"/>
      <c r="AK43" s="443"/>
      <c r="AL43" s="443"/>
      <c r="AM43" s="443"/>
      <c r="AN43" s="443"/>
      <c r="AO43" s="443"/>
      <c r="AP43" s="413"/>
      <c r="AQ43" s="413"/>
      <c r="AR43" s="413"/>
      <c r="AS43" s="413"/>
      <c r="AT43" s="413"/>
      <c r="AU43" s="413"/>
      <c r="AV43" s="413"/>
      <c r="AW43" s="413"/>
      <c r="AX43" s="413"/>
      <c r="AY43" s="413"/>
      <c r="AZ43" s="344"/>
      <c r="BA43" s="345"/>
      <c r="BB43" s="345"/>
      <c r="BC43" s="345"/>
      <c r="BD43" s="345"/>
      <c r="BE43" s="346"/>
      <c r="BF43" s="418"/>
      <c r="BG43" s="419"/>
      <c r="BH43" s="409"/>
      <c r="BI43" s="410"/>
    </row>
    <row r="44" spans="2:61" ht="16.5" customHeight="1" thickTop="1" thickBot="1">
      <c r="B44" s="413"/>
      <c r="C44" s="413"/>
      <c r="D44" s="413"/>
      <c r="E44" s="413"/>
      <c r="F44" s="413"/>
      <c r="G44" s="413"/>
      <c r="H44" s="413"/>
      <c r="I44" s="413"/>
      <c r="J44" s="413"/>
      <c r="K44" s="441"/>
      <c r="L44" s="441"/>
      <c r="M44" s="441"/>
      <c r="N44" s="441"/>
      <c r="O44" s="441"/>
      <c r="P44" s="441"/>
      <c r="Q44" s="441"/>
      <c r="R44" s="441"/>
      <c r="S44" s="441"/>
      <c r="T44" s="347"/>
      <c r="U44" s="348"/>
      <c r="V44" s="348"/>
      <c r="W44" s="348"/>
      <c r="X44" s="348"/>
      <c r="Y44" s="348"/>
      <c r="Z44" s="348"/>
      <c r="AA44" s="348"/>
      <c r="AB44" s="348"/>
      <c r="AC44" s="348"/>
      <c r="AD44" s="348"/>
      <c r="AE44" s="348"/>
      <c r="AF44" s="349"/>
      <c r="AG44" s="443"/>
      <c r="AH44" s="443"/>
      <c r="AI44" s="443"/>
      <c r="AJ44" s="443"/>
      <c r="AK44" s="443"/>
      <c r="AL44" s="443"/>
      <c r="AM44" s="443"/>
      <c r="AN44" s="443"/>
      <c r="AO44" s="443"/>
      <c r="AP44" s="413"/>
      <c r="AQ44" s="413"/>
      <c r="AR44" s="413"/>
      <c r="AS44" s="413"/>
      <c r="AT44" s="413"/>
      <c r="AU44" s="413"/>
      <c r="AV44" s="413"/>
      <c r="AW44" s="413"/>
      <c r="AX44" s="413"/>
      <c r="AY44" s="413"/>
      <c r="AZ44" s="347"/>
      <c r="BA44" s="348"/>
      <c r="BB44" s="348"/>
      <c r="BC44" s="348"/>
      <c r="BD44" s="348"/>
      <c r="BE44" s="349"/>
      <c r="BF44" s="420"/>
      <c r="BG44" s="421"/>
      <c r="BH44" s="411"/>
      <c r="BI44" s="412"/>
    </row>
    <row r="45" spans="2:61" ht="16.5" customHeight="1" thickTop="1" thickBot="1">
      <c r="B45" s="413" t="s">
        <v>29</v>
      </c>
      <c r="C45" s="413"/>
      <c r="D45" s="413"/>
      <c r="E45" s="413"/>
      <c r="F45" s="413"/>
      <c r="G45" s="413"/>
      <c r="H45" s="413"/>
      <c r="I45" s="413"/>
      <c r="J45" s="413"/>
      <c r="K45" s="431" t="s">
        <v>256</v>
      </c>
      <c r="L45" s="431"/>
      <c r="M45" s="431"/>
      <c r="N45" s="431"/>
      <c r="O45" s="431"/>
      <c r="P45" s="431"/>
      <c r="Q45" s="431"/>
      <c r="R45" s="431"/>
      <c r="S45" s="431"/>
      <c r="T45" s="341" t="s">
        <v>30</v>
      </c>
      <c r="U45" s="342"/>
      <c r="V45" s="342"/>
      <c r="W45" s="342"/>
      <c r="X45" s="342"/>
      <c r="Y45" s="342"/>
      <c r="Z45" s="342"/>
      <c r="AA45" s="342"/>
      <c r="AB45" s="342"/>
      <c r="AC45" s="342"/>
      <c r="AD45" s="342"/>
      <c r="AE45" s="342"/>
      <c r="AF45" s="343"/>
      <c r="AG45" s="432">
        <f>AG39-'21.02'!AG39</f>
        <v>0</v>
      </c>
      <c r="AH45" s="433"/>
      <c r="AI45" s="433"/>
      <c r="AJ45" s="433"/>
      <c r="AK45" s="433"/>
      <c r="AL45" s="433"/>
      <c r="AM45" s="433"/>
      <c r="AN45" s="433"/>
      <c r="AO45" s="434"/>
      <c r="AP45" s="413" t="s">
        <v>31</v>
      </c>
      <c r="AQ45" s="413"/>
      <c r="AR45" s="413"/>
      <c r="AS45" s="413"/>
      <c r="AT45" s="413"/>
      <c r="AU45" s="413"/>
      <c r="AV45" s="413"/>
      <c r="AW45" s="413">
        <v>170</v>
      </c>
      <c r="AX45" s="413"/>
      <c r="AY45" s="413"/>
      <c r="AZ45" s="341" t="s">
        <v>179</v>
      </c>
      <c r="BA45" s="342"/>
      <c r="BB45" s="342"/>
      <c r="BC45" s="342"/>
      <c r="BD45" s="342"/>
      <c r="BE45" s="343"/>
      <c r="BF45" s="416" t="str">
        <f>'21.02'!BF45</f>
        <v>-</v>
      </c>
      <c r="BG45" s="417"/>
      <c r="BH45" s="407" t="str">
        <f>IFERROR(BF45/($N$231*0.06),"-")</f>
        <v>-</v>
      </c>
      <c r="BI45" s="408"/>
    </row>
    <row r="46" spans="2:61" ht="16.5" customHeight="1" thickTop="1" thickBot="1">
      <c r="B46" s="413"/>
      <c r="C46" s="413"/>
      <c r="D46" s="413"/>
      <c r="E46" s="413"/>
      <c r="F46" s="413"/>
      <c r="G46" s="413"/>
      <c r="H46" s="413"/>
      <c r="I46" s="413"/>
      <c r="J46" s="413"/>
      <c r="K46" s="431"/>
      <c r="L46" s="431"/>
      <c r="M46" s="431"/>
      <c r="N46" s="431"/>
      <c r="O46" s="431"/>
      <c r="P46" s="431"/>
      <c r="Q46" s="431"/>
      <c r="R46" s="431"/>
      <c r="S46" s="431"/>
      <c r="T46" s="344"/>
      <c r="U46" s="345"/>
      <c r="V46" s="345"/>
      <c r="W46" s="345"/>
      <c r="X46" s="345"/>
      <c r="Y46" s="345"/>
      <c r="Z46" s="345"/>
      <c r="AA46" s="345"/>
      <c r="AB46" s="345"/>
      <c r="AC46" s="345"/>
      <c r="AD46" s="345"/>
      <c r="AE46" s="345"/>
      <c r="AF46" s="346"/>
      <c r="AG46" s="435"/>
      <c r="AH46" s="436"/>
      <c r="AI46" s="436"/>
      <c r="AJ46" s="436"/>
      <c r="AK46" s="436"/>
      <c r="AL46" s="436"/>
      <c r="AM46" s="436"/>
      <c r="AN46" s="436"/>
      <c r="AO46" s="437"/>
      <c r="AP46" s="413"/>
      <c r="AQ46" s="413"/>
      <c r="AR46" s="413"/>
      <c r="AS46" s="413"/>
      <c r="AT46" s="413"/>
      <c r="AU46" s="413"/>
      <c r="AV46" s="413"/>
      <c r="AW46" s="413"/>
      <c r="AX46" s="413"/>
      <c r="AY46" s="413"/>
      <c r="AZ46" s="344"/>
      <c r="BA46" s="345"/>
      <c r="BB46" s="345"/>
      <c r="BC46" s="345"/>
      <c r="BD46" s="345"/>
      <c r="BE46" s="346"/>
      <c r="BF46" s="418"/>
      <c r="BG46" s="419"/>
      <c r="BH46" s="409"/>
      <c r="BI46" s="410"/>
    </row>
    <row r="47" spans="2:61" ht="16.5" customHeight="1" thickTop="1" thickBot="1">
      <c r="B47" s="413"/>
      <c r="C47" s="413"/>
      <c r="D47" s="413"/>
      <c r="E47" s="413"/>
      <c r="F47" s="413"/>
      <c r="G47" s="413"/>
      <c r="H47" s="413"/>
      <c r="I47" s="413"/>
      <c r="J47" s="413"/>
      <c r="K47" s="431"/>
      <c r="L47" s="431"/>
      <c r="M47" s="431"/>
      <c r="N47" s="431"/>
      <c r="O47" s="431"/>
      <c r="P47" s="431"/>
      <c r="Q47" s="431"/>
      <c r="R47" s="431"/>
      <c r="S47" s="431"/>
      <c r="T47" s="347"/>
      <c r="U47" s="348"/>
      <c r="V47" s="348"/>
      <c r="W47" s="348"/>
      <c r="X47" s="348"/>
      <c r="Y47" s="348"/>
      <c r="Z47" s="348"/>
      <c r="AA47" s="348"/>
      <c r="AB47" s="348"/>
      <c r="AC47" s="348"/>
      <c r="AD47" s="348"/>
      <c r="AE47" s="348"/>
      <c r="AF47" s="349"/>
      <c r="AG47" s="438"/>
      <c r="AH47" s="439"/>
      <c r="AI47" s="439"/>
      <c r="AJ47" s="439"/>
      <c r="AK47" s="439"/>
      <c r="AL47" s="439"/>
      <c r="AM47" s="439"/>
      <c r="AN47" s="439"/>
      <c r="AO47" s="440"/>
      <c r="AP47" s="413"/>
      <c r="AQ47" s="413"/>
      <c r="AR47" s="413"/>
      <c r="AS47" s="413"/>
      <c r="AT47" s="413"/>
      <c r="AU47" s="413"/>
      <c r="AV47" s="413"/>
      <c r="AW47" s="413"/>
      <c r="AX47" s="413"/>
      <c r="AY47" s="413"/>
      <c r="AZ47" s="347"/>
      <c r="BA47" s="348"/>
      <c r="BB47" s="348"/>
      <c r="BC47" s="348"/>
      <c r="BD47" s="348"/>
      <c r="BE47" s="349"/>
      <c r="BF47" s="420"/>
      <c r="BG47" s="421"/>
      <c r="BH47" s="411"/>
      <c r="BI47" s="412"/>
    </row>
    <row r="48" spans="2:61" ht="15" customHeight="1" thickTop="1" thickBot="1">
      <c r="B48" s="413" t="s">
        <v>32</v>
      </c>
      <c r="C48" s="413"/>
      <c r="D48" s="413"/>
      <c r="E48" s="413"/>
      <c r="F48" s="413"/>
      <c r="G48" s="413"/>
      <c r="H48" s="413"/>
      <c r="I48" s="413"/>
      <c r="J48" s="413"/>
      <c r="K48" s="414"/>
      <c r="L48" s="414"/>
      <c r="M48" s="414"/>
      <c r="N48" s="414"/>
      <c r="O48" s="414"/>
      <c r="P48" s="414"/>
      <c r="Q48" s="414"/>
      <c r="R48" s="414"/>
      <c r="S48" s="414"/>
      <c r="T48" s="341" t="s">
        <v>33</v>
      </c>
      <c r="U48" s="342"/>
      <c r="V48" s="342"/>
      <c r="W48" s="342"/>
      <c r="X48" s="342"/>
      <c r="Y48" s="342"/>
      <c r="Z48" s="342"/>
      <c r="AA48" s="342"/>
      <c r="AB48" s="342"/>
      <c r="AC48" s="342"/>
      <c r="AD48" s="342"/>
      <c r="AE48" s="342"/>
      <c r="AF48" s="343"/>
      <c r="AG48" s="422" t="s">
        <v>309</v>
      </c>
      <c r="AH48" s="423"/>
      <c r="AI48" s="423"/>
      <c r="AJ48" s="423"/>
      <c r="AK48" s="423"/>
      <c r="AL48" s="423"/>
      <c r="AM48" s="423"/>
      <c r="AN48" s="423"/>
      <c r="AO48" s="424"/>
      <c r="AP48" s="341" t="s">
        <v>34</v>
      </c>
      <c r="AQ48" s="342"/>
      <c r="AR48" s="342"/>
      <c r="AS48" s="342"/>
      <c r="AT48" s="342"/>
      <c r="AU48" s="342"/>
      <c r="AV48" s="343"/>
      <c r="AW48" s="413">
        <v>1776</v>
      </c>
      <c r="AX48" s="413"/>
      <c r="AY48" s="413"/>
      <c r="AZ48" s="341" t="s">
        <v>180</v>
      </c>
      <c r="BA48" s="342"/>
      <c r="BB48" s="342"/>
      <c r="BC48" s="342"/>
      <c r="BD48" s="342"/>
      <c r="BE48" s="343"/>
      <c r="BF48" s="416">
        <f>E279</f>
        <v>37</v>
      </c>
      <c r="BG48" s="417"/>
      <c r="BH48" s="407" t="str">
        <f>IFERROR(BF48/(N231*0.06),"-")</f>
        <v>-</v>
      </c>
      <c r="BI48" s="408"/>
    </row>
    <row r="49" spans="2:64" ht="15" customHeight="1" thickTop="1" thickBot="1">
      <c r="B49" s="413"/>
      <c r="C49" s="413"/>
      <c r="D49" s="413"/>
      <c r="E49" s="413"/>
      <c r="F49" s="413"/>
      <c r="G49" s="413"/>
      <c r="H49" s="413"/>
      <c r="I49" s="413"/>
      <c r="J49" s="413"/>
      <c r="K49" s="414"/>
      <c r="L49" s="414"/>
      <c r="M49" s="414"/>
      <c r="N49" s="414"/>
      <c r="O49" s="414"/>
      <c r="P49" s="414"/>
      <c r="Q49" s="414"/>
      <c r="R49" s="414"/>
      <c r="S49" s="414"/>
      <c r="T49" s="344"/>
      <c r="U49" s="345"/>
      <c r="V49" s="345"/>
      <c r="W49" s="345"/>
      <c r="X49" s="345"/>
      <c r="Y49" s="345"/>
      <c r="Z49" s="345"/>
      <c r="AA49" s="345"/>
      <c r="AB49" s="345"/>
      <c r="AC49" s="345"/>
      <c r="AD49" s="345"/>
      <c r="AE49" s="345"/>
      <c r="AF49" s="346"/>
      <c r="AG49" s="425"/>
      <c r="AH49" s="426"/>
      <c r="AI49" s="426"/>
      <c r="AJ49" s="426"/>
      <c r="AK49" s="426"/>
      <c r="AL49" s="426"/>
      <c r="AM49" s="426"/>
      <c r="AN49" s="426"/>
      <c r="AO49" s="427"/>
      <c r="AP49" s="344"/>
      <c r="AQ49" s="345"/>
      <c r="AR49" s="345"/>
      <c r="AS49" s="345"/>
      <c r="AT49" s="345"/>
      <c r="AU49" s="345"/>
      <c r="AV49" s="346"/>
      <c r="AW49" s="413"/>
      <c r="AX49" s="413"/>
      <c r="AY49" s="413"/>
      <c r="AZ49" s="344"/>
      <c r="BA49" s="345"/>
      <c r="BB49" s="345"/>
      <c r="BC49" s="345"/>
      <c r="BD49" s="345"/>
      <c r="BE49" s="346"/>
      <c r="BF49" s="418"/>
      <c r="BG49" s="419"/>
      <c r="BH49" s="409"/>
      <c r="BI49" s="410"/>
    </row>
    <row r="50" spans="2:64" ht="15" customHeight="1" thickTop="1" thickBot="1">
      <c r="B50" s="413"/>
      <c r="C50" s="413"/>
      <c r="D50" s="413"/>
      <c r="E50" s="413"/>
      <c r="F50" s="413"/>
      <c r="G50" s="413"/>
      <c r="H50" s="413"/>
      <c r="I50" s="413"/>
      <c r="J50" s="413"/>
      <c r="K50" s="414"/>
      <c r="L50" s="414"/>
      <c r="M50" s="414"/>
      <c r="N50" s="414"/>
      <c r="O50" s="414"/>
      <c r="P50" s="414"/>
      <c r="Q50" s="414"/>
      <c r="R50" s="414"/>
      <c r="S50" s="414"/>
      <c r="T50" s="347"/>
      <c r="U50" s="348"/>
      <c r="V50" s="348"/>
      <c r="W50" s="348"/>
      <c r="X50" s="348"/>
      <c r="Y50" s="348"/>
      <c r="Z50" s="348"/>
      <c r="AA50" s="348"/>
      <c r="AB50" s="348"/>
      <c r="AC50" s="348"/>
      <c r="AD50" s="348"/>
      <c r="AE50" s="348"/>
      <c r="AF50" s="349"/>
      <c r="AG50" s="428"/>
      <c r="AH50" s="429"/>
      <c r="AI50" s="429"/>
      <c r="AJ50" s="429"/>
      <c r="AK50" s="429"/>
      <c r="AL50" s="429"/>
      <c r="AM50" s="429"/>
      <c r="AN50" s="429"/>
      <c r="AO50" s="430"/>
      <c r="AP50" s="347"/>
      <c r="AQ50" s="348"/>
      <c r="AR50" s="348"/>
      <c r="AS50" s="348"/>
      <c r="AT50" s="348"/>
      <c r="AU50" s="348"/>
      <c r="AV50" s="349"/>
      <c r="AW50" s="413"/>
      <c r="AX50" s="413"/>
      <c r="AY50" s="413"/>
      <c r="AZ50" s="347"/>
      <c r="BA50" s="348"/>
      <c r="BB50" s="348"/>
      <c r="BC50" s="348"/>
      <c r="BD50" s="348"/>
      <c r="BE50" s="349"/>
      <c r="BF50" s="420"/>
      <c r="BG50" s="421"/>
      <c r="BH50" s="411"/>
      <c r="BI50" s="412"/>
    </row>
    <row r="51" spans="2:64" ht="15" customHeight="1" thickTop="1" thickBot="1">
      <c r="B51" s="413" t="s">
        <v>35</v>
      </c>
      <c r="C51" s="413"/>
      <c r="D51" s="413"/>
      <c r="E51" s="413"/>
      <c r="F51" s="413"/>
      <c r="G51" s="413"/>
      <c r="H51" s="413"/>
      <c r="I51" s="413"/>
      <c r="J51" s="413"/>
      <c r="K51" s="414" t="s">
        <v>133</v>
      </c>
      <c r="L51" s="414"/>
      <c r="M51" s="414"/>
      <c r="N51" s="414"/>
      <c r="O51" s="414"/>
      <c r="P51" s="414"/>
      <c r="Q51" s="414"/>
      <c r="R51" s="414"/>
      <c r="S51" s="414"/>
      <c r="T51" s="413"/>
      <c r="U51" s="413"/>
      <c r="V51" s="413"/>
      <c r="W51" s="413"/>
      <c r="X51" s="413"/>
      <c r="Y51" s="413"/>
      <c r="Z51" s="413"/>
      <c r="AA51" s="413"/>
      <c r="AB51" s="413"/>
      <c r="AC51" s="413"/>
      <c r="AD51" s="413"/>
      <c r="AE51" s="413"/>
      <c r="AF51" s="413"/>
      <c r="AG51" s="413"/>
      <c r="AH51" s="413"/>
      <c r="AI51" s="413"/>
      <c r="AJ51" s="413"/>
      <c r="AK51" s="413"/>
      <c r="AL51" s="413"/>
      <c r="AM51" s="413"/>
      <c r="AN51" s="413"/>
      <c r="AO51" s="413"/>
      <c r="AP51" s="341"/>
      <c r="AQ51" s="342"/>
      <c r="AR51" s="342"/>
      <c r="AS51" s="342"/>
      <c r="AT51" s="342"/>
      <c r="AU51" s="342"/>
      <c r="AV51" s="343"/>
      <c r="AW51" s="413"/>
      <c r="AX51" s="413"/>
      <c r="AY51" s="413"/>
      <c r="AZ51" s="341" t="s">
        <v>181</v>
      </c>
      <c r="BA51" s="342"/>
      <c r="BB51" s="342"/>
      <c r="BC51" s="342"/>
      <c r="BD51" s="342"/>
      <c r="BE51" s="343"/>
      <c r="BF51" s="416">
        <f>BF48+H279</f>
        <v>63</v>
      </c>
      <c r="BG51" s="417"/>
      <c r="BH51" s="407" t="str">
        <f>IFERROR(BF51/(N231*0.06),"-")</f>
        <v>-</v>
      </c>
      <c r="BI51" s="408"/>
    </row>
    <row r="52" spans="2:64" ht="15" customHeight="1" thickTop="1" thickBot="1">
      <c r="B52" s="413"/>
      <c r="C52" s="413"/>
      <c r="D52" s="413"/>
      <c r="E52" s="413"/>
      <c r="F52" s="413"/>
      <c r="G52" s="413"/>
      <c r="H52" s="413"/>
      <c r="I52" s="413"/>
      <c r="J52" s="413"/>
      <c r="K52" s="414"/>
      <c r="L52" s="414"/>
      <c r="M52" s="414"/>
      <c r="N52" s="414"/>
      <c r="O52" s="414"/>
      <c r="P52" s="414"/>
      <c r="Q52" s="414"/>
      <c r="R52" s="414"/>
      <c r="S52" s="414"/>
      <c r="T52" s="413"/>
      <c r="U52" s="413"/>
      <c r="V52" s="413"/>
      <c r="W52" s="413"/>
      <c r="X52" s="413"/>
      <c r="Y52" s="413"/>
      <c r="Z52" s="413"/>
      <c r="AA52" s="413"/>
      <c r="AB52" s="413"/>
      <c r="AC52" s="413"/>
      <c r="AD52" s="413"/>
      <c r="AE52" s="413"/>
      <c r="AF52" s="413"/>
      <c r="AG52" s="413"/>
      <c r="AH52" s="413"/>
      <c r="AI52" s="413"/>
      <c r="AJ52" s="413"/>
      <c r="AK52" s="413"/>
      <c r="AL52" s="413"/>
      <c r="AM52" s="413"/>
      <c r="AN52" s="413"/>
      <c r="AO52" s="413"/>
      <c r="AP52" s="344"/>
      <c r="AQ52" s="345"/>
      <c r="AR52" s="345"/>
      <c r="AS52" s="345"/>
      <c r="AT52" s="345"/>
      <c r="AU52" s="345"/>
      <c r="AV52" s="346"/>
      <c r="AW52" s="413"/>
      <c r="AX52" s="413"/>
      <c r="AY52" s="413"/>
      <c r="AZ52" s="344"/>
      <c r="BA52" s="345"/>
      <c r="BB52" s="345"/>
      <c r="BC52" s="345"/>
      <c r="BD52" s="345"/>
      <c r="BE52" s="346"/>
      <c r="BF52" s="418"/>
      <c r="BG52" s="419"/>
      <c r="BH52" s="409"/>
      <c r="BI52" s="410"/>
    </row>
    <row r="53" spans="2:64" ht="15" customHeight="1" thickTop="1" thickBot="1">
      <c r="B53" s="413"/>
      <c r="C53" s="413"/>
      <c r="D53" s="413"/>
      <c r="E53" s="413"/>
      <c r="F53" s="413"/>
      <c r="G53" s="413"/>
      <c r="H53" s="413"/>
      <c r="I53" s="413"/>
      <c r="J53" s="413"/>
      <c r="K53" s="414"/>
      <c r="L53" s="414"/>
      <c r="M53" s="414"/>
      <c r="N53" s="414"/>
      <c r="O53" s="414"/>
      <c r="P53" s="414"/>
      <c r="Q53" s="414"/>
      <c r="R53" s="414"/>
      <c r="S53" s="414"/>
      <c r="T53" s="413"/>
      <c r="U53" s="413"/>
      <c r="V53" s="413"/>
      <c r="W53" s="413"/>
      <c r="X53" s="413"/>
      <c r="Y53" s="413"/>
      <c r="Z53" s="413"/>
      <c r="AA53" s="413"/>
      <c r="AB53" s="413"/>
      <c r="AC53" s="413"/>
      <c r="AD53" s="413"/>
      <c r="AE53" s="413"/>
      <c r="AF53" s="413"/>
      <c r="AG53" s="413"/>
      <c r="AH53" s="413"/>
      <c r="AI53" s="413"/>
      <c r="AJ53" s="413"/>
      <c r="AK53" s="413"/>
      <c r="AL53" s="413"/>
      <c r="AM53" s="413"/>
      <c r="AN53" s="413"/>
      <c r="AO53" s="413"/>
      <c r="AP53" s="347"/>
      <c r="AQ53" s="348"/>
      <c r="AR53" s="348"/>
      <c r="AS53" s="348"/>
      <c r="AT53" s="348"/>
      <c r="AU53" s="348"/>
      <c r="AV53" s="349"/>
      <c r="AW53" s="413"/>
      <c r="AX53" s="413"/>
      <c r="AY53" s="413"/>
      <c r="AZ53" s="347"/>
      <c r="BA53" s="348"/>
      <c r="BB53" s="348"/>
      <c r="BC53" s="348"/>
      <c r="BD53" s="348"/>
      <c r="BE53" s="349"/>
      <c r="BF53" s="420"/>
      <c r="BG53" s="421"/>
      <c r="BH53" s="411"/>
      <c r="BI53" s="412"/>
    </row>
    <row r="54" spans="2:64" ht="15.75" customHeight="1" thickTop="1">
      <c r="B54" s="394" t="s">
        <v>36</v>
      </c>
      <c r="C54" s="395"/>
      <c r="D54" s="395"/>
      <c r="E54" s="395"/>
      <c r="F54" s="395"/>
      <c r="G54" s="395"/>
      <c r="H54" s="395"/>
      <c r="I54" s="395"/>
      <c r="J54" s="395"/>
      <c r="K54" s="395"/>
      <c r="L54" s="395"/>
      <c r="M54" s="395"/>
      <c r="N54" s="395"/>
      <c r="O54" s="395"/>
      <c r="P54" s="395"/>
      <c r="Q54" s="395"/>
      <c r="R54" s="395"/>
      <c r="S54" s="395"/>
      <c r="T54" s="395"/>
      <c r="U54" s="395"/>
      <c r="V54" s="395"/>
      <c r="W54" s="395"/>
      <c r="X54" s="395"/>
      <c r="Y54" s="395"/>
      <c r="Z54" s="395"/>
      <c r="AA54" s="395"/>
      <c r="AB54" s="395"/>
      <c r="AC54" s="395"/>
      <c r="AD54" s="395"/>
      <c r="AE54" s="395"/>
      <c r="AF54" s="395"/>
      <c r="AG54" s="395" t="s">
        <v>37</v>
      </c>
      <c r="AH54" s="395"/>
      <c r="AI54" s="395"/>
      <c r="AJ54" s="395"/>
      <c r="AK54" s="395"/>
      <c r="AL54" s="395"/>
      <c r="AM54" s="395"/>
      <c r="AN54" s="395"/>
      <c r="AO54" s="395"/>
      <c r="AP54" s="395"/>
      <c r="AQ54" s="395"/>
      <c r="AR54" s="395"/>
      <c r="AS54" s="395"/>
      <c r="AT54" s="395"/>
      <c r="AU54" s="395"/>
      <c r="AV54" s="395"/>
      <c r="AW54" s="395"/>
      <c r="AX54" s="395"/>
      <c r="AY54" s="395"/>
      <c r="AZ54" s="395"/>
      <c r="BA54" s="395"/>
      <c r="BB54" s="395"/>
      <c r="BC54" s="395"/>
      <c r="BD54" s="395"/>
      <c r="BE54" s="395"/>
      <c r="BF54" s="395"/>
      <c r="BG54" s="395"/>
      <c r="BH54" s="395"/>
      <c r="BI54" s="400"/>
    </row>
    <row r="55" spans="2:64" ht="15" customHeight="1">
      <c r="B55" s="396"/>
      <c r="C55" s="397"/>
      <c r="D55" s="397"/>
      <c r="E55" s="397"/>
      <c r="F55" s="397"/>
      <c r="G55" s="397"/>
      <c r="H55" s="397"/>
      <c r="I55" s="397"/>
      <c r="J55" s="397"/>
      <c r="K55" s="397"/>
      <c r="L55" s="397"/>
      <c r="M55" s="397"/>
      <c r="N55" s="397"/>
      <c r="O55" s="397"/>
      <c r="P55" s="397"/>
      <c r="Q55" s="397"/>
      <c r="R55" s="397"/>
      <c r="S55" s="397"/>
      <c r="T55" s="397"/>
      <c r="U55" s="397"/>
      <c r="V55" s="397"/>
      <c r="W55" s="397"/>
      <c r="X55" s="397"/>
      <c r="Y55" s="397"/>
      <c r="Z55" s="397"/>
      <c r="AA55" s="397"/>
      <c r="AB55" s="397"/>
      <c r="AC55" s="397"/>
      <c r="AD55" s="397"/>
      <c r="AE55" s="397"/>
      <c r="AF55" s="397"/>
      <c r="AG55" s="397"/>
      <c r="AH55" s="397"/>
      <c r="AI55" s="397"/>
      <c r="AJ55" s="397"/>
      <c r="AK55" s="397"/>
      <c r="AL55" s="397"/>
      <c r="AM55" s="397"/>
      <c r="AN55" s="397"/>
      <c r="AO55" s="397"/>
      <c r="AP55" s="397"/>
      <c r="AQ55" s="397"/>
      <c r="AR55" s="397"/>
      <c r="AS55" s="397"/>
      <c r="AT55" s="397"/>
      <c r="AU55" s="397"/>
      <c r="AV55" s="397"/>
      <c r="AW55" s="397"/>
      <c r="AX55" s="397"/>
      <c r="AY55" s="397"/>
      <c r="AZ55" s="397"/>
      <c r="BA55" s="397"/>
      <c r="BB55" s="397"/>
      <c r="BC55" s="397"/>
      <c r="BD55" s="397"/>
      <c r="BE55" s="397"/>
      <c r="BF55" s="397"/>
      <c r="BG55" s="397"/>
      <c r="BH55" s="397"/>
      <c r="BI55" s="401"/>
    </row>
    <row r="56" spans="2:64" ht="15" customHeight="1">
      <c r="B56" s="396"/>
      <c r="C56" s="397"/>
      <c r="D56" s="397"/>
      <c r="E56" s="397"/>
      <c r="F56" s="397"/>
      <c r="G56" s="397"/>
      <c r="H56" s="397"/>
      <c r="I56" s="397"/>
      <c r="J56" s="397"/>
      <c r="K56" s="397"/>
      <c r="L56" s="397"/>
      <c r="M56" s="397"/>
      <c r="N56" s="397"/>
      <c r="O56" s="397"/>
      <c r="P56" s="397"/>
      <c r="Q56" s="397"/>
      <c r="R56" s="397"/>
      <c r="S56" s="397"/>
      <c r="T56" s="397"/>
      <c r="U56" s="397"/>
      <c r="V56" s="397"/>
      <c r="W56" s="397"/>
      <c r="X56" s="397"/>
      <c r="Y56" s="397"/>
      <c r="Z56" s="397"/>
      <c r="AA56" s="397"/>
      <c r="AB56" s="397"/>
      <c r="AC56" s="397"/>
      <c r="AD56" s="397"/>
      <c r="AE56" s="397"/>
      <c r="AF56" s="397"/>
      <c r="AG56" s="397"/>
      <c r="AH56" s="397"/>
      <c r="AI56" s="397"/>
      <c r="AJ56" s="397"/>
      <c r="AK56" s="397"/>
      <c r="AL56" s="397"/>
      <c r="AM56" s="397"/>
      <c r="AN56" s="397"/>
      <c r="AO56" s="397"/>
      <c r="AP56" s="397"/>
      <c r="AQ56" s="397"/>
      <c r="AR56" s="397"/>
      <c r="AS56" s="397"/>
      <c r="AT56" s="397"/>
      <c r="AU56" s="397"/>
      <c r="AV56" s="397"/>
      <c r="AW56" s="397"/>
      <c r="AX56" s="397"/>
      <c r="AY56" s="397"/>
      <c r="AZ56" s="397"/>
      <c r="BA56" s="397"/>
      <c r="BB56" s="397"/>
      <c r="BC56" s="397"/>
      <c r="BD56" s="397"/>
      <c r="BE56" s="397"/>
      <c r="BF56" s="397"/>
      <c r="BG56" s="397"/>
      <c r="BH56" s="397"/>
      <c r="BI56" s="401"/>
    </row>
    <row r="57" spans="2:64" ht="15.75" customHeight="1" thickBot="1">
      <c r="B57" s="398"/>
      <c r="C57" s="399"/>
      <c r="D57" s="399"/>
      <c r="E57" s="399"/>
      <c r="F57" s="399"/>
      <c r="G57" s="399"/>
      <c r="H57" s="399"/>
      <c r="I57" s="399"/>
      <c r="J57" s="399"/>
      <c r="K57" s="399"/>
      <c r="L57" s="399"/>
      <c r="M57" s="399"/>
      <c r="N57" s="399"/>
      <c r="O57" s="399"/>
      <c r="P57" s="399"/>
      <c r="Q57" s="399"/>
      <c r="R57" s="399"/>
      <c r="S57" s="399"/>
      <c r="T57" s="399"/>
      <c r="U57" s="399"/>
      <c r="V57" s="399"/>
      <c r="W57" s="399"/>
      <c r="X57" s="399"/>
      <c r="Y57" s="399"/>
      <c r="Z57" s="399"/>
      <c r="AA57" s="399"/>
      <c r="AB57" s="399"/>
      <c r="AC57" s="399"/>
      <c r="AD57" s="399"/>
      <c r="AE57" s="399"/>
      <c r="AF57" s="399"/>
      <c r="AG57" s="399"/>
      <c r="AH57" s="399"/>
      <c r="AI57" s="399"/>
      <c r="AJ57" s="399"/>
      <c r="AK57" s="399"/>
      <c r="AL57" s="399"/>
      <c r="AM57" s="399"/>
      <c r="AN57" s="399"/>
      <c r="AO57" s="399"/>
      <c r="AP57" s="399"/>
      <c r="AQ57" s="399"/>
      <c r="AR57" s="399"/>
      <c r="AS57" s="399"/>
      <c r="AT57" s="399"/>
      <c r="AU57" s="399"/>
      <c r="AV57" s="399"/>
      <c r="AW57" s="399"/>
      <c r="AX57" s="399"/>
      <c r="AY57" s="399"/>
      <c r="AZ57" s="399"/>
      <c r="BA57" s="399"/>
      <c r="BB57" s="399"/>
      <c r="BC57" s="399"/>
      <c r="BD57" s="399"/>
      <c r="BE57" s="399"/>
      <c r="BF57" s="399"/>
      <c r="BG57" s="399"/>
      <c r="BH57" s="399"/>
      <c r="BI57" s="402"/>
    </row>
    <row r="58" spans="2:64" ht="16.5" customHeight="1" thickTop="1" thickBot="1">
      <c r="B58" s="403" t="s">
        <v>182</v>
      </c>
      <c r="C58" s="403"/>
      <c r="D58" s="403"/>
      <c r="E58" s="403"/>
      <c r="F58" s="403"/>
      <c r="G58" s="403"/>
      <c r="H58" s="403"/>
      <c r="I58" s="403"/>
      <c r="J58" s="403"/>
      <c r="K58" s="403"/>
      <c r="L58" s="403"/>
      <c r="M58" s="403"/>
      <c r="N58" s="403"/>
      <c r="O58" s="403"/>
      <c r="P58" s="403"/>
      <c r="Q58" s="403"/>
      <c r="R58" s="403"/>
      <c r="S58" s="403"/>
      <c r="T58" s="403"/>
      <c r="U58" s="403"/>
      <c r="V58" s="403"/>
      <c r="W58" s="403"/>
      <c r="X58" s="403"/>
      <c r="Y58" s="403"/>
      <c r="Z58" s="403"/>
      <c r="AA58" s="403"/>
      <c r="AB58" s="403"/>
      <c r="AC58" s="403"/>
      <c r="AD58" s="403"/>
      <c r="AE58" s="403"/>
      <c r="AF58" s="403"/>
      <c r="AG58" s="403"/>
      <c r="AH58" s="403"/>
      <c r="AI58" s="403"/>
      <c r="AJ58" s="403"/>
      <c r="AK58" s="403"/>
      <c r="AL58" s="403"/>
      <c r="AM58" s="403"/>
      <c r="AN58" s="403"/>
      <c r="AO58" s="403"/>
      <c r="AP58" s="403"/>
      <c r="AQ58" s="403"/>
      <c r="AR58" s="403"/>
      <c r="AS58" s="403"/>
      <c r="AT58" s="403"/>
      <c r="AU58" s="403"/>
      <c r="AV58" s="403"/>
      <c r="AW58" s="403"/>
      <c r="AX58" s="403"/>
      <c r="AY58" s="403"/>
      <c r="AZ58" s="403"/>
      <c r="BA58" s="403"/>
      <c r="BB58" s="403"/>
      <c r="BC58" s="403"/>
      <c r="BD58" s="403"/>
      <c r="BE58" s="403"/>
      <c r="BF58" s="403"/>
      <c r="BG58" s="403"/>
      <c r="BH58" s="403"/>
      <c r="BI58" s="403"/>
    </row>
    <row r="59" spans="2:64" ht="16.5" customHeight="1" thickTop="1" thickBot="1">
      <c r="B59" s="404"/>
      <c r="C59" s="404"/>
      <c r="D59" s="404"/>
      <c r="E59" s="404"/>
      <c r="F59" s="404"/>
      <c r="G59" s="404"/>
      <c r="H59" s="404"/>
      <c r="I59" s="404"/>
      <c r="J59" s="404"/>
      <c r="K59" s="404"/>
      <c r="L59" s="404"/>
      <c r="M59" s="404"/>
      <c r="N59" s="404"/>
      <c r="O59" s="404"/>
      <c r="P59" s="404"/>
      <c r="Q59" s="404"/>
      <c r="R59" s="404"/>
      <c r="S59" s="404"/>
      <c r="T59" s="404"/>
      <c r="U59" s="404"/>
      <c r="V59" s="404"/>
      <c r="W59" s="404"/>
      <c r="X59" s="404"/>
      <c r="Y59" s="404"/>
      <c r="Z59" s="404"/>
      <c r="AA59" s="404"/>
      <c r="AB59" s="404"/>
      <c r="AC59" s="404"/>
      <c r="AD59" s="404"/>
      <c r="AE59" s="404"/>
      <c r="AF59" s="404"/>
      <c r="AG59" s="404"/>
      <c r="AH59" s="404"/>
      <c r="AI59" s="404"/>
      <c r="AJ59" s="404"/>
      <c r="AK59" s="404"/>
      <c r="AL59" s="404"/>
      <c r="AM59" s="404"/>
      <c r="AN59" s="404"/>
      <c r="AO59" s="404"/>
      <c r="AP59" s="404"/>
      <c r="AQ59" s="404"/>
      <c r="AR59" s="404"/>
      <c r="AS59" s="404"/>
      <c r="AT59" s="404"/>
      <c r="AU59" s="404"/>
      <c r="AV59" s="404"/>
      <c r="AW59" s="404"/>
      <c r="AX59" s="404"/>
      <c r="AY59" s="404"/>
      <c r="AZ59" s="404"/>
      <c r="BA59" s="404"/>
      <c r="BB59" s="404"/>
      <c r="BC59" s="404"/>
      <c r="BD59" s="404"/>
      <c r="BE59" s="404"/>
      <c r="BF59" s="404"/>
      <c r="BG59" s="404"/>
      <c r="BH59" s="404"/>
      <c r="BI59" s="404"/>
    </row>
    <row r="60" spans="2:64" ht="15" customHeight="1" thickTop="1" thickBot="1">
      <c r="B60" s="209" t="s">
        <v>38</v>
      </c>
      <c r="C60" s="210"/>
      <c r="D60" s="210"/>
      <c r="E60" s="210"/>
      <c r="F60" s="210"/>
      <c r="G60" s="210"/>
      <c r="H60" s="210"/>
      <c r="I60" s="210"/>
      <c r="J60" s="210"/>
      <c r="K60" s="210"/>
      <c r="L60" s="211"/>
      <c r="M60" s="405">
        <v>0.25</v>
      </c>
      <c r="N60" s="182"/>
      <c r="O60" s="182"/>
      <c r="P60" s="182"/>
      <c r="Q60" s="405">
        <v>0.45833333333333331</v>
      </c>
      <c r="R60" s="182"/>
      <c r="S60" s="182"/>
      <c r="T60" s="182"/>
      <c r="U60" s="405">
        <v>0.625</v>
      </c>
      <c r="V60" s="182"/>
      <c r="W60" s="182"/>
      <c r="X60" s="182"/>
      <c r="Y60" s="406" t="s">
        <v>131</v>
      </c>
      <c r="Z60" s="406"/>
      <c r="AA60" s="406"/>
      <c r="AB60" s="406"/>
      <c r="AC60" s="405" t="s">
        <v>39</v>
      </c>
      <c r="AD60" s="182"/>
      <c r="AE60" s="182"/>
      <c r="AF60" s="182"/>
      <c r="AG60" s="182" t="s">
        <v>40</v>
      </c>
      <c r="AH60" s="182"/>
      <c r="AI60" s="182"/>
      <c r="AJ60" s="182"/>
      <c r="AK60" s="182"/>
      <c r="AL60" s="182"/>
      <c r="AM60" s="182"/>
      <c r="AN60" s="182"/>
      <c r="AO60" s="182"/>
      <c r="AP60" s="182" t="s">
        <v>41</v>
      </c>
      <c r="AQ60" s="182"/>
      <c r="AR60" s="182"/>
      <c r="AS60" s="182"/>
      <c r="AT60" s="170" t="s">
        <v>42</v>
      </c>
      <c r="AU60" s="170"/>
      <c r="AV60" s="170"/>
      <c r="AW60" s="182" t="s">
        <v>43</v>
      </c>
      <c r="AX60" s="182"/>
      <c r="AY60" s="182"/>
      <c r="AZ60" s="182"/>
      <c r="BA60" s="182"/>
      <c r="BB60" s="182"/>
      <c r="BC60" s="58" t="s">
        <v>44</v>
      </c>
      <c r="BD60" s="60"/>
      <c r="BE60" s="387" t="s">
        <v>45</v>
      </c>
      <c r="BF60" s="388"/>
      <c r="BG60" s="182" t="s">
        <v>46</v>
      </c>
      <c r="BH60" s="182"/>
      <c r="BI60" s="182"/>
      <c r="BJ60" s="386" t="s">
        <v>255</v>
      </c>
      <c r="BK60" s="386"/>
      <c r="BL60" s="386"/>
    </row>
    <row r="61" spans="2:64" ht="15" customHeight="1" thickTop="1" thickBot="1">
      <c r="B61" s="212"/>
      <c r="C61" s="213"/>
      <c r="D61" s="213"/>
      <c r="E61" s="213"/>
      <c r="F61" s="213"/>
      <c r="G61" s="213"/>
      <c r="H61" s="213"/>
      <c r="I61" s="213"/>
      <c r="J61" s="213"/>
      <c r="K61" s="213"/>
      <c r="L61" s="214"/>
      <c r="M61" s="182"/>
      <c r="N61" s="182"/>
      <c r="O61" s="182"/>
      <c r="P61" s="182"/>
      <c r="Q61" s="182"/>
      <c r="R61" s="182"/>
      <c r="S61" s="182"/>
      <c r="T61" s="182"/>
      <c r="U61" s="182"/>
      <c r="V61" s="182"/>
      <c r="W61" s="182"/>
      <c r="X61" s="182"/>
      <c r="Y61" s="406"/>
      <c r="Z61" s="406"/>
      <c r="AA61" s="406"/>
      <c r="AB61" s="406"/>
      <c r="AC61" s="182"/>
      <c r="AD61" s="182"/>
      <c r="AE61" s="182"/>
      <c r="AF61" s="182"/>
      <c r="AG61" s="182"/>
      <c r="AH61" s="182"/>
      <c r="AI61" s="182"/>
      <c r="AJ61" s="182"/>
      <c r="AK61" s="182"/>
      <c r="AL61" s="182"/>
      <c r="AM61" s="182"/>
      <c r="AN61" s="182"/>
      <c r="AO61" s="182"/>
      <c r="AP61" s="182"/>
      <c r="AQ61" s="182"/>
      <c r="AR61" s="182"/>
      <c r="AS61" s="182"/>
      <c r="AT61" s="170"/>
      <c r="AU61" s="170"/>
      <c r="AV61" s="170"/>
      <c r="AW61" s="182"/>
      <c r="AX61" s="182"/>
      <c r="AY61" s="182"/>
      <c r="AZ61" s="182"/>
      <c r="BA61" s="182"/>
      <c r="BB61" s="182"/>
      <c r="BC61" s="61"/>
      <c r="BD61" s="63"/>
      <c r="BE61" s="389"/>
      <c r="BF61" s="390"/>
      <c r="BG61" s="182"/>
      <c r="BH61" s="182"/>
      <c r="BI61" s="182"/>
      <c r="BJ61" s="386"/>
      <c r="BK61" s="386"/>
      <c r="BL61" s="386"/>
    </row>
    <row r="62" spans="2:64" ht="15" customHeight="1" thickTop="1" thickBot="1">
      <c r="B62" s="215"/>
      <c r="C62" s="216"/>
      <c r="D62" s="216"/>
      <c r="E62" s="216"/>
      <c r="F62" s="216"/>
      <c r="G62" s="216"/>
      <c r="H62" s="216"/>
      <c r="I62" s="216"/>
      <c r="J62" s="216"/>
      <c r="K62" s="216"/>
      <c r="L62" s="217"/>
      <c r="M62" s="182"/>
      <c r="N62" s="182"/>
      <c r="O62" s="182"/>
      <c r="P62" s="182"/>
      <c r="Q62" s="182"/>
      <c r="R62" s="182"/>
      <c r="S62" s="182"/>
      <c r="T62" s="182"/>
      <c r="U62" s="182"/>
      <c r="V62" s="182"/>
      <c r="W62" s="182"/>
      <c r="X62" s="182"/>
      <c r="Y62" s="406"/>
      <c r="Z62" s="406"/>
      <c r="AA62" s="406"/>
      <c r="AB62" s="406"/>
      <c r="AC62" s="182"/>
      <c r="AD62" s="182"/>
      <c r="AE62" s="182"/>
      <c r="AF62" s="182"/>
      <c r="AG62" s="182"/>
      <c r="AH62" s="182"/>
      <c r="AI62" s="182"/>
      <c r="AJ62" s="182"/>
      <c r="AK62" s="182"/>
      <c r="AL62" s="182"/>
      <c r="AM62" s="182"/>
      <c r="AN62" s="182"/>
      <c r="AO62" s="182"/>
      <c r="AP62" s="182"/>
      <c r="AQ62" s="182"/>
      <c r="AR62" s="182"/>
      <c r="AS62" s="182"/>
      <c r="AT62" s="170"/>
      <c r="AU62" s="170"/>
      <c r="AV62" s="170"/>
      <c r="AW62" s="182"/>
      <c r="AX62" s="182"/>
      <c r="AY62" s="182"/>
      <c r="AZ62" s="182"/>
      <c r="BA62" s="182"/>
      <c r="BB62" s="182"/>
      <c r="BC62" s="61"/>
      <c r="BD62" s="63"/>
      <c r="BE62" s="389"/>
      <c r="BF62" s="390"/>
      <c r="BG62" s="182"/>
      <c r="BH62" s="182"/>
      <c r="BI62" s="182"/>
      <c r="BJ62" s="386"/>
      <c r="BK62" s="386"/>
      <c r="BL62" s="386"/>
    </row>
    <row r="63" spans="2:64" ht="15" customHeight="1" thickTop="1" thickBot="1">
      <c r="B63" s="209" t="s">
        <v>47</v>
      </c>
      <c r="C63" s="210"/>
      <c r="D63" s="210"/>
      <c r="E63" s="210"/>
      <c r="F63" s="210"/>
      <c r="G63" s="210"/>
      <c r="H63" s="210"/>
      <c r="I63" s="210"/>
      <c r="J63" s="210"/>
      <c r="K63" s="210"/>
      <c r="L63" s="211"/>
      <c r="M63" s="194" t="s">
        <v>183</v>
      </c>
      <c r="N63" s="219"/>
      <c r="O63" s="219"/>
      <c r="P63" s="195"/>
      <c r="Q63" s="194" t="s">
        <v>183</v>
      </c>
      <c r="R63" s="219"/>
      <c r="S63" s="219"/>
      <c r="T63" s="195"/>
      <c r="U63" s="194" t="s">
        <v>183</v>
      </c>
      <c r="V63" s="219"/>
      <c r="W63" s="219"/>
      <c r="X63" s="195"/>
      <c r="Y63" s="194" t="s">
        <v>183</v>
      </c>
      <c r="Z63" s="219"/>
      <c r="AA63" s="219"/>
      <c r="AB63" s="195"/>
      <c r="AC63" s="188" t="s">
        <v>129</v>
      </c>
      <c r="AD63" s="241"/>
      <c r="AE63" s="241"/>
      <c r="AF63" s="189"/>
      <c r="AG63" s="182"/>
      <c r="AH63" s="182"/>
      <c r="AI63" s="182"/>
      <c r="AJ63" s="182"/>
      <c r="AK63" s="182"/>
      <c r="AL63" s="182"/>
      <c r="AM63" s="182"/>
      <c r="AN63" s="182"/>
      <c r="AO63" s="182"/>
      <c r="AP63" s="182"/>
      <c r="AQ63" s="182"/>
      <c r="AR63" s="182"/>
      <c r="AS63" s="182"/>
      <c r="AT63" s="170"/>
      <c r="AU63" s="170"/>
      <c r="AV63" s="170"/>
      <c r="AW63" s="182" t="s">
        <v>48</v>
      </c>
      <c r="AX63" s="182"/>
      <c r="AY63" s="182" t="s">
        <v>49</v>
      </c>
      <c r="AZ63" s="182"/>
      <c r="BA63" s="182" t="s">
        <v>50</v>
      </c>
      <c r="BB63" s="182"/>
      <c r="BC63" s="61"/>
      <c r="BD63" s="63"/>
      <c r="BE63" s="389"/>
      <c r="BF63" s="390"/>
      <c r="BG63" s="182"/>
      <c r="BH63" s="182"/>
      <c r="BI63" s="182"/>
      <c r="BJ63" s="386"/>
      <c r="BK63" s="386"/>
      <c r="BL63" s="386"/>
    </row>
    <row r="64" spans="2:64" ht="15.75" customHeight="1" thickTop="1" thickBot="1">
      <c r="B64" s="212"/>
      <c r="C64" s="213"/>
      <c r="D64" s="213"/>
      <c r="E64" s="213"/>
      <c r="F64" s="213"/>
      <c r="G64" s="213"/>
      <c r="H64" s="213"/>
      <c r="I64" s="213"/>
      <c r="J64" s="213"/>
      <c r="K64" s="213"/>
      <c r="L64" s="214"/>
      <c r="M64" s="196"/>
      <c r="N64" s="220"/>
      <c r="O64" s="220"/>
      <c r="P64" s="197"/>
      <c r="Q64" s="196"/>
      <c r="R64" s="220"/>
      <c r="S64" s="220"/>
      <c r="T64" s="197"/>
      <c r="U64" s="196"/>
      <c r="V64" s="220"/>
      <c r="W64" s="220"/>
      <c r="X64" s="197"/>
      <c r="Y64" s="196"/>
      <c r="Z64" s="220"/>
      <c r="AA64" s="220"/>
      <c r="AB64" s="197"/>
      <c r="AC64" s="190"/>
      <c r="AD64" s="242"/>
      <c r="AE64" s="242"/>
      <c r="AF64" s="191"/>
      <c r="AG64" s="182"/>
      <c r="AH64" s="182"/>
      <c r="AI64" s="182"/>
      <c r="AJ64" s="182"/>
      <c r="AK64" s="182"/>
      <c r="AL64" s="182"/>
      <c r="AM64" s="182"/>
      <c r="AN64" s="182"/>
      <c r="AO64" s="182"/>
      <c r="AP64" s="182"/>
      <c r="AQ64" s="182"/>
      <c r="AR64" s="182"/>
      <c r="AS64" s="182"/>
      <c r="AT64" s="170"/>
      <c r="AU64" s="170"/>
      <c r="AV64" s="170"/>
      <c r="AW64" s="182"/>
      <c r="AX64" s="182"/>
      <c r="AY64" s="182"/>
      <c r="AZ64" s="182"/>
      <c r="BA64" s="182"/>
      <c r="BB64" s="182"/>
      <c r="BC64" s="61"/>
      <c r="BD64" s="63"/>
      <c r="BE64" s="389"/>
      <c r="BF64" s="390"/>
      <c r="BG64" s="182"/>
      <c r="BH64" s="182"/>
      <c r="BI64" s="393"/>
      <c r="BJ64" s="386"/>
      <c r="BK64" s="386"/>
      <c r="BL64" s="386"/>
    </row>
    <row r="65" spans="2:66" ht="15" customHeight="1" thickTop="1" thickBot="1">
      <c r="B65" s="215"/>
      <c r="C65" s="216"/>
      <c r="D65" s="216"/>
      <c r="E65" s="216"/>
      <c r="F65" s="216"/>
      <c r="G65" s="216"/>
      <c r="H65" s="216"/>
      <c r="I65" s="216"/>
      <c r="J65" s="216"/>
      <c r="K65" s="216"/>
      <c r="L65" s="217"/>
      <c r="M65" s="198"/>
      <c r="N65" s="221"/>
      <c r="O65" s="221"/>
      <c r="P65" s="199"/>
      <c r="Q65" s="198"/>
      <c r="R65" s="221"/>
      <c r="S65" s="221"/>
      <c r="T65" s="199"/>
      <c r="U65" s="198"/>
      <c r="V65" s="221"/>
      <c r="W65" s="221"/>
      <c r="X65" s="199"/>
      <c r="Y65" s="198"/>
      <c r="Z65" s="221"/>
      <c r="AA65" s="221"/>
      <c r="AB65" s="199"/>
      <c r="AC65" s="192"/>
      <c r="AD65" s="243"/>
      <c r="AE65" s="243"/>
      <c r="AF65" s="193"/>
      <c r="AG65" s="182"/>
      <c r="AH65" s="182"/>
      <c r="AI65" s="182"/>
      <c r="AJ65" s="182"/>
      <c r="AK65" s="182"/>
      <c r="AL65" s="182"/>
      <c r="AM65" s="182"/>
      <c r="AN65" s="182"/>
      <c r="AO65" s="182"/>
      <c r="AP65" s="182"/>
      <c r="AQ65" s="182"/>
      <c r="AR65" s="182"/>
      <c r="AS65" s="182"/>
      <c r="AT65" s="170"/>
      <c r="AU65" s="170"/>
      <c r="AV65" s="170"/>
      <c r="AW65" s="182"/>
      <c r="AX65" s="182"/>
      <c r="AY65" s="182"/>
      <c r="AZ65" s="182"/>
      <c r="BA65" s="182"/>
      <c r="BB65" s="182"/>
      <c r="BC65" s="64"/>
      <c r="BD65" s="66"/>
      <c r="BE65" s="391"/>
      <c r="BF65" s="392"/>
      <c r="BG65" s="182"/>
      <c r="BH65" s="182"/>
      <c r="BI65" s="393"/>
      <c r="BJ65" s="386"/>
      <c r="BK65" s="386"/>
      <c r="BL65" s="386"/>
      <c r="BN65" s="2"/>
    </row>
    <row r="66" spans="2:66" ht="15" customHeight="1" thickTop="1">
      <c r="B66" s="209" t="s">
        <v>138</v>
      </c>
      <c r="C66" s="210"/>
      <c r="D66" s="210"/>
      <c r="E66" s="210"/>
      <c r="F66" s="210"/>
      <c r="G66" s="210"/>
      <c r="H66" s="210"/>
      <c r="I66" s="210"/>
      <c r="J66" s="210"/>
      <c r="K66" s="210"/>
      <c r="L66" s="211"/>
      <c r="M66" s="497">
        <v>1066</v>
      </c>
      <c r="N66" s="498"/>
      <c r="O66" s="498"/>
      <c r="P66" s="499"/>
      <c r="Q66" s="194">
        <v>1066</v>
      </c>
      <c r="R66" s="219"/>
      <c r="S66" s="219"/>
      <c r="T66" s="195"/>
      <c r="U66" s="194">
        <v>1066</v>
      </c>
      <c r="V66" s="219"/>
      <c r="W66" s="219"/>
      <c r="X66" s="195"/>
      <c r="Y66" s="194">
        <v>1066</v>
      </c>
      <c r="Z66" s="219"/>
      <c r="AA66" s="219"/>
      <c r="AB66" s="195"/>
      <c r="AC66" s="188" t="s">
        <v>129</v>
      </c>
      <c r="AD66" s="241"/>
      <c r="AE66" s="241"/>
      <c r="AF66" s="189"/>
      <c r="AG66" s="323" t="s">
        <v>254</v>
      </c>
      <c r="AH66" s="324"/>
      <c r="AI66" s="324"/>
      <c r="AJ66" s="324"/>
      <c r="AK66" s="324"/>
      <c r="AL66" s="324"/>
      <c r="AM66" s="324"/>
      <c r="AN66" s="324"/>
      <c r="AO66" s="325"/>
      <c r="AP66" s="200" t="s">
        <v>128</v>
      </c>
      <c r="AQ66" s="206"/>
      <c r="AR66" s="206"/>
      <c r="AS66" s="201"/>
      <c r="AT66" s="200">
        <f>'21.02'!AT66+AY66</f>
        <v>33</v>
      </c>
      <c r="AU66" s="206"/>
      <c r="AV66" s="201"/>
      <c r="AW66" s="188">
        <f>'21.02'!BG66</f>
        <v>11</v>
      </c>
      <c r="AX66" s="189"/>
      <c r="AY66" s="188"/>
      <c r="AZ66" s="189"/>
      <c r="BA66" s="200"/>
      <c r="BB66" s="201"/>
      <c r="BC66" s="269">
        <f>'21.02'!BC66+BA66</f>
        <v>11</v>
      </c>
      <c r="BD66" s="270"/>
      <c r="BE66" s="200">
        <f>'21.02'!BE66+BA66</f>
        <v>22</v>
      </c>
      <c r="BF66" s="201"/>
      <c r="BG66" s="200">
        <f>AT66-BE66</f>
        <v>11</v>
      </c>
      <c r="BH66" s="206"/>
      <c r="BI66" s="201"/>
      <c r="BJ66" s="254">
        <f>((LEFT(AP66,FIND(" ",AP66)-1)*BC66)/$S$279)</f>
        <v>84.615384615384613</v>
      </c>
      <c r="BK66" s="255"/>
      <c r="BL66" s="256"/>
      <c r="BN66" s="2"/>
    </row>
    <row r="67" spans="2:66" ht="15" customHeight="1">
      <c r="B67" s="212"/>
      <c r="C67" s="213"/>
      <c r="D67" s="213"/>
      <c r="E67" s="213"/>
      <c r="F67" s="213"/>
      <c r="G67" s="213"/>
      <c r="H67" s="213"/>
      <c r="I67" s="213"/>
      <c r="J67" s="213"/>
      <c r="K67" s="213"/>
      <c r="L67" s="214"/>
      <c r="M67" s="500"/>
      <c r="N67" s="501"/>
      <c r="O67" s="501"/>
      <c r="P67" s="502"/>
      <c r="Q67" s="196"/>
      <c r="R67" s="220"/>
      <c r="S67" s="220"/>
      <c r="T67" s="197"/>
      <c r="U67" s="196"/>
      <c r="V67" s="220"/>
      <c r="W67" s="220"/>
      <c r="X67" s="197"/>
      <c r="Y67" s="196"/>
      <c r="Z67" s="220"/>
      <c r="AA67" s="220"/>
      <c r="AB67" s="197"/>
      <c r="AC67" s="190"/>
      <c r="AD67" s="242"/>
      <c r="AE67" s="242"/>
      <c r="AF67" s="191"/>
      <c r="AG67" s="326"/>
      <c r="AH67" s="327"/>
      <c r="AI67" s="327"/>
      <c r="AJ67" s="327"/>
      <c r="AK67" s="327"/>
      <c r="AL67" s="327"/>
      <c r="AM67" s="327"/>
      <c r="AN67" s="327"/>
      <c r="AO67" s="328"/>
      <c r="AP67" s="202"/>
      <c r="AQ67" s="207"/>
      <c r="AR67" s="207"/>
      <c r="AS67" s="203"/>
      <c r="AT67" s="202"/>
      <c r="AU67" s="207"/>
      <c r="AV67" s="203"/>
      <c r="AW67" s="190"/>
      <c r="AX67" s="191"/>
      <c r="AY67" s="190"/>
      <c r="AZ67" s="191"/>
      <c r="BA67" s="202"/>
      <c r="BB67" s="203"/>
      <c r="BC67" s="271"/>
      <c r="BD67" s="272"/>
      <c r="BE67" s="202"/>
      <c r="BF67" s="203"/>
      <c r="BG67" s="202"/>
      <c r="BH67" s="207"/>
      <c r="BI67" s="203"/>
      <c r="BJ67" s="257"/>
      <c r="BK67" s="258"/>
      <c r="BL67" s="259"/>
      <c r="BN67" s="2"/>
    </row>
    <row r="68" spans="2:66" ht="15" customHeight="1" thickBot="1">
      <c r="B68" s="215"/>
      <c r="C68" s="216"/>
      <c r="D68" s="216"/>
      <c r="E68" s="216"/>
      <c r="F68" s="216"/>
      <c r="G68" s="216"/>
      <c r="H68" s="216"/>
      <c r="I68" s="216"/>
      <c r="J68" s="216"/>
      <c r="K68" s="216"/>
      <c r="L68" s="217"/>
      <c r="M68" s="503"/>
      <c r="N68" s="504"/>
      <c r="O68" s="504"/>
      <c r="P68" s="505"/>
      <c r="Q68" s="198"/>
      <c r="R68" s="221"/>
      <c r="S68" s="221"/>
      <c r="T68" s="199"/>
      <c r="U68" s="198"/>
      <c r="V68" s="221"/>
      <c r="W68" s="221"/>
      <c r="X68" s="199"/>
      <c r="Y68" s="198"/>
      <c r="Z68" s="221"/>
      <c r="AA68" s="221"/>
      <c r="AB68" s="199"/>
      <c r="AC68" s="192"/>
      <c r="AD68" s="243"/>
      <c r="AE68" s="243"/>
      <c r="AF68" s="193"/>
      <c r="AG68" s="329"/>
      <c r="AH68" s="330"/>
      <c r="AI68" s="330"/>
      <c r="AJ68" s="330"/>
      <c r="AK68" s="330"/>
      <c r="AL68" s="330"/>
      <c r="AM68" s="330"/>
      <c r="AN68" s="330"/>
      <c r="AO68" s="331"/>
      <c r="AP68" s="204"/>
      <c r="AQ68" s="208"/>
      <c r="AR68" s="208"/>
      <c r="AS68" s="205"/>
      <c r="AT68" s="204"/>
      <c r="AU68" s="208"/>
      <c r="AV68" s="205"/>
      <c r="AW68" s="192"/>
      <c r="AX68" s="193"/>
      <c r="AY68" s="192"/>
      <c r="AZ68" s="193"/>
      <c r="BA68" s="204"/>
      <c r="BB68" s="205"/>
      <c r="BC68" s="273"/>
      <c r="BD68" s="274"/>
      <c r="BE68" s="204"/>
      <c r="BF68" s="205"/>
      <c r="BG68" s="204"/>
      <c r="BH68" s="208"/>
      <c r="BI68" s="205"/>
      <c r="BJ68" s="260"/>
      <c r="BK68" s="261"/>
      <c r="BL68" s="262"/>
      <c r="BN68" s="2"/>
    </row>
    <row r="69" spans="2:66" ht="15" customHeight="1" thickTop="1">
      <c r="B69" s="341" t="s">
        <v>53</v>
      </c>
      <c r="C69" s="342"/>
      <c r="D69" s="342"/>
      <c r="E69" s="342"/>
      <c r="F69" s="342"/>
      <c r="G69" s="342"/>
      <c r="H69" s="342"/>
      <c r="I69" s="342"/>
      <c r="J69" s="342"/>
      <c r="K69" s="342"/>
      <c r="L69" s="343"/>
      <c r="M69" s="660" t="s">
        <v>339</v>
      </c>
      <c r="N69" s="661"/>
      <c r="O69" s="661"/>
      <c r="P69" s="662"/>
      <c r="Q69" s="660" t="s">
        <v>339</v>
      </c>
      <c r="R69" s="661"/>
      <c r="S69" s="661"/>
      <c r="T69" s="662"/>
      <c r="U69" s="660" t="s">
        <v>339</v>
      </c>
      <c r="V69" s="661"/>
      <c r="W69" s="661"/>
      <c r="X69" s="662"/>
      <c r="Y69" s="660" t="s">
        <v>339</v>
      </c>
      <c r="Z69" s="661"/>
      <c r="AA69" s="661"/>
      <c r="AB69" s="662"/>
      <c r="AC69" s="669" t="s">
        <v>339</v>
      </c>
      <c r="AD69" s="670"/>
      <c r="AE69" s="670"/>
      <c r="AF69" s="671"/>
      <c r="AG69" s="323" t="s">
        <v>162</v>
      </c>
      <c r="AH69" s="324"/>
      <c r="AI69" s="324"/>
      <c r="AJ69" s="324"/>
      <c r="AK69" s="324"/>
      <c r="AL69" s="324"/>
      <c r="AM69" s="324"/>
      <c r="AN69" s="324"/>
      <c r="AO69" s="325"/>
      <c r="AP69" s="269" t="s">
        <v>128</v>
      </c>
      <c r="AQ69" s="275"/>
      <c r="AR69" s="275"/>
      <c r="AS69" s="270"/>
      <c r="AT69" s="200">
        <f>'21.02'!AT69+AY69</f>
        <v>4</v>
      </c>
      <c r="AU69" s="206"/>
      <c r="AV69" s="201"/>
      <c r="AW69" s="188">
        <f>'21.02'!BG69</f>
        <v>4</v>
      </c>
      <c r="AX69" s="189"/>
      <c r="AY69" s="188"/>
      <c r="AZ69" s="189"/>
      <c r="BA69" s="200"/>
      <c r="BB69" s="201"/>
      <c r="BC69" s="269">
        <f>'21.02'!BC69+BA69</f>
        <v>0</v>
      </c>
      <c r="BD69" s="270"/>
      <c r="BE69" s="200">
        <f>'21.02'!BE69+BA69</f>
        <v>0</v>
      </c>
      <c r="BF69" s="201"/>
      <c r="BG69" s="200">
        <f>AT69-BE69</f>
        <v>4</v>
      </c>
      <c r="BH69" s="206"/>
      <c r="BI69" s="201"/>
      <c r="BJ69" s="254">
        <f>((LEFT(AP69,FIND(" ",AP69)-1)*BC69)/$S$279)</f>
        <v>0</v>
      </c>
      <c r="BK69" s="255"/>
      <c r="BL69" s="256"/>
      <c r="BM69" s="1"/>
      <c r="BN69" s="2"/>
    </row>
    <row r="70" spans="2:66" ht="15.75" customHeight="1">
      <c r="B70" s="344"/>
      <c r="C70" s="345"/>
      <c r="D70" s="345"/>
      <c r="E70" s="345"/>
      <c r="F70" s="345"/>
      <c r="G70" s="345"/>
      <c r="H70" s="345"/>
      <c r="I70" s="345"/>
      <c r="J70" s="345"/>
      <c r="K70" s="345"/>
      <c r="L70" s="346"/>
      <c r="M70" s="663"/>
      <c r="N70" s="664"/>
      <c r="O70" s="664"/>
      <c r="P70" s="665"/>
      <c r="Q70" s="663"/>
      <c r="R70" s="664"/>
      <c r="S70" s="664"/>
      <c r="T70" s="665"/>
      <c r="U70" s="663"/>
      <c r="V70" s="664"/>
      <c r="W70" s="664"/>
      <c r="X70" s="665"/>
      <c r="Y70" s="663"/>
      <c r="Z70" s="664"/>
      <c r="AA70" s="664"/>
      <c r="AB70" s="665"/>
      <c r="AC70" s="672"/>
      <c r="AD70" s="673"/>
      <c r="AE70" s="673"/>
      <c r="AF70" s="674"/>
      <c r="AG70" s="326"/>
      <c r="AH70" s="327"/>
      <c r="AI70" s="327"/>
      <c r="AJ70" s="327"/>
      <c r="AK70" s="327"/>
      <c r="AL70" s="327"/>
      <c r="AM70" s="327"/>
      <c r="AN70" s="327"/>
      <c r="AO70" s="328"/>
      <c r="AP70" s="271"/>
      <c r="AQ70" s="276"/>
      <c r="AR70" s="276"/>
      <c r="AS70" s="272"/>
      <c r="AT70" s="202"/>
      <c r="AU70" s="207"/>
      <c r="AV70" s="203"/>
      <c r="AW70" s="190"/>
      <c r="AX70" s="191"/>
      <c r="AY70" s="190"/>
      <c r="AZ70" s="191"/>
      <c r="BA70" s="202"/>
      <c r="BB70" s="203"/>
      <c r="BC70" s="271"/>
      <c r="BD70" s="272"/>
      <c r="BE70" s="202"/>
      <c r="BF70" s="203"/>
      <c r="BG70" s="202"/>
      <c r="BH70" s="207"/>
      <c r="BI70" s="203"/>
      <c r="BJ70" s="257"/>
      <c r="BK70" s="258"/>
      <c r="BL70" s="259"/>
      <c r="BM70" s="1"/>
      <c r="BN70" s="2"/>
    </row>
    <row r="71" spans="2:66" ht="15" customHeight="1" thickBot="1">
      <c r="B71" s="347"/>
      <c r="C71" s="348"/>
      <c r="D71" s="348"/>
      <c r="E71" s="348"/>
      <c r="F71" s="348"/>
      <c r="G71" s="348"/>
      <c r="H71" s="348"/>
      <c r="I71" s="348"/>
      <c r="J71" s="348"/>
      <c r="K71" s="348"/>
      <c r="L71" s="349"/>
      <c r="M71" s="666"/>
      <c r="N71" s="667"/>
      <c r="O71" s="667"/>
      <c r="P71" s="668"/>
      <c r="Q71" s="666"/>
      <c r="R71" s="667"/>
      <c r="S71" s="667"/>
      <c r="T71" s="668"/>
      <c r="U71" s="666"/>
      <c r="V71" s="667"/>
      <c r="W71" s="667"/>
      <c r="X71" s="668"/>
      <c r="Y71" s="666"/>
      <c r="Z71" s="667"/>
      <c r="AA71" s="667"/>
      <c r="AB71" s="668"/>
      <c r="AC71" s="675"/>
      <c r="AD71" s="676"/>
      <c r="AE71" s="676"/>
      <c r="AF71" s="677"/>
      <c r="AG71" s="329"/>
      <c r="AH71" s="330"/>
      <c r="AI71" s="330"/>
      <c r="AJ71" s="330"/>
      <c r="AK71" s="330"/>
      <c r="AL71" s="330"/>
      <c r="AM71" s="330"/>
      <c r="AN71" s="330"/>
      <c r="AO71" s="331"/>
      <c r="AP71" s="273"/>
      <c r="AQ71" s="277"/>
      <c r="AR71" s="277"/>
      <c r="AS71" s="274"/>
      <c r="AT71" s="204"/>
      <c r="AU71" s="208"/>
      <c r="AV71" s="205"/>
      <c r="AW71" s="192"/>
      <c r="AX71" s="193"/>
      <c r="AY71" s="192"/>
      <c r="AZ71" s="193"/>
      <c r="BA71" s="204"/>
      <c r="BB71" s="205"/>
      <c r="BC71" s="273"/>
      <c r="BD71" s="274"/>
      <c r="BE71" s="204"/>
      <c r="BF71" s="205"/>
      <c r="BG71" s="204"/>
      <c r="BH71" s="208"/>
      <c r="BI71" s="205"/>
      <c r="BJ71" s="260"/>
      <c r="BK71" s="261"/>
      <c r="BL71" s="262"/>
      <c r="BM71" s="1"/>
      <c r="BN71" s="2"/>
    </row>
    <row r="72" spans="2:66" ht="15" customHeight="1" thickTop="1">
      <c r="B72" s="209" t="s">
        <v>253</v>
      </c>
      <c r="C72" s="210"/>
      <c r="D72" s="210"/>
      <c r="E72" s="210"/>
      <c r="F72" s="210"/>
      <c r="G72" s="210"/>
      <c r="H72" s="210"/>
      <c r="I72" s="210"/>
      <c r="J72" s="210"/>
      <c r="K72" s="210"/>
      <c r="L72" s="211"/>
      <c r="M72" s="194">
        <v>15</v>
      </c>
      <c r="N72" s="219"/>
      <c r="O72" s="219"/>
      <c r="P72" s="195"/>
      <c r="Q72" s="194">
        <v>15</v>
      </c>
      <c r="R72" s="219"/>
      <c r="S72" s="219"/>
      <c r="T72" s="195"/>
      <c r="U72" s="194">
        <v>15</v>
      </c>
      <c r="V72" s="219"/>
      <c r="W72" s="219"/>
      <c r="X72" s="195"/>
      <c r="Y72" s="194">
        <v>15</v>
      </c>
      <c r="Z72" s="219"/>
      <c r="AA72" s="219"/>
      <c r="AB72" s="195"/>
      <c r="AC72" s="188" t="s">
        <v>129</v>
      </c>
      <c r="AD72" s="241"/>
      <c r="AE72" s="241"/>
      <c r="AF72" s="189"/>
      <c r="AG72" s="323" t="s">
        <v>163</v>
      </c>
      <c r="AH72" s="324"/>
      <c r="AI72" s="324"/>
      <c r="AJ72" s="324"/>
      <c r="AK72" s="324"/>
      <c r="AL72" s="324"/>
      <c r="AM72" s="324"/>
      <c r="AN72" s="324"/>
      <c r="AO72" s="325"/>
      <c r="AP72" s="269" t="s">
        <v>128</v>
      </c>
      <c r="AQ72" s="275"/>
      <c r="AR72" s="275"/>
      <c r="AS72" s="270"/>
      <c r="AT72" s="200">
        <f>'21.02'!AT72+AY72</f>
        <v>6</v>
      </c>
      <c r="AU72" s="206"/>
      <c r="AV72" s="201"/>
      <c r="AW72" s="188">
        <f>'21.02'!BG72</f>
        <v>6</v>
      </c>
      <c r="AX72" s="189"/>
      <c r="AY72" s="593"/>
      <c r="AZ72" s="594"/>
      <c r="BA72" s="200"/>
      <c r="BB72" s="201"/>
      <c r="BC72" s="269">
        <f>'21.02'!BC72+BA72</f>
        <v>0</v>
      </c>
      <c r="BD72" s="270"/>
      <c r="BE72" s="200">
        <f>'21.02'!BE72+BA72</f>
        <v>0</v>
      </c>
      <c r="BF72" s="201"/>
      <c r="BG72" s="200">
        <f>AT72-BE72</f>
        <v>6</v>
      </c>
      <c r="BH72" s="206"/>
      <c r="BI72" s="201"/>
      <c r="BJ72" s="254">
        <f>((LEFT(AP72,FIND(" ",AP72)-1)*BC72)/$S$279)</f>
        <v>0</v>
      </c>
      <c r="BK72" s="255"/>
      <c r="BL72" s="256"/>
      <c r="BM72" s="1"/>
      <c r="BN72" s="2"/>
    </row>
    <row r="73" spans="2:66" ht="15" customHeight="1">
      <c r="B73" s="212"/>
      <c r="C73" s="213"/>
      <c r="D73" s="213"/>
      <c r="E73" s="213"/>
      <c r="F73" s="213"/>
      <c r="G73" s="213"/>
      <c r="H73" s="213"/>
      <c r="I73" s="213"/>
      <c r="J73" s="213"/>
      <c r="K73" s="213"/>
      <c r="L73" s="214"/>
      <c r="M73" s="196"/>
      <c r="N73" s="220"/>
      <c r="O73" s="220"/>
      <c r="P73" s="197"/>
      <c r="Q73" s="196"/>
      <c r="R73" s="220"/>
      <c r="S73" s="220"/>
      <c r="T73" s="197"/>
      <c r="U73" s="196"/>
      <c r="V73" s="220"/>
      <c r="W73" s="220"/>
      <c r="X73" s="197"/>
      <c r="Y73" s="196"/>
      <c r="Z73" s="220"/>
      <c r="AA73" s="220"/>
      <c r="AB73" s="197"/>
      <c r="AC73" s="190"/>
      <c r="AD73" s="242"/>
      <c r="AE73" s="242"/>
      <c r="AF73" s="191"/>
      <c r="AG73" s="326"/>
      <c r="AH73" s="327"/>
      <c r="AI73" s="327"/>
      <c r="AJ73" s="327"/>
      <c r="AK73" s="327"/>
      <c r="AL73" s="327"/>
      <c r="AM73" s="327"/>
      <c r="AN73" s="327"/>
      <c r="AO73" s="328"/>
      <c r="AP73" s="271"/>
      <c r="AQ73" s="276"/>
      <c r="AR73" s="276"/>
      <c r="AS73" s="272"/>
      <c r="AT73" s="202"/>
      <c r="AU73" s="207"/>
      <c r="AV73" s="203"/>
      <c r="AW73" s="190"/>
      <c r="AX73" s="191"/>
      <c r="AY73" s="595"/>
      <c r="AZ73" s="596"/>
      <c r="BA73" s="202"/>
      <c r="BB73" s="203"/>
      <c r="BC73" s="271"/>
      <c r="BD73" s="272"/>
      <c r="BE73" s="202"/>
      <c r="BF73" s="203"/>
      <c r="BG73" s="202"/>
      <c r="BH73" s="207"/>
      <c r="BI73" s="203"/>
      <c r="BJ73" s="257"/>
      <c r="BK73" s="258"/>
      <c r="BL73" s="259"/>
      <c r="BM73" s="1"/>
      <c r="BN73" s="2"/>
    </row>
    <row r="74" spans="2:66" ht="19.5" customHeight="1" thickBot="1">
      <c r="B74" s="215"/>
      <c r="C74" s="216"/>
      <c r="D74" s="216"/>
      <c r="E74" s="216"/>
      <c r="F74" s="216"/>
      <c r="G74" s="216"/>
      <c r="H74" s="216"/>
      <c r="I74" s="216"/>
      <c r="J74" s="216"/>
      <c r="K74" s="216"/>
      <c r="L74" s="217"/>
      <c r="M74" s="198"/>
      <c r="N74" s="221"/>
      <c r="O74" s="221"/>
      <c r="P74" s="199"/>
      <c r="Q74" s="198"/>
      <c r="R74" s="221"/>
      <c r="S74" s="221"/>
      <c r="T74" s="199"/>
      <c r="U74" s="198"/>
      <c r="V74" s="221"/>
      <c r="W74" s="221"/>
      <c r="X74" s="199"/>
      <c r="Y74" s="198"/>
      <c r="Z74" s="221"/>
      <c r="AA74" s="221"/>
      <c r="AB74" s="199"/>
      <c r="AC74" s="192"/>
      <c r="AD74" s="243"/>
      <c r="AE74" s="243"/>
      <c r="AF74" s="193"/>
      <c r="AG74" s="329"/>
      <c r="AH74" s="330"/>
      <c r="AI74" s="330"/>
      <c r="AJ74" s="330"/>
      <c r="AK74" s="330"/>
      <c r="AL74" s="330"/>
      <c r="AM74" s="330"/>
      <c r="AN74" s="330"/>
      <c r="AO74" s="331"/>
      <c r="AP74" s="273"/>
      <c r="AQ74" s="277"/>
      <c r="AR74" s="277"/>
      <c r="AS74" s="274"/>
      <c r="AT74" s="204"/>
      <c r="AU74" s="208"/>
      <c r="AV74" s="205"/>
      <c r="AW74" s="192"/>
      <c r="AX74" s="193"/>
      <c r="AY74" s="597"/>
      <c r="AZ74" s="598"/>
      <c r="BA74" s="204"/>
      <c r="BB74" s="205"/>
      <c r="BC74" s="273"/>
      <c r="BD74" s="274"/>
      <c r="BE74" s="204"/>
      <c r="BF74" s="205"/>
      <c r="BG74" s="204"/>
      <c r="BH74" s="208"/>
      <c r="BI74" s="205"/>
      <c r="BJ74" s="260"/>
      <c r="BK74" s="261"/>
      <c r="BL74" s="262"/>
      <c r="BM74" s="1"/>
      <c r="BN74" s="2"/>
    </row>
    <row r="75" spans="2:66" ht="15" customHeight="1" thickTop="1">
      <c r="B75" s="341" t="s">
        <v>252</v>
      </c>
      <c r="C75" s="342"/>
      <c r="D75" s="342"/>
      <c r="E75" s="342"/>
      <c r="F75" s="342"/>
      <c r="G75" s="342"/>
      <c r="H75" s="342"/>
      <c r="I75" s="342"/>
      <c r="J75" s="342"/>
      <c r="K75" s="342"/>
      <c r="L75" s="343"/>
      <c r="M75" s="350">
        <v>1.1599999999999999</v>
      </c>
      <c r="N75" s="351"/>
      <c r="O75" s="351"/>
      <c r="P75" s="352"/>
      <c r="Q75" s="350">
        <v>1.1599999999999999</v>
      </c>
      <c r="R75" s="219"/>
      <c r="S75" s="219"/>
      <c r="T75" s="195"/>
      <c r="U75" s="350">
        <v>1.1599999999999999</v>
      </c>
      <c r="V75" s="219"/>
      <c r="W75" s="219"/>
      <c r="X75" s="195"/>
      <c r="Y75" s="350">
        <v>1.1599999999999999</v>
      </c>
      <c r="Z75" s="219"/>
      <c r="AA75" s="219"/>
      <c r="AB75" s="195"/>
      <c r="AC75" s="296" t="s">
        <v>400</v>
      </c>
      <c r="AD75" s="297"/>
      <c r="AE75" s="297"/>
      <c r="AF75" s="298"/>
      <c r="AG75" s="323" t="s">
        <v>51</v>
      </c>
      <c r="AH75" s="324"/>
      <c r="AI75" s="324"/>
      <c r="AJ75" s="324"/>
      <c r="AK75" s="324"/>
      <c r="AL75" s="324"/>
      <c r="AM75" s="324"/>
      <c r="AN75" s="324"/>
      <c r="AO75" s="325"/>
      <c r="AP75" s="269" t="s">
        <v>52</v>
      </c>
      <c r="AQ75" s="275"/>
      <c r="AR75" s="275"/>
      <c r="AS75" s="270"/>
      <c r="AT75" s="200">
        <f>'21.02'!AT75+AY75</f>
        <v>61</v>
      </c>
      <c r="AU75" s="206"/>
      <c r="AV75" s="201"/>
      <c r="AW75" s="188">
        <f>'21.02'!BG75</f>
        <v>61</v>
      </c>
      <c r="AX75" s="189"/>
      <c r="AY75" s="188"/>
      <c r="AZ75" s="189"/>
      <c r="BA75" s="200"/>
      <c r="BB75" s="201"/>
      <c r="BC75" s="269">
        <f>'21.02'!BC75+BA75</f>
        <v>0</v>
      </c>
      <c r="BD75" s="270"/>
      <c r="BE75" s="200">
        <f>'21.02'!BE75+BA75</f>
        <v>0</v>
      </c>
      <c r="BF75" s="201"/>
      <c r="BG75" s="200">
        <f>AT75-BE75</f>
        <v>61</v>
      </c>
      <c r="BH75" s="206"/>
      <c r="BI75" s="201"/>
      <c r="BJ75" s="254">
        <f>((LEFT(AP75,FIND(" ",AP75)-1)*BC75)/$S$279)</f>
        <v>0</v>
      </c>
      <c r="BK75" s="255"/>
      <c r="BL75" s="256"/>
      <c r="BM75" s="1"/>
      <c r="BN75" s="2"/>
    </row>
    <row r="76" spans="2:66" ht="15" customHeight="1">
      <c r="B76" s="344"/>
      <c r="C76" s="345"/>
      <c r="D76" s="345"/>
      <c r="E76" s="345"/>
      <c r="F76" s="345"/>
      <c r="G76" s="345"/>
      <c r="H76" s="345"/>
      <c r="I76" s="345"/>
      <c r="J76" s="345"/>
      <c r="K76" s="345"/>
      <c r="L76" s="346"/>
      <c r="M76" s="353"/>
      <c r="N76" s="354"/>
      <c r="O76" s="354"/>
      <c r="P76" s="355"/>
      <c r="Q76" s="196"/>
      <c r="R76" s="220"/>
      <c r="S76" s="220"/>
      <c r="T76" s="197"/>
      <c r="U76" s="196"/>
      <c r="V76" s="220"/>
      <c r="W76" s="220"/>
      <c r="X76" s="197"/>
      <c r="Y76" s="196"/>
      <c r="Z76" s="220"/>
      <c r="AA76" s="220"/>
      <c r="AB76" s="197"/>
      <c r="AC76" s="299"/>
      <c r="AD76" s="300"/>
      <c r="AE76" s="300"/>
      <c r="AF76" s="301"/>
      <c r="AG76" s="326"/>
      <c r="AH76" s="327"/>
      <c r="AI76" s="327"/>
      <c r="AJ76" s="327"/>
      <c r="AK76" s="327"/>
      <c r="AL76" s="327"/>
      <c r="AM76" s="327"/>
      <c r="AN76" s="327"/>
      <c r="AO76" s="328"/>
      <c r="AP76" s="271"/>
      <c r="AQ76" s="276"/>
      <c r="AR76" s="276"/>
      <c r="AS76" s="272"/>
      <c r="AT76" s="202"/>
      <c r="AU76" s="207"/>
      <c r="AV76" s="203"/>
      <c r="AW76" s="190"/>
      <c r="AX76" s="191"/>
      <c r="AY76" s="190"/>
      <c r="AZ76" s="191"/>
      <c r="BA76" s="202"/>
      <c r="BB76" s="203"/>
      <c r="BC76" s="271"/>
      <c r="BD76" s="272"/>
      <c r="BE76" s="202"/>
      <c r="BF76" s="203"/>
      <c r="BG76" s="202"/>
      <c r="BH76" s="207"/>
      <c r="BI76" s="203"/>
      <c r="BJ76" s="257"/>
      <c r="BK76" s="258"/>
      <c r="BL76" s="259"/>
      <c r="BM76" s="1"/>
      <c r="BN76" s="2"/>
    </row>
    <row r="77" spans="2:66" ht="15" customHeight="1" thickBot="1">
      <c r="B77" s="347"/>
      <c r="C77" s="348"/>
      <c r="D77" s="348"/>
      <c r="E77" s="348"/>
      <c r="F77" s="348"/>
      <c r="G77" s="348"/>
      <c r="H77" s="348"/>
      <c r="I77" s="348"/>
      <c r="J77" s="348"/>
      <c r="K77" s="348"/>
      <c r="L77" s="349"/>
      <c r="M77" s="356"/>
      <c r="N77" s="357"/>
      <c r="O77" s="357"/>
      <c r="P77" s="358"/>
      <c r="Q77" s="198"/>
      <c r="R77" s="221"/>
      <c r="S77" s="221"/>
      <c r="T77" s="199"/>
      <c r="U77" s="198"/>
      <c r="V77" s="221"/>
      <c r="W77" s="221"/>
      <c r="X77" s="199"/>
      <c r="Y77" s="198"/>
      <c r="Z77" s="221"/>
      <c r="AA77" s="221"/>
      <c r="AB77" s="199"/>
      <c r="AC77" s="302"/>
      <c r="AD77" s="303"/>
      <c r="AE77" s="303"/>
      <c r="AF77" s="304"/>
      <c r="AG77" s="329"/>
      <c r="AH77" s="330"/>
      <c r="AI77" s="330"/>
      <c r="AJ77" s="330"/>
      <c r="AK77" s="330"/>
      <c r="AL77" s="330"/>
      <c r="AM77" s="330"/>
      <c r="AN77" s="330"/>
      <c r="AO77" s="331"/>
      <c r="AP77" s="273"/>
      <c r="AQ77" s="277"/>
      <c r="AR77" s="277"/>
      <c r="AS77" s="274"/>
      <c r="AT77" s="204"/>
      <c r="AU77" s="208"/>
      <c r="AV77" s="205"/>
      <c r="AW77" s="192"/>
      <c r="AX77" s="193"/>
      <c r="AY77" s="192"/>
      <c r="AZ77" s="193"/>
      <c r="BA77" s="204"/>
      <c r="BB77" s="205"/>
      <c r="BC77" s="273"/>
      <c r="BD77" s="274"/>
      <c r="BE77" s="204"/>
      <c r="BF77" s="205"/>
      <c r="BG77" s="204"/>
      <c r="BH77" s="208"/>
      <c r="BI77" s="205"/>
      <c r="BJ77" s="260"/>
      <c r="BK77" s="261"/>
      <c r="BL77" s="262"/>
      <c r="BM77" s="1"/>
      <c r="BN77" s="2"/>
    </row>
    <row r="78" spans="2:66" ht="15" customHeight="1" thickTop="1">
      <c r="B78" s="209" t="s">
        <v>251</v>
      </c>
      <c r="C78" s="210"/>
      <c r="D78" s="210"/>
      <c r="E78" s="210"/>
      <c r="F78" s="210"/>
      <c r="G78" s="210"/>
      <c r="H78" s="210"/>
      <c r="I78" s="210"/>
      <c r="J78" s="210"/>
      <c r="K78" s="210"/>
      <c r="L78" s="211"/>
      <c r="M78" s="575">
        <v>53</v>
      </c>
      <c r="N78" s="576"/>
      <c r="O78" s="576"/>
      <c r="P78" s="577"/>
      <c r="Q78" s="575">
        <v>53</v>
      </c>
      <c r="R78" s="576"/>
      <c r="S78" s="576"/>
      <c r="T78" s="577"/>
      <c r="U78" s="575">
        <v>53</v>
      </c>
      <c r="V78" s="576"/>
      <c r="W78" s="576"/>
      <c r="X78" s="577"/>
      <c r="Y78" s="575">
        <v>53</v>
      </c>
      <c r="Z78" s="576"/>
      <c r="AA78" s="576"/>
      <c r="AB78" s="577"/>
      <c r="AC78" s="49" t="s">
        <v>401</v>
      </c>
      <c r="AD78" s="50"/>
      <c r="AE78" s="50"/>
      <c r="AF78" s="51"/>
      <c r="AG78" s="323" t="s">
        <v>250</v>
      </c>
      <c r="AH78" s="324"/>
      <c r="AI78" s="324"/>
      <c r="AJ78" s="324"/>
      <c r="AK78" s="324"/>
      <c r="AL78" s="324"/>
      <c r="AM78" s="324"/>
      <c r="AN78" s="324"/>
      <c r="AO78" s="325"/>
      <c r="AP78" s="269" t="s">
        <v>143</v>
      </c>
      <c r="AQ78" s="275"/>
      <c r="AR78" s="275"/>
      <c r="AS78" s="270"/>
      <c r="AT78" s="200">
        <f>'21.02'!AT78+AY78</f>
        <v>45</v>
      </c>
      <c r="AU78" s="206"/>
      <c r="AV78" s="201"/>
      <c r="AW78" s="188">
        <f>'21.02'!BG78</f>
        <v>32</v>
      </c>
      <c r="AX78" s="189"/>
      <c r="AY78" s="188"/>
      <c r="AZ78" s="189"/>
      <c r="BA78" s="200"/>
      <c r="BB78" s="201"/>
      <c r="BC78" s="269">
        <f>'21.02'!BC78+BA78</f>
        <v>13</v>
      </c>
      <c r="BD78" s="270"/>
      <c r="BE78" s="200">
        <f>'21.02'!BE78+BA78</f>
        <v>13</v>
      </c>
      <c r="BF78" s="201"/>
      <c r="BG78" s="200">
        <f>AT78-BE78</f>
        <v>32</v>
      </c>
      <c r="BH78" s="206"/>
      <c r="BI78" s="201"/>
      <c r="BJ78" s="254">
        <f>((LEFT(AP78,FIND(" ",AP78)-1)*BC78)/$S$279)</f>
        <v>20.8</v>
      </c>
      <c r="BK78" s="255"/>
      <c r="BL78" s="256"/>
      <c r="BM78" s="1"/>
      <c r="BN78" s="2"/>
    </row>
    <row r="79" spans="2:66" ht="15" customHeight="1">
      <c r="B79" s="212"/>
      <c r="C79" s="213"/>
      <c r="D79" s="213"/>
      <c r="E79" s="213"/>
      <c r="F79" s="213"/>
      <c r="G79" s="213"/>
      <c r="H79" s="213"/>
      <c r="I79" s="213"/>
      <c r="J79" s="213"/>
      <c r="K79" s="213"/>
      <c r="L79" s="214"/>
      <c r="M79" s="578"/>
      <c r="N79" s="579"/>
      <c r="O79" s="579"/>
      <c r="P79" s="580"/>
      <c r="Q79" s="578"/>
      <c r="R79" s="579"/>
      <c r="S79" s="579"/>
      <c r="T79" s="580"/>
      <c r="U79" s="578"/>
      <c r="V79" s="579"/>
      <c r="W79" s="579"/>
      <c r="X79" s="580"/>
      <c r="Y79" s="578"/>
      <c r="Z79" s="579"/>
      <c r="AA79" s="579"/>
      <c r="AB79" s="580"/>
      <c r="AC79" s="52"/>
      <c r="AD79" s="53"/>
      <c r="AE79" s="53"/>
      <c r="AF79" s="54"/>
      <c r="AG79" s="326"/>
      <c r="AH79" s="327"/>
      <c r="AI79" s="327"/>
      <c r="AJ79" s="327"/>
      <c r="AK79" s="327"/>
      <c r="AL79" s="327"/>
      <c r="AM79" s="327"/>
      <c r="AN79" s="327"/>
      <c r="AO79" s="328"/>
      <c r="AP79" s="271"/>
      <c r="AQ79" s="276"/>
      <c r="AR79" s="276"/>
      <c r="AS79" s="272"/>
      <c r="AT79" s="202"/>
      <c r="AU79" s="207"/>
      <c r="AV79" s="203"/>
      <c r="AW79" s="190"/>
      <c r="AX79" s="191"/>
      <c r="AY79" s="190"/>
      <c r="AZ79" s="191"/>
      <c r="BA79" s="202"/>
      <c r="BB79" s="203"/>
      <c r="BC79" s="271"/>
      <c r="BD79" s="272"/>
      <c r="BE79" s="202"/>
      <c r="BF79" s="203"/>
      <c r="BG79" s="202"/>
      <c r="BH79" s="207"/>
      <c r="BI79" s="203"/>
      <c r="BJ79" s="257"/>
      <c r="BK79" s="258"/>
      <c r="BL79" s="259"/>
      <c r="BM79" s="1"/>
      <c r="BN79" s="2"/>
    </row>
    <row r="80" spans="2:66" ht="15" customHeight="1" thickBot="1">
      <c r="B80" s="215"/>
      <c r="C80" s="216"/>
      <c r="D80" s="216"/>
      <c r="E80" s="216"/>
      <c r="F80" s="216"/>
      <c r="G80" s="216"/>
      <c r="H80" s="216"/>
      <c r="I80" s="216"/>
      <c r="J80" s="216"/>
      <c r="K80" s="216"/>
      <c r="L80" s="217"/>
      <c r="M80" s="581"/>
      <c r="N80" s="582"/>
      <c r="O80" s="582"/>
      <c r="P80" s="583"/>
      <c r="Q80" s="581"/>
      <c r="R80" s="582"/>
      <c r="S80" s="582"/>
      <c r="T80" s="583"/>
      <c r="U80" s="581"/>
      <c r="V80" s="582"/>
      <c r="W80" s="582"/>
      <c r="X80" s="583"/>
      <c r="Y80" s="581"/>
      <c r="Z80" s="582"/>
      <c r="AA80" s="582"/>
      <c r="AB80" s="583"/>
      <c r="AC80" s="55"/>
      <c r="AD80" s="56"/>
      <c r="AE80" s="56"/>
      <c r="AF80" s="57"/>
      <c r="AG80" s="329"/>
      <c r="AH80" s="330"/>
      <c r="AI80" s="330"/>
      <c r="AJ80" s="330"/>
      <c r="AK80" s="330"/>
      <c r="AL80" s="330"/>
      <c r="AM80" s="330"/>
      <c r="AN80" s="330"/>
      <c r="AO80" s="331"/>
      <c r="AP80" s="273"/>
      <c r="AQ80" s="277"/>
      <c r="AR80" s="277"/>
      <c r="AS80" s="274"/>
      <c r="AT80" s="204"/>
      <c r="AU80" s="208"/>
      <c r="AV80" s="205"/>
      <c r="AW80" s="192"/>
      <c r="AX80" s="193"/>
      <c r="AY80" s="192"/>
      <c r="AZ80" s="193"/>
      <c r="BA80" s="204"/>
      <c r="BB80" s="205"/>
      <c r="BC80" s="273"/>
      <c r="BD80" s="274"/>
      <c r="BE80" s="204"/>
      <c r="BF80" s="205"/>
      <c r="BG80" s="204"/>
      <c r="BH80" s="208"/>
      <c r="BI80" s="205"/>
      <c r="BJ80" s="260"/>
      <c r="BK80" s="261"/>
      <c r="BL80" s="262"/>
      <c r="BM80" s="1"/>
      <c r="BN80" s="2"/>
    </row>
    <row r="81" spans="2:66" ht="15" customHeight="1" thickTop="1">
      <c r="B81" s="209" t="s">
        <v>54</v>
      </c>
      <c r="C81" s="210"/>
      <c r="D81" s="210"/>
      <c r="E81" s="210"/>
      <c r="F81" s="210"/>
      <c r="G81" s="210"/>
      <c r="H81" s="210"/>
      <c r="I81" s="210"/>
      <c r="J81" s="210"/>
      <c r="K81" s="210"/>
      <c r="L81" s="211"/>
      <c r="M81" s="194">
        <v>45</v>
      </c>
      <c r="N81" s="219"/>
      <c r="O81" s="219"/>
      <c r="P81" s="195"/>
      <c r="Q81" s="194">
        <v>45</v>
      </c>
      <c r="R81" s="219"/>
      <c r="S81" s="219"/>
      <c r="T81" s="195"/>
      <c r="U81" s="194">
        <v>45</v>
      </c>
      <c r="V81" s="219"/>
      <c r="W81" s="219"/>
      <c r="X81" s="195"/>
      <c r="Y81" s="194">
        <v>45</v>
      </c>
      <c r="Z81" s="219"/>
      <c r="AA81" s="219"/>
      <c r="AB81" s="195"/>
      <c r="AC81" s="188" t="s">
        <v>129</v>
      </c>
      <c r="AD81" s="241"/>
      <c r="AE81" s="241"/>
      <c r="AF81" s="189"/>
      <c r="AG81" s="323" t="s">
        <v>124</v>
      </c>
      <c r="AH81" s="324"/>
      <c r="AI81" s="324"/>
      <c r="AJ81" s="324"/>
      <c r="AK81" s="324"/>
      <c r="AL81" s="324"/>
      <c r="AM81" s="324"/>
      <c r="AN81" s="324"/>
      <c r="AO81" s="325"/>
      <c r="AP81" s="269" t="s">
        <v>128</v>
      </c>
      <c r="AQ81" s="275"/>
      <c r="AR81" s="275"/>
      <c r="AS81" s="270"/>
      <c r="AT81" s="200">
        <f>'21.02'!AT81+AY81</f>
        <v>12</v>
      </c>
      <c r="AU81" s="206"/>
      <c r="AV81" s="201"/>
      <c r="AW81" s="188">
        <f>'21.02'!BG81</f>
        <v>4</v>
      </c>
      <c r="AX81" s="189"/>
      <c r="AY81" s="188"/>
      <c r="AZ81" s="189"/>
      <c r="BA81" s="200"/>
      <c r="BB81" s="201"/>
      <c r="BC81" s="269">
        <f>'21.02'!BC81+BA81</f>
        <v>8</v>
      </c>
      <c r="BD81" s="270"/>
      <c r="BE81" s="200">
        <f>'21.02'!BE81+BA81</f>
        <v>8</v>
      </c>
      <c r="BF81" s="201"/>
      <c r="BG81" s="200">
        <f>AT81-BE81</f>
        <v>4</v>
      </c>
      <c r="BH81" s="206"/>
      <c r="BI81" s="201"/>
      <c r="BJ81" s="254">
        <f>((LEFT(AP81,FIND(" ",AP81)-1)*BC81)/$S$279)</f>
        <v>61.53846153846154</v>
      </c>
      <c r="BK81" s="255"/>
      <c r="BL81" s="256"/>
      <c r="BM81" s="1"/>
      <c r="BN81" s="2"/>
    </row>
    <row r="82" spans="2:66" ht="4.5" customHeight="1">
      <c r="B82" s="212"/>
      <c r="C82" s="213"/>
      <c r="D82" s="213"/>
      <c r="E82" s="213"/>
      <c r="F82" s="213"/>
      <c r="G82" s="213"/>
      <c r="H82" s="213"/>
      <c r="I82" s="213"/>
      <c r="J82" s="213"/>
      <c r="K82" s="213"/>
      <c r="L82" s="214"/>
      <c r="M82" s="196"/>
      <c r="N82" s="220"/>
      <c r="O82" s="220"/>
      <c r="P82" s="197"/>
      <c r="Q82" s="196"/>
      <c r="R82" s="220"/>
      <c r="S82" s="220"/>
      <c r="T82" s="197"/>
      <c r="U82" s="196"/>
      <c r="V82" s="220"/>
      <c r="W82" s="220"/>
      <c r="X82" s="197"/>
      <c r="Y82" s="196"/>
      <c r="Z82" s="220"/>
      <c r="AA82" s="220"/>
      <c r="AB82" s="197"/>
      <c r="AC82" s="190"/>
      <c r="AD82" s="242"/>
      <c r="AE82" s="242"/>
      <c r="AF82" s="191"/>
      <c r="AG82" s="326"/>
      <c r="AH82" s="327"/>
      <c r="AI82" s="327"/>
      <c r="AJ82" s="327"/>
      <c r="AK82" s="327"/>
      <c r="AL82" s="327"/>
      <c r="AM82" s="327"/>
      <c r="AN82" s="327"/>
      <c r="AO82" s="328"/>
      <c r="AP82" s="271"/>
      <c r="AQ82" s="276"/>
      <c r="AR82" s="276"/>
      <c r="AS82" s="272"/>
      <c r="AT82" s="202"/>
      <c r="AU82" s="207"/>
      <c r="AV82" s="203"/>
      <c r="AW82" s="190"/>
      <c r="AX82" s="191"/>
      <c r="AY82" s="190"/>
      <c r="AZ82" s="191"/>
      <c r="BA82" s="202"/>
      <c r="BB82" s="203"/>
      <c r="BC82" s="271"/>
      <c r="BD82" s="272"/>
      <c r="BE82" s="202"/>
      <c r="BF82" s="203"/>
      <c r="BG82" s="202"/>
      <c r="BH82" s="207"/>
      <c r="BI82" s="203"/>
      <c r="BJ82" s="257"/>
      <c r="BK82" s="258"/>
      <c r="BL82" s="259"/>
      <c r="BM82" s="1"/>
      <c r="BN82" s="2"/>
    </row>
    <row r="83" spans="2:66" ht="24.75" customHeight="1" thickBot="1">
      <c r="B83" s="215"/>
      <c r="C83" s="216"/>
      <c r="D83" s="216"/>
      <c r="E83" s="216"/>
      <c r="F83" s="216"/>
      <c r="G83" s="216"/>
      <c r="H83" s="216"/>
      <c r="I83" s="216"/>
      <c r="J83" s="216"/>
      <c r="K83" s="216"/>
      <c r="L83" s="217"/>
      <c r="M83" s="198"/>
      <c r="N83" s="221"/>
      <c r="O83" s="221"/>
      <c r="P83" s="199"/>
      <c r="Q83" s="198"/>
      <c r="R83" s="221"/>
      <c r="S83" s="221"/>
      <c r="T83" s="199"/>
      <c r="U83" s="198"/>
      <c r="V83" s="221"/>
      <c r="W83" s="221"/>
      <c r="X83" s="199"/>
      <c r="Y83" s="198"/>
      <c r="Z83" s="221"/>
      <c r="AA83" s="221"/>
      <c r="AB83" s="199"/>
      <c r="AC83" s="192"/>
      <c r="AD83" s="243"/>
      <c r="AE83" s="243"/>
      <c r="AF83" s="193"/>
      <c r="AG83" s="329"/>
      <c r="AH83" s="330"/>
      <c r="AI83" s="330"/>
      <c r="AJ83" s="330"/>
      <c r="AK83" s="330"/>
      <c r="AL83" s="330"/>
      <c r="AM83" s="330"/>
      <c r="AN83" s="330"/>
      <c r="AO83" s="331"/>
      <c r="AP83" s="273"/>
      <c r="AQ83" s="277"/>
      <c r="AR83" s="277"/>
      <c r="AS83" s="274"/>
      <c r="AT83" s="204"/>
      <c r="AU83" s="208"/>
      <c r="AV83" s="205"/>
      <c r="AW83" s="192"/>
      <c r="AX83" s="193"/>
      <c r="AY83" s="192"/>
      <c r="AZ83" s="193"/>
      <c r="BA83" s="204"/>
      <c r="BB83" s="205"/>
      <c r="BC83" s="273"/>
      <c r="BD83" s="274"/>
      <c r="BE83" s="204"/>
      <c r="BF83" s="205"/>
      <c r="BG83" s="204"/>
      <c r="BH83" s="208"/>
      <c r="BI83" s="205"/>
      <c r="BJ83" s="260"/>
      <c r="BK83" s="261"/>
      <c r="BL83" s="262"/>
      <c r="BM83" s="1"/>
      <c r="BN83" s="2"/>
    </row>
    <row r="84" spans="2:66" ht="15" customHeight="1" thickTop="1">
      <c r="B84" s="209" t="s">
        <v>55</v>
      </c>
      <c r="C84" s="210"/>
      <c r="D84" s="210"/>
      <c r="E84" s="210"/>
      <c r="F84" s="210"/>
      <c r="G84" s="210"/>
      <c r="H84" s="210"/>
      <c r="I84" s="210"/>
      <c r="J84" s="210"/>
      <c r="K84" s="210"/>
      <c r="L84" s="211"/>
      <c r="M84" s="194">
        <v>30</v>
      </c>
      <c r="N84" s="219"/>
      <c r="O84" s="219"/>
      <c r="P84" s="195"/>
      <c r="Q84" s="194">
        <v>30</v>
      </c>
      <c r="R84" s="219"/>
      <c r="S84" s="219"/>
      <c r="T84" s="195"/>
      <c r="U84" s="194">
        <v>30</v>
      </c>
      <c r="V84" s="219"/>
      <c r="W84" s="219"/>
      <c r="X84" s="195"/>
      <c r="Y84" s="194">
        <v>30</v>
      </c>
      <c r="Z84" s="219"/>
      <c r="AA84" s="219"/>
      <c r="AB84" s="195"/>
      <c r="AC84" s="188" t="s">
        <v>129</v>
      </c>
      <c r="AD84" s="241"/>
      <c r="AE84" s="241"/>
      <c r="AF84" s="189"/>
      <c r="AG84" s="323" t="s">
        <v>139</v>
      </c>
      <c r="AH84" s="324"/>
      <c r="AI84" s="324"/>
      <c r="AJ84" s="324"/>
      <c r="AK84" s="324"/>
      <c r="AL84" s="324"/>
      <c r="AM84" s="324"/>
      <c r="AN84" s="324"/>
      <c r="AO84" s="325"/>
      <c r="AP84" s="269" t="s">
        <v>52</v>
      </c>
      <c r="AQ84" s="275"/>
      <c r="AR84" s="275"/>
      <c r="AS84" s="270"/>
      <c r="AT84" s="200">
        <f>'21.02'!AT84+AY84</f>
        <v>54</v>
      </c>
      <c r="AU84" s="206"/>
      <c r="AV84" s="201"/>
      <c r="AW84" s="188">
        <f>'21.02'!BG84</f>
        <v>44</v>
      </c>
      <c r="AX84" s="189"/>
      <c r="AY84" s="188"/>
      <c r="AZ84" s="189"/>
      <c r="BA84" s="637"/>
      <c r="BB84" s="638"/>
      <c r="BC84" s="269">
        <f>'21.02'!BC84+BA84</f>
        <v>8</v>
      </c>
      <c r="BD84" s="270"/>
      <c r="BE84" s="200">
        <f>'21.02'!BE84+BA84</f>
        <v>10</v>
      </c>
      <c r="BF84" s="201"/>
      <c r="BG84" s="200">
        <f>AT84-BE84</f>
        <v>44</v>
      </c>
      <c r="BH84" s="206"/>
      <c r="BI84" s="201"/>
      <c r="BJ84" s="254">
        <f>((LEFT(AP84,FIND(" ",AP84)-1)*BC84)/$S$279)</f>
        <v>1.5384615384615385</v>
      </c>
      <c r="BK84" s="255"/>
      <c r="BL84" s="256"/>
      <c r="BM84" s="1"/>
      <c r="BN84" s="2"/>
    </row>
    <row r="85" spans="2:66" ht="15" customHeight="1">
      <c r="B85" s="212"/>
      <c r="C85" s="213"/>
      <c r="D85" s="213"/>
      <c r="E85" s="213"/>
      <c r="F85" s="213"/>
      <c r="G85" s="213"/>
      <c r="H85" s="213"/>
      <c r="I85" s="213"/>
      <c r="J85" s="213"/>
      <c r="K85" s="213"/>
      <c r="L85" s="214"/>
      <c r="M85" s="196"/>
      <c r="N85" s="220"/>
      <c r="O85" s="220"/>
      <c r="P85" s="197"/>
      <c r="Q85" s="196"/>
      <c r="R85" s="220"/>
      <c r="S85" s="220"/>
      <c r="T85" s="197"/>
      <c r="U85" s="196"/>
      <c r="V85" s="220"/>
      <c r="W85" s="220"/>
      <c r="X85" s="197"/>
      <c r="Y85" s="196"/>
      <c r="Z85" s="220"/>
      <c r="AA85" s="220"/>
      <c r="AB85" s="197"/>
      <c r="AC85" s="190"/>
      <c r="AD85" s="242"/>
      <c r="AE85" s="242"/>
      <c r="AF85" s="191"/>
      <c r="AG85" s="326"/>
      <c r="AH85" s="327"/>
      <c r="AI85" s="327"/>
      <c r="AJ85" s="327"/>
      <c r="AK85" s="327"/>
      <c r="AL85" s="327"/>
      <c r="AM85" s="327"/>
      <c r="AN85" s="327"/>
      <c r="AO85" s="328"/>
      <c r="AP85" s="271"/>
      <c r="AQ85" s="276"/>
      <c r="AR85" s="276"/>
      <c r="AS85" s="272"/>
      <c r="AT85" s="202"/>
      <c r="AU85" s="207"/>
      <c r="AV85" s="203"/>
      <c r="AW85" s="190"/>
      <c r="AX85" s="191"/>
      <c r="AY85" s="190"/>
      <c r="AZ85" s="191"/>
      <c r="BA85" s="639"/>
      <c r="BB85" s="640"/>
      <c r="BC85" s="271"/>
      <c r="BD85" s="272"/>
      <c r="BE85" s="202"/>
      <c r="BF85" s="203"/>
      <c r="BG85" s="202"/>
      <c r="BH85" s="207"/>
      <c r="BI85" s="203"/>
      <c r="BJ85" s="257"/>
      <c r="BK85" s="258"/>
      <c r="BL85" s="259"/>
      <c r="BM85" s="1"/>
      <c r="BN85" s="2"/>
    </row>
    <row r="86" spans="2:66" ht="15" customHeight="1" thickBot="1">
      <c r="B86" s="215"/>
      <c r="C86" s="216"/>
      <c r="D86" s="216"/>
      <c r="E86" s="216"/>
      <c r="F86" s="216"/>
      <c r="G86" s="216"/>
      <c r="H86" s="216"/>
      <c r="I86" s="216"/>
      <c r="J86" s="216"/>
      <c r="K86" s="216"/>
      <c r="L86" s="217"/>
      <c r="M86" s="198"/>
      <c r="N86" s="221"/>
      <c r="O86" s="221"/>
      <c r="P86" s="199"/>
      <c r="Q86" s="198"/>
      <c r="R86" s="221"/>
      <c r="S86" s="221"/>
      <c r="T86" s="199"/>
      <c r="U86" s="198"/>
      <c r="V86" s="221"/>
      <c r="W86" s="221"/>
      <c r="X86" s="199"/>
      <c r="Y86" s="198"/>
      <c r="Z86" s="221"/>
      <c r="AA86" s="221"/>
      <c r="AB86" s="199"/>
      <c r="AC86" s="192"/>
      <c r="AD86" s="243"/>
      <c r="AE86" s="243"/>
      <c r="AF86" s="193"/>
      <c r="AG86" s="329"/>
      <c r="AH86" s="330"/>
      <c r="AI86" s="330"/>
      <c r="AJ86" s="330"/>
      <c r="AK86" s="330"/>
      <c r="AL86" s="330"/>
      <c r="AM86" s="330"/>
      <c r="AN86" s="330"/>
      <c r="AO86" s="331"/>
      <c r="AP86" s="273"/>
      <c r="AQ86" s="277"/>
      <c r="AR86" s="277"/>
      <c r="AS86" s="274"/>
      <c r="AT86" s="204"/>
      <c r="AU86" s="208"/>
      <c r="AV86" s="205"/>
      <c r="AW86" s="192"/>
      <c r="AX86" s="193"/>
      <c r="AY86" s="192"/>
      <c r="AZ86" s="193"/>
      <c r="BA86" s="641"/>
      <c r="BB86" s="642"/>
      <c r="BC86" s="273"/>
      <c r="BD86" s="274"/>
      <c r="BE86" s="204"/>
      <c r="BF86" s="205"/>
      <c r="BG86" s="204"/>
      <c r="BH86" s="208"/>
      <c r="BI86" s="205"/>
      <c r="BJ86" s="260"/>
      <c r="BK86" s="261"/>
      <c r="BL86" s="262"/>
      <c r="BM86" s="1"/>
      <c r="BN86" s="2"/>
    </row>
    <row r="87" spans="2:66" ht="15" customHeight="1" thickTop="1">
      <c r="B87" s="209" t="s">
        <v>56</v>
      </c>
      <c r="C87" s="210"/>
      <c r="D87" s="210"/>
      <c r="E87" s="210"/>
      <c r="F87" s="210"/>
      <c r="G87" s="210"/>
      <c r="H87" s="210"/>
      <c r="I87" s="210"/>
      <c r="J87" s="210"/>
      <c r="K87" s="210"/>
      <c r="L87" s="211"/>
      <c r="M87" s="194">
        <v>23</v>
      </c>
      <c r="N87" s="219"/>
      <c r="O87" s="219"/>
      <c r="P87" s="195"/>
      <c r="Q87" s="194">
        <v>23</v>
      </c>
      <c r="R87" s="219"/>
      <c r="S87" s="219"/>
      <c r="T87" s="195"/>
      <c r="U87" s="194">
        <v>23</v>
      </c>
      <c r="V87" s="219"/>
      <c r="W87" s="219"/>
      <c r="X87" s="195"/>
      <c r="Y87" s="194">
        <v>23</v>
      </c>
      <c r="Z87" s="219"/>
      <c r="AA87" s="219"/>
      <c r="AB87" s="195"/>
      <c r="AC87" s="332" t="s">
        <v>129</v>
      </c>
      <c r="AD87" s="333"/>
      <c r="AE87" s="333"/>
      <c r="AF87" s="334"/>
      <c r="AG87" s="323" t="s">
        <v>249</v>
      </c>
      <c r="AH87" s="324"/>
      <c r="AI87" s="324"/>
      <c r="AJ87" s="324"/>
      <c r="AK87" s="324"/>
      <c r="AL87" s="324"/>
      <c r="AM87" s="324"/>
      <c r="AN87" s="324"/>
      <c r="AO87" s="325"/>
      <c r="AP87" s="269" t="s">
        <v>52</v>
      </c>
      <c r="AQ87" s="275"/>
      <c r="AR87" s="275"/>
      <c r="AS87" s="270"/>
      <c r="AT87" s="200">
        <f>'21.02'!AT87+AY87</f>
        <v>82</v>
      </c>
      <c r="AU87" s="206"/>
      <c r="AV87" s="201"/>
      <c r="AW87" s="188">
        <f>'21.02'!BG87</f>
        <v>82</v>
      </c>
      <c r="AX87" s="189"/>
      <c r="AY87" s="188"/>
      <c r="AZ87" s="189"/>
      <c r="BA87" s="200"/>
      <c r="BB87" s="201"/>
      <c r="BC87" s="269">
        <f>'21.02'!BC87+BA87</f>
        <v>0</v>
      </c>
      <c r="BD87" s="270"/>
      <c r="BE87" s="200">
        <f>'21.02'!BE87+BA87</f>
        <v>0</v>
      </c>
      <c r="BF87" s="201"/>
      <c r="BG87" s="200">
        <f>AT87-BE87</f>
        <v>82</v>
      </c>
      <c r="BH87" s="206"/>
      <c r="BI87" s="201"/>
      <c r="BJ87" s="254">
        <f>((LEFT(AP87,FIND(" ",AP87)-1)*BC87)/$S$279)</f>
        <v>0</v>
      </c>
      <c r="BK87" s="255"/>
      <c r="BL87" s="256"/>
      <c r="BM87" s="1"/>
      <c r="BN87" s="2"/>
    </row>
    <row r="88" spans="2:66" ht="15" customHeight="1">
      <c r="B88" s="212"/>
      <c r="C88" s="213"/>
      <c r="D88" s="213"/>
      <c r="E88" s="213"/>
      <c r="F88" s="213"/>
      <c r="G88" s="213"/>
      <c r="H88" s="213"/>
      <c r="I88" s="213"/>
      <c r="J88" s="213"/>
      <c r="K88" s="213"/>
      <c r="L88" s="214"/>
      <c r="M88" s="196"/>
      <c r="N88" s="220"/>
      <c r="O88" s="220"/>
      <c r="P88" s="197"/>
      <c r="Q88" s="196"/>
      <c r="R88" s="220"/>
      <c r="S88" s="220"/>
      <c r="T88" s="197"/>
      <c r="U88" s="196"/>
      <c r="V88" s="220"/>
      <c r="W88" s="220"/>
      <c r="X88" s="197"/>
      <c r="Y88" s="196"/>
      <c r="Z88" s="220"/>
      <c r="AA88" s="220"/>
      <c r="AB88" s="197"/>
      <c r="AC88" s="335"/>
      <c r="AD88" s="336"/>
      <c r="AE88" s="336"/>
      <c r="AF88" s="337"/>
      <c r="AG88" s="326"/>
      <c r="AH88" s="327"/>
      <c r="AI88" s="327"/>
      <c r="AJ88" s="327"/>
      <c r="AK88" s="327"/>
      <c r="AL88" s="327"/>
      <c r="AM88" s="327"/>
      <c r="AN88" s="327"/>
      <c r="AO88" s="328"/>
      <c r="AP88" s="271"/>
      <c r="AQ88" s="276"/>
      <c r="AR88" s="276"/>
      <c r="AS88" s="272"/>
      <c r="AT88" s="202"/>
      <c r="AU88" s="207"/>
      <c r="AV88" s="203"/>
      <c r="AW88" s="190"/>
      <c r="AX88" s="191"/>
      <c r="AY88" s="190"/>
      <c r="AZ88" s="191"/>
      <c r="BA88" s="202"/>
      <c r="BB88" s="203"/>
      <c r="BC88" s="271"/>
      <c r="BD88" s="272"/>
      <c r="BE88" s="202"/>
      <c r="BF88" s="203"/>
      <c r="BG88" s="202"/>
      <c r="BH88" s="207"/>
      <c r="BI88" s="203"/>
      <c r="BJ88" s="257"/>
      <c r="BK88" s="258"/>
      <c r="BL88" s="259"/>
      <c r="BM88" s="1"/>
      <c r="BN88" s="2"/>
    </row>
    <row r="89" spans="2:66" ht="15" customHeight="1" thickBot="1">
      <c r="B89" s="215"/>
      <c r="C89" s="216"/>
      <c r="D89" s="216"/>
      <c r="E89" s="216"/>
      <c r="F89" s="216"/>
      <c r="G89" s="216"/>
      <c r="H89" s="216"/>
      <c r="I89" s="216"/>
      <c r="J89" s="216"/>
      <c r="K89" s="216"/>
      <c r="L89" s="217"/>
      <c r="M89" s="198"/>
      <c r="N89" s="221"/>
      <c r="O89" s="221"/>
      <c r="P89" s="199"/>
      <c r="Q89" s="198"/>
      <c r="R89" s="221"/>
      <c r="S89" s="221"/>
      <c r="T89" s="199"/>
      <c r="U89" s="198"/>
      <c r="V89" s="221"/>
      <c r="W89" s="221"/>
      <c r="X89" s="199"/>
      <c r="Y89" s="198"/>
      <c r="Z89" s="221"/>
      <c r="AA89" s="221"/>
      <c r="AB89" s="199"/>
      <c r="AC89" s="338"/>
      <c r="AD89" s="339"/>
      <c r="AE89" s="339"/>
      <c r="AF89" s="340"/>
      <c r="AG89" s="329"/>
      <c r="AH89" s="330"/>
      <c r="AI89" s="330"/>
      <c r="AJ89" s="330"/>
      <c r="AK89" s="330"/>
      <c r="AL89" s="330"/>
      <c r="AM89" s="330"/>
      <c r="AN89" s="330"/>
      <c r="AO89" s="331"/>
      <c r="AP89" s="273"/>
      <c r="AQ89" s="277"/>
      <c r="AR89" s="277"/>
      <c r="AS89" s="274"/>
      <c r="AT89" s="204"/>
      <c r="AU89" s="208"/>
      <c r="AV89" s="205"/>
      <c r="AW89" s="192"/>
      <c r="AX89" s="193"/>
      <c r="AY89" s="192"/>
      <c r="AZ89" s="193"/>
      <c r="BA89" s="204"/>
      <c r="BB89" s="205"/>
      <c r="BC89" s="273"/>
      <c r="BD89" s="274"/>
      <c r="BE89" s="204"/>
      <c r="BF89" s="205"/>
      <c r="BG89" s="204"/>
      <c r="BH89" s="208"/>
      <c r="BI89" s="205"/>
      <c r="BJ89" s="260"/>
      <c r="BK89" s="261"/>
      <c r="BL89" s="262"/>
      <c r="BM89" s="1"/>
      <c r="BN89" s="2"/>
    </row>
    <row r="90" spans="2:66" ht="15" customHeight="1" thickTop="1">
      <c r="B90" s="209" t="s">
        <v>57</v>
      </c>
      <c r="C90" s="210"/>
      <c r="D90" s="210"/>
      <c r="E90" s="210"/>
      <c r="F90" s="210"/>
      <c r="G90" s="210"/>
      <c r="H90" s="210"/>
      <c r="I90" s="210"/>
      <c r="J90" s="210"/>
      <c r="K90" s="210"/>
      <c r="L90" s="211"/>
      <c r="M90" s="194">
        <v>16</v>
      </c>
      <c r="N90" s="219"/>
      <c r="O90" s="219"/>
      <c r="P90" s="195"/>
      <c r="Q90" s="194">
        <v>16</v>
      </c>
      <c r="R90" s="219"/>
      <c r="S90" s="219"/>
      <c r="T90" s="195"/>
      <c r="U90" s="194">
        <v>16</v>
      </c>
      <c r="V90" s="219"/>
      <c r="W90" s="219"/>
      <c r="X90" s="195"/>
      <c r="Y90" s="194">
        <v>16</v>
      </c>
      <c r="Z90" s="219"/>
      <c r="AA90" s="219"/>
      <c r="AB90" s="195"/>
      <c r="AC90" s="188" t="s">
        <v>129</v>
      </c>
      <c r="AD90" s="241"/>
      <c r="AE90" s="241"/>
      <c r="AF90" s="189"/>
      <c r="AG90" s="323" t="s">
        <v>248</v>
      </c>
      <c r="AH90" s="324"/>
      <c r="AI90" s="324"/>
      <c r="AJ90" s="324"/>
      <c r="AK90" s="324"/>
      <c r="AL90" s="324"/>
      <c r="AM90" s="324"/>
      <c r="AN90" s="324"/>
      <c r="AO90" s="325"/>
      <c r="AP90" s="188" t="s">
        <v>52</v>
      </c>
      <c r="AQ90" s="241"/>
      <c r="AR90" s="241"/>
      <c r="AS90" s="189"/>
      <c r="AT90" s="200">
        <f>'21.02'!AT90+AY90</f>
        <v>34</v>
      </c>
      <c r="AU90" s="206"/>
      <c r="AV90" s="201"/>
      <c r="AW90" s="188">
        <f>'21.02'!BG90</f>
        <v>13</v>
      </c>
      <c r="AX90" s="189"/>
      <c r="AY90" s="188"/>
      <c r="AZ90" s="189"/>
      <c r="BA90" s="637"/>
      <c r="BB90" s="638"/>
      <c r="BC90" s="269">
        <f>'21.02'!BC90+BA90</f>
        <v>21</v>
      </c>
      <c r="BD90" s="270"/>
      <c r="BE90" s="200">
        <f>'21.02'!BE90+BA90</f>
        <v>21</v>
      </c>
      <c r="BF90" s="201"/>
      <c r="BG90" s="200">
        <f>AT90-BE90</f>
        <v>13</v>
      </c>
      <c r="BH90" s="206"/>
      <c r="BI90" s="201"/>
      <c r="BJ90" s="254">
        <f>((LEFT(AP90,FIND(" ",AP90)-1)*BC90)/$S$279)</f>
        <v>4.0384615384615383</v>
      </c>
      <c r="BK90" s="255"/>
      <c r="BL90" s="256"/>
      <c r="BM90" s="1"/>
      <c r="BN90" s="2"/>
    </row>
    <row r="91" spans="2:66" ht="15" customHeight="1">
      <c r="B91" s="212"/>
      <c r="C91" s="213"/>
      <c r="D91" s="213"/>
      <c r="E91" s="213"/>
      <c r="F91" s="213"/>
      <c r="G91" s="213"/>
      <c r="H91" s="213"/>
      <c r="I91" s="213"/>
      <c r="J91" s="213"/>
      <c r="K91" s="213"/>
      <c r="L91" s="214"/>
      <c r="M91" s="196"/>
      <c r="N91" s="220"/>
      <c r="O91" s="220"/>
      <c r="P91" s="197"/>
      <c r="Q91" s="196"/>
      <c r="R91" s="220"/>
      <c r="S91" s="220"/>
      <c r="T91" s="197"/>
      <c r="U91" s="196"/>
      <c r="V91" s="220"/>
      <c r="W91" s="220"/>
      <c r="X91" s="197"/>
      <c r="Y91" s="196"/>
      <c r="Z91" s="220"/>
      <c r="AA91" s="220"/>
      <c r="AB91" s="197"/>
      <c r="AC91" s="190"/>
      <c r="AD91" s="242"/>
      <c r="AE91" s="242"/>
      <c r="AF91" s="191"/>
      <c r="AG91" s="326"/>
      <c r="AH91" s="327"/>
      <c r="AI91" s="327"/>
      <c r="AJ91" s="327"/>
      <c r="AK91" s="327"/>
      <c r="AL91" s="327"/>
      <c r="AM91" s="327"/>
      <c r="AN91" s="327"/>
      <c r="AO91" s="328"/>
      <c r="AP91" s="190"/>
      <c r="AQ91" s="242"/>
      <c r="AR91" s="242"/>
      <c r="AS91" s="191"/>
      <c r="AT91" s="202"/>
      <c r="AU91" s="207"/>
      <c r="AV91" s="203"/>
      <c r="AW91" s="190"/>
      <c r="AX91" s="191"/>
      <c r="AY91" s="190"/>
      <c r="AZ91" s="191"/>
      <c r="BA91" s="639"/>
      <c r="BB91" s="640"/>
      <c r="BC91" s="271"/>
      <c r="BD91" s="272"/>
      <c r="BE91" s="202"/>
      <c r="BF91" s="203"/>
      <c r="BG91" s="202"/>
      <c r="BH91" s="207"/>
      <c r="BI91" s="203"/>
      <c r="BJ91" s="257"/>
      <c r="BK91" s="258"/>
      <c r="BL91" s="259"/>
      <c r="BM91" s="1"/>
      <c r="BN91" s="2"/>
    </row>
    <row r="92" spans="2:66" ht="15" customHeight="1" thickBot="1">
      <c r="B92" s="215"/>
      <c r="C92" s="216"/>
      <c r="D92" s="216"/>
      <c r="E92" s="216"/>
      <c r="F92" s="216"/>
      <c r="G92" s="216"/>
      <c r="H92" s="216"/>
      <c r="I92" s="216"/>
      <c r="J92" s="216"/>
      <c r="K92" s="216"/>
      <c r="L92" s="217"/>
      <c r="M92" s="198"/>
      <c r="N92" s="221"/>
      <c r="O92" s="221"/>
      <c r="P92" s="199"/>
      <c r="Q92" s="198"/>
      <c r="R92" s="221"/>
      <c r="S92" s="221"/>
      <c r="T92" s="199"/>
      <c r="U92" s="198"/>
      <c r="V92" s="221"/>
      <c r="W92" s="221"/>
      <c r="X92" s="199"/>
      <c r="Y92" s="198"/>
      <c r="Z92" s="221"/>
      <c r="AA92" s="221"/>
      <c r="AB92" s="199"/>
      <c r="AC92" s="192"/>
      <c r="AD92" s="243"/>
      <c r="AE92" s="243"/>
      <c r="AF92" s="193"/>
      <c r="AG92" s="329"/>
      <c r="AH92" s="330"/>
      <c r="AI92" s="330"/>
      <c r="AJ92" s="330"/>
      <c r="AK92" s="330"/>
      <c r="AL92" s="330"/>
      <c r="AM92" s="330"/>
      <c r="AN92" s="330"/>
      <c r="AO92" s="331"/>
      <c r="AP92" s="192"/>
      <c r="AQ92" s="243"/>
      <c r="AR92" s="243"/>
      <c r="AS92" s="193"/>
      <c r="AT92" s="204"/>
      <c r="AU92" s="208"/>
      <c r="AV92" s="205"/>
      <c r="AW92" s="192"/>
      <c r="AX92" s="193"/>
      <c r="AY92" s="192"/>
      <c r="AZ92" s="193"/>
      <c r="BA92" s="641"/>
      <c r="BB92" s="642"/>
      <c r="BC92" s="273"/>
      <c r="BD92" s="274"/>
      <c r="BE92" s="204"/>
      <c r="BF92" s="205"/>
      <c r="BG92" s="204"/>
      <c r="BH92" s="208"/>
      <c r="BI92" s="205"/>
      <c r="BJ92" s="260"/>
      <c r="BK92" s="261"/>
      <c r="BL92" s="262"/>
      <c r="BM92" s="1"/>
      <c r="BN92" s="2"/>
    </row>
    <row r="93" spans="2:66" ht="15" customHeight="1" thickTop="1">
      <c r="B93" s="209" t="s">
        <v>58</v>
      </c>
      <c r="C93" s="210"/>
      <c r="D93" s="210"/>
      <c r="E93" s="210"/>
      <c r="F93" s="210"/>
      <c r="G93" s="210"/>
      <c r="H93" s="210"/>
      <c r="I93" s="210"/>
      <c r="J93" s="210"/>
      <c r="K93" s="210"/>
      <c r="L93" s="211"/>
      <c r="M93" s="194">
        <v>8</v>
      </c>
      <c r="N93" s="219"/>
      <c r="O93" s="219"/>
      <c r="P93" s="195"/>
      <c r="Q93" s="194">
        <v>8</v>
      </c>
      <c r="R93" s="219"/>
      <c r="S93" s="219"/>
      <c r="T93" s="195"/>
      <c r="U93" s="194">
        <v>8</v>
      </c>
      <c r="V93" s="219"/>
      <c r="W93" s="219"/>
      <c r="X93" s="195"/>
      <c r="Y93" s="194">
        <v>8</v>
      </c>
      <c r="Z93" s="219"/>
      <c r="AA93" s="219"/>
      <c r="AB93" s="195"/>
      <c r="AC93" s="188" t="s">
        <v>129</v>
      </c>
      <c r="AD93" s="241"/>
      <c r="AE93" s="241"/>
      <c r="AF93" s="189"/>
      <c r="AG93" s="323" t="s">
        <v>247</v>
      </c>
      <c r="AH93" s="324"/>
      <c r="AI93" s="324"/>
      <c r="AJ93" s="324"/>
      <c r="AK93" s="324"/>
      <c r="AL93" s="324"/>
      <c r="AM93" s="324"/>
      <c r="AN93" s="324"/>
      <c r="AO93" s="325"/>
      <c r="AP93" s="269" t="s">
        <v>52</v>
      </c>
      <c r="AQ93" s="275"/>
      <c r="AR93" s="275"/>
      <c r="AS93" s="270"/>
      <c r="AT93" s="200">
        <f>'21.02'!AT93+AY93</f>
        <v>52</v>
      </c>
      <c r="AU93" s="206"/>
      <c r="AV93" s="201"/>
      <c r="AW93" s="188">
        <f>'21.02'!BG93</f>
        <v>46</v>
      </c>
      <c r="AX93" s="189"/>
      <c r="AY93" s="188"/>
      <c r="AZ93" s="189"/>
      <c r="BA93" s="200"/>
      <c r="BB93" s="201"/>
      <c r="BC93" s="269">
        <f>'21.02'!BC93+BA93</f>
        <v>6</v>
      </c>
      <c r="BD93" s="270"/>
      <c r="BE93" s="200">
        <f>'21.02'!BE93+BA93</f>
        <v>6</v>
      </c>
      <c r="BF93" s="201"/>
      <c r="BG93" s="200">
        <f>AT93-BE93</f>
        <v>46</v>
      </c>
      <c r="BH93" s="206"/>
      <c r="BI93" s="201"/>
      <c r="BJ93" s="254">
        <f>((LEFT(AP93,FIND(" ",AP93)-1)*BC93)/$S$279)</f>
        <v>1.1538461538461537</v>
      </c>
      <c r="BK93" s="255"/>
      <c r="BL93" s="256"/>
      <c r="BM93" s="1"/>
      <c r="BN93" s="2"/>
    </row>
    <row r="94" spans="2:66" ht="15" customHeight="1">
      <c r="B94" s="212"/>
      <c r="C94" s="213"/>
      <c r="D94" s="213"/>
      <c r="E94" s="213"/>
      <c r="F94" s="213"/>
      <c r="G94" s="213"/>
      <c r="H94" s="213"/>
      <c r="I94" s="213"/>
      <c r="J94" s="213"/>
      <c r="K94" s="213"/>
      <c r="L94" s="214"/>
      <c r="M94" s="196"/>
      <c r="N94" s="220"/>
      <c r="O94" s="220"/>
      <c r="P94" s="197"/>
      <c r="Q94" s="196"/>
      <c r="R94" s="220"/>
      <c r="S94" s="220"/>
      <c r="T94" s="197"/>
      <c r="U94" s="196"/>
      <c r="V94" s="220"/>
      <c r="W94" s="220"/>
      <c r="X94" s="197"/>
      <c r="Y94" s="196"/>
      <c r="Z94" s="220"/>
      <c r="AA94" s="220"/>
      <c r="AB94" s="197"/>
      <c r="AC94" s="190"/>
      <c r="AD94" s="242"/>
      <c r="AE94" s="242"/>
      <c r="AF94" s="191"/>
      <c r="AG94" s="326"/>
      <c r="AH94" s="327"/>
      <c r="AI94" s="327"/>
      <c r="AJ94" s="327"/>
      <c r="AK94" s="327"/>
      <c r="AL94" s="327"/>
      <c r="AM94" s="327"/>
      <c r="AN94" s="327"/>
      <c r="AO94" s="328"/>
      <c r="AP94" s="271"/>
      <c r="AQ94" s="276"/>
      <c r="AR94" s="276"/>
      <c r="AS94" s="272"/>
      <c r="AT94" s="202"/>
      <c r="AU94" s="207"/>
      <c r="AV94" s="203"/>
      <c r="AW94" s="190"/>
      <c r="AX94" s="191"/>
      <c r="AY94" s="190"/>
      <c r="AZ94" s="191"/>
      <c r="BA94" s="202"/>
      <c r="BB94" s="203"/>
      <c r="BC94" s="271"/>
      <c r="BD94" s="272"/>
      <c r="BE94" s="202"/>
      <c r="BF94" s="203"/>
      <c r="BG94" s="202"/>
      <c r="BH94" s="207"/>
      <c r="BI94" s="203"/>
      <c r="BJ94" s="257"/>
      <c r="BK94" s="258"/>
      <c r="BL94" s="259"/>
      <c r="BM94" s="1"/>
      <c r="BN94" s="2"/>
    </row>
    <row r="95" spans="2:66" ht="15" customHeight="1" thickBot="1">
      <c r="B95" s="215"/>
      <c r="C95" s="216"/>
      <c r="D95" s="216"/>
      <c r="E95" s="216"/>
      <c r="F95" s="216"/>
      <c r="G95" s="216"/>
      <c r="H95" s="216"/>
      <c r="I95" s="216"/>
      <c r="J95" s="216"/>
      <c r="K95" s="216"/>
      <c r="L95" s="217"/>
      <c r="M95" s="198"/>
      <c r="N95" s="221"/>
      <c r="O95" s="221"/>
      <c r="P95" s="199"/>
      <c r="Q95" s="198"/>
      <c r="R95" s="221"/>
      <c r="S95" s="221"/>
      <c r="T95" s="199"/>
      <c r="U95" s="198"/>
      <c r="V95" s="221"/>
      <c r="W95" s="221"/>
      <c r="X95" s="199"/>
      <c r="Y95" s="198"/>
      <c r="Z95" s="221"/>
      <c r="AA95" s="221"/>
      <c r="AB95" s="199"/>
      <c r="AC95" s="192"/>
      <c r="AD95" s="243"/>
      <c r="AE95" s="243"/>
      <c r="AF95" s="193"/>
      <c r="AG95" s="329"/>
      <c r="AH95" s="330"/>
      <c r="AI95" s="330"/>
      <c r="AJ95" s="330"/>
      <c r="AK95" s="330"/>
      <c r="AL95" s="330"/>
      <c r="AM95" s="330"/>
      <c r="AN95" s="330"/>
      <c r="AO95" s="331"/>
      <c r="AP95" s="273"/>
      <c r="AQ95" s="277"/>
      <c r="AR95" s="277"/>
      <c r="AS95" s="274"/>
      <c r="AT95" s="204"/>
      <c r="AU95" s="208"/>
      <c r="AV95" s="205"/>
      <c r="AW95" s="192"/>
      <c r="AX95" s="193"/>
      <c r="AY95" s="192"/>
      <c r="AZ95" s="193"/>
      <c r="BA95" s="204"/>
      <c r="BB95" s="205"/>
      <c r="BC95" s="273"/>
      <c r="BD95" s="274"/>
      <c r="BE95" s="204"/>
      <c r="BF95" s="205"/>
      <c r="BG95" s="204"/>
      <c r="BH95" s="208"/>
      <c r="BI95" s="205"/>
      <c r="BJ95" s="260"/>
      <c r="BK95" s="261"/>
      <c r="BL95" s="262"/>
      <c r="BM95" s="1"/>
      <c r="BN95" s="2"/>
    </row>
    <row r="96" spans="2:66" ht="15" customHeight="1" thickTop="1">
      <c r="B96" s="209" t="s">
        <v>59</v>
      </c>
      <c r="C96" s="210"/>
      <c r="D96" s="210"/>
      <c r="E96" s="210"/>
      <c r="F96" s="210"/>
      <c r="G96" s="210"/>
      <c r="H96" s="210"/>
      <c r="I96" s="210"/>
      <c r="J96" s="210"/>
      <c r="K96" s="210"/>
      <c r="L96" s="211"/>
      <c r="M96" s="194">
        <v>7</v>
      </c>
      <c r="N96" s="219"/>
      <c r="O96" s="219"/>
      <c r="P96" s="195"/>
      <c r="Q96" s="194">
        <v>7</v>
      </c>
      <c r="R96" s="219"/>
      <c r="S96" s="219"/>
      <c r="T96" s="195"/>
      <c r="U96" s="194">
        <v>7</v>
      </c>
      <c r="V96" s="219"/>
      <c r="W96" s="219"/>
      <c r="X96" s="195"/>
      <c r="Y96" s="194">
        <v>7</v>
      </c>
      <c r="Z96" s="219"/>
      <c r="AA96" s="219"/>
      <c r="AB96" s="195"/>
      <c r="AC96" s="188" t="s">
        <v>129</v>
      </c>
      <c r="AD96" s="241"/>
      <c r="AE96" s="241"/>
      <c r="AF96" s="189"/>
      <c r="AG96" s="323" t="s">
        <v>246</v>
      </c>
      <c r="AH96" s="324"/>
      <c r="AI96" s="324"/>
      <c r="AJ96" s="324"/>
      <c r="AK96" s="324"/>
      <c r="AL96" s="324"/>
      <c r="AM96" s="324"/>
      <c r="AN96" s="324"/>
      <c r="AO96" s="325"/>
      <c r="AP96" s="269" t="s">
        <v>142</v>
      </c>
      <c r="AQ96" s="275"/>
      <c r="AR96" s="275"/>
      <c r="AS96" s="270"/>
      <c r="AT96" s="200">
        <f>'21.02'!AT96+AY96</f>
        <v>65</v>
      </c>
      <c r="AU96" s="206"/>
      <c r="AV96" s="201"/>
      <c r="AW96" s="188">
        <f>'21.02'!BG96</f>
        <v>65</v>
      </c>
      <c r="AX96" s="189"/>
      <c r="AY96" s="188"/>
      <c r="AZ96" s="189"/>
      <c r="BA96" s="200"/>
      <c r="BB96" s="201"/>
      <c r="BC96" s="269">
        <f>'21.02'!BC96+BA96</f>
        <v>0</v>
      </c>
      <c r="BD96" s="270"/>
      <c r="BE96" s="200">
        <f>'21.02'!BE96+BA96</f>
        <v>0</v>
      </c>
      <c r="BF96" s="201"/>
      <c r="BG96" s="200">
        <f>AT96-BE96</f>
        <v>65</v>
      </c>
      <c r="BH96" s="206"/>
      <c r="BI96" s="201"/>
      <c r="BJ96" s="254">
        <f>((LEFT(AP96,FIND(" ",AP96)-1)*BC96)/$S$279)</f>
        <v>0</v>
      </c>
      <c r="BK96" s="255"/>
      <c r="BL96" s="256"/>
      <c r="BM96" s="1"/>
      <c r="BN96" s="2"/>
    </row>
    <row r="97" spans="2:66" ht="15" customHeight="1">
      <c r="B97" s="212"/>
      <c r="C97" s="213"/>
      <c r="D97" s="213"/>
      <c r="E97" s="213"/>
      <c r="F97" s="213"/>
      <c r="G97" s="213"/>
      <c r="H97" s="213"/>
      <c r="I97" s="213"/>
      <c r="J97" s="213"/>
      <c r="K97" s="213"/>
      <c r="L97" s="214"/>
      <c r="M97" s="196"/>
      <c r="N97" s="220"/>
      <c r="O97" s="220"/>
      <c r="P97" s="197"/>
      <c r="Q97" s="196"/>
      <c r="R97" s="220"/>
      <c r="S97" s="220"/>
      <c r="T97" s="197"/>
      <c r="U97" s="196"/>
      <c r="V97" s="220"/>
      <c r="W97" s="220"/>
      <c r="X97" s="197"/>
      <c r="Y97" s="196"/>
      <c r="Z97" s="220"/>
      <c r="AA97" s="220"/>
      <c r="AB97" s="197"/>
      <c r="AC97" s="190"/>
      <c r="AD97" s="242"/>
      <c r="AE97" s="242"/>
      <c r="AF97" s="191"/>
      <c r="AG97" s="326"/>
      <c r="AH97" s="327"/>
      <c r="AI97" s="327"/>
      <c r="AJ97" s="327"/>
      <c r="AK97" s="327"/>
      <c r="AL97" s="327"/>
      <c r="AM97" s="327"/>
      <c r="AN97" s="327"/>
      <c r="AO97" s="328"/>
      <c r="AP97" s="271"/>
      <c r="AQ97" s="276"/>
      <c r="AR97" s="276"/>
      <c r="AS97" s="272"/>
      <c r="AT97" s="202"/>
      <c r="AU97" s="207"/>
      <c r="AV97" s="203"/>
      <c r="AW97" s="190"/>
      <c r="AX97" s="191"/>
      <c r="AY97" s="190"/>
      <c r="AZ97" s="191"/>
      <c r="BA97" s="202"/>
      <c r="BB97" s="203"/>
      <c r="BC97" s="271"/>
      <c r="BD97" s="272"/>
      <c r="BE97" s="202"/>
      <c r="BF97" s="203"/>
      <c r="BG97" s="202"/>
      <c r="BH97" s="207"/>
      <c r="BI97" s="203"/>
      <c r="BJ97" s="257"/>
      <c r="BK97" s="258"/>
      <c r="BL97" s="259"/>
      <c r="BM97" s="1"/>
      <c r="BN97" s="2"/>
    </row>
    <row r="98" spans="2:66" ht="15" customHeight="1" thickBot="1">
      <c r="B98" s="215"/>
      <c r="C98" s="216"/>
      <c r="D98" s="216"/>
      <c r="E98" s="216"/>
      <c r="F98" s="216"/>
      <c r="G98" s="216"/>
      <c r="H98" s="216"/>
      <c r="I98" s="216"/>
      <c r="J98" s="216"/>
      <c r="K98" s="216"/>
      <c r="L98" s="217"/>
      <c r="M98" s="198"/>
      <c r="N98" s="221"/>
      <c r="O98" s="221"/>
      <c r="P98" s="199"/>
      <c r="Q98" s="198"/>
      <c r="R98" s="221"/>
      <c r="S98" s="221"/>
      <c r="T98" s="199"/>
      <c r="U98" s="198"/>
      <c r="V98" s="221"/>
      <c r="W98" s="221"/>
      <c r="X98" s="199"/>
      <c r="Y98" s="198"/>
      <c r="Z98" s="221"/>
      <c r="AA98" s="221"/>
      <c r="AB98" s="199"/>
      <c r="AC98" s="192"/>
      <c r="AD98" s="243"/>
      <c r="AE98" s="243"/>
      <c r="AF98" s="193"/>
      <c r="AG98" s="329"/>
      <c r="AH98" s="330"/>
      <c r="AI98" s="330"/>
      <c r="AJ98" s="330"/>
      <c r="AK98" s="330"/>
      <c r="AL98" s="330"/>
      <c r="AM98" s="330"/>
      <c r="AN98" s="330"/>
      <c r="AO98" s="331"/>
      <c r="AP98" s="273"/>
      <c r="AQ98" s="277"/>
      <c r="AR98" s="277"/>
      <c r="AS98" s="274"/>
      <c r="AT98" s="204"/>
      <c r="AU98" s="208"/>
      <c r="AV98" s="205"/>
      <c r="AW98" s="192"/>
      <c r="AX98" s="193"/>
      <c r="AY98" s="192"/>
      <c r="AZ98" s="193"/>
      <c r="BA98" s="204"/>
      <c r="BB98" s="205"/>
      <c r="BC98" s="273"/>
      <c r="BD98" s="274"/>
      <c r="BE98" s="204"/>
      <c r="BF98" s="205"/>
      <c r="BG98" s="204"/>
      <c r="BH98" s="208"/>
      <c r="BI98" s="205"/>
      <c r="BJ98" s="260"/>
      <c r="BK98" s="261"/>
      <c r="BL98" s="262"/>
      <c r="BM98" s="1"/>
      <c r="BN98" s="2"/>
    </row>
    <row r="99" spans="2:66" ht="15" customHeight="1" thickTop="1">
      <c r="B99" s="209" t="s">
        <v>245</v>
      </c>
      <c r="C99" s="210"/>
      <c r="D99" s="210"/>
      <c r="E99" s="210"/>
      <c r="F99" s="210"/>
      <c r="G99" s="210"/>
      <c r="H99" s="210"/>
      <c r="I99" s="210"/>
      <c r="J99" s="210"/>
      <c r="K99" s="210"/>
      <c r="L99" s="211"/>
      <c r="M99" s="194">
        <v>15</v>
      </c>
      <c r="N99" s="219"/>
      <c r="O99" s="219"/>
      <c r="P99" s="195"/>
      <c r="Q99" s="194">
        <v>15</v>
      </c>
      <c r="R99" s="219"/>
      <c r="S99" s="219"/>
      <c r="T99" s="195"/>
      <c r="U99" s="194">
        <v>15</v>
      </c>
      <c r="V99" s="219"/>
      <c r="W99" s="219"/>
      <c r="X99" s="195"/>
      <c r="Y99" s="194">
        <v>15</v>
      </c>
      <c r="Z99" s="219"/>
      <c r="AA99" s="219"/>
      <c r="AB99" s="195"/>
      <c r="AC99" s="296" t="s">
        <v>171</v>
      </c>
      <c r="AD99" s="297"/>
      <c r="AE99" s="297"/>
      <c r="AF99" s="298"/>
      <c r="AG99" s="323" t="s">
        <v>60</v>
      </c>
      <c r="AH99" s="324"/>
      <c r="AI99" s="324"/>
      <c r="AJ99" s="324"/>
      <c r="AK99" s="324"/>
      <c r="AL99" s="324"/>
      <c r="AM99" s="324"/>
      <c r="AN99" s="324"/>
      <c r="AO99" s="325"/>
      <c r="AP99" s="269" t="s">
        <v>128</v>
      </c>
      <c r="AQ99" s="275"/>
      <c r="AR99" s="275"/>
      <c r="AS99" s="270"/>
      <c r="AT99" s="200">
        <f>'21.02'!AT99+AY99</f>
        <v>2</v>
      </c>
      <c r="AU99" s="206"/>
      <c r="AV99" s="201"/>
      <c r="AW99" s="188">
        <f>'21.02'!BG99</f>
        <v>2</v>
      </c>
      <c r="AX99" s="189"/>
      <c r="AY99" s="188"/>
      <c r="AZ99" s="189"/>
      <c r="BA99" s="200"/>
      <c r="BB99" s="201"/>
      <c r="BC99" s="269">
        <f>'21.02'!BC99+BA99</f>
        <v>0</v>
      </c>
      <c r="BD99" s="270"/>
      <c r="BE99" s="200">
        <f>'21.02'!BE99+BA99</f>
        <v>0</v>
      </c>
      <c r="BF99" s="201"/>
      <c r="BG99" s="200">
        <f>AT99-BE99</f>
        <v>2</v>
      </c>
      <c r="BH99" s="206"/>
      <c r="BI99" s="201"/>
      <c r="BJ99" s="254">
        <f>((LEFT(AP99,FIND(" ",AP99)-1)*BC99)/$S$279)</f>
        <v>0</v>
      </c>
      <c r="BK99" s="255"/>
      <c r="BL99" s="256"/>
      <c r="BM99" s="1"/>
      <c r="BN99" s="2"/>
    </row>
    <row r="100" spans="2:66" ht="15" customHeight="1">
      <c r="B100" s="212"/>
      <c r="C100" s="213"/>
      <c r="D100" s="213"/>
      <c r="E100" s="213"/>
      <c r="F100" s="213"/>
      <c r="G100" s="213"/>
      <c r="H100" s="213"/>
      <c r="I100" s="213"/>
      <c r="J100" s="213"/>
      <c r="K100" s="213"/>
      <c r="L100" s="214"/>
      <c r="M100" s="196"/>
      <c r="N100" s="220"/>
      <c r="O100" s="220"/>
      <c r="P100" s="197"/>
      <c r="Q100" s="196"/>
      <c r="R100" s="220"/>
      <c r="S100" s="220"/>
      <c r="T100" s="197"/>
      <c r="U100" s="196"/>
      <c r="V100" s="220"/>
      <c r="W100" s="220"/>
      <c r="X100" s="197"/>
      <c r="Y100" s="196"/>
      <c r="Z100" s="220"/>
      <c r="AA100" s="220"/>
      <c r="AB100" s="197"/>
      <c r="AC100" s="299"/>
      <c r="AD100" s="300"/>
      <c r="AE100" s="300"/>
      <c r="AF100" s="301"/>
      <c r="AG100" s="326"/>
      <c r="AH100" s="327"/>
      <c r="AI100" s="327"/>
      <c r="AJ100" s="327"/>
      <c r="AK100" s="327"/>
      <c r="AL100" s="327"/>
      <c r="AM100" s="327"/>
      <c r="AN100" s="327"/>
      <c r="AO100" s="328"/>
      <c r="AP100" s="271"/>
      <c r="AQ100" s="276"/>
      <c r="AR100" s="276"/>
      <c r="AS100" s="272"/>
      <c r="AT100" s="202"/>
      <c r="AU100" s="207"/>
      <c r="AV100" s="203"/>
      <c r="AW100" s="190"/>
      <c r="AX100" s="191"/>
      <c r="AY100" s="190"/>
      <c r="AZ100" s="191"/>
      <c r="BA100" s="202"/>
      <c r="BB100" s="203"/>
      <c r="BC100" s="271"/>
      <c r="BD100" s="272"/>
      <c r="BE100" s="202"/>
      <c r="BF100" s="203"/>
      <c r="BG100" s="202"/>
      <c r="BH100" s="207"/>
      <c r="BI100" s="203"/>
      <c r="BJ100" s="257"/>
      <c r="BK100" s="258"/>
      <c r="BL100" s="259"/>
      <c r="BM100" s="1"/>
      <c r="BN100" s="2"/>
    </row>
    <row r="101" spans="2:66" ht="15" customHeight="1" thickBot="1">
      <c r="B101" s="215"/>
      <c r="C101" s="216"/>
      <c r="D101" s="216"/>
      <c r="E101" s="216"/>
      <c r="F101" s="216"/>
      <c r="G101" s="216"/>
      <c r="H101" s="216"/>
      <c r="I101" s="216"/>
      <c r="J101" s="216"/>
      <c r="K101" s="216"/>
      <c r="L101" s="217"/>
      <c r="M101" s="198"/>
      <c r="N101" s="221"/>
      <c r="O101" s="221"/>
      <c r="P101" s="199"/>
      <c r="Q101" s="198"/>
      <c r="R101" s="221"/>
      <c r="S101" s="221"/>
      <c r="T101" s="199"/>
      <c r="U101" s="198"/>
      <c r="V101" s="221"/>
      <c r="W101" s="221"/>
      <c r="X101" s="199"/>
      <c r="Y101" s="198"/>
      <c r="Z101" s="221"/>
      <c r="AA101" s="221"/>
      <c r="AB101" s="199"/>
      <c r="AC101" s="302"/>
      <c r="AD101" s="303"/>
      <c r="AE101" s="303"/>
      <c r="AF101" s="304"/>
      <c r="AG101" s="329"/>
      <c r="AH101" s="330"/>
      <c r="AI101" s="330"/>
      <c r="AJ101" s="330"/>
      <c r="AK101" s="330"/>
      <c r="AL101" s="330"/>
      <c r="AM101" s="330"/>
      <c r="AN101" s="330"/>
      <c r="AO101" s="331"/>
      <c r="AP101" s="273"/>
      <c r="AQ101" s="277"/>
      <c r="AR101" s="277"/>
      <c r="AS101" s="274"/>
      <c r="AT101" s="204"/>
      <c r="AU101" s="208"/>
      <c r="AV101" s="205"/>
      <c r="AW101" s="192"/>
      <c r="AX101" s="193"/>
      <c r="AY101" s="192"/>
      <c r="AZ101" s="193"/>
      <c r="BA101" s="204"/>
      <c r="BB101" s="205"/>
      <c r="BC101" s="273"/>
      <c r="BD101" s="274"/>
      <c r="BE101" s="204"/>
      <c r="BF101" s="205"/>
      <c r="BG101" s="204"/>
      <c r="BH101" s="208"/>
      <c r="BI101" s="205"/>
      <c r="BJ101" s="260"/>
      <c r="BK101" s="261"/>
      <c r="BL101" s="262"/>
      <c r="BM101" s="1"/>
      <c r="BN101" s="2"/>
    </row>
    <row r="102" spans="2:66" ht="15" customHeight="1" thickTop="1">
      <c r="B102" s="209" t="s">
        <v>244</v>
      </c>
      <c r="C102" s="210"/>
      <c r="D102" s="210"/>
      <c r="E102" s="210"/>
      <c r="F102" s="210"/>
      <c r="G102" s="210"/>
      <c r="H102" s="210"/>
      <c r="I102" s="210"/>
      <c r="J102" s="210"/>
      <c r="K102" s="210"/>
      <c r="L102" s="211"/>
      <c r="M102" s="194">
        <v>15</v>
      </c>
      <c r="N102" s="219"/>
      <c r="O102" s="219"/>
      <c r="P102" s="195"/>
      <c r="Q102" s="194">
        <v>15</v>
      </c>
      <c r="R102" s="219"/>
      <c r="S102" s="219"/>
      <c r="T102" s="195"/>
      <c r="U102" s="194">
        <v>15</v>
      </c>
      <c r="V102" s="219"/>
      <c r="W102" s="219"/>
      <c r="X102" s="195"/>
      <c r="Y102" s="194">
        <v>15</v>
      </c>
      <c r="Z102" s="219"/>
      <c r="AA102" s="219"/>
      <c r="AB102" s="195"/>
      <c r="AC102" s="296" t="s">
        <v>171</v>
      </c>
      <c r="AD102" s="297"/>
      <c r="AE102" s="297"/>
      <c r="AF102" s="298"/>
      <c r="AG102" s="323" t="s">
        <v>243</v>
      </c>
      <c r="AH102" s="324"/>
      <c r="AI102" s="324"/>
      <c r="AJ102" s="324"/>
      <c r="AK102" s="324"/>
      <c r="AL102" s="324"/>
      <c r="AM102" s="324"/>
      <c r="AN102" s="324"/>
      <c r="AO102" s="325"/>
      <c r="AP102" s="269" t="s">
        <v>52</v>
      </c>
      <c r="AQ102" s="275"/>
      <c r="AR102" s="275"/>
      <c r="AS102" s="270"/>
      <c r="AT102" s="200">
        <f>'21.02'!AT102+AY102</f>
        <v>24</v>
      </c>
      <c r="AU102" s="206"/>
      <c r="AV102" s="201"/>
      <c r="AW102" s="188">
        <f>'21.02'!BG102</f>
        <v>9</v>
      </c>
      <c r="AX102" s="189"/>
      <c r="AY102" s="188"/>
      <c r="AZ102" s="189"/>
      <c r="BA102" s="200"/>
      <c r="BB102" s="201"/>
      <c r="BC102" s="269">
        <f>'21.02'!BC102+BA102</f>
        <v>10</v>
      </c>
      <c r="BD102" s="270"/>
      <c r="BE102" s="200">
        <f>'21.02'!BE102+BA102</f>
        <v>15</v>
      </c>
      <c r="BF102" s="201"/>
      <c r="BG102" s="200">
        <f>AT102-BE102</f>
        <v>9</v>
      </c>
      <c r="BH102" s="206"/>
      <c r="BI102" s="201"/>
      <c r="BJ102" s="254">
        <f>((LEFT(AP102,FIND(" ",AP102)-1)*BC102)/$S$279)</f>
        <v>1.9230769230769231</v>
      </c>
      <c r="BK102" s="255"/>
      <c r="BL102" s="256"/>
      <c r="BM102" s="1"/>
      <c r="BN102" s="2"/>
    </row>
    <row r="103" spans="2:66" ht="15" customHeight="1">
      <c r="B103" s="212"/>
      <c r="C103" s="213"/>
      <c r="D103" s="213"/>
      <c r="E103" s="213"/>
      <c r="F103" s="213"/>
      <c r="G103" s="213"/>
      <c r="H103" s="213"/>
      <c r="I103" s="213"/>
      <c r="J103" s="213"/>
      <c r="K103" s="213"/>
      <c r="L103" s="214"/>
      <c r="M103" s="196"/>
      <c r="N103" s="220"/>
      <c r="O103" s="220"/>
      <c r="P103" s="197"/>
      <c r="Q103" s="196"/>
      <c r="R103" s="220"/>
      <c r="S103" s="220"/>
      <c r="T103" s="197"/>
      <c r="U103" s="196"/>
      <c r="V103" s="220"/>
      <c r="W103" s="220"/>
      <c r="X103" s="197"/>
      <c r="Y103" s="196"/>
      <c r="Z103" s="220"/>
      <c r="AA103" s="220"/>
      <c r="AB103" s="197"/>
      <c r="AC103" s="299"/>
      <c r="AD103" s="300"/>
      <c r="AE103" s="300"/>
      <c r="AF103" s="301"/>
      <c r="AG103" s="326"/>
      <c r="AH103" s="327"/>
      <c r="AI103" s="327"/>
      <c r="AJ103" s="327"/>
      <c r="AK103" s="327"/>
      <c r="AL103" s="327"/>
      <c r="AM103" s="327"/>
      <c r="AN103" s="327"/>
      <c r="AO103" s="328"/>
      <c r="AP103" s="271"/>
      <c r="AQ103" s="276"/>
      <c r="AR103" s="276"/>
      <c r="AS103" s="272"/>
      <c r="AT103" s="202"/>
      <c r="AU103" s="207"/>
      <c r="AV103" s="203"/>
      <c r="AW103" s="190"/>
      <c r="AX103" s="191"/>
      <c r="AY103" s="190"/>
      <c r="AZ103" s="191"/>
      <c r="BA103" s="202"/>
      <c r="BB103" s="203"/>
      <c r="BC103" s="271"/>
      <c r="BD103" s="272"/>
      <c r="BE103" s="202"/>
      <c r="BF103" s="203"/>
      <c r="BG103" s="202"/>
      <c r="BH103" s="207"/>
      <c r="BI103" s="203"/>
      <c r="BJ103" s="257"/>
      <c r="BK103" s="258"/>
      <c r="BL103" s="259"/>
      <c r="BM103" s="1"/>
      <c r="BN103" s="2"/>
    </row>
    <row r="104" spans="2:66" ht="15" customHeight="1" thickBot="1">
      <c r="B104" s="215"/>
      <c r="C104" s="216"/>
      <c r="D104" s="216"/>
      <c r="E104" s="216"/>
      <c r="F104" s="216"/>
      <c r="G104" s="216"/>
      <c r="H104" s="216"/>
      <c r="I104" s="216"/>
      <c r="J104" s="216"/>
      <c r="K104" s="216"/>
      <c r="L104" s="217"/>
      <c r="M104" s="198"/>
      <c r="N104" s="221"/>
      <c r="O104" s="221"/>
      <c r="P104" s="199"/>
      <c r="Q104" s="198"/>
      <c r="R104" s="221"/>
      <c r="S104" s="221"/>
      <c r="T104" s="199"/>
      <c r="U104" s="198"/>
      <c r="V104" s="221"/>
      <c r="W104" s="221"/>
      <c r="X104" s="199"/>
      <c r="Y104" s="198"/>
      <c r="Z104" s="221"/>
      <c r="AA104" s="221"/>
      <c r="AB104" s="199"/>
      <c r="AC104" s="302"/>
      <c r="AD104" s="303"/>
      <c r="AE104" s="303"/>
      <c r="AF104" s="304"/>
      <c r="AG104" s="329"/>
      <c r="AH104" s="330"/>
      <c r="AI104" s="330"/>
      <c r="AJ104" s="330"/>
      <c r="AK104" s="330"/>
      <c r="AL104" s="330"/>
      <c r="AM104" s="330"/>
      <c r="AN104" s="330"/>
      <c r="AO104" s="331"/>
      <c r="AP104" s="273"/>
      <c r="AQ104" s="277"/>
      <c r="AR104" s="277"/>
      <c r="AS104" s="274"/>
      <c r="AT104" s="204"/>
      <c r="AU104" s="208"/>
      <c r="AV104" s="205"/>
      <c r="AW104" s="192"/>
      <c r="AX104" s="193"/>
      <c r="AY104" s="192"/>
      <c r="AZ104" s="193"/>
      <c r="BA104" s="204"/>
      <c r="BB104" s="205"/>
      <c r="BC104" s="273"/>
      <c r="BD104" s="274"/>
      <c r="BE104" s="204"/>
      <c r="BF104" s="205"/>
      <c r="BG104" s="204"/>
      <c r="BH104" s="208"/>
      <c r="BI104" s="205"/>
      <c r="BJ104" s="260"/>
      <c r="BK104" s="261"/>
      <c r="BL104" s="262"/>
      <c r="BM104" s="1"/>
      <c r="BN104" s="2"/>
    </row>
    <row r="105" spans="2:66" ht="15" customHeight="1" thickTop="1">
      <c r="B105" s="209" t="s">
        <v>242</v>
      </c>
      <c r="C105" s="210"/>
      <c r="D105" s="210"/>
      <c r="E105" s="210"/>
      <c r="F105" s="210"/>
      <c r="G105" s="210"/>
      <c r="H105" s="210"/>
      <c r="I105" s="210"/>
      <c r="J105" s="210"/>
      <c r="K105" s="210"/>
      <c r="L105" s="211"/>
      <c r="M105" s="194" t="s">
        <v>442</v>
      </c>
      <c r="N105" s="219"/>
      <c r="O105" s="219"/>
      <c r="P105" s="195"/>
      <c r="Q105" s="194" t="s">
        <v>442</v>
      </c>
      <c r="R105" s="219"/>
      <c r="S105" s="219"/>
      <c r="T105" s="195"/>
      <c r="U105" s="194" t="s">
        <v>442</v>
      </c>
      <c r="V105" s="219"/>
      <c r="W105" s="219"/>
      <c r="X105" s="195"/>
      <c r="Y105" s="194" t="s">
        <v>442</v>
      </c>
      <c r="Z105" s="219"/>
      <c r="AA105" s="219"/>
      <c r="AB105" s="195"/>
      <c r="AC105" s="296" t="s">
        <v>341</v>
      </c>
      <c r="AD105" s="297"/>
      <c r="AE105" s="297"/>
      <c r="AF105" s="298"/>
      <c r="AG105" s="323" t="s">
        <v>241</v>
      </c>
      <c r="AH105" s="324"/>
      <c r="AI105" s="324"/>
      <c r="AJ105" s="324"/>
      <c r="AK105" s="324"/>
      <c r="AL105" s="324"/>
      <c r="AM105" s="324"/>
      <c r="AN105" s="324"/>
      <c r="AO105" s="325"/>
      <c r="AP105" s="269" t="s">
        <v>61</v>
      </c>
      <c r="AQ105" s="275"/>
      <c r="AR105" s="275"/>
      <c r="AS105" s="270"/>
      <c r="AT105" s="200">
        <f>'21.02'!AT105+AY105</f>
        <v>1</v>
      </c>
      <c r="AU105" s="206"/>
      <c r="AV105" s="201"/>
      <c r="AW105" s="188">
        <f>'21.02'!BG105</f>
        <v>1</v>
      </c>
      <c r="AX105" s="189"/>
      <c r="AY105" s="188"/>
      <c r="AZ105" s="189"/>
      <c r="BA105" s="200"/>
      <c r="BB105" s="201"/>
      <c r="BC105" s="269">
        <f>'21.02'!BC105+BA105</f>
        <v>0</v>
      </c>
      <c r="BD105" s="270"/>
      <c r="BE105" s="200">
        <f>'21.02'!BE105+BA105</f>
        <v>0</v>
      </c>
      <c r="BF105" s="201"/>
      <c r="BG105" s="200">
        <f>AT105-BE105</f>
        <v>1</v>
      </c>
      <c r="BH105" s="206"/>
      <c r="BI105" s="201"/>
      <c r="BJ105" s="254">
        <f>((LEFT(AP105,FIND(" ",AP105)-1)*BC105)/$S$279)</f>
        <v>0</v>
      </c>
      <c r="BK105" s="255"/>
      <c r="BL105" s="256"/>
      <c r="BM105" s="1"/>
      <c r="BN105" s="2"/>
    </row>
    <row r="106" spans="2:66" ht="15" customHeight="1">
      <c r="B106" s="212"/>
      <c r="C106" s="213"/>
      <c r="D106" s="213"/>
      <c r="E106" s="213"/>
      <c r="F106" s="213"/>
      <c r="G106" s="213"/>
      <c r="H106" s="213"/>
      <c r="I106" s="213"/>
      <c r="J106" s="213"/>
      <c r="K106" s="213"/>
      <c r="L106" s="214"/>
      <c r="M106" s="196"/>
      <c r="N106" s="220"/>
      <c r="O106" s="220"/>
      <c r="P106" s="197"/>
      <c r="Q106" s="196"/>
      <c r="R106" s="220"/>
      <c r="S106" s="220"/>
      <c r="T106" s="197"/>
      <c r="U106" s="196"/>
      <c r="V106" s="220"/>
      <c r="W106" s="220"/>
      <c r="X106" s="197"/>
      <c r="Y106" s="196"/>
      <c r="Z106" s="220"/>
      <c r="AA106" s="220"/>
      <c r="AB106" s="197"/>
      <c r="AC106" s="299"/>
      <c r="AD106" s="300"/>
      <c r="AE106" s="300"/>
      <c r="AF106" s="301"/>
      <c r="AG106" s="326"/>
      <c r="AH106" s="327"/>
      <c r="AI106" s="327"/>
      <c r="AJ106" s="327"/>
      <c r="AK106" s="327"/>
      <c r="AL106" s="327"/>
      <c r="AM106" s="327"/>
      <c r="AN106" s="327"/>
      <c r="AO106" s="328"/>
      <c r="AP106" s="271"/>
      <c r="AQ106" s="276"/>
      <c r="AR106" s="276"/>
      <c r="AS106" s="272"/>
      <c r="AT106" s="202"/>
      <c r="AU106" s="207"/>
      <c r="AV106" s="203"/>
      <c r="AW106" s="190"/>
      <c r="AX106" s="191"/>
      <c r="AY106" s="190"/>
      <c r="AZ106" s="191"/>
      <c r="BA106" s="202"/>
      <c r="BB106" s="203"/>
      <c r="BC106" s="271"/>
      <c r="BD106" s="272"/>
      <c r="BE106" s="202"/>
      <c r="BF106" s="203"/>
      <c r="BG106" s="202"/>
      <c r="BH106" s="207"/>
      <c r="BI106" s="203"/>
      <c r="BJ106" s="257"/>
      <c r="BK106" s="258"/>
      <c r="BL106" s="259"/>
      <c r="BM106" s="1"/>
      <c r="BN106" s="2"/>
    </row>
    <row r="107" spans="2:66" ht="15" customHeight="1" thickBot="1">
      <c r="B107" s="215"/>
      <c r="C107" s="216"/>
      <c r="D107" s="216"/>
      <c r="E107" s="216"/>
      <c r="F107" s="216"/>
      <c r="G107" s="216"/>
      <c r="H107" s="216"/>
      <c r="I107" s="216"/>
      <c r="J107" s="216"/>
      <c r="K107" s="216"/>
      <c r="L107" s="217"/>
      <c r="M107" s="198"/>
      <c r="N107" s="221"/>
      <c r="O107" s="221"/>
      <c r="P107" s="199"/>
      <c r="Q107" s="198"/>
      <c r="R107" s="221"/>
      <c r="S107" s="221"/>
      <c r="T107" s="199"/>
      <c r="U107" s="198"/>
      <c r="V107" s="221"/>
      <c r="W107" s="221"/>
      <c r="X107" s="199"/>
      <c r="Y107" s="198"/>
      <c r="Z107" s="221"/>
      <c r="AA107" s="221"/>
      <c r="AB107" s="199"/>
      <c r="AC107" s="302"/>
      <c r="AD107" s="303"/>
      <c r="AE107" s="303"/>
      <c r="AF107" s="304"/>
      <c r="AG107" s="329"/>
      <c r="AH107" s="330"/>
      <c r="AI107" s="330"/>
      <c r="AJ107" s="330"/>
      <c r="AK107" s="330"/>
      <c r="AL107" s="330"/>
      <c r="AM107" s="330"/>
      <c r="AN107" s="330"/>
      <c r="AO107" s="331"/>
      <c r="AP107" s="273"/>
      <c r="AQ107" s="277"/>
      <c r="AR107" s="277"/>
      <c r="AS107" s="274"/>
      <c r="AT107" s="204"/>
      <c r="AU107" s="208"/>
      <c r="AV107" s="205"/>
      <c r="AW107" s="192"/>
      <c r="AX107" s="193"/>
      <c r="AY107" s="192"/>
      <c r="AZ107" s="193"/>
      <c r="BA107" s="204"/>
      <c r="BB107" s="205"/>
      <c r="BC107" s="273"/>
      <c r="BD107" s="274"/>
      <c r="BE107" s="204"/>
      <c r="BF107" s="205"/>
      <c r="BG107" s="204"/>
      <c r="BH107" s="208"/>
      <c r="BI107" s="205"/>
      <c r="BJ107" s="260"/>
      <c r="BK107" s="261"/>
      <c r="BL107" s="262"/>
      <c r="BM107" s="1"/>
      <c r="BN107" s="2"/>
    </row>
    <row r="108" spans="2:66" ht="15" customHeight="1" thickTop="1">
      <c r="B108" s="209" t="s">
        <v>240</v>
      </c>
      <c r="C108" s="210"/>
      <c r="D108" s="210"/>
      <c r="E108" s="210"/>
      <c r="F108" s="210"/>
      <c r="G108" s="210"/>
      <c r="H108" s="210"/>
      <c r="I108" s="210"/>
      <c r="J108" s="210"/>
      <c r="K108" s="210"/>
      <c r="L108" s="211"/>
      <c r="M108" s="194">
        <v>8</v>
      </c>
      <c r="N108" s="219"/>
      <c r="O108" s="219"/>
      <c r="P108" s="195"/>
      <c r="Q108" s="194">
        <v>8</v>
      </c>
      <c r="R108" s="219"/>
      <c r="S108" s="219"/>
      <c r="T108" s="195"/>
      <c r="U108" s="194">
        <v>8</v>
      </c>
      <c r="V108" s="219"/>
      <c r="W108" s="219"/>
      <c r="X108" s="195"/>
      <c r="Y108" s="194">
        <v>8</v>
      </c>
      <c r="Z108" s="219"/>
      <c r="AA108" s="219"/>
      <c r="AB108" s="195"/>
      <c r="AC108" s="305" t="s">
        <v>402</v>
      </c>
      <c r="AD108" s="306"/>
      <c r="AE108" s="306"/>
      <c r="AF108" s="307"/>
      <c r="AG108" s="323" t="s">
        <v>239</v>
      </c>
      <c r="AH108" s="324"/>
      <c r="AI108" s="324"/>
      <c r="AJ108" s="324"/>
      <c r="AK108" s="324"/>
      <c r="AL108" s="324"/>
      <c r="AM108" s="324"/>
      <c r="AN108" s="324"/>
      <c r="AO108" s="325"/>
      <c r="AP108" s="269" t="s">
        <v>143</v>
      </c>
      <c r="AQ108" s="275"/>
      <c r="AR108" s="275"/>
      <c r="AS108" s="270"/>
      <c r="AT108" s="200">
        <f>'21.02'!AT108+AY108</f>
        <v>3</v>
      </c>
      <c r="AU108" s="206"/>
      <c r="AV108" s="201"/>
      <c r="AW108" s="188">
        <f>'21.02'!BG108</f>
        <v>0</v>
      </c>
      <c r="AX108" s="189"/>
      <c r="AY108" s="188"/>
      <c r="AZ108" s="189"/>
      <c r="BA108" s="200"/>
      <c r="BB108" s="201"/>
      <c r="BC108" s="269">
        <f>'21.02'!BC108+BA108</f>
        <v>3</v>
      </c>
      <c r="BD108" s="270"/>
      <c r="BE108" s="200">
        <f>'21.02'!BE108+BA108</f>
        <v>3</v>
      </c>
      <c r="BF108" s="201"/>
      <c r="BG108" s="200">
        <f>AT108-BE108</f>
        <v>0</v>
      </c>
      <c r="BH108" s="206"/>
      <c r="BI108" s="201"/>
      <c r="BJ108" s="254">
        <f>((LEFT(AP108,FIND(" ",AP108)-1)*BC108)/$S$279)</f>
        <v>4.8</v>
      </c>
      <c r="BK108" s="255"/>
      <c r="BL108" s="256"/>
      <c r="BM108" s="1"/>
      <c r="BN108" s="2"/>
    </row>
    <row r="109" spans="2:66" ht="15" customHeight="1">
      <c r="B109" s="212"/>
      <c r="C109" s="213"/>
      <c r="D109" s="213"/>
      <c r="E109" s="213"/>
      <c r="F109" s="213"/>
      <c r="G109" s="213"/>
      <c r="H109" s="213"/>
      <c r="I109" s="213"/>
      <c r="J109" s="213"/>
      <c r="K109" s="213"/>
      <c r="L109" s="214"/>
      <c r="M109" s="196"/>
      <c r="N109" s="220"/>
      <c r="O109" s="220"/>
      <c r="P109" s="197"/>
      <c r="Q109" s="196"/>
      <c r="R109" s="220"/>
      <c r="S109" s="220"/>
      <c r="T109" s="197"/>
      <c r="U109" s="196"/>
      <c r="V109" s="220"/>
      <c r="W109" s="220"/>
      <c r="X109" s="197"/>
      <c r="Y109" s="196"/>
      <c r="Z109" s="220"/>
      <c r="AA109" s="220"/>
      <c r="AB109" s="197"/>
      <c r="AC109" s="308"/>
      <c r="AD109" s="309"/>
      <c r="AE109" s="309"/>
      <c r="AF109" s="310"/>
      <c r="AG109" s="326"/>
      <c r="AH109" s="327"/>
      <c r="AI109" s="327"/>
      <c r="AJ109" s="327"/>
      <c r="AK109" s="327"/>
      <c r="AL109" s="327"/>
      <c r="AM109" s="327"/>
      <c r="AN109" s="327"/>
      <c r="AO109" s="328"/>
      <c r="AP109" s="271"/>
      <c r="AQ109" s="276"/>
      <c r="AR109" s="276"/>
      <c r="AS109" s="272"/>
      <c r="AT109" s="202"/>
      <c r="AU109" s="207"/>
      <c r="AV109" s="203"/>
      <c r="AW109" s="190"/>
      <c r="AX109" s="191"/>
      <c r="AY109" s="190"/>
      <c r="AZ109" s="191"/>
      <c r="BA109" s="202"/>
      <c r="BB109" s="203"/>
      <c r="BC109" s="271"/>
      <c r="BD109" s="272"/>
      <c r="BE109" s="202"/>
      <c r="BF109" s="203"/>
      <c r="BG109" s="202"/>
      <c r="BH109" s="207"/>
      <c r="BI109" s="203"/>
      <c r="BJ109" s="257"/>
      <c r="BK109" s="258"/>
      <c r="BL109" s="259"/>
      <c r="BM109" s="1"/>
      <c r="BN109" s="2"/>
    </row>
    <row r="110" spans="2:66" ht="15" customHeight="1" thickBot="1">
      <c r="B110" s="215"/>
      <c r="C110" s="216"/>
      <c r="D110" s="216"/>
      <c r="E110" s="216"/>
      <c r="F110" s="216"/>
      <c r="G110" s="216"/>
      <c r="H110" s="216"/>
      <c r="I110" s="216"/>
      <c r="J110" s="216"/>
      <c r="K110" s="216"/>
      <c r="L110" s="217"/>
      <c r="M110" s="198"/>
      <c r="N110" s="221"/>
      <c r="O110" s="221"/>
      <c r="P110" s="199"/>
      <c r="Q110" s="198"/>
      <c r="R110" s="221"/>
      <c r="S110" s="221"/>
      <c r="T110" s="199"/>
      <c r="U110" s="198"/>
      <c r="V110" s="221"/>
      <c r="W110" s="221"/>
      <c r="X110" s="199"/>
      <c r="Y110" s="198"/>
      <c r="Z110" s="221"/>
      <c r="AA110" s="221"/>
      <c r="AB110" s="199"/>
      <c r="AC110" s="311"/>
      <c r="AD110" s="312"/>
      <c r="AE110" s="312"/>
      <c r="AF110" s="313"/>
      <c r="AG110" s="329"/>
      <c r="AH110" s="330"/>
      <c r="AI110" s="330"/>
      <c r="AJ110" s="330"/>
      <c r="AK110" s="330"/>
      <c r="AL110" s="330"/>
      <c r="AM110" s="330"/>
      <c r="AN110" s="330"/>
      <c r="AO110" s="331"/>
      <c r="AP110" s="273"/>
      <c r="AQ110" s="277"/>
      <c r="AR110" s="277"/>
      <c r="AS110" s="274"/>
      <c r="AT110" s="204"/>
      <c r="AU110" s="208"/>
      <c r="AV110" s="205"/>
      <c r="AW110" s="192"/>
      <c r="AX110" s="193"/>
      <c r="AY110" s="192"/>
      <c r="AZ110" s="193"/>
      <c r="BA110" s="204"/>
      <c r="BB110" s="205"/>
      <c r="BC110" s="273"/>
      <c r="BD110" s="274"/>
      <c r="BE110" s="204"/>
      <c r="BF110" s="205"/>
      <c r="BG110" s="204"/>
      <c r="BH110" s="208"/>
      <c r="BI110" s="205"/>
      <c r="BJ110" s="260"/>
      <c r="BK110" s="261"/>
      <c r="BL110" s="262"/>
      <c r="BM110" s="1"/>
      <c r="BN110" s="2"/>
    </row>
    <row r="111" spans="2:66" ht="15" customHeight="1" thickTop="1">
      <c r="B111" s="209" t="s">
        <v>238</v>
      </c>
      <c r="C111" s="210"/>
      <c r="D111" s="210"/>
      <c r="E111" s="210"/>
      <c r="F111" s="210"/>
      <c r="G111" s="210"/>
      <c r="H111" s="210"/>
      <c r="I111" s="210"/>
      <c r="J111" s="210"/>
      <c r="K111" s="210"/>
      <c r="L111" s="211"/>
      <c r="M111" s="194">
        <v>0.9</v>
      </c>
      <c r="N111" s="219"/>
      <c r="O111" s="219"/>
      <c r="P111" s="195"/>
      <c r="Q111" s="194">
        <v>0.9</v>
      </c>
      <c r="R111" s="219"/>
      <c r="S111" s="219"/>
      <c r="T111" s="195"/>
      <c r="U111" s="194">
        <v>0.9</v>
      </c>
      <c r="V111" s="219"/>
      <c r="W111" s="219"/>
      <c r="X111" s="195"/>
      <c r="Y111" s="194">
        <v>0.9</v>
      </c>
      <c r="Z111" s="219"/>
      <c r="AA111" s="219"/>
      <c r="AB111" s="195"/>
      <c r="AC111" s="305" t="s">
        <v>343</v>
      </c>
      <c r="AD111" s="306"/>
      <c r="AE111" s="306"/>
      <c r="AF111" s="307"/>
      <c r="AG111" s="323" t="s">
        <v>208</v>
      </c>
      <c r="AH111" s="324"/>
      <c r="AI111" s="324"/>
      <c r="AJ111" s="324"/>
      <c r="AK111" s="324"/>
      <c r="AL111" s="324"/>
      <c r="AM111" s="324"/>
      <c r="AN111" s="324"/>
      <c r="AO111" s="325"/>
      <c r="AP111" s="269" t="s">
        <v>237</v>
      </c>
      <c r="AQ111" s="275"/>
      <c r="AR111" s="275"/>
      <c r="AS111" s="270"/>
      <c r="AT111" s="200">
        <f>'21.02'!AT111+AY111</f>
        <v>4</v>
      </c>
      <c r="AU111" s="206"/>
      <c r="AV111" s="201"/>
      <c r="AW111" s="188">
        <f>'21.02'!BG111</f>
        <v>4</v>
      </c>
      <c r="AX111" s="189"/>
      <c r="AY111" s="188"/>
      <c r="AZ111" s="189"/>
      <c r="BA111" s="200"/>
      <c r="BB111" s="201"/>
      <c r="BC111" s="269">
        <f>'21.02'!BC111+BA111</f>
        <v>0</v>
      </c>
      <c r="BD111" s="270"/>
      <c r="BE111" s="200">
        <f>'21.02'!BE111+BA111</f>
        <v>0</v>
      </c>
      <c r="BF111" s="201"/>
      <c r="BG111" s="200">
        <f>AT111-BE111</f>
        <v>4</v>
      </c>
      <c r="BH111" s="206"/>
      <c r="BI111" s="201"/>
      <c r="BJ111" s="254">
        <f>((LEFT(AP111,FIND(" ",AP111)-1)*BC111)/$S$279)</f>
        <v>0</v>
      </c>
      <c r="BK111" s="255"/>
      <c r="BL111" s="256"/>
      <c r="BM111" s="1"/>
      <c r="BN111" s="2"/>
    </row>
    <row r="112" spans="2:66" ht="15" customHeight="1">
      <c r="B112" s="212"/>
      <c r="C112" s="213"/>
      <c r="D112" s="213"/>
      <c r="E112" s="213"/>
      <c r="F112" s="213"/>
      <c r="G112" s="213"/>
      <c r="H112" s="213"/>
      <c r="I112" s="213"/>
      <c r="J112" s="213"/>
      <c r="K112" s="213"/>
      <c r="L112" s="214"/>
      <c r="M112" s="196"/>
      <c r="N112" s="220"/>
      <c r="O112" s="220"/>
      <c r="P112" s="197"/>
      <c r="Q112" s="196"/>
      <c r="R112" s="220"/>
      <c r="S112" s="220"/>
      <c r="T112" s="197"/>
      <c r="U112" s="196"/>
      <c r="V112" s="220"/>
      <c r="W112" s="220"/>
      <c r="X112" s="197"/>
      <c r="Y112" s="196"/>
      <c r="Z112" s="220"/>
      <c r="AA112" s="220"/>
      <c r="AB112" s="197"/>
      <c r="AC112" s="308"/>
      <c r="AD112" s="309"/>
      <c r="AE112" s="309"/>
      <c r="AF112" s="310"/>
      <c r="AG112" s="326"/>
      <c r="AH112" s="327"/>
      <c r="AI112" s="327"/>
      <c r="AJ112" s="327"/>
      <c r="AK112" s="327"/>
      <c r="AL112" s="327"/>
      <c r="AM112" s="327"/>
      <c r="AN112" s="327"/>
      <c r="AO112" s="328"/>
      <c r="AP112" s="271"/>
      <c r="AQ112" s="276"/>
      <c r="AR112" s="276"/>
      <c r="AS112" s="272"/>
      <c r="AT112" s="202"/>
      <c r="AU112" s="207"/>
      <c r="AV112" s="203"/>
      <c r="AW112" s="190"/>
      <c r="AX112" s="191"/>
      <c r="AY112" s="190"/>
      <c r="AZ112" s="191"/>
      <c r="BA112" s="202"/>
      <c r="BB112" s="203"/>
      <c r="BC112" s="271"/>
      <c r="BD112" s="272"/>
      <c r="BE112" s="202"/>
      <c r="BF112" s="203"/>
      <c r="BG112" s="202"/>
      <c r="BH112" s="207"/>
      <c r="BI112" s="203"/>
      <c r="BJ112" s="257"/>
      <c r="BK112" s="258"/>
      <c r="BL112" s="259"/>
      <c r="BM112" s="1"/>
      <c r="BN112" s="2"/>
    </row>
    <row r="113" spans="2:66" ht="15" customHeight="1" thickBot="1">
      <c r="B113" s="215"/>
      <c r="C113" s="216"/>
      <c r="D113" s="216"/>
      <c r="E113" s="216"/>
      <c r="F113" s="216"/>
      <c r="G113" s="216"/>
      <c r="H113" s="216"/>
      <c r="I113" s="216"/>
      <c r="J113" s="216"/>
      <c r="K113" s="216"/>
      <c r="L113" s="217"/>
      <c r="M113" s="198"/>
      <c r="N113" s="221"/>
      <c r="O113" s="221"/>
      <c r="P113" s="199"/>
      <c r="Q113" s="198"/>
      <c r="R113" s="221"/>
      <c r="S113" s="221"/>
      <c r="T113" s="199"/>
      <c r="U113" s="198"/>
      <c r="V113" s="221"/>
      <c r="W113" s="221"/>
      <c r="X113" s="199"/>
      <c r="Y113" s="198"/>
      <c r="Z113" s="221"/>
      <c r="AA113" s="221"/>
      <c r="AB113" s="199"/>
      <c r="AC113" s="311"/>
      <c r="AD113" s="312"/>
      <c r="AE113" s="312"/>
      <c r="AF113" s="313"/>
      <c r="AG113" s="329"/>
      <c r="AH113" s="330"/>
      <c r="AI113" s="330"/>
      <c r="AJ113" s="330"/>
      <c r="AK113" s="330"/>
      <c r="AL113" s="330"/>
      <c r="AM113" s="330"/>
      <c r="AN113" s="330"/>
      <c r="AO113" s="331"/>
      <c r="AP113" s="273"/>
      <c r="AQ113" s="277"/>
      <c r="AR113" s="277"/>
      <c r="AS113" s="274"/>
      <c r="AT113" s="204"/>
      <c r="AU113" s="208"/>
      <c r="AV113" s="205"/>
      <c r="AW113" s="192"/>
      <c r="AX113" s="193"/>
      <c r="AY113" s="192"/>
      <c r="AZ113" s="193"/>
      <c r="BA113" s="204"/>
      <c r="BB113" s="205"/>
      <c r="BC113" s="273"/>
      <c r="BD113" s="274"/>
      <c r="BE113" s="204"/>
      <c r="BF113" s="205"/>
      <c r="BG113" s="204"/>
      <c r="BH113" s="208"/>
      <c r="BI113" s="205"/>
      <c r="BJ113" s="260"/>
      <c r="BK113" s="261"/>
      <c r="BL113" s="262"/>
      <c r="BM113" s="1"/>
      <c r="BN113" s="2"/>
    </row>
    <row r="114" spans="2:66" ht="15" customHeight="1" thickTop="1" thickBot="1">
      <c r="B114" s="209" t="s">
        <v>236</v>
      </c>
      <c r="C114" s="210"/>
      <c r="D114" s="210"/>
      <c r="E114" s="210"/>
      <c r="F114" s="210"/>
      <c r="G114" s="210"/>
      <c r="H114" s="210"/>
      <c r="I114" s="210"/>
      <c r="J114" s="210"/>
      <c r="K114" s="210"/>
      <c r="L114" s="211"/>
      <c r="M114" s="194">
        <v>12</v>
      </c>
      <c r="N114" s="219"/>
      <c r="O114" s="219"/>
      <c r="P114" s="195"/>
      <c r="Q114" s="194">
        <v>12</v>
      </c>
      <c r="R114" s="219"/>
      <c r="S114" s="219"/>
      <c r="T114" s="195"/>
      <c r="U114" s="194">
        <v>12</v>
      </c>
      <c r="V114" s="219"/>
      <c r="W114" s="219"/>
      <c r="X114" s="195"/>
      <c r="Y114" s="194">
        <v>12</v>
      </c>
      <c r="Z114" s="219"/>
      <c r="AA114" s="219"/>
      <c r="AB114" s="195"/>
      <c r="AC114" s="305" t="s">
        <v>129</v>
      </c>
      <c r="AD114" s="306"/>
      <c r="AE114" s="306"/>
      <c r="AF114" s="307"/>
      <c r="AG114" s="323" t="s">
        <v>235</v>
      </c>
      <c r="AH114" s="324"/>
      <c r="AI114" s="324"/>
      <c r="AJ114" s="324"/>
      <c r="AK114" s="324"/>
      <c r="AL114" s="324"/>
      <c r="AM114" s="324"/>
      <c r="AN114" s="324"/>
      <c r="AO114" s="325"/>
      <c r="AP114" s="186" t="s">
        <v>165</v>
      </c>
      <c r="AQ114" s="186"/>
      <c r="AR114" s="186"/>
      <c r="AS114" s="186"/>
      <c r="AT114" s="200">
        <f>'21.02'!AT114+AY114</f>
        <v>40</v>
      </c>
      <c r="AU114" s="206"/>
      <c r="AV114" s="201"/>
      <c r="AW114" s="188">
        <f>'21.02'!BG114</f>
        <v>40</v>
      </c>
      <c r="AX114" s="189"/>
      <c r="AY114" s="188"/>
      <c r="AZ114" s="189"/>
      <c r="BA114" s="200"/>
      <c r="BB114" s="201"/>
      <c r="BC114" s="269">
        <f>'21.02'!BC114+BA114</f>
        <v>0</v>
      </c>
      <c r="BD114" s="270"/>
      <c r="BE114" s="200">
        <f>'21.02'!BE114+BA114</f>
        <v>0</v>
      </c>
      <c r="BF114" s="201"/>
      <c r="BG114" s="200">
        <f>AT114-BE114</f>
        <v>40</v>
      </c>
      <c r="BH114" s="206"/>
      <c r="BI114" s="201"/>
      <c r="BJ114" s="254">
        <f>((LEFT(AP114,FIND(" ",AP114)-1)*BC114)/$S$279)</f>
        <v>0</v>
      </c>
      <c r="BK114" s="255"/>
      <c r="BL114" s="256"/>
      <c r="BM114" s="1"/>
      <c r="BN114" s="2"/>
    </row>
    <row r="115" spans="2:66" ht="15" customHeight="1" thickTop="1" thickBot="1">
      <c r="B115" s="212"/>
      <c r="C115" s="213"/>
      <c r="D115" s="213"/>
      <c r="E115" s="213"/>
      <c r="F115" s="213"/>
      <c r="G115" s="213"/>
      <c r="H115" s="213"/>
      <c r="I115" s="213"/>
      <c r="J115" s="213"/>
      <c r="K115" s="213"/>
      <c r="L115" s="214"/>
      <c r="M115" s="196"/>
      <c r="N115" s="220"/>
      <c r="O115" s="220"/>
      <c r="P115" s="197"/>
      <c r="Q115" s="196"/>
      <c r="R115" s="220"/>
      <c r="S115" s="220"/>
      <c r="T115" s="197"/>
      <c r="U115" s="196"/>
      <c r="V115" s="220"/>
      <c r="W115" s="220"/>
      <c r="X115" s="197"/>
      <c r="Y115" s="196"/>
      <c r="Z115" s="220"/>
      <c r="AA115" s="220"/>
      <c r="AB115" s="197"/>
      <c r="AC115" s="308"/>
      <c r="AD115" s="309"/>
      <c r="AE115" s="309"/>
      <c r="AF115" s="310"/>
      <c r="AG115" s="326"/>
      <c r="AH115" s="327"/>
      <c r="AI115" s="327"/>
      <c r="AJ115" s="327"/>
      <c r="AK115" s="327"/>
      <c r="AL115" s="327"/>
      <c r="AM115" s="327"/>
      <c r="AN115" s="327"/>
      <c r="AO115" s="328"/>
      <c r="AP115" s="186"/>
      <c r="AQ115" s="186"/>
      <c r="AR115" s="186"/>
      <c r="AS115" s="186"/>
      <c r="AT115" s="202"/>
      <c r="AU115" s="207"/>
      <c r="AV115" s="203"/>
      <c r="AW115" s="190"/>
      <c r="AX115" s="191"/>
      <c r="AY115" s="190"/>
      <c r="AZ115" s="191"/>
      <c r="BA115" s="202"/>
      <c r="BB115" s="203"/>
      <c r="BC115" s="271"/>
      <c r="BD115" s="272"/>
      <c r="BE115" s="202"/>
      <c r="BF115" s="203"/>
      <c r="BG115" s="202"/>
      <c r="BH115" s="207"/>
      <c r="BI115" s="203"/>
      <c r="BJ115" s="257"/>
      <c r="BK115" s="258"/>
      <c r="BL115" s="259"/>
      <c r="BM115" s="1"/>
      <c r="BN115" s="2"/>
    </row>
    <row r="116" spans="2:66" ht="15" customHeight="1" thickTop="1" thickBot="1">
      <c r="B116" s="215"/>
      <c r="C116" s="216"/>
      <c r="D116" s="216"/>
      <c r="E116" s="216"/>
      <c r="F116" s="216"/>
      <c r="G116" s="216"/>
      <c r="H116" s="216"/>
      <c r="I116" s="216"/>
      <c r="J116" s="216"/>
      <c r="K116" s="216"/>
      <c r="L116" s="217"/>
      <c r="M116" s="198"/>
      <c r="N116" s="221"/>
      <c r="O116" s="221"/>
      <c r="P116" s="199"/>
      <c r="Q116" s="198"/>
      <c r="R116" s="221"/>
      <c r="S116" s="221"/>
      <c r="T116" s="199"/>
      <c r="U116" s="198"/>
      <c r="V116" s="221"/>
      <c r="W116" s="221"/>
      <c r="X116" s="199"/>
      <c r="Y116" s="198"/>
      <c r="Z116" s="221"/>
      <c r="AA116" s="221"/>
      <c r="AB116" s="199"/>
      <c r="AC116" s="311"/>
      <c r="AD116" s="312"/>
      <c r="AE116" s="312"/>
      <c r="AF116" s="313"/>
      <c r="AG116" s="329"/>
      <c r="AH116" s="330"/>
      <c r="AI116" s="330"/>
      <c r="AJ116" s="330"/>
      <c r="AK116" s="330"/>
      <c r="AL116" s="330"/>
      <c r="AM116" s="330"/>
      <c r="AN116" s="330"/>
      <c r="AO116" s="331"/>
      <c r="AP116" s="186"/>
      <c r="AQ116" s="186"/>
      <c r="AR116" s="186"/>
      <c r="AS116" s="186"/>
      <c r="AT116" s="204"/>
      <c r="AU116" s="208"/>
      <c r="AV116" s="205"/>
      <c r="AW116" s="192"/>
      <c r="AX116" s="193"/>
      <c r="AY116" s="192"/>
      <c r="AZ116" s="193"/>
      <c r="BA116" s="204"/>
      <c r="BB116" s="205"/>
      <c r="BC116" s="273"/>
      <c r="BD116" s="274"/>
      <c r="BE116" s="204"/>
      <c r="BF116" s="205"/>
      <c r="BG116" s="204"/>
      <c r="BH116" s="208"/>
      <c r="BI116" s="205"/>
      <c r="BJ116" s="260"/>
      <c r="BK116" s="261"/>
      <c r="BL116" s="262"/>
      <c r="BM116" s="1"/>
      <c r="BN116" s="2"/>
    </row>
    <row r="117" spans="2:66" ht="15" customHeight="1" thickTop="1">
      <c r="B117" s="209" t="s">
        <v>234</v>
      </c>
      <c r="C117" s="210"/>
      <c r="D117" s="210"/>
      <c r="E117" s="210"/>
      <c r="F117" s="210"/>
      <c r="G117" s="210"/>
      <c r="H117" s="210"/>
      <c r="I117" s="210"/>
      <c r="J117" s="210"/>
      <c r="K117" s="210"/>
      <c r="L117" s="211"/>
      <c r="M117" s="194">
        <v>2</v>
      </c>
      <c r="N117" s="219"/>
      <c r="O117" s="219"/>
      <c r="P117" s="195"/>
      <c r="Q117" s="194">
        <v>2</v>
      </c>
      <c r="R117" s="219"/>
      <c r="S117" s="219"/>
      <c r="T117" s="195"/>
      <c r="U117" s="194">
        <v>2</v>
      </c>
      <c r="V117" s="219"/>
      <c r="W117" s="219"/>
      <c r="X117" s="195"/>
      <c r="Y117" s="194">
        <v>2</v>
      </c>
      <c r="Z117" s="219"/>
      <c r="AA117" s="219"/>
      <c r="AB117" s="195"/>
      <c r="AC117" s="305" t="s">
        <v>346</v>
      </c>
      <c r="AD117" s="306"/>
      <c r="AE117" s="306"/>
      <c r="AF117" s="307"/>
      <c r="AG117" s="323" t="s">
        <v>233</v>
      </c>
      <c r="AH117" s="324"/>
      <c r="AI117" s="324"/>
      <c r="AJ117" s="324"/>
      <c r="AK117" s="324"/>
      <c r="AL117" s="324"/>
      <c r="AM117" s="324"/>
      <c r="AN117" s="324"/>
      <c r="AO117" s="325"/>
      <c r="AP117" s="269" t="s">
        <v>52</v>
      </c>
      <c r="AQ117" s="275"/>
      <c r="AR117" s="275"/>
      <c r="AS117" s="270"/>
      <c r="AT117" s="200">
        <f>'21.02'!AT117+AY117</f>
        <v>40</v>
      </c>
      <c r="AU117" s="206"/>
      <c r="AV117" s="201"/>
      <c r="AW117" s="188">
        <f>'21.02'!BG117</f>
        <v>40</v>
      </c>
      <c r="AX117" s="189"/>
      <c r="AY117" s="188"/>
      <c r="AZ117" s="189"/>
      <c r="BA117" s="200"/>
      <c r="BB117" s="201"/>
      <c r="BC117" s="269">
        <f>'21.02'!BC117+BA117</f>
        <v>0</v>
      </c>
      <c r="BD117" s="270"/>
      <c r="BE117" s="200">
        <f>'21.02'!BE117+BA117</f>
        <v>0</v>
      </c>
      <c r="BF117" s="201"/>
      <c r="BG117" s="200">
        <f>AT117-BE117</f>
        <v>40</v>
      </c>
      <c r="BH117" s="206"/>
      <c r="BI117" s="201"/>
      <c r="BJ117" s="254">
        <f>((LEFT(AP117,FIND(" ",AP117)-1)*BC117)/$S$279)</f>
        <v>0</v>
      </c>
      <c r="BK117" s="255"/>
      <c r="BL117" s="256"/>
      <c r="BM117" s="1"/>
      <c r="BN117" s="2"/>
    </row>
    <row r="118" spans="2:66" ht="15" customHeight="1">
      <c r="B118" s="212"/>
      <c r="C118" s="213"/>
      <c r="D118" s="213"/>
      <c r="E118" s="213"/>
      <c r="F118" s="213"/>
      <c r="G118" s="213"/>
      <c r="H118" s="213"/>
      <c r="I118" s="213"/>
      <c r="J118" s="213"/>
      <c r="K118" s="213"/>
      <c r="L118" s="214"/>
      <c r="M118" s="196"/>
      <c r="N118" s="220"/>
      <c r="O118" s="220"/>
      <c r="P118" s="197"/>
      <c r="Q118" s="196"/>
      <c r="R118" s="220"/>
      <c r="S118" s="220"/>
      <c r="T118" s="197"/>
      <c r="U118" s="196"/>
      <c r="V118" s="220"/>
      <c r="W118" s="220"/>
      <c r="X118" s="197"/>
      <c r="Y118" s="196"/>
      <c r="Z118" s="220"/>
      <c r="AA118" s="220"/>
      <c r="AB118" s="197"/>
      <c r="AC118" s="308"/>
      <c r="AD118" s="309"/>
      <c r="AE118" s="309"/>
      <c r="AF118" s="310"/>
      <c r="AG118" s="326"/>
      <c r="AH118" s="327"/>
      <c r="AI118" s="327"/>
      <c r="AJ118" s="327"/>
      <c r="AK118" s="327"/>
      <c r="AL118" s="327"/>
      <c r="AM118" s="327"/>
      <c r="AN118" s="327"/>
      <c r="AO118" s="328"/>
      <c r="AP118" s="271"/>
      <c r="AQ118" s="276"/>
      <c r="AR118" s="276"/>
      <c r="AS118" s="272"/>
      <c r="AT118" s="202"/>
      <c r="AU118" s="207"/>
      <c r="AV118" s="203"/>
      <c r="AW118" s="190"/>
      <c r="AX118" s="191"/>
      <c r="AY118" s="190"/>
      <c r="AZ118" s="191"/>
      <c r="BA118" s="202"/>
      <c r="BB118" s="203"/>
      <c r="BC118" s="271"/>
      <c r="BD118" s="272"/>
      <c r="BE118" s="202"/>
      <c r="BF118" s="203"/>
      <c r="BG118" s="202"/>
      <c r="BH118" s="207"/>
      <c r="BI118" s="203"/>
      <c r="BJ118" s="257"/>
      <c r="BK118" s="258"/>
      <c r="BL118" s="259"/>
      <c r="BM118" s="1"/>
      <c r="BN118" s="2"/>
    </row>
    <row r="119" spans="2:66" ht="15" customHeight="1" thickBot="1">
      <c r="B119" s="215"/>
      <c r="C119" s="216"/>
      <c r="D119" s="216"/>
      <c r="E119" s="216"/>
      <c r="F119" s="216"/>
      <c r="G119" s="216"/>
      <c r="H119" s="216"/>
      <c r="I119" s="216"/>
      <c r="J119" s="216"/>
      <c r="K119" s="216"/>
      <c r="L119" s="217"/>
      <c r="M119" s="198"/>
      <c r="N119" s="221"/>
      <c r="O119" s="221"/>
      <c r="P119" s="199"/>
      <c r="Q119" s="198"/>
      <c r="R119" s="221"/>
      <c r="S119" s="221"/>
      <c r="T119" s="199"/>
      <c r="U119" s="198"/>
      <c r="V119" s="221"/>
      <c r="W119" s="221"/>
      <c r="X119" s="199"/>
      <c r="Y119" s="198"/>
      <c r="Z119" s="221"/>
      <c r="AA119" s="221"/>
      <c r="AB119" s="199"/>
      <c r="AC119" s="311"/>
      <c r="AD119" s="312"/>
      <c r="AE119" s="312"/>
      <c r="AF119" s="313"/>
      <c r="AG119" s="329"/>
      <c r="AH119" s="330"/>
      <c r="AI119" s="330"/>
      <c r="AJ119" s="330"/>
      <c r="AK119" s="330"/>
      <c r="AL119" s="330"/>
      <c r="AM119" s="330"/>
      <c r="AN119" s="330"/>
      <c r="AO119" s="331"/>
      <c r="AP119" s="273"/>
      <c r="AQ119" s="277"/>
      <c r="AR119" s="277"/>
      <c r="AS119" s="274"/>
      <c r="AT119" s="204"/>
      <c r="AU119" s="208"/>
      <c r="AV119" s="205"/>
      <c r="AW119" s="192"/>
      <c r="AX119" s="193"/>
      <c r="AY119" s="192"/>
      <c r="AZ119" s="193"/>
      <c r="BA119" s="204"/>
      <c r="BB119" s="205"/>
      <c r="BC119" s="273"/>
      <c r="BD119" s="274"/>
      <c r="BE119" s="204"/>
      <c r="BF119" s="205"/>
      <c r="BG119" s="204"/>
      <c r="BH119" s="208"/>
      <c r="BI119" s="205"/>
      <c r="BJ119" s="260"/>
      <c r="BK119" s="261"/>
      <c r="BL119" s="262"/>
      <c r="BM119" s="1"/>
      <c r="BN119" s="2"/>
    </row>
    <row r="120" spans="2:66" ht="15" customHeight="1" thickTop="1">
      <c r="B120" s="209" t="s">
        <v>232</v>
      </c>
      <c r="C120" s="210"/>
      <c r="D120" s="210"/>
      <c r="E120" s="210"/>
      <c r="F120" s="210"/>
      <c r="G120" s="210"/>
      <c r="H120" s="210"/>
      <c r="I120" s="210"/>
      <c r="J120" s="210"/>
      <c r="K120" s="210"/>
      <c r="L120" s="211"/>
      <c r="M120" s="194">
        <v>86</v>
      </c>
      <c r="N120" s="219"/>
      <c r="O120" s="219"/>
      <c r="P120" s="195"/>
      <c r="Q120" s="194">
        <v>86</v>
      </c>
      <c r="R120" s="219"/>
      <c r="S120" s="219"/>
      <c r="T120" s="195"/>
      <c r="U120" s="194">
        <v>86</v>
      </c>
      <c r="V120" s="219"/>
      <c r="W120" s="219"/>
      <c r="X120" s="195"/>
      <c r="Y120" s="194">
        <v>86</v>
      </c>
      <c r="Z120" s="219"/>
      <c r="AA120" s="219"/>
      <c r="AB120" s="195"/>
      <c r="AC120" s="188" t="s">
        <v>129</v>
      </c>
      <c r="AD120" s="241"/>
      <c r="AE120" s="241"/>
      <c r="AF120" s="189"/>
      <c r="AG120" s="222" t="s">
        <v>231</v>
      </c>
      <c r="AH120" s="223"/>
      <c r="AI120" s="223"/>
      <c r="AJ120" s="223"/>
      <c r="AK120" s="223"/>
      <c r="AL120" s="223"/>
      <c r="AM120" s="223"/>
      <c r="AN120" s="223"/>
      <c r="AO120" s="224"/>
      <c r="AP120" s="269" t="s">
        <v>142</v>
      </c>
      <c r="AQ120" s="275"/>
      <c r="AR120" s="275"/>
      <c r="AS120" s="270"/>
      <c r="AT120" s="200">
        <f>'21.02'!AT120+AY120</f>
        <v>35</v>
      </c>
      <c r="AU120" s="206"/>
      <c r="AV120" s="201"/>
      <c r="AW120" s="188">
        <f>'21.02'!BG120</f>
        <v>35</v>
      </c>
      <c r="AX120" s="189"/>
      <c r="AY120" s="188"/>
      <c r="AZ120" s="189"/>
      <c r="BA120" s="200"/>
      <c r="BB120" s="201"/>
      <c r="BC120" s="269">
        <f>'21.02'!BC120+BA120</f>
        <v>0</v>
      </c>
      <c r="BD120" s="270"/>
      <c r="BE120" s="200">
        <f>'21.02'!BE120+BA120</f>
        <v>0</v>
      </c>
      <c r="BF120" s="201"/>
      <c r="BG120" s="200">
        <f>AT120-BE120</f>
        <v>35</v>
      </c>
      <c r="BH120" s="206"/>
      <c r="BI120" s="201"/>
      <c r="BJ120" s="254">
        <f>((LEFT(AP120,FIND(" ",AP120)-1)*BC120)/$S$279)</f>
        <v>0</v>
      </c>
      <c r="BK120" s="255"/>
      <c r="BL120" s="256"/>
      <c r="BM120" s="1"/>
      <c r="BN120" s="2"/>
    </row>
    <row r="121" spans="2:66" ht="15" customHeight="1">
      <c r="B121" s="212"/>
      <c r="C121" s="213"/>
      <c r="D121" s="213"/>
      <c r="E121" s="213"/>
      <c r="F121" s="213"/>
      <c r="G121" s="213"/>
      <c r="H121" s="213"/>
      <c r="I121" s="213"/>
      <c r="J121" s="213"/>
      <c r="K121" s="213"/>
      <c r="L121" s="214"/>
      <c r="M121" s="196"/>
      <c r="N121" s="220"/>
      <c r="O121" s="220"/>
      <c r="P121" s="197"/>
      <c r="Q121" s="196"/>
      <c r="R121" s="220"/>
      <c r="S121" s="220"/>
      <c r="T121" s="197"/>
      <c r="U121" s="196"/>
      <c r="V121" s="220"/>
      <c r="W121" s="220"/>
      <c r="X121" s="197"/>
      <c r="Y121" s="196"/>
      <c r="Z121" s="220"/>
      <c r="AA121" s="220"/>
      <c r="AB121" s="197"/>
      <c r="AC121" s="190"/>
      <c r="AD121" s="242"/>
      <c r="AE121" s="242"/>
      <c r="AF121" s="191"/>
      <c r="AG121" s="225"/>
      <c r="AH121" s="226"/>
      <c r="AI121" s="226"/>
      <c r="AJ121" s="226"/>
      <c r="AK121" s="226"/>
      <c r="AL121" s="226"/>
      <c r="AM121" s="226"/>
      <c r="AN121" s="226"/>
      <c r="AO121" s="227"/>
      <c r="AP121" s="271"/>
      <c r="AQ121" s="276"/>
      <c r="AR121" s="276"/>
      <c r="AS121" s="272"/>
      <c r="AT121" s="202"/>
      <c r="AU121" s="207"/>
      <c r="AV121" s="203"/>
      <c r="AW121" s="190"/>
      <c r="AX121" s="191"/>
      <c r="AY121" s="190"/>
      <c r="AZ121" s="191"/>
      <c r="BA121" s="202"/>
      <c r="BB121" s="203"/>
      <c r="BC121" s="271"/>
      <c r="BD121" s="272"/>
      <c r="BE121" s="202"/>
      <c r="BF121" s="203"/>
      <c r="BG121" s="202"/>
      <c r="BH121" s="207"/>
      <c r="BI121" s="203"/>
      <c r="BJ121" s="257"/>
      <c r="BK121" s="258"/>
      <c r="BL121" s="259"/>
      <c r="BM121" s="1"/>
      <c r="BN121" s="2"/>
    </row>
    <row r="122" spans="2:66" ht="15" customHeight="1" thickBot="1">
      <c r="B122" s="215"/>
      <c r="C122" s="216"/>
      <c r="D122" s="216"/>
      <c r="E122" s="216"/>
      <c r="F122" s="216"/>
      <c r="G122" s="216"/>
      <c r="H122" s="216"/>
      <c r="I122" s="216"/>
      <c r="J122" s="216"/>
      <c r="K122" s="216"/>
      <c r="L122" s="217"/>
      <c r="M122" s="198"/>
      <c r="N122" s="221"/>
      <c r="O122" s="221"/>
      <c r="P122" s="199"/>
      <c r="Q122" s="198"/>
      <c r="R122" s="221"/>
      <c r="S122" s="221"/>
      <c r="T122" s="199"/>
      <c r="U122" s="198"/>
      <c r="V122" s="221"/>
      <c r="W122" s="221"/>
      <c r="X122" s="199"/>
      <c r="Y122" s="198"/>
      <c r="Z122" s="221"/>
      <c r="AA122" s="221"/>
      <c r="AB122" s="199"/>
      <c r="AC122" s="192"/>
      <c r="AD122" s="243"/>
      <c r="AE122" s="243"/>
      <c r="AF122" s="193"/>
      <c r="AG122" s="228"/>
      <c r="AH122" s="229"/>
      <c r="AI122" s="229"/>
      <c r="AJ122" s="229"/>
      <c r="AK122" s="229"/>
      <c r="AL122" s="229"/>
      <c r="AM122" s="229"/>
      <c r="AN122" s="229"/>
      <c r="AO122" s="230"/>
      <c r="AP122" s="273"/>
      <c r="AQ122" s="277"/>
      <c r="AR122" s="277"/>
      <c r="AS122" s="274"/>
      <c r="AT122" s="204"/>
      <c r="AU122" s="208"/>
      <c r="AV122" s="205"/>
      <c r="AW122" s="192"/>
      <c r="AX122" s="193"/>
      <c r="AY122" s="192"/>
      <c r="AZ122" s="193"/>
      <c r="BA122" s="204"/>
      <c r="BB122" s="205"/>
      <c r="BC122" s="273"/>
      <c r="BD122" s="274"/>
      <c r="BE122" s="204"/>
      <c r="BF122" s="205"/>
      <c r="BG122" s="204"/>
      <c r="BH122" s="208"/>
      <c r="BI122" s="205"/>
      <c r="BJ122" s="260"/>
      <c r="BK122" s="261"/>
      <c r="BL122" s="262"/>
      <c r="BM122" s="1"/>
      <c r="BN122" s="2"/>
    </row>
    <row r="123" spans="2:66" ht="15" customHeight="1" thickTop="1">
      <c r="B123" s="314" t="s">
        <v>230</v>
      </c>
      <c r="C123" s="315"/>
      <c r="D123" s="315"/>
      <c r="E123" s="315"/>
      <c r="F123" s="315"/>
      <c r="G123" s="315"/>
      <c r="H123" s="315"/>
      <c r="I123" s="315"/>
      <c r="J123" s="315"/>
      <c r="K123" s="315"/>
      <c r="L123" s="316"/>
      <c r="M123" s="194">
        <v>57</v>
      </c>
      <c r="N123" s="219"/>
      <c r="O123" s="219"/>
      <c r="P123" s="195"/>
      <c r="Q123" s="194">
        <v>57</v>
      </c>
      <c r="R123" s="219"/>
      <c r="S123" s="219"/>
      <c r="T123" s="195"/>
      <c r="U123" s="194">
        <v>57</v>
      </c>
      <c r="V123" s="219"/>
      <c r="W123" s="219"/>
      <c r="X123" s="195"/>
      <c r="Y123" s="194">
        <v>57</v>
      </c>
      <c r="Z123" s="219"/>
      <c r="AA123" s="219"/>
      <c r="AB123" s="195"/>
      <c r="AC123" s="305" t="s">
        <v>344</v>
      </c>
      <c r="AD123" s="306"/>
      <c r="AE123" s="306"/>
      <c r="AF123" s="307"/>
      <c r="AG123" s="323" t="s">
        <v>130</v>
      </c>
      <c r="AH123" s="324"/>
      <c r="AI123" s="324"/>
      <c r="AJ123" s="324"/>
      <c r="AK123" s="324"/>
      <c r="AL123" s="324"/>
      <c r="AM123" s="324"/>
      <c r="AN123" s="324"/>
      <c r="AO123" s="325"/>
      <c r="AP123" s="269" t="s">
        <v>128</v>
      </c>
      <c r="AQ123" s="275"/>
      <c r="AR123" s="275"/>
      <c r="AS123" s="270"/>
      <c r="AT123" s="200">
        <f>'21.02'!AT123+AY123</f>
        <v>0</v>
      </c>
      <c r="AU123" s="206"/>
      <c r="AV123" s="201"/>
      <c r="AW123" s="188">
        <f>'21.02'!BG123</f>
        <v>0</v>
      </c>
      <c r="AX123" s="189"/>
      <c r="AY123" s="188"/>
      <c r="AZ123" s="189"/>
      <c r="BA123" s="200"/>
      <c r="BB123" s="201"/>
      <c r="BC123" s="269">
        <f>'21.02'!BC123+BA123</f>
        <v>0</v>
      </c>
      <c r="BD123" s="270"/>
      <c r="BE123" s="200">
        <f>'21.02'!BE123+BA123</f>
        <v>0</v>
      </c>
      <c r="BF123" s="201"/>
      <c r="BG123" s="200">
        <f>AT123-BE123</f>
        <v>0</v>
      </c>
      <c r="BH123" s="206"/>
      <c r="BI123" s="201"/>
      <c r="BJ123" s="254">
        <f>((LEFT(AP123,FIND(" ",AP123)-1)*BC123)/$S$279)</f>
        <v>0</v>
      </c>
      <c r="BK123" s="255"/>
      <c r="BL123" s="256"/>
      <c r="BM123" s="1"/>
      <c r="BN123" s="2"/>
    </row>
    <row r="124" spans="2:66" ht="15" customHeight="1">
      <c r="B124" s="317"/>
      <c r="C124" s="318"/>
      <c r="D124" s="318"/>
      <c r="E124" s="318"/>
      <c r="F124" s="318"/>
      <c r="G124" s="318"/>
      <c r="H124" s="318"/>
      <c r="I124" s="318"/>
      <c r="J124" s="318"/>
      <c r="K124" s="318"/>
      <c r="L124" s="319"/>
      <c r="M124" s="196"/>
      <c r="N124" s="220"/>
      <c r="O124" s="220"/>
      <c r="P124" s="197"/>
      <c r="Q124" s="196"/>
      <c r="R124" s="220"/>
      <c r="S124" s="220"/>
      <c r="T124" s="197"/>
      <c r="U124" s="196"/>
      <c r="V124" s="220"/>
      <c r="W124" s="220"/>
      <c r="X124" s="197"/>
      <c r="Y124" s="196"/>
      <c r="Z124" s="220"/>
      <c r="AA124" s="220"/>
      <c r="AB124" s="197"/>
      <c r="AC124" s="308"/>
      <c r="AD124" s="309"/>
      <c r="AE124" s="309"/>
      <c r="AF124" s="310"/>
      <c r="AG124" s="326"/>
      <c r="AH124" s="327"/>
      <c r="AI124" s="327"/>
      <c r="AJ124" s="327"/>
      <c r="AK124" s="327"/>
      <c r="AL124" s="327"/>
      <c r="AM124" s="327"/>
      <c r="AN124" s="327"/>
      <c r="AO124" s="328"/>
      <c r="AP124" s="271"/>
      <c r="AQ124" s="276"/>
      <c r="AR124" s="276"/>
      <c r="AS124" s="272"/>
      <c r="AT124" s="202"/>
      <c r="AU124" s="207"/>
      <c r="AV124" s="203"/>
      <c r="AW124" s="190"/>
      <c r="AX124" s="191"/>
      <c r="AY124" s="190"/>
      <c r="AZ124" s="191"/>
      <c r="BA124" s="202"/>
      <c r="BB124" s="203"/>
      <c r="BC124" s="271"/>
      <c r="BD124" s="272"/>
      <c r="BE124" s="202"/>
      <c r="BF124" s="203"/>
      <c r="BG124" s="202"/>
      <c r="BH124" s="207"/>
      <c r="BI124" s="203"/>
      <c r="BJ124" s="257"/>
      <c r="BK124" s="258"/>
      <c r="BL124" s="259"/>
      <c r="BM124" s="1"/>
      <c r="BN124" s="2"/>
    </row>
    <row r="125" spans="2:66" ht="15" customHeight="1" thickBot="1">
      <c r="B125" s="320"/>
      <c r="C125" s="321"/>
      <c r="D125" s="321"/>
      <c r="E125" s="321"/>
      <c r="F125" s="321"/>
      <c r="G125" s="321"/>
      <c r="H125" s="321"/>
      <c r="I125" s="321"/>
      <c r="J125" s="321"/>
      <c r="K125" s="321"/>
      <c r="L125" s="322"/>
      <c r="M125" s="198"/>
      <c r="N125" s="221"/>
      <c r="O125" s="221"/>
      <c r="P125" s="199"/>
      <c r="Q125" s="198"/>
      <c r="R125" s="221"/>
      <c r="S125" s="221"/>
      <c r="T125" s="199"/>
      <c r="U125" s="198"/>
      <c r="V125" s="221"/>
      <c r="W125" s="221"/>
      <c r="X125" s="199"/>
      <c r="Y125" s="198"/>
      <c r="Z125" s="221"/>
      <c r="AA125" s="221"/>
      <c r="AB125" s="199"/>
      <c r="AC125" s="311"/>
      <c r="AD125" s="312"/>
      <c r="AE125" s="312"/>
      <c r="AF125" s="313"/>
      <c r="AG125" s="329"/>
      <c r="AH125" s="330"/>
      <c r="AI125" s="330"/>
      <c r="AJ125" s="330"/>
      <c r="AK125" s="330"/>
      <c r="AL125" s="330"/>
      <c r="AM125" s="330"/>
      <c r="AN125" s="330"/>
      <c r="AO125" s="331"/>
      <c r="AP125" s="273"/>
      <c r="AQ125" s="277"/>
      <c r="AR125" s="277"/>
      <c r="AS125" s="274"/>
      <c r="AT125" s="204"/>
      <c r="AU125" s="208"/>
      <c r="AV125" s="205"/>
      <c r="AW125" s="192"/>
      <c r="AX125" s="193"/>
      <c r="AY125" s="192"/>
      <c r="AZ125" s="193"/>
      <c r="BA125" s="204"/>
      <c r="BB125" s="205"/>
      <c r="BC125" s="273"/>
      <c r="BD125" s="274"/>
      <c r="BE125" s="204"/>
      <c r="BF125" s="205"/>
      <c r="BG125" s="204"/>
      <c r="BH125" s="208"/>
      <c r="BI125" s="205"/>
      <c r="BJ125" s="260"/>
      <c r="BK125" s="261"/>
      <c r="BL125" s="262"/>
      <c r="BM125" s="1"/>
      <c r="BN125" s="2"/>
    </row>
    <row r="126" spans="2:66" ht="15" customHeight="1" thickTop="1">
      <c r="B126" s="314" t="s">
        <v>62</v>
      </c>
      <c r="C126" s="315"/>
      <c r="D126" s="315"/>
      <c r="E126" s="315"/>
      <c r="F126" s="315"/>
      <c r="G126" s="315"/>
      <c r="H126" s="315"/>
      <c r="I126" s="315"/>
      <c r="J126" s="315"/>
      <c r="K126" s="315"/>
      <c r="L126" s="316"/>
      <c r="M126" s="194">
        <v>7.5</v>
      </c>
      <c r="N126" s="219"/>
      <c r="O126" s="219"/>
      <c r="P126" s="195"/>
      <c r="Q126" s="194">
        <v>7.5</v>
      </c>
      <c r="R126" s="219"/>
      <c r="S126" s="219"/>
      <c r="T126" s="195"/>
      <c r="U126" s="194">
        <v>7.5</v>
      </c>
      <c r="V126" s="219"/>
      <c r="W126" s="219"/>
      <c r="X126" s="195"/>
      <c r="Y126" s="194">
        <v>7.5</v>
      </c>
      <c r="Z126" s="219"/>
      <c r="AA126" s="219"/>
      <c r="AB126" s="195"/>
      <c r="AC126" s="305" t="s">
        <v>312</v>
      </c>
      <c r="AD126" s="306"/>
      <c r="AE126" s="306"/>
      <c r="AF126" s="307"/>
      <c r="AG126" s="323" t="s">
        <v>229</v>
      </c>
      <c r="AH126" s="324"/>
      <c r="AI126" s="324"/>
      <c r="AJ126" s="324"/>
      <c r="AK126" s="324"/>
      <c r="AL126" s="324"/>
      <c r="AM126" s="324"/>
      <c r="AN126" s="324"/>
      <c r="AO126" s="325"/>
      <c r="AP126" s="269" t="s">
        <v>52</v>
      </c>
      <c r="AQ126" s="275"/>
      <c r="AR126" s="275"/>
      <c r="AS126" s="270"/>
      <c r="AT126" s="200">
        <f>'21.02'!AT126+AY126</f>
        <v>118</v>
      </c>
      <c r="AU126" s="206"/>
      <c r="AV126" s="201"/>
      <c r="AW126" s="188">
        <f>'21.02'!BG126</f>
        <v>118</v>
      </c>
      <c r="AX126" s="189"/>
      <c r="AY126" s="188"/>
      <c r="AZ126" s="189"/>
      <c r="BA126" s="200"/>
      <c r="BB126" s="201"/>
      <c r="BC126" s="269">
        <f>'21.02'!BC126+BA126</f>
        <v>0</v>
      </c>
      <c r="BD126" s="270"/>
      <c r="BE126" s="200">
        <f>'21.02'!BE126+BA126</f>
        <v>0</v>
      </c>
      <c r="BF126" s="201"/>
      <c r="BG126" s="200">
        <f>AT126-BE126</f>
        <v>118</v>
      </c>
      <c r="BH126" s="206"/>
      <c r="BI126" s="201"/>
      <c r="BJ126" s="254">
        <f>((LEFT(AP126,FIND(" ",AP126)-1)*BC126)/$S$279)</f>
        <v>0</v>
      </c>
      <c r="BK126" s="255"/>
      <c r="BL126" s="256"/>
      <c r="BM126" s="1"/>
      <c r="BN126" s="2"/>
    </row>
    <row r="127" spans="2:66" ht="15" customHeight="1">
      <c r="B127" s="317"/>
      <c r="C127" s="318"/>
      <c r="D127" s="318"/>
      <c r="E127" s="318"/>
      <c r="F127" s="318"/>
      <c r="G127" s="318"/>
      <c r="H127" s="318"/>
      <c r="I127" s="318"/>
      <c r="J127" s="318"/>
      <c r="K127" s="318"/>
      <c r="L127" s="319"/>
      <c r="M127" s="196"/>
      <c r="N127" s="220"/>
      <c r="O127" s="220"/>
      <c r="P127" s="197"/>
      <c r="Q127" s="196"/>
      <c r="R127" s="220"/>
      <c r="S127" s="220"/>
      <c r="T127" s="197"/>
      <c r="U127" s="196"/>
      <c r="V127" s="220"/>
      <c r="W127" s="220"/>
      <c r="X127" s="197"/>
      <c r="Y127" s="196"/>
      <c r="Z127" s="220"/>
      <c r="AA127" s="220"/>
      <c r="AB127" s="197"/>
      <c r="AC127" s="308"/>
      <c r="AD127" s="309"/>
      <c r="AE127" s="309"/>
      <c r="AF127" s="310"/>
      <c r="AG127" s="326"/>
      <c r="AH127" s="327"/>
      <c r="AI127" s="327"/>
      <c r="AJ127" s="327"/>
      <c r="AK127" s="327"/>
      <c r="AL127" s="327"/>
      <c r="AM127" s="327"/>
      <c r="AN127" s="327"/>
      <c r="AO127" s="328"/>
      <c r="AP127" s="271"/>
      <c r="AQ127" s="276"/>
      <c r="AR127" s="276"/>
      <c r="AS127" s="272"/>
      <c r="AT127" s="202"/>
      <c r="AU127" s="207"/>
      <c r="AV127" s="203"/>
      <c r="AW127" s="190"/>
      <c r="AX127" s="191"/>
      <c r="AY127" s="190"/>
      <c r="AZ127" s="191"/>
      <c r="BA127" s="202"/>
      <c r="BB127" s="203"/>
      <c r="BC127" s="271"/>
      <c r="BD127" s="272"/>
      <c r="BE127" s="202"/>
      <c r="BF127" s="203"/>
      <c r="BG127" s="202"/>
      <c r="BH127" s="207"/>
      <c r="BI127" s="203"/>
      <c r="BJ127" s="257"/>
      <c r="BK127" s="258"/>
      <c r="BL127" s="259"/>
      <c r="BM127" s="1"/>
      <c r="BN127" s="2"/>
    </row>
    <row r="128" spans="2:66" ht="15" customHeight="1" thickBot="1">
      <c r="B128" s="320"/>
      <c r="C128" s="321"/>
      <c r="D128" s="321"/>
      <c r="E128" s="321"/>
      <c r="F128" s="321"/>
      <c r="G128" s="321"/>
      <c r="H128" s="321"/>
      <c r="I128" s="321"/>
      <c r="J128" s="321"/>
      <c r="K128" s="321"/>
      <c r="L128" s="322"/>
      <c r="M128" s="198"/>
      <c r="N128" s="221"/>
      <c r="O128" s="221"/>
      <c r="P128" s="199"/>
      <c r="Q128" s="198"/>
      <c r="R128" s="221"/>
      <c r="S128" s="221"/>
      <c r="T128" s="199"/>
      <c r="U128" s="198"/>
      <c r="V128" s="221"/>
      <c r="W128" s="221"/>
      <c r="X128" s="199"/>
      <c r="Y128" s="198"/>
      <c r="Z128" s="221"/>
      <c r="AA128" s="221"/>
      <c r="AB128" s="199"/>
      <c r="AC128" s="311"/>
      <c r="AD128" s="312"/>
      <c r="AE128" s="312"/>
      <c r="AF128" s="313"/>
      <c r="AG128" s="329"/>
      <c r="AH128" s="330"/>
      <c r="AI128" s="330"/>
      <c r="AJ128" s="330"/>
      <c r="AK128" s="330"/>
      <c r="AL128" s="330"/>
      <c r="AM128" s="330"/>
      <c r="AN128" s="330"/>
      <c r="AO128" s="331"/>
      <c r="AP128" s="273"/>
      <c r="AQ128" s="277"/>
      <c r="AR128" s="277"/>
      <c r="AS128" s="274"/>
      <c r="AT128" s="204"/>
      <c r="AU128" s="208"/>
      <c r="AV128" s="205"/>
      <c r="AW128" s="192"/>
      <c r="AX128" s="193"/>
      <c r="AY128" s="192"/>
      <c r="AZ128" s="193"/>
      <c r="BA128" s="204"/>
      <c r="BB128" s="205"/>
      <c r="BC128" s="273"/>
      <c r="BD128" s="274"/>
      <c r="BE128" s="204"/>
      <c r="BF128" s="205"/>
      <c r="BG128" s="204"/>
      <c r="BH128" s="208"/>
      <c r="BI128" s="205"/>
      <c r="BJ128" s="260"/>
      <c r="BK128" s="261"/>
      <c r="BL128" s="262"/>
      <c r="BM128" s="1"/>
      <c r="BN128" s="2"/>
    </row>
    <row r="129" spans="2:66" ht="15" customHeight="1" thickTop="1">
      <c r="B129" s="209" t="s">
        <v>228</v>
      </c>
      <c r="C129" s="210"/>
      <c r="D129" s="210"/>
      <c r="E129" s="210"/>
      <c r="F129" s="210"/>
      <c r="G129" s="210"/>
      <c r="H129" s="210"/>
      <c r="I129" s="210"/>
      <c r="J129" s="210"/>
      <c r="K129" s="210"/>
      <c r="L129" s="211"/>
      <c r="M129" s="194" t="s">
        <v>129</v>
      </c>
      <c r="N129" s="219"/>
      <c r="O129" s="219"/>
      <c r="P129" s="195"/>
      <c r="Q129" s="194" t="s">
        <v>129</v>
      </c>
      <c r="R129" s="219"/>
      <c r="S129" s="219"/>
      <c r="T129" s="195"/>
      <c r="U129" s="194" t="s">
        <v>129</v>
      </c>
      <c r="V129" s="219"/>
      <c r="W129" s="219"/>
      <c r="X129" s="195"/>
      <c r="Y129" s="194" t="s">
        <v>129</v>
      </c>
      <c r="Z129" s="219"/>
      <c r="AA129" s="219"/>
      <c r="AB129" s="195"/>
      <c r="AC129" s="278" t="s">
        <v>129</v>
      </c>
      <c r="AD129" s="279"/>
      <c r="AE129" s="279"/>
      <c r="AF129" s="280"/>
      <c r="AG129" s="323" t="s">
        <v>227</v>
      </c>
      <c r="AH129" s="324"/>
      <c r="AI129" s="324"/>
      <c r="AJ129" s="324"/>
      <c r="AK129" s="324"/>
      <c r="AL129" s="324"/>
      <c r="AM129" s="324"/>
      <c r="AN129" s="324"/>
      <c r="AO129" s="325"/>
      <c r="AP129" s="269" t="s">
        <v>52</v>
      </c>
      <c r="AQ129" s="275"/>
      <c r="AR129" s="275"/>
      <c r="AS129" s="270"/>
      <c r="AT129" s="200">
        <f>'21.02'!AT129+AY129</f>
        <v>21</v>
      </c>
      <c r="AU129" s="206"/>
      <c r="AV129" s="201"/>
      <c r="AW129" s="188">
        <f>'21.02'!BG129</f>
        <v>21</v>
      </c>
      <c r="AX129" s="189"/>
      <c r="AY129" s="188"/>
      <c r="AZ129" s="189"/>
      <c r="BA129" s="200"/>
      <c r="BB129" s="201"/>
      <c r="BC129" s="269">
        <f>'21.02'!BC129+BA129</f>
        <v>0</v>
      </c>
      <c r="BD129" s="270"/>
      <c r="BE129" s="200">
        <f>'21.02'!BE129+BA129</f>
        <v>0</v>
      </c>
      <c r="BF129" s="201"/>
      <c r="BG129" s="200">
        <f>AT129-BE129</f>
        <v>21</v>
      </c>
      <c r="BH129" s="206"/>
      <c r="BI129" s="201"/>
      <c r="BJ129" s="254">
        <f>((LEFT(AP129,FIND(" ",AP129)-1)*BC129)/$S$279)</f>
        <v>0</v>
      </c>
      <c r="BK129" s="255"/>
      <c r="BL129" s="256"/>
      <c r="BM129" s="1"/>
      <c r="BN129" s="2"/>
    </row>
    <row r="130" spans="2:66" ht="15" customHeight="1">
      <c r="B130" s="212"/>
      <c r="C130" s="213"/>
      <c r="D130" s="213"/>
      <c r="E130" s="213"/>
      <c r="F130" s="213"/>
      <c r="G130" s="213"/>
      <c r="H130" s="213"/>
      <c r="I130" s="213"/>
      <c r="J130" s="213"/>
      <c r="K130" s="213"/>
      <c r="L130" s="214"/>
      <c r="M130" s="196"/>
      <c r="N130" s="220"/>
      <c r="O130" s="220"/>
      <c r="P130" s="197"/>
      <c r="Q130" s="196"/>
      <c r="R130" s="220"/>
      <c r="S130" s="220"/>
      <c r="T130" s="197"/>
      <c r="U130" s="196"/>
      <c r="V130" s="220"/>
      <c r="W130" s="220"/>
      <c r="X130" s="197"/>
      <c r="Y130" s="196"/>
      <c r="Z130" s="220"/>
      <c r="AA130" s="220"/>
      <c r="AB130" s="197"/>
      <c r="AC130" s="281"/>
      <c r="AD130" s="282"/>
      <c r="AE130" s="282"/>
      <c r="AF130" s="283"/>
      <c r="AG130" s="326"/>
      <c r="AH130" s="327"/>
      <c r="AI130" s="327"/>
      <c r="AJ130" s="327"/>
      <c r="AK130" s="327"/>
      <c r="AL130" s="327"/>
      <c r="AM130" s="327"/>
      <c r="AN130" s="327"/>
      <c r="AO130" s="328"/>
      <c r="AP130" s="271"/>
      <c r="AQ130" s="276"/>
      <c r="AR130" s="276"/>
      <c r="AS130" s="272"/>
      <c r="AT130" s="202"/>
      <c r="AU130" s="207"/>
      <c r="AV130" s="203"/>
      <c r="AW130" s="190"/>
      <c r="AX130" s="191"/>
      <c r="AY130" s="190"/>
      <c r="AZ130" s="191"/>
      <c r="BA130" s="202"/>
      <c r="BB130" s="203"/>
      <c r="BC130" s="271"/>
      <c r="BD130" s="272"/>
      <c r="BE130" s="202"/>
      <c r="BF130" s="203"/>
      <c r="BG130" s="202"/>
      <c r="BH130" s="207"/>
      <c r="BI130" s="203"/>
      <c r="BJ130" s="257"/>
      <c r="BK130" s="258"/>
      <c r="BL130" s="259"/>
      <c r="BM130" s="1"/>
      <c r="BN130" s="2"/>
    </row>
    <row r="131" spans="2:66" ht="15" customHeight="1" thickBot="1">
      <c r="B131" s="215"/>
      <c r="C131" s="216"/>
      <c r="D131" s="216"/>
      <c r="E131" s="216"/>
      <c r="F131" s="216"/>
      <c r="G131" s="216"/>
      <c r="H131" s="216"/>
      <c r="I131" s="216"/>
      <c r="J131" s="216"/>
      <c r="K131" s="216"/>
      <c r="L131" s="217"/>
      <c r="M131" s="198"/>
      <c r="N131" s="221"/>
      <c r="O131" s="221"/>
      <c r="P131" s="199"/>
      <c r="Q131" s="198"/>
      <c r="R131" s="221"/>
      <c r="S131" s="221"/>
      <c r="T131" s="199"/>
      <c r="U131" s="198"/>
      <c r="V131" s="221"/>
      <c r="W131" s="221"/>
      <c r="X131" s="199"/>
      <c r="Y131" s="198"/>
      <c r="Z131" s="221"/>
      <c r="AA131" s="221"/>
      <c r="AB131" s="199"/>
      <c r="AC131" s="284"/>
      <c r="AD131" s="285"/>
      <c r="AE131" s="285"/>
      <c r="AF131" s="286"/>
      <c r="AG131" s="329"/>
      <c r="AH131" s="330"/>
      <c r="AI131" s="330"/>
      <c r="AJ131" s="330"/>
      <c r="AK131" s="330"/>
      <c r="AL131" s="330"/>
      <c r="AM131" s="330"/>
      <c r="AN131" s="330"/>
      <c r="AO131" s="331"/>
      <c r="AP131" s="273"/>
      <c r="AQ131" s="277"/>
      <c r="AR131" s="277"/>
      <c r="AS131" s="274"/>
      <c r="AT131" s="204"/>
      <c r="AU131" s="208"/>
      <c r="AV131" s="205"/>
      <c r="AW131" s="192"/>
      <c r="AX131" s="193"/>
      <c r="AY131" s="192"/>
      <c r="AZ131" s="193"/>
      <c r="BA131" s="204"/>
      <c r="BB131" s="205"/>
      <c r="BC131" s="273"/>
      <c r="BD131" s="274"/>
      <c r="BE131" s="204"/>
      <c r="BF131" s="205"/>
      <c r="BG131" s="204"/>
      <c r="BH131" s="208"/>
      <c r="BI131" s="205"/>
      <c r="BJ131" s="260"/>
      <c r="BK131" s="261"/>
      <c r="BL131" s="262"/>
      <c r="BM131" s="1"/>
      <c r="BN131" s="2"/>
    </row>
    <row r="132" spans="2:66" ht="15" customHeight="1" thickTop="1">
      <c r="B132" s="209" t="s">
        <v>226</v>
      </c>
      <c r="C132" s="210"/>
      <c r="D132" s="210"/>
      <c r="E132" s="210"/>
      <c r="F132" s="210"/>
      <c r="G132" s="210"/>
      <c r="H132" s="210"/>
      <c r="I132" s="210"/>
      <c r="J132" s="210"/>
      <c r="K132" s="210"/>
      <c r="L132" s="211"/>
      <c r="M132" s="194" t="s">
        <v>443</v>
      </c>
      <c r="N132" s="219"/>
      <c r="O132" s="219"/>
      <c r="P132" s="195"/>
      <c r="Q132" s="194" t="s">
        <v>443</v>
      </c>
      <c r="R132" s="219"/>
      <c r="S132" s="219"/>
      <c r="T132" s="195"/>
      <c r="U132" s="194" t="s">
        <v>443</v>
      </c>
      <c r="V132" s="219"/>
      <c r="W132" s="219"/>
      <c r="X132" s="195"/>
      <c r="Y132" s="194" t="s">
        <v>443</v>
      </c>
      <c r="Z132" s="219"/>
      <c r="AA132" s="219"/>
      <c r="AB132" s="195"/>
      <c r="AC132" s="188" t="s">
        <v>129</v>
      </c>
      <c r="AD132" s="241"/>
      <c r="AE132" s="241"/>
      <c r="AF132" s="189"/>
      <c r="AG132" s="222" t="s">
        <v>225</v>
      </c>
      <c r="AH132" s="223"/>
      <c r="AI132" s="223"/>
      <c r="AJ132" s="223"/>
      <c r="AK132" s="223"/>
      <c r="AL132" s="223"/>
      <c r="AM132" s="223"/>
      <c r="AN132" s="223"/>
      <c r="AO132" s="224"/>
      <c r="AP132" s="269" t="s">
        <v>141</v>
      </c>
      <c r="AQ132" s="275"/>
      <c r="AR132" s="275"/>
      <c r="AS132" s="270"/>
      <c r="AT132" s="200">
        <f>'21.02'!AT132+AY132</f>
        <v>2</v>
      </c>
      <c r="AU132" s="206"/>
      <c r="AV132" s="201"/>
      <c r="AW132" s="188">
        <f>'21.02'!BG132</f>
        <v>2</v>
      </c>
      <c r="AX132" s="189"/>
      <c r="AY132" s="188"/>
      <c r="AZ132" s="189"/>
      <c r="BA132" s="200"/>
      <c r="BB132" s="201"/>
      <c r="BC132" s="269">
        <f>'21.02'!BC132+BA132</f>
        <v>0</v>
      </c>
      <c r="BD132" s="270"/>
      <c r="BE132" s="200">
        <f>'21.02'!BE132+BA132</f>
        <v>0</v>
      </c>
      <c r="BF132" s="201"/>
      <c r="BG132" s="200">
        <f>AT132-BE132</f>
        <v>2</v>
      </c>
      <c r="BH132" s="206"/>
      <c r="BI132" s="201"/>
      <c r="BJ132" s="254">
        <f>((LEFT(AP132,FIND(" ",AP132)-1)*BC132)/$S$279)</f>
        <v>0</v>
      </c>
      <c r="BK132" s="255"/>
      <c r="BL132" s="256"/>
      <c r="BM132" s="1"/>
      <c r="BN132" s="2"/>
    </row>
    <row r="133" spans="2:66" ht="15" customHeight="1">
      <c r="B133" s="212"/>
      <c r="C133" s="213"/>
      <c r="D133" s="213"/>
      <c r="E133" s="213"/>
      <c r="F133" s="213"/>
      <c r="G133" s="213"/>
      <c r="H133" s="213"/>
      <c r="I133" s="213"/>
      <c r="J133" s="213"/>
      <c r="K133" s="213"/>
      <c r="L133" s="214"/>
      <c r="M133" s="196"/>
      <c r="N133" s="220"/>
      <c r="O133" s="220"/>
      <c r="P133" s="197"/>
      <c r="Q133" s="196"/>
      <c r="R133" s="220"/>
      <c r="S133" s="220"/>
      <c r="T133" s="197"/>
      <c r="U133" s="196"/>
      <c r="V133" s="220"/>
      <c r="W133" s="220"/>
      <c r="X133" s="197"/>
      <c r="Y133" s="196"/>
      <c r="Z133" s="220"/>
      <c r="AA133" s="220"/>
      <c r="AB133" s="197"/>
      <c r="AC133" s="190"/>
      <c r="AD133" s="242"/>
      <c r="AE133" s="242"/>
      <c r="AF133" s="191"/>
      <c r="AG133" s="225"/>
      <c r="AH133" s="226"/>
      <c r="AI133" s="226"/>
      <c r="AJ133" s="226"/>
      <c r="AK133" s="226"/>
      <c r="AL133" s="226"/>
      <c r="AM133" s="226"/>
      <c r="AN133" s="226"/>
      <c r="AO133" s="227"/>
      <c r="AP133" s="271"/>
      <c r="AQ133" s="276"/>
      <c r="AR133" s="276"/>
      <c r="AS133" s="272"/>
      <c r="AT133" s="202"/>
      <c r="AU133" s="207"/>
      <c r="AV133" s="203"/>
      <c r="AW133" s="190"/>
      <c r="AX133" s="191"/>
      <c r="AY133" s="190"/>
      <c r="AZ133" s="191"/>
      <c r="BA133" s="202"/>
      <c r="BB133" s="203"/>
      <c r="BC133" s="271"/>
      <c r="BD133" s="272"/>
      <c r="BE133" s="202"/>
      <c r="BF133" s="203"/>
      <c r="BG133" s="202"/>
      <c r="BH133" s="207"/>
      <c r="BI133" s="203"/>
      <c r="BJ133" s="257"/>
      <c r="BK133" s="258"/>
      <c r="BL133" s="259"/>
      <c r="BM133" s="1"/>
      <c r="BN133" s="2"/>
    </row>
    <row r="134" spans="2:66" ht="15" customHeight="1" thickBot="1">
      <c r="B134" s="215"/>
      <c r="C134" s="216"/>
      <c r="D134" s="216"/>
      <c r="E134" s="216"/>
      <c r="F134" s="216"/>
      <c r="G134" s="216"/>
      <c r="H134" s="216"/>
      <c r="I134" s="216"/>
      <c r="J134" s="216"/>
      <c r="K134" s="216"/>
      <c r="L134" s="217"/>
      <c r="M134" s="198"/>
      <c r="N134" s="221"/>
      <c r="O134" s="221"/>
      <c r="P134" s="199"/>
      <c r="Q134" s="198"/>
      <c r="R134" s="221"/>
      <c r="S134" s="221"/>
      <c r="T134" s="199"/>
      <c r="U134" s="198"/>
      <c r="V134" s="221"/>
      <c r="W134" s="221"/>
      <c r="X134" s="199"/>
      <c r="Y134" s="198"/>
      <c r="Z134" s="221"/>
      <c r="AA134" s="221"/>
      <c r="AB134" s="199"/>
      <c r="AC134" s="192"/>
      <c r="AD134" s="243"/>
      <c r="AE134" s="243"/>
      <c r="AF134" s="193"/>
      <c r="AG134" s="228"/>
      <c r="AH134" s="229"/>
      <c r="AI134" s="229"/>
      <c r="AJ134" s="229"/>
      <c r="AK134" s="229"/>
      <c r="AL134" s="229"/>
      <c r="AM134" s="229"/>
      <c r="AN134" s="229"/>
      <c r="AO134" s="230"/>
      <c r="AP134" s="273"/>
      <c r="AQ134" s="277"/>
      <c r="AR134" s="277"/>
      <c r="AS134" s="274"/>
      <c r="AT134" s="204"/>
      <c r="AU134" s="208"/>
      <c r="AV134" s="205"/>
      <c r="AW134" s="192"/>
      <c r="AX134" s="193"/>
      <c r="AY134" s="192"/>
      <c r="AZ134" s="193"/>
      <c r="BA134" s="204"/>
      <c r="BB134" s="205"/>
      <c r="BC134" s="273"/>
      <c r="BD134" s="274"/>
      <c r="BE134" s="204"/>
      <c r="BF134" s="205"/>
      <c r="BG134" s="204"/>
      <c r="BH134" s="208"/>
      <c r="BI134" s="205"/>
      <c r="BJ134" s="260"/>
      <c r="BK134" s="261"/>
      <c r="BL134" s="262"/>
      <c r="BM134" s="1"/>
      <c r="BN134" s="2"/>
    </row>
    <row r="135" spans="2:66" ht="15" customHeight="1" thickTop="1">
      <c r="B135" s="314" t="s">
        <v>224</v>
      </c>
      <c r="C135" s="315"/>
      <c r="D135" s="315"/>
      <c r="E135" s="315"/>
      <c r="F135" s="315"/>
      <c r="G135" s="315"/>
      <c r="H135" s="315"/>
      <c r="I135" s="315"/>
      <c r="J135" s="315"/>
      <c r="K135" s="315"/>
      <c r="L135" s="316"/>
      <c r="M135" s="194">
        <v>400</v>
      </c>
      <c r="N135" s="219"/>
      <c r="O135" s="219"/>
      <c r="P135" s="195"/>
      <c r="Q135" s="194">
        <v>400</v>
      </c>
      <c r="R135" s="219"/>
      <c r="S135" s="219"/>
      <c r="T135" s="195"/>
      <c r="U135" s="194">
        <v>400</v>
      </c>
      <c r="V135" s="219"/>
      <c r="W135" s="219"/>
      <c r="X135" s="195"/>
      <c r="Y135" s="194">
        <v>400</v>
      </c>
      <c r="Z135" s="219"/>
      <c r="AA135" s="219"/>
      <c r="AB135" s="195"/>
      <c r="AC135" s="188" t="s">
        <v>129</v>
      </c>
      <c r="AD135" s="241"/>
      <c r="AE135" s="241"/>
      <c r="AF135" s="189"/>
      <c r="AG135" s="323" t="s">
        <v>140</v>
      </c>
      <c r="AH135" s="324"/>
      <c r="AI135" s="324"/>
      <c r="AJ135" s="324"/>
      <c r="AK135" s="324"/>
      <c r="AL135" s="324"/>
      <c r="AM135" s="324"/>
      <c r="AN135" s="324"/>
      <c r="AO135" s="325"/>
      <c r="AP135" s="269" t="s">
        <v>159</v>
      </c>
      <c r="AQ135" s="275"/>
      <c r="AR135" s="275"/>
      <c r="AS135" s="270"/>
      <c r="AT135" s="200">
        <f>'21.02'!AT135+AY135</f>
        <v>12</v>
      </c>
      <c r="AU135" s="206"/>
      <c r="AV135" s="201"/>
      <c r="AW135" s="188">
        <f>'21.02'!BG135</f>
        <v>12</v>
      </c>
      <c r="AX135" s="189"/>
      <c r="AY135" s="188"/>
      <c r="AZ135" s="189"/>
      <c r="BA135" s="200"/>
      <c r="BB135" s="201"/>
      <c r="BC135" s="269">
        <f>'21.02'!BC135+BA135</f>
        <v>0</v>
      </c>
      <c r="BD135" s="270"/>
      <c r="BE135" s="200">
        <f>'21.02'!BE135+BA135</f>
        <v>0</v>
      </c>
      <c r="BF135" s="201"/>
      <c r="BG135" s="200">
        <f>AT135-BE135</f>
        <v>12</v>
      </c>
      <c r="BH135" s="206"/>
      <c r="BI135" s="201"/>
      <c r="BJ135" s="254">
        <f>((LEFT(AP135,FIND(" ",AP135)-1)*BC135)/$S$279)</f>
        <v>0</v>
      </c>
      <c r="BK135" s="255"/>
      <c r="BL135" s="256"/>
      <c r="BM135" s="1"/>
      <c r="BN135" s="2"/>
    </row>
    <row r="136" spans="2:66" ht="15" customHeight="1">
      <c r="B136" s="317"/>
      <c r="C136" s="318"/>
      <c r="D136" s="318"/>
      <c r="E136" s="318"/>
      <c r="F136" s="318"/>
      <c r="G136" s="318"/>
      <c r="H136" s="318"/>
      <c r="I136" s="318"/>
      <c r="J136" s="318"/>
      <c r="K136" s="318"/>
      <c r="L136" s="319"/>
      <c r="M136" s="196"/>
      <c r="N136" s="220"/>
      <c r="O136" s="220"/>
      <c r="P136" s="197"/>
      <c r="Q136" s="196"/>
      <c r="R136" s="220"/>
      <c r="S136" s="220"/>
      <c r="T136" s="197"/>
      <c r="U136" s="196"/>
      <c r="V136" s="220"/>
      <c r="W136" s="220"/>
      <c r="X136" s="197"/>
      <c r="Y136" s="196"/>
      <c r="Z136" s="220"/>
      <c r="AA136" s="220"/>
      <c r="AB136" s="197"/>
      <c r="AC136" s="190"/>
      <c r="AD136" s="242"/>
      <c r="AE136" s="242"/>
      <c r="AF136" s="191"/>
      <c r="AG136" s="326"/>
      <c r="AH136" s="327"/>
      <c r="AI136" s="327"/>
      <c r="AJ136" s="327"/>
      <c r="AK136" s="327"/>
      <c r="AL136" s="327"/>
      <c r="AM136" s="327"/>
      <c r="AN136" s="327"/>
      <c r="AO136" s="328"/>
      <c r="AP136" s="271"/>
      <c r="AQ136" s="276"/>
      <c r="AR136" s="276"/>
      <c r="AS136" s="272"/>
      <c r="AT136" s="202"/>
      <c r="AU136" s="207"/>
      <c r="AV136" s="203"/>
      <c r="AW136" s="190"/>
      <c r="AX136" s="191"/>
      <c r="AY136" s="190"/>
      <c r="AZ136" s="191"/>
      <c r="BA136" s="202"/>
      <c r="BB136" s="203"/>
      <c r="BC136" s="271"/>
      <c r="BD136" s="272"/>
      <c r="BE136" s="202"/>
      <c r="BF136" s="203"/>
      <c r="BG136" s="202"/>
      <c r="BH136" s="207"/>
      <c r="BI136" s="203"/>
      <c r="BJ136" s="257"/>
      <c r="BK136" s="258"/>
      <c r="BL136" s="259"/>
      <c r="BM136" s="1"/>
      <c r="BN136" s="2"/>
    </row>
    <row r="137" spans="2:66" ht="15" customHeight="1" thickBot="1">
      <c r="B137" s="320"/>
      <c r="C137" s="321"/>
      <c r="D137" s="321"/>
      <c r="E137" s="321"/>
      <c r="F137" s="321"/>
      <c r="G137" s="321"/>
      <c r="H137" s="321"/>
      <c r="I137" s="321"/>
      <c r="J137" s="321"/>
      <c r="K137" s="321"/>
      <c r="L137" s="322"/>
      <c r="M137" s="198"/>
      <c r="N137" s="221"/>
      <c r="O137" s="221"/>
      <c r="P137" s="199"/>
      <c r="Q137" s="198"/>
      <c r="R137" s="221"/>
      <c r="S137" s="221"/>
      <c r="T137" s="199"/>
      <c r="U137" s="198"/>
      <c r="V137" s="221"/>
      <c r="W137" s="221"/>
      <c r="X137" s="199"/>
      <c r="Y137" s="198"/>
      <c r="Z137" s="221"/>
      <c r="AA137" s="221"/>
      <c r="AB137" s="199"/>
      <c r="AC137" s="192"/>
      <c r="AD137" s="243"/>
      <c r="AE137" s="243"/>
      <c r="AF137" s="193"/>
      <c r="AG137" s="329"/>
      <c r="AH137" s="330"/>
      <c r="AI137" s="330"/>
      <c r="AJ137" s="330"/>
      <c r="AK137" s="330"/>
      <c r="AL137" s="330"/>
      <c r="AM137" s="330"/>
      <c r="AN137" s="330"/>
      <c r="AO137" s="331"/>
      <c r="AP137" s="273"/>
      <c r="AQ137" s="277"/>
      <c r="AR137" s="277"/>
      <c r="AS137" s="274"/>
      <c r="AT137" s="204"/>
      <c r="AU137" s="208"/>
      <c r="AV137" s="205"/>
      <c r="AW137" s="192"/>
      <c r="AX137" s="193"/>
      <c r="AY137" s="192"/>
      <c r="AZ137" s="193"/>
      <c r="BA137" s="204"/>
      <c r="BB137" s="205"/>
      <c r="BC137" s="273"/>
      <c r="BD137" s="274"/>
      <c r="BE137" s="204"/>
      <c r="BF137" s="205"/>
      <c r="BG137" s="204"/>
      <c r="BH137" s="208"/>
      <c r="BI137" s="205"/>
      <c r="BJ137" s="260"/>
      <c r="BK137" s="261"/>
      <c r="BL137" s="262"/>
      <c r="BM137" s="1"/>
      <c r="BN137" s="2"/>
    </row>
    <row r="138" spans="2:66" ht="15" customHeight="1" thickTop="1">
      <c r="B138" s="209" t="s">
        <v>223</v>
      </c>
      <c r="C138" s="210"/>
      <c r="D138" s="210"/>
      <c r="E138" s="210"/>
      <c r="F138" s="210"/>
      <c r="G138" s="210"/>
      <c r="H138" s="210"/>
      <c r="I138" s="210"/>
      <c r="J138" s="210"/>
      <c r="K138" s="210"/>
      <c r="L138" s="211"/>
      <c r="M138" s="194">
        <v>40</v>
      </c>
      <c r="N138" s="219"/>
      <c r="O138" s="219"/>
      <c r="P138" s="195"/>
      <c r="Q138" s="194">
        <v>40</v>
      </c>
      <c r="R138" s="219"/>
      <c r="S138" s="219"/>
      <c r="T138" s="195"/>
      <c r="U138" s="194">
        <v>40</v>
      </c>
      <c r="V138" s="219"/>
      <c r="W138" s="219"/>
      <c r="X138" s="195"/>
      <c r="Y138" s="194">
        <v>40</v>
      </c>
      <c r="Z138" s="219"/>
      <c r="AA138" s="219"/>
      <c r="AB138" s="195"/>
      <c r="AC138" s="296" t="s">
        <v>311</v>
      </c>
      <c r="AD138" s="297"/>
      <c r="AE138" s="297"/>
      <c r="AF138" s="298"/>
      <c r="AG138" s="222" t="s">
        <v>134</v>
      </c>
      <c r="AH138" s="223"/>
      <c r="AI138" s="223"/>
      <c r="AJ138" s="223"/>
      <c r="AK138" s="223"/>
      <c r="AL138" s="223"/>
      <c r="AM138" s="223"/>
      <c r="AN138" s="223"/>
      <c r="AO138" s="224"/>
      <c r="AP138" s="269" t="s">
        <v>52</v>
      </c>
      <c r="AQ138" s="275"/>
      <c r="AR138" s="275"/>
      <c r="AS138" s="270"/>
      <c r="AT138" s="200">
        <f>'21.02'!AT138+AY138</f>
        <v>60</v>
      </c>
      <c r="AU138" s="206"/>
      <c r="AV138" s="201"/>
      <c r="AW138" s="188">
        <f>'21.02'!BG138</f>
        <v>60</v>
      </c>
      <c r="AX138" s="189"/>
      <c r="AY138" s="188"/>
      <c r="AZ138" s="189"/>
      <c r="BA138" s="546"/>
      <c r="BB138" s="547"/>
      <c r="BC138" s="269">
        <f>'21.02'!BC138+BA138</f>
        <v>0</v>
      </c>
      <c r="BD138" s="270"/>
      <c r="BE138" s="200">
        <f>'21.02'!BE138+BA138</f>
        <v>0</v>
      </c>
      <c r="BF138" s="201"/>
      <c r="BG138" s="200">
        <f>AT138-BE138</f>
        <v>60</v>
      </c>
      <c r="BH138" s="206"/>
      <c r="BI138" s="201"/>
      <c r="BJ138" s="254">
        <f>((LEFT(AP138,FIND(" ",AP138)-1)*BC138)/$S$279)</f>
        <v>0</v>
      </c>
      <c r="BK138" s="255"/>
      <c r="BL138" s="256"/>
      <c r="BM138" s="1"/>
      <c r="BN138" s="2"/>
    </row>
    <row r="139" spans="2:66" ht="15" customHeight="1">
      <c r="B139" s="212"/>
      <c r="C139" s="213"/>
      <c r="D139" s="213"/>
      <c r="E139" s="213"/>
      <c r="F139" s="213"/>
      <c r="G139" s="213"/>
      <c r="H139" s="213"/>
      <c r="I139" s="213"/>
      <c r="J139" s="213"/>
      <c r="K139" s="213"/>
      <c r="L139" s="214"/>
      <c r="M139" s="196"/>
      <c r="N139" s="220"/>
      <c r="O139" s="220"/>
      <c r="P139" s="197"/>
      <c r="Q139" s="196"/>
      <c r="R139" s="220"/>
      <c r="S139" s="220"/>
      <c r="T139" s="197"/>
      <c r="U139" s="196"/>
      <c r="V139" s="220"/>
      <c r="W139" s="220"/>
      <c r="X139" s="197"/>
      <c r="Y139" s="196"/>
      <c r="Z139" s="220"/>
      <c r="AA139" s="220"/>
      <c r="AB139" s="197"/>
      <c r="AC139" s="299"/>
      <c r="AD139" s="300"/>
      <c r="AE139" s="300"/>
      <c r="AF139" s="301"/>
      <c r="AG139" s="225"/>
      <c r="AH139" s="226"/>
      <c r="AI139" s="226"/>
      <c r="AJ139" s="226"/>
      <c r="AK139" s="226"/>
      <c r="AL139" s="226"/>
      <c r="AM139" s="226"/>
      <c r="AN139" s="226"/>
      <c r="AO139" s="227"/>
      <c r="AP139" s="271"/>
      <c r="AQ139" s="276"/>
      <c r="AR139" s="276"/>
      <c r="AS139" s="272"/>
      <c r="AT139" s="202"/>
      <c r="AU139" s="207"/>
      <c r="AV139" s="203"/>
      <c r="AW139" s="190"/>
      <c r="AX139" s="191"/>
      <c r="AY139" s="190"/>
      <c r="AZ139" s="191"/>
      <c r="BA139" s="548"/>
      <c r="BB139" s="549"/>
      <c r="BC139" s="271"/>
      <c r="BD139" s="272"/>
      <c r="BE139" s="202"/>
      <c r="BF139" s="203"/>
      <c r="BG139" s="202"/>
      <c r="BH139" s="207"/>
      <c r="BI139" s="203"/>
      <c r="BJ139" s="257"/>
      <c r="BK139" s="258"/>
      <c r="BL139" s="259"/>
      <c r="BM139" s="1"/>
      <c r="BN139" s="2"/>
    </row>
    <row r="140" spans="2:66" ht="15" customHeight="1" thickBot="1">
      <c r="B140" s="215"/>
      <c r="C140" s="216"/>
      <c r="D140" s="216"/>
      <c r="E140" s="216"/>
      <c r="F140" s="216"/>
      <c r="G140" s="216"/>
      <c r="H140" s="216"/>
      <c r="I140" s="216"/>
      <c r="J140" s="216"/>
      <c r="K140" s="216"/>
      <c r="L140" s="217"/>
      <c r="M140" s="198"/>
      <c r="N140" s="221"/>
      <c r="O140" s="221"/>
      <c r="P140" s="199"/>
      <c r="Q140" s="198"/>
      <c r="R140" s="221"/>
      <c r="S140" s="221"/>
      <c r="T140" s="199"/>
      <c r="U140" s="198"/>
      <c r="V140" s="221"/>
      <c r="W140" s="221"/>
      <c r="X140" s="199"/>
      <c r="Y140" s="198"/>
      <c r="Z140" s="221"/>
      <c r="AA140" s="221"/>
      <c r="AB140" s="199"/>
      <c r="AC140" s="302"/>
      <c r="AD140" s="303"/>
      <c r="AE140" s="303"/>
      <c r="AF140" s="304"/>
      <c r="AG140" s="228"/>
      <c r="AH140" s="229"/>
      <c r="AI140" s="229"/>
      <c r="AJ140" s="229"/>
      <c r="AK140" s="229"/>
      <c r="AL140" s="229"/>
      <c r="AM140" s="229"/>
      <c r="AN140" s="229"/>
      <c r="AO140" s="230"/>
      <c r="AP140" s="273"/>
      <c r="AQ140" s="277"/>
      <c r="AR140" s="277"/>
      <c r="AS140" s="274"/>
      <c r="AT140" s="204"/>
      <c r="AU140" s="208"/>
      <c r="AV140" s="205"/>
      <c r="AW140" s="192"/>
      <c r="AX140" s="193"/>
      <c r="AY140" s="192"/>
      <c r="AZ140" s="193"/>
      <c r="BA140" s="550"/>
      <c r="BB140" s="551"/>
      <c r="BC140" s="273"/>
      <c r="BD140" s="274"/>
      <c r="BE140" s="204"/>
      <c r="BF140" s="205"/>
      <c r="BG140" s="204"/>
      <c r="BH140" s="208"/>
      <c r="BI140" s="205"/>
      <c r="BJ140" s="260"/>
      <c r="BK140" s="261"/>
      <c r="BL140" s="262"/>
      <c r="BM140" s="1"/>
      <c r="BN140" s="2"/>
    </row>
    <row r="141" spans="2:66" ht="15" customHeight="1" thickTop="1">
      <c r="B141" s="209" t="s">
        <v>222</v>
      </c>
      <c r="C141" s="210"/>
      <c r="D141" s="210"/>
      <c r="E141" s="210"/>
      <c r="F141" s="210"/>
      <c r="G141" s="210"/>
      <c r="H141" s="210"/>
      <c r="I141" s="210"/>
      <c r="J141" s="210"/>
      <c r="K141" s="210"/>
      <c r="L141" s="211"/>
      <c r="M141" s="194">
        <v>50</v>
      </c>
      <c r="N141" s="219"/>
      <c r="O141" s="219"/>
      <c r="P141" s="195"/>
      <c r="Q141" s="194">
        <v>50</v>
      </c>
      <c r="R141" s="219"/>
      <c r="S141" s="219"/>
      <c r="T141" s="195"/>
      <c r="U141" s="194">
        <v>50</v>
      </c>
      <c r="V141" s="219"/>
      <c r="W141" s="219"/>
      <c r="X141" s="195"/>
      <c r="Y141" s="194">
        <v>50</v>
      </c>
      <c r="Z141" s="219"/>
      <c r="AA141" s="219"/>
      <c r="AB141" s="195"/>
      <c r="AC141" s="305" t="s">
        <v>344</v>
      </c>
      <c r="AD141" s="306"/>
      <c r="AE141" s="306"/>
      <c r="AF141" s="307"/>
      <c r="AG141" s="323" t="s">
        <v>221</v>
      </c>
      <c r="AH141" s="324"/>
      <c r="AI141" s="324"/>
      <c r="AJ141" s="324"/>
      <c r="AK141" s="324"/>
      <c r="AL141" s="324"/>
      <c r="AM141" s="324"/>
      <c r="AN141" s="324"/>
      <c r="AO141" s="325"/>
      <c r="AP141" s="269" t="s">
        <v>52</v>
      </c>
      <c r="AQ141" s="275"/>
      <c r="AR141" s="275"/>
      <c r="AS141" s="270"/>
      <c r="AT141" s="200">
        <f>'21.02'!AT141+AY141</f>
        <v>20</v>
      </c>
      <c r="AU141" s="206"/>
      <c r="AV141" s="201"/>
      <c r="AW141" s="188">
        <f>'21.02'!BG141</f>
        <v>20</v>
      </c>
      <c r="AX141" s="189"/>
      <c r="AY141" s="188"/>
      <c r="AZ141" s="189"/>
      <c r="BA141" s="200"/>
      <c r="BB141" s="201"/>
      <c r="BC141" s="269">
        <f>'21.02'!BC141+BA141</f>
        <v>0</v>
      </c>
      <c r="BD141" s="270"/>
      <c r="BE141" s="200">
        <f>'21.02'!BE141+BA141</f>
        <v>0</v>
      </c>
      <c r="BF141" s="201"/>
      <c r="BG141" s="200">
        <f>AT141-BE141</f>
        <v>20</v>
      </c>
      <c r="BH141" s="206"/>
      <c r="BI141" s="201"/>
      <c r="BJ141" s="254">
        <f>((LEFT(AP141,FIND(" ",AP141)-1)*BC141)/$S$279)</f>
        <v>0</v>
      </c>
      <c r="BK141" s="255"/>
      <c r="BL141" s="256"/>
      <c r="BM141" s="1"/>
      <c r="BN141" s="2"/>
    </row>
    <row r="142" spans="2:66" ht="15" customHeight="1">
      <c r="B142" s="212"/>
      <c r="C142" s="213"/>
      <c r="D142" s="213"/>
      <c r="E142" s="213"/>
      <c r="F142" s="213"/>
      <c r="G142" s="213"/>
      <c r="H142" s="213"/>
      <c r="I142" s="213"/>
      <c r="J142" s="213"/>
      <c r="K142" s="213"/>
      <c r="L142" s="214"/>
      <c r="M142" s="196"/>
      <c r="N142" s="220"/>
      <c r="O142" s="220"/>
      <c r="P142" s="197"/>
      <c r="Q142" s="196"/>
      <c r="R142" s="220"/>
      <c r="S142" s="220"/>
      <c r="T142" s="197"/>
      <c r="U142" s="196"/>
      <c r="V142" s="220"/>
      <c r="W142" s="220"/>
      <c r="X142" s="197"/>
      <c r="Y142" s="196"/>
      <c r="Z142" s="220"/>
      <c r="AA142" s="220"/>
      <c r="AB142" s="197"/>
      <c r="AC142" s="308"/>
      <c r="AD142" s="309"/>
      <c r="AE142" s="309"/>
      <c r="AF142" s="310"/>
      <c r="AG142" s="326"/>
      <c r="AH142" s="327"/>
      <c r="AI142" s="327"/>
      <c r="AJ142" s="327"/>
      <c r="AK142" s="327"/>
      <c r="AL142" s="327"/>
      <c r="AM142" s="327"/>
      <c r="AN142" s="327"/>
      <c r="AO142" s="328"/>
      <c r="AP142" s="271"/>
      <c r="AQ142" s="276"/>
      <c r="AR142" s="276"/>
      <c r="AS142" s="272"/>
      <c r="AT142" s="202"/>
      <c r="AU142" s="207"/>
      <c r="AV142" s="203"/>
      <c r="AW142" s="190"/>
      <c r="AX142" s="191"/>
      <c r="AY142" s="190"/>
      <c r="AZ142" s="191"/>
      <c r="BA142" s="202"/>
      <c r="BB142" s="203"/>
      <c r="BC142" s="271"/>
      <c r="BD142" s="272"/>
      <c r="BE142" s="202"/>
      <c r="BF142" s="203"/>
      <c r="BG142" s="202"/>
      <c r="BH142" s="207"/>
      <c r="BI142" s="203"/>
      <c r="BJ142" s="257"/>
      <c r="BK142" s="258"/>
      <c r="BL142" s="259"/>
      <c r="BM142" s="1"/>
      <c r="BN142" s="2"/>
    </row>
    <row r="143" spans="2:66" ht="15" customHeight="1" thickBot="1">
      <c r="B143" s="215"/>
      <c r="C143" s="216"/>
      <c r="D143" s="216"/>
      <c r="E143" s="216"/>
      <c r="F143" s="216"/>
      <c r="G143" s="216"/>
      <c r="H143" s="216"/>
      <c r="I143" s="216"/>
      <c r="J143" s="216"/>
      <c r="K143" s="216"/>
      <c r="L143" s="217"/>
      <c r="M143" s="198"/>
      <c r="N143" s="221"/>
      <c r="O143" s="221"/>
      <c r="P143" s="199"/>
      <c r="Q143" s="198"/>
      <c r="R143" s="221"/>
      <c r="S143" s="221"/>
      <c r="T143" s="199"/>
      <c r="U143" s="198"/>
      <c r="V143" s="221"/>
      <c r="W143" s="221"/>
      <c r="X143" s="199"/>
      <c r="Y143" s="198"/>
      <c r="Z143" s="221"/>
      <c r="AA143" s="221"/>
      <c r="AB143" s="199"/>
      <c r="AC143" s="311"/>
      <c r="AD143" s="312"/>
      <c r="AE143" s="312"/>
      <c r="AF143" s="313"/>
      <c r="AG143" s="329"/>
      <c r="AH143" s="330"/>
      <c r="AI143" s="330"/>
      <c r="AJ143" s="330"/>
      <c r="AK143" s="330"/>
      <c r="AL143" s="330"/>
      <c r="AM143" s="330"/>
      <c r="AN143" s="330"/>
      <c r="AO143" s="331"/>
      <c r="AP143" s="273"/>
      <c r="AQ143" s="277"/>
      <c r="AR143" s="277"/>
      <c r="AS143" s="274"/>
      <c r="AT143" s="204"/>
      <c r="AU143" s="208"/>
      <c r="AV143" s="205"/>
      <c r="AW143" s="192"/>
      <c r="AX143" s="193"/>
      <c r="AY143" s="192"/>
      <c r="AZ143" s="193"/>
      <c r="BA143" s="204"/>
      <c r="BB143" s="205"/>
      <c r="BC143" s="273"/>
      <c r="BD143" s="274"/>
      <c r="BE143" s="204"/>
      <c r="BF143" s="205"/>
      <c r="BG143" s="204"/>
      <c r="BH143" s="208"/>
      <c r="BI143" s="205"/>
      <c r="BJ143" s="260"/>
      <c r="BK143" s="261"/>
      <c r="BL143" s="262"/>
      <c r="BM143" s="1"/>
      <c r="BN143" s="2"/>
    </row>
    <row r="144" spans="2:66" ht="15" customHeight="1" thickTop="1">
      <c r="B144" s="314" t="s">
        <v>220</v>
      </c>
      <c r="C144" s="315"/>
      <c r="D144" s="315"/>
      <c r="E144" s="315"/>
      <c r="F144" s="315"/>
      <c r="G144" s="315"/>
      <c r="H144" s="315"/>
      <c r="I144" s="315"/>
      <c r="J144" s="315"/>
      <c r="K144" s="315"/>
      <c r="L144" s="316"/>
      <c r="M144" s="194">
        <v>0.5</v>
      </c>
      <c r="N144" s="219"/>
      <c r="O144" s="219"/>
      <c r="P144" s="195"/>
      <c r="Q144" s="194">
        <v>0.5</v>
      </c>
      <c r="R144" s="219"/>
      <c r="S144" s="219"/>
      <c r="T144" s="195"/>
      <c r="U144" s="194">
        <v>0.5</v>
      </c>
      <c r="V144" s="219"/>
      <c r="W144" s="219"/>
      <c r="X144" s="195"/>
      <c r="Y144" s="194">
        <v>0.5</v>
      </c>
      <c r="Z144" s="219"/>
      <c r="AA144" s="219"/>
      <c r="AB144" s="195"/>
      <c r="AC144" s="305" t="s">
        <v>345</v>
      </c>
      <c r="AD144" s="306"/>
      <c r="AE144" s="306"/>
      <c r="AF144" s="307"/>
      <c r="AG144" s="222" t="s">
        <v>135</v>
      </c>
      <c r="AH144" s="223"/>
      <c r="AI144" s="223"/>
      <c r="AJ144" s="223"/>
      <c r="AK144" s="223"/>
      <c r="AL144" s="223"/>
      <c r="AM144" s="223"/>
      <c r="AN144" s="223"/>
      <c r="AO144" s="224"/>
      <c r="AP144" s="269" t="s">
        <v>61</v>
      </c>
      <c r="AQ144" s="275"/>
      <c r="AR144" s="275"/>
      <c r="AS144" s="270"/>
      <c r="AT144" s="200">
        <f>'21.02'!AT144+AY144</f>
        <v>16</v>
      </c>
      <c r="AU144" s="206"/>
      <c r="AV144" s="201"/>
      <c r="AW144" s="188">
        <f>'21.02'!BG144</f>
        <v>16</v>
      </c>
      <c r="AX144" s="189"/>
      <c r="AY144" s="188"/>
      <c r="AZ144" s="189"/>
      <c r="BA144" s="200"/>
      <c r="BB144" s="201"/>
      <c r="BC144" s="269">
        <f>'21.02'!BC144+BA144</f>
        <v>0</v>
      </c>
      <c r="BD144" s="270"/>
      <c r="BE144" s="200">
        <f>'21.02'!BE144+BA144</f>
        <v>0</v>
      </c>
      <c r="BF144" s="201"/>
      <c r="BG144" s="200">
        <f>AT144-BE144</f>
        <v>16</v>
      </c>
      <c r="BH144" s="206"/>
      <c r="BI144" s="201"/>
      <c r="BJ144" s="254">
        <f>((LEFT(AP144,FIND(" ",AP144)-1)*BC144)/$S$279)</f>
        <v>0</v>
      </c>
      <c r="BK144" s="255"/>
      <c r="BL144" s="256"/>
      <c r="BM144" s="1"/>
      <c r="BN144" s="2"/>
    </row>
    <row r="145" spans="2:66" ht="15" customHeight="1">
      <c r="B145" s="317"/>
      <c r="C145" s="318"/>
      <c r="D145" s="318"/>
      <c r="E145" s="318"/>
      <c r="F145" s="318"/>
      <c r="G145" s="318"/>
      <c r="H145" s="318"/>
      <c r="I145" s="318"/>
      <c r="J145" s="318"/>
      <c r="K145" s="318"/>
      <c r="L145" s="319"/>
      <c r="M145" s="196"/>
      <c r="N145" s="220"/>
      <c r="O145" s="220"/>
      <c r="P145" s="197"/>
      <c r="Q145" s="196"/>
      <c r="R145" s="220"/>
      <c r="S145" s="220"/>
      <c r="T145" s="197"/>
      <c r="U145" s="196"/>
      <c r="V145" s="220"/>
      <c r="W145" s="220"/>
      <c r="X145" s="197"/>
      <c r="Y145" s="196"/>
      <c r="Z145" s="220"/>
      <c r="AA145" s="220"/>
      <c r="AB145" s="197"/>
      <c r="AC145" s="308"/>
      <c r="AD145" s="309"/>
      <c r="AE145" s="309"/>
      <c r="AF145" s="310"/>
      <c r="AG145" s="225"/>
      <c r="AH145" s="226"/>
      <c r="AI145" s="226"/>
      <c r="AJ145" s="226"/>
      <c r="AK145" s="226"/>
      <c r="AL145" s="226"/>
      <c r="AM145" s="226"/>
      <c r="AN145" s="226"/>
      <c r="AO145" s="227"/>
      <c r="AP145" s="271"/>
      <c r="AQ145" s="276"/>
      <c r="AR145" s="276"/>
      <c r="AS145" s="272"/>
      <c r="AT145" s="202"/>
      <c r="AU145" s="207"/>
      <c r="AV145" s="203"/>
      <c r="AW145" s="190"/>
      <c r="AX145" s="191"/>
      <c r="AY145" s="190"/>
      <c r="AZ145" s="191"/>
      <c r="BA145" s="202"/>
      <c r="BB145" s="203"/>
      <c r="BC145" s="271"/>
      <c r="BD145" s="272"/>
      <c r="BE145" s="202"/>
      <c r="BF145" s="203"/>
      <c r="BG145" s="202"/>
      <c r="BH145" s="207"/>
      <c r="BI145" s="203"/>
      <c r="BJ145" s="257"/>
      <c r="BK145" s="258"/>
      <c r="BL145" s="259"/>
      <c r="BM145" s="1"/>
      <c r="BN145" s="2"/>
    </row>
    <row r="146" spans="2:66" ht="15" customHeight="1" thickBot="1">
      <c r="B146" s="320"/>
      <c r="C146" s="321"/>
      <c r="D146" s="321"/>
      <c r="E146" s="321"/>
      <c r="F146" s="321"/>
      <c r="G146" s="321"/>
      <c r="H146" s="321"/>
      <c r="I146" s="321"/>
      <c r="J146" s="321"/>
      <c r="K146" s="321"/>
      <c r="L146" s="322"/>
      <c r="M146" s="198"/>
      <c r="N146" s="221"/>
      <c r="O146" s="221"/>
      <c r="P146" s="199"/>
      <c r="Q146" s="198"/>
      <c r="R146" s="221"/>
      <c r="S146" s="221"/>
      <c r="T146" s="199"/>
      <c r="U146" s="198"/>
      <c r="V146" s="221"/>
      <c r="W146" s="221"/>
      <c r="X146" s="199"/>
      <c r="Y146" s="198"/>
      <c r="Z146" s="221"/>
      <c r="AA146" s="221"/>
      <c r="AB146" s="199"/>
      <c r="AC146" s="311"/>
      <c r="AD146" s="312"/>
      <c r="AE146" s="312"/>
      <c r="AF146" s="313"/>
      <c r="AG146" s="228"/>
      <c r="AH146" s="229"/>
      <c r="AI146" s="229"/>
      <c r="AJ146" s="229"/>
      <c r="AK146" s="229"/>
      <c r="AL146" s="229"/>
      <c r="AM146" s="229"/>
      <c r="AN146" s="229"/>
      <c r="AO146" s="230"/>
      <c r="AP146" s="273"/>
      <c r="AQ146" s="277"/>
      <c r="AR146" s="277"/>
      <c r="AS146" s="274"/>
      <c r="AT146" s="204"/>
      <c r="AU146" s="208"/>
      <c r="AV146" s="205"/>
      <c r="AW146" s="192"/>
      <c r="AX146" s="193"/>
      <c r="AY146" s="192"/>
      <c r="AZ146" s="193"/>
      <c r="BA146" s="204"/>
      <c r="BB146" s="205"/>
      <c r="BC146" s="273"/>
      <c r="BD146" s="274"/>
      <c r="BE146" s="204"/>
      <c r="BF146" s="205"/>
      <c r="BG146" s="204"/>
      <c r="BH146" s="208"/>
      <c r="BI146" s="205"/>
      <c r="BJ146" s="260"/>
      <c r="BK146" s="261"/>
      <c r="BL146" s="262"/>
      <c r="BM146" s="1"/>
      <c r="BN146" s="2"/>
    </row>
    <row r="147" spans="2:66" ht="15" customHeight="1" thickTop="1">
      <c r="B147" s="209" t="s">
        <v>219</v>
      </c>
      <c r="C147" s="210"/>
      <c r="D147" s="210"/>
      <c r="E147" s="210"/>
      <c r="F147" s="210"/>
      <c r="G147" s="210"/>
      <c r="H147" s="210"/>
      <c r="I147" s="210"/>
      <c r="J147" s="210"/>
      <c r="K147" s="210"/>
      <c r="L147" s="211"/>
      <c r="M147" s="194" t="s">
        <v>129</v>
      </c>
      <c r="N147" s="219"/>
      <c r="O147" s="219"/>
      <c r="P147" s="195"/>
      <c r="Q147" s="194" t="s">
        <v>129</v>
      </c>
      <c r="R147" s="219"/>
      <c r="S147" s="219"/>
      <c r="T147" s="195"/>
      <c r="U147" s="194" t="s">
        <v>129</v>
      </c>
      <c r="V147" s="219"/>
      <c r="W147" s="219"/>
      <c r="X147" s="195"/>
      <c r="Y147" s="194" t="s">
        <v>129</v>
      </c>
      <c r="Z147" s="219"/>
      <c r="AA147" s="219"/>
      <c r="AB147" s="195"/>
      <c r="AC147" s="305" t="s">
        <v>129</v>
      </c>
      <c r="AD147" s="306"/>
      <c r="AE147" s="306"/>
      <c r="AF147" s="307"/>
      <c r="AG147" s="222" t="s">
        <v>218</v>
      </c>
      <c r="AH147" s="223"/>
      <c r="AI147" s="223"/>
      <c r="AJ147" s="223"/>
      <c r="AK147" s="223"/>
      <c r="AL147" s="223"/>
      <c r="AM147" s="223"/>
      <c r="AN147" s="223"/>
      <c r="AO147" s="224"/>
      <c r="AP147" s="269" t="s">
        <v>143</v>
      </c>
      <c r="AQ147" s="275"/>
      <c r="AR147" s="275"/>
      <c r="AS147" s="270"/>
      <c r="AT147" s="200">
        <f>'21.02'!AT147+AY147</f>
        <v>2</v>
      </c>
      <c r="AU147" s="206"/>
      <c r="AV147" s="201"/>
      <c r="AW147" s="188">
        <f>'21.02'!BG147</f>
        <v>2</v>
      </c>
      <c r="AX147" s="189"/>
      <c r="AY147" s="188"/>
      <c r="AZ147" s="189"/>
      <c r="BA147" s="200"/>
      <c r="BB147" s="201"/>
      <c r="BC147" s="269">
        <f>'21.02'!BC147+BA147</f>
        <v>0</v>
      </c>
      <c r="BD147" s="270"/>
      <c r="BE147" s="200">
        <f>'21.02'!BE147+BA147</f>
        <v>0</v>
      </c>
      <c r="BF147" s="201"/>
      <c r="BG147" s="200">
        <f>AT147-BE147</f>
        <v>2</v>
      </c>
      <c r="BH147" s="206"/>
      <c r="BI147" s="201"/>
      <c r="BJ147" s="254">
        <f>((LEFT(AP147,FIND(" ",AP147)-1)*BC147)/$S$279)</f>
        <v>0</v>
      </c>
      <c r="BK147" s="255"/>
      <c r="BL147" s="256"/>
      <c r="BM147" s="1"/>
      <c r="BN147" s="2"/>
    </row>
    <row r="148" spans="2:66" ht="15" customHeight="1">
      <c r="B148" s="212"/>
      <c r="C148" s="213"/>
      <c r="D148" s="213"/>
      <c r="E148" s="213"/>
      <c r="F148" s="213"/>
      <c r="G148" s="213"/>
      <c r="H148" s="213"/>
      <c r="I148" s="213"/>
      <c r="J148" s="213"/>
      <c r="K148" s="213"/>
      <c r="L148" s="214"/>
      <c r="M148" s="196"/>
      <c r="N148" s="220"/>
      <c r="O148" s="220"/>
      <c r="P148" s="197"/>
      <c r="Q148" s="196"/>
      <c r="R148" s="220"/>
      <c r="S148" s="220"/>
      <c r="T148" s="197"/>
      <c r="U148" s="196"/>
      <c r="V148" s="220"/>
      <c r="W148" s="220"/>
      <c r="X148" s="197"/>
      <c r="Y148" s="196"/>
      <c r="Z148" s="220"/>
      <c r="AA148" s="220"/>
      <c r="AB148" s="197"/>
      <c r="AC148" s="308"/>
      <c r="AD148" s="309"/>
      <c r="AE148" s="309"/>
      <c r="AF148" s="310"/>
      <c r="AG148" s="225"/>
      <c r="AH148" s="226"/>
      <c r="AI148" s="226"/>
      <c r="AJ148" s="226"/>
      <c r="AK148" s="226"/>
      <c r="AL148" s="226"/>
      <c r="AM148" s="226"/>
      <c r="AN148" s="226"/>
      <c r="AO148" s="227"/>
      <c r="AP148" s="271"/>
      <c r="AQ148" s="276"/>
      <c r="AR148" s="276"/>
      <c r="AS148" s="272"/>
      <c r="AT148" s="202"/>
      <c r="AU148" s="207"/>
      <c r="AV148" s="203"/>
      <c r="AW148" s="190"/>
      <c r="AX148" s="191"/>
      <c r="AY148" s="190"/>
      <c r="AZ148" s="191"/>
      <c r="BA148" s="202"/>
      <c r="BB148" s="203"/>
      <c r="BC148" s="271"/>
      <c r="BD148" s="272"/>
      <c r="BE148" s="202"/>
      <c r="BF148" s="203"/>
      <c r="BG148" s="202"/>
      <c r="BH148" s="207"/>
      <c r="BI148" s="203"/>
      <c r="BJ148" s="257"/>
      <c r="BK148" s="258"/>
      <c r="BL148" s="259"/>
      <c r="BM148" s="1"/>
      <c r="BN148" s="2"/>
    </row>
    <row r="149" spans="2:66" ht="15" customHeight="1" thickBot="1">
      <c r="B149" s="215"/>
      <c r="C149" s="216"/>
      <c r="D149" s="216"/>
      <c r="E149" s="216"/>
      <c r="F149" s="216"/>
      <c r="G149" s="216"/>
      <c r="H149" s="216"/>
      <c r="I149" s="216"/>
      <c r="J149" s="216"/>
      <c r="K149" s="216"/>
      <c r="L149" s="217"/>
      <c r="M149" s="198"/>
      <c r="N149" s="221"/>
      <c r="O149" s="221"/>
      <c r="P149" s="199"/>
      <c r="Q149" s="198"/>
      <c r="R149" s="221"/>
      <c r="S149" s="221"/>
      <c r="T149" s="199"/>
      <c r="U149" s="198"/>
      <c r="V149" s="221"/>
      <c r="W149" s="221"/>
      <c r="X149" s="199"/>
      <c r="Y149" s="198"/>
      <c r="Z149" s="221"/>
      <c r="AA149" s="221"/>
      <c r="AB149" s="199"/>
      <c r="AC149" s="311"/>
      <c r="AD149" s="312"/>
      <c r="AE149" s="312"/>
      <c r="AF149" s="313"/>
      <c r="AG149" s="228"/>
      <c r="AH149" s="229"/>
      <c r="AI149" s="229"/>
      <c r="AJ149" s="229"/>
      <c r="AK149" s="229"/>
      <c r="AL149" s="229"/>
      <c r="AM149" s="229"/>
      <c r="AN149" s="229"/>
      <c r="AO149" s="230"/>
      <c r="AP149" s="273"/>
      <c r="AQ149" s="277"/>
      <c r="AR149" s="277"/>
      <c r="AS149" s="274"/>
      <c r="AT149" s="204"/>
      <c r="AU149" s="208"/>
      <c r="AV149" s="205"/>
      <c r="AW149" s="192"/>
      <c r="AX149" s="193"/>
      <c r="AY149" s="192"/>
      <c r="AZ149" s="193"/>
      <c r="BA149" s="204"/>
      <c r="BB149" s="205"/>
      <c r="BC149" s="273"/>
      <c r="BD149" s="274"/>
      <c r="BE149" s="204"/>
      <c r="BF149" s="205"/>
      <c r="BG149" s="204"/>
      <c r="BH149" s="208"/>
      <c r="BI149" s="205"/>
      <c r="BJ149" s="260"/>
      <c r="BK149" s="261"/>
      <c r="BL149" s="262"/>
      <c r="BM149" s="1"/>
      <c r="BN149" s="2"/>
    </row>
    <row r="150" spans="2:66" ht="15" customHeight="1" thickTop="1">
      <c r="B150" s="209" t="s">
        <v>298</v>
      </c>
      <c r="C150" s="210"/>
      <c r="D150" s="210"/>
      <c r="E150" s="210"/>
      <c r="F150" s="210"/>
      <c r="G150" s="210"/>
      <c r="H150" s="210"/>
      <c r="I150" s="210"/>
      <c r="J150" s="210"/>
      <c r="K150" s="210"/>
      <c r="L150" s="211"/>
      <c r="M150" s="599" t="s">
        <v>129</v>
      </c>
      <c r="N150" s="600"/>
      <c r="O150" s="600"/>
      <c r="P150" s="601"/>
      <c r="Q150" s="599" t="s">
        <v>129</v>
      </c>
      <c r="R150" s="600"/>
      <c r="S150" s="600"/>
      <c r="T150" s="601"/>
      <c r="U150" s="599" t="s">
        <v>129</v>
      </c>
      <c r="V150" s="600"/>
      <c r="W150" s="600"/>
      <c r="X150" s="601"/>
      <c r="Y150" s="599" t="s">
        <v>129</v>
      </c>
      <c r="Z150" s="600"/>
      <c r="AA150" s="600"/>
      <c r="AB150" s="601"/>
      <c r="AC150" s="296" t="s">
        <v>129</v>
      </c>
      <c r="AD150" s="297"/>
      <c r="AE150" s="297"/>
      <c r="AF150" s="298"/>
      <c r="AG150" s="222" t="s">
        <v>216</v>
      </c>
      <c r="AH150" s="223"/>
      <c r="AI150" s="223"/>
      <c r="AJ150" s="223"/>
      <c r="AK150" s="223"/>
      <c r="AL150" s="223"/>
      <c r="AM150" s="223"/>
      <c r="AN150" s="223"/>
      <c r="AO150" s="224"/>
      <c r="AP150" s="269" t="s">
        <v>159</v>
      </c>
      <c r="AQ150" s="275"/>
      <c r="AR150" s="275"/>
      <c r="AS150" s="270"/>
      <c r="AT150" s="200">
        <f>'21.02'!AT150+AY150</f>
        <v>7</v>
      </c>
      <c r="AU150" s="206"/>
      <c r="AV150" s="201"/>
      <c r="AW150" s="188">
        <f>'21.02'!BG150</f>
        <v>7</v>
      </c>
      <c r="AX150" s="189"/>
      <c r="AY150" s="188"/>
      <c r="AZ150" s="189"/>
      <c r="BA150" s="200"/>
      <c r="BB150" s="201"/>
      <c r="BC150" s="269">
        <f>'21.02'!BC150+BA150</f>
        <v>0</v>
      </c>
      <c r="BD150" s="270"/>
      <c r="BE150" s="200">
        <f>'21.02'!BE150+BA150</f>
        <v>0</v>
      </c>
      <c r="BF150" s="201"/>
      <c r="BG150" s="200">
        <f>AT150-BE150</f>
        <v>7</v>
      </c>
      <c r="BH150" s="206"/>
      <c r="BI150" s="201"/>
      <c r="BJ150" s="254">
        <f>((LEFT(AP150,FIND(" ",AP150)-1)*BC150)/$S$279)</f>
        <v>0</v>
      </c>
      <c r="BK150" s="255"/>
      <c r="BL150" s="256"/>
      <c r="BM150" s="1"/>
      <c r="BN150" s="2"/>
    </row>
    <row r="151" spans="2:66" ht="15" customHeight="1">
      <c r="B151" s="212"/>
      <c r="C151" s="213"/>
      <c r="D151" s="213"/>
      <c r="E151" s="213"/>
      <c r="F151" s="213"/>
      <c r="G151" s="213"/>
      <c r="H151" s="213"/>
      <c r="I151" s="213"/>
      <c r="J151" s="213"/>
      <c r="K151" s="213"/>
      <c r="L151" s="214"/>
      <c r="M151" s="602"/>
      <c r="N151" s="603"/>
      <c r="O151" s="603"/>
      <c r="P151" s="604"/>
      <c r="Q151" s="602"/>
      <c r="R151" s="603"/>
      <c r="S151" s="603"/>
      <c r="T151" s="604"/>
      <c r="U151" s="602"/>
      <c r="V151" s="603"/>
      <c r="W151" s="603"/>
      <c r="X151" s="604"/>
      <c r="Y151" s="602"/>
      <c r="Z151" s="603"/>
      <c r="AA151" s="603"/>
      <c r="AB151" s="604"/>
      <c r="AC151" s="299"/>
      <c r="AD151" s="300"/>
      <c r="AE151" s="300"/>
      <c r="AF151" s="301"/>
      <c r="AG151" s="225"/>
      <c r="AH151" s="226"/>
      <c r="AI151" s="226"/>
      <c r="AJ151" s="226"/>
      <c r="AK151" s="226"/>
      <c r="AL151" s="226"/>
      <c r="AM151" s="226"/>
      <c r="AN151" s="226"/>
      <c r="AO151" s="227"/>
      <c r="AP151" s="271"/>
      <c r="AQ151" s="276"/>
      <c r="AR151" s="276"/>
      <c r="AS151" s="272"/>
      <c r="AT151" s="202"/>
      <c r="AU151" s="207"/>
      <c r="AV151" s="203"/>
      <c r="AW151" s="190"/>
      <c r="AX151" s="191"/>
      <c r="AY151" s="190"/>
      <c r="AZ151" s="191"/>
      <c r="BA151" s="202"/>
      <c r="BB151" s="203"/>
      <c r="BC151" s="271"/>
      <c r="BD151" s="272"/>
      <c r="BE151" s="202"/>
      <c r="BF151" s="203"/>
      <c r="BG151" s="202"/>
      <c r="BH151" s="207"/>
      <c r="BI151" s="203"/>
      <c r="BJ151" s="257"/>
      <c r="BK151" s="258"/>
      <c r="BL151" s="259"/>
      <c r="BM151" s="1"/>
      <c r="BN151" s="2"/>
    </row>
    <row r="152" spans="2:66" ht="15" customHeight="1" thickBot="1">
      <c r="B152" s="215"/>
      <c r="C152" s="216"/>
      <c r="D152" s="216"/>
      <c r="E152" s="216"/>
      <c r="F152" s="216"/>
      <c r="G152" s="216"/>
      <c r="H152" s="216"/>
      <c r="I152" s="216"/>
      <c r="J152" s="216"/>
      <c r="K152" s="216"/>
      <c r="L152" s="217"/>
      <c r="M152" s="605"/>
      <c r="N152" s="606"/>
      <c r="O152" s="606"/>
      <c r="P152" s="607"/>
      <c r="Q152" s="605"/>
      <c r="R152" s="606"/>
      <c r="S152" s="606"/>
      <c r="T152" s="607"/>
      <c r="U152" s="605"/>
      <c r="V152" s="606"/>
      <c r="W152" s="606"/>
      <c r="X152" s="607"/>
      <c r="Y152" s="605"/>
      <c r="Z152" s="606"/>
      <c r="AA152" s="606"/>
      <c r="AB152" s="607"/>
      <c r="AC152" s="302"/>
      <c r="AD152" s="303"/>
      <c r="AE152" s="303"/>
      <c r="AF152" s="304"/>
      <c r="AG152" s="228"/>
      <c r="AH152" s="229"/>
      <c r="AI152" s="229"/>
      <c r="AJ152" s="229"/>
      <c r="AK152" s="229"/>
      <c r="AL152" s="229"/>
      <c r="AM152" s="229"/>
      <c r="AN152" s="229"/>
      <c r="AO152" s="230"/>
      <c r="AP152" s="273"/>
      <c r="AQ152" s="277"/>
      <c r="AR152" s="277"/>
      <c r="AS152" s="274"/>
      <c r="AT152" s="204"/>
      <c r="AU152" s="208"/>
      <c r="AV152" s="205"/>
      <c r="AW152" s="192"/>
      <c r="AX152" s="193"/>
      <c r="AY152" s="192"/>
      <c r="AZ152" s="193"/>
      <c r="BA152" s="204"/>
      <c r="BB152" s="205"/>
      <c r="BC152" s="273"/>
      <c r="BD152" s="274"/>
      <c r="BE152" s="204"/>
      <c r="BF152" s="205"/>
      <c r="BG152" s="204"/>
      <c r="BH152" s="208"/>
      <c r="BI152" s="205"/>
      <c r="BJ152" s="260"/>
      <c r="BK152" s="261"/>
      <c r="BL152" s="262"/>
      <c r="BM152" s="1"/>
      <c r="BN152" s="2"/>
    </row>
    <row r="153" spans="2:66" ht="15" customHeight="1" thickTop="1">
      <c r="B153" s="209"/>
      <c r="C153" s="210"/>
      <c r="D153" s="210"/>
      <c r="E153" s="210"/>
      <c r="F153" s="210"/>
      <c r="G153" s="210"/>
      <c r="H153" s="210"/>
      <c r="I153" s="210"/>
      <c r="J153" s="210"/>
      <c r="K153" s="210"/>
      <c r="L153" s="211"/>
      <c r="M153" s="188"/>
      <c r="N153" s="241"/>
      <c r="O153" s="241"/>
      <c r="P153" s="189"/>
      <c r="Q153" s="188"/>
      <c r="R153" s="241"/>
      <c r="S153" s="241"/>
      <c r="T153" s="189"/>
      <c r="U153" s="188"/>
      <c r="V153" s="241"/>
      <c r="W153" s="241"/>
      <c r="X153" s="189"/>
      <c r="Y153" s="188"/>
      <c r="Z153" s="241"/>
      <c r="AA153" s="241"/>
      <c r="AB153" s="189"/>
      <c r="AC153" s="278"/>
      <c r="AD153" s="279"/>
      <c r="AE153" s="279"/>
      <c r="AF153" s="280"/>
      <c r="AG153" s="222"/>
      <c r="AH153" s="223"/>
      <c r="AI153" s="223"/>
      <c r="AJ153" s="223"/>
      <c r="AK153" s="223"/>
      <c r="AL153" s="223"/>
      <c r="AM153" s="223"/>
      <c r="AN153" s="223"/>
      <c r="AO153" s="224"/>
      <c r="AP153" s="269"/>
      <c r="AQ153" s="275"/>
      <c r="AR153" s="275"/>
      <c r="AS153" s="270"/>
      <c r="AT153" s="200">
        <f>'21.02'!AT153+AY153</f>
        <v>0</v>
      </c>
      <c r="AU153" s="206"/>
      <c r="AV153" s="201"/>
      <c r="AW153" s="188">
        <f>'21.02'!BG153</f>
        <v>0</v>
      </c>
      <c r="AX153" s="189"/>
      <c r="AY153" s="188"/>
      <c r="AZ153" s="189"/>
      <c r="BA153" s="200"/>
      <c r="BB153" s="201"/>
      <c r="BC153" s="269">
        <f>'21.02'!BC153+BA153</f>
        <v>0</v>
      </c>
      <c r="BD153" s="270"/>
      <c r="BE153" s="200">
        <f>'21.02'!BE153+BA153</f>
        <v>0</v>
      </c>
      <c r="BF153" s="201"/>
      <c r="BG153" s="200">
        <f>AT153-BE153</f>
        <v>0</v>
      </c>
      <c r="BH153" s="206"/>
      <c r="BI153" s="201"/>
      <c r="BJ153" s="254"/>
      <c r="BK153" s="255"/>
      <c r="BL153" s="256"/>
      <c r="BM153" s="1"/>
      <c r="BN153" s="2"/>
    </row>
    <row r="154" spans="2:66" ht="15" customHeight="1">
      <c r="B154" s="212"/>
      <c r="C154" s="213"/>
      <c r="D154" s="213"/>
      <c r="E154" s="213"/>
      <c r="F154" s="213"/>
      <c r="G154" s="213"/>
      <c r="H154" s="213"/>
      <c r="I154" s="213"/>
      <c r="J154" s="213"/>
      <c r="K154" s="213"/>
      <c r="L154" s="214"/>
      <c r="M154" s="190"/>
      <c r="N154" s="242"/>
      <c r="O154" s="242"/>
      <c r="P154" s="191"/>
      <c r="Q154" s="190"/>
      <c r="R154" s="242"/>
      <c r="S154" s="242"/>
      <c r="T154" s="191"/>
      <c r="U154" s="190"/>
      <c r="V154" s="242"/>
      <c r="W154" s="242"/>
      <c r="X154" s="191"/>
      <c r="Y154" s="190"/>
      <c r="Z154" s="242"/>
      <c r="AA154" s="242"/>
      <c r="AB154" s="191"/>
      <c r="AC154" s="281"/>
      <c r="AD154" s="282"/>
      <c r="AE154" s="282"/>
      <c r="AF154" s="283"/>
      <c r="AG154" s="225"/>
      <c r="AH154" s="226"/>
      <c r="AI154" s="226"/>
      <c r="AJ154" s="226"/>
      <c r="AK154" s="226"/>
      <c r="AL154" s="226"/>
      <c r="AM154" s="226"/>
      <c r="AN154" s="226"/>
      <c r="AO154" s="227"/>
      <c r="AP154" s="271"/>
      <c r="AQ154" s="276"/>
      <c r="AR154" s="276"/>
      <c r="AS154" s="272"/>
      <c r="AT154" s="202"/>
      <c r="AU154" s="207"/>
      <c r="AV154" s="203"/>
      <c r="AW154" s="190"/>
      <c r="AX154" s="191"/>
      <c r="AY154" s="190"/>
      <c r="AZ154" s="191"/>
      <c r="BA154" s="202"/>
      <c r="BB154" s="203"/>
      <c r="BC154" s="271"/>
      <c r="BD154" s="272"/>
      <c r="BE154" s="202"/>
      <c r="BF154" s="203"/>
      <c r="BG154" s="202"/>
      <c r="BH154" s="207"/>
      <c r="BI154" s="203"/>
      <c r="BJ154" s="257"/>
      <c r="BK154" s="258"/>
      <c r="BL154" s="259"/>
      <c r="BM154" s="1"/>
      <c r="BN154" s="2"/>
    </row>
    <row r="155" spans="2:66" ht="15" customHeight="1" thickBot="1">
      <c r="B155" s="215"/>
      <c r="C155" s="216"/>
      <c r="D155" s="216"/>
      <c r="E155" s="216"/>
      <c r="F155" s="216"/>
      <c r="G155" s="216"/>
      <c r="H155" s="216"/>
      <c r="I155" s="216"/>
      <c r="J155" s="216"/>
      <c r="K155" s="216"/>
      <c r="L155" s="217"/>
      <c r="M155" s="192"/>
      <c r="N155" s="243"/>
      <c r="O155" s="243"/>
      <c r="P155" s="193"/>
      <c r="Q155" s="192"/>
      <c r="R155" s="243"/>
      <c r="S155" s="243"/>
      <c r="T155" s="193"/>
      <c r="U155" s="192"/>
      <c r="V155" s="243"/>
      <c r="W155" s="243"/>
      <c r="X155" s="193"/>
      <c r="Y155" s="192"/>
      <c r="Z155" s="243"/>
      <c r="AA155" s="243"/>
      <c r="AB155" s="193"/>
      <c r="AC155" s="284"/>
      <c r="AD155" s="285"/>
      <c r="AE155" s="285"/>
      <c r="AF155" s="286"/>
      <c r="AG155" s="228"/>
      <c r="AH155" s="229"/>
      <c r="AI155" s="229"/>
      <c r="AJ155" s="229"/>
      <c r="AK155" s="229"/>
      <c r="AL155" s="229"/>
      <c r="AM155" s="229"/>
      <c r="AN155" s="229"/>
      <c r="AO155" s="230"/>
      <c r="AP155" s="273"/>
      <c r="AQ155" s="277"/>
      <c r="AR155" s="277"/>
      <c r="AS155" s="274"/>
      <c r="AT155" s="204"/>
      <c r="AU155" s="208"/>
      <c r="AV155" s="205"/>
      <c r="AW155" s="192"/>
      <c r="AX155" s="193"/>
      <c r="AY155" s="192"/>
      <c r="AZ155" s="193"/>
      <c r="BA155" s="204"/>
      <c r="BB155" s="205"/>
      <c r="BC155" s="273"/>
      <c r="BD155" s="274"/>
      <c r="BE155" s="204"/>
      <c r="BF155" s="205"/>
      <c r="BG155" s="204"/>
      <c r="BH155" s="208"/>
      <c r="BI155" s="205"/>
      <c r="BJ155" s="260"/>
      <c r="BK155" s="261"/>
      <c r="BL155" s="262"/>
      <c r="BM155" s="1"/>
      <c r="BN155" s="2"/>
    </row>
    <row r="156" spans="2:66" ht="15" customHeight="1" thickTop="1">
      <c r="B156" s="209"/>
      <c r="C156" s="210"/>
      <c r="D156" s="210"/>
      <c r="E156" s="210"/>
      <c r="F156" s="210"/>
      <c r="G156" s="210"/>
      <c r="H156" s="210"/>
      <c r="I156" s="210"/>
      <c r="J156" s="210"/>
      <c r="K156" s="210"/>
      <c r="L156" s="211"/>
      <c r="M156" s="194"/>
      <c r="N156" s="219"/>
      <c r="O156" s="219"/>
      <c r="P156" s="195"/>
      <c r="Q156" s="194"/>
      <c r="R156" s="219"/>
      <c r="S156" s="219"/>
      <c r="T156" s="195"/>
      <c r="U156" s="194"/>
      <c r="V156" s="219"/>
      <c r="W156" s="219"/>
      <c r="X156" s="195"/>
      <c r="Y156" s="194"/>
      <c r="Z156" s="219"/>
      <c r="AA156" s="219"/>
      <c r="AB156" s="195"/>
      <c r="AC156" s="188"/>
      <c r="AD156" s="241"/>
      <c r="AE156" s="241"/>
      <c r="AF156" s="189"/>
      <c r="AG156" s="222" t="s">
        <v>215</v>
      </c>
      <c r="AH156" s="223"/>
      <c r="AI156" s="223"/>
      <c r="AJ156" s="223"/>
      <c r="AK156" s="223"/>
      <c r="AL156" s="223"/>
      <c r="AM156" s="223"/>
      <c r="AN156" s="223"/>
      <c r="AO156" s="224"/>
      <c r="AP156" s="269" t="s">
        <v>61</v>
      </c>
      <c r="AQ156" s="275"/>
      <c r="AR156" s="275"/>
      <c r="AS156" s="270"/>
      <c r="AT156" s="200">
        <f>'21.02'!AT156+AY156</f>
        <v>37</v>
      </c>
      <c r="AU156" s="206"/>
      <c r="AV156" s="201"/>
      <c r="AW156" s="188">
        <f>'21.02'!BG156</f>
        <v>33</v>
      </c>
      <c r="AX156" s="189"/>
      <c r="AY156" s="188"/>
      <c r="AZ156" s="189"/>
      <c r="BA156" s="200"/>
      <c r="BB156" s="201"/>
      <c r="BC156" s="269">
        <f>'21.02'!BC156+BA156</f>
        <v>4</v>
      </c>
      <c r="BD156" s="270"/>
      <c r="BE156" s="200">
        <f>'21.02'!BE156+BA156</f>
        <v>4</v>
      </c>
      <c r="BF156" s="201"/>
      <c r="BG156" s="200">
        <f>AT156-BE156</f>
        <v>33</v>
      </c>
      <c r="BH156" s="206"/>
      <c r="BI156" s="201"/>
      <c r="BJ156" s="254">
        <f>((LEFT(AP156,FIND(" ",AP156)-1)*BC156)/$S$279)</f>
        <v>0.61538461538461542</v>
      </c>
      <c r="BK156" s="255"/>
      <c r="BL156" s="256"/>
      <c r="BM156" s="1"/>
      <c r="BN156" s="2"/>
    </row>
    <row r="157" spans="2:66" ht="15" customHeight="1">
      <c r="B157" s="212"/>
      <c r="C157" s="213"/>
      <c r="D157" s="213"/>
      <c r="E157" s="213"/>
      <c r="F157" s="213"/>
      <c r="G157" s="213"/>
      <c r="H157" s="213"/>
      <c r="I157" s="213"/>
      <c r="J157" s="213"/>
      <c r="K157" s="213"/>
      <c r="L157" s="214"/>
      <c r="M157" s="196"/>
      <c r="N157" s="220"/>
      <c r="O157" s="220"/>
      <c r="P157" s="197"/>
      <c r="Q157" s="196"/>
      <c r="R157" s="220"/>
      <c r="S157" s="220"/>
      <c r="T157" s="197"/>
      <c r="U157" s="196"/>
      <c r="V157" s="220"/>
      <c r="W157" s="220"/>
      <c r="X157" s="197"/>
      <c r="Y157" s="196"/>
      <c r="Z157" s="220"/>
      <c r="AA157" s="220"/>
      <c r="AB157" s="197"/>
      <c r="AC157" s="190"/>
      <c r="AD157" s="242"/>
      <c r="AE157" s="242"/>
      <c r="AF157" s="191"/>
      <c r="AG157" s="225"/>
      <c r="AH157" s="226"/>
      <c r="AI157" s="226"/>
      <c r="AJ157" s="226"/>
      <c r="AK157" s="226"/>
      <c r="AL157" s="226"/>
      <c r="AM157" s="226"/>
      <c r="AN157" s="226"/>
      <c r="AO157" s="227"/>
      <c r="AP157" s="271"/>
      <c r="AQ157" s="276"/>
      <c r="AR157" s="276"/>
      <c r="AS157" s="272"/>
      <c r="AT157" s="202"/>
      <c r="AU157" s="207"/>
      <c r="AV157" s="203"/>
      <c r="AW157" s="190"/>
      <c r="AX157" s="191"/>
      <c r="AY157" s="190"/>
      <c r="AZ157" s="191"/>
      <c r="BA157" s="202"/>
      <c r="BB157" s="203"/>
      <c r="BC157" s="271"/>
      <c r="BD157" s="272"/>
      <c r="BE157" s="202"/>
      <c r="BF157" s="203"/>
      <c r="BG157" s="202"/>
      <c r="BH157" s="207"/>
      <c r="BI157" s="203"/>
      <c r="BJ157" s="257"/>
      <c r="BK157" s="258"/>
      <c r="BL157" s="259"/>
      <c r="BM157" s="1"/>
      <c r="BN157" s="2"/>
    </row>
    <row r="158" spans="2:66" ht="15" customHeight="1" thickBot="1">
      <c r="B158" s="215"/>
      <c r="C158" s="216"/>
      <c r="D158" s="216"/>
      <c r="E158" s="216"/>
      <c r="F158" s="216"/>
      <c r="G158" s="216"/>
      <c r="H158" s="216"/>
      <c r="I158" s="216"/>
      <c r="J158" s="216"/>
      <c r="K158" s="216"/>
      <c r="L158" s="217"/>
      <c r="M158" s="198"/>
      <c r="N158" s="221"/>
      <c r="O158" s="221"/>
      <c r="P158" s="199"/>
      <c r="Q158" s="198"/>
      <c r="R158" s="221"/>
      <c r="S158" s="221"/>
      <c r="T158" s="199"/>
      <c r="U158" s="198"/>
      <c r="V158" s="221"/>
      <c r="W158" s="221"/>
      <c r="X158" s="199"/>
      <c r="Y158" s="198"/>
      <c r="Z158" s="221"/>
      <c r="AA158" s="221"/>
      <c r="AB158" s="199"/>
      <c r="AC158" s="192"/>
      <c r="AD158" s="243"/>
      <c r="AE158" s="243"/>
      <c r="AF158" s="193"/>
      <c r="AG158" s="228"/>
      <c r="AH158" s="229"/>
      <c r="AI158" s="229"/>
      <c r="AJ158" s="229"/>
      <c r="AK158" s="229"/>
      <c r="AL158" s="229"/>
      <c r="AM158" s="229"/>
      <c r="AN158" s="229"/>
      <c r="AO158" s="230"/>
      <c r="AP158" s="273"/>
      <c r="AQ158" s="277"/>
      <c r="AR158" s="277"/>
      <c r="AS158" s="274"/>
      <c r="AT158" s="204"/>
      <c r="AU158" s="208"/>
      <c r="AV158" s="205"/>
      <c r="AW158" s="192"/>
      <c r="AX158" s="193"/>
      <c r="AY158" s="192"/>
      <c r="AZ158" s="193"/>
      <c r="BA158" s="204"/>
      <c r="BB158" s="205"/>
      <c r="BC158" s="273"/>
      <c r="BD158" s="274"/>
      <c r="BE158" s="204"/>
      <c r="BF158" s="205"/>
      <c r="BG158" s="204"/>
      <c r="BH158" s="208"/>
      <c r="BI158" s="205"/>
      <c r="BJ158" s="260"/>
      <c r="BK158" s="261"/>
      <c r="BL158" s="262"/>
      <c r="BM158" s="1"/>
      <c r="BN158" s="2"/>
    </row>
    <row r="159" spans="2:66" ht="15" customHeight="1" thickTop="1" thickBot="1">
      <c r="B159" s="209"/>
      <c r="C159" s="210"/>
      <c r="D159" s="210"/>
      <c r="E159" s="210"/>
      <c r="F159" s="210"/>
      <c r="G159" s="210"/>
      <c r="H159" s="210"/>
      <c r="I159" s="210"/>
      <c r="J159" s="210"/>
      <c r="K159" s="210"/>
      <c r="L159" s="211"/>
      <c r="M159" s="218"/>
      <c r="N159" s="218"/>
      <c r="O159" s="218"/>
      <c r="P159" s="218"/>
      <c r="Q159" s="218"/>
      <c r="R159" s="218"/>
      <c r="S159" s="218"/>
      <c r="T159" s="218"/>
      <c r="U159" s="218"/>
      <c r="V159" s="218"/>
      <c r="W159" s="218"/>
      <c r="X159" s="218"/>
      <c r="Y159" s="218"/>
      <c r="Z159" s="218"/>
      <c r="AA159" s="218"/>
      <c r="AB159" s="218"/>
      <c r="AC159" s="182"/>
      <c r="AD159" s="182"/>
      <c r="AE159" s="182"/>
      <c r="AF159" s="182"/>
      <c r="AG159" s="222" t="s">
        <v>301</v>
      </c>
      <c r="AH159" s="223"/>
      <c r="AI159" s="223"/>
      <c r="AJ159" s="223"/>
      <c r="AK159" s="223"/>
      <c r="AL159" s="223"/>
      <c r="AM159" s="223"/>
      <c r="AN159" s="223"/>
      <c r="AO159" s="224"/>
      <c r="AP159" s="269" t="s">
        <v>52</v>
      </c>
      <c r="AQ159" s="275"/>
      <c r="AR159" s="275"/>
      <c r="AS159" s="270"/>
      <c r="AT159" s="200">
        <f>'21.02'!AT159+AY159</f>
        <v>10</v>
      </c>
      <c r="AU159" s="206"/>
      <c r="AV159" s="201"/>
      <c r="AW159" s="188">
        <f>'21.02'!BG159</f>
        <v>8</v>
      </c>
      <c r="AX159" s="189"/>
      <c r="AY159" s="188"/>
      <c r="AZ159" s="189"/>
      <c r="BA159" s="200"/>
      <c r="BB159" s="201"/>
      <c r="BC159" s="269">
        <f>'21.02'!BC159+BA159</f>
        <v>2</v>
      </c>
      <c r="BD159" s="270"/>
      <c r="BE159" s="200">
        <f>'21.02'!BE159+BA159</f>
        <v>2</v>
      </c>
      <c r="BF159" s="201"/>
      <c r="BG159" s="200">
        <f>AT159-BE159</f>
        <v>8</v>
      </c>
      <c r="BH159" s="206"/>
      <c r="BI159" s="201"/>
      <c r="BJ159" s="254">
        <f>((LEFT(AP159,FIND(" ",AP159)-1)*BC159)/$S$279)</f>
        <v>0.38461538461538464</v>
      </c>
      <c r="BK159" s="255"/>
      <c r="BL159" s="256"/>
      <c r="BM159" s="1"/>
      <c r="BN159" s="2"/>
    </row>
    <row r="160" spans="2:66" ht="15" customHeight="1" thickTop="1" thickBot="1">
      <c r="B160" s="212"/>
      <c r="C160" s="213"/>
      <c r="D160" s="213"/>
      <c r="E160" s="213"/>
      <c r="F160" s="213"/>
      <c r="G160" s="213"/>
      <c r="H160" s="213"/>
      <c r="I160" s="213"/>
      <c r="J160" s="213"/>
      <c r="K160" s="213"/>
      <c r="L160" s="214"/>
      <c r="M160" s="218"/>
      <c r="N160" s="218"/>
      <c r="O160" s="218"/>
      <c r="P160" s="218"/>
      <c r="Q160" s="218"/>
      <c r="R160" s="218"/>
      <c r="S160" s="218"/>
      <c r="T160" s="218"/>
      <c r="U160" s="218"/>
      <c r="V160" s="218"/>
      <c r="W160" s="218"/>
      <c r="X160" s="218"/>
      <c r="Y160" s="218"/>
      <c r="Z160" s="218"/>
      <c r="AA160" s="218"/>
      <c r="AB160" s="218"/>
      <c r="AC160" s="182"/>
      <c r="AD160" s="182"/>
      <c r="AE160" s="182"/>
      <c r="AF160" s="182"/>
      <c r="AG160" s="225"/>
      <c r="AH160" s="226"/>
      <c r="AI160" s="226"/>
      <c r="AJ160" s="226"/>
      <c r="AK160" s="226"/>
      <c r="AL160" s="226"/>
      <c r="AM160" s="226"/>
      <c r="AN160" s="226"/>
      <c r="AO160" s="227"/>
      <c r="AP160" s="271"/>
      <c r="AQ160" s="276"/>
      <c r="AR160" s="276"/>
      <c r="AS160" s="272"/>
      <c r="AT160" s="202"/>
      <c r="AU160" s="207"/>
      <c r="AV160" s="203"/>
      <c r="AW160" s="190"/>
      <c r="AX160" s="191"/>
      <c r="AY160" s="190"/>
      <c r="AZ160" s="191"/>
      <c r="BA160" s="202"/>
      <c r="BB160" s="203"/>
      <c r="BC160" s="271"/>
      <c r="BD160" s="272"/>
      <c r="BE160" s="202"/>
      <c r="BF160" s="203"/>
      <c r="BG160" s="202"/>
      <c r="BH160" s="207"/>
      <c r="BI160" s="203"/>
      <c r="BJ160" s="257"/>
      <c r="BK160" s="258"/>
      <c r="BL160" s="259"/>
      <c r="BM160" s="1"/>
      <c r="BN160" s="2"/>
    </row>
    <row r="161" spans="2:67" ht="15" customHeight="1" thickTop="1" thickBot="1">
      <c r="B161" s="215"/>
      <c r="C161" s="216"/>
      <c r="D161" s="216"/>
      <c r="E161" s="216"/>
      <c r="F161" s="216"/>
      <c r="G161" s="216"/>
      <c r="H161" s="216"/>
      <c r="I161" s="216"/>
      <c r="J161" s="216"/>
      <c r="K161" s="216"/>
      <c r="L161" s="217"/>
      <c r="M161" s="218"/>
      <c r="N161" s="218"/>
      <c r="O161" s="218"/>
      <c r="P161" s="218"/>
      <c r="Q161" s="218"/>
      <c r="R161" s="218"/>
      <c r="S161" s="218"/>
      <c r="T161" s="218"/>
      <c r="U161" s="218"/>
      <c r="V161" s="218"/>
      <c r="W161" s="218"/>
      <c r="X161" s="218"/>
      <c r="Y161" s="218"/>
      <c r="Z161" s="218"/>
      <c r="AA161" s="218"/>
      <c r="AB161" s="218"/>
      <c r="AC161" s="182"/>
      <c r="AD161" s="182"/>
      <c r="AE161" s="182"/>
      <c r="AF161" s="182"/>
      <c r="AG161" s="228"/>
      <c r="AH161" s="229"/>
      <c r="AI161" s="229"/>
      <c r="AJ161" s="229"/>
      <c r="AK161" s="229"/>
      <c r="AL161" s="229"/>
      <c r="AM161" s="229"/>
      <c r="AN161" s="229"/>
      <c r="AO161" s="230"/>
      <c r="AP161" s="273"/>
      <c r="AQ161" s="277"/>
      <c r="AR161" s="277"/>
      <c r="AS161" s="274"/>
      <c r="AT161" s="204"/>
      <c r="AU161" s="208"/>
      <c r="AV161" s="205"/>
      <c r="AW161" s="192"/>
      <c r="AX161" s="193"/>
      <c r="AY161" s="192"/>
      <c r="AZ161" s="193"/>
      <c r="BA161" s="204"/>
      <c r="BB161" s="205"/>
      <c r="BC161" s="273"/>
      <c r="BD161" s="274"/>
      <c r="BE161" s="204"/>
      <c r="BF161" s="205"/>
      <c r="BG161" s="204"/>
      <c r="BH161" s="208"/>
      <c r="BI161" s="205"/>
      <c r="BJ161" s="260"/>
      <c r="BK161" s="261"/>
      <c r="BL161" s="262"/>
      <c r="BM161" s="1"/>
      <c r="BN161" s="2"/>
    </row>
    <row r="162" spans="2:67" ht="15" customHeight="1" thickTop="1" thickBot="1">
      <c r="B162" s="209"/>
      <c r="C162" s="210"/>
      <c r="D162" s="210"/>
      <c r="E162" s="210"/>
      <c r="F162" s="210"/>
      <c r="G162" s="210"/>
      <c r="H162" s="210"/>
      <c r="I162" s="210"/>
      <c r="J162" s="210"/>
      <c r="K162" s="210"/>
      <c r="L162" s="211"/>
      <c r="M162" s="218"/>
      <c r="N162" s="218"/>
      <c r="O162" s="218"/>
      <c r="P162" s="218"/>
      <c r="Q162" s="218"/>
      <c r="R162" s="218"/>
      <c r="S162" s="218"/>
      <c r="T162" s="218"/>
      <c r="U162" s="218"/>
      <c r="V162" s="218"/>
      <c r="W162" s="218"/>
      <c r="X162" s="218"/>
      <c r="Y162" s="218"/>
      <c r="Z162" s="218"/>
      <c r="AA162" s="218"/>
      <c r="AB162" s="218"/>
      <c r="AC162" s="182"/>
      <c r="AD162" s="182"/>
      <c r="AE162" s="182"/>
      <c r="AF162" s="182"/>
      <c r="AG162" s="222" t="s">
        <v>164</v>
      </c>
      <c r="AH162" s="223"/>
      <c r="AI162" s="223"/>
      <c r="AJ162" s="223"/>
      <c r="AK162" s="223"/>
      <c r="AL162" s="223"/>
      <c r="AM162" s="223"/>
      <c r="AN162" s="223"/>
      <c r="AO162" s="224"/>
      <c r="AP162" s="269" t="s">
        <v>52</v>
      </c>
      <c r="AQ162" s="275"/>
      <c r="AR162" s="275"/>
      <c r="AS162" s="270"/>
      <c r="AT162" s="200">
        <f>'21.02'!AT162+AY162</f>
        <v>0</v>
      </c>
      <c r="AU162" s="206"/>
      <c r="AV162" s="201"/>
      <c r="AW162" s="188">
        <f>'21.02'!BG162</f>
        <v>0</v>
      </c>
      <c r="AX162" s="189"/>
      <c r="AY162" s="188"/>
      <c r="AZ162" s="189"/>
      <c r="BA162" s="200"/>
      <c r="BB162" s="201"/>
      <c r="BC162" s="269">
        <f>'21.02'!BC162+BA162</f>
        <v>0</v>
      </c>
      <c r="BD162" s="270"/>
      <c r="BE162" s="200">
        <f>'21.02'!BE162+BA162</f>
        <v>0</v>
      </c>
      <c r="BF162" s="201"/>
      <c r="BG162" s="200">
        <f>AT162-BE162</f>
        <v>0</v>
      </c>
      <c r="BH162" s="206"/>
      <c r="BI162" s="201"/>
      <c r="BJ162" s="254">
        <f>((LEFT(AP162,FIND(" ",AP162)-1)*BC162)/$S$279)</f>
        <v>0</v>
      </c>
      <c r="BK162" s="255"/>
      <c r="BL162" s="256"/>
      <c r="BM162" s="1"/>
      <c r="BN162" s="2"/>
    </row>
    <row r="163" spans="2:67" ht="15" customHeight="1" thickTop="1" thickBot="1">
      <c r="B163" s="212"/>
      <c r="C163" s="213"/>
      <c r="D163" s="213"/>
      <c r="E163" s="213"/>
      <c r="F163" s="213"/>
      <c r="G163" s="213"/>
      <c r="H163" s="213"/>
      <c r="I163" s="213"/>
      <c r="J163" s="213"/>
      <c r="K163" s="213"/>
      <c r="L163" s="214"/>
      <c r="M163" s="218"/>
      <c r="N163" s="218"/>
      <c r="O163" s="218"/>
      <c r="P163" s="218"/>
      <c r="Q163" s="218"/>
      <c r="R163" s="218"/>
      <c r="S163" s="218"/>
      <c r="T163" s="218"/>
      <c r="U163" s="218"/>
      <c r="V163" s="218"/>
      <c r="W163" s="218"/>
      <c r="X163" s="218"/>
      <c r="Y163" s="218"/>
      <c r="Z163" s="218"/>
      <c r="AA163" s="218"/>
      <c r="AB163" s="218"/>
      <c r="AC163" s="182"/>
      <c r="AD163" s="182"/>
      <c r="AE163" s="182"/>
      <c r="AF163" s="182"/>
      <c r="AG163" s="225"/>
      <c r="AH163" s="226"/>
      <c r="AI163" s="226"/>
      <c r="AJ163" s="226"/>
      <c r="AK163" s="226"/>
      <c r="AL163" s="226"/>
      <c r="AM163" s="226"/>
      <c r="AN163" s="226"/>
      <c r="AO163" s="227"/>
      <c r="AP163" s="271"/>
      <c r="AQ163" s="276"/>
      <c r="AR163" s="276"/>
      <c r="AS163" s="272"/>
      <c r="AT163" s="202"/>
      <c r="AU163" s="207"/>
      <c r="AV163" s="203"/>
      <c r="AW163" s="190"/>
      <c r="AX163" s="191"/>
      <c r="AY163" s="190"/>
      <c r="AZ163" s="191"/>
      <c r="BA163" s="202"/>
      <c r="BB163" s="203"/>
      <c r="BC163" s="271"/>
      <c r="BD163" s="272"/>
      <c r="BE163" s="202"/>
      <c r="BF163" s="203"/>
      <c r="BG163" s="202"/>
      <c r="BH163" s="207"/>
      <c r="BI163" s="203"/>
      <c r="BJ163" s="257"/>
      <c r="BK163" s="258"/>
      <c r="BL163" s="259"/>
      <c r="BM163" s="1"/>
      <c r="BN163" s="2"/>
    </row>
    <row r="164" spans="2:67" ht="15" customHeight="1" thickTop="1" thickBot="1">
      <c r="B164" s="215"/>
      <c r="C164" s="216"/>
      <c r="D164" s="216"/>
      <c r="E164" s="216"/>
      <c r="F164" s="216"/>
      <c r="G164" s="216"/>
      <c r="H164" s="216"/>
      <c r="I164" s="216"/>
      <c r="J164" s="216"/>
      <c r="K164" s="216"/>
      <c r="L164" s="217"/>
      <c r="M164" s="218"/>
      <c r="N164" s="218"/>
      <c r="O164" s="218"/>
      <c r="P164" s="218"/>
      <c r="Q164" s="218"/>
      <c r="R164" s="218"/>
      <c r="S164" s="218"/>
      <c r="T164" s="218"/>
      <c r="U164" s="218"/>
      <c r="V164" s="218"/>
      <c r="W164" s="218"/>
      <c r="X164" s="218"/>
      <c r="Y164" s="218"/>
      <c r="Z164" s="218"/>
      <c r="AA164" s="218"/>
      <c r="AB164" s="218"/>
      <c r="AC164" s="182"/>
      <c r="AD164" s="182"/>
      <c r="AE164" s="182"/>
      <c r="AF164" s="182"/>
      <c r="AG164" s="228"/>
      <c r="AH164" s="229"/>
      <c r="AI164" s="229"/>
      <c r="AJ164" s="229"/>
      <c r="AK164" s="229"/>
      <c r="AL164" s="229"/>
      <c r="AM164" s="229"/>
      <c r="AN164" s="229"/>
      <c r="AO164" s="230"/>
      <c r="AP164" s="273"/>
      <c r="AQ164" s="277"/>
      <c r="AR164" s="277"/>
      <c r="AS164" s="274"/>
      <c r="AT164" s="204"/>
      <c r="AU164" s="208"/>
      <c r="AV164" s="205"/>
      <c r="AW164" s="192"/>
      <c r="AX164" s="193"/>
      <c r="AY164" s="192"/>
      <c r="AZ164" s="193"/>
      <c r="BA164" s="204"/>
      <c r="BB164" s="205"/>
      <c r="BC164" s="273"/>
      <c r="BD164" s="274"/>
      <c r="BE164" s="204"/>
      <c r="BF164" s="205"/>
      <c r="BG164" s="204"/>
      <c r="BH164" s="208"/>
      <c r="BI164" s="205"/>
      <c r="BJ164" s="260"/>
      <c r="BK164" s="261"/>
      <c r="BL164" s="262"/>
      <c r="BM164" s="1"/>
      <c r="BN164" s="2"/>
    </row>
    <row r="165" spans="2:67" ht="15" customHeight="1" thickTop="1" thickBot="1">
      <c r="B165" s="209"/>
      <c r="C165" s="210"/>
      <c r="D165" s="210"/>
      <c r="E165" s="210"/>
      <c r="F165" s="210"/>
      <c r="G165" s="210"/>
      <c r="H165" s="210"/>
      <c r="I165" s="210"/>
      <c r="J165" s="210"/>
      <c r="K165" s="210"/>
      <c r="L165" s="211"/>
      <c r="M165" s="218"/>
      <c r="N165" s="218"/>
      <c r="O165" s="218"/>
      <c r="P165" s="218"/>
      <c r="Q165" s="218"/>
      <c r="R165" s="218"/>
      <c r="S165" s="218"/>
      <c r="T165" s="218"/>
      <c r="U165" s="218"/>
      <c r="V165" s="218"/>
      <c r="W165" s="218"/>
      <c r="X165" s="218"/>
      <c r="Y165" s="218"/>
      <c r="Z165" s="218"/>
      <c r="AA165" s="218"/>
      <c r="AB165" s="218"/>
      <c r="AC165" s="182"/>
      <c r="AD165" s="182"/>
      <c r="AE165" s="182"/>
      <c r="AF165" s="182"/>
      <c r="AG165" s="265" t="s">
        <v>63</v>
      </c>
      <c r="AH165" s="265"/>
      <c r="AI165" s="265"/>
      <c r="AJ165" s="265"/>
      <c r="AK165" s="265"/>
      <c r="AL165" s="265"/>
      <c r="AM165" s="265"/>
      <c r="AN165" s="265"/>
      <c r="AO165" s="265"/>
      <c r="AP165" s="265"/>
      <c r="AQ165" s="265"/>
      <c r="AR165" s="265"/>
      <c r="AS165" s="265"/>
      <c r="AT165" s="265"/>
      <c r="AU165" s="265"/>
      <c r="AV165" s="265"/>
      <c r="AW165" s="265"/>
      <c r="AX165" s="265"/>
      <c r="AY165" s="265"/>
      <c r="AZ165" s="265"/>
      <c r="BA165" s="265"/>
      <c r="BB165" s="265"/>
      <c r="BC165" s="265"/>
      <c r="BD165" s="265"/>
      <c r="BE165" s="265"/>
      <c r="BF165" s="265"/>
      <c r="BG165" s="265"/>
      <c r="BH165" s="265"/>
      <c r="BI165" s="266"/>
      <c r="BJ165" s="254">
        <f>SUM(BG66:BI164)</f>
        <v>798</v>
      </c>
      <c r="BK165" s="255"/>
      <c r="BL165" s="256"/>
      <c r="BM165" s="263" t="s">
        <v>263</v>
      </c>
      <c r="BN165" s="264"/>
      <c r="BO165" s="264"/>
    </row>
    <row r="166" spans="2:67" ht="15" customHeight="1" thickTop="1" thickBot="1">
      <c r="B166" s="212"/>
      <c r="C166" s="213"/>
      <c r="D166" s="213"/>
      <c r="E166" s="213"/>
      <c r="F166" s="213"/>
      <c r="G166" s="213"/>
      <c r="H166" s="213"/>
      <c r="I166" s="213"/>
      <c r="J166" s="213"/>
      <c r="K166" s="213"/>
      <c r="L166" s="214"/>
      <c r="M166" s="218"/>
      <c r="N166" s="218"/>
      <c r="O166" s="218"/>
      <c r="P166" s="218"/>
      <c r="Q166" s="218"/>
      <c r="R166" s="218"/>
      <c r="S166" s="218"/>
      <c r="T166" s="218"/>
      <c r="U166" s="218"/>
      <c r="V166" s="218"/>
      <c r="W166" s="218"/>
      <c r="X166" s="218"/>
      <c r="Y166" s="218"/>
      <c r="Z166" s="218"/>
      <c r="AA166" s="218"/>
      <c r="AB166" s="218"/>
      <c r="AC166" s="182"/>
      <c r="AD166" s="182"/>
      <c r="AE166" s="182"/>
      <c r="AF166" s="182"/>
      <c r="AG166" s="267"/>
      <c r="AH166" s="267"/>
      <c r="AI166" s="267"/>
      <c r="AJ166" s="267"/>
      <c r="AK166" s="267"/>
      <c r="AL166" s="267"/>
      <c r="AM166" s="267"/>
      <c r="AN166" s="267"/>
      <c r="AO166" s="267"/>
      <c r="AP166" s="267"/>
      <c r="AQ166" s="267"/>
      <c r="AR166" s="267"/>
      <c r="AS166" s="267"/>
      <c r="AT166" s="267"/>
      <c r="AU166" s="267"/>
      <c r="AV166" s="267"/>
      <c r="AW166" s="267"/>
      <c r="AX166" s="267"/>
      <c r="AY166" s="267"/>
      <c r="AZ166" s="267"/>
      <c r="BA166" s="267"/>
      <c r="BB166" s="267"/>
      <c r="BC166" s="267"/>
      <c r="BD166" s="267"/>
      <c r="BE166" s="267"/>
      <c r="BF166" s="267"/>
      <c r="BG166" s="267"/>
      <c r="BH166" s="267"/>
      <c r="BI166" s="268"/>
      <c r="BJ166" s="257"/>
      <c r="BK166" s="258"/>
      <c r="BL166" s="259"/>
      <c r="BM166" s="263"/>
      <c r="BN166" s="264"/>
      <c r="BO166" s="264"/>
    </row>
    <row r="167" spans="2:67" ht="15" customHeight="1" thickTop="1" thickBot="1">
      <c r="B167" s="215"/>
      <c r="C167" s="216"/>
      <c r="D167" s="216"/>
      <c r="E167" s="216"/>
      <c r="F167" s="216"/>
      <c r="G167" s="216"/>
      <c r="H167" s="216"/>
      <c r="I167" s="216"/>
      <c r="J167" s="216"/>
      <c r="K167" s="216"/>
      <c r="L167" s="217"/>
      <c r="M167" s="218"/>
      <c r="N167" s="218"/>
      <c r="O167" s="218"/>
      <c r="P167" s="218"/>
      <c r="Q167" s="218"/>
      <c r="R167" s="218"/>
      <c r="S167" s="218"/>
      <c r="T167" s="218"/>
      <c r="U167" s="218"/>
      <c r="V167" s="218"/>
      <c r="W167" s="218"/>
      <c r="X167" s="218"/>
      <c r="Y167" s="218"/>
      <c r="Z167" s="218"/>
      <c r="AA167" s="218"/>
      <c r="AB167" s="218"/>
      <c r="AC167" s="182"/>
      <c r="AD167" s="182"/>
      <c r="AE167" s="182"/>
      <c r="AF167" s="182"/>
      <c r="AG167" s="267"/>
      <c r="AH167" s="267"/>
      <c r="AI167" s="267"/>
      <c r="AJ167" s="267"/>
      <c r="AK167" s="267"/>
      <c r="AL167" s="267"/>
      <c r="AM167" s="267"/>
      <c r="AN167" s="267"/>
      <c r="AO167" s="267"/>
      <c r="AP167" s="267"/>
      <c r="AQ167" s="267"/>
      <c r="AR167" s="267"/>
      <c r="AS167" s="267"/>
      <c r="AT167" s="267"/>
      <c r="AU167" s="267"/>
      <c r="AV167" s="267"/>
      <c r="AW167" s="267"/>
      <c r="AX167" s="267"/>
      <c r="AY167" s="267"/>
      <c r="AZ167" s="267"/>
      <c r="BA167" s="267"/>
      <c r="BB167" s="267"/>
      <c r="BC167" s="267"/>
      <c r="BD167" s="267"/>
      <c r="BE167" s="267"/>
      <c r="BF167" s="267"/>
      <c r="BG167" s="267"/>
      <c r="BH167" s="267"/>
      <c r="BI167" s="268"/>
      <c r="BJ167" s="260"/>
      <c r="BK167" s="261"/>
      <c r="BL167" s="262"/>
      <c r="BM167" s="263"/>
      <c r="BN167" s="264"/>
      <c r="BO167" s="264"/>
    </row>
    <row r="168" spans="2:67" ht="15" customHeight="1" thickTop="1" thickBot="1">
      <c r="B168" s="209"/>
      <c r="C168" s="210"/>
      <c r="D168" s="210"/>
      <c r="E168" s="210"/>
      <c r="F168" s="210"/>
      <c r="G168" s="210"/>
      <c r="H168" s="210"/>
      <c r="I168" s="210"/>
      <c r="J168" s="210"/>
      <c r="K168" s="210"/>
      <c r="L168" s="211"/>
      <c r="M168" s="218"/>
      <c r="N168" s="218"/>
      <c r="O168" s="218"/>
      <c r="P168" s="218"/>
      <c r="Q168" s="218"/>
      <c r="R168" s="218"/>
      <c r="S168" s="218"/>
      <c r="T168" s="218"/>
      <c r="U168" s="218"/>
      <c r="V168" s="218"/>
      <c r="W168" s="218"/>
      <c r="X168" s="218"/>
      <c r="Y168" s="218"/>
      <c r="Z168" s="218"/>
      <c r="AA168" s="218"/>
      <c r="AB168" s="218"/>
      <c r="AC168" s="182"/>
      <c r="AD168" s="182"/>
      <c r="AE168" s="182"/>
      <c r="AF168" s="182"/>
      <c r="AG168" s="246" t="s">
        <v>40</v>
      </c>
      <c r="AH168" s="246"/>
      <c r="AI168" s="246"/>
      <c r="AJ168" s="246"/>
      <c r="AK168" s="246"/>
      <c r="AL168" s="246"/>
      <c r="AM168" s="246"/>
      <c r="AN168" s="246"/>
      <c r="AO168" s="246"/>
      <c r="AP168" s="246" t="s">
        <v>41</v>
      </c>
      <c r="AQ168" s="246"/>
      <c r="AR168" s="246"/>
      <c r="AS168" s="246"/>
      <c r="AT168" s="247" t="s">
        <v>42</v>
      </c>
      <c r="AU168" s="247"/>
      <c r="AV168" s="247"/>
      <c r="AW168" s="246" t="s">
        <v>43</v>
      </c>
      <c r="AX168" s="246"/>
      <c r="AY168" s="246"/>
      <c r="AZ168" s="246"/>
      <c r="BA168" s="246"/>
      <c r="BB168" s="246"/>
      <c r="BC168" s="248" t="s">
        <v>44</v>
      </c>
      <c r="BD168" s="249"/>
      <c r="BE168" s="248" t="s">
        <v>45</v>
      </c>
      <c r="BF168" s="249"/>
      <c r="BG168" s="246" t="s">
        <v>46</v>
      </c>
      <c r="BH168" s="246"/>
      <c r="BI168" s="246"/>
      <c r="BJ168" s="254">
        <f>SUM(BG174:BI209)</f>
        <v>11</v>
      </c>
      <c r="BK168" s="255"/>
      <c r="BL168" s="256"/>
      <c r="BM168" s="263" t="s">
        <v>264</v>
      </c>
      <c r="BN168" s="264"/>
      <c r="BO168" s="264"/>
    </row>
    <row r="169" spans="2:67" ht="15" customHeight="1" thickTop="1" thickBot="1">
      <c r="B169" s="212"/>
      <c r="C169" s="213"/>
      <c r="D169" s="213"/>
      <c r="E169" s="213"/>
      <c r="F169" s="213"/>
      <c r="G169" s="213"/>
      <c r="H169" s="213"/>
      <c r="I169" s="213"/>
      <c r="J169" s="213"/>
      <c r="K169" s="213"/>
      <c r="L169" s="214"/>
      <c r="M169" s="218"/>
      <c r="N169" s="218"/>
      <c r="O169" s="218"/>
      <c r="P169" s="218"/>
      <c r="Q169" s="218"/>
      <c r="R169" s="218"/>
      <c r="S169" s="218"/>
      <c r="T169" s="218"/>
      <c r="U169" s="218"/>
      <c r="V169" s="218"/>
      <c r="W169" s="218"/>
      <c r="X169" s="218"/>
      <c r="Y169" s="218"/>
      <c r="Z169" s="218"/>
      <c r="AA169" s="218"/>
      <c r="AB169" s="218"/>
      <c r="AC169" s="182"/>
      <c r="AD169" s="182"/>
      <c r="AE169" s="182"/>
      <c r="AF169" s="182"/>
      <c r="AG169" s="246"/>
      <c r="AH169" s="246"/>
      <c r="AI169" s="246"/>
      <c r="AJ169" s="246"/>
      <c r="AK169" s="246"/>
      <c r="AL169" s="246"/>
      <c r="AM169" s="246"/>
      <c r="AN169" s="246"/>
      <c r="AO169" s="246"/>
      <c r="AP169" s="246"/>
      <c r="AQ169" s="246"/>
      <c r="AR169" s="246"/>
      <c r="AS169" s="246"/>
      <c r="AT169" s="247"/>
      <c r="AU169" s="247"/>
      <c r="AV169" s="247"/>
      <c r="AW169" s="246"/>
      <c r="AX169" s="246"/>
      <c r="AY169" s="246"/>
      <c r="AZ169" s="246"/>
      <c r="BA169" s="246"/>
      <c r="BB169" s="246"/>
      <c r="BC169" s="250"/>
      <c r="BD169" s="251"/>
      <c r="BE169" s="250"/>
      <c r="BF169" s="251"/>
      <c r="BG169" s="246"/>
      <c r="BH169" s="246"/>
      <c r="BI169" s="246"/>
      <c r="BJ169" s="257"/>
      <c r="BK169" s="258"/>
      <c r="BL169" s="259"/>
      <c r="BM169" s="263"/>
      <c r="BN169" s="264"/>
      <c r="BO169" s="264"/>
    </row>
    <row r="170" spans="2:67" ht="15" customHeight="1" thickTop="1" thickBot="1">
      <c r="B170" s="215"/>
      <c r="C170" s="216"/>
      <c r="D170" s="216"/>
      <c r="E170" s="216"/>
      <c r="F170" s="216"/>
      <c r="G170" s="216"/>
      <c r="H170" s="216"/>
      <c r="I170" s="216"/>
      <c r="J170" s="216"/>
      <c r="K170" s="216"/>
      <c r="L170" s="217"/>
      <c r="M170" s="218"/>
      <c r="N170" s="218"/>
      <c r="O170" s="218"/>
      <c r="P170" s="218"/>
      <c r="Q170" s="218"/>
      <c r="R170" s="218"/>
      <c r="S170" s="218"/>
      <c r="T170" s="218"/>
      <c r="U170" s="218"/>
      <c r="V170" s="218"/>
      <c r="W170" s="218"/>
      <c r="X170" s="218"/>
      <c r="Y170" s="218"/>
      <c r="Z170" s="218"/>
      <c r="AA170" s="218"/>
      <c r="AB170" s="218"/>
      <c r="AC170" s="182"/>
      <c r="AD170" s="182"/>
      <c r="AE170" s="182"/>
      <c r="AF170" s="182"/>
      <c r="AG170" s="246"/>
      <c r="AH170" s="246"/>
      <c r="AI170" s="246"/>
      <c r="AJ170" s="246"/>
      <c r="AK170" s="246"/>
      <c r="AL170" s="246"/>
      <c r="AM170" s="246"/>
      <c r="AN170" s="246"/>
      <c r="AO170" s="246"/>
      <c r="AP170" s="246"/>
      <c r="AQ170" s="246"/>
      <c r="AR170" s="246"/>
      <c r="AS170" s="246"/>
      <c r="AT170" s="247"/>
      <c r="AU170" s="247"/>
      <c r="AV170" s="247"/>
      <c r="AW170" s="246"/>
      <c r="AX170" s="246"/>
      <c r="AY170" s="246"/>
      <c r="AZ170" s="246"/>
      <c r="BA170" s="246"/>
      <c r="BB170" s="246"/>
      <c r="BC170" s="250"/>
      <c r="BD170" s="251"/>
      <c r="BE170" s="250"/>
      <c r="BF170" s="251"/>
      <c r="BG170" s="246"/>
      <c r="BH170" s="246"/>
      <c r="BI170" s="246"/>
      <c r="BJ170" s="260"/>
      <c r="BK170" s="261"/>
      <c r="BL170" s="262"/>
      <c r="BM170" s="263"/>
      <c r="BN170" s="264"/>
      <c r="BO170" s="264"/>
    </row>
    <row r="171" spans="2:67" ht="15" customHeight="1" thickTop="1" thickBot="1">
      <c r="B171" s="209"/>
      <c r="C171" s="210"/>
      <c r="D171" s="210"/>
      <c r="E171" s="210"/>
      <c r="F171" s="210"/>
      <c r="G171" s="210"/>
      <c r="H171" s="210"/>
      <c r="I171" s="210"/>
      <c r="J171" s="210"/>
      <c r="K171" s="210"/>
      <c r="L171" s="211"/>
      <c r="M171" s="218"/>
      <c r="N171" s="218"/>
      <c r="O171" s="218"/>
      <c r="P171" s="218"/>
      <c r="Q171" s="218"/>
      <c r="R171" s="218"/>
      <c r="S171" s="218"/>
      <c r="T171" s="218"/>
      <c r="U171" s="218"/>
      <c r="V171" s="218"/>
      <c r="W171" s="218"/>
      <c r="X171" s="218"/>
      <c r="Y171" s="218"/>
      <c r="Z171" s="218"/>
      <c r="AA171" s="218"/>
      <c r="AB171" s="218"/>
      <c r="AC171" s="182"/>
      <c r="AD171" s="182"/>
      <c r="AE171" s="182"/>
      <c r="AF171" s="182"/>
      <c r="AG171" s="246"/>
      <c r="AH171" s="246"/>
      <c r="AI171" s="246"/>
      <c r="AJ171" s="246"/>
      <c r="AK171" s="246"/>
      <c r="AL171" s="246"/>
      <c r="AM171" s="246"/>
      <c r="AN171" s="246"/>
      <c r="AO171" s="246"/>
      <c r="AP171" s="246"/>
      <c r="AQ171" s="246"/>
      <c r="AR171" s="246"/>
      <c r="AS171" s="246"/>
      <c r="AT171" s="247"/>
      <c r="AU171" s="247"/>
      <c r="AV171" s="247"/>
      <c r="AW171" s="246" t="s">
        <v>48</v>
      </c>
      <c r="AX171" s="246"/>
      <c r="AY171" s="246" t="s">
        <v>49</v>
      </c>
      <c r="AZ171" s="246"/>
      <c r="BA171" s="246" t="s">
        <v>50</v>
      </c>
      <c r="BB171" s="246"/>
      <c r="BC171" s="250"/>
      <c r="BD171" s="251"/>
      <c r="BE171" s="250"/>
      <c r="BF171" s="251"/>
      <c r="BG171" s="246"/>
      <c r="BH171" s="246"/>
      <c r="BI171" s="246"/>
      <c r="BJ171" s="254">
        <f>BJ165+BJ168+BJ177</f>
        <v>810.1</v>
      </c>
      <c r="BK171" s="255"/>
      <c r="BL171" s="256"/>
      <c r="BM171" s="263" t="s">
        <v>265</v>
      </c>
      <c r="BN171" s="264"/>
      <c r="BO171" s="264"/>
    </row>
    <row r="172" spans="2:67" ht="15" customHeight="1" thickTop="1" thickBot="1">
      <c r="B172" s="212"/>
      <c r="C172" s="213"/>
      <c r="D172" s="213"/>
      <c r="E172" s="213"/>
      <c r="F172" s="213"/>
      <c r="G172" s="213"/>
      <c r="H172" s="213"/>
      <c r="I172" s="213"/>
      <c r="J172" s="213"/>
      <c r="K172" s="213"/>
      <c r="L172" s="214"/>
      <c r="M172" s="218"/>
      <c r="N172" s="218"/>
      <c r="O172" s="218"/>
      <c r="P172" s="218"/>
      <c r="Q172" s="218"/>
      <c r="R172" s="218"/>
      <c r="S172" s="218"/>
      <c r="T172" s="218"/>
      <c r="U172" s="218"/>
      <c r="V172" s="218"/>
      <c r="W172" s="218"/>
      <c r="X172" s="218"/>
      <c r="Y172" s="218"/>
      <c r="Z172" s="218"/>
      <c r="AA172" s="218"/>
      <c r="AB172" s="218"/>
      <c r="AC172" s="182"/>
      <c r="AD172" s="182"/>
      <c r="AE172" s="182"/>
      <c r="AF172" s="182"/>
      <c r="AG172" s="246"/>
      <c r="AH172" s="246"/>
      <c r="AI172" s="246"/>
      <c r="AJ172" s="246"/>
      <c r="AK172" s="246"/>
      <c r="AL172" s="246"/>
      <c r="AM172" s="246"/>
      <c r="AN172" s="246"/>
      <c r="AO172" s="246"/>
      <c r="AP172" s="246"/>
      <c r="AQ172" s="246"/>
      <c r="AR172" s="246"/>
      <c r="AS172" s="246"/>
      <c r="AT172" s="247"/>
      <c r="AU172" s="247"/>
      <c r="AV172" s="247"/>
      <c r="AW172" s="246"/>
      <c r="AX172" s="246"/>
      <c r="AY172" s="246"/>
      <c r="AZ172" s="246"/>
      <c r="BA172" s="246"/>
      <c r="BB172" s="246"/>
      <c r="BC172" s="250"/>
      <c r="BD172" s="251"/>
      <c r="BE172" s="250"/>
      <c r="BF172" s="251"/>
      <c r="BG172" s="246"/>
      <c r="BH172" s="246"/>
      <c r="BI172" s="246"/>
      <c r="BJ172" s="257"/>
      <c r="BK172" s="258"/>
      <c r="BL172" s="259"/>
      <c r="BM172" s="263"/>
      <c r="BN172" s="264"/>
      <c r="BO172" s="264"/>
    </row>
    <row r="173" spans="2:67" ht="15" customHeight="1" thickTop="1" thickBot="1">
      <c r="B173" s="215"/>
      <c r="C173" s="216"/>
      <c r="D173" s="216"/>
      <c r="E173" s="216"/>
      <c r="F173" s="216"/>
      <c r="G173" s="216"/>
      <c r="H173" s="216"/>
      <c r="I173" s="216"/>
      <c r="J173" s="216"/>
      <c r="K173" s="216"/>
      <c r="L173" s="217"/>
      <c r="M173" s="218"/>
      <c r="N173" s="218"/>
      <c r="O173" s="218"/>
      <c r="P173" s="218"/>
      <c r="Q173" s="218"/>
      <c r="R173" s="218"/>
      <c r="S173" s="218"/>
      <c r="T173" s="218"/>
      <c r="U173" s="218"/>
      <c r="V173" s="218"/>
      <c r="W173" s="218"/>
      <c r="X173" s="218"/>
      <c r="Y173" s="218"/>
      <c r="Z173" s="218"/>
      <c r="AA173" s="218"/>
      <c r="AB173" s="218"/>
      <c r="AC173" s="182"/>
      <c r="AD173" s="182"/>
      <c r="AE173" s="182"/>
      <c r="AF173" s="182"/>
      <c r="AG173" s="246"/>
      <c r="AH173" s="246"/>
      <c r="AI173" s="246"/>
      <c r="AJ173" s="246"/>
      <c r="AK173" s="246"/>
      <c r="AL173" s="246"/>
      <c r="AM173" s="246"/>
      <c r="AN173" s="246"/>
      <c r="AO173" s="246"/>
      <c r="AP173" s="246"/>
      <c r="AQ173" s="246"/>
      <c r="AR173" s="246"/>
      <c r="AS173" s="246"/>
      <c r="AT173" s="247"/>
      <c r="AU173" s="247"/>
      <c r="AV173" s="247"/>
      <c r="AW173" s="246"/>
      <c r="AX173" s="246"/>
      <c r="AY173" s="246"/>
      <c r="AZ173" s="246"/>
      <c r="BA173" s="246"/>
      <c r="BB173" s="246"/>
      <c r="BC173" s="252"/>
      <c r="BD173" s="253"/>
      <c r="BE173" s="252"/>
      <c r="BF173" s="253"/>
      <c r="BG173" s="246"/>
      <c r="BH173" s="246"/>
      <c r="BI173" s="246"/>
      <c r="BJ173" s="260"/>
      <c r="BK173" s="261"/>
      <c r="BL173" s="262"/>
      <c r="BM173" s="263"/>
      <c r="BN173" s="264"/>
      <c r="BO173" s="264"/>
    </row>
    <row r="174" spans="2:67" ht="15.75" customHeight="1" thickTop="1" thickBot="1">
      <c r="B174" s="209"/>
      <c r="C174" s="210"/>
      <c r="D174" s="210"/>
      <c r="E174" s="210"/>
      <c r="F174" s="210"/>
      <c r="G174" s="210"/>
      <c r="H174" s="210"/>
      <c r="I174" s="210"/>
      <c r="J174" s="210"/>
      <c r="K174" s="210"/>
      <c r="L174" s="211"/>
      <c r="M174" s="218"/>
      <c r="N174" s="218"/>
      <c r="O174" s="218"/>
      <c r="P174" s="218"/>
      <c r="Q174" s="218"/>
      <c r="R174" s="218"/>
      <c r="S174" s="218"/>
      <c r="T174" s="218"/>
      <c r="U174" s="218"/>
      <c r="V174" s="218"/>
      <c r="W174" s="218"/>
      <c r="X174" s="218"/>
      <c r="Y174" s="218"/>
      <c r="Z174" s="218"/>
      <c r="AA174" s="218"/>
      <c r="AB174" s="218"/>
      <c r="AC174" s="182"/>
      <c r="AD174" s="182"/>
      <c r="AE174" s="182"/>
      <c r="AF174" s="182"/>
      <c r="AG174" s="222" t="s">
        <v>144</v>
      </c>
      <c r="AH174" s="223"/>
      <c r="AI174" s="223"/>
      <c r="AJ174" s="223"/>
      <c r="AK174" s="223"/>
      <c r="AL174" s="223"/>
      <c r="AM174" s="223"/>
      <c r="AN174" s="223"/>
      <c r="AO174" s="224"/>
      <c r="AP174" s="231" t="s">
        <v>184</v>
      </c>
      <c r="AQ174" s="231"/>
      <c r="AR174" s="231"/>
      <c r="AS174" s="231"/>
      <c r="AT174" s="200">
        <f>AY174+'21.02'!AT174:AV176</f>
        <v>2</v>
      </c>
      <c r="AU174" s="206"/>
      <c r="AV174" s="201"/>
      <c r="AW174" s="188">
        <f>'21.02'!BG174</f>
        <v>1</v>
      </c>
      <c r="AX174" s="189"/>
      <c r="AY174" s="194"/>
      <c r="AZ174" s="195"/>
      <c r="BA174" s="188"/>
      <c r="BB174" s="189"/>
      <c r="BC174" s="200">
        <f>BA174+'21.02'!BC174</f>
        <v>0</v>
      </c>
      <c r="BD174" s="201"/>
      <c r="BE174" s="200">
        <f>BA174+'21.02'!BE174</f>
        <v>1</v>
      </c>
      <c r="BF174" s="201"/>
      <c r="BG174" s="200">
        <f>AW174+AY174-BA174</f>
        <v>1</v>
      </c>
      <c r="BH174" s="206"/>
      <c r="BI174" s="201"/>
      <c r="BJ174" s="254">
        <f>IF(AG45&gt;0,(AG36/1000)^2*AG45*0.7854*1.3,0)</f>
        <v>0</v>
      </c>
      <c r="BK174" s="255"/>
      <c r="BL174" s="256"/>
      <c r="BM174" s="263" t="s">
        <v>279</v>
      </c>
      <c r="BN174" s="264"/>
      <c r="BO174" s="264"/>
    </row>
    <row r="175" spans="2:67" ht="15" customHeight="1" thickTop="1" thickBot="1">
      <c r="B175" s="212"/>
      <c r="C175" s="213"/>
      <c r="D175" s="213"/>
      <c r="E175" s="213"/>
      <c r="F175" s="213"/>
      <c r="G175" s="213"/>
      <c r="H175" s="213"/>
      <c r="I175" s="213"/>
      <c r="J175" s="213"/>
      <c r="K175" s="213"/>
      <c r="L175" s="214"/>
      <c r="M175" s="218"/>
      <c r="N175" s="218"/>
      <c r="O175" s="218"/>
      <c r="P175" s="218"/>
      <c r="Q175" s="218"/>
      <c r="R175" s="218"/>
      <c r="S175" s="218"/>
      <c r="T175" s="218"/>
      <c r="U175" s="218"/>
      <c r="V175" s="218"/>
      <c r="W175" s="218"/>
      <c r="X175" s="218"/>
      <c r="Y175" s="218"/>
      <c r="Z175" s="218"/>
      <c r="AA175" s="218"/>
      <c r="AB175" s="218"/>
      <c r="AC175" s="182"/>
      <c r="AD175" s="182"/>
      <c r="AE175" s="182"/>
      <c r="AF175" s="182"/>
      <c r="AG175" s="225"/>
      <c r="AH175" s="226"/>
      <c r="AI175" s="226"/>
      <c r="AJ175" s="226"/>
      <c r="AK175" s="226"/>
      <c r="AL175" s="226"/>
      <c r="AM175" s="226"/>
      <c r="AN175" s="226"/>
      <c r="AO175" s="227"/>
      <c r="AP175" s="231"/>
      <c r="AQ175" s="231"/>
      <c r="AR175" s="231"/>
      <c r="AS175" s="231"/>
      <c r="AT175" s="202"/>
      <c r="AU175" s="207"/>
      <c r="AV175" s="203"/>
      <c r="AW175" s="190"/>
      <c r="AX175" s="191"/>
      <c r="AY175" s="196"/>
      <c r="AZ175" s="197"/>
      <c r="BA175" s="190"/>
      <c r="BB175" s="191"/>
      <c r="BC175" s="202"/>
      <c r="BD175" s="203"/>
      <c r="BE175" s="202"/>
      <c r="BF175" s="203"/>
      <c r="BG175" s="202"/>
      <c r="BH175" s="207"/>
      <c r="BI175" s="203"/>
      <c r="BJ175" s="257"/>
      <c r="BK175" s="258"/>
      <c r="BL175" s="259"/>
      <c r="BM175" s="263"/>
      <c r="BN175" s="264"/>
      <c r="BO175" s="264"/>
    </row>
    <row r="176" spans="2:67" ht="15" customHeight="1" thickTop="1" thickBot="1">
      <c r="B176" s="215"/>
      <c r="C176" s="216"/>
      <c r="D176" s="216"/>
      <c r="E176" s="216"/>
      <c r="F176" s="216"/>
      <c r="G176" s="216"/>
      <c r="H176" s="216"/>
      <c r="I176" s="216"/>
      <c r="J176" s="216"/>
      <c r="K176" s="216"/>
      <c r="L176" s="217"/>
      <c r="M176" s="218"/>
      <c r="N176" s="218"/>
      <c r="O176" s="218"/>
      <c r="P176" s="218"/>
      <c r="Q176" s="218"/>
      <c r="R176" s="218"/>
      <c r="S176" s="218"/>
      <c r="T176" s="218"/>
      <c r="U176" s="218"/>
      <c r="V176" s="218"/>
      <c r="W176" s="218"/>
      <c r="X176" s="218"/>
      <c r="Y176" s="218"/>
      <c r="Z176" s="218"/>
      <c r="AA176" s="218"/>
      <c r="AB176" s="218"/>
      <c r="AC176" s="182"/>
      <c r="AD176" s="182"/>
      <c r="AE176" s="182"/>
      <c r="AF176" s="182"/>
      <c r="AG176" s="228"/>
      <c r="AH176" s="229"/>
      <c r="AI176" s="229"/>
      <c r="AJ176" s="229"/>
      <c r="AK176" s="229"/>
      <c r="AL176" s="229"/>
      <c r="AM176" s="229"/>
      <c r="AN176" s="229"/>
      <c r="AO176" s="230"/>
      <c r="AP176" s="231"/>
      <c r="AQ176" s="231"/>
      <c r="AR176" s="231"/>
      <c r="AS176" s="231"/>
      <c r="AT176" s="204"/>
      <c r="AU176" s="208"/>
      <c r="AV176" s="205"/>
      <c r="AW176" s="192"/>
      <c r="AX176" s="193"/>
      <c r="AY176" s="198"/>
      <c r="AZ176" s="199"/>
      <c r="BA176" s="192"/>
      <c r="BB176" s="193"/>
      <c r="BC176" s="204"/>
      <c r="BD176" s="205"/>
      <c r="BE176" s="204"/>
      <c r="BF176" s="205"/>
      <c r="BG176" s="204"/>
      <c r="BH176" s="208"/>
      <c r="BI176" s="205"/>
      <c r="BJ176" s="260"/>
      <c r="BK176" s="261"/>
      <c r="BL176" s="262"/>
      <c r="BM176" s="263"/>
      <c r="BN176" s="264"/>
      <c r="BO176" s="264"/>
    </row>
    <row r="177" spans="2:67" ht="15" customHeight="1" thickTop="1" thickBot="1">
      <c r="B177" s="209"/>
      <c r="C177" s="210"/>
      <c r="D177" s="210"/>
      <c r="E177" s="210"/>
      <c r="F177" s="210"/>
      <c r="G177" s="210"/>
      <c r="H177" s="210"/>
      <c r="I177" s="210"/>
      <c r="J177" s="210"/>
      <c r="K177" s="210"/>
      <c r="L177" s="211"/>
      <c r="M177" s="182"/>
      <c r="N177" s="182"/>
      <c r="O177" s="182"/>
      <c r="P177" s="182"/>
      <c r="Q177" s="218"/>
      <c r="R177" s="218"/>
      <c r="S177" s="218"/>
      <c r="T177" s="218"/>
      <c r="U177" s="218"/>
      <c r="V177" s="218"/>
      <c r="W177" s="218"/>
      <c r="X177" s="218"/>
      <c r="Y177" s="218"/>
      <c r="Z177" s="218"/>
      <c r="AA177" s="218"/>
      <c r="AB177" s="218"/>
      <c r="AC177" s="218"/>
      <c r="AD177" s="218"/>
      <c r="AE177" s="218"/>
      <c r="AF177" s="218"/>
      <c r="AG177" s="222" t="s">
        <v>145</v>
      </c>
      <c r="AH177" s="223"/>
      <c r="AI177" s="223"/>
      <c r="AJ177" s="223"/>
      <c r="AK177" s="223"/>
      <c r="AL177" s="223"/>
      <c r="AM177" s="223"/>
      <c r="AN177" s="223"/>
      <c r="AO177" s="224"/>
      <c r="AP177" s="231" t="s">
        <v>184</v>
      </c>
      <c r="AQ177" s="231"/>
      <c r="AR177" s="231"/>
      <c r="AS177" s="231"/>
      <c r="AT177" s="200">
        <f>AY177+'21.02'!AT177:AV179</f>
        <v>0</v>
      </c>
      <c r="AU177" s="206"/>
      <c r="AV177" s="201"/>
      <c r="AW177" s="188">
        <f>'21.02'!BG177</f>
        <v>0</v>
      </c>
      <c r="AX177" s="189"/>
      <c r="AY177" s="194"/>
      <c r="AZ177" s="195"/>
      <c r="BA177" s="188"/>
      <c r="BB177" s="189"/>
      <c r="BC177" s="200">
        <f>BA177+'21.02'!BC177</f>
        <v>0</v>
      </c>
      <c r="BD177" s="201"/>
      <c r="BE177" s="200">
        <f>BA177+'21.02'!BE177</f>
        <v>0</v>
      </c>
      <c r="BF177" s="201"/>
      <c r="BG177" s="200">
        <f>AW177+AY177-BA177</f>
        <v>0</v>
      </c>
      <c r="BH177" s="206"/>
      <c r="BI177" s="201"/>
      <c r="BJ177" s="254">
        <v>1.1000000000000001</v>
      </c>
      <c r="BK177" s="255"/>
      <c r="BL177" s="256"/>
      <c r="BM177" s="263" t="s">
        <v>371</v>
      </c>
      <c r="BN177" s="264"/>
      <c r="BO177" s="264"/>
    </row>
    <row r="178" spans="2:67" ht="15.75" customHeight="1" thickTop="1" thickBot="1">
      <c r="B178" s="212"/>
      <c r="C178" s="213"/>
      <c r="D178" s="213"/>
      <c r="E178" s="213"/>
      <c r="F178" s="213"/>
      <c r="G178" s="213"/>
      <c r="H178" s="213"/>
      <c r="I178" s="213"/>
      <c r="J178" s="213"/>
      <c r="K178" s="213"/>
      <c r="L178" s="214"/>
      <c r="M178" s="182"/>
      <c r="N178" s="182"/>
      <c r="O178" s="182"/>
      <c r="P178" s="182"/>
      <c r="Q178" s="218"/>
      <c r="R178" s="218"/>
      <c r="S178" s="218"/>
      <c r="T178" s="218"/>
      <c r="U178" s="218"/>
      <c r="V178" s="218"/>
      <c r="W178" s="218"/>
      <c r="X178" s="218"/>
      <c r="Y178" s="218"/>
      <c r="Z178" s="218"/>
      <c r="AA178" s="218"/>
      <c r="AB178" s="218"/>
      <c r="AC178" s="218"/>
      <c r="AD178" s="218"/>
      <c r="AE178" s="218"/>
      <c r="AF178" s="218"/>
      <c r="AG178" s="225"/>
      <c r="AH178" s="226"/>
      <c r="AI178" s="226"/>
      <c r="AJ178" s="226"/>
      <c r="AK178" s="226"/>
      <c r="AL178" s="226"/>
      <c r="AM178" s="226"/>
      <c r="AN178" s="226"/>
      <c r="AO178" s="227"/>
      <c r="AP178" s="231"/>
      <c r="AQ178" s="231"/>
      <c r="AR178" s="231"/>
      <c r="AS178" s="231"/>
      <c r="AT178" s="202"/>
      <c r="AU178" s="207"/>
      <c r="AV178" s="203"/>
      <c r="AW178" s="190"/>
      <c r="AX178" s="191"/>
      <c r="AY178" s="196"/>
      <c r="AZ178" s="197"/>
      <c r="BA178" s="190"/>
      <c r="BB178" s="191"/>
      <c r="BC178" s="202"/>
      <c r="BD178" s="203"/>
      <c r="BE178" s="202"/>
      <c r="BF178" s="203"/>
      <c r="BG178" s="202"/>
      <c r="BH178" s="207"/>
      <c r="BI178" s="203"/>
      <c r="BJ178" s="257"/>
      <c r="BK178" s="258"/>
      <c r="BL178" s="259"/>
      <c r="BM178" s="263"/>
      <c r="BN178" s="264"/>
      <c r="BO178" s="264"/>
    </row>
    <row r="179" spans="2:67" ht="15.75" customHeight="1" thickTop="1" thickBot="1">
      <c r="B179" s="215"/>
      <c r="C179" s="216"/>
      <c r="D179" s="216"/>
      <c r="E179" s="216"/>
      <c r="F179" s="216"/>
      <c r="G179" s="216"/>
      <c r="H179" s="216"/>
      <c r="I179" s="216"/>
      <c r="J179" s="216"/>
      <c r="K179" s="216"/>
      <c r="L179" s="217"/>
      <c r="M179" s="182"/>
      <c r="N179" s="182"/>
      <c r="O179" s="182"/>
      <c r="P179" s="182"/>
      <c r="Q179" s="218"/>
      <c r="R179" s="218"/>
      <c r="S179" s="218"/>
      <c r="T179" s="218"/>
      <c r="U179" s="218"/>
      <c r="V179" s="218"/>
      <c r="W179" s="218"/>
      <c r="X179" s="218"/>
      <c r="Y179" s="218"/>
      <c r="Z179" s="218"/>
      <c r="AA179" s="218"/>
      <c r="AB179" s="218"/>
      <c r="AC179" s="218"/>
      <c r="AD179" s="218"/>
      <c r="AE179" s="218"/>
      <c r="AF179" s="218"/>
      <c r="AG179" s="228"/>
      <c r="AH179" s="229"/>
      <c r="AI179" s="229"/>
      <c r="AJ179" s="229"/>
      <c r="AK179" s="229"/>
      <c r="AL179" s="229"/>
      <c r="AM179" s="229"/>
      <c r="AN179" s="229"/>
      <c r="AO179" s="230"/>
      <c r="AP179" s="231"/>
      <c r="AQ179" s="231"/>
      <c r="AR179" s="231"/>
      <c r="AS179" s="231"/>
      <c r="AT179" s="204"/>
      <c r="AU179" s="208"/>
      <c r="AV179" s="205"/>
      <c r="AW179" s="192"/>
      <c r="AX179" s="193"/>
      <c r="AY179" s="198"/>
      <c r="AZ179" s="199"/>
      <c r="BA179" s="192"/>
      <c r="BB179" s="193"/>
      <c r="BC179" s="204"/>
      <c r="BD179" s="205"/>
      <c r="BE179" s="204"/>
      <c r="BF179" s="205"/>
      <c r="BG179" s="204"/>
      <c r="BH179" s="208"/>
      <c r="BI179" s="205"/>
      <c r="BJ179" s="260"/>
      <c r="BK179" s="261"/>
      <c r="BL179" s="262"/>
      <c r="BM179" s="263"/>
      <c r="BN179" s="264"/>
      <c r="BO179" s="264"/>
    </row>
    <row r="180" spans="2:67" ht="15.75" customHeight="1" thickTop="1" thickBot="1">
      <c r="B180" s="209"/>
      <c r="C180" s="210"/>
      <c r="D180" s="210"/>
      <c r="E180" s="210"/>
      <c r="F180" s="210"/>
      <c r="G180" s="210"/>
      <c r="H180" s="210"/>
      <c r="I180" s="210"/>
      <c r="J180" s="210"/>
      <c r="K180" s="210"/>
      <c r="L180" s="211"/>
      <c r="M180" s="244"/>
      <c r="N180" s="244"/>
      <c r="O180" s="244"/>
      <c r="P180" s="244"/>
      <c r="Q180" s="245"/>
      <c r="R180" s="245"/>
      <c r="S180" s="245"/>
      <c r="T180" s="245"/>
      <c r="U180" s="245"/>
      <c r="V180" s="245"/>
      <c r="W180" s="245"/>
      <c r="X180" s="245"/>
      <c r="Y180" s="245"/>
      <c r="Z180" s="245"/>
      <c r="AA180" s="245"/>
      <c r="AB180" s="245"/>
      <c r="AC180" s="218"/>
      <c r="AD180" s="218"/>
      <c r="AE180" s="218"/>
      <c r="AF180" s="218"/>
      <c r="AG180" s="222" t="s">
        <v>147</v>
      </c>
      <c r="AH180" s="223"/>
      <c r="AI180" s="223"/>
      <c r="AJ180" s="223"/>
      <c r="AK180" s="223"/>
      <c r="AL180" s="223"/>
      <c r="AM180" s="223"/>
      <c r="AN180" s="223"/>
      <c r="AO180" s="224"/>
      <c r="AP180" s="231" t="s">
        <v>184</v>
      </c>
      <c r="AQ180" s="231"/>
      <c r="AR180" s="231"/>
      <c r="AS180" s="231"/>
      <c r="AT180" s="200">
        <f>AY180+'21.02'!AT180:AV182</f>
        <v>2</v>
      </c>
      <c r="AU180" s="206"/>
      <c r="AV180" s="201"/>
      <c r="AW180" s="188">
        <f>'21.02'!BG180</f>
        <v>0</v>
      </c>
      <c r="AX180" s="189"/>
      <c r="AY180" s="194"/>
      <c r="AZ180" s="195"/>
      <c r="BA180" s="188"/>
      <c r="BB180" s="189"/>
      <c r="BC180" s="200">
        <f>BA180+'21.02'!BC180</f>
        <v>0</v>
      </c>
      <c r="BD180" s="201"/>
      <c r="BE180" s="200">
        <f>BA180+'21.02'!BE180</f>
        <v>2</v>
      </c>
      <c r="BF180" s="201"/>
      <c r="BG180" s="200">
        <f>AW180+AY180-BA180</f>
        <v>0</v>
      </c>
      <c r="BH180" s="206"/>
      <c r="BI180" s="201"/>
    </row>
    <row r="181" spans="2:67" ht="15.75" customHeight="1" thickTop="1" thickBot="1">
      <c r="B181" s="212"/>
      <c r="C181" s="213"/>
      <c r="D181" s="213"/>
      <c r="E181" s="213"/>
      <c r="F181" s="213"/>
      <c r="G181" s="213"/>
      <c r="H181" s="213"/>
      <c r="I181" s="213"/>
      <c r="J181" s="213"/>
      <c r="K181" s="213"/>
      <c r="L181" s="214"/>
      <c r="M181" s="244"/>
      <c r="N181" s="244"/>
      <c r="O181" s="244"/>
      <c r="P181" s="244"/>
      <c r="Q181" s="245"/>
      <c r="R181" s="245"/>
      <c r="S181" s="245"/>
      <c r="T181" s="245"/>
      <c r="U181" s="245"/>
      <c r="V181" s="245"/>
      <c r="W181" s="245"/>
      <c r="X181" s="245"/>
      <c r="Y181" s="245"/>
      <c r="Z181" s="245"/>
      <c r="AA181" s="245"/>
      <c r="AB181" s="245"/>
      <c r="AC181" s="218"/>
      <c r="AD181" s="218"/>
      <c r="AE181" s="218"/>
      <c r="AF181" s="218"/>
      <c r="AG181" s="225"/>
      <c r="AH181" s="226"/>
      <c r="AI181" s="226"/>
      <c r="AJ181" s="226"/>
      <c r="AK181" s="226"/>
      <c r="AL181" s="226"/>
      <c r="AM181" s="226"/>
      <c r="AN181" s="226"/>
      <c r="AO181" s="227"/>
      <c r="AP181" s="231"/>
      <c r="AQ181" s="231"/>
      <c r="AR181" s="231"/>
      <c r="AS181" s="231"/>
      <c r="AT181" s="202"/>
      <c r="AU181" s="207"/>
      <c r="AV181" s="203"/>
      <c r="AW181" s="190"/>
      <c r="AX181" s="191"/>
      <c r="AY181" s="196"/>
      <c r="AZ181" s="197"/>
      <c r="BA181" s="190"/>
      <c r="BB181" s="191"/>
      <c r="BC181" s="202"/>
      <c r="BD181" s="203"/>
      <c r="BE181" s="202"/>
      <c r="BF181" s="203"/>
      <c r="BG181" s="202"/>
      <c r="BH181" s="207"/>
      <c r="BI181" s="203"/>
    </row>
    <row r="182" spans="2:67" ht="15.75" customHeight="1" thickTop="1" thickBot="1">
      <c r="B182" s="215"/>
      <c r="C182" s="216"/>
      <c r="D182" s="216"/>
      <c r="E182" s="216"/>
      <c r="F182" s="216"/>
      <c r="G182" s="216"/>
      <c r="H182" s="216"/>
      <c r="I182" s="216"/>
      <c r="J182" s="216"/>
      <c r="K182" s="216"/>
      <c r="L182" s="217"/>
      <c r="M182" s="244"/>
      <c r="N182" s="244"/>
      <c r="O182" s="244"/>
      <c r="P182" s="244"/>
      <c r="Q182" s="245"/>
      <c r="R182" s="245"/>
      <c r="S182" s="245"/>
      <c r="T182" s="245"/>
      <c r="U182" s="245"/>
      <c r="V182" s="245"/>
      <c r="W182" s="245"/>
      <c r="X182" s="245"/>
      <c r="Y182" s="245"/>
      <c r="Z182" s="245"/>
      <c r="AA182" s="245"/>
      <c r="AB182" s="245"/>
      <c r="AC182" s="218"/>
      <c r="AD182" s="218"/>
      <c r="AE182" s="218"/>
      <c r="AF182" s="218"/>
      <c r="AG182" s="228"/>
      <c r="AH182" s="229"/>
      <c r="AI182" s="229"/>
      <c r="AJ182" s="229"/>
      <c r="AK182" s="229"/>
      <c r="AL182" s="229"/>
      <c r="AM182" s="229"/>
      <c r="AN182" s="229"/>
      <c r="AO182" s="230"/>
      <c r="AP182" s="231"/>
      <c r="AQ182" s="231"/>
      <c r="AR182" s="231"/>
      <c r="AS182" s="231"/>
      <c r="AT182" s="204"/>
      <c r="AU182" s="208"/>
      <c r="AV182" s="205"/>
      <c r="AW182" s="192"/>
      <c r="AX182" s="193"/>
      <c r="AY182" s="198"/>
      <c r="AZ182" s="199"/>
      <c r="BA182" s="192"/>
      <c r="BB182" s="193"/>
      <c r="BC182" s="204"/>
      <c r="BD182" s="205"/>
      <c r="BE182" s="204"/>
      <c r="BF182" s="205"/>
      <c r="BG182" s="204"/>
      <c r="BH182" s="208"/>
      <c r="BI182" s="205"/>
    </row>
    <row r="183" spans="2:67" ht="15.75" customHeight="1" thickTop="1" thickBot="1">
      <c r="B183" s="209"/>
      <c r="C183" s="210"/>
      <c r="D183" s="210"/>
      <c r="E183" s="210"/>
      <c r="F183" s="210"/>
      <c r="G183" s="210"/>
      <c r="H183" s="210"/>
      <c r="I183" s="210"/>
      <c r="J183" s="210"/>
      <c r="K183" s="210"/>
      <c r="L183" s="211"/>
      <c r="M183" s="188"/>
      <c r="N183" s="241"/>
      <c r="O183" s="241"/>
      <c r="P183" s="189"/>
      <c r="Q183" s="188"/>
      <c r="R183" s="241"/>
      <c r="S183" s="241"/>
      <c r="T183" s="189"/>
      <c r="U183" s="188"/>
      <c r="V183" s="241"/>
      <c r="W183" s="241"/>
      <c r="X183" s="189"/>
      <c r="Y183" s="188"/>
      <c r="Z183" s="241"/>
      <c r="AA183" s="241"/>
      <c r="AB183" s="189"/>
      <c r="AC183" s="194"/>
      <c r="AD183" s="219"/>
      <c r="AE183" s="219"/>
      <c r="AF183" s="195"/>
      <c r="AG183" s="222" t="s">
        <v>148</v>
      </c>
      <c r="AH183" s="223"/>
      <c r="AI183" s="223"/>
      <c r="AJ183" s="223"/>
      <c r="AK183" s="223"/>
      <c r="AL183" s="223"/>
      <c r="AM183" s="223"/>
      <c r="AN183" s="223"/>
      <c r="AO183" s="224"/>
      <c r="AP183" s="231" t="s">
        <v>184</v>
      </c>
      <c r="AQ183" s="231"/>
      <c r="AR183" s="231"/>
      <c r="AS183" s="231"/>
      <c r="AT183" s="200">
        <f>AY183+'21.02'!AT183:AV185</f>
        <v>4</v>
      </c>
      <c r="AU183" s="206"/>
      <c r="AV183" s="201"/>
      <c r="AW183" s="188">
        <f>'21.02'!BG183</f>
        <v>1</v>
      </c>
      <c r="AX183" s="189"/>
      <c r="AY183" s="194"/>
      <c r="AZ183" s="195"/>
      <c r="BA183" s="188"/>
      <c r="BB183" s="189"/>
      <c r="BC183" s="200">
        <f>BA183+'21.02'!BC183</f>
        <v>3</v>
      </c>
      <c r="BD183" s="201"/>
      <c r="BE183" s="200">
        <f>BA183+'21.02'!BE183</f>
        <v>3</v>
      </c>
      <c r="BF183" s="201"/>
      <c r="BG183" s="200">
        <f>AW183+AY183-BA183</f>
        <v>1</v>
      </c>
      <c r="BH183" s="206"/>
      <c r="BI183" s="201"/>
    </row>
    <row r="184" spans="2:67" ht="15.75" customHeight="1" thickTop="1" thickBot="1">
      <c r="B184" s="212"/>
      <c r="C184" s="213"/>
      <c r="D184" s="213"/>
      <c r="E184" s="213"/>
      <c r="F184" s="213"/>
      <c r="G184" s="213"/>
      <c r="H184" s="213"/>
      <c r="I184" s="213"/>
      <c r="J184" s="213"/>
      <c r="K184" s="213"/>
      <c r="L184" s="214"/>
      <c r="M184" s="190"/>
      <c r="N184" s="242"/>
      <c r="O184" s="242"/>
      <c r="P184" s="191"/>
      <c r="Q184" s="190"/>
      <c r="R184" s="242"/>
      <c r="S184" s="242"/>
      <c r="T184" s="191"/>
      <c r="U184" s="190"/>
      <c r="V184" s="242"/>
      <c r="W184" s="242"/>
      <c r="X184" s="191"/>
      <c r="Y184" s="190"/>
      <c r="Z184" s="242"/>
      <c r="AA184" s="242"/>
      <c r="AB184" s="191"/>
      <c r="AC184" s="196"/>
      <c r="AD184" s="220"/>
      <c r="AE184" s="220"/>
      <c r="AF184" s="197"/>
      <c r="AG184" s="225"/>
      <c r="AH184" s="226"/>
      <c r="AI184" s="226"/>
      <c r="AJ184" s="226"/>
      <c r="AK184" s="226"/>
      <c r="AL184" s="226"/>
      <c r="AM184" s="226"/>
      <c r="AN184" s="226"/>
      <c r="AO184" s="227"/>
      <c r="AP184" s="231"/>
      <c r="AQ184" s="231"/>
      <c r="AR184" s="231"/>
      <c r="AS184" s="231"/>
      <c r="AT184" s="202"/>
      <c r="AU184" s="207"/>
      <c r="AV184" s="203"/>
      <c r="AW184" s="190"/>
      <c r="AX184" s="191"/>
      <c r="AY184" s="196"/>
      <c r="AZ184" s="197"/>
      <c r="BA184" s="190"/>
      <c r="BB184" s="191"/>
      <c r="BC184" s="202"/>
      <c r="BD184" s="203"/>
      <c r="BE184" s="202"/>
      <c r="BF184" s="203"/>
      <c r="BG184" s="202"/>
      <c r="BH184" s="207"/>
      <c r="BI184" s="203"/>
    </row>
    <row r="185" spans="2:67" ht="15.75" customHeight="1" thickTop="1" thickBot="1">
      <c r="B185" s="215"/>
      <c r="C185" s="216"/>
      <c r="D185" s="216"/>
      <c r="E185" s="216"/>
      <c r="F185" s="216"/>
      <c r="G185" s="216"/>
      <c r="H185" s="216"/>
      <c r="I185" s="216"/>
      <c r="J185" s="216"/>
      <c r="K185" s="216"/>
      <c r="L185" s="217"/>
      <c r="M185" s="192"/>
      <c r="N185" s="243"/>
      <c r="O185" s="243"/>
      <c r="P185" s="193"/>
      <c r="Q185" s="192"/>
      <c r="R185" s="243"/>
      <c r="S185" s="243"/>
      <c r="T185" s="193"/>
      <c r="U185" s="192"/>
      <c r="V185" s="243"/>
      <c r="W185" s="243"/>
      <c r="X185" s="193"/>
      <c r="Y185" s="192"/>
      <c r="Z185" s="243"/>
      <c r="AA185" s="243"/>
      <c r="AB185" s="193"/>
      <c r="AC185" s="198"/>
      <c r="AD185" s="221"/>
      <c r="AE185" s="221"/>
      <c r="AF185" s="199"/>
      <c r="AG185" s="228"/>
      <c r="AH185" s="229"/>
      <c r="AI185" s="229"/>
      <c r="AJ185" s="229"/>
      <c r="AK185" s="229"/>
      <c r="AL185" s="229"/>
      <c r="AM185" s="229"/>
      <c r="AN185" s="229"/>
      <c r="AO185" s="230"/>
      <c r="AP185" s="231"/>
      <c r="AQ185" s="231"/>
      <c r="AR185" s="231"/>
      <c r="AS185" s="231"/>
      <c r="AT185" s="204"/>
      <c r="AU185" s="208"/>
      <c r="AV185" s="205"/>
      <c r="AW185" s="192"/>
      <c r="AX185" s="193"/>
      <c r="AY185" s="198"/>
      <c r="AZ185" s="199"/>
      <c r="BA185" s="192"/>
      <c r="BB185" s="193"/>
      <c r="BC185" s="204"/>
      <c r="BD185" s="205"/>
      <c r="BE185" s="204"/>
      <c r="BF185" s="205"/>
      <c r="BG185" s="204"/>
      <c r="BH185" s="208"/>
      <c r="BI185" s="205"/>
    </row>
    <row r="186" spans="2:67" ht="15.75" customHeight="1" thickTop="1" thickBot="1">
      <c r="B186" s="209"/>
      <c r="C186" s="210"/>
      <c r="D186" s="210"/>
      <c r="E186" s="210"/>
      <c r="F186" s="210"/>
      <c r="G186" s="210"/>
      <c r="H186" s="210"/>
      <c r="I186" s="210"/>
      <c r="J186" s="210"/>
      <c r="K186" s="210"/>
      <c r="L186" s="211"/>
      <c r="M186" s="188"/>
      <c r="N186" s="241"/>
      <c r="O186" s="241"/>
      <c r="P186" s="189"/>
      <c r="Q186" s="188"/>
      <c r="R186" s="241"/>
      <c r="S186" s="241"/>
      <c r="T186" s="189"/>
      <c r="U186" s="188"/>
      <c r="V186" s="241"/>
      <c r="W186" s="241"/>
      <c r="X186" s="189"/>
      <c r="Y186" s="188"/>
      <c r="Z186" s="241"/>
      <c r="AA186" s="241"/>
      <c r="AB186" s="189"/>
      <c r="AC186" s="194"/>
      <c r="AD186" s="219"/>
      <c r="AE186" s="219"/>
      <c r="AF186" s="195"/>
      <c r="AG186" s="222" t="s">
        <v>149</v>
      </c>
      <c r="AH186" s="223"/>
      <c r="AI186" s="223"/>
      <c r="AJ186" s="223"/>
      <c r="AK186" s="223"/>
      <c r="AL186" s="223"/>
      <c r="AM186" s="223"/>
      <c r="AN186" s="223"/>
      <c r="AO186" s="224"/>
      <c r="AP186" s="231" t="s">
        <v>184</v>
      </c>
      <c r="AQ186" s="231"/>
      <c r="AR186" s="231"/>
      <c r="AS186" s="231"/>
      <c r="AT186" s="200">
        <f>AY186+'21.02'!AT186:AV188</f>
        <v>2</v>
      </c>
      <c r="AU186" s="206"/>
      <c r="AV186" s="201"/>
      <c r="AW186" s="188">
        <f>'21.02'!BG186</f>
        <v>2</v>
      </c>
      <c r="AX186" s="189"/>
      <c r="AY186" s="194"/>
      <c r="AZ186" s="195"/>
      <c r="BA186" s="188"/>
      <c r="BB186" s="189"/>
      <c r="BC186" s="200">
        <f>BA186+'21.02'!BC186</f>
        <v>0</v>
      </c>
      <c r="BD186" s="201"/>
      <c r="BE186" s="200">
        <f>BA186+'21.02'!BE186</f>
        <v>0</v>
      </c>
      <c r="BF186" s="201"/>
      <c r="BG186" s="200">
        <f>AW186+AY186-BA186</f>
        <v>2</v>
      </c>
      <c r="BH186" s="206"/>
      <c r="BI186" s="201"/>
    </row>
    <row r="187" spans="2:67" ht="15.75" customHeight="1" thickTop="1" thickBot="1">
      <c r="B187" s="212"/>
      <c r="C187" s="213"/>
      <c r="D187" s="213"/>
      <c r="E187" s="213"/>
      <c r="F187" s="213"/>
      <c r="G187" s="213"/>
      <c r="H187" s="213"/>
      <c r="I187" s="213"/>
      <c r="J187" s="213"/>
      <c r="K187" s="213"/>
      <c r="L187" s="214"/>
      <c r="M187" s="190"/>
      <c r="N187" s="242"/>
      <c r="O187" s="242"/>
      <c r="P187" s="191"/>
      <c r="Q187" s="190"/>
      <c r="R187" s="242"/>
      <c r="S187" s="242"/>
      <c r="T187" s="191"/>
      <c r="U187" s="190"/>
      <c r="V187" s="242"/>
      <c r="W187" s="242"/>
      <c r="X187" s="191"/>
      <c r="Y187" s="190"/>
      <c r="Z187" s="242"/>
      <c r="AA187" s="242"/>
      <c r="AB187" s="191"/>
      <c r="AC187" s="196"/>
      <c r="AD187" s="220"/>
      <c r="AE187" s="220"/>
      <c r="AF187" s="197"/>
      <c r="AG187" s="225"/>
      <c r="AH187" s="226"/>
      <c r="AI187" s="226"/>
      <c r="AJ187" s="226"/>
      <c r="AK187" s="226"/>
      <c r="AL187" s="226"/>
      <c r="AM187" s="226"/>
      <c r="AN187" s="226"/>
      <c r="AO187" s="227"/>
      <c r="AP187" s="231"/>
      <c r="AQ187" s="231"/>
      <c r="AR187" s="231"/>
      <c r="AS187" s="231"/>
      <c r="AT187" s="202"/>
      <c r="AU187" s="207"/>
      <c r="AV187" s="203"/>
      <c r="AW187" s="190"/>
      <c r="AX187" s="191"/>
      <c r="AY187" s="196"/>
      <c r="AZ187" s="197"/>
      <c r="BA187" s="190"/>
      <c r="BB187" s="191"/>
      <c r="BC187" s="202"/>
      <c r="BD187" s="203"/>
      <c r="BE187" s="202"/>
      <c r="BF187" s="203"/>
      <c r="BG187" s="202"/>
      <c r="BH187" s="207"/>
      <c r="BI187" s="203"/>
    </row>
    <row r="188" spans="2:67" ht="15.75" customHeight="1" thickTop="1" thickBot="1">
      <c r="B188" s="215"/>
      <c r="C188" s="216"/>
      <c r="D188" s="216"/>
      <c r="E188" s="216"/>
      <c r="F188" s="216"/>
      <c r="G188" s="216"/>
      <c r="H188" s="216"/>
      <c r="I188" s="216"/>
      <c r="J188" s="216"/>
      <c r="K188" s="216"/>
      <c r="L188" s="217"/>
      <c r="M188" s="192"/>
      <c r="N188" s="243"/>
      <c r="O188" s="243"/>
      <c r="P188" s="193"/>
      <c r="Q188" s="192"/>
      <c r="R188" s="243"/>
      <c r="S188" s="243"/>
      <c r="T188" s="193"/>
      <c r="U188" s="192"/>
      <c r="V188" s="243"/>
      <c r="W188" s="243"/>
      <c r="X188" s="193"/>
      <c r="Y188" s="192"/>
      <c r="Z188" s="243"/>
      <c r="AA188" s="243"/>
      <c r="AB188" s="193"/>
      <c r="AC188" s="198"/>
      <c r="AD188" s="221"/>
      <c r="AE188" s="221"/>
      <c r="AF188" s="199"/>
      <c r="AG188" s="228"/>
      <c r="AH188" s="229"/>
      <c r="AI188" s="229"/>
      <c r="AJ188" s="229"/>
      <c r="AK188" s="229"/>
      <c r="AL188" s="229"/>
      <c r="AM188" s="229"/>
      <c r="AN188" s="229"/>
      <c r="AO188" s="230"/>
      <c r="AP188" s="231"/>
      <c r="AQ188" s="231"/>
      <c r="AR188" s="231"/>
      <c r="AS188" s="231"/>
      <c r="AT188" s="204"/>
      <c r="AU188" s="208"/>
      <c r="AV188" s="205"/>
      <c r="AW188" s="192"/>
      <c r="AX188" s="193"/>
      <c r="AY188" s="198"/>
      <c r="AZ188" s="199"/>
      <c r="BA188" s="192"/>
      <c r="BB188" s="193"/>
      <c r="BC188" s="204"/>
      <c r="BD188" s="205"/>
      <c r="BE188" s="204"/>
      <c r="BF188" s="205"/>
      <c r="BG188" s="204"/>
      <c r="BH188" s="208"/>
      <c r="BI188" s="205"/>
    </row>
    <row r="189" spans="2:67" ht="15.75" customHeight="1" thickTop="1" thickBot="1">
      <c r="B189" s="209"/>
      <c r="C189" s="210"/>
      <c r="D189" s="210"/>
      <c r="E189" s="210"/>
      <c r="F189" s="210"/>
      <c r="G189" s="210"/>
      <c r="H189" s="210"/>
      <c r="I189" s="210"/>
      <c r="J189" s="210"/>
      <c r="K189" s="210"/>
      <c r="L189" s="211"/>
      <c r="M189" s="188"/>
      <c r="N189" s="241"/>
      <c r="O189" s="241"/>
      <c r="P189" s="189"/>
      <c r="Q189" s="188"/>
      <c r="R189" s="241"/>
      <c r="S189" s="241"/>
      <c r="T189" s="189"/>
      <c r="U189" s="188"/>
      <c r="V189" s="241"/>
      <c r="W189" s="241"/>
      <c r="X189" s="189"/>
      <c r="Y189" s="188"/>
      <c r="Z189" s="241"/>
      <c r="AA189" s="241"/>
      <c r="AB189" s="189"/>
      <c r="AC189" s="194"/>
      <c r="AD189" s="219"/>
      <c r="AE189" s="219"/>
      <c r="AF189" s="195"/>
      <c r="AG189" s="222" t="s">
        <v>150</v>
      </c>
      <c r="AH189" s="223"/>
      <c r="AI189" s="223"/>
      <c r="AJ189" s="223"/>
      <c r="AK189" s="223"/>
      <c r="AL189" s="223"/>
      <c r="AM189" s="223"/>
      <c r="AN189" s="223"/>
      <c r="AO189" s="224"/>
      <c r="AP189" s="231" t="s">
        <v>184</v>
      </c>
      <c r="AQ189" s="231"/>
      <c r="AR189" s="231"/>
      <c r="AS189" s="231"/>
      <c r="AT189" s="200">
        <f>AY189+'21.02'!AT189:AV191</f>
        <v>0</v>
      </c>
      <c r="AU189" s="206"/>
      <c r="AV189" s="201"/>
      <c r="AW189" s="188">
        <f>'21.02'!BG189</f>
        <v>0</v>
      </c>
      <c r="AX189" s="189"/>
      <c r="AY189" s="194"/>
      <c r="AZ189" s="195"/>
      <c r="BA189" s="188"/>
      <c r="BB189" s="189"/>
      <c r="BC189" s="200">
        <f>BA189+'21.02'!BC189</f>
        <v>0</v>
      </c>
      <c r="BD189" s="201"/>
      <c r="BE189" s="200">
        <f>BA189+'21.02'!BE189</f>
        <v>0</v>
      </c>
      <c r="BF189" s="201"/>
      <c r="BG189" s="200">
        <f>AW189+AY189-BA189</f>
        <v>0</v>
      </c>
      <c r="BH189" s="206"/>
      <c r="BI189" s="201"/>
    </row>
    <row r="190" spans="2:67" ht="15.75" customHeight="1" thickTop="1" thickBot="1">
      <c r="B190" s="212"/>
      <c r="C190" s="213"/>
      <c r="D190" s="213"/>
      <c r="E190" s="213"/>
      <c r="F190" s="213"/>
      <c r="G190" s="213"/>
      <c r="H190" s="213"/>
      <c r="I190" s="213"/>
      <c r="J190" s="213"/>
      <c r="K190" s="213"/>
      <c r="L190" s="214"/>
      <c r="M190" s="190"/>
      <c r="N190" s="242"/>
      <c r="O190" s="242"/>
      <c r="P190" s="191"/>
      <c r="Q190" s="190"/>
      <c r="R190" s="242"/>
      <c r="S190" s="242"/>
      <c r="T190" s="191"/>
      <c r="U190" s="190"/>
      <c r="V190" s="242"/>
      <c r="W190" s="242"/>
      <c r="X190" s="191"/>
      <c r="Y190" s="190"/>
      <c r="Z190" s="242"/>
      <c r="AA190" s="242"/>
      <c r="AB190" s="191"/>
      <c r="AC190" s="196"/>
      <c r="AD190" s="220"/>
      <c r="AE190" s="220"/>
      <c r="AF190" s="197"/>
      <c r="AG190" s="225"/>
      <c r="AH190" s="226"/>
      <c r="AI190" s="226"/>
      <c r="AJ190" s="226"/>
      <c r="AK190" s="226"/>
      <c r="AL190" s="226"/>
      <c r="AM190" s="226"/>
      <c r="AN190" s="226"/>
      <c r="AO190" s="227"/>
      <c r="AP190" s="231"/>
      <c r="AQ190" s="231"/>
      <c r="AR190" s="231"/>
      <c r="AS190" s="231"/>
      <c r="AT190" s="202"/>
      <c r="AU190" s="207"/>
      <c r="AV190" s="203"/>
      <c r="AW190" s="190"/>
      <c r="AX190" s="191"/>
      <c r="AY190" s="196"/>
      <c r="AZ190" s="197"/>
      <c r="BA190" s="190"/>
      <c r="BB190" s="191"/>
      <c r="BC190" s="202"/>
      <c r="BD190" s="203"/>
      <c r="BE190" s="202"/>
      <c r="BF190" s="203"/>
      <c r="BG190" s="202"/>
      <c r="BH190" s="207"/>
      <c r="BI190" s="203"/>
    </row>
    <row r="191" spans="2:67" ht="15.75" customHeight="1" thickTop="1" thickBot="1">
      <c r="B191" s="215"/>
      <c r="C191" s="216"/>
      <c r="D191" s="216"/>
      <c r="E191" s="216"/>
      <c r="F191" s="216"/>
      <c r="G191" s="216"/>
      <c r="H191" s="216"/>
      <c r="I191" s="216"/>
      <c r="J191" s="216"/>
      <c r="K191" s="216"/>
      <c r="L191" s="217"/>
      <c r="M191" s="192"/>
      <c r="N191" s="243"/>
      <c r="O191" s="243"/>
      <c r="P191" s="193"/>
      <c r="Q191" s="192"/>
      <c r="R191" s="243"/>
      <c r="S191" s="243"/>
      <c r="T191" s="193"/>
      <c r="U191" s="192"/>
      <c r="V191" s="243"/>
      <c r="W191" s="243"/>
      <c r="X191" s="193"/>
      <c r="Y191" s="192"/>
      <c r="Z191" s="243"/>
      <c r="AA191" s="243"/>
      <c r="AB191" s="193"/>
      <c r="AC191" s="198"/>
      <c r="AD191" s="221"/>
      <c r="AE191" s="221"/>
      <c r="AF191" s="199"/>
      <c r="AG191" s="228"/>
      <c r="AH191" s="229"/>
      <c r="AI191" s="229"/>
      <c r="AJ191" s="229"/>
      <c r="AK191" s="229"/>
      <c r="AL191" s="229"/>
      <c r="AM191" s="229"/>
      <c r="AN191" s="229"/>
      <c r="AO191" s="230"/>
      <c r="AP191" s="231"/>
      <c r="AQ191" s="231"/>
      <c r="AR191" s="231"/>
      <c r="AS191" s="231"/>
      <c r="AT191" s="204"/>
      <c r="AU191" s="208"/>
      <c r="AV191" s="205"/>
      <c r="AW191" s="192"/>
      <c r="AX191" s="193"/>
      <c r="AY191" s="198"/>
      <c r="AZ191" s="199"/>
      <c r="BA191" s="192"/>
      <c r="BB191" s="193"/>
      <c r="BC191" s="204"/>
      <c r="BD191" s="205"/>
      <c r="BE191" s="204"/>
      <c r="BF191" s="205"/>
      <c r="BG191" s="204"/>
      <c r="BH191" s="208"/>
      <c r="BI191" s="205"/>
    </row>
    <row r="192" spans="2:67" ht="15.75" customHeight="1" thickTop="1" thickBot="1">
      <c r="B192" s="209"/>
      <c r="C192" s="210"/>
      <c r="D192" s="210"/>
      <c r="E192" s="210"/>
      <c r="F192" s="210"/>
      <c r="G192" s="210"/>
      <c r="H192" s="210"/>
      <c r="I192" s="210"/>
      <c r="J192" s="210"/>
      <c r="K192" s="210"/>
      <c r="L192" s="211"/>
      <c r="M192" s="188"/>
      <c r="N192" s="241"/>
      <c r="O192" s="241"/>
      <c r="P192" s="189"/>
      <c r="Q192" s="182"/>
      <c r="R192" s="182"/>
      <c r="S192" s="182"/>
      <c r="T192" s="182"/>
      <c r="U192" s="182"/>
      <c r="V192" s="182"/>
      <c r="W192" s="182"/>
      <c r="X192" s="182"/>
      <c r="Y192" s="182"/>
      <c r="Z192" s="182"/>
      <c r="AA192" s="182"/>
      <c r="AB192" s="182"/>
      <c r="AC192" s="218"/>
      <c r="AD192" s="218"/>
      <c r="AE192" s="218"/>
      <c r="AF192" s="218"/>
      <c r="AG192" s="222" t="s">
        <v>151</v>
      </c>
      <c r="AH192" s="223"/>
      <c r="AI192" s="223"/>
      <c r="AJ192" s="223"/>
      <c r="AK192" s="223"/>
      <c r="AL192" s="223"/>
      <c r="AM192" s="223"/>
      <c r="AN192" s="223"/>
      <c r="AO192" s="224"/>
      <c r="AP192" s="231" t="s">
        <v>184</v>
      </c>
      <c r="AQ192" s="231"/>
      <c r="AR192" s="231"/>
      <c r="AS192" s="231"/>
      <c r="AT192" s="200">
        <f>AY192+'21.02'!AT192:AV194</f>
        <v>0</v>
      </c>
      <c r="AU192" s="206"/>
      <c r="AV192" s="201"/>
      <c r="AW192" s="188">
        <f>'21.02'!BG192</f>
        <v>0</v>
      </c>
      <c r="AX192" s="189"/>
      <c r="AY192" s="194"/>
      <c r="AZ192" s="195"/>
      <c r="BA192" s="188"/>
      <c r="BB192" s="189"/>
      <c r="BC192" s="200">
        <f>BA192+'21.02'!BC192*0</f>
        <v>0</v>
      </c>
      <c r="BD192" s="201"/>
      <c r="BE192" s="200">
        <f>BA192+'21.02'!BE192</f>
        <v>0</v>
      </c>
      <c r="BF192" s="201"/>
      <c r="BG192" s="200">
        <f>AW192+AY192-BA192</f>
        <v>0</v>
      </c>
      <c r="BH192" s="206"/>
      <c r="BI192" s="201"/>
    </row>
    <row r="193" spans="2:61" ht="15.75" customHeight="1" thickTop="1" thickBot="1">
      <c r="B193" s="212"/>
      <c r="C193" s="213"/>
      <c r="D193" s="213"/>
      <c r="E193" s="213"/>
      <c r="F193" s="213"/>
      <c r="G193" s="213"/>
      <c r="H193" s="213"/>
      <c r="I193" s="213"/>
      <c r="J193" s="213"/>
      <c r="K193" s="213"/>
      <c r="L193" s="214"/>
      <c r="M193" s="190"/>
      <c r="N193" s="242"/>
      <c r="O193" s="242"/>
      <c r="P193" s="191"/>
      <c r="Q193" s="182"/>
      <c r="R193" s="182"/>
      <c r="S193" s="182"/>
      <c r="T193" s="182"/>
      <c r="U193" s="182"/>
      <c r="V193" s="182"/>
      <c r="W193" s="182"/>
      <c r="X193" s="182"/>
      <c r="Y193" s="182"/>
      <c r="Z193" s="182"/>
      <c r="AA193" s="182"/>
      <c r="AB193" s="182"/>
      <c r="AC193" s="218"/>
      <c r="AD193" s="218"/>
      <c r="AE193" s="218"/>
      <c r="AF193" s="218"/>
      <c r="AG193" s="225"/>
      <c r="AH193" s="226"/>
      <c r="AI193" s="226"/>
      <c r="AJ193" s="226"/>
      <c r="AK193" s="226"/>
      <c r="AL193" s="226"/>
      <c r="AM193" s="226"/>
      <c r="AN193" s="226"/>
      <c r="AO193" s="227"/>
      <c r="AP193" s="231"/>
      <c r="AQ193" s="231"/>
      <c r="AR193" s="231"/>
      <c r="AS193" s="231"/>
      <c r="AT193" s="202"/>
      <c r="AU193" s="207"/>
      <c r="AV193" s="203"/>
      <c r="AW193" s="190"/>
      <c r="AX193" s="191"/>
      <c r="AY193" s="196"/>
      <c r="AZ193" s="197"/>
      <c r="BA193" s="190"/>
      <c r="BB193" s="191"/>
      <c r="BC193" s="202"/>
      <c r="BD193" s="203"/>
      <c r="BE193" s="202"/>
      <c r="BF193" s="203"/>
      <c r="BG193" s="202"/>
      <c r="BH193" s="207"/>
      <c r="BI193" s="203"/>
    </row>
    <row r="194" spans="2:61" ht="15.75" customHeight="1" thickTop="1" thickBot="1">
      <c r="B194" s="215"/>
      <c r="C194" s="216"/>
      <c r="D194" s="216"/>
      <c r="E194" s="216"/>
      <c r="F194" s="216"/>
      <c r="G194" s="216"/>
      <c r="H194" s="216"/>
      <c r="I194" s="216"/>
      <c r="J194" s="216"/>
      <c r="K194" s="216"/>
      <c r="L194" s="217"/>
      <c r="M194" s="192"/>
      <c r="N194" s="243"/>
      <c r="O194" s="243"/>
      <c r="P194" s="193"/>
      <c r="Q194" s="182"/>
      <c r="R194" s="182"/>
      <c r="S194" s="182"/>
      <c r="T194" s="182"/>
      <c r="U194" s="182"/>
      <c r="V194" s="182"/>
      <c r="W194" s="182"/>
      <c r="X194" s="182"/>
      <c r="Y194" s="182"/>
      <c r="Z194" s="182"/>
      <c r="AA194" s="182"/>
      <c r="AB194" s="182"/>
      <c r="AC194" s="218"/>
      <c r="AD194" s="218"/>
      <c r="AE194" s="218"/>
      <c r="AF194" s="218"/>
      <c r="AG194" s="228"/>
      <c r="AH194" s="229"/>
      <c r="AI194" s="229"/>
      <c r="AJ194" s="229"/>
      <c r="AK194" s="229"/>
      <c r="AL194" s="229"/>
      <c r="AM194" s="229"/>
      <c r="AN194" s="229"/>
      <c r="AO194" s="230"/>
      <c r="AP194" s="231"/>
      <c r="AQ194" s="231"/>
      <c r="AR194" s="231"/>
      <c r="AS194" s="231"/>
      <c r="AT194" s="204"/>
      <c r="AU194" s="208"/>
      <c r="AV194" s="205"/>
      <c r="AW194" s="192"/>
      <c r="AX194" s="193"/>
      <c r="AY194" s="198"/>
      <c r="AZ194" s="199"/>
      <c r="BA194" s="192"/>
      <c r="BB194" s="193"/>
      <c r="BC194" s="204"/>
      <c r="BD194" s="205"/>
      <c r="BE194" s="204"/>
      <c r="BF194" s="205"/>
      <c r="BG194" s="204"/>
      <c r="BH194" s="208"/>
      <c r="BI194" s="205"/>
    </row>
    <row r="195" spans="2:61" ht="15.75" customHeight="1" thickTop="1" thickBot="1">
      <c r="B195" s="209"/>
      <c r="C195" s="210"/>
      <c r="D195" s="210"/>
      <c r="E195" s="210"/>
      <c r="F195" s="210"/>
      <c r="G195" s="210"/>
      <c r="H195" s="210"/>
      <c r="I195" s="210"/>
      <c r="J195" s="210"/>
      <c r="K195" s="210"/>
      <c r="L195" s="211"/>
      <c r="M195" s="194"/>
      <c r="N195" s="219"/>
      <c r="O195" s="219"/>
      <c r="P195" s="195"/>
      <c r="Q195" s="218"/>
      <c r="R195" s="218"/>
      <c r="S195" s="218"/>
      <c r="T195" s="218"/>
      <c r="U195" s="218"/>
      <c r="V195" s="218"/>
      <c r="W195" s="218"/>
      <c r="X195" s="218"/>
      <c r="Y195" s="218"/>
      <c r="Z195" s="218"/>
      <c r="AA195" s="218"/>
      <c r="AB195" s="218"/>
      <c r="AC195" s="218"/>
      <c r="AD195" s="218"/>
      <c r="AE195" s="218"/>
      <c r="AF195" s="218"/>
      <c r="AG195" s="222" t="s">
        <v>152</v>
      </c>
      <c r="AH195" s="223"/>
      <c r="AI195" s="223"/>
      <c r="AJ195" s="223"/>
      <c r="AK195" s="223"/>
      <c r="AL195" s="223"/>
      <c r="AM195" s="223"/>
      <c r="AN195" s="223"/>
      <c r="AO195" s="224"/>
      <c r="AP195" s="231" t="s">
        <v>184</v>
      </c>
      <c r="AQ195" s="231"/>
      <c r="AR195" s="231"/>
      <c r="AS195" s="231"/>
      <c r="AT195" s="200">
        <f>AY195+'21.02'!AT195:AV197</f>
        <v>3</v>
      </c>
      <c r="AU195" s="206"/>
      <c r="AV195" s="201"/>
      <c r="AW195" s="188">
        <f>'21.02'!BG195</f>
        <v>3</v>
      </c>
      <c r="AX195" s="189"/>
      <c r="AY195" s="194"/>
      <c r="AZ195" s="195"/>
      <c r="BA195" s="188"/>
      <c r="BB195" s="189"/>
      <c r="BC195" s="200">
        <f>BA195+'21.02'!BC195*0</f>
        <v>0</v>
      </c>
      <c r="BD195" s="201"/>
      <c r="BE195" s="200">
        <f>BA195+'21.02'!BE195</f>
        <v>0</v>
      </c>
      <c r="BF195" s="201"/>
      <c r="BG195" s="200">
        <f>AW195+AY195-BA195</f>
        <v>3</v>
      </c>
      <c r="BH195" s="206"/>
      <c r="BI195" s="201"/>
    </row>
    <row r="196" spans="2:61" ht="15.75" customHeight="1" thickTop="1" thickBot="1">
      <c r="B196" s="212"/>
      <c r="C196" s="213"/>
      <c r="D196" s="213"/>
      <c r="E196" s="213"/>
      <c r="F196" s="213"/>
      <c r="G196" s="213"/>
      <c r="H196" s="213"/>
      <c r="I196" s="213"/>
      <c r="J196" s="213"/>
      <c r="K196" s="213"/>
      <c r="L196" s="214"/>
      <c r="M196" s="196"/>
      <c r="N196" s="220"/>
      <c r="O196" s="220"/>
      <c r="P196" s="197"/>
      <c r="Q196" s="218"/>
      <c r="R196" s="218"/>
      <c r="S196" s="218"/>
      <c r="T196" s="218"/>
      <c r="U196" s="218"/>
      <c r="V196" s="218"/>
      <c r="W196" s="218"/>
      <c r="X196" s="218"/>
      <c r="Y196" s="218"/>
      <c r="Z196" s="218"/>
      <c r="AA196" s="218"/>
      <c r="AB196" s="218"/>
      <c r="AC196" s="218"/>
      <c r="AD196" s="218"/>
      <c r="AE196" s="218"/>
      <c r="AF196" s="218"/>
      <c r="AG196" s="225"/>
      <c r="AH196" s="226"/>
      <c r="AI196" s="226"/>
      <c r="AJ196" s="226"/>
      <c r="AK196" s="226"/>
      <c r="AL196" s="226"/>
      <c r="AM196" s="226"/>
      <c r="AN196" s="226"/>
      <c r="AO196" s="227"/>
      <c r="AP196" s="231"/>
      <c r="AQ196" s="231"/>
      <c r="AR196" s="231"/>
      <c r="AS196" s="231"/>
      <c r="AT196" s="202"/>
      <c r="AU196" s="207"/>
      <c r="AV196" s="203"/>
      <c r="AW196" s="190"/>
      <c r="AX196" s="191"/>
      <c r="AY196" s="196"/>
      <c r="AZ196" s="197"/>
      <c r="BA196" s="190"/>
      <c r="BB196" s="191"/>
      <c r="BC196" s="202"/>
      <c r="BD196" s="203"/>
      <c r="BE196" s="202"/>
      <c r="BF196" s="203"/>
      <c r="BG196" s="202"/>
      <c r="BH196" s="207"/>
      <c r="BI196" s="203"/>
    </row>
    <row r="197" spans="2:61" ht="15.75" customHeight="1" thickTop="1" thickBot="1">
      <c r="B197" s="215"/>
      <c r="C197" s="216"/>
      <c r="D197" s="216"/>
      <c r="E197" s="216"/>
      <c r="F197" s="216"/>
      <c r="G197" s="216"/>
      <c r="H197" s="216"/>
      <c r="I197" s="216"/>
      <c r="J197" s="216"/>
      <c r="K197" s="216"/>
      <c r="L197" s="217"/>
      <c r="M197" s="198"/>
      <c r="N197" s="221"/>
      <c r="O197" s="221"/>
      <c r="P197" s="199"/>
      <c r="Q197" s="218"/>
      <c r="R197" s="218"/>
      <c r="S197" s="218"/>
      <c r="T197" s="218"/>
      <c r="U197" s="218"/>
      <c r="V197" s="218"/>
      <c r="W197" s="218"/>
      <c r="X197" s="218"/>
      <c r="Y197" s="218"/>
      <c r="Z197" s="218"/>
      <c r="AA197" s="218"/>
      <c r="AB197" s="218"/>
      <c r="AC197" s="218"/>
      <c r="AD197" s="218"/>
      <c r="AE197" s="218"/>
      <c r="AF197" s="218"/>
      <c r="AG197" s="228"/>
      <c r="AH197" s="229"/>
      <c r="AI197" s="229"/>
      <c r="AJ197" s="229"/>
      <c r="AK197" s="229"/>
      <c r="AL197" s="229"/>
      <c r="AM197" s="229"/>
      <c r="AN197" s="229"/>
      <c r="AO197" s="230"/>
      <c r="AP197" s="231"/>
      <c r="AQ197" s="231"/>
      <c r="AR197" s="231"/>
      <c r="AS197" s="231"/>
      <c r="AT197" s="204"/>
      <c r="AU197" s="208"/>
      <c r="AV197" s="205"/>
      <c r="AW197" s="192"/>
      <c r="AX197" s="193"/>
      <c r="AY197" s="198"/>
      <c r="AZ197" s="199"/>
      <c r="BA197" s="192"/>
      <c r="BB197" s="193"/>
      <c r="BC197" s="204"/>
      <c r="BD197" s="205"/>
      <c r="BE197" s="204"/>
      <c r="BF197" s="205"/>
      <c r="BG197" s="204"/>
      <c r="BH197" s="208"/>
      <c r="BI197" s="205"/>
    </row>
    <row r="198" spans="2:61" ht="15.75" customHeight="1" thickTop="1" thickBot="1">
      <c r="B198" s="209"/>
      <c r="C198" s="210"/>
      <c r="D198" s="210"/>
      <c r="E198" s="210"/>
      <c r="F198" s="210"/>
      <c r="G198" s="210"/>
      <c r="H198" s="210"/>
      <c r="I198" s="210"/>
      <c r="J198" s="210"/>
      <c r="K198" s="210"/>
      <c r="L198" s="211"/>
      <c r="M198" s="218"/>
      <c r="N198" s="218"/>
      <c r="O198" s="218"/>
      <c r="P198" s="218"/>
      <c r="Q198" s="218"/>
      <c r="R198" s="218"/>
      <c r="S198" s="218"/>
      <c r="T198" s="218"/>
      <c r="U198" s="232"/>
      <c r="V198" s="233"/>
      <c r="W198" s="233"/>
      <c r="X198" s="234"/>
      <c r="Y198" s="232"/>
      <c r="Z198" s="233"/>
      <c r="AA198" s="233"/>
      <c r="AB198" s="234"/>
      <c r="AC198" s="218"/>
      <c r="AD198" s="218"/>
      <c r="AE198" s="218"/>
      <c r="AF198" s="218"/>
      <c r="AG198" s="222" t="s">
        <v>153</v>
      </c>
      <c r="AH198" s="223"/>
      <c r="AI198" s="223"/>
      <c r="AJ198" s="223"/>
      <c r="AK198" s="223"/>
      <c r="AL198" s="223"/>
      <c r="AM198" s="223"/>
      <c r="AN198" s="223"/>
      <c r="AO198" s="224"/>
      <c r="AP198" s="231" t="s">
        <v>184</v>
      </c>
      <c r="AQ198" s="231"/>
      <c r="AR198" s="231"/>
      <c r="AS198" s="231"/>
      <c r="AT198" s="200">
        <f>AY198+'21.02'!AT198:AV200</f>
        <v>4</v>
      </c>
      <c r="AU198" s="206"/>
      <c r="AV198" s="201"/>
      <c r="AW198" s="188">
        <f>'21.02'!BG198</f>
        <v>4</v>
      </c>
      <c r="AX198" s="189"/>
      <c r="AY198" s="194"/>
      <c r="AZ198" s="195"/>
      <c r="BA198" s="188"/>
      <c r="BB198" s="189"/>
      <c r="BC198" s="200">
        <f>BA198+'21.02'!BC198</f>
        <v>0</v>
      </c>
      <c r="BD198" s="201"/>
      <c r="BE198" s="200">
        <f>BA198+'21.02'!BE198</f>
        <v>0</v>
      </c>
      <c r="BF198" s="201"/>
      <c r="BG198" s="200">
        <f>AW198+AY198-BA198</f>
        <v>4</v>
      </c>
      <c r="BH198" s="206"/>
      <c r="BI198" s="201"/>
    </row>
    <row r="199" spans="2:61" ht="15.75" customHeight="1" thickTop="1" thickBot="1">
      <c r="B199" s="212"/>
      <c r="C199" s="213"/>
      <c r="D199" s="213"/>
      <c r="E199" s="213"/>
      <c r="F199" s="213"/>
      <c r="G199" s="213"/>
      <c r="H199" s="213"/>
      <c r="I199" s="213"/>
      <c r="J199" s="213"/>
      <c r="K199" s="213"/>
      <c r="L199" s="214"/>
      <c r="M199" s="218"/>
      <c r="N199" s="218"/>
      <c r="O199" s="218"/>
      <c r="P199" s="218"/>
      <c r="Q199" s="218"/>
      <c r="R199" s="218"/>
      <c r="S199" s="218"/>
      <c r="T199" s="218"/>
      <c r="U199" s="235"/>
      <c r="V199" s="236"/>
      <c r="W199" s="236"/>
      <c r="X199" s="237"/>
      <c r="Y199" s="235"/>
      <c r="Z199" s="236"/>
      <c r="AA199" s="236"/>
      <c r="AB199" s="237"/>
      <c r="AC199" s="218"/>
      <c r="AD199" s="218"/>
      <c r="AE199" s="218"/>
      <c r="AF199" s="218"/>
      <c r="AG199" s="225"/>
      <c r="AH199" s="226"/>
      <c r="AI199" s="226"/>
      <c r="AJ199" s="226"/>
      <c r="AK199" s="226"/>
      <c r="AL199" s="226"/>
      <c r="AM199" s="226"/>
      <c r="AN199" s="226"/>
      <c r="AO199" s="227"/>
      <c r="AP199" s="231"/>
      <c r="AQ199" s="231"/>
      <c r="AR199" s="231"/>
      <c r="AS199" s="231"/>
      <c r="AT199" s="202"/>
      <c r="AU199" s="207"/>
      <c r="AV199" s="203"/>
      <c r="AW199" s="190"/>
      <c r="AX199" s="191"/>
      <c r="AY199" s="196"/>
      <c r="AZ199" s="197"/>
      <c r="BA199" s="190"/>
      <c r="BB199" s="191"/>
      <c r="BC199" s="202"/>
      <c r="BD199" s="203"/>
      <c r="BE199" s="202"/>
      <c r="BF199" s="203"/>
      <c r="BG199" s="202"/>
      <c r="BH199" s="207"/>
      <c r="BI199" s="203"/>
    </row>
    <row r="200" spans="2:61" ht="15.75" customHeight="1" thickTop="1" thickBot="1">
      <c r="B200" s="215"/>
      <c r="C200" s="216"/>
      <c r="D200" s="216"/>
      <c r="E200" s="216"/>
      <c r="F200" s="216"/>
      <c r="G200" s="216"/>
      <c r="H200" s="216"/>
      <c r="I200" s="216"/>
      <c r="J200" s="216"/>
      <c r="K200" s="216"/>
      <c r="L200" s="217"/>
      <c r="M200" s="218"/>
      <c r="N200" s="218"/>
      <c r="O200" s="218"/>
      <c r="P200" s="218"/>
      <c r="Q200" s="218"/>
      <c r="R200" s="218"/>
      <c r="S200" s="218"/>
      <c r="T200" s="218"/>
      <c r="U200" s="238"/>
      <c r="V200" s="239"/>
      <c r="W200" s="239"/>
      <c r="X200" s="240"/>
      <c r="Y200" s="238"/>
      <c r="Z200" s="239"/>
      <c r="AA200" s="239"/>
      <c r="AB200" s="240"/>
      <c r="AC200" s="218"/>
      <c r="AD200" s="218"/>
      <c r="AE200" s="218"/>
      <c r="AF200" s="218"/>
      <c r="AG200" s="228"/>
      <c r="AH200" s="229"/>
      <c r="AI200" s="229"/>
      <c r="AJ200" s="229"/>
      <c r="AK200" s="229"/>
      <c r="AL200" s="229"/>
      <c r="AM200" s="229"/>
      <c r="AN200" s="229"/>
      <c r="AO200" s="230"/>
      <c r="AP200" s="231"/>
      <c r="AQ200" s="231"/>
      <c r="AR200" s="231"/>
      <c r="AS200" s="231"/>
      <c r="AT200" s="204"/>
      <c r="AU200" s="208"/>
      <c r="AV200" s="205"/>
      <c r="AW200" s="192"/>
      <c r="AX200" s="193"/>
      <c r="AY200" s="198"/>
      <c r="AZ200" s="199"/>
      <c r="BA200" s="192"/>
      <c r="BB200" s="193"/>
      <c r="BC200" s="204"/>
      <c r="BD200" s="205"/>
      <c r="BE200" s="204"/>
      <c r="BF200" s="205"/>
      <c r="BG200" s="204"/>
      <c r="BH200" s="208"/>
      <c r="BI200" s="205"/>
    </row>
    <row r="201" spans="2:61" ht="15.75" customHeight="1" thickTop="1" thickBot="1">
      <c r="B201" s="209"/>
      <c r="C201" s="210"/>
      <c r="D201" s="210"/>
      <c r="E201" s="210"/>
      <c r="F201" s="210"/>
      <c r="G201" s="210"/>
      <c r="H201" s="210"/>
      <c r="I201" s="210"/>
      <c r="J201" s="210"/>
      <c r="K201" s="210"/>
      <c r="L201" s="211"/>
      <c r="M201" s="182"/>
      <c r="N201" s="182"/>
      <c r="O201" s="182"/>
      <c r="P201" s="182"/>
      <c r="Q201" s="218"/>
      <c r="R201" s="218"/>
      <c r="S201" s="218"/>
      <c r="T201" s="218"/>
      <c r="U201" s="194"/>
      <c r="V201" s="219"/>
      <c r="W201" s="219"/>
      <c r="X201" s="195"/>
      <c r="Y201" s="182"/>
      <c r="Z201" s="182"/>
      <c r="AA201" s="182"/>
      <c r="AB201" s="182"/>
      <c r="AC201" s="218"/>
      <c r="AD201" s="218"/>
      <c r="AE201" s="218"/>
      <c r="AF201" s="218"/>
      <c r="AG201" s="222" t="s">
        <v>154</v>
      </c>
      <c r="AH201" s="223"/>
      <c r="AI201" s="223"/>
      <c r="AJ201" s="223"/>
      <c r="AK201" s="223"/>
      <c r="AL201" s="223"/>
      <c r="AM201" s="223"/>
      <c r="AN201" s="223"/>
      <c r="AO201" s="224"/>
      <c r="AP201" s="231" t="s">
        <v>184</v>
      </c>
      <c r="AQ201" s="231"/>
      <c r="AR201" s="231"/>
      <c r="AS201" s="231"/>
      <c r="AT201" s="200">
        <f>AY201+'21.02'!AT201:AV203</f>
        <v>0</v>
      </c>
      <c r="AU201" s="206"/>
      <c r="AV201" s="201"/>
      <c r="AW201" s="188">
        <f>'21.02'!BG201</f>
        <v>0</v>
      </c>
      <c r="AX201" s="189"/>
      <c r="AY201" s="194"/>
      <c r="AZ201" s="195"/>
      <c r="BA201" s="188"/>
      <c r="BB201" s="189"/>
      <c r="BC201" s="200">
        <f>BA201+'21.02'!BC201</f>
        <v>0</v>
      </c>
      <c r="BD201" s="201"/>
      <c r="BE201" s="200">
        <f>BA201+'21.02'!BE201</f>
        <v>0</v>
      </c>
      <c r="BF201" s="201"/>
      <c r="BG201" s="200">
        <f>AW201+AY201-BA201</f>
        <v>0</v>
      </c>
      <c r="BH201" s="206"/>
      <c r="BI201" s="201"/>
    </row>
    <row r="202" spans="2:61" ht="15.75" customHeight="1" thickTop="1" thickBot="1">
      <c r="B202" s="212"/>
      <c r="C202" s="213"/>
      <c r="D202" s="213"/>
      <c r="E202" s="213"/>
      <c r="F202" s="213"/>
      <c r="G202" s="213"/>
      <c r="H202" s="213"/>
      <c r="I202" s="213"/>
      <c r="J202" s="213"/>
      <c r="K202" s="213"/>
      <c r="L202" s="214"/>
      <c r="M202" s="182"/>
      <c r="N202" s="182"/>
      <c r="O202" s="182"/>
      <c r="P202" s="182"/>
      <c r="Q202" s="218"/>
      <c r="R202" s="218"/>
      <c r="S202" s="218"/>
      <c r="T202" s="218"/>
      <c r="U202" s="196"/>
      <c r="V202" s="220"/>
      <c r="W202" s="220"/>
      <c r="X202" s="197"/>
      <c r="Y202" s="182"/>
      <c r="Z202" s="182"/>
      <c r="AA202" s="182"/>
      <c r="AB202" s="182"/>
      <c r="AC202" s="218"/>
      <c r="AD202" s="218"/>
      <c r="AE202" s="218"/>
      <c r="AF202" s="218"/>
      <c r="AG202" s="225"/>
      <c r="AH202" s="226"/>
      <c r="AI202" s="226"/>
      <c r="AJ202" s="226"/>
      <c r="AK202" s="226"/>
      <c r="AL202" s="226"/>
      <c r="AM202" s="226"/>
      <c r="AN202" s="226"/>
      <c r="AO202" s="227"/>
      <c r="AP202" s="231"/>
      <c r="AQ202" s="231"/>
      <c r="AR202" s="231"/>
      <c r="AS202" s="231"/>
      <c r="AT202" s="202"/>
      <c r="AU202" s="207"/>
      <c r="AV202" s="203"/>
      <c r="AW202" s="190"/>
      <c r="AX202" s="191"/>
      <c r="AY202" s="196"/>
      <c r="AZ202" s="197"/>
      <c r="BA202" s="190"/>
      <c r="BB202" s="191"/>
      <c r="BC202" s="202"/>
      <c r="BD202" s="203"/>
      <c r="BE202" s="202"/>
      <c r="BF202" s="203"/>
      <c r="BG202" s="202"/>
      <c r="BH202" s="207"/>
      <c r="BI202" s="203"/>
    </row>
    <row r="203" spans="2:61" ht="15.75" customHeight="1" thickTop="1" thickBot="1">
      <c r="B203" s="215"/>
      <c r="C203" s="216"/>
      <c r="D203" s="216"/>
      <c r="E203" s="216"/>
      <c r="F203" s="216"/>
      <c r="G203" s="216"/>
      <c r="H203" s="216"/>
      <c r="I203" s="216"/>
      <c r="J203" s="216"/>
      <c r="K203" s="216"/>
      <c r="L203" s="217"/>
      <c r="M203" s="182"/>
      <c r="N203" s="182"/>
      <c r="O203" s="182"/>
      <c r="P203" s="182"/>
      <c r="Q203" s="218"/>
      <c r="R203" s="218"/>
      <c r="S203" s="218"/>
      <c r="T203" s="218"/>
      <c r="U203" s="198"/>
      <c r="V203" s="221"/>
      <c r="W203" s="221"/>
      <c r="X203" s="199"/>
      <c r="Y203" s="182"/>
      <c r="Z203" s="182"/>
      <c r="AA203" s="182"/>
      <c r="AB203" s="182"/>
      <c r="AC203" s="218"/>
      <c r="AD203" s="218"/>
      <c r="AE203" s="218"/>
      <c r="AF203" s="218"/>
      <c r="AG203" s="228"/>
      <c r="AH203" s="229"/>
      <c r="AI203" s="229"/>
      <c r="AJ203" s="229"/>
      <c r="AK203" s="229"/>
      <c r="AL203" s="229"/>
      <c r="AM203" s="229"/>
      <c r="AN203" s="229"/>
      <c r="AO203" s="230"/>
      <c r="AP203" s="231"/>
      <c r="AQ203" s="231"/>
      <c r="AR203" s="231"/>
      <c r="AS203" s="231"/>
      <c r="AT203" s="204"/>
      <c r="AU203" s="208"/>
      <c r="AV203" s="205"/>
      <c r="AW203" s="192"/>
      <c r="AX203" s="193"/>
      <c r="AY203" s="198"/>
      <c r="AZ203" s="199"/>
      <c r="BA203" s="192"/>
      <c r="BB203" s="193"/>
      <c r="BC203" s="204"/>
      <c r="BD203" s="205"/>
      <c r="BE203" s="204"/>
      <c r="BF203" s="205"/>
      <c r="BG203" s="204"/>
      <c r="BH203" s="208"/>
      <c r="BI203" s="205"/>
    </row>
    <row r="204" spans="2:61" ht="15.75" customHeight="1" thickTop="1" thickBot="1">
      <c r="B204" s="209"/>
      <c r="C204" s="210"/>
      <c r="D204" s="210"/>
      <c r="E204" s="210"/>
      <c r="F204" s="210"/>
      <c r="G204" s="210"/>
      <c r="H204" s="210"/>
      <c r="I204" s="210"/>
      <c r="J204" s="210"/>
      <c r="K204" s="210"/>
      <c r="L204" s="211"/>
      <c r="M204" s="218"/>
      <c r="N204" s="218"/>
      <c r="O204" s="218"/>
      <c r="P204" s="218"/>
      <c r="Q204" s="218"/>
      <c r="R204" s="218"/>
      <c r="S204" s="218"/>
      <c r="T204" s="218"/>
      <c r="U204" s="194"/>
      <c r="V204" s="219"/>
      <c r="W204" s="219"/>
      <c r="X204" s="195"/>
      <c r="Y204" s="218"/>
      <c r="Z204" s="218"/>
      <c r="AA204" s="218"/>
      <c r="AB204" s="218"/>
      <c r="AC204" s="218"/>
      <c r="AD204" s="218"/>
      <c r="AE204" s="218"/>
      <c r="AF204" s="218"/>
      <c r="AG204" s="222" t="s">
        <v>146</v>
      </c>
      <c r="AH204" s="223"/>
      <c r="AI204" s="223"/>
      <c r="AJ204" s="223"/>
      <c r="AK204" s="223"/>
      <c r="AL204" s="223"/>
      <c r="AM204" s="223"/>
      <c r="AN204" s="223"/>
      <c r="AO204" s="224"/>
      <c r="AP204" s="231" t="s">
        <v>184</v>
      </c>
      <c r="AQ204" s="231"/>
      <c r="AR204" s="231"/>
      <c r="AS204" s="231"/>
      <c r="AT204" s="200">
        <f>AY204+'21.02'!AT204:AV206</f>
        <v>0</v>
      </c>
      <c r="AU204" s="206"/>
      <c r="AV204" s="201"/>
      <c r="AW204" s="188">
        <f>'21.02'!BG204</f>
        <v>0</v>
      </c>
      <c r="AX204" s="189"/>
      <c r="AY204" s="194"/>
      <c r="AZ204" s="195"/>
      <c r="BA204" s="188"/>
      <c r="BB204" s="189"/>
      <c r="BC204" s="200">
        <f>BA204+'21.02'!BC204</f>
        <v>0</v>
      </c>
      <c r="BD204" s="201"/>
      <c r="BE204" s="200">
        <f>BA204+'21.02'!BE204</f>
        <v>0</v>
      </c>
      <c r="BF204" s="201"/>
      <c r="BG204" s="200">
        <f>AW204+AY204-BA204</f>
        <v>0</v>
      </c>
      <c r="BH204" s="206"/>
      <c r="BI204" s="201"/>
    </row>
    <row r="205" spans="2:61" ht="15.75" customHeight="1" thickTop="1" thickBot="1">
      <c r="B205" s="212"/>
      <c r="C205" s="213"/>
      <c r="D205" s="213"/>
      <c r="E205" s="213"/>
      <c r="F205" s="213"/>
      <c r="G205" s="213"/>
      <c r="H205" s="213"/>
      <c r="I205" s="213"/>
      <c r="J205" s="213"/>
      <c r="K205" s="213"/>
      <c r="L205" s="214"/>
      <c r="M205" s="218"/>
      <c r="N205" s="218"/>
      <c r="O205" s="218"/>
      <c r="P205" s="218"/>
      <c r="Q205" s="218"/>
      <c r="R205" s="218"/>
      <c r="S205" s="218"/>
      <c r="T205" s="218"/>
      <c r="U205" s="196"/>
      <c r="V205" s="220"/>
      <c r="W205" s="220"/>
      <c r="X205" s="197"/>
      <c r="Y205" s="218"/>
      <c r="Z205" s="218"/>
      <c r="AA205" s="218"/>
      <c r="AB205" s="218"/>
      <c r="AC205" s="218"/>
      <c r="AD205" s="218"/>
      <c r="AE205" s="218"/>
      <c r="AF205" s="218"/>
      <c r="AG205" s="225"/>
      <c r="AH205" s="226"/>
      <c r="AI205" s="226"/>
      <c r="AJ205" s="226"/>
      <c r="AK205" s="226"/>
      <c r="AL205" s="226"/>
      <c r="AM205" s="226"/>
      <c r="AN205" s="226"/>
      <c r="AO205" s="227"/>
      <c r="AP205" s="231"/>
      <c r="AQ205" s="231"/>
      <c r="AR205" s="231"/>
      <c r="AS205" s="231"/>
      <c r="AT205" s="202"/>
      <c r="AU205" s="207"/>
      <c r="AV205" s="203"/>
      <c r="AW205" s="190"/>
      <c r="AX205" s="191"/>
      <c r="AY205" s="196"/>
      <c r="AZ205" s="197"/>
      <c r="BA205" s="190"/>
      <c r="BB205" s="191"/>
      <c r="BC205" s="202"/>
      <c r="BD205" s="203"/>
      <c r="BE205" s="202"/>
      <c r="BF205" s="203"/>
      <c r="BG205" s="202"/>
      <c r="BH205" s="207"/>
      <c r="BI205" s="203"/>
    </row>
    <row r="206" spans="2:61" ht="15.75" customHeight="1" thickTop="1" thickBot="1">
      <c r="B206" s="215"/>
      <c r="C206" s="216"/>
      <c r="D206" s="216"/>
      <c r="E206" s="216"/>
      <c r="F206" s="216"/>
      <c r="G206" s="216"/>
      <c r="H206" s="216"/>
      <c r="I206" s="216"/>
      <c r="J206" s="216"/>
      <c r="K206" s="216"/>
      <c r="L206" s="217"/>
      <c r="M206" s="218"/>
      <c r="N206" s="218"/>
      <c r="O206" s="218"/>
      <c r="P206" s="218"/>
      <c r="Q206" s="218"/>
      <c r="R206" s="218"/>
      <c r="S206" s="218"/>
      <c r="T206" s="218"/>
      <c r="U206" s="198"/>
      <c r="V206" s="221"/>
      <c r="W206" s="221"/>
      <c r="X206" s="199"/>
      <c r="Y206" s="218"/>
      <c r="Z206" s="218"/>
      <c r="AA206" s="218"/>
      <c r="AB206" s="218"/>
      <c r="AC206" s="218"/>
      <c r="AD206" s="218"/>
      <c r="AE206" s="218"/>
      <c r="AF206" s="218"/>
      <c r="AG206" s="228"/>
      <c r="AH206" s="229"/>
      <c r="AI206" s="229"/>
      <c r="AJ206" s="229"/>
      <c r="AK206" s="229"/>
      <c r="AL206" s="229"/>
      <c r="AM206" s="229"/>
      <c r="AN206" s="229"/>
      <c r="AO206" s="230"/>
      <c r="AP206" s="231"/>
      <c r="AQ206" s="231"/>
      <c r="AR206" s="231"/>
      <c r="AS206" s="231"/>
      <c r="AT206" s="204"/>
      <c r="AU206" s="208"/>
      <c r="AV206" s="205"/>
      <c r="AW206" s="192"/>
      <c r="AX206" s="193"/>
      <c r="AY206" s="198"/>
      <c r="AZ206" s="199"/>
      <c r="BA206" s="192"/>
      <c r="BB206" s="193"/>
      <c r="BC206" s="204"/>
      <c r="BD206" s="205"/>
      <c r="BE206" s="204"/>
      <c r="BF206" s="205"/>
      <c r="BG206" s="204"/>
      <c r="BH206" s="208"/>
      <c r="BI206" s="205"/>
    </row>
    <row r="207" spans="2:61" ht="15.75" customHeight="1" thickTop="1" thickBot="1">
      <c r="B207" s="209"/>
      <c r="C207" s="210"/>
      <c r="D207" s="210"/>
      <c r="E207" s="210"/>
      <c r="F207" s="210"/>
      <c r="G207" s="210"/>
      <c r="H207" s="210"/>
      <c r="I207" s="210"/>
      <c r="J207" s="210"/>
      <c r="K207" s="210"/>
      <c r="L207" s="211"/>
      <c r="M207" s="218"/>
      <c r="N207" s="218"/>
      <c r="O207" s="218"/>
      <c r="P207" s="218"/>
      <c r="Q207" s="218"/>
      <c r="R207" s="218"/>
      <c r="S207" s="218"/>
      <c r="T207" s="218"/>
      <c r="U207" s="194"/>
      <c r="V207" s="219"/>
      <c r="W207" s="219"/>
      <c r="X207" s="195"/>
      <c r="Y207" s="218"/>
      <c r="Z207" s="218"/>
      <c r="AA207" s="218"/>
      <c r="AB207" s="218"/>
      <c r="AC207" s="218"/>
      <c r="AD207" s="218"/>
      <c r="AE207" s="218"/>
      <c r="AF207" s="218"/>
      <c r="AG207" s="222" t="s">
        <v>155</v>
      </c>
      <c r="AH207" s="223"/>
      <c r="AI207" s="223"/>
      <c r="AJ207" s="223"/>
      <c r="AK207" s="223"/>
      <c r="AL207" s="223"/>
      <c r="AM207" s="223"/>
      <c r="AN207" s="223"/>
      <c r="AO207" s="224"/>
      <c r="AP207" s="231"/>
      <c r="AQ207" s="231"/>
      <c r="AR207" s="231"/>
      <c r="AS207" s="231"/>
      <c r="AT207" s="200">
        <f>AY207+'21.02'!AT207:AV209</f>
        <v>0</v>
      </c>
      <c r="AU207" s="206"/>
      <c r="AV207" s="201"/>
      <c r="AW207" s="188">
        <f>'21.02'!BG207</f>
        <v>0</v>
      </c>
      <c r="AX207" s="189"/>
      <c r="AY207" s="194"/>
      <c r="AZ207" s="195"/>
      <c r="BA207" s="188"/>
      <c r="BB207" s="189"/>
      <c r="BC207" s="200">
        <f>BA207+'21.02'!BC207</f>
        <v>0</v>
      </c>
      <c r="BD207" s="201"/>
      <c r="BE207" s="200">
        <f>BA207+'21.02'!BE207</f>
        <v>0</v>
      </c>
      <c r="BF207" s="201"/>
      <c r="BG207" s="200">
        <f>AW207+AY207-BA207</f>
        <v>0</v>
      </c>
      <c r="BH207" s="206"/>
      <c r="BI207" s="201"/>
    </row>
    <row r="208" spans="2:61" ht="15.75" customHeight="1" thickTop="1" thickBot="1">
      <c r="B208" s="212"/>
      <c r="C208" s="213"/>
      <c r="D208" s="213"/>
      <c r="E208" s="213"/>
      <c r="F208" s="213"/>
      <c r="G208" s="213"/>
      <c r="H208" s="213"/>
      <c r="I208" s="213"/>
      <c r="J208" s="213"/>
      <c r="K208" s="213"/>
      <c r="L208" s="214"/>
      <c r="M208" s="218"/>
      <c r="N208" s="218"/>
      <c r="O208" s="218"/>
      <c r="P208" s="218"/>
      <c r="Q208" s="218"/>
      <c r="R208" s="218"/>
      <c r="S208" s="218"/>
      <c r="T208" s="218"/>
      <c r="U208" s="196"/>
      <c r="V208" s="220"/>
      <c r="W208" s="220"/>
      <c r="X208" s="197"/>
      <c r="Y208" s="218"/>
      <c r="Z208" s="218"/>
      <c r="AA208" s="218"/>
      <c r="AB208" s="218"/>
      <c r="AC208" s="218"/>
      <c r="AD208" s="218"/>
      <c r="AE208" s="218"/>
      <c r="AF208" s="218"/>
      <c r="AG208" s="225"/>
      <c r="AH208" s="226"/>
      <c r="AI208" s="226"/>
      <c r="AJ208" s="226"/>
      <c r="AK208" s="226"/>
      <c r="AL208" s="226"/>
      <c r="AM208" s="226"/>
      <c r="AN208" s="226"/>
      <c r="AO208" s="227"/>
      <c r="AP208" s="231"/>
      <c r="AQ208" s="231"/>
      <c r="AR208" s="231"/>
      <c r="AS208" s="231"/>
      <c r="AT208" s="202"/>
      <c r="AU208" s="207"/>
      <c r="AV208" s="203"/>
      <c r="AW208" s="190"/>
      <c r="AX208" s="191"/>
      <c r="AY208" s="196"/>
      <c r="AZ208" s="197"/>
      <c r="BA208" s="190"/>
      <c r="BB208" s="191"/>
      <c r="BC208" s="202"/>
      <c r="BD208" s="203"/>
      <c r="BE208" s="202"/>
      <c r="BF208" s="203"/>
      <c r="BG208" s="202"/>
      <c r="BH208" s="207"/>
      <c r="BI208" s="203"/>
    </row>
    <row r="209" spans="2:61" ht="15.75" customHeight="1" thickTop="1" thickBot="1">
      <c r="B209" s="215"/>
      <c r="C209" s="216"/>
      <c r="D209" s="216"/>
      <c r="E209" s="216"/>
      <c r="F209" s="216"/>
      <c r="G209" s="216"/>
      <c r="H209" s="216"/>
      <c r="I209" s="216"/>
      <c r="J209" s="216"/>
      <c r="K209" s="216"/>
      <c r="L209" s="217"/>
      <c r="M209" s="218"/>
      <c r="N209" s="218"/>
      <c r="O209" s="218"/>
      <c r="P209" s="218"/>
      <c r="Q209" s="218"/>
      <c r="R209" s="218"/>
      <c r="S209" s="218"/>
      <c r="T209" s="218"/>
      <c r="U209" s="198"/>
      <c r="V209" s="221"/>
      <c r="W209" s="221"/>
      <c r="X209" s="199"/>
      <c r="Y209" s="218"/>
      <c r="Z209" s="218"/>
      <c r="AA209" s="218"/>
      <c r="AB209" s="218"/>
      <c r="AC209" s="218"/>
      <c r="AD209" s="218"/>
      <c r="AE209" s="218"/>
      <c r="AF209" s="218"/>
      <c r="AG209" s="228"/>
      <c r="AH209" s="229"/>
      <c r="AI209" s="229"/>
      <c r="AJ209" s="229"/>
      <c r="AK209" s="229"/>
      <c r="AL209" s="229"/>
      <c r="AM209" s="229"/>
      <c r="AN209" s="229"/>
      <c r="AO209" s="230"/>
      <c r="AP209" s="231"/>
      <c r="AQ209" s="231"/>
      <c r="AR209" s="231"/>
      <c r="AS209" s="231"/>
      <c r="AT209" s="204"/>
      <c r="AU209" s="208"/>
      <c r="AV209" s="205"/>
      <c r="AW209" s="192"/>
      <c r="AX209" s="193"/>
      <c r="AY209" s="198"/>
      <c r="AZ209" s="199"/>
      <c r="BA209" s="192"/>
      <c r="BB209" s="193"/>
      <c r="BC209" s="204"/>
      <c r="BD209" s="205"/>
      <c r="BE209" s="204"/>
      <c r="BF209" s="205"/>
      <c r="BG209" s="204"/>
      <c r="BH209" s="208"/>
      <c r="BI209" s="205"/>
    </row>
    <row r="210" spans="2:61" ht="16.5" customHeight="1" thickTop="1" thickBot="1">
      <c r="B210" s="183" t="s">
        <v>64</v>
      </c>
      <c r="C210" s="183"/>
      <c r="D210" s="183"/>
      <c r="E210" s="183"/>
      <c r="F210" s="183"/>
      <c r="G210" s="183"/>
      <c r="H210" s="183"/>
      <c r="I210" s="183"/>
      <c r="J210" s="183"/>
      <c r="K210" s="183"/>
      <c r="L210" s="183"/>
      <c r="M210" s="183"/>
      <c r="N210" s="183"/>
      <c r="O210" s="183"/>
      <c r="P210" s="183"/>
      <c r="Q210" s="183"/>
      <c r="R210" s="183"/>
      <c r="S210" s="183"/>
      <c r="T210" s="183"/>
      <c r="U210" s="183"/>
      <c r="V210" s="183"/>
      <c r="W210" s="183"/>
      <c r="X210" s="183"/>
      <c r="Y210" s="183"/>
      <c r="Z210" s="183"/>
      <c r="AA210" s="183"/>
      <c r="AB210" s="183"/>
      <c r="AC210" s="183"/>
      <c r="AD210" s="183"/>
      <c r="AE210" s="183"/>
      <c r="AF210" s="183"/>
      <c r="AG210" s="183"/>
      <c r="AH210" s="183"/>
      <c r="AI210" s="183"/>
      <c r="AJ210" s="183"/>
      <c r="AK210" s="183"/>
      <c r="AL210" s="183"/>
      <c r="AM210" s="183"/>
      <c r="AN210" s="183"/>
      <c r="AO210" s="183"/>
      <c r="AP210" s="183"/>
      <c r="AQ210" s="183"/>
      <c r="AR210" s="183"/>
      <c r="AS210" s="183"/>
      <c r="AT210" s="183"/>
      <c r="AU210" s="183"/>
      <c r="AV210" s="183"/>
      <c r="AW210" s="183"/>
      <c r="AX210" s="183"/>
      <c r="AY210" s="183"/>
      <c r="AZ210" s="183"/>
      <c r="BA210" s="183"/>
      <c r="BB210" s="183"/>
      <c r="BC210" s="183"/>
      <c r="BD210" s="183"/>
      <c r="BE210" s="183"/>
      <c r="BF210" s="183"/>
      <c r="BG210" s="183"/>
      <c r="BH210" s="183"/>
      <c r="BI210" s="183"/>
    </row>
    <row r="211" spans="2:61" ht="16.5" customHeight="1" thickTop="1" thickBot="1">
      <c r="B211" s="183"/>
      <c r="C211" s="183"/>
      <c r="D211" s="183"/>
      <c r="E211" s="183"/>
      <c r="F211" s="183"/>
      <c r="G211" s="183"/>
      <c r="H211" s="183"/>
      <c r="I211" s="183"/>
      <c r="J211" s="183"/>
      <c r="K211" s="183"/>
      <c r="L211" s="183"/>
      <c r="M211" s="183"/>
      <c r="N211" s="183"/>
      <c r="O211" s="183"/>
      <c r="P211" s="183"/>
      <c r="Q211" s="183"/>
      <c r="R211" s="183"/>
      <c r="S211" s="183"/>
      <c r="T211" s="183"/>
      <c r="U211" s="183"/>
      <c r="V211" s="183"/>
      <c r="W211" s="183"/>
      <c r="X211" s="183"/>
      <c r="Y211" s="183"/>
      <c r="Z211" s="183"/>
      <c r="AA211" s="183"/>
      <c r="AB211" s="183"/>
      <c r="AC211" s="183"/>
      <c r="AD211" s="183"/>
      <c r="AE211" s="183"/>
      <c r="AF211" s="183"/>
      <c r="AG211" s="183"/>
      <c r="AH211" s="183"/>
      <c r="AI211" s="183"/>
      <c r="AJ211" s="183"/>
      <c r="AK211" s="183"/>
      <c r="AL211" s="183"/>
      <c r="AM211" s="183"/>
      <c r="AN211" s="183"/>
      <c r="AO211" s="183"/>
      <c r="AP211" s="183"/>
      <c r="AQ211" s="183"/>
      <c r="AR211" s="183"/>
      <c r="AS211" s="183"/>
      <c r="AT211" s="183"/>
      <c r="AU211" s="183"/>
      <c r="AV211" s="183"/>
      <c r="AW211" s="183"/>
      <c r="AX211" s="183"/>
      <c r="AY211" s="183"/>
      <c r="AZ211" s="183"/>
      <c r="BA211" s="183"/>
      <c r="BB211" s="183"/>
      <c r="BC211" s="183"/>
      <c r="BD211" s="183"/>
      <c r="BE211" s="183"/>
      <c r="BF211" s="183"/>
      <c r="BG211" s="183"/>
      <c r="BH211" s="183"/>
      <c r="BI211" s="183"/>
    </row>
    <row r="212" spans="2:61" ht="16.5" customHeight="1" thickTop="1" thickBot="1">
      <c r="B212" s="183"/>
      <c r="C212" s="183"/>
      <c r="D212" s="183"/>
      <c r="E212" s="183"/>
      <c r="F212" s="183"/>
      <c r="G212" s="183"/>
      <c r="H212" s="183"/>
      <c r="I212" s="183"/>
      <c r="J212" s="183"/>
      <c r="K212" s="183"/>
      <c r="L212" s="183"/>
      <c r="M212" s="183"/>
      <c r="N212" s="183"/>
      <c r="O212" s="183"/>
      <c r="P212" s="183"/>
      <c r="Q212" s="183"/>
      <c r="R212" s="183"/>
      <c r="S212" s="183"/>
      <c r="T212" s="183"/>
      <c r="U212" s="183"/>
      <c r="V212" s="183"/>
      <c r="W212" s="183"/>
      <c r="X212" s="183"/>
      <c r="Y212" s="183"/>
      <c r="Z212" s="183"/>
      <c r="AA212" s="183"/>
      <c r="AB212" s="183"/>
      <c r="AC212" s="183"/>
      <c r="AD212" s="183"/>
      <c r="AE212" s="183"/>
      <c r="AF212" s="183"/>
      <c r="AG212" s="183"/>
      <c r="AH212" s="183"/>
      <c r="AI212" s="183"/>
      <c r="AJ212" s="183"/>
      <c r="AK212" s="183"/>
      <c r="AL212" s="183"/>
      <c r="AM212" s="183"/>
      <c r="AN212" s="183"/>
      <c r="AO212" s="183"/>
      <c r="AP212" s="183"/>
      <c r="AQ212" s="183"/>
      <c r="AR212" s="183"/>
      <c r="AS212" s="183"/>
      <c r="AT212" s="183"/>
      <c r="AU212" s="183"/>
      <c r="AV212" s="183"/>
      <c r="AW212" s="183"/>
      <c r="AX212" s="183"/>
      <c r="AY212" s="183"/>
      <c r="AZ212" s="183"/>
      <c r="BA212" s="183"/>
      <c r="BB212" s="183"/>
      <c r="BC212" s="183"/>
      <c r="BD212" s="183"/>
      <c r="BE212" s="183"/>
      <c r="BF212" s="183"/>
      <c r="BG212" s="183"/>
      <c r="BH212" s="183"/>
      <c r="BI212" s="183"/>
    </row>
    <row r="213" spans="2:61" ht="16.5" customHeight="1" thickTop="1" thickBot="1">
      <c r="B213" s="183"/>
      <c r="C213" s="183"/>
      <c r="D213" s="183"/>
      <c r="E213" s="183"/>
      <c r="F213" s="183"/>
      <c r="G213" s="183"/>
      <c r="H213" s="183"/>
      <c r="I213" s="183"/>
      <c r="J213" s="183"/>
      <c r="K213" s="183"/>
      <c r="L213" s="183"/>
      <c r="M213" s="183"/>
      <c r="N213" s="183"/>
      <c r="O213" s="183"/>
      <c r="P213" s="183"/>
      <c r="Q213" s="183"/>
      <c r="R213" s="183"/>
      <c r="S213" s="183"/>
      <c r="T213" s="183"/>
      <c r="U213" s="183"/>
      <c r="V213" s="183"/>
      <c r="W213" s="183"/>
      <c r="X213" s="183"/>
      <c r="Y213" s="183"/>
      <c r="Z213" s="183"/>
      <c r="AA213" s="183"/>
      <c r="AB213" s="183"/>
      <c r="AC213" s="183"/>
      <c r="AD213" s="183"/>
      <c r="AE213" s="183"/>
      <c r="AF213" s="183"/>
      <c r="AG213" s="183"/>
      <c r="AH213" s="183"/>
      <c r="AI213" s="183"/>
      <c r="AJ213" s="183"/>
      <c r="AK213" s="183"/>
      <c r="AL213" s="183"/>
      <c r="AM213" s="183"/>
      <c r="AN213" s="183"/>
      <c r="AO213" s="183"/>
      <c r="AP213" s="183"/>
      <c r="AQ213" s="183"/>
      <c r="AR213" s="183"/>
      <c r="AS213" s="183"/>
      <c r="AT213" s="183"/>
      <c r="AU213" s="183"/>
      <c r="AV213" s="183"/>
      <c r="AW213" s="183"/>
      <c r="AX213" s="183"/>
      <c r="AY213" s="183"/>
      <c r="AZ213" s="183"/>
      <c r="BA213" s="183"/>
      <c r="BB213" s="183"/>
      <c r="BC213" s="183"/>
      <c r="BD213" s="183"/>
      <c r="BE213" s="183"/>
      <c r="BF213" s="183"/>
      <c r="BG213" s="183"/>
      <c r="BH213" s="183"/>
      <c r="BI213" s="183"/>
    </row>
    <row r="214" spans="2:61" ht="16.5" customHeight="1" thickTop="1" thickBot="1">
      <c r="B214" s="146"/>
      <c r="C214" s="146"/>
      <c r="D214" s="146"/>
      <c r="E214" s="146"/>
      <c r="F214" s="146"/>
      <c r="G214" s="146"/>
      <c r="H214" s="146"/>
      <c r="I214" s="146"/>
      <c r="J214" s="146"/>
      <c r="K214" s="146"/>
      <c r="L214" s="146"/>
      <c r="M214" s="146"/>
      <c r="N214" s="146"/>
      <c r="O214" s="146"/>
      <c r="P214" s="146"/>
      <c r="Q214" s="146"/>
      <c r="R214" s="146"/>
      <c r="S214" s="146"/>
      <c r="T214" s="146"/>
      <c r="U214" s="146"/>
      <c r="V214" s="146"/>
      <c r="W214" s="146"/>
      <c r="X214" s="146"/>
      <c r="Y214" s="146"/>
      <c r="Z214" s="146"/>
      <c r="AA214" s="146"/>
      <c r="AB214" s="146"/>
      <c r="AC214" s="146"/>
      <c r="AD214" s="146"/>
      <c r="AE214" s="146"/>
      <c r="AF214" s="146"/>
      <c r="AG214" s="146"/>
      <c r="AH214" s="146"/>
      <c r="AI214" s="146"/>
      <c r="AJ214" s="146"/>
      <c r="AK214" s="146"/>
      <c r="AL214" s="146"/>
      <c r="AM214" s="146"/>
      <c r="AN214" s="146"/>
      <c r="AO214" s="146"/>
      <c r="AP214" s="146"/>
      <c r="AQ214" s="146"/>
      <c r="AR214" s="146"/>
      <c r="AS214" s="146"/>
      <c r="AT214" s="146"/>
      <c r="AU214" s="146"/>
      <c r="AV214" s="146"/>
      <c r="AW214" s="146"/>
      <c r="AX214" s="146"/>
      <c r="AY214" s="146"/>
      <c r="AZ214" s="146"/>
      <c r="BA214" s="146"/>
      <c r="BB214" s="146"/>
      <c r="BC214" s="146"/>
      <c r="BD214" s="146"/>
      <c r="BE214" s="146"/>
      <c r="BF214" s="146"/>
      <c r="BG214" s="146"/>
      <c r="BH214" s="146"/>
      <c r="BI214" s="146"/>
    </row>
    <row r="215" spans="2:61" ht="16.5" customHeight="1" thickTop="1" thickBot="1">
      <c r="B215" s="146"/>
      <c r="C215" s="146"/>
      <c r="D215" s="146"/>
      <c r="E215" s="146"/>
      <c r="F215" s="146"/>
      <c r="G215" s="146"/>
      <c r="H215" s="146"/>
      <c r="I215" s="146"/>
      <c r="J215" s="146"/>
      <c r="K215" s="146"/>
      <c r="L215" s="146"/>
      <c r="M215" s="146"/>
      <c r="N215" s="146"/>
      <c r="O215" s="146"/>
      <c r="P215" s="146"/>
      <c r="Q215" s="146"/>
      <c r="R215" s="146"/>
      <c r="S215" s="146"/>
      <c r="T215" s="146"/>
      <c r="U215" s="146"/>
      <c r="V215" s="146"/>
      <c r="W215" s="146"/>
      <c r="X215" s="146"/>
      <c r="Y215" s="146"/>
      <c r="Z215" s="146"/>
      <c r="AA215" s="146"/>
      <c r="AB215" s="146"/>
      <c r="AC215" s="146"/>
      <c r="AD215" s="146"/>
      <c r="AE215" s="146"/>
      <c r="AF215" s="146"/>
      <c r="AG215" s="146"/>
      <c r="AH215" s="146"/>
      <c r="AI215" s="146"/>
      <c r="AJ215" s="146"/>
      <c r="AK215" s="146"/>
      <c r="AL215" s="146"/>
      <c r="AM215" s="146"/>
      <c r="AN215" s="146"/>
      <c r="AO215" s="146"/>
      <c r="AP215" s="146"/>
      <c r="AQ215" s="146"/>
      <c r="AR215" s="146"/>
      <c r="AS215" s="146"/>
      <c r="AT215" s="146"/>
      <c r="AU215" s="146"/>
      <c r="AV215" s="146"/>
      <c r="AW215" s="146"/>
      <c r="AX215" s="146"/>
      <c r="AY215" s="146"/>
      <c r="AZ215" s="146"/>
      <c r="BA215" s="146"/>
      <c r="BB215" s="146"/>
      <c r="BC215" s="146"/>
      <c r="BD215" s="146"/>
      <c r="BE215" s="146"/>
      <c r="BF215" s="146"/>
      <c r="BG215" s="146"/>
      <c r="BH215" s="146"/>
      <c r="BI215" s="146"/>
    </row>
    <row r="216" spans="2:61" ht="15" customHeight="1" thickTop="1" thickBot="1">
      <c r="B216" s="186" t="s">
        <v>65</v>
      </c>
      <c r="C216" s="186"/>
      <c r="D216" s="186"/>
      <c r="E216" s="186"/>
      <c r="F216" s="186"/>
      <c r="G216" s="186"/>
      <c r="H216" s="186" t="s">
        <v>66</v>
      </c>
      <c r="I216" s="186"/>
      <c r="J216" s="186"/>
      <c r="K216" s="186"/>
      <c r="L216" s="186"/>
      <c r="M216" s="186"/>
      <c r="N216" s="186" t="s">
        <v>67</v>
      </c>
      <c r="O216" s="186"/>
      <c r="P216" s="186"/>
      <c r="Q216" s="186"/>
      <c r="R216" s="186"/>
      <c r="S216" s="186"/>
      <c r="T216" s="186" t="s">
        <v>68</v>
      </c>
      <c r="U216" s="186"/>
      <c r="V216" s="186"/>
      <c r="W216" s="186"/>
      <c r="X216" s="186"/>
      <c r="Y216" s="186"/>
      <c r="Z216" s="186"/>
      <c r="AA216" s="186"/>
      <c r="AB216" s="186"/>
      <c r="AC216" s="186"/>
      <c r="AD216" s="186"/>
      <c r="AE216" s="186"/>
      <c r="AF216" s="186"/>
      <c r="AG216" s="186" t="s">
        <v>69</v>
      </c>
      <c r="AH216" s="186"/>
      <c r="AI216" s="186"/>
      <c r="AJ216" s="186"/>
      <c r="AK216" s="186"/>
      <c r="AL216" s="186"/>
      <c r="AM216" s="186"/>
      <c r="AN216" s="186"/>
      <c r="AO216" s="186"/>
      <c r="AP216" s="186" t="s">
        <v>70</v>
      </c>
      <c r="AQ216" s="186"/>
      <c r="AR216" s="186"/>
      <c r="AS216" s="186"/>
      <c r="AT216" s="186"/>
      <c r="AU216" s="186"/>
      <c r="AV216" s="186"/>
      <c r="AW216" s="186"/>
      <c r="AX216" s="186"/>
      <c r="AY216" s="186"/>
      <c r="AZ216" s="187" t="s">
        <v>71</v>
      </c>
      <c r="BA216" s="187"/>
      <c r="BB216" s="187"/>
      <c r="BC216" s="187"/>
      <c r="BD216" s="187"/>
      <c r="BE216" s="187"/>
      <c r="BF216" s="187"/>
      <c r="BG216" s="187"/>
      <c r="BH216" s="187"/>
      <c r="BI216" s="187"/>
    </row>
    <row r="217" spans="2:61" ht="15" customHeight="1" thickTop="1" thickBot="1">
      <c r="B217" s="186"/>
      <c r="C217" s="186"/>
      <c r="D217" s="186"/>
      <c r="E217" s="186"/>
      <c r="F217" s="186"/>
      <c r="G217" s="186"/>
      <c r="H217" s="186"/>
      <c r="I217" s="186"/>
      <c r="J217" s="186"/>
      <c r="K217" s="186"/>
      <c r="L217" s="186"/>
      <c r="M217" s="186"/>
      <c r="N217" s="186"/>
      <c r="O217" s="186"/>
      <c r="P217" s="186"/>
      <c r="Q217" s="186"/>
      <c r="R217" s="186"/>
      <c r="S217" s="186"/>
      <c r="T217" s="186"/>
      <c r="U217" s="186"/>
      <c r="V217" s="186"/>
      <c r="W217" s="186"/>
      <c r="X217" s="186"/>
      <c r="Y217" s="186"/>
      <c r="Z217" s="186"/>
      <c r="AA217" s="186"/>
      <c r="AB217" s="186"/>
      <c r="AC217" s="186"/>
      <c r="AD217" s="186"/>
      <c r="AE217" s="186"/>
      <c r="AF217" s="186"/>
      <c r="AG217" s="186"/>
      <c r="AH217" s="186"/>
      <c r="AI217" s="186"/>
      <c r="AJ217" s="186"/>
      <c r="AK217" s="186"/>
      <c r="AL217" s="186"/>
      <c r="AM217" s="186"/>
      <c r="AN217" s="186"/>
      <c r="AO217" s="186"/>
      <c r="AP217" s="186"/>
      <c r="AQ217" s="186"/>
      <c r="AR217" s="186"/>
      <c r="AS217" s="186"/>
      <c r="AT217" s="186"/>
      <c r="AU217" s="186"/>
      <c r="AV217" s="186"/>
      <c r="AW217" s="186"/>
      <c r="AX217" s="186"/>
      <c r="AY217" s="186"/>
      <c r="AZ217" s="187"/>
      <c r="BA217" s="187"/>
      <c r="BB217" s="187"/>
      <c r="BC217" s="187"/>
      <c r="BD217" s="187"/>
      <c r="BE217" s="187"/>
      <c r="BF217" s="187"/>
      <c r="BG217" s="187"/>
      <c r="BH217" s="187"/>
      <c r="BI217" s="187"/>
    </row>
    <row r="218" spans="2:61" ht="15" customHeight="1" thickTop="1" thickBot="1">
      <c r="B218" s="186"/>
      <c r="C218" s="186"/>
      <c r="D218" s="186"/>
      <c r="E218" s="186"/>
      <c r="F218" s="186"/>
      <c r="G218" s="186"/>
      <c r="H218" s="186"/>
      <c r="I218" s="186"/>
      <c r="J218" s="186"/>
      <c r="K218" s="186"/>
      <c r="L218" s="186"/>
      <c r="M218" s="186"/>
      <c r="N218" s="186"/>
      <c r="O218" s="186"/>
      <c r="P218" s="186"/>
      <c r="Q218" s="186"/>
      <c r="R218" s="186"/>
      <c r="S218" s="186"/>
      <c r="T218" s="186"/>
      <c r="U218" s="186"/>
      <c r="V218" s="186"/>
      <c r="W218" s="186"/>
      <c r="X218" s="186"/>
      <c r="Y218" s="186"/>
      <c r="Z218" s="186"/>
      <c r="AA218" s="186"/>
      <c r="AB218" s="186"/>
      <c r="AC218" s="186"/>
      <c r="AD218" s="186"/>
      <c r="AE218" s="186"/>
      <c r="AF218" s="186"/>
      <c r="AG218" s="186"/>
      <c r="AH218" s="186"/>
      <c r="AI218" s="186"/>
      <c r="AJ218" s="186"/>
      <c r="AK218" s="186"/>
      <c r="AL218" s="186"/>
      <c r="AM218" s="186"/>
      <c r="AN218" s="186"/>
      <c r="AO218" s="186"/>
      <c r="AP218" s="186"/>
      <c r="AQ218" s="186"/>
      <c r="AR218" s="186"/>
      <c r="AS218" s="186"/>
      <c r="AT218" s="186"/>
      <c r="AU218" s="186"/>
      <c r="AV218" s="186"/>
      <c r="AW218" s="186"/>
      <c r="AX218" s="186"/>
      <c r="AY218" s="186"/>
      <c r="AZ218" s="187"/>
      <c r="BA218" s="187"/>
      <c r="BB218" s="187"/>
      <c r="BC218" s="187"/>
      <c r="BD218" s="187"/>
      <c r="BE218" s="187"/>
      <c r="BF218" s="187"/>
      <c r="BG218" s="187"/>
      <c r="BH218" s="187"/>
      <c r="BI218" s="187"/>
    </row>
    <row r="219" spans="2:61" ht="16.5" customHeight="1" thickTop="1" thickBot="1">
      <c r="B219" s="182">
        <v>4</v>
      </c>
      <c r="C219" s="182"/>
      <c r="D219" s="182"/>
      <c r="E219" s="182"/>
      <c r="F219" s="182"/>
      <c r="G219" s="182"/>
      <c r="H219" s="185">
        <v>90.7</v>
      </c>
      <c r="I219" s="185"/>
      <c r="J219" s="185"/>
      <c r="K219" s="185"/>
      <c r="L219" s="185"/>
      <c r="M219" s="185"/>
      <c r="N219" s="182">
        <v>41</v>
      </c>
      <c r="O219" s="182"/>
      <c r="P219" s="182"/>
      <c r="Q219" s="182"/>
      <c r="R219" s="182"/>
      <c r="S219" s="182"/>
      <c r="T219" s="182">
        <v>50.8</v>
      </c>
      <c r="U219" s="182"/>
      <c r="V219" s="182"/>
      <c r="W219" s="182"/>
      <c r="X219" s="182"/>
      <c r="Y219" s="182"/>
      <c r="Z219" s="182"/>
      <c r="AA219" s="182"/>
      <c r="AB219" s="182"/>
      <c r="AC219" s="182"/>
      <c r="AD219" s="182"/>
      <c r="AE219" s="182"/>
      <c r="AF219" s="182"/>
      <c r="AG219" s="182">
        <v>139.69999999999999</v>
      </c>
      <c r="AH219" s="182"/>
      <c r="AI219" s="182"/>
      <c r="AJ219" s="182"/>
      <c r="AK219" s="182"/>
      <c r="AL219" s="182"/>
      <c r="AM219" s="182"/>
      <c r="AN219" s="182"/>
      <c r="AO219" s="182"/>
      <c r="AP219" s="186" t="s">
        <v>278</v>
      </c>
      <c r="AQ219" s="186"/>
      <c r="AR219" s="186"/>
      <c r="AS219" s="186"/>
      <c r="AT219" s="186"/>
      <c r="AU219" s="186"/>
      <c r="AV219" s="186"/>
      <c r="AW219" s="186"/>
      <c r="AX219" s="186"/>
      <c r="AY219" s="186"/>
      <c r="AZ219" s="182" t="s">
        <v>129</v>
      </c>
      <c r="BA219" s="182"/>
      <c r="BB219" s="182"/>
      <c r="BC219" s="182"/>
      <c r="BD219" s="182"/>
      <c r="BE219" s="182"/>
      <c r="BF219" s="182"/>
      <c r="BG219" s="182"/>
      <c r="BH219" s="182"/>
      <c r="BI219" s="182"/>
    </row>
    <row r="220" spans="2:61" ht="16.5" customHeight="1" thickTop="1" thickBot="1">
      <c r="B220" s="182"/>
      <c r="C220" s="182"/>
      <c r="D220" s="182"/>
      <c r="E220" s="182"/>
      <c r="F220" s="182"/>
      <c r="G220" s="182"/>
      <c r="H220" s="185"/>
      <c r="I220" s="185"/>
      <c r="J220" s="185"/>
      <c r="K220" s="185"/>
      <c r="L220" s="185"/>
      <c r="M220" s="185"/>
      <c r="N220" s="182"/>
      <c r="O220" s="182"/>
      <c r="P220" s="182"/>
      <c r="Q220" s="182"/>
      <c r="R220" s="182"/>
      <c r="S220" s="182"/>
      <c r="T220" s="182"/>
      <c r="U220" s="182"/>
      <c r="V220" s="182"/>
      <c r="W220" s="182"/>
      <c r="X220" s="182"/>
      <c r="Y220" s="182"/>
      <c r="Z220" s="182"/>
      <c r="AA220" s="182"/>
      <c r="AB220" s="182"/>
      <c r="AC220" s="182"/>
      <c r="AD220" s="182"/>
      <c r="AE220" s="182"/>
      <c r="AF220" s="182"/>
      <c r="AG220" s="182"/>
      <c r="AH220" s="182"/>
      <c r="AI220" s="182"/>
      <c r="AJ220" s="182"/>
      <c r="AK220" s="182"/>
      <c r="AL220" s="182"/>
      <c r="AM220" s="182"/>
      <c r="AN220" s="182"/>
      <c r="AO220" s="182"/>
      <c r="AP220" s="186"/>
      <c r="AQ220" s="186"/>
      <c r="AR220" s="186"/>
      <c r="AS220" s="186"/>
      <c r="AT220" s="186"/>
      <c r="AU220" s="186"/>
      <c r="AV220" s="186"/>
      <c r="AW220" s="186"/>
      <c r="AX220" s="186"/>
      <c r="AY220" s="186"/>
      <c r="AZ220" s="182"/>
      <c r="BA220" s="182"/>
      <c r="BB220" s="182"/>
      <c r="BC220" s="182"/>
      <c r="BD220" s="182"/>
      <c r="BE220" s="182"/>
      <c r="BF220" s="182"/>
      <c r="BG220" s="182"/>
      <c r="BH220" s="182"/>
      <c r="BI220" s="182"/>
    </row>
    <row r="221" spans="2:61" ht="16.5" customHeight="1" thickTop="1" thickBot="1">
      <c r="B221" s="182"/>
      <c r="C221" s="182"/>
      <c r="D221" s="182"/>
      <c r="E221" s="182"/>
      <c r="F221" s="182"/>
      <c r="G221" s="182"/>
      <c r="H221" s="185"/>
      <c r="I221" s="185"/>
      <c r="J221" s="185"/>
      <c r="K221" s="185"/>
      <c r="L221" s="185"/>
      <c r="M221" s="185"/>
      <c r="N221" s="182"/>
      <c r="O221" s="182"/>
      <c r="P221" s="182"/>
      <c r="Q221" s="182"/>
      <c r="R221" s="182"/>
      <c r="S221" s="182"/>
      <c r="T221" s="182"/>
      <c r="U221" s="182"/>
      <c r="V221" s="182"/>
      <c r="W221" s="182"/>
      <c r="X221" s="182"/>
      <c r="Y221" s="182"/>
      <c r="Z221" s="182"/>
      <c r="AA221" s="182"/>
      <c r="AB221" s="182"/>
      <c r="AC221" s="182"/>
      <c r="AD221" s="182"/>
      <c r="AE221" s="182"/>
      <c r="AF221" s="182"/>
      <c r="AG221" s="182"/>
      <c r="AH221" s="182"/>
      <c r="AI221" s="182"/>
      <c r="AJ221" s="182"/>
      <c r="AK221" s="182"/>
      <c r="AL221" s="182"/>
      <c r="AM221" s="182"/>
      <c r="AN221" s="182"/>
      <c r="AO221" s="182"/>
      <c r="AP221" s="186"/>
      <c r="AQ221" s="186"/>
      <c r="AR221" s="186"/>
      <c r="AS221" s="186"/>
      <c r="AT221" s="186"/>
      <c r="AU221" s="186"/>
      <c r="AV221" s="186"/>
      <c r="AW221" s="186"/>
      <c r="AX221" s="186"/>
      <c r="AY221" s="186"/>
      <c r="AZ221" s="182"/>
      <c r="BA221" s="182"/>
      <c r="BB221" s="182"/>
      <c r="BC221" s="182"/>
      <c r="BD221" s="182"/>
      <c r="BE221" s="182"/>
      <c r="BF221" s="182"/>
      <c r="BG221" s="182"/>
      <c r="BH221" s="182"/>
      <c r="BI221" s="182"/>
    </row>
    <row r="222" spans="2:61" ht="15.75" customHeight="1" thickTop="1" thickBot="1">
      <c r="B222" s="183" t="s">
        <v>72</v>
      </c>
      <c r="C222" s="183"/>
      <c r="D222" s="183"/>
      <c r="E222" s="183"/>
      <c r="F222" s="183"/>
      <c r="G222" s="183"/>
      <c r="H222" s="183"/>
      <c r="I222" s="183"/>
      <c r="J222" s="183"/>
      <c r="K222" s="183"/>
      <c r="L222" s="183"/>
      <c r="M222" s="183"/>
      <c r="N222" s="183"/>
      <c r="O222" s="183"/>
      <c r="P222" s="183"/>
      <c r="Q222" s="183"/>
      <c r="R222" s="183"/>
      <c r="S222" s="183"/>
      <c r="T222" s="183"/>
      <c r="U222" s="183"/>
      <c r="V222" s="183"/>
      <c r="W222" s="183"/>
      <c r="X222" s="183"/>
      <c r="Y222" s="183"/>
      <c r="Z222" s="183"/>
      <c r="AA222" s="183"/>
      <c r="AB222" s="183"/>
      <c r="AC222" s="183"/>
      <c r="AD222" s="183"/>
      <c r="AE222" s="183"/>
      <c r="AF222" s="183"/>
      <c r="AG222" s="183"/>
      <c r="AH222" s="183"/>
      <c r="AI222" s="183"/>
      <c r="AJ222" s="183"/>
      <c r="AK222" s="183"/>
      <c r="AL222" s="183"/>
      <c r="AM222" s="183"/>
      <c r="AN222" s="183"/>
      <c r="AO222" s="183"/>
      <c r="AP222" s="183"/>
      <c r="AQ222" s="183"/>
      <c r="AR222" s="183"/>
      <c r="AS222" s="183"/>
      <c r="AT222" s="183"/>
      <c r="AU222" s="183"/>
      <c r="AV222" s="183"/>
      <c r="AW222" s="183"/>
      <c r="AX222" s="183"/>
      <c r="AY222" s="183"/>
      <c r="AZ222" s="183"/>
      <c r="BA222" s="183"/>
      <c r="BB222" s="183"/>
      <c r="BC222" s="183"/>
      <c r="BD222" s="183"/>
      <c r="BE222" s="183"/>
      <c r="BF222" s="183"/>
      <c r="BG222" s="183"/>
      <c r="BH222" s="183"/>
      <c r="BI222" s="183"/>
    </row>
    <row r="223" spans="2:61" ht="15" customHeight="1" thickTop="1" thickBot="1">
      <c r="B223" s="183"/>
      <c r="C223" s="183"/>
      <c r="D223" s="183"/>
      <c r="E223" s="183"/>
      <c r="F223" s="183"/>
      <c r="G223" s="183"/>
      <c r="H223" s="183"/>
      <c r="I223" s="183"/>
      <c r="J223" s="183"/>
      <c r="K223" s="183"/>
      <c r="L223" s="183"/>
      <c r="M223" s="183"/>
      <c r="N223" s="183"/>
      <c r="O223" s="183"/>
      <c r="P223" s="183"/>
      <c r="Q223" s="183"/>
      <c r="R223" s="183"/>
      <c r="S223" s="183"/>
      <c r="T223" s="183"/>
      <c r="U223" s="183"/>
      <c r="V223" s="183"/>
      <c r="W223" s="183"/>
      <c r="X223" s="183"/>
      <c r="Y223" s="183"/>
      <c r="Z223" s="183"/>
      <c r="AA223" s="183"/>
      <c r="AB223" s="183"/>
      <c r="AC223" s="183"/>
      <c r="AD223" s="183"/>
      <c r="AE223" s="183"/>
      <c r="AF223" s="183"/>
      <c r="AG223" s="183"/>
      <c r="AH223" s="183"/>
      <c r="AI223" s="183"/>
      <c r="AJ223" s="183"/>
      <c r="AK223" s="183"/>
      <c r="AL223" s="183"/>
      <c r="AM223" s="183"/>
      <c r="AN223" s="183"/>
      <c r="AO223" s="183"/>
      <c r="AP223" s="183"/>
      <c r="AQ223" s="183"/>
      <c r="AR223" s="183"/>
      <c r="AS223" s="183"/>
      <c r="AT223" s="183"/>
      <c r="AU223" s="183"/>
      <c r="AV223" s="183"/>
      <c r="AW223" s="183"/>
      <c r="AX223" s="183"/>
      <c r="AY223" s="183"/>
      <c r="AZ223" s="183"/>
      <c r="BA223" s="183"/>
      <c r="BB223" s="183"/>
      <c r="BC223" s="183"/>
      <c r="BD223" s="183"/>
      <c r="BE223" s="183"/>
      <c r="BF223" s="183"/>
      <c r="BG223" s="183"/>
      <c r="BH223" s="183"/>
      <c r="BI223" s="183"/>
    </row>
    <row r="224" spans="2:61" ht="15" customHeight="1" thickTop="1" thickBot="1">
      <c r="B224" s="183"/>
      <c r="C224" s="183"/>
      <c r="D224" s="183"/>
      <c r="E224" s="183"/>
      <c r="F224" s="183"/>
      <c r="G224" s="183"/>
      <c r="H224" s="183"/>
      <c r="I224" s="183"/>
      <c r="J224" s="183"/>
      <c r="K224" s="183"/>
      <c r="L224" s="183"/>
      <c r="M224" s="183"/>
      <c r="N224" s="183"/>
      <c r="O224" s="183"/>
      <c r="P224" s="183"/>
      <c r="Q224" s="183"/>
      <c r="R224" s="183"/>
      <c r="S224" s="183"/>
      <c r="T224" s="183"/>
      <c r="U224" s="183"/>
      <c r="V224" s="183"/>
      <c r="W224" s="183"/>
      <c r="X224" s="183"/>
      <c r="Y224" s="183"/>
      <c r="Z224" s="183"/>
      <c r="AA224" s="183"/>
      <c r="AB224" s="183"/>
      <c r="AC224" s="183"/>
      <c r="AD224" s="183"/>
      <c r="AE224" s="183"/>
      <c r="AF224" s="183"/>
      <c r="AG224" s="183"/>
      <c r="AH224" s="183"/>
      <c r="AI224" s="183"/>
      <c r="AJ224" s="183"/>
      <c r="AK224" s="183"/>
      <c r="AL224" s="183"/>
      <c r="AM224" s="183"/>
      <c r="AN224" s="183"/>
      <c r="AO224" s="183"/>
      <c r="AP224" s="183"/>
      <c r="AQ224" s="183"/>
      <c r="AR224" s="183"/>
      <c r="AS224" s="183"/>
      <c r="AT224" s="183"/>
      <c r="AU224" s="183"/>
      <c r="AV224" s="183"/>
      <c r="AW224" s="183"/>
      <c r="AX224" s="183"/>
      <c r="AY224" s="183"/>
      <c r="AZ224" s="183"/>
      <c r="BA224" s="183"/>
      <c r="BB224" s="183"/>
      <c r="BC224" s="183"/>
      <c r="BD224" s="183"/>
      <c r="BE224" s="183"/>
      <c r="BF224" s="183"/>
      <c r="BG224" s="183"/>
      <c r="BH224" s="183"/>
      <c r="BI224" s="183"/>
    </row>
    <row r="225" spans="1:63" ht="15.75" customHeight="1" thickTop="1" thickBot="1">
      <c r="B225" s="183"/>
      <c r="C225" s="183"/>
      <c r="D225" s="183"/>
      <c r="E225" s="183"/>
      <c r="F225" s="183"/>
      <c r="G225" s="183"/>
      <c r="H225" s="183"/>
      <c r="I225" s="183"/>
      <c r="J225" s="183"/>
      <c r="K225" s="183"/>
      <c r="L225" s="183"/>
      <c r="M225" s="183"/>
      <c r="N225" s="183"/>
      <c r="O225" s="183"/>
      <c r="P225" s="183"/>
      <c r="Q225" s="183"/>
      <c r="R225" s="183"/>
      <c r="S225" s="183"/>
      <c r="T225" s="183"/>
      <c r="U225" s="183"/>
      <c r="V225" s="183"/>
      <c r="W225" s="183"/>
      <c r="X225" s="183"/>
      <c r="Y225" s="183"/>
      <c r="Z225" s="183"/>
      <c r="AA225" s="183"/>
      <c r="AB225" s="183"/>
      <c r="AC225" s="183"/>
      <c r="AD225" s="183"/>
      <c r="AE225" s="183"/>
      <c r="AF225" s="183"/>
      <c r="AG225" s="183"/>
      <c r="AH225" s="183"/>
      <c r="AI225" s="183"/>
      <c r="AJ225" s="183"/>
      <c r="AK225" s="183"/>
      <c r="AL225" s="183"/>
      <c r="AM225" s="183"/>
      <c r="AN225" s="183"/>
      <c r="AO225" s="183"/>
      <c r="AP225" s="183"/>
      <c r="AQ225" s="183"/>
      <c r="AR225" s="183"/>
      <c r="AS225" s="183"/>
      <c r="AT225" s="183"/>
      <c r="AU225" s="183"/>
      <c r="AV225" s="183"/>
      <c r="AW225" s="183"/>
      <c r="AX225" s="183"/>
      <c r="AY225" s="183"/>
      <c r="AZ225" s="183"/>
      <c r="BA225" s="183"/>
      <c r="BB225" s="183"/>
      <c r="BC225" s="183"/>
      <c r="BD225" s="183"/>
      <c r="BE225" s="183"/>
      <c r="BF225" s="183"/>
      <c r="BG225" s="183"/>
      <c r="BH225" s="183"/>
      <c r="BI225" s="183"/>
    </row>
    <row r="226" spans="1:63" ht="15.75" customHeight="1" thickTop="1" thickBot="1">
      <c r="B226" s="146"/>
      <c r="C226" s="146"/>
      <c r="D226" s="146"/>
      <c r="E226" s="146"/>
      <c r="F226" s="146"/>
      <c r="G226" s="146"/>
      <c r="H226" s="146"/>
      <c r="I226" s="146"/>
      <c r="J226" s="146"/>
      <c r="K226" s="146"/>
      <c r="L226" s="146"/>
      <c r="M226" s="146"/>
      <c r="N226" s="146"/>
      <c r="O226" s="146"/>
      <c r="P226" s="146"/>
      <c r="Q226" s="146"/>
      <c r="R226" s="146"/>
      <c r="S226" s="146"/>
      <c r="T226" s="146"/>
      <c r="U226" s="146"/>
      <c r="V226" s="146"/>
      <c r="W226" s="146"/>
      <c r="X226" s="146"/>
      <c r="Y226" s="146"/>
      <c r="Z226" s="146"/>
      <c r="AA226" s="146"/>
      <c r="AB226" s="146"/>
      <c r="AC226" s="146"/>
      <c r="AD226" s="146"/>
      <c r="AE226" s="146"/>
      <c r="AF226" s="146"/>
      <c r="AG226" s="146"/>
      <c r="AH226" s="146"/>
      <c r="AI226" s="146"/>
      <c r="AJ226" s="146"/>
      <c r="AK226" s="146"/>
      <c r="AL226" s="146"/>
      <c r="AM226" s="146"/>
      <c r="AN226" s="146"/>
      <c r="AO226" s="146"/>
      <c r="AP226" s="146"/>
      <c r="AQ226" s="146"/>
      <c r="AR226" s="146"/>
      <c r="AS226" s="146"/>
      <c r="AT226" s="146"/>
      <c r="AU226" s="146"/>
      <c r="AV226" s="146"/>
      <c r="AW226" s="146"/>
      <c r="AX226" s="146"/>
      <c r="AY226" s="146"/>
      <c r="AZ226" s="146"/>
      <c r="BA226" s="146"/>
      <c r="BB226" s="146"/>
      <c r="BC226" s="146"/>
      <c r="BD226" s="146"/>
      <c r="BE226" s="146"/>
      <c r="BF226" s="146"/>
      <c r="BG226" s="146"/>
      <c r="BH226" s="146"/>
      <c r="BI226" s="146"/>
    </row>
    <row r="227" spans="1:63" ht="15" customHeight="1" thickTop="1" thickBot="1">
      <c r="B227" s="146"/>
      <c r="C227" s="146"/>
      <c r="D227" s="146"/>
      <c r="E227" s="146"/>
      <c r="F227" s="146"/>
      <c r="G227" s="146"/>
      <c r="H227" s="146"/>
      <c r="I227" s="146"/>
      <c r="J227" s="146"/>
      <c r="K227" s="146"/>
      <c r="L227" s="146"/>
      <c r="M227" s="146"/>
      <c r="N227" s="146"/>
      <c r="O227" s="146"/>
      <c r="P227" s="146"/>
      <c r="Q227" s="146"/>
      <c r="R227" s="146"/>
      <c r="S227" s="146"/>
      <c r="T227" s="146"/>
      <c r="U227" s="146"/>
      <c r="V227" s="146"/>
      <c r="W227" s="146"/>
      <c r="X227" s="146"/>
      <c r="Y227" s="146"/>
      <c r="Z227" s="146"/>
      <c r="AA227" s="146"/>
      <c r="AB227" s="146"/>
      <c r="AC227" s="146"/>
      <c r="AD227" s="146"/>
      <c r="AE227" s="146"/>
      <c r="AF227" s="146"/>
      <c r="AG227" s="146"/>
      <c r="AH227" s="146"/>
      <c r="AI227" s="146"/>
      <c r="AJ227" s="146"/>
      <c r="AK227" s="146"/>
      <c r="AL227" s="146"/>
      <c r="AM227" s="146"/>
      <c r="AN227" s="146"/>
      <c r="AO227" s="146"/>
      <c r="AP227" s="146"/>
      <c r="AQ227" s="146"/>
      <c r="AR227" s="146"/>
      <c r="AS227" s="146"/>
      <c r="AT227" s="146"/>
      <c r="AU227" s="146"/>
      <c r="AV227" s="146"/>
      <c r="AW227" s="146"/>
      <c r="AX227" s="146"/>
      <c r="AY227" s="146"/>
      <c r="AZ227" s="146"/>
      <c r="BA227" s="146"/>
      <c r="BB227" s="146"/>
      <c r="BC227" s="146"/>
      <c r="BD227" s="146"/>
      <c r="BE227" s="146"/>
      <c r="BF227" s="146"/>
      <c r="BG227" s="146"/>
      <c r="BH227" s="146"/>
      <c r="BI227" s="146"/>
    </row>
    <row r="228" spans="1:63" ht="15" customHeight="1" thickTop="1" thickBot="1">
      <c r="B228" s="124" t="s">
        <v>73</v>
      </c>
      <c r="C228" s="124"/>
      <c r="D228" s="124"/>
      <c r="E228" s="124"/>
      <c r="F228" s="124"/>
      <c r="G228" s="124"/>
      <c r="H228" s="184" t="s">
        <v>74</v>
      </c>
      <c r="I228" s="184"/>
      <c r="J228" s="184"/>
      <c r="K228" s="184"/>
      <c r="L228" s="184"/>
      <c r="M228" s="184"/>
      <c r="N228" s="124" t="s">
        <v>75</v>
      </c>
      <c r="O228" s="124"/>
      <c r="P228" s="124"/>
      <c r="Q228" s="124"/>
      <c r="R228" s="124"/>
      <c r="S228" s="124"/>
      <c r="T228" s="124" t="s">
        <v>76</v>
      </c>
      <c r="U228" s="124"/>
      <c r="V228" s="124"/>
      <c r="W228" s="124"/>
      <c r="X228" s="124"/>
      <c r="Y228" s="124"/>
      <c r="Z228" s="124"/>
      <c r="AA228" s="124"/>
      <c r="AB228" s="124"/>
      <c r="AC228" s="124"/>
      <c r="AD228" s="124" t="s">
        <v>77</v>
      </c>
      <c r="AE228" s="124"/>
      <c r="AF228" s="124"/>
      <c r="AG228" s="124"/>
      <c r="AH228" s="124"/>
      <c r="AI228" s="124"/>
      <c r="AJ228" s="124" t="s">
        <v>160</v>
      </c>
      <c r="AK228" s="124"/>
      <c r="AL228" s="124"/>
      <c r="AM228" s="124"/>
      <c r="AN228" s="124"/>
      <c r="AO228" s="124"/>
      <c r="AP228" s="124" t="s">
        <v>78</v>
      </c>
      <c r="AQ228" s="124"/>
      <c r="AR228" s="124"/>
      <c r="AS228" s="124"/>
      <c r="AT228" s="124"/>
      <c r="AU228" s="124"/>
      <c r="AV228" s="124" t="s">
        <v>79</v>
      </c>
      <c r="AW228" s="124"/>
      <c r="AX228" s="124"/>
      <c r="AY228" s="124"/>
      <c r="AZ228" s="124"/>
      <c r="BA228" s="124"/>
      <c r="BB228" s="125" t="s">
        <v>80</v>
      </c>
      <c r="BC228" s="125"/>
      <c r="BD228" s="125"/>
      <c r="BE228" s="125"/>
      <c r="BF228" s="125"/>
      <c r="BG228" s="125"/>
      <c r="BH228" s="125"/>
      <c r="BI228" s="125"/>
    </row>
    <row r="229" spans="1:63" ht="15" customHeight="1" thickTop="1" thickBot="1">
      <c r="B229" s="124"/>
      <c r="C229" s="124"/>
      <c r="D229" s="124"/>
      <c r="E229" s="124"/>
      <c r="F229" s="124"/>
      <c r="G229" s="124"/>
      <c r="H229" s="184"/>
      <c r="I229" s="184"/>
      <c r="J229" s="184"/>
      <c r="K229" s="184"/>
      <c r="L229" s="184"/>
      <c r="M229" s="184"/>
      <c r="N229" s="124"/>
      <c r="O229" s="124"/>
      <c r="P229" s="124"/>
      <c r="Q229" s="124"/>
      <c r="R229" s="124"/>
      <c r="S229" s="124"/>
      <c r="T229" s="124"/>
      <c r="U229" s="124"/>
      <c r="V229" s="124"/>
      <c r="W229" s="124"/>
      <c r="X229" s="124"/>
      <c r="Y229" s="124"/>
      <c r="Z229" s="124"/>
      <c r="AA229" s="124"/>
      <c r="AB229" s="124"/>
      <c r="AC229" s="124"/>
      <c r="AD229" s="124"/>
      <c r="AE229" s="124"/>
      <c r="AF229" s="124"/>
      <c r="AG229" s="124"/>
      <c r="AH229" s="124"/>
      <c r="AI229" s="124"/>
      <c r="AJ229" s="124"/>
      <c r="AK229" s="124"/>
      <c r="AL229" s="124"/>
      <c r="AM229" s="124"/>
      <c r="AN229" s="124"/>
      <c r="AO229" s="124"/>
      <c r="AP229" s="124"/>
      <c r="AQ229" s="124"/>
      <c r="AR229" s="124"/>
      <c r="AS229" s="124"/>
      <c r="AT229" s="124"/>
      <c r="AU229" s="124"/>
      <c r="AV229" s="124"/>
      <c r="AW229" s="124"/>
      <c r="AX229" s="124"/>
      <c r="AY229" s="124"/>
      <c r="AZ229" s="124"/>
      <c r="BA229" s="124"/>
      <c r="BB229" s="125"/>
      <c r="BC229" s="125"/>
      <c r="BD229" s="125"/>
      <c r="BE229" s="125"/>
      <c r="BF229" s="125"/>
      <c r="BG229" s="125"/>
      <c r="BH229" s="125"/>
      <c r="BI229" s="125"/>
    </row>
    <row r="230" spans="1:63" ht="15" customHeight="1" thickTop="1" thickBot="1">
      <c r="B230" s="124"/>
      <c r="C230" s="124"/>
      <c r="D230" s="124"/>
      <c r="E230" s="124"/>
      <c r="F230" s="124"/>
      <c r="G230" s="124"/>
      <c r="H230" s="184"/>
      <c r="I230" s="184"/>
      <c r="J230" s="184"/>
      <c r="K230" s="184"/>
      <c r="L230" s="184"/>
      <c r="M230" s="184"/>
      <c r="N230" s="124"/>
      <c r="O230" s="124"/>
      <c r="P230" s="124"/>
      <c r="Q230" s="124"/>
      <c r="R230" s="124"/>
      <c r="S230" s="124"/>
      <c r="T230" s="124"/>
      <c r="U230" s="124"/>
      <c r="V230" s="124"/>
      <c r="W230" s="124"/>
      <c r="X230" s="124"/>
      <c r="Y230" s="124"/>
      <c r="Z230" s="124"/>
      <c r="AA230" s="124"/>
      <c r="AB230" s="124"/>
      <c r="AC230" s="124"/>
      <c r="AD230" s="124"/>
      <c r="AE230" s="124"/>
      <c r="AF230" s="124"/>
      <c r="AG230" s="124"/>
      <c r="AH230" s="124"/>
      <c r="AI230" s="124"/>
      <c r="AJ230" s="124"/>
      <c r="AK230" s="124"/>
      <c r="AL230" s="124"/>
      <c r="AM230" s="124"/>
      <c r="AN230" s="124"/>
      <c r="AO230" s="124"/>
      <c r="AP230" s="124"/>
      <c r="AQ230" s="124"/>
      <c r="AR230" s="124"/>
      <c r="AS230" s="124"/>
      <c r="AT230" s="124"/>
      <c r="AU230" s="124"/>
      <c r="AV230" s="124"/>
      <c r="AW230" s="124"/>
      <c r="AX230" s="124"/>
      <c r="AY230" s="124"/>
      <c r="AZ230" s="124"/>
      <c r="BA230" s="124"/>
      <c r="BB230" s="125"/>
      <c r="BC230" s="125"/>
      <c r="BD230" s="125"/>
      <c r="BE230" s="125"/>
      <c r="BF230" s="125"/>
      <c r="BG230" s="125"/>
      <c r="BH230" s="125"/>
      <c r="BI230" s="125"/>
    </row>
    <row r="231" spans="1:63" ht="15" customHeight="1" thickTop="1" thickBot="1">
      <c r="B231" s="174" t="s">
        <v>129</v>
      </c>
      <c r="C231" s="174"/>
      <c r="D231" s="174"/>
      <c r="E231" s="174"/>
      <c r="F231" s="174"/>
      <c r="G231" s="174"/>
      <c r="H231" s="174" t="str">
        <f>B231</f>
        <v>-</v>
      </c>
      <c r="I231" s="170"/>
      <c r="J231" s="170"/>
      <c r="K231" s="170"/>
      <c r="L231" s="170"/>
      <c r="M231" s="170"/>
      <c r="N231" s="174" t="s">
        <v>129</v>
      </c>
      <c r="O231" s="174"/>
      <c r="P231" s="174"/>
      <c r="Q231" s="174"/>
      <c r="R231" s="174"/>
      <c r="S231" s="174"/>
      <c r="T231" s="181" t="s">
        <v>129</v>
      </c>
      <c r="U231" s="181"/>
      <c r="V231" s="181"/>
      <c r="W231" s="181"/>
      <c r="X231" s="181"/>
      <c r="Y231" s="181"/>
      <c r="Z231" s="181"/>
      <c r="AA231" s="181"/>
      <c r="AB231" s="181"/>
      <c r="AC231" s="181"/>
      <c r="AD231" s="170" t="s">
        <v>129</v>
      </c>
      <c r="AE231" s="170"/>
      <c r="AF231" s="170"/>
      <c r="AG231" s="170"/>
      <c r="AH231" s="170"/>
      <c r="AI231" s="170"/>
      <c r="AJ231" s="181" t="s">
        <v>129</v>
      </c>
      <c r="AK231" s="181"/>
      <c r="AL231" s="181"/>
      <c r="AM231" s="181"/>
      <c r="AN231" s="181"/>
      <c r="AO231" s="181"/>
      <c r="AP231" s="170" t="s">
        <v>129</v>
      </c>
      <c r="AQ231" s="170"/>
      <c r="AR231" s="170"/>
      <c r="AS231" s="170"/>
      <c r="AT231" s="170"/>
      <c r="AU231" s="170"/>
      <c r="AV231" s="170" t="s">
        <v>129</v>
      </c>
      <c r="AW231" s="170"/>
      <c r="AX231" s="170"/>
      <c r="AY231" s="170"/>
      <c r="AZ231" s="170"/>
      <c r="BA231" s="170"/>
      <c r="BB231" s="170" t="s">
        <v>129</v>
      </c>
      <c r="BC231" s="170"/>
      <c r="BD231" s="170"/>
      <c r="BE231" s="170"/>
      <c r="BF231" s="170"/>
      <c r="BG231" s="170"/>
      <c r="BH231" s="170"/>
      <c r="BI231" s="170"/>
    </row>
    <row r="232" spans="1:63" ht="15" customHeight="1" thickTop="1" thickBot="1">
      <c r="B232" s="174"/>
      <c r="C232" s="174"/>
      <c r="D232" s="174"/>
      <c r="E232" s="174"/>
      <c r="F232" s="174"/>
      <c r="G232" s="174"/>
      <c r="H232" s="170"/>
      <c r="I232" s="170"/>
      <c r="J232" s="170"/>
      <c r="K232" s="170"/>
      <c r="L232" s="170"/>
      <c r="M232" s="170"/>
      <c r="N232" s="174"/>
      <c r="O232" s="174"/>
      <c r="P232" s="174"/>
      <c r="Q232" s="174"/>
      <c r="R232" s="174"/>
      <c r="S232" s="174"/>
      <c r="T232" s="181"/>
      <c r="U232" s="181"/>
      <c r="V232" s="181"/>
      <c r="W232" s="181"/>
      <c r="X232" s="181"/>
      <c r="Y232" s="181"/>
      <c r="Z232" s="181"/>
      <c r="AA232" s="181"/>
      <c r="AB232" s="181"/>
      <c r="AC232" s="181"/>
      <c r="AD232" s="170"/>
      <c r="AE232" s="170"/>
      <c r="AF232" s="170"/>
      <c r="AG232" s="170"/>
      <c r="AH232" s="170"/>
      <c r="AI232" s="170"/>
      <c r="AJ232" s="181"/>
      <c r="AK232" s="181"/>
      <c r="AL232" s="181"/>
      <c r="AM232" s="181"/>
      <c r="AN232" s="181"/>
      <c r="AO232" s="181"/>
      <c r="AP232" s="170"/>
      <c r="AQ232" s="170"/>
      <c r="AR232" s="170"/>
      <c r="AS232" s="170"/>
      <c r="AT232" s="170"/>
      <c r="AU232" s="170"/>
      <c r="AV232" s="170"/>
      <c r="AW232" s="170"/>
      <c r="AX232" s="170"/>
      <c r="AY232" s="170"/>
      <c r="AZ232" s="170"/>
      <c r="BA232" s="170"/>
      <c r="BB232" s="170"/>
      <c r="BC232" s="170"/>
      <c r="BD232" s="170"/>
      <c r="BE232" s="170"/>
      <c r="BF232" s="170"/>
      <c r="BG232" s="170"/>
      <c r="BH232" s="170"/>
      <c r="BI232" s="170"/>
    </row>
    <row r="233" spans="1:63" ht="15.75" customHeight="1" thickTop="1" thickBot="1">
      <c r="B233" s="174"/>
      <c r="C233" s="174"/>
      <c r="D233" s="174"/>
      <c r="E233" s="174"/>
      <c r="F233" s="174"/>
      <c r="G233" s="174"/>
      <c r="H233" s="170"/>
      <c r="I233" s="170"/>
      <c r="J233" s="170"/>
      <c r="K233" s="170"/>
      <c r="L233" s="170"/>
      <c r="M233" s="170"/>
      <c r="N233" s="174"/>
      <c r="O233" s="174"/>
      <c r="P233" s="174"/>
      <c r="Q233" s="174"/>
      <c r="R233" s="174"/>
      <c r="S233" s="174"/>
      <c r="T233" s="181"/>
      <c r="U233" s="181"/>
      <c r="V233" s="181"/>
      <c r="W233" s="181"/>
      <c r="X233" s="181"/>
      <c r="Y233" s="181"/>
      <c r="Z233" s="181"/>
      <c r="AA233" s="181"/>
      <c r="AB233" s="181"/>
      <c r="AC233" s="181"/>
      <c r="AD233" s="170"/>
      <c r="AE233" s="170"/>
      <c r="AF233" s="170"/>
      <c r="AG233" s="170"/>
      <c r="AH233" s="170"/>
      <c r="AI233" s="170"/>
      <c r="AJ233" s="181"/>
      <c r="AK233" s="181"/>
      <c r="AL233" s="181"/>
      <c r="AM233" s="181"/>
      <c r="AN233" s="181"/>
      <c r="AO233" s="181"/>
      <c r="AP233" s="170"/>
      <c r="AQ233" s="170"/>
      <c r="AR233" s="170"/>
      <c r="AS233" s="170"/>
      <c r="AT233" s="170"/>
      <c r="AU233" s="170"/>
      <c r="AV233" s="170"/>
      <c r="AW233" s="170"/>
      <c r="AX233" s="170"/>
      <c r="AY233" s="170"/>
      <c r="AZ233" s="170"/>
      <c r="BA233" s="170"/>
      <c r="BB233" s="170"/>
      <c r="BC233" s="170"/>
      <c r="BD233" s="170"/>
      <c r="BE233" s="170"/>
      <c r="BF233" s="170"/>
      <c r="BG233" s="170"/>
      <c r="BH233" s="170"/>
      <c r="BI233" s="170"/>
      <c r="BJ233" s="3"/>
      <c r="BK233" s="3"/>
    </row>
    <row r="234" spans="1:63" ht="15.75" customHeight="1" thickTop="1" thickBot="1">
      <c r="A234" s="3"/>
      <c r="B234" s="179"/>
      <c r="C234" s="179"/>
      <c r="D234" s="179"/>
      <c r="E234" s="179"/>
      <c r="F234" s="179"/>
      <c r="G234" s="179"/>
      <c r="H234" s="179"/>
      <c r="I234" s="179"/>
      <c r="J234" s="179"/>
      <c r="K234" s="179"/>
      <c r="L234" s="179"/>
      <c r="M234" s="179"/>
      <c r="N234" s="179"/>
      <c r="O234" s="179"/>
      <c r="P234" s="179"/>
      <c r="Q234" s="179"/>
      <c r="R234" s="179"/>
      <c r="S234" s="179"/>
      <c r="T234" s="179"/>
      <c r="U234" s="179"/>
      <c r="V234" s="179"/>
      <c r="W234" s="179"/>
      <c r="X234" s="179"/>
      <c r="Y234" s="179"/>
      <c r="Z234" s="179"/>
      <c r="AA234" s="179"/>
      <c r="AB234" s="179"/>
      <c r="AC234" s="179"/>
      <c r="AD234" s="179"/>
      <c r="AE234" s="179"/>
      <c r="AF234" s="179"/>
      <c r="AG234" s="179"/>
      <c r="AH234" s="179"/>
      <c r="AI234" s="179"/>
      <c r="AJ234" s="179"/>
      <c r="AK234" s="179"/>
      <c r="AL234" s="179"/>
      <c r="AM234" s="179"/>
      <c r="AN234" s="179"/>
      <c r="AO234" s="179"/>
      <c r="AP234" s="179"/>
      <c r="AQ234" s="179"/>
      <c r="AR234" s="179"/>
      <c r="AS234" s="179"/>
      <c r="AT234" s="179"/>
      <c r="AU234" s="179"/>
      <c r="AV234" s="179"/>
      <c r="AW234" s="179"/>
      <c r="AX234" s="179"/>
      <c r="AY234" s="179"/>
      <c r="AZ234" s="179"/>
      <c r="BA234" s="179"/>
      <c r="BB234" s="179"/>
      <c r="BC234" s="179"/>
      <c r="BD234" s="179"/>
      <c r="BE234" s="179"/>
      <c r="BF234" s="179"/>
      <c r="BG234" s="179"/>
      <c r="BH234" s="179"/>
      <c r="BI234" s="179"/>
      <c r="BJ234" s="3"/>
      <c r="BK234" s="3"/>
    </row>
    <row r="235" spans="1:63" ht="15" customHeight="1" thickTop="1" thickBot="1">
      <c r="A235" s="3"/>
      <c r="B235" s="179"/>
      <c r="C235" s="179"/>
      <c r="D235" s="179"/>
      <c r="E235" s="179"/>
      <c r="F235" s="179"/>
      <c r="G235" s="179"/>
      <c r="H235" s="179"/>
      <c r="I235" s="179"/>
      <c r="J235" s="179"/>
      <c r="K235" s="179"/>
      <c r="L235" s="179"/>
      <c r="M235" s="179"/>
      <c r="N235" s="179"/>
      <c r="O235" s="179"/>
      <c r="P235" s="179"/>
      <c r="Q235" s="179"/>
      <c r="R235" s="179"/>
      <c r="S235" s="179"/>
      <c r="T235" s="179"/>
      <c r="U235" s="179"/>
      <c r="V235" s="179"/>
      <c r="W235" s="179"/>
      <c r="X235" s="179"/>
      <c r="Y235" s="179"/>
      <c r="Z235" s="179"/>
      <c r="AA235" s="179"/>
      <c r="AB235" s="179"/>
      <c r="AC235" s="179"/>
      <c r="AD235" s="179"/>
      <c r="AE235" s="179"/>
      <c r="AF235" s="179"/>
      <c r="AG235" s="179"/>
      <c r="AH235" s="179"/>
      <c r="AI235" s="179"/>
      <c r="AJ235" s="179"/>
      <c r="AK235" s="179"/>
      <c r="AL235" s="179"/>
      <c r="AM235" s="179"/>
      <c r="AN235" s="179"/>
      <c r="AO235" s="179"/>
      <c r="AP235" s="179"/>
      <c r="AQ235" s="179"/>
      <c r="AR235" s="179"/>
      <c r="AS235" s="179"/>
      <c r="AT235" s="179"/>
      <c r="AU235" s="179"/>
      <c r="AV235" s="179"/>
      <c r="AW235" s="179"/>
      <c r="AX235" s="179"/>
      <c r="AY235" s="179"/>
      <c r="AZ235" s="179"/>
      <c r="BA235" s="179"/>
      <c r="BB235" s="179"/>
      <c r="BC235" s="179"/>
      <c r="BD235" s="179"/>
      <c r="BE235" s="179"/>
      <c r="BF235" s="179"/>
      <c r="BG235" s="179"/>
      <c r="BH235" s="179"/>
      <c r="BI235" s="179"/>
      <c r="BJ235" s="3"/>
      <c r="BK235" s="3"/>
    </row>
    <row r="236" spans="1:63" ht="15" customHeight="1" thickTop="1" thickBot="1">
      <c r="A236" s="3"/>
      <c r="B236" s="157" t="s">
        <v>81</v>
      </c>
      <c r="C236" s="158"/>
      <c r="D236" s="158"/>
      <c r="E236" s="158"/>
      <c r="F236" s="158"/>
      <c r="G236" s="158"/>
      <c r="H236" s="158"/>
      <c r="I236" s="158"/>
      <c r="J236" s="158"/>
      <c r="K236" s="158"/>
      <c r="L236" s="158"/>
      <c r="M236" s="158"/>
      <c r="N236" s="158"/>
      <c r="O236" s="158"/>
      <c r="P236" s="158"/>
      <c r="Q236" s="158"/>
      <c r="R236" s="158"/>
      <c r="S236" s="158"/>
      <c r="T236" s="158"/>
      <c r="U236" s="158"/>
      <c r="V236" s="159"/>
      <c r="W236" s="180" t="s">
        <v>82</v>
      </c>
      <c r="X236" s="180"/>
      <c r="Y236" s="180"/>
      <c r="Z236" s="180"/>
      <c r="AA236" s="180"/>
      <c r="AB236" s="180"/>
      <c r="AC236" s="180"/>
      <c r="AD236" s="180"/>
      <c r="AE236" s="180"/>
      <c r="AF236" s="180"/>
      <c r="AG236" s="180"/>
      <c r="AH236" s="180"/>
      <c r="AI236" s="180"/>
      <c r="AJ236" s="180"/>
      <c r="AK236" s="180"/>
      <c r="AL236" s="180"/>
      <c r="AM236" s="180"/>
      <c r="AN236" s="180"/>
      <c r="AO236" s="180"/>
      <c r="AP236" s="180"/>
      <c r="AQ236" s="180"/>
      <c r="AR236" s="180" t="s">
        <v>83</v>
      </c>
      <c r="AS236" s="180"/>
      <c r="AT236" s="180"/>
      <c r="AU236" s="180"/>
      <c r="AV236" s="180"/>
      <c r="AW236" s="180"/>
      <c r="AX236" s="180"/>
      <c r="AY236" s="180"/>
      <c r="AZ236" s="180"/>
      <c r="BA236" s="180"/>
      <c r="BB236" s="180"/>
      <c r="BC236" s="180"/>
      <c r="BD236" s="180"/>
      <c r="BE236" s="180"/>
      <c r="BF236" s="180"/>
      <c r="BG236" s="180"/>
      <c r="BH236" s="180"/>
      <c r="BI236" s="180"/>
      <c r="BJ236" s="3"/>
      <c r="BK236" s="3"/>
    </row>
    <row r="237" spans="1:63" ht="15.75" customHeight="1" thickTop="1" thickBot="1">
      <c r="A237" s="3"/>
      <c r="B237" s="163"/>
      <c r="C237" s="164"/>
      <c r="D237" s="164"/>
      <c r="E237" s="164"/>
      <c r="F237" s="164"/>
      <c r="G237" s="164"/>
      <c r="H237" s="164"/>
      <c r="I237" s="164"/>
      <c r="J237" s="164"/>
      <c r="K237" s="164"/>
      <c r="L237" s="164"/>
      <c r="M237" s="164"/>
      <c r="N237" s="164"/>
      <c r="O237" s="164"/>
      <c r="P237" s="164"/>
      <c r="Q237" s="164"/>
      <c r="R237" s="164"/>
      <c r="S237" s="164"/>
      <c r="T237" s="164"/>
      <c r="U237" s="164"/>
      <c r="V237" s="165"/>
      <c r="W237" s="180"/>
      <c r="X237" s="180"/>
      <c r="Y237" s="180"/>
      <c r="Z237" s="180"/>
      <c r="AA237" s="180"/>
      <c r="AB237" s="180"/>
      <c r="AC237" s="180"/>
      <c r="AD237" s="180"/>
      <c r="AE237" s="180"/>
      <c r="AF237" s="180"/>
      <c r="AG237" s="180"/>
      <c r="AH237" s="180"/>
      <c r="AI237" s="180"/>
      <c r="AJ237" s="180"/>
      <c r="AK237" s="180"/>
      <c r="AL237" s="180"/>
      <c r="AM237" s="180"/>
      <c r="AN237" s="180"/>
      <c r="AO237" s="180"/>
      <c r="AP237" s="180"/>
      <c r="AQ237" s="180"/>
      <c r="AR237" s="180"/>
      <c r="AS237" s="180"/>
      <c r="AT237" s="180"/>
      <c r="AU237" s="180"/>
      <c r="AV237" s="180"/>
      <c r="AW237" s="180"/>
      <c r="AX237" s="180"/>
      <c r="AY237" s="180"/>
      <c r="AZ237" s="180"/>
      <c r="BA237" s="180"/>
      <c r="BB237" s="180"/>
      <c r="BC237" s="180"/>
      <c r="BD237" s="180"/>
      <c r="BE237" s="180"/>
      <c r="BF237" s="180"/>
      <c r="BG237" s="180"/>
      <c r="BH237" s="180"/>
      <c r="BI237" s="180"/>
      <c r="BJ237" s="3"/>
      <c r="BK237" s="3"/>
    </row>
    <row r="238" spans="1:63" ht="16.5" customHeight="1" thickTop="1" thickBot="1">
      <c r="A238" s="3"/>
      <c r="B238" s="146"/>
      <c r="C238" s="146"/>
      <c r="D238" s="146"/>
      <c r="E238" s="146"/>
      <c r="F238" s="146"/>
      <c r="G238" s="146"/>
      <c r="H238" s="146"/>
      <c r="I238" s="146"/>
      <c r="J238" s="146"/>
      <c r="K238" s="146"/>
      <c r="L238" s="146"/>
      <c r="M238" s="146"/>
      <c r="N238" s="146"/>
      <c r="O238" s="146"/>
      <c r="P238" s="146"/>
      <c r="Q238" s="146"/>
      <c r="R238" s="146"/>
      <c r="S238" s="146"/>
      <c r="T238" s="146"/>
      <c r="U238" s="146"/>
      <c r="V238" s="146"/>
      <c r="W238" s="146"/>
      <c r="X238" s="146"/>
      <c r="Y238" s="146"/>
      <c r="Z238" s="146"/>
      <c r="AA238" s="146"/>
      <c r="AB238" s="146"/>
      <c r="AC238" s="146"/>
      <c r="AD238" s="146"/>
      <c r="AE238" s="146"/>
      <c r="AF238" s="146"/>
      <c r="AG238" s="146"/>
      <c r="AH238" s="146"/>
      <c r="AI238" s="146"/>
      <c r="AJ238" s="146"/>
      <c r="AK238" s="146"/>
      <c r="AL238" s="146"/>
      <c r="AM238" s="146"/>
      <c r="AN238" s="146"/>
      <c r="AO238" s="146"/>
      <c r="AP238" s="146"/>
      <c r="AQ238" s="146"/>
      <c r="AR238" s="146"/>
      <c r="AS238" s="146"/>
      <c r="AT238" s="146"/>
      <c r="AU238" s="146"/>
      <c r="AV238" s="146"/>
      <c r="AW238" s="146"/>
      <c r="AX238" s="146"/>
      <c r="AY238" s="146"/>
      <c r="AZ238" s="146"/>
      <c r="BA238" s="146"/>
      <c r="BB238" s="146"/>
      <c r="BC238" s="146"/>
      <c r="BD238" s="146"/>
      <c r="BE238" s="146"/>
      <c r="BF238" s="146"/>
      <c r="BG238" s="146"/>
      <c r="BH238" s="146"/>
      <c r="BI238" s="146"/>
      <c r="BJ238" s="3"/>
      <c r="BK238" s="3"/>
    </row>
    <row r="239" spans="1:63" ht="16.5" customHeight="1" thickTop="1" thickBot="1">
      <c r="A239" s="3"/>
      <c r="B239" s="146"/>
      <c r="C239" s="146"/>
      <c r="D239" s="146"/>
      <c r="E239" s="146"/>
      <c r="F239" s="146"/>
      <c r="G239" s="146"/>
      <c r="H239" s="146"/>
      <c r="I239" s="146"/>
      <c r="J239" s="146"/>
      <c r="K239" s="146"/>
      <c r="L239" s="146"/>
      <c r="M239" s="146"/>
      <c r="N239" s="146"/>
      <c r="O239" s="146"/>
      <c r="P239" s="146"/>
      <c r="Q239" s="146"/>
      <c r="R239" s="146"/>
      <c r="S239" s="146"/>
      <c r="T239" s="146"/>
      <c r="U239" s="146"/>
      <c r="V239" s="146"/>
      <c r="W239" s="146"/>
      <c r="X239" s="146"/>
      <c r="Y239" s="146"/>
      <c r="Z239" s="146"/>
      <c r="AA239" s="146"/>
      <c r="AB239" s="146"/>
      <c r="AC239" s="146"/>
      <c r="AD239" s="146"/>
      <c r="AE239" s="146"/>
      <c r="AF239" s="146"/>
      <c r="AG239" s="146"/>
      <c r="AH239" s="146"/>
      <c r="AI239" s="146"/>
      <c r="AJ239" s="146"/>
      <c r="AK239" s="146"/>
      <c r="AL239" s="146"/>
      <c r="AM239" s="146"/>
      <c r="AN239" s="146"/>
      <c r="AO239" s="146"/>
      <c r="AP239" s="146"/>
      <c r="AQ239" s="146"/>
      <c r="AR239" s="146"/>
      <c r="AS239" s="146"/>
      <c r="AT239" s="146"/>
      <c r="AU239" s="146"/>
      <c r="AV239" s="146"/>
      <c r="AW239" s="146"/>
      <c r="AX239" s="146"/>
      <c r="AY239" s="146"/>
      <c r="AZ239" s="146"/>
      <c r="BA239" s="146"/>
      <c r="BB239" s="146"/>
      <c r="BC239" s="146"/>
      <c r="BD239" s="146"/>
      <c r="BE239" s="146"/>
      <c r="BF239" s="146"/>
      <c r="BG239" s="146"/>
      <c r="BH239" s="146"/>
      <c r="BI239" s="146"/>
      <c r="BJ239" s="3"/>
      <c r="BK239" s="3"/>
    </row>
    <row r="240" spans="1:63" ht="51.75" customHeight="1" thickTop="1" thickBot="1">
      <c r="A240" s="3"/>
      <c r="B240" s="155" t="s">
        <v>84</v>
      </c>
      <c r="C240" s="155"/>
      <c r="D240" s="155"/>
      <c r="E240" s="155"/>
      <c r="F240" s="155"/>
      <c r="G240" s="155"/>
      <c r="H240" s="155" t="s">
        <v>85</v>
      </c>
      <c r="I240" s="155"/>
      <c r="J240" s="155"/>
      <c r="K240" s="155" t="s">
        <v>86</v>
      </c>
      <c r="L240" s="155"/>
      <c r="M240" s="155"/>
      <c r="N240" s="155" t="s">
        <v>86</v>
      </c>
      <c r="O240" s="155"/>
      <c r="P240" s="155"/>
      <c r="Q240" s="155" t="s">
        <v>86</v>
      </c>
      <c r="R240" s="155"/>
      <c r="S240" s="155"/>
      <c r="T240" s="155" t="s">
        <v>86</v>
      </c>
      <c r="U240" s="155"/>
      <c r="V240" s="155"/>
      <c r="W240" s="155" t="s">
        <v>84</v>
      </c>
      <c r="X240" s="155"/>
      <c r="Y240" s="155"/>
      <c r="Z240" s="155"/>
      <c r="AA240" s="155"/>
      <c r="AB240" s="155" t="s">
        <v>85</v>
      </c>
      <c r="AC240" s="155"/>
      <c r="AD240" s="155"/>
      <c r="AE240" s="156" t="s">
        <v>87</v>
      </c>
      <c r="AF240" s="156"/>
      <c r="AG240" s="156"/>
      <c r="AH240" s="156"/>
      <c r="AI240" s="156" t="s">
        <v>88</v>
      </c>
      <c r="AJ240" s="156"/>
      <c r="AK240" s="156"/>
      <c r="AL240" s="156" t="s">
        <v>185</v>
      </c>
      <c r="AM240" s="156"/>
      <c r="AN240" s="156"/>
      <c r="AO240" s="156" t="s">
        <v>186</v>
      </c>
      <c r="AP240" s="156"/>
      <c r="AQ240" s="156"/>
      <c r="AR240" s="156" t="s">
        <v>84</v>
      </c>
      <c r="AS240" s="156"/>
      <c r="AT240" s="156"/>
      <c r="AU240" s="156"/>
      <c r="AV240" s="156"/>
      <c r="AW240" s="156" t="s">
        <v>85</v>
      </c>
      <c r="AX240" s="156"/>
      <c r="AY240" s="156"/>
      <c r="AZ240" s="156" t="s">
        <v>89</v>
      </c>
      <c r="BA240" s="156"/>
      <c r="BB240" s="156"/>
      <c r="BC240" s="175" t="s">
        <v>185</v>
      </c>
      <c r="BD240" s="176"/>
      <c r="BE240" s="176"/>
      <c r="BF240" s="177"/>
      <c r="BG240" s="156" t="s">
        <v>186</v>
      </c>
      <c r="BH240" s="156"/>
      <c r="BI240" s="156"/>
      <c r="BJ240" s="3"/>
      <c r="BK240" s="3"/>
    </row>
    <row r="241" spans="1:63" ht="15" customHeight="1" thickTop="1" thickBot="1">
      <c r="A241" s="3"/>
      <c r="B241" s="87" t="s">
        <v>126</v>
      </c>
      <c r="C241" s="88"/>
      <c r="D241" s="88"/>
      <c r="E241" s="88"/>
      <c r="F241" s="88"/>
      <c r="G241" s="89"/>
      <c r="H241" s="178">
        <f>B260+E260+Q260+Z260+W260</f>
        <v>0</v>
      </c>
      <c r="I241" s="178"/>
      <c r="J241" s="178"/>
      <c r="K241" s="87" t="s">
        <v>129</v>
      </c>
      <c r="L241" s="88"/>
      <c r="M241" s="89"/>
      <c r="N241" s="87" t="s">
        <v>129</v>
      </c>
      <c r="O241" s="88"/>
      <c r="P241" s="89"/>
      <c r="Q241" s="87" t="s">
        <v>129</v>
      </c>
      <c r="R241" s="88"/>
      <c r="S241" s="89"/>
      <c r="T241" s="87" t="s">
        <v>129</v>
      </c>
      <c r="U241" s="88"/>
      <c r="V241" s="89"/>
      <c r="W241" s="124" t="s">
        <v>90</v>
      </c>
      <c r="X241" s="124"/>
      <c r="Y241" s="124"/>
      <c r="Z241" s="124"/>
      <c r="AA241" s="124"/>
      <c r="AB241" s="173">
        <f>H241</f>
        <v>0</v>
      </c>
      <c r="AC241" s="173"/>
      <c r="AD241" s="173"/>
      <c r="AE241" s="562" t="s">
        <v>214</v>
      </c>
      <c r="AF241" s="562"/>
      <c r="AG241" s="562"/>
      <c r="AH241" s="562"/>
      <c r="AI241" s="561">
        <v>2.4</v>
      </c>
      <c r="AJ241" s="561"/>
      <c r="AK241" s="561"/>
      <c r="AL241" s="145" t="str">
        <f>CONCATENATE(MAX(M75:AB77),"/",MAX(M75:AB77)-0.01)</f>
        <v>1.16/1.15</v>
      </c>
      <c r="AM241" s="170"/>
      <c r="AN241" s="170"/>
      <c r="AO241" s="561">
        <v>1.65</v>
      </c>
      <c r="AP241" s="561"/>
      <c r="AQ241" s="561"/>
      <c r="AR241" s="124" t="s">
        <v>136</v>
      </c>
      <c r="AS241" s="124"/>
      <c r="AT241" s="124"/>
      <c r="AU241" s="124"/>
      <c r="AV241" s="124"/>
      <c r="AW241" s="169" t="s">
        <v>129</v>
      </c>
      <c r="AX241" s="124"/>
      <c r="AY241" s="124"/>
      <c r="AZ241" s="172" t="s">
        <v>129</v>
      </c>
      <c r="BA241" s="172"/>
      <c r="BB241" s="172"/>
      <c r="BC241" s="171" t="s">
        <v>129</v>
      </c>
      <c r="BD241" s="171"/>
      <c r="BE241" s="171"/>
      <c r="BF241" s="171"/>
      <c r="BG241" s="172" t="s">
        <v>129</v>
      </c>
      <c r="BH241" s="172"/>
      <c r="BI241" s="172"/>
      <c r="BJ241" s="3"/>
      <c r="BK241" s="3"/>
    </row>
    <row r="242" spans="1:63" ht="15" customHeight="1" thickTop="1" thickBot="1">
      <c r="A242" s="3"/>
      <c r="B242" s="90"/>
      <c r="C242" s="91"/>
      <c r="D242" s="91"/>
      <c r="E242" s="91"/>
      <c r="F242" s="91"/>
      <c r="G242" s="92"/>
      <c r="H242" s="178"/>
      <c r="I242" s="178"/>
      <c r="J242" s="178"/>
      <c r="K242" s="90"/>
      <c r="L242" s="91"/>
      <c r="M242" s="92"/>
      <c r="N242" s="90"/>
      <c r="O242" s="91"/>
      <c r="P242" s="92"/>
      <c r="Q242" s="90"/>
      <c r="R242" s="91"/>
      <c r="S242" s="92"/>
      <c r="T242" s="90"/>
      <c r="U242" s="91"/>
      <c r="V242" s="92"/>
      <c r="W242" s="124"/>
      <c r="X242" s="124"/>
      <c r="Y242" s="124"/>
      <c r="Z242" s="124"/>
      <c r="AA242" s="124"/>
      <c r="AB242" s="173"/>
      <c r="AC242" s="173"/>
      <c r="AD242" s="173"/>
      <c r="AE242" s="562"/>
      <c r="AF242" s="562"/>
      <c r="AG242" s="562"/>
      <c r="AH242" s="562"/>
      <c r="AI242" s="561"/>
      <c r="AJ242" s="561"/>
      <c r="AK242" s="561"/>
      <c r="AL242" s="170"/>
      <c r="AM242" s="170"/>
      <c r="AN242" s="170"/>
      <c r="AO242" s="561"/>
      <c r="AP242" s="561"/>
      <c r="AQ242" s="561"/>
      <c r="AR242" s="124"/>
      <c r="AS242" s="124"/>
      <c r="AT242" s="124"/>
      <c r="AU242" s="124"/>
      <c r="AV242" s="124"/>
      <c r="AW242" s="124"/>
      <c r="AX242" s="124"/>
      <c r="AY242" s="124"/>
      <c r="AZ242" s="172"/>
      <c r="BA242" s="172"/>
      <c r="BB242" s="172"/>
      <c r="BC242" s="171"/>
      <c r="BD242" s="171"/>
      <c r="BE242" s="171"/>
      <c r="BF242" s="171"/>
      <c r="BG242" s="172"/>
      <c r="BH242" s="172"/>
      <c r="BI242" s="172"/>
      <c r="BJ242" s="3"/>
      <c r="BK242" s="3"/>
    </row>
    <row r="243" spans="1:63" ht="15" customHeight="1" thickTop="1" thickBot="1">
      <c r="A243" s="3"/>
      <c r="B243" s="90"/>
      <c r="C243" s="91"/>
      <c r="D243" s="91"/>
      <c r="E243" s="91"/>
      <c r="F243" s="91"/>
      <c r="G243" s="92"/>
      <c r="H243" s="178"/>
      <c r="I243" s="178"/>
      <c r="J243" s="178"/>
      <c r="K243" s="90"/>
      <c r="L243" s="91"/>
      <c r="M243" s="92"/>
      <c r="N243" s="90"/>
      <c r="O243" s="91"/>
      <c r="P243" s="92"/>
      <c r="Q243" s="90"/>
      <c r="R243" s="91"/>
      <c r="S243" s="92"/>
      <c r="T243" s="90"/>
      <c r="U243" s="91"/>
      <c r="V243" s="92"/>
      <c r="W243" s="124"/>
      <c r="X243" s="124"/>
      <c r="Y243" s="124"/>
      <c r="Z243" s="124"/>
      <c r="AA243" s="124"/>
      <c r="AB243" s="173"/>
      <c r="AC243" s="173"/>
      <c r="AD243" s="173"/>
      <c r="AE243" s="562"/>
      <c r="AF243" s="562"/>
      <c r="AG243" s="562"/>
      <c r="AH243" s="562"/>
      <c r="AI243" s="561"/>
      <c r="AJ243" s="561"/>
      <c r="AK243" s="561"/>
      <c r="AL243" s="170"/>
      <c r="AM243" s="170"/>
      <c r="AN243" s="170"/>
      <c r="AO243" s="561"/>
      <c r="AP243" s="561"/>
      <c r="AQ243" s="561"/>
      <c r="AR243" s="124"/>
      <c r="AS243" s="124"/>
      <c r="AT243" s="124"/>
      <c r="AU243" s="124"/>
      <c r="AV243" s="124"/>
      <c r="AW243" s="124"/>
      <c r="AX243" s="124"/>
      <c r="AY243" s="124"/>
      <c r="AZ243" s="172"/>
      <c r="BA243" s="172"/>
      <c r="BB243" s="172"/>
      <c r="BC243" s="171"/>
      <c r="BD243" s="171"/>
      <c r="BE243" s="171"/>
      <c r="BF243" s="171"/>
      <c r="BG243" s="172"/>
      <c r="BH243" s="172"/>
      <c r="BI243" s="172"/>
      <c r="BJ243" s="3"/>
      <c r="BK243" s="3"/>
    </row>
    <row r="244" spans="1:63" ht="15" customHeight="1" thickTop="1" thickBot="1">
      <c r="A244" s="3"/>
      <c r="B244" s="93"/>
      <c r="C244" s="94"/>
      <c r="D244" s="94"/>
      <c r="E244" s="94"/>
      <c r="F244" s="94"/>
      <c r="G244" s="95"/>
      <c r="H244" s="178"/>
      <c r="I244" s="178"/>
      <c r="J244" s="178"/>
      <c r="K244" s="93"/>
      <c r="L244" s="94"/>
      <c r="M244" s="95"/>
      <c r="N244" s="93"/>
      <c r="O244" s="94"/>
      <c r="P244" s="95"/>
      <c r="Q244" s="93"/>
      <c r="R244" s="94"/>
      <c r="S244" s="95"/>
      <c r="T244" s="93"/>
      <c r="U244" s="94"/>
      <c r="V244" s="95"/>
      <c r="W244" s="124"/>
      <c r="X244" s="124"/>
      <c r="Y244" s="124"/>
      <c r="Z244" s="124"/>
      <c r="AA244" s="124"/>
      <c r="AB244" s="173"/>
      <c r="AC244" s="173"/>
      <c r="AD244" s="173"/>
      <c r="AE244" s="562"/>
      <c r="AF244" s="562"/>
      <c r="AG244" s="562"/>
      <c r="AH244" s="562"/>
      <c r="AI244" s="561"/>
      <c r="AJ244" s="561"/>
      <c r="AK244" s="561"/>
      <c r="AL244" s="170"/>
      <c r="AM244" s="170"/>
      <c r="AN244" s="170"/>
      <c r="AO244" s="561"/>
      <c r="AP244" s="561"/>
      <c r="AQ244" s="561"/>
      <c r="AR244" s="124"/>
      <c r="AS244" s="124"/>
      <c r="AT244" s="124"/>
      <c r="AU244" s="124"/>
      <c r="AV244" s="124"/>
      <c r="AW244" s="124"/>
      <c r="AX244" s="124"/>
      <c r="AY244" s="124"/>
      <c r="AZ244" s="172"/>
      <c r="BA244" s="172"/>
      <c r="BB244" s="172"/>
      <c r="BC244" s="171"/>
      <c r="BD244" s="171"/>
      <c r="BE244" s="171"/>
      <c r="BF244" s="171"/>
      <c r="BG244" s="172"/>
      <c r="BH244" s="172"/>
      <c r="BI244" s="172"/>
      <c r="BJ244" s="3"/>
      <c r="BK244" s="3"/>
    </row>
    <row r="245" spans="1:63" ht="15" customHeight="1" thickTop="1" thickBot="1">
      <c r="A245" s="3"/>
      <c r="B245" s="87" t="s">
        <v>126</v>
      </c>
      <c r="C245" s="88"/>
      <c r="D245" s="88"/>
      <c r="E245" s="88"/>
      <c r="F245" s="88"/>
      <c r="G245" s="89"/>
      <c r="H245" s="178">
        <f>H241</f>
        <v>0</v>
      </c>
      <c r="I245" s="178"/>
      <c r="J245" s="178"/>
      <c r="K245" s="87" t="s">
        <v>129</v>
      </c>
      <c r="L245" s="88"/>
      <c r="M245" s="89"/>
      <c r="N245" s="87" t="s">
        <v>129</v>
      </c>
      <c r="O245" s="88"/>
      <c r="P245" s="89"/>
      <c r="Q245" s="87" t="s">
        <v>129</v>
      </c>
      <c r="R245" s="88"/>
      <c r="S245" s="89"/>
      <c r="T245" s="87" t="s">
        <v>129</v>
      </c>
      <c r="U245" s="88"/>
      <c r="V245" s="89"/>
      <c r="W245" s="124" t="s">
        <v>91</v>
      </c>
      <c r="X245" s="124"/>
      <c r="Y245" s="124"/>
      <c r="Z245" s="124"/>
      <c r="AA245" s="124"/>
      <c r="AB245" s="173">
        <f>H241</f>
        <v>0</v>
      </c>
      <c r="AC245" s="173"/>
      <c r="AD245" s="173"/>
      <c r="AE245" s="562" t="s">
        <v>213</v>
      </c>
      <c r="AF245" s="562"/>
      <c r="AG245" s="562"/>
      <c r="AH245" s="562"/>
      <c r="AI245" s="561">
        <v>2.8</v>
      </c>
      <c r="AJ245" s="561"/>
      <c r="AK245" s="561"/>
      <c r="AL245" s="145" t="str">
        <f>AL241</f>
        <v>1.16/1.15</v>
      </c>
      <c r="AM245" s="170"/>
      <c r="AN245" s="170"/>
      <c r="AO245" s="561">
        <v>1.72</v>
      </c>
      <c r="AP245" s="561"/>
      <c r="AQ245" s="561"/>
      <c r="AR245" s="124" t="s">
        <v>136</v>
      </c>
      <c r="AS245" s="124"/>
      <c r="AT245" s="124"/>
      <c r="AU245" s="124"/>
      <c r="AV245" s="124"/>
      <c r="AW245" s="169" t="s">
        <v>129</v>
      </c>
      <c r="AX245" s="124"/>
      <c r="AY245" s="124"/>
      <c r="AZ245" s="170" t="s">
        <v>129</v>
      </c>
      <c r="BA245" s="170"/>
      <c r="BB245" s="170"/>
      <c r="BC245" s="171" t="s">
        <v>129</v>
      </c>
      <c r="BD245" s="171"/>
      <c r="BE245" s="171"/>
      <c r="BF245" s="171"/>
      <c r="BG245" s="172" t="s">
        <v>129</v>
      </c>
      <c r="BH245" s="172"/>
      <c r="BI245" s="172"/>
      <c r="BJ245" s="3"/>
      <c r="BK245" s="3"/>
    </row>
    <row r="246" spans="1:63" ht="15" customHeight="1" thickTop="1" thickBot="1">
      <c r="A246" s="3"/>
      <c r="B246" s="90"/>
      <c r="C246" s="91"/>
      <c r="D246" s="91"/>
      <c r="E246" s="91"/>
      <c r="F246" s="91"/>
      <c r="G246" s="92"/>
      <c r="H246" s="178"/>
      <c r="I246" s="178"/>
      <c r="J246" s="178"/>
      <c r="K246" s="90"/>
      <c r="L246" s="91"/>
      <c r="M246" s="92"/>
      <c r="N246" s="90"/>
      <c r="O246" s="91"/>
      <c r="P246" s="92"/>
      <c r="Q246" s="90"/>
      <c r="R246" s="91"/>
      <c r="S246" s="92"/>
      <c r="T246" s="90"/>
      <c r="U246" s="91"/>
      <c r="V246" s="92"/>
      <c r="W246" s="124"/>
      <c r="X246" s="124"/>
      <c r="Y246" s="124"/>
      <c r="Z246" s="124"/>
      <c r="AA246" s="124"/>
      <c r="AB246" s="173"/>
      <c r="AC246" s="173"/>
      <c r="AD246" s="173"/>
      <c r="AE246" s="562"/>
      <c r="AF246" s="562"/>
      <c r="AG246" s="562"/>
      <c r="AH246" s="562"/>
      <c r="AI246" s="561"/>
      <c r="AJ246" s="561"/>
      <c r="AK246" s="561"/>
      <c r="AL246" s="170"/>
      <c r="AM246" s="170"/>
      <c r="AN246" s="170"/>
      <c r="AO246" s="561"/>
      <c r="AP246" s="561"/>
      <c r="AQ246" s="561"/>
      <c r="AR246" s="124"/>
      <c r="AS246" s="124"/>
      <c r="AT246" s="124"/>
      <c r="AU246" s="124"/>
      <c r="AV246" s="124"/>
      <c r="AW246" s="124"/>
      <c r="AX246" s="124"/>
      <c r="AY246" s="124"/>
      <c r="AZ246" s="170"/>
      <c r="BA246" s="170"/>
      <c r="BB246" s="170"/>
      <c r="BC246" s="171"/>
      <c r="BD246" s="171"/>
      <c r="BE246" s="171"/>
      <c r="BF246" s="171"/>
      <c r="BG246" s="172"/>
      <c r="BH246" s="172"/>
      <c r="BI246" s="172"/>
      <c r="BJ246" s="3"/>
      <c r="BK246" s="3"/>
    </row>
    <row r="247" spans="1:63" ht="15" customHeight="1" thickTop="1" thickBot="1">
      <c r="A247" s="3"/>
      <c r="B247" s="90"/>
      <c r="C247" s="91"/>
      <c r="D247" s="91"/>
      <c r="E247" s="91"/>
      <c r="F247" s="91"/>
      <c r="G247" s="92"/>
      <c r="H247" s="178"/>
      <c r="I247" s="178"/>
      <c r="J247" s="178"/>
      <c r="K247" s="90"/>
      <c r="L247" s="91"/>
      <c r="M247" s="92"/>
      <c r="N247" s="90"/>
      <c r="O247" s="91"/>
      <c r="P247" s="92"/>
      <c r="Q247" s="90"/>
      <c r="R247" s="91"/>
      <c r="S247" s="92"/>
      <c r="T247" s="90"/>
      <c r="U247" s="91"/>
      <c r="V247" s="92"/>
      <c r="W247" s="124"/>
      <c r="X247" s="124"/>
      <c r="Y247" s="124"/>
      <c r="Z247" s="124"/>
      <c r="AA247" s="124"/>
      <c r="AB247" s="173"/>
      <c r="AC247" s="173"/>
      <c r="AD247" s="173"/>
      <c r="AE247" s="562"/>
      <c r="AF247" s="562"/>
      <c r="AG247" s="562"/>
      <c r="AH247" s="562"/>
      <c r="AI247" s="561"/>
      <c r="AJ247" s="561"/>
      <c r="AK247" s="561"/>
      <c r="AL247" s="170"/>
      <c r="AM247" s="170"/>
      <c r="AN247" s="170"/>
      <c r="AO247" s="561"/>
      <c r="AP247" s="561"/>
      <c r="AQ247" s="561"/>
      <c r="AR247" s="124"/>
      <c r="AS247" s="124"/>
      <c r="AT247" s="124"/>
      <c r="AU247" s="124"/>
      <c r="AV247" s="124"/>
      <c r="AW247" s="124"/>
      <c r="AX247" s="124"/>
      <c r="AY247" s="124"/>
      <c r="AZ247" s="170"/>
      <c r="BA247" s="170"/>
      <c r="BB247" s="170"/>
      <c r="BC247" s="171"/>
      <c r="BD247" s="171"/>
      <c r="BE247" s="171"/>
      <c r="BF247" s="171"/>
      <c r="BG247" s="172"/>
      <c r="BH247" s="172"/>
      <c r="BI247" s="172"/>
      <c r="BJ247" s="3"/>
      <c r="BK247" s="3"/>
    </row>
    <row r="248" spans="1:63" ht="15" customHeight="1" thickTop="1" thickBot="1">
      <c r="A248" s="3"/>
      <c r="B248" s="93"/>
      <c r="C248" s="94"/>
      <c r="D248" s="94"/>
      <c r="E248" s="94"/>
      <c r="F248" s="94"/>
      <c r="G248" s="95"/>
      <c r="H248" s="178"/>
      <c r="I248" s="178"/>
      <c r="J248" s="178"/>
      <c r="K248" s="93"/>
      <c r="L248" s="94"/>
      <c r="M248" s="95"/>
      <c r="N248" s="93"/>
      <c r="O248" s="94"/>
      <c r="P248" s="95"/>
      <c r="Q248" s="93"/>
      <c r="R248" s="94"/>
      <c r="S248" s="95"/>
      <c r="T248" s="93"/>
      <c r="U248" s="94"/>
      <c r="V248" s="95"/>
      <c r="W248" s="124"/>
      <c r="X248" s="124"/>
      <c r="Y248" s="124"/>
      <c r="Z248" s="124"/>
      <c r="AA248" s="124"/>
      <c r="AB248" s="173"/>
      <c r="AC248" s="173"/>
      <c r="AD248" s="173"/>
      <c r="AE248" s="562"/>
      <c r="AF248" s="562"/>
      <c r="AG248" s="562"/>
      <c r="AH248" s="562"/>
      <c r="AI248" s="561"/>
      <c r="AJ248" s="561"/>
      <c r="AK248" s="561"/>
      <c r="AL248" s="170"/>
      <c r="AM248" s="170"/>
      <c r="AN248" s="170"/>
      <c r="AO248" s="561"/>
      <c r="AP248" s="561"/>
      <c r="AQ248" s="561"/>
      <c r="AR248" s="124"/>
      <c r="AS248" s="124"/>
      <c r="AT248" s="124"/>
      <c r="AU248" s="124"/>
      <c r="AV248" s="124"/>
      <c r="AW248" s="124"/>
      <c r="AX248" s="124"/>
      <c r="AY248" s="124"/>
      <c r="AZ248" s="170"/>
      <c r="BA248" s="170"/>
      <c r="BB248" s="170"/>
      <c r="BC248" s="171"/>
      <c r="BD248" s="171"/>
      <c r="BE248" s="171"/>
      <c r="BF248" s="171"/>
      <c r="BG248" s="172"/>
      <c r="BH248" s="172"/>
      <c r="BI248" s="172"/>
      <c r="BJ248" s="3"/>
      <c r="BK248" s="3"/>
    </row>
    <row r="249" spans="1:63" ht="15" customHeight="1" thickTop="1" thickBot="1">
      <c r="A249" s="3"/>
      <c r="B249" s="87" t="s">
        <v>126</v>
      </c>
      <c r="C249" s="88"/>
      <c r="D249" s="88"/>
      <c r="E249" s="88"/>
      <c r="F249" s="88"/>
      <c r="G249" s="89"/>
      <c r="H249" s="178">
        <f>H241</f>
        <v>0</v>
      </c>
      <c r="I249" s="178"/>
      <c r="J249" s="178"/>
      <c r="K249" s="87" t="s">
        <v>129</v>
      </c>
      <c r="L249" s="88"/>
      <c r="M249" s="89"/>
      <c r="N249" s="87" t="s">
        <v>129</v>
      </c>
      <c r="O249" s="88"/>
      <c r="P249" s="89"/>
      <c r="Q249" s="87" t="s">
        <v>129</v>
      </c>
      <c r="R249" s="88"/>
      <c r="S249" s="89"/>
      <c r="T249" s="87" t="s">
        <v>129</v>
      </c>
      <c r="U249" s="88"/>
      <c r="V249" s="89"/>
      <c r="W249" s="114" t="s">
        <v>129</v>
      </c>
      <c r="X249" s="78"/>
      <c r="Y249" s="78"/>
      <c r="Z249" s="78"/>
      <c r="AA249" s="79"/>
      <c r="AB249" s="145"/>
      <c r="AC249" s="145"/>
      <c r="AD249" s="145"/>
      <c r="AE249" s="124"/>
      <c r="AF249" s="124"/>
      <c r="AG249" s="124"/>
      <c r="AH249" s="124"/>
      <c r="AI249" s="124"/>
      <c r="AJ249" s="124"/>
      <c r="AK249" s="124"/>
      <c r="AL249" s="124"/>
      <c r="AM249" s="124"/>
      <c r="AN249" s="124"/>
      <c r="AO249" s="124"/>
      <c r="AP249" s="124"/>
      <c r="AQ249" s="124"/>
      <c r="AR249" s="76"/>
      <c r="AS249" s="76"/>
      <c r="AT249" s="76"/>
      <c r="AU249" s="76"/>
      <c r="AV249" s="76"/>
      <c r="AW249" s="76"/>
      <c r="AX249" s="76"/>
      <c r="AY249" s="76"/>
      <c r="AZ249" s="76"/>
      <c r="BA249" s="76"/>
      <c r="BB249" s="76"/>
      <c r="BC249" s="114"/>
      <c r="BD249" s="78"/>
      <c r="BE249" s="78"/>
      <c r="BF249" s="79"/>
      <c r="BG249" s="76"/>
      <c r="BH249" s="76"/>
      <c r="BI249" s="76"/>
      <c r="BJ249" s="3"/>
      <c r="BK249" s="3"/>
    </row>
    <row r="250" spans="1:63" ht="15" customHeight="1" thickTop="1" thickBot="1">
      <c r="A250" s="3"/>
      <c r="B250" s="90"/>
      <c r="C250" s="91"/>
      <c r="D250" s="91"/>
      <c r="E250" s="91"/>
      <c r="F250" s="91"/>
      <c r="G250" s="92"/>
      <c r="H250" s="178"/>
      <c r="I250" s="178"/>
      <c r="J250" s="178"/>
      <c r="K250" s="90"/>
      <c r="L250" s="91"/>
      <c r="M250" s="92"/>
      <c r="N250" s="90"/>
      <c r="O250" s="91"/>
      <c r="P250" s="92"/>
      <c r="Q250" s="90"/>
      <c r="R250" s="91"/>
      <c r="S250" s="92"/>
      <c r="T250" s="90"/>
      <c r="U250" s="91"/>
      <c r="V250" s="92"/>
      <c r="W250" s="80"/>
      <c r="X250" s="81"/>
      <c r="Y250" s="81"/>
      <c r="Z250" s="81"/>
      <c r="AA250" s="82"/>
      <c r="AB250" s="145"/>
      <c r="AC250" s="145"/>
      <c r="AD250" s="145"/>
      <c r="AE250" s="124"/>
      <c r="AF250" s="124"/>
      <c r="AG250" s="124"/>
      <c r="AH250" s="124"/>
      <c r="AI250" s="124"/>
      <c r="AJ250" s="124"/>
      <c r="AK250" s="124"/>
      <c r="AL250" s="124"/>
      <c r="AM250" s="124"/>
      <c r="AN250" s="124"/>
      <c r="AO250" s="124"/>
      <c r="AP250" s="124"/>
      <c r="AQ250" s="124"/>
      <c r="AR250" s="76"/>
      <c r="AS250" s="76"/>
      <c r="AT250" s="76"/>
      <c r="AU250" s="76"/>
      <c r="AV250" s="76"/>
      <c r="AW250" s="76"/>
      <c r="AX250" s="76"/>
      <c r="AY250" s="76"/>
      <c r="AZ250" s="76"/>
      <c r="BA250" s="76"/>
      <c r="BB250" s="76"/>
      <c r="BC250" s="80"/>
      <c r="BD250" s="81"/>
      <c r="BE250" s="81"/>
      <c r="BF250" s="82"/>
      <c r="BG250" s="76"/>
      <c r="BH250" s="76"/>
      <c r="BI250" s="76"/>
      <c r="BJ250" s="3"/>
      <c r="BK250" s="3"/>
    </row>
    <row r="251" spans="1:63" ht="15" customHeight="1" thickTop="1" thickBot="1">
      <c r="A251" s="3"/>
      <c r="B251" s="90"/>
      <c r="C251" s="91"/>
      <c r="D251" s="91"/>
      <c r="E251" s="91"/>
      <c r="F251" s="91"/>
      <c r="G251" s="92"/>
      <c r="H251" s="178"/>
      <c r="I251" s="178"/>
      <c r="J251" s="178"/>
      <c r="K251" s="90"/>
      <c r="L251" s="91"/>
      <c r="M251" s="92"/>
      <c r="N251" s="90"/>
      <c r="O251" s="91"/>
      <c r="P251" s="92"/>
      <c r="Q251" s="90"/>
      <c r="R251" s="91"/>
      <c r="S251" s="92"/>
      <c r="T251" s="90"/>
      <c r="U251" s="91"/>
      <c r="V251" s="92"/>
      <c r="W251" s="80"/>
      <c r="X251" s="81"/>
      <c r="Y251" s="81"/>
      <c r="Z251" s="81"/>
      <c r="AA251" s="82"/>
      <c r="AB251" s="145"/>
      <c r="AC251" s="145"/>
      <c r="AD251" s="145"/>
      <c r="AE251" s="124"/>
      <c r="AF251" s="124"/>
      <c r="AG251" s="124"/>
      <c r="AH251" s="124"/>
      <c r="AI251" s="124"/>
      <c r="AJ251" s="124"/>
      <c r="AK251" s="124"/>
      <c r="AL251" s="124"/>
      <c r="AM251" s="124"/>
      <c r="AN251" s="124"/>
      <c r="AO251" s="124"/>
      <c r="AP251" s="124"/>
      <c r="AQ251" s="124"/>
      <c r="AR251" s="76"/>
      <c r="AS251" s="76"/>
      <c r="AT251" s="76"/>
      <c r="AU251" s="76"/>
      <c r="AV251" s="76"/>
      <c r="AW251" s="76"/>
      <c r="AX251" s="76"/>
      <c r="AY251" s="76"/>
      <c r="AZ251" s="76"/>
      <c r="BA251" s="76"/>
      <c r="BB251" s="76"/>
      <c r="BC251" s="80"/>
      <c r="BD251" s="81"/>
      <c r="BE251" s="81"/>
      <c r="BF251" s="82"/>
      <c r="BG251" s="76"/>
      <c r="BH251" s="76"/>
      <c r="BI251" s="76"/>
      <c r="BJ251" s="3"/>
      <c r="BK251" s="3"/>
    </row>
    <row r="252" spans="1:63" ht="15" customHeight="1" thickTop="1" thickBot="1">
      <c r="A252" s="3"/>
      <c r="B252" s="93"/>
      <c r="C252" s="94"/>
      <c r="D252" s="94"/>
      <c r="E252" s="94"/>
      <c r="F252" s="94"/>
      <c r="G252" s="95"/>
      <c r="H252" s="178"/>
      <c r="I252" s="178"/>
      <c r="J252" s="178"/>
      <c r="K252" s="93"/>
      <c r="L252" s="94"/>
      <c r="M252" s="95"/>
      <c r="N252" s="93"/>
      <c r="O252" s="94"/>
      <c r="P252" s="95"/>
      <c r="Q252" s="93"/>
      <c r="R252" s="94"/>
      <c r="S252" s="95"/>
      <c r="T252" s="93"/>
      <c r="U252" s="94"/>
      <c r="V252" s="95"/>
      <c r="W252" s="83"/>
      <c r="X252" s="84"/>
      <c r="Y252" s="84"/>
      <c r="Z252" s="84"/>
      <c r="AA252" s="85"/>
      <c r="AB252" s="145"/>
      <c r="AC252" s="145"/>
      <c r="AD252" s="145"/>
      <c r="AE252" s="124"/>
      <c r="AF252" s="124"/>
      <c r="AG252" s="124"/>
      <c r="AH252" s="124"/>
      <c r="AI252" s="124"/>
      <c r="AJ252" s="124"/>
      <c r="AK252" s="124"/>
      <c r="AL252" s="124"/>
      <c r="AM252" s="124"/>
      <c r="AN252" s="124"/>
      <c r="AO252" s="124"/>
      <c r="AP252" s="124"/>
      <c r="AQ252" s="124"/>
      <c r="AR252" s="76"/>
      <c r="AS252" s="76"/>
      <c r="AT252" s="76"/>
      <c r="AU252" s="76"/>
      <c r="AV252" s="76"/>
      <c r="AW252" s="76"/>
      <c r="AX252" s="76"/>
      <c r="AY252" s="76"/>
      <c r="AZ252" s="76"/>
      <c r="BA252" s="76"/>
      <c r="BB252" s="76"/>
      <c r="BC252" s="83"/>
      <c r="BD252" s="84"/>
      <c r="BE252" s="84"/>
      <c r="BF252" s="85"/>
      <c r="BG252" s="76"/>
      <c r="BH252" s="76"/>
      <c r="BI252" s="76"/>
      <c r="BJ252" s="3"/>
      <c r="BK252" s="3"/>
    </row>
    <row r="253" spans="1:63" ht="15" customHeight="1" thickTop="1">
      <c r="A253" s="3"/>
      <c r="B253" s="687"/>
      <c r="C253" s="688"/>
      <c r="D253" s="688"/>
      <c r="E253" s="688"/>
      <c r="F253" s="688"/>
      <c r="G253" s="688"/>
      <c r="H253" s="688"/>
      <c r="I253" s="688"/>
      <c r="J253" s="688"/>
      <c r="K253" s="688"/>
      <c r="L253" s="688"/>
      <c r="M253" s="688"/>
      <c r="N253" s="688"/>
      <c r="O253" s="688"/>
      <c r="P253" s="688"/>
      <c r="Q253" s="688"/>
      <c r="R253" s="688"/>
      <c r="S253" s="688"/>
      <c r="T253" s="688"/>
      <c r="U253" s="688"/>
      <c r="V253" s="688"/>
      <c r="W253" s="688"/>
      <c r="X253" s="688"/>
      <c r="Y253" s="688"/>
      <c r="Z253" s="688"/>
      <c r="AA253" s="688"/>
      <c r="AB253" s="688"/>
      <c r="AC253" s="688"/>
      <c r="AD253" s="688"/>
      <c r="AE253" s="688"/>
      <c r="AF253" s="688"/>
      <c r="AG253" s="688"/>
      <c r="AH253" s="688"/>
      <c r="AI253" s="688"/>
      <c r="AJ253" s="688"/>
      <c r="AK253" s="688"/>
      <c r="AL253" s="688"/>
      <c r="AM253" s="688"/>
      <c r="AN253" s="688"/>
      <c r="AO253" s="688"/>
      <c r="AP253" s="688"/>
      <c r="AQ253" s="688"/>
      <c r="AR253" s="688"/>
      <c r="AS253" s="688"/>
      <c r="AT253" s="688"/>
      <c r="AU253" s="688"/>
      <c r="AV253" s="688"/>
      <c r="AW253" s="688"/>
      <c r="AX253" s="688"/>
      <c r="AY253" s="688"/>
      <c r="AZ253" s="688"/>
      <c r="BA253" s="688"/>
      <c r="BB253" s="688"/>
      <c r="BC253" s="688"/>
      <c r="BD253" s="688"/>
      <c r="BE253" s="688"/>
      <c r="BF253" s="688"/>
      <c r="BG253" s="688"/>
      <c r="BH253" s="688"/>
      <c r="BI253" s="689"/>
      <c r="BJ253" s="3"/>
      <c r="BK253" s="3"/>
    </row>
    <row r="254" spans="1:63" ht="15" customHeight="1">
      <c r="A254" s="3"/>
      <c r="B254" s="690"/>
      <c r="C254" s="691"/>
      <c r="D254" s="691"/>
      <c r="E254" s="691"/>
      <c r="F254" s="691"/>
      <c r="G254" s="691"/>
      <c r="H254" s="691"/>
      <c r="I254" s="691"/>
      <c r="J254" s="691"/>
      <c r="K254" s="691"/>
      <c r="L254" s="691"/>
      <c r="M254" s="691"/>
      <c r="N254" s="691"/>
      <c r="O254" s="691"/>
      <c r="P254" s="691"/>
      <c r="Q254" s="691"/>
      <c r="R254" s="691"/>
      <c r="S254" s="691"/>
      <c r="T254" s="691"/>
      <c r="U254" s="691"/>
      <c r="V254" s="691"/>
      <c r="W254" s="691"/>
      <c r="X254" s="691"/>
      <c r="Y254" s="691"/>
      <c r="Z254" s="691"/>
      <c r="AA254" s="691"/>
      <c r="AB254" s="691"/>
      <c r="AC254" s="691"/>
      <c r="AD254" s="691"/>
      <c r="AE254" s="691"/>
      <c r="AF254" s="691"/>
      <c r="AG254" s="691"/>
      <c r="AH254" s="691"/>
      <c r="AI254" s="691"/>
      <c r="AJ254" s="691"/>
      <c r="AK254" s="691"/>
      <c r="AL254" s="691"/>
      <c r="AM254" s="691"/>
      <c r="AN254" s="691"/>
      <c r="AO254" s="691"/>
      <c r="AP254" s="691"/>
      <c r="AQ254" s="691"/>
      <c r="AR254" s="691"/>
      <c r="AS254" s="691"/>
      <c r="AT254" s="691"/>
      <c r="AU254" s="691"/>
      <c r="AV254" s="691"/>
      <c r="AW254" s="691"/>
      <c r="AX254" s="691"/>
      <c r="AY254" s="691"/>
      <c r="AZ254" s="691"/>
      <c r="BA254" s="691"/>
      <c r="BB254" s="691"/>
      <c r="BC254" s="691"/>
      <c r="BD254" s="691"/>
      <c r="BE254" s="691"/>
      <c r="BF254" s="691"/>
      <c r="BG254" s="691"/>
      <c r="BH254" s="691"/>
      <c r="BI254" s="692"/>
      <c r="BJ254" s="3"/>
      <c r="BK254" s="3"/>
    </row>
    <row r="255" spans="1:63" ht="15" customHeight="1">
      <c r="A255" s="3"/>
      <c r="B255" s="690"/>
      <c r="C255" s="691"/>
      <c r="D255" s="691"/>
      <c r="E255" s="691"/>
      <c r="F255" s="691"/>
      <c r="G255" s="691"/>
      <c r="H255" s="691"/>
      <c r="I255" s="691"/>
      <c r="J255" s="691"/>
      <c r="K255" s="691"/>
      <c r="L255" s="691"/>
      <c r="M255" s="691"/>
      <c r="N255" s="691"/>
      <c r="O255" s="691"/>
      <c r="P255" s="691"/>
      <c r="Q255" s="691"/>
      <c r="R255" s="691"/>
      <c r="S255" s="691"/>
      <c r="T255" s="691"/>
      <c r="U255" s="691"/>
      <c r="V255" s="691"/>
      <c r="W255" s="691"/>
      <c r="X255" s="691"/>
      <c r="Y255" s="691"/>
      <c r="Z255" s="691"/>
      <c r="AA255" s="691"/>
      <c r="AB255" s="691"/>
      <c r="AC255" s="691"/>
      <c r="AD255" s="691"/>
      <c r="AE255" s="691"/>
      <c r="AF255" s="691"/>
      <c r="AG255" s="691"/>
      <c r="AH255" s="691"/>
      <c r="AI255" s="691"/>
      <c r="AJ255" s="691"/>
      <c r="AK255" s="691"/>
      <c r="AL255" s="691"/>
      <c r="AM255" s="691"/>
      <c r="AN255" s="691"/>
      <c r="AO255" s="691"/>
      <c r="AP255" s="691"/>
      <c r="AQ255" s="691"/>
      <c r="AR255" s="691"/>
      <c r="AS255" s="691"/>
      <c r="AT255" s="691"/>
      <c r="AU255" s="691"/>
      <c r="AV255" s="691"/>
      <c r="AW255" s="691"/>
      <c r="AX255" s="691"/>
      <c r="AY255" s="691"/>
      <c r="AZ255" s="691"/>
      <c r="BA255" s="691"/>
      <c r="BB255" s="691"/>
      <c r="BC255" s="691"/>
      <c r="BD255" s="691"/>
      <c r="BE255" s="691"/>
      <c r="BF255" s="691"/>
      <c r="BG255" s="691"/>
      <c r="BH255" s="691"/>
      <c r="BI255" s="692"/>
      <c r="BJ255" s="3"/>
      <c r="BK255" s="3"/>
    </row>
    <row r="256" spans="1:63" ht="15.75" customHeight="1" thickBot="1">
      <c r="A256" s="3"/>
      <c r="B256" s="693"/>
      <c r="C256" s="694"/>
      <c r="D256" s="694"/>
      <c r="E256" s="694"/>
      <c r="F256" s="694"/>
      <c r="G256" s="694"/>
      <c r="H256" s="694"/>
      <c r="I256" s="694"/>
      <c r="J256" s="694"/>
      <c r="K256" s="694"/>
      <c r="L256" s="694"/>
      <c r="M256" s="694"/>
      <c r="N256" s="694"/>
      <c r="O256" s="694"/>
      <c r="P256" s="694"/>
      <c r="Q256" s="694"/>
      <c r="R256" s="694"/>
      <c r="S256" s="694"/>
      <c r="T256" s="694"/>
      <c r="U256" s="694"/>
      <c r="V256" s="694"/>
      <c r="W256" s="694"/>
      <c r="X256" s="694"/>
      <c r="Y256" s="694"/>
      <c r="Z256" s="694"/>
      <c r="AA256" s="694"/>
      <c r="AB256" s="694"/>
      <c r="AC256" s="694"/>
      <c r="AD256" s="694"/>
      <c r="AE256" s="694"/>
      <c r="AF256" s="694"/>
      <c r="AG256" s="694"/>
      <c r="AH256" s="694"/>
      <c r="AI256" s="694"/>
      <c r="AJ256" s="694"/>
      <c r="AK256" s="694"/>
      <c r="AL256" s="694"/>
      <c r="AM256" s="694"/>
      <c r="AN256" s="694"/>
      <c r="AO256" s="694"/>
      <c r="AP256" s="694"/>
      <c r="AQ256" s="694"/>
      <c r="AR256" s="694"/>
      <c r="AS256" s="694"/>
      <c r="AT256" s="694"/>
      <c r="AU256" s="694"/>
      <c r="AV256" s="694"/>
      <c r="AW256" s="694"/>
      <c r="AX256" s="694"/>
      <c r="AY256" s="694"/>
      <c r="AZ256" s="694"/>
      <c r="BA256" s="694"/>
      <c r="BB256" s="694"/>
      <c r="BC256" s="694"/>
      <c r="BD256" s="694"/>
      <c r="BE256" s="694"/>
      <c r="BF256" s="694"/>
      <c r="BG256" s="694"/>
      <c r="BH256" s="694"/>
      <c r="BI256" s="695"/>
      <c r="BJ256" s="3"/>
      <c r="BK256" s="3"/>
    </row>
    <row r="257" spans="1:65" ht="16.5" customHeight="1" thickTop="1" thickBot="1">
      <c r="A257" s="3"/>
      <c r="B257" s="146"/>
      <c r="C257" s="146"/>
      <c r="D257" s="146"/>
      <c r="E257" s="146"/>
      <c r="F257" s="146"/>
      <c r="G257" s="146"/>
      <c r="H257" s="146"/>
      <c r="I257" s="146"/>
      <c r="J257" s="146"/>
      <c r="K257" s="146"/>
      <c r="L257" s="146"/>
      <c r="M257" s="146"/>
      <c r="N257" s="146"/>
      <c r="O257" s="146"/>
      <c r="P257" s="146"/>
      <c r="Q257" s="146"/>
      <c r="R257" s="146"/>
      <c r="S257" s="146"/>
      <c r="T257" s="146"/>
      <c r="U257" s="146"/>
      <c r="V257" s="146"/>
      <c r="W257" s="146"/>
      <c r="X257" s="146"/>
      <c r="Y257" s="146"/>
      <c r="Z257" s="146"/>
      <c r="AA257" s="146"/>
      <c r="AB257" s="146"/>
      <c r="AC257" s="146"/>
      <c r="AD257" s="146"/>
      <c r="AE257" s="146"/>
      <c r="AF257" s="146"/>
      <c r="AG257" s="146"/>
      <c r="AH257" s="146"/>
      <c r="AI257" s="146"/>
      <c r="AJ257" s="146"/>
      <c r="AK257" s="146"/>
      <c r="AL257" s="146"/>
      <c r="AM257" s="146"/>
      <c r="AN257" s="146"/>
      <c r="AO257" s="146"/>
      <c r="AP257" s="146"/>
      <c r="AQ257" s="146"/>
      <c r="AR257" s="146"/>
      <c r="AS257" s="146"/>
      <c r="AT257" s="146"/>
      <c r="AU257" s="146"/>
      <c r="AV257" s="146"/>
      <c r="AW257" s="146"/>
      <c r="AX257" s="146"/>
      <c r="AY257" s="146"/>
      <c r="AZ257" s="146"/>
      <c r="BA257" s="146"/>
      <c r="BB257" s="146"/>
      <c r="BC257" s="146"/>
      <c r="BD257" s="146"/>
      <c r="BE257" s="146"/>
      <c r="BF257" s="146"/>
      <c r="BG257" s="146"/>
      <c r="BH257" s="146"/>
      <c r="BI257" s="146"/>
      <c r="BJ257" s="3"/>
      <c r="BK257" s="3"/>
    </row>
    <row r="258" spans="1:65" ht="16.5" customHeight="1" thickTop="1" thickBot="1">
      <c r="A258" s="3"/>
      <c r="B258" s="146"/>
      <c r="C258" s="146"/>
      <c r="D258" s="146"/>
      <c r="E258" s="146"/>
      <c r="F258" s="146"/>
      <c r="G258" s="146"/>
      <c r="H258" s="146"/>
      <c r="I258" s="146"/>
      <c r="J258" s="146"/>
      <c r="K258" s="146"/>
      <c r="L258" s="146"/>
      <c r="M258" s="146"/>
      <c r="N258" s="146"/>
      <c r="O258" s="146"/>
      <c r="P258" s="146"/>
      <c r="Q258" s="146"/>
      <c r="R258" s="146"/>
      <c r="S258" s="146"/>
      <c r="T258" s="146"/>
      <c r="U258" s="146"/>
      <c r="V258" s="146"/>
      <c r="W258" s="146"/>
      <c r="X258" s="146"/>
      <c r="Y258" s="146"/>
      <c r="Z258" s="146"/>
      <c r="AA258" s="146"/>
      <c r="AB258" s="146"/>
      <c r="AC258" s="146"/>
      <c r="AD258" s="146"/>
      <c r="AE258" s="146"/>
      <c r="AF258" s="146"/>
      <c r="AG258" s="146"/>
      <c r="AH258" s="146"/>
      <c r="AI258" s="146"/>
      <c r="AJ258" s="146"/>
      <c r="AK258" s="146"/>
      <c r="AL258" s="146"/>
      <c r="AM258" s="146"/>
      <c r="AN258" s="146"/>
      <c r="AO258" s="146"/>
      <c r="AP258" s="146"/>
      <c r="AQ258" s="146"/>
      <c r="AR258" s="146"/>
      <c r="AS258" s="146"/>
      <c r="AT258" s="146"/>
      <c r="AU258" s="146"/>
      <c r="AV258" s="146"/>
      <c r="AW258" s="146"/>
      <c r="AX258" s="146"/>
      <c r="AY258" s="146"/>
      <c r="AZ258" s="146"/>
      <c r="BA258" s="146"/>
      <c r="BB258" s="146"/>
      <c r="BC258" s="146"/>
      <c r="BD258" s="146"/>
      <c r="BE258" s="146"/>
      <c r="BF258" s="146"/>
      <c r="BG258" s="146"/>
      <c r="BH258" s="146"/>
      <c r="BI258" s="146"/>
      <c r="BJ258" s="3"/>
      <c r="BK258" s="3"/>
    </row>
    <row r="259" spans="1:65" ht="51.75" customHeight="1" thickTop="1" thickBot="1">
      <c r="A259" s="3"/>
      <c r="B259" s="166" t="s">
        <v>188</v>
      </c>
      <c r="C259" s="167"/>
      <c r="D259" s="168"/>
      <c r="E259" s="166" t="s">
        <v>189</v>
      </c>
      <c r="F259" s="167"/>
      <c r="G259" s="168"/>
      <c r="H259" s="155" t="s">
        <v>194</v>
      </c>
      <c r="I259" s="155"/>
      <c r="J259" s="155"/>
      <c r="K259" s="166" t="s">
        <v>190</v>
      </c>
      <c r="L259" s="167"/>
      <c r="M259" s="168"/>
      <c r="N259" s="166" t="s">
        <v>294</v>
      </c>
      <c r="O259" s="167"/>
      <c r="P259" s="168"/>
      <c r="Q259" s="155" t="s">
        <v>92</v>
      </c>
      <c r="R259" s="155"/>
      <c r="S259" s="155"/>
      <c r="T259" s="155" t="s">
        <v>93</v>
      </c>
      <c r="U259" s="155"/>
      <c r="V259" s="155"/>
      <c r="W259" s="155" t="s">
        <v>161</v>
      </c>
      <c r="X259" s="155"/>
      <c r="Y259" s="155"/>
      <c r="Z259" s="155" t="s">
        <v>192</v>
      </c>
      <c r="AA259" s="155"/>
      <c r="AB259" s="155"/>
      <c r="AC259" s="155" t="s">
        <v>64</v>
      </c>
      <c r="AD259" s="155"/>
      <c r="AE259" s="155"/>
      <c r="AF259" s="155" t="s">
        <v>157</v>
      </c>
      <c r="AG259" s="155"/>
      <c r="AH259" s="155"/>
      <c r="AI259" s="155" t="s">
        <v>193</v>
      </c>
      <c r="AJ259" s="155"/>
      <c r="AK259" s="155"/>
      <c r="AL259" s="155" t="s">
        <v>156</v>
      </c>
      <c r="AM259" s="155"/>
      <c r="AN259" s="155"/>
      <c r="AO259" s="155" t="s">
        <v>94</v>
      </c>
      <c r="AP259" s="155"/>
      <c r="AQ259" s="155"/>
      <c r="AR259" s="155" t="s">
        <v>132</v>
      </c>
      <c r="AS259" s="155"/>
      <c r="AT259" s="155"/>
      <c r="AU259" s="155" t="s">
        <v>195</v>
      </c>
      <c r="AV259" s="155"/>
      <c r="AW259" s="155"/>
      <c r="AX259" s="155" t="s">
        <v>125</v>
      </c>
      <c r="AY259" s="155"/>
      <c r="AZ259" s="155"/>
      <c r="BA259" s="155" t="s">
        <v>161</v>
      </c>
      <c r="BB259" s="155"/>
      <c r="BC259" s="155"/>
      <c r="BD259" s="155" t="s">
        <v>196</v>
      </c>
      <c r="BE259" s="155"/>
      <c r="BF259" s="155"/>
      <c r="BG259" s="156" t="s">
        <v>197</v>
      </c>
      <c r="BH259" s="156"/>
      <c r="BI259" s="156"/>
      <c r="BJ259" s="3"/>
      <c r="BK259" s="3"/>
    </row>
    <row r="260" spans="1:65" ht="15" customHeight="1" thickTop="1" thickBot="1">
      <c r="A260" s="4"/>
      <c r="B260" s="145"/>
      <c r="C260" s="145"/>
      <c r="D260" s="145"/>
      <c r="E260" s="145"/>
      <c r="F260" s="145"/>
      <c r="G260" s="145"/>
      <c r="H260" s="145"/>
      <c r="I260" s="145"/>
      <c r="J260" s="145"/>
      <c r="K260" s="145">
        <v>3.25</v>
      </c>
      <c r="L260" s="145"/>
      <c r="M260" s="145"/>
      <c r="N260" s="145"/>
      <c r="O260" s="145"/>
      <c r="P260" s="145"/>
      <c r="Q260" s="145"/>
      <c r="R260" s="145"/>
      <c r="S260" s="145"/>
      <c r="T260" s="145"/>
      <c r="U260" s="145"/>
      <c r="V260" s="145"/>
      <c r="W260" s="145"/>
      <c r="X260" s="145"/>
      <c r="Y260" s="145"/>
      <c r="Z260" s="145"/>
      <c r="AA260" s="145"/>
      <c r="AB260" s="145"/>
      <c r="AC260" s="145">
        <v>4.25</v>
      </c>
      <c r="AD260" s="145"/>
      <c r="AE260" s="145"/>
      <c r="AF260" s="145"/>
      <c r="AG260" s="145"/>
      <c r="AH260" s="145"/>
      <c r="AI260" s="145"/>
      <c r="AJ260" s="145"/>
      <c r="AK260" s="145"/>
      <c r="AL260" s="145"/>
      <c r="AM260" s="145"/>
      <c r="AN260" s="145"/>
      <c r="AO260" s="145">
        <v>4</v>
      </c>
      <c r="AP260" s="145"/>
      <c r="AQ260" s="145"/>
      <c r="AR260" s="145"/>
      <c r="AS260" s="145"/>
      <c r="AT260" s="145"/>
      <c r="AU260" s="145"/>
      <c r="AV260" s="145"/>
      <c r="AW260" s="145"/>
      <c r="AX260" s="145"/>
      <c r="AY260" s="145"/>
      <c r="AZ260" s="145"/>
      <c r="BA260" s="86"/>
      <c r="BB260" s="147"/>
      <c r="BC260" s="148"/>
      <c r="BD260" s="145">
        <v>12.5</v>
      </c>
      <c r="BE260" s="145"/>
      <c r="BF260" s="145"/>
      <c r="BG260" s="145">
        <f>SUM(B260:BF263)</f>
        <v>24</v>
      </c>
      <c r="BH260" s="145"/>
      <c r="BI260" s="145"/>
      <c r="BJ260" s="3"/>
      <c r="BK260" s="3"/>
    </row>
    <row r="261" spans="1:65" ht="15" customHeight="1" thickTop="1" thickBot="1">
      <c r="A261" s="4"/>
      <c r="B261" s="145"/>
      <c r="C261" s="145"/>
      <c r="D261" s="145"/>
      <c r="E261" s="145"/>
      <c r="F261" s="145"/>
      <c r="G261" s="145"/>
      <c r="H261" s="145"/>
      <c r="I261" s="145"/>
      <c r="J261" s="145"/>
      <c r="K261" s="145"/>
      <c r="L261" s="145"/>
      <c r="M261" s="145"/>
      <c r="N261" s="145"/>
      <c r="O261" s="145"/>
      <c r="P261" s="145"/>
      <c r="Q261" s="145"/>
      <c r="R261" s="145"/>
      <c r="S261" s="145"/>
      <c r="T261" s="145"/>
      <c r="U261" s="145"/>
      <c r="V261" s="145"/>
      <c r="W261" s="145"/>
      <c r="X261" s="145"/>
      <c r="Y261" s="145"/>
      <c r="Z261" s="145"/>
      <c r="AA261" s="145"/>
      <c r="AB261" s="145"/>
      <c r="AC261" s="145"/>
      <c r="AD261" s="145"/>
      <c r="AE261" s="145"/>
      <c r="AF261" s="145"/>
      <c r="AG261" s="145"/>
      <c r="AH261" s="145"/>
      <c r="AI261" s="145"/>
      <c r="AJ261" s="145"/>
      <c r="AK261" s="145"/>
      <c r="AL261" s="145"/>
      <c r="AM261" s="145"/>
      <c r="AN261" s="145"/>
      <c r="AO261" s="145"/>
      <c r="AP261" s="145"/>
      <c r="AQ261" s="145"/>
      <c r="AR261" s="145"/>
      <c r="AS261" s="145"/>
      <c r="AT261" s="145"/>
      <c r="AU261" s="145"/>
      <c r="AV261" s="145"/>
      <c r="AW261" s="145"/>
      <c r="AX261" s="145"/>
      <c r="AY261" s="145"/>
      <c r="AZ261" s="145"/>
      <c r="BA261" s="149"/>
      <c r="BB261" s="150"/>
      <c r="BC261" s="151"/>
      <c r="BD261" s="145"/>
      <c r="BE261" s="145"/>
      <c r="BF261" s="145"/>
      <c r="BG261" s="145"/>
      <c r="BH261" s="145"/>
      <c r="BI261" s="145"/>
      <c r="BJ261" s="3"/>
      <c r="BK261" s="3"/>
    </row>
    <row r="262" spans="1:65" ht="15" customHeight="1" thickTop="1" thickBot="1">
      <c r="A262" s="4"/>
      <c r="B262" s="145"/>
      <c r="C262" s="145"/>
      <c r="D262" s="145"/>
      <c r="E262" s="145"/>
      <c r="F262" s="145"/>
      <c r="G262" s="145"/>
      <c r="H262" s="145"/>
      <c r="I262" s="145"/>
      <c r="J262" s="145"/>
      <c r="K262" s="145"/>
      <c r="L262" s="145"/>
      <c r="M262" s="145"/>
      <c r="N262" s="145"/>
      <c r="O262" s="145"/>
      <c r="P262" s="145"/>
      <c r="Q262" s="145"/>
      <c r="R262" s="145"/>
      <c r="S262" s="145"/>
      <c r="T262" s="145"/>
      <c r="U262" s="145"/>
      <c r="V262" s="145"/>
      <c r="W262" s="145"/>
      <c r="X262" s="145"/>
      <c r="Y262" s="145"/>
      <c r="Z262" s="145"/>
      <c r="AA262" s="145"/>
      <c r="AB262" s="145"/>
      <c r="AC262" s="145"/>
      <c r="AD262" s="145"/>
      <c r="AE262" s="145"/>
      <c r="AF262" s="145"/>
      <c r="AG262" s="145"/>
      <c r="AH262" s="145"/>
      <c r="AI262" s="145"/>
      <c r="AJ262" s="145"/>
      <c r="AK262" s="145"/>
      <c r="AL262" s="145"/>
      <c r="AM262" s="145"/>
      <c r="AN262" s="145"/>
      <c r="AO262" s="145"/>
      <c r="AP262" s="145"/>
      <c r="AQ262" s="145"/>
      <c r="AR262" s="145"/>
      <c r="AS262" s="145"/>
      <c r="AT262" s="145"/>
      <c r="AU262" s="145"/>
      <c r="AV262" s="145"/>
      <c r="AW262" s="145"/>
      <c r="AX262" s="145"/>
      <c r="AY262" s="145"/>
      <c r="AZ262" s="145"/>
      <c r="BA262" s="149"/>
      <c r="BB262" s="150"/>
      <c r="BC262" s="151"/>
      <c r="BD262" s="145"/>
      <c r="BE262" s="145"/>
      <c r="BF262" s="145"/>
      <c r="BG262" s="145"/>
      <c r="BH262" s="145"/>
      <c r="BI262" s="145"/>
      <c r="BJ262" s="3"/>
      <c r="BK262" s="3"/>
    </row>
    <row r="263" spans="1:65" ht="15" customHeight="1" thickTop="1" thickBot="1">
      <c r="A263" s="4"/>
      <c r="B263" s="145"/>
      <c r="C263" s="145"/>
      <c r="D263" s="145"/>
      <c r="E263" s="145"/>
      <c r="F263" s="145"/>
      <c r="G263" s="145"/>
      <c r="H263" s="145"/>
      <c r="I263" s="145"/>
      <c r="J263" s="145"/>
      <c r="K263" s="145"/>
      <c r="L263" s="145"/>
      <c r="M263" s="145"/>
      <c r="N263" s="145"/>
      <c r="O263" s="145"/>
      <c r="P263" s="145"/>
      <c r="Q263" s="145"/>
      <c r="R263" s="145"/>
      <c r="S263" s="145"/>
      <c r="T263" s="145"/>
      <c r="U263" s="145"/>
      <c r="V263" s="145"/>
      <c r="W263" s="145"/>
      <c r="X263" s="145"/>
      <c r="Y263" s="145"/>
      <c r="Z263" s="145"/>
      <c r="AA263" s="145"/>
      <c r="AB263" s="145"/>
      <c r="AC263" s="145"/>
      <c r="AD263" s="145"/>
      <c r="AE263" s="145"/>
      <c r="AF263" s="145"/>
      <c r="AG263" s="145"/>
      <c r="AH263" s="145"/>
      <c r="AI263" s="145"/>
      <c r="AJ263" s="145"/>
      <c r="AK263" s="145"/>
      <c r="AL263" s="145"/>
      <c r="AM263" s="145"/>
      <c r="AN263" s="145"/>
      <c r="AO263" s="145"/>
      <c r="AP263" s="145"/>
      <c r="AQ263" s="145"/>
      <c r="AR263" s="145"/>
      <c r="AS263" s="145"/>
      <c r="AT263" s="145"/>
      <c r="AU263" s="145"/>
      <c r="AV263" s="145"/>
      <c r="AW263" s="145"/>
      <c r="AX263" s="145"/>
      <c r="AY263" s="145"/>
      <c r="AZ263" s="145"/>
      <c r="BA263" s="152"/>
      <c r="BB263" s="153"/>
      <c r="BC263" s="154"/>
      <c r="BD263" s="145"/>
      <c r="BE263" s="145"/>
      <c r="BF263" s="145"/>
      <c r="BG263" s="145"/>
      <c r="BH263" s="145"/>
      <c r="BI263" s="145"/>
      <c r="BJ263" s="3"/>
      <c r="BK263" s="3"/>
      <c r="BM263" t="s">
        <v>198</v>
      </c>
    </row>
    <row r="264" spans="1:65" ht="15.75" customHeight="1" thickTop="1" thickBot="1">
      <c r="B264" s="25"/>
      <c r="C264" s="26"/>
      <c r="D264" s="26"/>
      <c r="E264" s="26"/>
      <c r="F264" s="26"/>
      <c r="G264" s="26"/>
      <c r="H264" s="26"/>
      <c r="I264" s="26"/>
      <c r="J264" s="26"/>
      <c r="K264" s="26"/>
      <c r="L264" s="26"/>
      <c r="M264" s="26"/>
      <c r="N264" s="26"/>
      <c r="O264" s="26"/>
      <c r="P264" s="26"/>
      <c r="Q264" s="26"/>
      <c r="R264" s="26"/>
      <c r="S264" s="26"/>
      <c r="T264" s="26"/>
      <c r="U264" s="26"/>
      <c r="V264" s="26"/>
      <c r="W264" s="26"/>
      <c r="X264" s="26"/>
      <c r="Y264" s="26"/>
      <c r="Z264" s="26"/>
      <c r="AA264" s="26"/>
      <c r="AB264" s="31"/>
      <c r="AC264" s="18" t="s">
        <v>95</v>
      </c>
      <c r="AD264" s="18"/>
      <c r="AE264" s="18"/>
      <c r="AF264" s="18"/>
      <c r="AG264" s="18"/>
      <c r="AH264" s="18"/>
      <c r="AI264" s="18"/>
      <c r="AJ264" s="18"/>
      <c r="AK264" s="18"/>
      <c r="AL264" s="18"/>
      <c r="AM264" s="18"/>
      <c r="AN264" s="18"/>
      <c r="AO264" s="18"/>
      <c r="AP264" s="18"/>
      <c r="AQ264" s="18"/>
      <c r="AR264" s="18"/>
      <c r="AS264" s="18"/>
      <c r="AT264" s="18" t="s">
        <v>96</v>
      </c>
      <c r="AU264" s="18"/>
      <c r="AV264" s="18"/>
      <c r="AW264" s="18"/>
      <c r="AX264" s="18"/>
      <c r="AY264" s="18"/>
      <c r="AZ264" s="18"/>
      <c r="BA264" s="18"/>
      <c r="BB264" s="18"/>
      <c r="BC264" s="18"/>
      <c r="BD264" s="18"/>
      <c r="BE264" s="18"/>
      <c r="BF264" s="18"/>
      <c r="BG264" s="18"/>
      <c r="BH264" s="18"/>
      <c r="BI264" s="18"/>
    </row>
    <row r="265" spans="1:65" ht="15" customHeight="1" thickTop="1" thickBot="1">
      <c r="B265" s="27"/>
      <c r="C265" s="28"/>
      <c r="D265" s="28"/>
      <c r="E265" s="28"/>
      <c r="F265" s="28"/>
      <c r="G265" s="28"/>
      <c r="H265" s="28"/>
      <c r="I265" s="28"/>
      <c r="J265" s="28"/>
      <c r="K265" s="28"/>
      <c r="L265" s="28"/>
      <c r="M265" s="28"/>
      <c r="N265" s="28"/>
      <c r="O265" s="28"/>
      <c r="P265" s="28"/>
      <c r="Q265" s="28"/>
      <c r="R265" s="28"/>
      <c r="S265" s="28"/>
      <c r="T265" s="28"/>
      <c r="U265" s="28"/>
      <c r="V265" s="28"/>
      <c r="W265" s="28"/>
      <c r="X265" s="28"/>
      <c r="Y265" s="28"/>
      <c r="Z265" s="28"/>
      <c r="AA265" s="28"/>
      <c r="AB265" s="32"/>
      <c r="AC265" s="36"/>
      <c r="AD265" s="36"/>
      <c r="AE265" s="36"/>
      <c r="AF265" s="36"/>
      <c r="AG265" s="36"/>
      <c r="AH265" s="36"/>
      <c r="AI265" s="36"/>
      <c r="AJ265" s="36"/>
      <c r="AK265" s="36"/>
      <c r="AL265" s="36"/>
      <c r="AM265" s="36"/>
      <c r="AN265" s="36"/>
      <c r="AO265" s="36"/>
      <c r="AP265" s="36"/>
      <c r="AQ265" s="36"/>
      <c r="AR265" s="36"/>
      <c r="AS265" s="36"/>
      <c r="AT265" s="36"/>
      <c r="AU265" s="36"/>
      <c r="AV265" s="36"/>
      <c r="AW265" s="36"/>
      <c r="AX265" s="36"/>
      <c r="AY265" s="36"/>
      <c r="AZ265" s="36"/>
      <c r="BA265" s="36"/>
      <c r="BB265" s="36"/>
      <c r="BC265" s="36"/>
      <c r="BD265" s="36"/>
      <c r="BE265" s="36"/>
      <c r="BF265" s="36"/>
      <c r="BG265" s="36"/>
      <c r="BH265" s="36"/>
      <c r="BI265" s="36"/>
    </row>
    <row r="266" spans="1:65" ht="15" customHeight="1" thickTop="1" thickBot="1">
      <c r="B266" s="27"/>
      <c r="C266" s="28"/>
      <c r="D266" s="28"/>
      <c r="E266" s="28"/>
      <c r="F266" s="28"/>
      <c r="G266" s="28"/>
      <c r="H266" s="28"/>
      <c r="I266" s="28"/>
      <c r="J266" s="28"/>
      <c r="K266" s="28"/>
      <c r="L266" s="28"/>
      <c r="M266" s="28"/>
      <c r="N266" s="28"/>
      <c r="O266" s="28"/>
      <c r="P266" s="28"/>
      <c r="Q266" s="28"/>
      <c r="R266" s="28"/>
      <c r="S266" s="28"/>
      <c r="T266" s="28"/>
      <c r="U266" s="28"/>
      <c r="V266" s="28"/>
      <c r="W266" s="28"/>
      <c r="X266" s="28"/>
      <c r="Y266" s="28"/>
      <c r="Z266" s="28"/>
      <c r="AA266" s="28"/>
      <c r="AB266" s="32"/>
      <c r="AC266" s="36"/>
      <c r="AD266" s="36"/>
      <c r="AE266" s="36"/>
      <c r="AF266" s="36"/>
      <c r="AG266" s="36"/>
      <c r="AH266" s="36"/>
      <c r="AI266" s="36"/>
      <c r="AJ266" s="36"/>
      <c r="AK266" s="36"/>
      <c r="AL266" s="36"/>
      <c r="AM266" s="36"/>
      <c r="AN266" s="36"/>
      <c r="AO266" s="36"/>
      <c r="AP266" s="36"/>
      <c r="AQ266" s="36"/>
      <c r="AR266" s="36"/>
      <c r="AS266" s="36"/>
      <c r="AT266" s="36"/>
      <c r="AU266" s="36"/>
      <c r="AV266" s="36"/>
      <c r="AW266" s="36"/>
      <c r="AX266" s="36"/>
      <c r="AY266" s="36"/>
      <c r="AZ266" s="36"/>
      <c r="BA266" s="36"/>
      <c r="BB266" s="36"/>
      <c r="BC266" s="36"/>
      <c r="BD266" s="36"/>
      <c r="BE266" s="36"/>
      <c r="BF266" s="36"/>
      <c r="BG266" s="36"/>
      <c r="BH266" s="36"/>
      <c r="BI266" s="36"/>
    </row>
    <row r="267" spans="1:65" ht="15.75" customHeight="1" thickTop="1" thickBot="1">
      <c r="B267" s="29"/>
      <c r="C267" s="30"/>
      <c r="D267" s="30"/>
      <c r="E267" s="30"/>
      <c r="F267" s="30"/>
      <c r="G267" s="30"/>
      <c r="H267" s="30"/>
      <c r="I267" s="30"/>
      <c r="J267" s="30"/>
      <c r="K267" s="30"/>
      <c r="L267" s="30"/>
      <c r="M267" s="30"/>
      <c r="N267" s="30"/>
      <c r="O267" s="30"/>
      <c r="P267" s="30"/>
      <c r="Q267" s="30"/>
      <c r="R267" s="30"/>
      <c r="S267" s="30"/>
      <c r="T267" s="30"/>
      <c r="U267" s="30"/>
      <c r="V267" s="30"/>
      <c r="W267" s="30"/>
      <c r="X267" s="30"/>
      <c r="Y267" s="30"/>
      <c r="Z267" s="30"/>
      <c r="AA267" s="30"/>
      <c r="AB267" s="33"/>
      <c r="AC267" s="36"/>
      <c r="AD267" s="36"/>
      <c r="AE267" s="36"/>
      <c r="AF267" s="36"/>
      <c r="AG267" s="36"/>
      <c r="AH267" s="36"/>
      <c r="AI267" s="36"/>
      <c r="AJ267" s="36"/>
      <c r="AK267" s="36"/>
      <c r="AL267" s="36"/>
      <c r="AM267" s="36"/>
      <c r="AN267" s="36"/>
      <c r="AO267" s="36"/>
      <c r="AP267" s="36"/>
      <c r="AQ267" s="36"/>
      <c r="AR267" s="36"/>
      <c r="AS267" s="36"/>
      <c r="AT267" s="36"/>
      <c r="AU267" s="36"/>
      <c r="AV267" s="36"/>
      <c r="AW267" s="36"/>
      <c r="AX267" s="36"/>
      <c r="AY267" s="36"/>
      <c r="AZ267" s="36"/>
      <c r="BA267" s="36"/>
      <c r="BB267" s="36"/>
      <c r="BC267" s="36"/>
      <c r="BD267" s="36"/>
      <c r="BE267" s="36"/>
      <c r="BF267" s="36"/>
      <c r="BG267" s="36"/>
      <c r="BH267" s="36"/>
      <c r="BI267" s="36"/>
    </row>
    <row r="268" spans="1:65" ht="16.5" customHeight="1" thickTop="1" thickBot="1">
      <c r="B268" s="146"/>
      <c r="C268" s="146"/>
      <c r="D268" s="146"/>
      <c r="E268" s="146"/>
      <c r="F268" s="146"/>
      <c r="G268" s="146"/>
      <c r="H268" s="146"/>
      <c r="I268" s="146"/>
      <c r="J268" s="146"/>
      <c r="K268" s="146"/>
      <c r="L268" s="146"/>
      <c r="M268" s="146"/>
      <c r="N268" s="146"/>
      <c r="O268" s="146"/>
      <c r="P268" s="146"/>
      <c r="Q268" s="146"/>
      <c r="R268" s="146"/>
      <c r="S268" s="146"/>
      <c r="T268" s="146"/>
      <c r="U268" s="146"/>
      <c r="V268" s="146"/>
      <c r="W268" s="146"/>
      <c r="X268" s="146"/>
      <c r="Y268" s="146"/>
      <c r="Z268" s="146"/>
      <c r="AA268" s="146"/>
      <c r="AB268" s="146"/>
      <c r="AC268" s="146"/>
      <c r="AD268" s="146"/>
      <c r="AE268" s="146"/>
      <c r="AF268" s="146"/>
      <c r="AG268" s="146"/>
      <c r="AH268" s="146"/>
      <c r="AI268" s="146"/>
      <c r="AJ268" s="146"/>
      <c r="AK268" s="146"/>
      <c r="AL268" s="146"/>
      <c r="AM268" s="146"/>
      <c r="AN268" s="146"/>
      <c r="AO268" s="146"/>
      <c r="AP268" s="146"/>
      <c r="AQ268" s="146"/>
      <c r="AR268" s="146"/>
      <c r="AS268" s="146"/>
      <c r="AT268" s="146"/>
      <c r="AU268" s="146"/>
      <c r="AV268" s="146"/>
      <c r="AW268" s="146"/>
      <c r="AX268" s="146"/>
      <c r="AY268" s="146"/>
      <c r="AZ268" s="146"/>
      <c r="BA268" s="146"/>
      <c r="BB268" s="146"/>
      <c r="BC268" s="146"/>
      <c r="BD268" s="146"/>
      <c r="BE268" s="146"/>
      <c r="BF268" s="146"/>
      <c r="BG268" s="146"/>
      <c r="BH268" s="146"/>
      <c r="BI268" s="146"/>
    </row>
    <row r="269" spans="1:65" ht="16.5" customHeight="1" thickTop="1" thickBot="1">
      <c r="B269" s="146"/>
      <c r="C269" s="146"/>
      <c r="D269" s="146"/>
      <c r="E269" s="146"/>
      <c r="F269" s="146"/>
      <c r="G269" s="146"/>
      <c r="H269" s="146"/>
      <c r="I269" s="146"/>
      <c r="J269" s="146"/>
      <c r="K269" s="146"/>
      <c r="L269" s="146"/>
      <c r="M269" s="146"/>
      <c r="N269" s="146"/>
      <c r="O269" s="146"/>
      <c r="P269" s="146"/>
      <c r="Q269" s="146"/>
      <c r="R269" s="146"/>
      <c r="S269" s="146"/>
      <c r="T269" s="146"/>
      <c r="U269" s="146"/>
      <c r="V269" s="146"/>
      <c r="W269" s="146"/>
      <c r="X269" s="146"/>
      <c r="Y269" s="146"/>
      <c r="Z269" s="146"/>
      <c r="AA269" s="146"/>
      <c r="AB269" s="146"/>
      <c r="AC269" s="146"/>
      <c r="AD269" s="146"/>
      <c r="AE269" s="146"/>
      <c r="AF269" s="146"/>
      <c r="AG269" s="146"/>
      <c r="AH269" s="146"/>
      <c r="AI269" s="146"/>
      <c r="AJ269" s="146"/>
      <c r="AK269" s="146"/>
      <c r="AL269" s="146"/>
      <c r="AM269" s="146"/>
      <c r="AN269" s="146"/>
      <c r="AO269" s="146"/>
      <c r="AP269" s="146"/>
      <c r="AQ269" s="146"/>
      <c r="AR269" s="146"/>
      <c r="AS269" s="146"/>
      <c r="AT269" s="146"/>
      <c r="AU269" s="146"/>
      <c r="AV269" s="146"/>
      <c r="AW269" s="146"/>
      <c r="AX269" s="146"/>
      <c r="AY269" s="146"/>
      <c r="AZ269" s="146"/>
      <c r="BA269" s="146"/>
      <c r="BB269" s="146"/>
      <c r="BC269" s="146"/>
      <c r="BD269" s="146"/>
      <c r="BE269" s="146"/>
      <c r="BF269" s="146"/>
      <c r="BG269" s="146"/>
      <c r="BH269" s="146"/>
      <c r="BI269" s="146"/>
    </row>
    <row r="270" spans="1:65" ht="15" customHeight="1" thickTop="1" thickBot="1">
      <c r="B270" s="125" t="s">
        <v>97</v>
      </c>
      <c r="C270" s="125"/>
      <c r="D270" s="125"/>
      <c r="E270" s="125" t="s">
        <v>98</v>
      </c>
      <c r="F270" s="125"/>
      <c r="G270" s="125"/>
      <c r="H270" s="125" t="s">
        <v>99</v>
      </c>
      <c r="I270" s="125"/>
      <c r="J270" s="125"/>
      <c r="K270" s="125" t="s">
        <v>100</v>
      </c>
      <c r="L270" s="125"/>
      <c r="M270" s="125"/>
      <c r="N270" s="125"/>
      <c r="O270" s="125"/>
      <c r="P270" s="125"/>
      <c r="Q270" s="125" t="s">
        <v>101</v>
      </c>
      <c r="R270" s="125"/>
      <c r="S270" s="125"/>
      <c r="T270" s="125"/>
      <c r="U270" s="125"/>
      <c r="V270" s="125"/>
      <c r="W270" s="125"/>
      <c r="X270" s="125"/>
      <c r="Y270" s="125"/>
      <c r="Z270" s="136" t="s">
        <v>102</v>
      </c>
      <c r="AA270" s="137"/>
      <c r="AB270" s="138"/>
      <c r="AC270" s="127" t="s">
        <v>103</v>
      </c>
      <c r="AD270" s="128"/>
      <c r="AE270" s="128"/>
      <c r="AF270" s="128"/>
      <c r="AG270" s="129"/>
      <c r="AH270" s="125" t="s">
        <v>104</v>
      </c>
      <c r="AI270" s="125"/>
      <c r="AJ270" s="125"/>
      <c r="AK270" s="125" t="s">
        <v>169</v>
      </c>
      <c r="AL270" s="125"/>
      <c r="AM270" s="125"/>
      <c r="AN270" s="125" t="s">
        <v>105</v>
      </c>
      <c r="AO270" s="125"/>
      <c r="AP270" s="125"/>
      <c r="AQ270" s="125" t="s">
        <v>106</v>
      </c>
      <c r="AR270" s="125"/>
      <c r="AS270" s="125"/>
      <c r="AT270" s="126" t="s">
        <v>107</v>
      </c>
      <c r="AU270" s="126"/>
      <c r="AV270" s="126"/>
      <c r="AW270" s="125" t="s">
        <v>108</v>
      </c>
      <c r="AX270" s="125"/>
      <c r="AY270" s="125"/>
      <c r="AZ270" s="125" t="s">
        <v>199</v>
      </c>
      <c r="BA270" s="125"/>
      <c r="BB270" s="125"/>
      <c r="BC270" s="125"/>
      <c r="BD270" s="125"/>
      <c r="BE270" s="125"/>
      <c r="BF270" s="126" t="s">
        <v>200</v>
      </c>
      <c r="BG270" s="126"/>
      <c r="BH270" s="126"/>
      <c r="BI270" s="126"/>
    </row>
    <row r="271" spans="1:65" ht="15" customHeight="1" thickTop="1" thickBot="1">
      <c r="B271" s="125"/>
      <c r="C271" s="125"/>
      <c r="D271" s="125"/>
      <c r="E271" s="125"/>
      <c r="F271" s="125"/>
      <c r="G271" s="125"/>
      <c r="H271" s="125"/>
      <c r="I271" s="125"/>
      <c r="J271" s="125"/>
      <c r="K271" s="125"/>
      <c r="L271" s="125"/>
      <c r="M271" s="125"/>
      <c r="N271" s="125"/>
      <c r="O271" s="125"/>
      <c r="P271" s="125"/>
      <c r="Q271" s="125"/>
      <c r="R271" s="125"/>
      <c r="S271" s="125"/>
      <c r="T271" s="125"/>
      <c r="U271" s="125"/>
      <c r="V271" s="125"/>
      <c r="W271" s="125"/>
      <c r="X271" s="125"/>
      <c r="Y271" s="125"/>
      <c r="Z271" s="139"/>
      <c r="AA271" s="140"/>
      <c r="AB271" s="141"/>
      <c r="AC271" s="130"/>
      <c r="AD271" s="131"/>
      <c r="AE271" s="131"/>
      <c r="AF271" s="131"/>
      <c r="AG271" s="132"/>
      <c r="AH271" s="125"/>
      <c r="AI271" s="125"/>
      <c r="AJ271" s="125"/>
      <c r="AK271" s="125"/>
      <c r="AL271" s="125"/>
      <c r="AM271" s="125"/>
      <c r="AN271" s="125"/>
      <c r="AO271" s="125"/>
      <c r="AP271" s="125"/>
      <c r="AQ271" s="125"/>
      <c r="AR271" s="125"/>
      <c r="AS271" s="125"/>
      <c r="AT271" s="126"/>
      <c r="AU271" s="126"/>
      <c r="AV271" s="126"/>
      <c r="AW271" s="125"/>
      <c r="AX271" s="125"/>
      <c r="AY271" s="125"/>
      <c r="AZ271" s="125"/>
      <c r="BA271" s="125"/>
      <c r="BB271" s="125"/>
      <c r="BC271" s="125"/>
      <c r="BD271" s="125"/>
      <c r="BE271" s="125"/>
      <c r="BF271" s="126"/>
      <c r="BG271" s="126"/>
      <c r="BH271" s="126"/>
      <c r="BI271" s="126"/>
    </row>
    <row r="272" spans="1:65" ht="15" customHeight="1" thickTop="1" thickBot="1">
      <c r="B272" s="125"/>
      <c r="C272" s="125"/>
      <c r="D272" s="125"/>
      <c r="E272" s="125"/>
      <c r="F272" s="125"/>
      <c r="G272" s="125"/>
      <c r="H272" s="125"/>
      <c r="I272" s="125"/>
      <c r="J272" s="125"/>
      <c r="K272" s="125"/>
      <c r="L272" s="125"/>
      <c r="M272" s="125"/>
      <c r="N272" s="125"/>
      <c r="O272" s="125"/>
      <c r="P272" s="125"/>
      <c r="Q272" s="125"/>
      <c r="R272" s="125"/>
      <c r="S272" s="125"/>
      <c r="T272" s="125"/>
      <c r="U272" s="125"/>
      <c r="V272" s="125"/>
      <c r="W272" s="125"/>
      <c r="X272" s="125"/>
      <c r="Y272" s="125"/>
      <c r="Z272" s="139"/>
      <c r="AA272" s="140"/>
      <c r="AB272" s="141"/>
      <c r="AC272" s="130"/>
      <c r="AD272" s="131"/>
      <c r="AE272" s="131"/>
      <c r="AF272" s="131"/>
      <c r="AG272" s="132"/>
      <c r="AH272" s="125"/>
      <c r="AI272" s="125"/>
      <c r="AJ272" s="125"/>
      <c r="AK272" s="125"/>
      <c r="AL272" s="125"/>
      <c r="AM272" s="125"/>
      <c r="AN272" s="125"/>
      <c r="AO272" s="125"/>
      <c r="AP272" s="125"/>
      <c r="AQ272" s="125"/>
      <c r="AR272" s="125"/>
      <c r="AS272" s="125"/>
      <c r="AT272" s="126"/>
      <c r="AU272" s="126"/>
      <c r="AV272" s="126"/>
      <c r="AW272" s="125"/>
      <c r="AX272" s="125"/>
      <c r="AY272" s="125"/>
      <c r="AZ272" s="125"/>
      <c r="BA272" s="125"/>
      <c r="BB272" s="125"/>
      <c r="BC272" s="125"/>
      <c r="BD272" s="125"/>
      <c r="BE272" s="125"/>
      <c r="BF272" s="126"/>
      <c r="BG272" s="126"/>
      <c r="BH272" s="126"/>
      <c r="BI272" s="126"/>
    </row>
    <row r="273" spans="2:61" ht="15" customHeight="1" thickTop="1" thickBot="1">
      <c r="B273" s="125"/>
      <c r="C273" s="125"/>
      <c r="D273" s="125"/>
      <c r="E273" s="125"/>
      <c r="F273" s="125"/>
      <c r="G273" s="125"/>
      <c r="H273" s="125"/>
      <c r="I273" s="125"/>
      <c r="J273" s="125"/>
      <c r="K273" s="125"/>
      <c r="L273" s="125"/>
      <c r="M273" s="125"/>
      <c r="N273" s="125"/>
      <c r="O273" s="125"/>
      <c r="P273" s="125"/>
      <c r="Q273" s="125" t="s">
        <v>109</v>
      </c>
      <c r="R273" s="125"/>
      <c r="S273" s="125" t="s">
        <v>110</v>
      </c>
      <c r="T273" s="125"/>
      <c r="U273" s="125"/>
      <c r="V273" s="125"/>
      <c r="W273" s="125" t="s">
        <v>111</v>
      </c>
      <c r="X273" s="125"/>
      <c r="Y273" s="125"/>
      <c r="Z273" s="139"/>
      <c r="AA273" s="140"/>
      <c r="AB273" s="141"/>
      <c r="AC273" s="130"/>
      <c r="AD273" s="131"/>
      <c r="AE273" s="131"/>
      <c r="AF273" s="131"/>
      <c r="AG273" s="132"/>
      <c r="AH273" s="125"/>
      <c r="AI273" s="125"/>
      <c r="AJ273" s="125"/>
      <c r="AK273" s="125"/>
      <c r="AL273" s="125"/>
      <c r="AM273" s="125"/>
      <c r="AN273" s="125"/>
      <c r="AO273" s="125"/>
      <c r="AP273" s="125"/>
      <c r="AQ273" s="125"/>
      <c r="AR273" s="125"/>
      <c r="AS273" s="125"/>
      <c r="AT273" s="126"/>
      <c r="AU273" s="126"/>
      <c r="AV273" s="126"/>
      <c r="AW273" s="125"/>
      <c r="AX273" s="125"/>
      <c r="AY273" s="125"/>
      <c r="AZ273" s="125"/>
      <c r="BA273" s="125"/>
      <c r="BB273" s="125"/>
      <c r="BC273" s="125"/>
      <c r="BD273" s="125"/>
      <c r="BE273" s="125"/>
      <c r="BF273" s="126"/>
      <c r="BG273" s="126"/>
      <c r="BH273" s="126"/>
      <c r="BI273" s="126"/>
    </row>
    <row r="274" spans="2:61" ht="15" customHeight="1" thickTop="1" thickBot="1">
      <c r="B274" s="125"/>
      <c r="C274" s="125"/>
      <c r="D274" s="125"/>
      <c r="E274" s="125"/>
      <c r="F274" s="125"/>
      <c r="G274" s="125"/>
      <c r="H274" s="125"/>
      <c r="I274" s="125"/>
      <c r="J274" s="125"/>
      <c r="K274" s="125"/>
      <c r="L274" s="125"/>
      <c r="M274" s="125"/>
      <c r="N274" s="125"/>
      <c r="O274" s="125"/>
      <c r="P274" s="125"/>
      <c r="Q274" s="125"/>
      <c r="R274" s="125"/>
      <c r="S274" s="125"/>
      <c r="T274" s="125"/>
      <c r="U274" s="125"/>
      <c r="V274" s="125"/>
      <c r="W274" s="125"/>
      <c r="X274" s="125"/>
      <c r="Y274" s="125"/>
      <c r="Z274" s="142"/>
      <c r="AA274" s="143"/>
      <c r="AB274" s="144"/>
      <c r="AC274" s="133"/>
      <c r="AD274" s="134"/>
      <c r="AE274" s="134"/>
      <c r="AF274" s="134"/>
      <c r="AG274" s="135"/>
      <c r="AH274" s="125"/>
      <c r="AI274" s="125"/>
      <c r="AJ274" s="125"/>
      <c r="AK274" s="125"/>
      <c r="AL274" s="125"/>
      <c r="AM274" s="125"/>
      <c r="AN274" s="125"/>
      <c r="AO274" s="125"/>
      <c r="AP274" s="125"/>
      <c r="AQ274" s="125"/>
      <c r="AR274" s="125"/>
      <c r="AS274" s="125"/>
      <c r="AT274" s="126"/>
      <c r="AU274" s="126"/>
      <c r="AV274" s="126"/>
      <c r="AW274" s="125"/>
      <c r="AX274" s="125"/>
      <c r="AY274" s="125"/>
      <c r="AZ274" s="125"/>
      <c r="BA274" s="125"/>
      <c r="BB274" s="125"/>
      <c r="BC274" s="125"/>
      <c r="BD274" s="125"/>
      <c r="BE274" s="125"/>
      <c r="BF274" s="126"/>
      <c r="BG274" s="126"/>
      <c r="BH274" s="126"/>
      <c r="BI274" s="126"/>
    </row>
    <row r="275" spans="2:61" ht="15" customHeight="1" thickTop="1" thickBot="1">
      <c r="B275" s="87" t="s">
        <v>112</v>
      </c>
      <c r="C275" s="88"/>
      <c r="D275" s="89"/>
      <c r="E275" s="87" t="s">
        <v>112</v>
      </c>
      <c r="F275" s="88"/>
      <c r="G275" s="89"/>
      <c r="H275" s="87" t="s">
        <v>112</v>
      </c>
      <c r="I275" s="88"/>
      <c r="J275" s="89"/>
      <c r="K275" s="87" t="s">
        <v>113</v>
      </c>
      <c r="L275" s="88"/>
      <c r="M275" s="89"/>
      <c r="N275" s="87" t="s">
        <v>114</v>
      </c>
      <c r="O275" s="88"/>
      <c r="P275" s="89"/>
      <c r="Q275" s="87" t="s">
        <v>112</v>
      </c>
      <c r="R275" s="89"/>
      <c r="S275" s="87" t="s">
        <v>201</v>
      </c>
      <c r="T275" s="88"/>
      <c r="U275" s="88"/>
      <c r="V275" s="89"/>
      <c r="W275" s="87" t="s">
        <v>112</v>
      </c>
      <c r="X275" s="88"/>
      <c r="Y275" s="89"/>
      <c r="Z275" s="87" t="s">
        <v>112</v>
      </c>
      <c r="AA275" s="88"/>
      <c r="AB275" s="89"/>
      <c r="AC275" s="87" t="s">
        <v>43</v>
      </c>
      <c r="AD275" s="88"/>
      <c r="AE275" s="88"/>
      <c r="AF275" s="88"/>
      <c r="AG275" s="89"/>
      <c r="AH275" s="49"/>
      <c r="AI275" s="50"/>
      <c r="AJ275" s="51"/>
      <c r="AK275" s="49"/>
      <c r="AL275" s="50"/>
      <c r="AM275" s="51"/>
      <c r="AN275" s="87"/>
      <c r="AO275" s="88"/>
      <c r="AP275" s="89"/>
      <c r="AQ275" s="115">
        <f>AK275+AN275+AH275</f>
        <v>0</v>
      </c>
      <c r="AR275" s="116"/>
      <c r="AS275" s="117"/>
      <c r="AT275" s="124" t="s">
        <v>129</v>
      </c>
      <c r="AU275" s="124"/>
      <c r="AV275" s="124"/>
      <c r="AW275" s="124" t="s">
        <v>129</v>
      </c>
      <c r="AX275" s="124"/>
      <c r="AY275" s="124"/>
      <c r="AZ275" s="124" t="s">
        <v>129</v>
      </c>
      <c r="BA275" s="124"/>
      <c r="BB275" s="124"/>
      <c r="BC275" s="124"/>
      <c r="BD275" s="124"/>
      <c r="BE275" s="124"/>
      <c r="BF275" s="124" t="s">
        <v>129</v>
      </c>
      <c r="BG275" s="124"/>
      <c r="BH275" s="124"/>
      <c r="BI275" s="124"/>
    </row>
    <row r="276" spans="2:61" ht="15" customHeight="1" thickTop="1" thickBot="1">
      <c r="B276" s="90"/>
      <c r="C276" s="91"/>
      <c r="D276" s="92"/>
      <c r="E276" s="90"/>
      <c r="F276" s="91"/>
      <c r="G276" s="92"/>
      <c r="H276" s="90"/>
      <c r="I276" s="91"/>
      <c r="J276" s="92"/>
      <c r="K276" s="90"/>
      <c r="L276" s="91"/>
      <c r="M276" s="92"/>
      <c r="N276" s="90"/>
      <c r="O276" s="91"/>
      <c r="P276" s="92"/>
      <c r="Q276" s="90"/>
      <c r="R276" s="92"/>
      <c r="S276" s="90"/>
      <c r="T276" s="91"/>
      <c r="U276" s="91"/>
      <c r="V276" s="92"/>
      <c r="W276" s="90"/>
      <c r="X276" s="91"/>
      <c r="Y276" s="92"/>
      <c r="Z276" s="90"/>
      <c r="AA276" s="91"/>
      <c r="AB276" s="92"/>
      <c r="AC276" s="90"/>
      <c r="AD276" s="91"/>
      <c r="AE276" s="91"/>
      <c r="AF276" s="91"/>
      <c r="AG276" s="92"/>
      <c r="AH276" s="52"/>
      <c r="AI276" s="53"/>
      <c r="AJ276" s="54"/>
      <c r="AK276" s="52"/>
      <c r="AL276" s="53"/>
      <c r="AM276" s="54"/>
      <c r="AN276" s="90"/>
      <c r="AO276" s="91"/>
      <c r="AP276" s="92"/>
      <c r="AQ276" s="118"/>
      <c r="AR276" s="119"/>
      <c r="AS276" s="120"/>
      <c r="AT276" s="124"/>
      <c r="AU276" s="124"/>
      <c r="AV276" s="124"/>
      <c r="AW276" s="124"/>
      <c r="AX276" s="124"/>
      <c r="AY276" s="124"/>
      <c r="AZ276" s="124"/>
      <c r="BA276" s="124"/>
      <c r="BB276" s="124"/>
      <c r="BC276" s="124"/>
      <c r="BD276" s="124"/>
      <c r="BE276" s="124"/>
      <c r="BF276" s="124"/>
      <c r="BG276" s="124"/>
      <c r="BH276" s="124"/>
      <c r="BI276" s="124"/>
    </row>
    <row r="277" spans="2:61" ht="15" customHeight="1" thickTop="1" thickBot="1">
      <c r="B277" s="90"/>
      <c r="C277" s="91"/>
      <c r="D277" s="92"/>
      <c r="E277" s="90"/>
      <c r="F277" s="91"/>
      <c r="G277" s="92"/>
      <c r="H277" s="90"/>
      <c r="I277" s="91"/>
      <c r="J277" s="92"/>
      <c r="K277" s="90"/>
      <c r="L277" s="91"/>
      <c r="M277" s="92"/>
      <c r="N277" s="90"/>
      <c r="O277" s="91"/>
      <c r="P277" s="92"/>
      <c r="Q277" s="90"/>
      <c r="R277" s="92"/>
      <c r="S277" s="90"/>
      <c r="T277" s="91"/>
      <c r="U277" s="91"/>
      <c r="V277" s="92"/>
      <c r="W277" s="90"/>
      <c r="X277" s="91"/>
      <c r="Y277" s="92"/>
      <c r="Z277" s="90"/>
      <c r="AA277" s="91"/>
      <c r="AB277" s="92"/>
      <c r="AC277" s="90"/>
      <c r="AD277" s="91"/>
      <c r="AE277" s="91"/>
      <c r="AF277" s="91"/>
      <c r="AG277" s="92"/>
      <c r="AH277" s="52"/>
      <c r="AI277" s="53"/>
      <c r="AJ277" s="54"/>
      <c r="AK277" s="52"/>
      <c r="AL277" s="53"/>
      <c r="AM277" s="54"/>
      <c r="AN277" s="90"/>
      <c r="AO277" s="91"/>
      <c r="AP277" s="92"/>
      <c r="AQ277" s="118"/>
      <c r="AR277" s="119"/>
      <c r="AS277" s="120"/>
      <c r="AT277" s="124"/>
      <c r="AU277" s="124"/>
      <c r="AV277" s="124"/>
      <c r="AW277" s="124"/>
      <c r="AX277" s="124"/>
      <c r="AY277" s="124"/>
      <c r="AZ277" s="124"/>
      <c r="BA277" s="124"/>
      <c r="BB277" s="124"/>
      <c r="BC277" s="124"/>
      <c r="BD277" s="124"/>
      <c r="BE277" s="124"/>
      <c r="BF277" s="124"/>
      <c r="BG277" s="124"/>
      <c r="BH277" s="124"/>
      <c r="BI277" s="124"/>
    </row>
    <row r="278" spans="2:61" ht="15" customHeight="1" thickTop="1" thickBot="1">
      <c r="B278" s="93"/>
      <c r="C278" s="94"/>
      <c r="D278" s="95"/>
      <c r="E278" s="93"/>
      <c r="F278" s="94"/>
      <c r="G278" s="95"/>
      <c r="H278" s="93"/>
      <c r="I278" s="94"/>
      <c r="J278" s="95"/>
      <c r="K278" s="93"/>
      <c r="L278" s="94"/>
      <c r="M278" s="95"/>
      <c r="N278" s="93"/>
      <c r="O278" s="94"/>
      <c r="P278" s="95"/>
      <c r="Q278" s="93"/>
      <c r="R278" s="95"/>
      <c r="S278" s="93"/>
      <c r="T278" s="94"/>
      <c r="U278" s="94"/>
      <c r="V278" s="95"/>
      <c r="W278" s="93"/>
      <c r="X278" s="94"/>
      <c r="Y278" s="95"/>
      <c r="Z278" s="93"/>
      <c r="AA278" s="94"/>
      <c r="AB278" s="95"/>
      <c r="AC278" s="93"/>
      <c r="AD278" s="94"/>
      <c r="AE278" s="94"/>
      <c r="AF278" s="94"/>
      <c r="AG278" s="95"/>
      <c r="AH278" s="55"/>
      <c r="AI278" s="56"/>
      <c r="AJ278" s="57"/>
      <c r="AK278" s="55"/>
      <c r="AL278" s="56"/>
      <c r="AM278" s="57"/>
      <c r="AN278" s="93"/>
      <c r="AO278" s="94"/>
      <c r="AP278" s="95"/>
      <c r="AQ278" s="121"/>
      <c r="AR278" s="122"/>
      <c r="AS278" s="123"/>
      <c r="AT278" s="124"/>
      <c r="AU278" s="124"/>
      <c r="AV278" s="124"/>
      <c r="AW278" s="124"/>
      <c r="AX278" s="124"/>
      <c r="AY278" s="124"/>
      <c r="AZ278" s="124"/>
      <c r="BA278" s="124"/>
      <c r="BB278" s="124"/>
      <c r="BC278" s="124"/>
      <c r="BD278" s="124"/>
      <c r="BE278" s="124"/>
      <c r="BF278" s="124"/>
      <c r="BG278" s="124"/>
      <c r="BH278" s="124"/>
      <c r="BI278" s="124"/>
    </row>
    <row r="279" spans="2:61" ht="15" customHeight="1" thickTop="1" thickBot="1">
      <c r="B279" s="105">
        <f>'21.02'!B279</f>
        <v>105</v>
      </c>
      <c r="C279" s="106"/>
      <c r="D279" s="107"/>
      <c r="E279" s="105">
        <v>37</v>
      </c>
      <c r="F279" s="106"/>
      <c r="G279" s="107"/>
      <c r="H279" s="105">
        <v>26</v>
      </c>
      <c r="I279" s="106"/>
      <c r="J279" s="107"/>
      <c r="K279" s="49"/>
      <c r="L279" s="50"/>
      <c r="M279" s="51"/>
      <c r="N279" s="49"/>
      <c r="O279" s="50"/>
      <c r="P279" s="51"/>
      <c r="Q279" s="87"/>
      <c r="R279" s="89"/>
      <c r="S279" s="77">
        <f>Q279+'21.02'!S279</f>
        <v>130</v>
      </c>
      <c r="T279" s="78"/>
      <c r="U279" s="78"/>
      <c r="V279" s="79"/>
      <c r="W279" s="86">
        <f>Q279+'21.02'!W279</f>
        <v>130</v>
      </c>
      <c r="X279" s="50"/>
      <c r="Y279" s="51"/>
      <c r="Z279" s="49">
        <f>B279+H279</f>
        <v>131</v>
      </c>
      <c r="AA279" s="50"/>
      <c r="AB279" s="51"/>
      <c r="AC279" s="87" t="s">
        <v>202</v>
      </c>
      <c r="AD279" s="88"/>
      <c r="AE279" s="88"/>
      <c r="AF279" s="88"/>
      <c r="AG279" s="89"/>
      <c r="AH279" s="96">
        <f>AH275+'21.02'!AH279</f>
        <v>181.85</v>
      </c>
      <c r="AI279" s="97"/>
      <c r="AJ279" s="98"/>
      <c r="AK279" s="96">
        <f>AK275+'21.02'!AK279</f>
        <v>51.5</v>
      </c>
      <c r="AL279" s="97"/>
      <c r="AM279" s="98"/>
      <c r="AN279" s="58">
        <f>'21.02'!AN279+AN275</f>
        <v>0</v>
      </c>
      <c r="AO279" s="59"/>
      <c r="AP279" s="60"/>
      <c r="AQ279" s="67">
        <f>AH279+AK279+AN279</f>
        <v>233.35</v>
      </c>
      <c r="AR279" s="68"/>
      <c r="AS279" s="69"/>
      <c r="AT279" s="76"/>
      <c r="AU279" s="76"/>
      <c r="AV279" s="76"/>
      <c r="AW279" s="76"/>
      <c r="AX279" s="76"/>
      <c r="AY279" s="76"/>
      <c r="AZ279" s="76"/>
      <c r="BA279" s="76"/>
      <c r="BB279" s="76"/>
      <c r="BC279" s="76"/>
      <c r="BD279" s="76"/>
      <c r="BE279" s="76"/>
      <c r="BF279" s="76"/>
      <c r="BG279" s="76"/>
      <c r="BH279" s="76"/>
      <c r="BI279" s="76"/>
    </row>
    <row r="280" spans="2:61" ht="15" customHeight="1" thickTop="1" thickBot="1">
      <c r="B280" s="108"/>
      <c r="C280" s="109"/>
      <c r="D280" s="110"/>
      <c r="E280" s="108"/>
      <c r="F280" s="109"/>
      <c r="G280" s="110"/>
      <c r="H280" s="108"/>
      <c r="I280" s="109"/>
      <c r="J280" s="110"/>
      <c r="K280" s="52"/>
      <c r="L280" s="53"/>
      <c r="M280" s="54"/>
      <c r="N280" s="52"/>
      <c r="O280" s="53"/>
      <c r="P280" s="54"/>
      <c r="Q280" s="90"/>
      <c r="R280" s="92"/>
      <c r="S280" s="80"/>
      <c r="T280" s="81"/>
      <c r="U280" s="81"/>
      <c r="V280" s="82"/>
      <c r="W280" s="52"/>
      <c r="X280" s="53"/>
      <c r="Y280" s="54"/>
      <c r="Z280" s="52"/>
      <c r="AA280" s="53"/>
      <c r="AB280" s="54"/>
      <c r="AC280" s="90"/>
      <c r="AD280" s="91"/>
      <c r="AE280" s="91"/>
      <c r="AF280" s="91"/>
      <c r="AG280" s="92"/>
      <c r="AH280" s="99"/>
      <c r="AI280" s="100"/>
      <c r="AJ280" s="101"/>
      <c r="AK280" s="99"/>
      <c r="AL280" s="100"/>
      <c r="AM280" s="101"/>
      <c r="AN280" s="61"/>
      <c r="AO280" s="62"/>
      <c r="AP280" s="63"/>
      <c r="AQ280" s="70"/>
      <c r="AR280" s="71"/>
      <c r="AS280" s="72"/>
      <c r="AT280" s="76"/>
      <c r="AU280" s="76"/>
      <c r="AV280" s="76"/>
      <c r="AW280" s="76"/>
      <c r="AX280" s="76"/>
      <c r="AY280" s="76"/>
      <c r="AZ280" s="76"/>
      <c r="BA280" s="76"/>
      <c r="BB280" s="76"/>
      <c r="BC280" s="76"/>
      <c r="BD280" s="76"/>
      <c r="BE280" s="76"/>
      <c r="BF280" s="76"/>
      <c r="BG280" s="76"/>
      <c r="BH280" s="76"/>
      <c r="BI280" s="76"/>
    </row>
    <row r="281" spans="2:61" ht="15" customHeight="1" thickTop="1" thickBot="1">
      <c r="B281" s="108"/>
      <c r="C281" s="109"/>
      <c r="D281" s="110"/>
      <c r="E281" s="108"/>
      <c r="F281" s="109"/>
      <c r="G281" s="110"/>
      <c r="H281" s="108"/>
      <c r="I281" s="109"/>
      <c r="J281" s="110"/>
      <c r="K281" s="52"/>
      <c r="L281" s="53"/>
      <c r="M281" s="54"/>
      <c r="N281" s="52"/>
      <c r="O281" s="53"/>
      <c r="P281" s="54"/>
      <c r="Q281" s="90"/>
      <c r="R281" s="92"/>
      <c r="S281" s="80"/>
      <c r="T281" s="81"/>
      <c r="U281" s="81"/>
      <c r="V281" s="82"/>
      <c r="W281" s="52"/>
      <c r="X281" s="53"/>
      <c r="Y281" s="54"/>
      <c r="Z281" s="52"/>
      <c r="AA281" s="53"/>
      <c r="AB281" s="54"/>
      <c r="AC281" s="90"/>
      <c r="AD281" s="91"/>
      <c r="AE281" s="91"/>
      <c r="AF281" s="91"/>
      <c r="AG281" s="92"/>
      <c r="AH281" s="99"/>
      <c r="AI281" s="100"/>
      <c r="AJ281" s="101"/>
      <c r="AK281" s="99"/>
      <c r="AL281" s="100"/>
      <c r="AM281" s="101"/>
      <c r="AN281" s="61"/>
      <c r="AO281" s="62"/>
      <c r="AP281" s="63"/>
      <c r="AQ281" s="70"/>
      <c r="AR281" s="71"/>
      <c r="AS281" s="72"/>
      <c r="AT281" s="76"/>
      <c r="AU281" s="76"/>
      <c r="AV281" s="76"/>
      <c r="AW281" s="76"/>
      <c r="AX281" s="76"/>
      <c r="AY281" s="76"/>
      <c r="AZ281" s="76"/>
      <c r="BA281" s="76"/>
      <c r="BB281" s="76"/>
      <c r="BC281" s="76"/>
      <c r="BD281" s="76"/>
      <c r="BE281" s="76"/>
      <c r="BF281" s="76"/>
      <c r="BG281" s="76"/>
      <c r="BH281" s="76"/>
      <c r="BI281" s="76"/>
    </row>
    <row r="282" spans="2:61" ht="15" customHeight="1" thickTop="1" thickBot="1">
      <c r="B282" s="111"/>
      <c r="C282" s="112"/>
      <c r="D282" s="113"/>
      <c r="E282" s="111"/>
      <c r="F282" s="112"/>
      <c r="G282" s="113"/>
      <c r="H282" s="111"/>
      <c r="I282" s="112"/>
      <c r="J282" s="113"/>
      <c r="K282" s="55"/>
      <c r="L282" s="56"/>
      <c r="M282" s="57"/>
      <c r="N282" s="55"/>
      <c r="O282" s="56"/>
      <c r="P282" s="57"/>
      <c r="Q282" s="93"/>
      <c r="R282" s="95"/>
      <c r="S282" s="83"/>
      <c r="T282" s="84"/>
      <c r="U282" s="84"/>
      <c r="V282" s="85"/>
      <c r="W282" s="55"/>
      <c r="X282" s="56"/>
      <c r="Y282" s="57"/>
      <c r="Z282" s="55"/>
      <c r="AA282" s="56"/>
      <c r="AB282" s="57"/>
      <c r="AC282" s="93"/>
      <c r="AD282" s="94"/>
      <c r="AE282" s="94"/>
      <c r="AF282" s="94"/>
      <c r="AG282" s="95"/>
      <c r="AH282" s="102"/>
      <c r="AI282" s="103"/>
      <c r="AJ282" s="104"/>
      <c r="AK282" s="102"/>
      <c r="AL282" s="103"/>
      <c r="AM282" s="104"/>
      <c r="AN282" s="64"/>
      <c r="AO282" s="65"/>
      <c r="AP282" s="66"/>
      <c r="AQ282" s="73"/>
      <c r="AR282" s="74"/>
      <c r="AS282" s="75"/>
      <c r="AT282" s="76"/>
      <c r="AU282" s="76"/>
      <c r="AV282" s="76"/>
      <c r="AW282" s="76"/>
      <c r="AX282" s="76"/>
      <c r="AY282" s="76"/>
      <c r="AZ282" s="76"/>
      <c r="BA282" s="76"/>
      <c r="BB282" s="76"/>
      <c r="BC282" s="76"/>
      <c r="BD282" s="76"/>
      <c r="BE282" s="76"/>
      <c r="BF282" s="76"/>
      <c r="BG282" s="76"/>
      <c r="BH282" s="76"/>
      <c r="BI282" s="76"/>
    </row>
    <row r="283" spans="2:61" ht="15.75" customHeight="1" thickTop="1">
      <c r="B283" s="34"/>
      <c r="C283" s="34"/>
      <c r="D283" s="34"/>
      <c r="E283" s="34"/>
      <c r="F283" s="34"/>
      <c r="G283" s="34"/>
      <c r="H283" s="34"/>
      <c r="I283" s="34"/>
      <c r="J283" s="34"/>
      <c r="K283" s="34"/>
      <c r="L283" s="34"/>
      <c r="M283" s="34"/>
      <c r="N283" s="34"/>
      <c r="O283" s="34"/>
      <c r="P283" s="34"/>
      <c r="Q283" s="34"/>
      <c r="R283" s="34"/>
      <c r="S283" s="34"/>
      <c r="T283" s="34"/>
      <c r="U283" s="34"/>
      <c r="V283" s="34"/>
      <c r="W283" s="34"/>
      <c r="X283" s="34"/>
      <c r="Y283" s="34"/>
      <c r="Z283" s="34"/>
      <c r="AA283" s="34"/>
      <c r="AB283" s="34"/>
      <c r="AC283" s="34"/>
      <c r="AD283" s="34"/>
      <c r="AE283" s="34"/>
      <c r="AF283" s="34"/>
      <c r="AG283" s="34"/>
      <c r="AH283" s="34"/>
      <c r="AI283" s="34"/>
      <c r="AJ283" s="34"/>
      <c r="AK283" s="34"/>
      <c r="AL283" s="34"/>
      <c r="AM283" s="34"/>
      <c r="AN283" s="34"/>
      <c r="AO283" s="34"/>
      <c r="AP283" s="34"/>
      <c r="AQ283" s="34"/>
      <c r="AR283" s="34"/>
      <c r="AS283" s="34"/>
      <c r="AT283" s="34"/>
      <c r="AU283" s="34"/>
      <c r="AV283" s="34"/>
      <c r="AW283" s="34"/>
      <c r="AX283" s="34"/>
      <c r="AY283" s="34"/>
      <c r="AZ283" s="34"/>
      <c r="BA283" s="34"/>
      <c r="BB283" s="34"/>
      <c r="BC283" s="34"/>
      <c r="BD283" s="34"/>
      <c r="BE283" s="34"/>
      <c r="BF283" s="34"/>
      <c r="BG283" s="34"/>
      <c r="BH283" s="34"/>
      <c r="BI283" s="34"/>
    </row>
    <row r="284" spans="2:61" ht="15.75" customHeight="1" thickBot="1">
      <c r="B284" s="35"/>
      <c r="C284" s="35"/>
      <c r="D284" s="35"/>
      <c r="E284" s="35"/>
      <c r="F284" s="35"/>
      <c r="G284" s="35"/>
      <c r="H284" s="35"/>
      <c r="I284" s="35"/>
      <c r="J284" s="35"/>
      <c r="K284" s="35"/>
      <c r="L284" s="35"/>
      <c r="M284" s="35"/>
      <c r="N284" s="35"/>
      <c r="O284" s="35"/>
      <c r="P284" s="35"/>
      <c r="Q284" s="35"/>
      <c r="R284" s="35"/>
      <c r="S284" s="35"/>
      <c r="T284" s="35"/>
      <c r="U284" s="35"/>
      <c r="V284" s="35"/>
      <c r="W284" s="35"/>
      <c r="X284" s="35"/>
      <c r="Y284" s="35"/>
      <c r="Z284" s="35"/>
      <c r="AA284" s="35"/>
      <c r="AB284" s="35"/>
      <c r="AC284" s="35"/>
      <c r="AD284" s="35"/>
      <c r="AE284" s="35"/>
      <c r="AF284" s="35"/>
      <c r="AG284" s="35"/>
      <c r="AH284" s="35"/>
      <c r="AI284" s="35"/>
      <c r="AJ284" s="35"/>
      <c r="AK284" s="35"/>
      <c r="AL284" s="35"/>
      <c r="AM284" s="35"/>
      <c r="AN284" s="35"/>
      <c r="AO284" s="35"/>
      <c r="AP284" s="35"/>
      <c r="AQ284" s="35"/>
      <c r="AR284" s="35"/>
      <c r="AS284" s="35"/>
      <c r="AT284" s="35"/>
      <c r="AU284" s="35"/>
      <c r="AV284" s="35"/>
      <c r="AW284" s="35"/>
      <c r="AX284" s="35"/>
      <c r="AY284" s="35"/>
      <c r="AZ284" s="35"/>
      <c r="BA284" s="35"/>
      <c r="BB284" s="35"/>
      <c r="BC284" s="35"/>
      <c r="BD284" s="35"/>
      <c r="BE284" s="35"/>
      <c r="BF284" s="35"/>
      <c r="BG284" s="35"/>
      <c r="BH284" s="35"/>
      <c r="BI284" s="35"/>
    </row>
    <row r="285" spans="2:61" ht="15.75" customHeight="1" thickTop="1" thickBot="1">
      <c r="B285" s="36" t="s">
        <v>115</v>
      </c>
      <c r="C285" s="36"/>
      <c r="D285" s="36"/>
      <c r="E285" s="36"/>
      <c r="F285" s="36"/>
      <c r="G285" s="37" t="s">
        <v>116</v>
      </c>
      <c r="H285" s="38"/>
      <c r="I285" s="38"/>
      <c r="J285" s="38"/>
      <c r="K285" s="38"/>
      <c r="L285" s="38"/>
      <c r="M285" s="38"/>
      <c r="N285" s="38"/>
      <c r="O285" s="38"/>
      <c r="P285" s="38"/>
      <c r="Q285" s="38"/>
      <c r="R285" s="38"/>
      <c r="S285" s="38"/>
      <c r="T285" s="38"/>
      <c r="U285" s="38"/>
      <c r="V285" s="38"/>
      <c r="W285" s="38"/>
      <c r="X285" s="38"/>
      <c r="Y285" s="38"/>
      <c r="Z285" s="38"/>
      <c r="AA285" s="38"/>
      <c r="AB285" s="38"/>
      <c r="AC285" s="38"/>
      <c r="AD285" s="38"/>
      <c r="AE285" s="38"/>
      <c r="AF285" s="38"/>
      <c r="AG285" s="38"/>
      <c r="AH285" s="38"/>
      <c r="AI285" s="38"/>
      <c r="AJ285" s="38"/>
      <c r="AK285" s="38"/>
      <c r="AL285" s="38"/>
      <c r="AM285" s="38"/>
      <c r="AN285" s="38"/>
      <c r="AO285" s="38"/>
      <c r="AP285" s="38"/>
      <c r="AQ285" s="38"/>
      <c r="AR285" s="38"/>
      <c r="AS285" s="38"/>
      <c r="AT285" s="38"/>
      <c r="AU285" s="38"/>
      <c r="AV285" s="38"/>
      <c r="AW285" s="38"/>
      <c r="AX285" s="38"/>
      <c r="AY285" s="38"/>
      <c r="AZ285" s="38"/>
      <c r="BA285" s="38"/>
      <c r="BB285" s="38"/>
      <c r="BC285" s="38"/>
      <c r="BD285" s="38"/>
      <c r="BE285" s="38"/>
      <c r="BF285" s="38"/>
      <c r="BG285" s="38"/>
      <c r="BH285" s="38"/>
      <c r="BI285" s="39"/>
    </row>
    <row r="286" spans="2:61" ht="15" customHeight="1" thickTop="1" thickBot="1">
      <c r="B286" s="36"/>
      <c r="C286" s="36"/>
      <c r="D286" s="36"/>
      <c r="E286" s="36"/>
      <c r="F286" s="36"/>
      <c r="G286" s="40"/>
      <c r="H286" s="41"/>
      <c r="I286" s="41"/>
      <c r="J286" s="41"/>
      <c r="K286" s="41"/>
      <c r="L286" s="41"/>
      <c r="M286" s="41"/>
      <c r="N286" s="41"/>
      <c r="O286" s="41"/>
      <c r="P286" s="41"/>
      <c r="Q286" s="41"/>
      <c r="R286" s="41"/>
      <c r="S286" s="41"/>
      <c r="T286" s="41"/>
      <c r="U286" s="41"/>
      <c r="V286" s="41"/>
      <c r="W286" s="41"/>
      <c r="X286" s="41"/>
      <c r="Y286" s="41"/>
      <c r="Z286" s="41"/>
      <c r="AA286" s="41"/>
      <c r="AB286" s="41"/>
      <c r="AC286" s="41"/>
      <c r="AD286" s="41"/>
      <c r="AE286" s="41"/>
      <c r="AF286" s="41"/>
      <c r="AG286" s="41"/>
      <c r="AH286" s="41"/>
      <c r="AI286" s="41"/>
      <c r="AJ286" s="41"/>
      <c r="AK286" s="41"/>
      <c r="AL286" s="41"/>
      <c r="AM286" s="41"/>
      <c r="AN286" s="41"/>
      <c r="AO286" s="41"/>
      <c r="AP286" s="41"/>
      <c r="AQ286" s="41"/>
      <c r="AR286" s="41"/>
      <c r="AS286" s="41"/>
      <c r="AT286" s="41"/>
      <c r="AU286" s="41"/>
      <c r="AV286" s="41"/>
      <c r="AW286" s="41"/>
      <c r="AX286" s="41"/>
      <c r="AY286" s="41"/>
      <c r="AZ286" s="41"/>
      <c r="BA286" s="41"/>
      <c r="BB286" s="41"/>
      <c r="BC286" s="41"/>
      <c r="BD286" s="41"/>
      <c r="BE286" s="41"/>
      <c r="BF286" s="41"/>
      <c r="BG286" s="41"/>
      <c r="BH286" s="41"/>
      <c r="BI286" s="42"/>
    </row>
    <row r="287" spans="2:61" ht="15" customHeight="1" thickTop="1" thickBot="1">
      <c r="B287" s="36"/>
      <c r="C287" s="36"/>
      <c r="D287" s="36"/>
      <c r="E287" s="36"/>
      <c r="F287" s="36"/>
      <c r="G287" s="40"/>
      <c r="H287" s="41"/>
      <c r="I287" s="41"/>
      <c r="J287" s="41"/>
      <c r="K287" s="41"/>
      <c r="L287" s="41"/>
      <c r="M287" s="41"/>
      <c r="N287" s="41"/>
      <c r="O287" s="41"/>
      <c r="P287" s="41"/>
      <c r="Q287" s="41"/>
      <c r="R287" s="41"/>
      <c r="S287" s="41"/>
      <c r="T287" s="41"/>
      <c r="U287" s="41"/>
      <c r="V287" s="41"/>
      <c r="W287" s="41"/>
      <c r="X287" s="41"/>
      <c r="Y287" s="41"/>
      <c r="Z287" s="41"/>
      <c r="AA287" s="41"/>
      <c r="AB287" s="41"/>
      <c r="AC287" s="41"/>
      <c r="AD287" s="41"/>
      <c r="AE287" s="41"/>
      <c r="AF287" s="41"/>
      <c r="AG287" s="41"/>
      <c r="AH287" s="41"/>
      <c r="AI287" s="41"/>
      <c r="AJ287" s="41"/>
      <c r="AK287" s="41"/>
      <c r="AL287" s="41"/>
      <c r="AM287" s="41"/>
      <c r="AN287" s="41"/>
      <c r="AO287" s="41"/>
      <c r="AP287" s="41"/>
      <c r="AQ287" s="41"/>
      <c r="AR287" s="41"/>
      <c r="AS287" s="41"/>
      <c r="AT287" s="41"/>
      <c r="AU287" s="41"/>
      <c r="AV287" s="41"/>
      <c r="AW287" s="41"/>
      <c r="AX287" s="41"/>
      <c r="AY287" s="41"/>
      <c r="AZ287" s="41"/>
      <c r="BA287" s="41"/>
      <c r="BB287" s="41"/>
      <c r="BC287" s="41"/>
      <c r="BD287" s="41"/>
      <c r="BE287" s="41"/>
      <c r="BF287" s="41"/>
      <c r="BG287" s="41"/>
      <c r="BH287" s="41"/>
      <c r="BI287" s="42"/>
    </row>
    <row r="288" spans="2:61" ht="15.75" customHeight="1" thickTop="1" thickBot="1">
      <c r="B288" s="36"/>
      <c r="C288" s="36"/>
      <c r="D288" s="36"/>
      <c r="E288" s="36"/>
      <c r="F288" s="36"/>
      <c r="G288" s="43"/>
      <c r="H288" s="44"/>
      <c r="I288" s="44"/>
      <c r="J288" s="44"/>
      <c r="K288" s="44"/>
      <c r="L288" s="44"/>
      <c r="M288" s="44"/>
      <c r="N288" s="44"/>
      <c r="O288" s="44"/>
      <c r="P288" s="44"/>
      <c r="Q288" s="44"/>
      <c r="R288" s="44"/>
      <c r="S288" s="44"/>
      <c r="T288" s="44"/>
      <c r="U288" s="44"/>
      <c r="V288" s="44"/>
      <c r="W288" s="44"/>
      <c r="X288" s="44"/>
      <c r="Y288" s="44"/>
      <c r="Z288" s="44"/>
      <c r="AA288" s="44"/>
      <c r="AB288" s="44"/>
      <c r="AC288" s="44"/>
      <c r="AD288" s="44"/>
      <c r="AE288" s="44"/>
      <c r="AF288" s="44"/>
      <c r="AG288" s="44"/>
      <c r="AH288" s="44"/>
      <c r="AI288" s="44"/>
      <c r="AJ288" s="44"/>
      <c r="AK288" s="44"/>
      <c r="AL288" s="44"/>
      <c r="AM288" s="44"/>
      <c r="AN288" s="44"/>
      <c r="AO288" s="44"/>
      <c r="AP288" s="44"/>
      <c r="AQ288" s="44"/>
      <c r="AR288" s="44"/>
      <c r="AS288" s="44"/>
      <c r="AT288" s="44"/>
      <c r="AU288" s="44"/>
      <c r="AV288" s="44"/>
      <c r="AW288" s="44"/>
      <c r="AX288" s="44"/>
      <c r="AY288" s="44"/>
      <c r="AZ288" s="44"/>
      <c r="BA288" s="44"/>
      <c r="BB288" s="44"/>
      <c r="BC288" s="44"/>
      <c r="BD288" s="44"/>
      <c r="BE288" s="44"/>
      <c r="BF288" s="44"/>
      <c r="BG288" s="44"/>
      <c r="BH288" s="44"/>
      <c r="BI288" s="45"/>
    </row>
    <row r="289" spans="2:61" ht="84.75" customHeight="1" thickTop="1" thickBot="1">
      <c r="B289" s="36" t="s">
        <v>117</v>
      </c>
      <c r="C289" s="36"/>
      <c r="D289" s="36"/>
      <c r="E289" s="36"/>
      <c r="F289" s="36"/>
      <c r="G289" s="46" t="s">
        <v>211</v>
      </c>
      <c r="H289" s="46"/>
      <c r="I289" s="46"/>
      <c r="J289" s="46"/>
      <c r="K289" s="46"/>
      <c r="L289" s="46"/>
      <c r="M289" s="46"/>
      <c r="N289" s="46"/>
      <c r="O289" s="46"/>
      <c r="P289" s="46"/>
      <c r="Q289" s="46"/>
      <c r="R289" s="46"/>
      <c r="S289" s="46"/>
      <c r="T289" s="46"/>
      <c r="U289" s="46"/>
      <c r="V289" s="46"/>
      <c r="W289" s="46"/>
      <c r="X289" s="46"/>
      <c r="Y289" s="46"/>
      <c r="Z289" s="46"/>
      <c r="AA289" s="46"/>
      <c r="AB289" s="46"/>
      <c r="AC289" s="46"/>
      <c r="AD289" s="46"/>
      <c r="AE289" s="46"/>
      <c r="AF289" s="46"/>
      <c r="AG289" s="46"/>
      <c r="AH289" s="49" t="s">
        <v>473</v>
      </c>
      <c r="AI289" s="50"/>
      <c r="AJ289" s="50"/>
      <c r="AK289" s="50"/>
      <c r="AL289" s="50"/>
      <c r="AM289" s="50"/>
      <c r="AN289" s="50"/>
      <c r="AO289" s="50"/>
      <c r="AP289" s="50"/>
      <c r="AQ289" s="50"/>
      <c r="AR289" s="50"/>
      <c r="AS289" s="50"/>
      <c r="AT289" s="50"/>
      <c r="AU289" s="50"/>
      <c r="AV289" s="50"/>
      <c r="AW289" s="50"/>
      <c r="AX289" s="50"/>
      <c r="AY289" s="50"/>
      <c r="AZ289" s="50"/>
      <c r="BA289" s="50"/>
      <c r="BB289" s="50"/>
      <c r="BC289" s="50"/>
      <c r="BD289" s="50"/>
      <c r="BE289" s="50"/>
      <c r="BF289" s="50"/>
      <c r="BG289" s="50"/>
      <c r="BH289" s="50"/>
      <c r="BI289" s="51"/>
    </row>
    <row r="290" spans="2:61" ht="45" customHeight="1" thickTop="1" thickBot="1">
      <c r="B290" s="36"/>
      <c r="C290" s="36"/>
      <c r="D290" s="36"/>
      <c r="E290" s="36"/>
      <c r="F290" s="36"/>
      <c r="G290" s="47"/>
      <c r="H290" s="47"/>
      <c r="I290" s="47"/>
      <c r="J290" s="47"/>
      <c r="K290" s="47"/>
      <c r="L290" s="47"/>
      <c r="M290" s="47"/>
      <c r="N290" s="47"/>
      <c r="O290" s="47"/>
      <c r="P290" s="47"/>
      <c r="Q290" s="47"/>
      <c r="R290" s="47"/>
      <c r="S290" s="47"/>
      <c r="T290" s="47"/>
      <c r="U290" s="47"/>
      <c r="V290" s="47"/>
      <c r="W290" s="47"/>
      <c r="X290" s="47"/>
      <c r="Y290" s="47"/>
      <c r="Z290" s="47"/>
      <c r="AA290" s="47"/>
      <c r="AB290" s="47"/>
      <c r="AC290" s="47"/>
      <c r="AD290" s="47"/>
      <c r="AE290" s="47"/>
      <c r="AF290" s="47"/>
      <c r="AG290" s="47"/>
      <c r="AH290" s="52"/>
      <c r="AI290" s="53"/>
      <c r="AJ290" s="53"/>
      <c r="AK290" s="53"/>
      <c r="AL290" s="53"/>
      <c r="AM290" s="53"/>
      <c r="AN290" s="53"/>
      <c r="AO290" s="53"/>
      <c r="AP290" s="53"/>
      <c r="AQ290" s="53"/>
      <c r="AR290" s="53"/>
      <c r="AS290" s="53"/>
      <c r="AT290" s="53"/>
      <c r="AU290" s="53"/>
      <c r="AV290" s="53"/>
      <c r="AW290" s="53"/>
      <c r="AX290" s="53"/>
      <c r="AY290" s="53"/>
      <c r="AZ290" s="53"/>
      <c r="BA290" s="53"/>
      <c r="BB290" s="53"/>
      <c r="BC290" s="53"/>
      <c r="BD290" s="53"/>
      <c r="BE290" s="53"/>
      <c r="BF290" s="53"/>
      <c r="BG290" s="53"/>
      <c r="BH290" s="53"/>
      <c r="BI290" s="54"/>
    </row>
    <row r="291" spans="2:61" ht="45" customHeight="1" thickTop="1" thickBot="1">
      <c r="B291" s="36"/>
      <c r="C291" s="36"/>
      <c r="D291" s="36"/>
      <c r="E291" s="36"/>
      <c r="F291" s="36"/>
      <c r="G291" s="47"/>
      <c r="H291" s="47"/>
      <c r="I291" s="47"/>
      <c r="J291" s="47"/>
      <c r="K291" s="47"/>
      <c r="L291" s="47"/>
      <c r="M291" s="47"/>
      <c r="N291" s="47"/>
      <c r="O291" s="47"/>
      <c r="P291" s="47"/>
      <c r="Q291" s="47"/>
      <c r="R291" s="47"/>
      <c r="S291" s="47"/>
      <c r="T291" s="47"/>
      <c r="U291" s="47"/>
      <c r="V291" s="47"/>
      <c r="W291" s="47"/>
      <c r="X291" s="47"/>
      <c r="Y291" s="47"/>
      <c r="Z291" s="47"/>
      <c r="AA291" s="47"/>
      <c r="AB291" s="47"/>
      <c r="AC291" s="47"/>
      <c r="AD291" s="47"/>
      <c r="AE291" s="47"/>
      <c r="AF291" s="47"/>
      <c r="AG291" s="47"/>
      <c r="AH291" s="52"/>
      <c r="AI291" s="53"/>
      <c r="AJ291" s="53"/>
      <c r="AK291" s="53"/>
      <c r="AL291" s="53"/>
      <c r="AM291" s="53"/>
      <c r="AN291" s="53"/>
      <c r="AO291" s="53"/>
      <c r="AP291" s="53"/>
      <c r="AQ291" s="53"/>
      <c r="AR291" s="53"/>
      <c r="AS291" s="53"/>
      <c r="AT291" s="53"/>
      <c r="AU291" s="53"/>
      <c r="AV291" s="53"/>
      <c r="AW291" s="53"/>
      <c r="AX291" s="53"/>
      <c r="AY291" s="53"/>
      <c r="AZ291" s="53"/>
      <c r="BA291" s="53"/>
      <c r="BB291" s="53"/>
      <c r="BC291" s="53"/>
      <c r="BD291" s="53"/>
      <c r="BE291" s="53"/>
      <c r="BF291" s="53"/>
      <c r="BG291" s="53"/>
      <c r="BH291" s="53"/>
      <c r="BI291" s="54"/>
    </row>
    <row r="292" spans="2:61" ht="45" customHeight="1" thickTop="1" thickBot="1">
      <c r="B292" s="36"/>
      <c r="C292" s="36"/>
      <c r="D292" s="36"/>
      <c r="E292" s="36"/>
      <c r="F292" s="36"/>
      <c r="G292" s="48"/>
      <c r="H292" s="48"/>
      <c r="I292" s="48"/>
      <c r="J292" s="48"/>
      <c r="K292" s="48"/>
      <c r="L292" s="48"/>
      <c r="M292" s="48"/>
      <c r="N292" s="48"/>
      <c r="O292" s="48"/>
      <c r="P292" s="48"/>
      <c r="Q292" s="48"/>
      <c r="R292" s="48"/>
      <c r="S292" s="48"/>
      <c r="T292" s="48"/>
      <c r="U292" s="48"/>
      <c r="V292" s="48"/>
      <c r="W292" s="48"/>
      <c r="X292" s="48"/>
      <c r="Y292" s="48"/>
      <c r="Z292" s="48"/>
      <c r="AA292" s="48"/>
      <c r="AB292" s="48"/>
      <c r="AC292" s="48"/>
      <c r="AD292" s="48"/>
      <c r="AE292" s="48"/>
      <c r="AF292" s="48"/>
      <c r="AG292" s="48"/>
      <c r="AH292" s="55"/>
      <c r="AI292" s="56"/>
      <c r="AJ292" s="56"/>
      <c r="AK292" s="56"/>
      <c r="AL292" s="56"/>
      <c r="AM292" s="56"/>
      <c r="AN292" s="56"/>
      <c r="AO292" s="56"/>
      <c r="AP292" s="56"/>
      <c r="AQ292" s="56"/>
      <c r="AR292" s="56"/>
      <c r="AS292" s="56"/>
      <c r="AT292" s="56"/>
      <c r="AU292" s="56"/>
      <c r="AV292" s="56"/>
      <c r="AW292" s="56"/>
      <c r="AX292" s="56"/>
      <c r="AY292" s="56"/>
      <c r="AZ292" s="56"/>
      <c r="BA292" s="56"/>
      <c r="BB292" s="56"/>
      <c r="BC292" s="56"/>
      <c r="BD292" s="56"/>
      <c r="BE292" s="56"/>
      <c r="BF292" s="56"/>
      <c r="BG292" s="56"/>
      <c r="BH292" s="56"/>
      <c r="BI292" s="57"/>
    </row>
    <row r="293" spans="2:61" ht="15" customHeight="1" thickTop="1">
      <c r="B293" s="14"/>
      <c r="C293" s="14"/>
      <c r="D293" s="14"/>
      <c r="E293" s="14"/>
      <c r="F293" s="14"/>
      <c r="G293" s="14"/>
      <c r="H293" s="14"/>
      <c r="I293" s="14"/>
      <c r="J293" s="14"/>
      <c r="K293" s="14"/>
      <c r="L293" s="14"/>
      <c r="M293" s="14"/>
      <c r="N293" s="14"/>
      <c r="O293" s="14"/>
      <c r="P293" s="14"/>
      <c r="Q293" s="14"/>
      <c r="R293" s="14"/>
      <c r="S293" s="14"/>
      <c r="T293" s="14"/>
      <c r="U293" s="14"/>
      <c r="V293" s="14"/>
      <c r="W293" s="14"/>
      <c r="X293" s="14"/>
      <c r="Y293" s="14"/>
      <c r="Z293" s="14"/>
      <c r="AA293" s="14"/>
      <c r="AB293" s="14"/>
      <c r="AC293" s="14"/>
      <c r="AD293" s="14"/>
      <c r="AE293" s="14"/>
      <c r="AF293" s="14"/>
      <c r="AG293" s="14"/>
      <c r="AH293" s="14"/>
      <c r="AI293" s="14"/>
      <c r="AJ293" s="14"/>
      <c r="AK293" s="14"/>
      <c r="AL293" s="14"/>
      <c r="AM293" s="14"/>
      <c r="AN293" s="14"/>
      <c r="AO293" s="14"/>
      <c r="AP293" s="14"/>
      <c r="AQ293" s="14"/>
      <c r="AR293" s="14"/>
      <c r="AS293" s="14"/>
      <c r="AT293" s="14"/>
      <c r="AU293" s="14"/>
      <c r="AV293" s="14"/>
      <c r="AW293" s="14"/>
      <c r="AX293" s="14"/>
      <c r="AY293" s="14"/>
      <c r="AZ293" s="14"/>
      <c r="BA293" s="14"/>
      <c r="BB293" s="14"/>
      <c r="BC293" s="14"/>
      <c r="BD293" s="14"/>
      <c r="BE293" s="14"/>
      <c r="BF293" s="14"/>
      <c r="BG293" s="14"/>
      <c r="BH293" s="14"/>
      <c r="BI293" s="14"/>
    </row>
    <row r="294" spans="2:61" ht="15" customHeight="1" thickBot="1">
      <c r="B294" s="15"/>
      <c r="C294" s="15"/>
      <c r="D294" s="15"/>
      <c r="E294" s="15"/>
      <c r="F294" s="15"/>
      <c r="G294" s="15"/>
      <c r="H294" s="15"/>
      <c r="I294" s="15"/>
      <c r="J294" s="15"/>
      <c r="K294" s="15"/>
      <c r="L294" s="15"/>
      <c r="M294" s="15"/>
      <c r="N294" s="15"/>
      <c r="O294" s="15"/>
      <c r="P294" s="15"/>
      <c r="Q294" s="15"/>
      <c r="R294" s="15"/>
      <c r="S294" s="15"/>
      <c r="T294" s="15"/>
      <c r="U294" s="15"/>
      <c r="V294" s="15"/>
      <c r="W294" s="15"/>
      <c r="X294" s="15"/>
      <c r="Y294" s="15"/>
      <c r="Z294" s="15"/>
      <c r="AA294" s="15"/>
      <c r="AB294" s="15"/>
      <c r="AC294" s="15"/>
      <c r="AD294" s="15"/>
      <c r="AE294" s="15"/>
      <c r="AF294" s="15"/>
      <c r="AG294" s="15"/>
      <c r="AH294" s="15"/>
      <c r="AI294" s="15"/>
      <c r="AJ294" s="15"/>
      <c r="AK294" s="15"/>
      <c r="AL294" s="15"/>
      <c r="AM294" s="15"/>
      <c r="AN294" s="15"/>
      <c r="AO294" s="15"/>
      <c r="AP294" s="15"/>
      <c r="AQ294" s="15"/>
      <c r="AR294" s="15"/>
      <c r="AS294" s="15"/>
      <c r="AT294" s="15"/>
      <c r="AU294" s="15"/>
      <c r="AV294" s="15"/>
      <c r="AW294" s="15"/>
      <c r="AX294" s="15"/>
      <c r="AY294" s="15"/>
      <c r="AZ294" s="15"/>
      <c r="BA294" s="15"/>
      <c r="BB294" s="15"/>
      <c r="BC294" s="15"/>
      <c r="BD294" s="15"/>
      <c r="BE294" s="15"/>
      <c r="BF294" s="15"/>
      <c r="BG294" s="15"/>
      <c r="BH294" s="15"/>
      <c r="BI294" s="15"/>
    </row>
    <row r="295" spans="2:61" ht="15" customHeight="1" thickTop="1">
      <c r="B295" s="25" t="s">
        <v>118</v>
      </c>
      <c r="C295" s="26"/>
      <c r="D295" s="26"/>
      <c r="E295" s="26"/>
      <c r="F295" s="31"/>
      <c r="G295" s="25" t="s">
        <v>119</v>
      </c>
      <c r="H295" s="26"/>
      <c r="I295" s="26"/>
      <c r="J295" s="26"/>
      <c r="K295" s="31"/>
      <c r="L295" s="5"/>
      <c r="M295" s="6"/>
      <c r="N295" s="6"/>
      <c r="O295" s="6"/>
      <c r="P295" s="6"/>
      <c r="Q295" s="7"/>
      <c r="R295" s="25" t="s">
        <v>120</v>
      </c>
      <c r="S295" s="26"/>
      <c r="T295" s="26"/>
      <c r="U295" s="26"/>
      <c r="V295" s="31"/>
      <c r="W295" s="25" t="s">
        <v>119</v>
      </c>
      <c r="X295" s="26"/>
      <c r="Y295" s="26"/>
      <c r="Z295" s="26"/>
      <c r="AA295" s="31"/>
      <c r="AB295" s="5"/>
      <c r="AC295" s="6"/>
      <c r="AD295" s="6"/>
      <c r="AE295" s="6"/>
      <c r="AF295" s="6"/>
      <c r="AG295" s="7"/>
      <c r="AH295" s="25" t="s">
        <v>121</v>
      </c>
      <c r="AI295" s="26"/>
      <c r="AJ295" s="26"/>
      <c r="AK295" s="26"/>
      <c r="AL295" s="31"/>
      <c r="AM295" s="25" t="s">
        <v>119</v>
      </c>
      <c r="AN295" s="26"/>
      <c r="AO295" s="26"/>
      <c r="AP295" s="26"/>
      <c r="AQ295" s="31"/>
      <c r="AR295" s="5"/>
      <c r="AS295" s="6"/>
      <c r="AT295" s="6"/>
      <c r="AU295" s="6"/>
      <c r="AV295" s="6"/>
      <c r="AW295" s="7"/>
      <c r="AX295" s="25" t="s">
        <v>122</v>
      </c>
      <c r="AY295" s="26"/>
      <c r="AZ295" s="26"/>
      <c r="BA295" s="25" t="s">
        <v>119</v>
      </c>
      <c r="BB295" s="26"/>
      <c r="BC295" s="31"/>
      <c r="BD295" s="5"/>
      <c r="BE295" s="6"/>
      <c r="BF295" s="6"/>
      <c r="BG295" s="6"/>
      <c r="BH295" s="6"/>
      <c r="BI295" s="7"/>
    </row>
    <row r="296" spans="2:61" ht="15" customHeight="1">
      <c r="B296" s="27"/>
      <c r="C296" s="28"/>
      <c r="D296" s="28"/>
      <c r="E296" s="28"/>
      <c r="F296" s="32"/>
      <c r="G296" s="27"/>
      <c r="H296" s="28"/>
      <c r="I296" s="28"/>
      <c r="J296" s="28"/>
      <c r="K296" s="32"/>
      <c r="L296" s="8"/>
      <c r="M296" s="9"/>
      <c r="N296" s="9"/>
      <c r="O296" s="9"/>
      <c r="P296" s="9"/>
      <c r="Q296" s="10"/>
      <c r="R296" s="27"/>
      <c r="S296" s="28"/>
      <c r="T296" s="28"/>
      <c r="U296" s="28"/>
      <c r="V296" s="32"/>
      <c r="W296" s="27"/>
      <c r="X296" s="28"/>
      <c r="Y296" s="28"/>
      <c r="Z296" s="28"/>
      <c r="AA296" s="32"/>
      <c r="AB296" s="8"/>
      <c r="AC296" s="9"/>
      <c r="AD296" s="9"/>
      <c r="AE296" s="9"/>
      <c r="AF296" s="9"/>
      <c r="AG296" s="10"/>
      <c r="AH296" s="27"/>
      <c r="AI296" s="28"/>
      <c r="AJ296" s="28"/>
      <c r="AK296" s="28"/>
      <c r="AL296" s="32"/>
      <c r="AM296" s="27"/>
      <c r="AN296" s="28"/>
      <c r="AO296" s="28"/>
      <c r="AP296" s="28"/>
      <c r="AQ296" s="32"/>
      <c r="AR296" s="8"/>
      <c r="AS296" s="9"/>
      <c r="AT296" s="9"/>
      <c r="AU296" s="9"/>
      <c r="AV296" s="9"/>
      <c r="AW296" s="10"/>
      <c r="AX296" s="27"/>
      <c r="AY296" s="28"/>
      <c r="AZ296" s="28"/>
      <c r="BA296" s="27"/>
      <c r="BB296" s="28"/>
      <c r="BC296" s="32"/>
      <c r="BD296" s="8"/>
      <c r="BE296" s="9"/>
      <c r="BF296" s="9"/>
      <c r="BG296" s="9"/>
      <c r="BH296" s="9"/>
      <c r="BI296" s="10"/>
    </row>
    <row r="297" spans="2:61" ht="15" customHeight="1" thickBot="1">
      <c r="B297" s="27"/>
      <c r="C297" s="28"/>
      <c r="D297" s="28"/>
      <c r="E297" s="28"/>
      <c r="F297" s="32"/>
      <c r="G297" s="29"/>
      <c r="H297" s="30"/>
      <c r="I297" s="30"/>
      <c r="J297" s="30"/>
      <c r="K297" s="33"/>
      <c r="L297" s="11"/>
      <c r="M297" s="12"/>
      <c r="N297" s="12"/>
      <c r="O297" s="12"/>
      <c r="P297" s="12"/>
      <c r="Q297" s="13"/>
      <c r="R297" s="27"/>
      <c r="S297" s="28"/>
      <c r="T297" s="28"/>
      <c r="U297" s="28"/>
      <c r="V297" s="32"/>
      <c r="W297" s="29"/>
      <c r="X297" s="30"/>
      <c r="Y297" s="30"/>
      <c r="Z297" s="30"/>
      <c r="AA297" s="33"/>
      <c r="AB297" s="11"/>
      <c r="AC297" s="12"/>
      <c r="AD297" s="12"/>
      <c r="AE297" s="12"/>
      <c r="AF297" s="12"/>
      <c r="AG297" s="13"/>
      <c r="AH297" s="27"/>
      <c r="AI297" s="28"/>
      <c r="AJ297" s="28"/>
      <c r="AK297" s="28"/>
      <c r="AL297" s="32"/>
      <c r="AM297" s="29"/>
      <c r="AN297" s="30"/>
      <c r="AO297" s="30"/>
      <c r="AP297" s="30"/>
      <c r="AQ297" s="33"/>
      <c r="AR297" s="11"/>
      <c r="AS297" s="12"/>
      <c r="AT297" s="12"/>
      <c r="AU297" s="12"/>
      <c r="AV297" s="12"/>
      <c r="AW297" s="13"/>
      <c r="AX297" s="27"/>
      <c r="AY297" s="28"/>
      <c r="AZ297" s="28"/>
      <c r="BA297" s="29"/>
      <c r="BB297" s="30"/>
      <c r="BC297" s="33"/>
      <c r="BD297" s="11"/>
      <c r="BE297" s="12"/>
      <c r="BF297" s="12"/>
      <c r="BG297" s="12"/>
      <c r="BH297" s="12"/>
      <c r="BI297" s="13"/>
    </row>
    <row r="298" spans="2:61" ht="15" customHeight="1" thickTop="1">
      <c r="B298" s="27"/>
      <c r="C298" s="28"/>
      <c r="D298" s="28"/>
      <c r="E298" s="28"/>
      <c r="F298" s="32"/>
      <c r="G298" s="25" t="s">
        <v>17</v>
      </c>
      <c r="H298" s="26"/>
      <c r="I298" s="26"/>
      <c r="J298" s="26"/>
      <c r="K298" s="31"/>
      <c r="L298" s="5"/>
      <c r="M298" s="6"/>
      <c r="N298" s="6"/>
      <c r="O298" s="6"/>
      <c r="P298" s="6"/>
      <c r="Q298" s="7"/>
      <c r="R298" s="27"/>
      <c r="S298" s="28"/>
      <c r="T298" s="28"/>
      <c r="U298" s="28"/>
      <c r="V298" s="32"/>
      <c r="W298" s="25" t="s">
        <v>17</v>
      </c>
      <c r="X298" s="26"/>
      <c r="Y298" s="26"/>
      <c r="Z298" s="26"/>
      <c r="AA298" s="31"/>
      <c r="AB298" s="5"/>
      <c r="AC298" s="6"/>
      <c r="AD298" s="6"/>
      <c r="AE298" s="6"/>
      <c r="AF298" s="6"/>
      <c r="AG298" s="7"/>
      <c r="AH298" s="27"/>
      <c r="AI298" s="28"/>
      <c r="AJ298" s="28"/>
      <c r="AK298" s="28"/>
      <c r="AL298" s="32"/>
      <c r="AM298" s="25" t="s">
        <v>17</v>
      </c>
      <c r="AN298" s="26"/>
      <c r="AO298" s="26"/>
      <c r="AP298" s="26"/>
      <c r="AQ298" s="31"/>
      <c r="AR298" s="5"/>
      <c r="AS298" s="6"/>
      <c r="AT298" s="6"/>
      <c r="AU298" s="6"/>
      <c r="AV298" s="6"/>
      <c r="AW298" s="7"/>
      <c r="AX298" s="27"/>
      <c r="AY298" s="28"/>
      <c r="AZ298" s="28"/>
      <c r="BA298" s="25" t="s">
        <v>17</v>
      </c>
      <c r="BB298" s="26"/>
      <c r="BC298" s="31"/>
      <c r="BD298" s="5"/>
      <c r="BE298" s="6"/>
      <c r="BF298" s="6"/>
      <c r="BG298" s="6"/>
      <c r="BH298" s="6"/>
      <c r="BI298" s="7"/>
    </row>
    <row r="299" spans="2:61" ht="15" customHeight="1">
      <c r="B299" s="27"/>
      <c r="C299" s="28"/>
      <c r="D299" s="28"/>
      <c r="E299" s="28"/>
      <c r="F299" s="32"/>
      <c r="G299" s="27"/>
      <c r="H299" s="28"/>
      <c r="I299" s="28"/>
      <c r="J299" s="28"/>
      <c r="K299" s="32"/>
      <c r="L299" s="8"/>
      <c r="M299" s="9"/>
      <c r="N299" s="9"/>
      <c r="O299" s="9"/>
      <c r="P299" s="9"/>
      <c r="Q299" s="10"/>
      <c r="R299" s="27"/>
      <c r="S299" s="28"/>
      <c r="T299" s="28"/>
      <c r="U299" s="28"/>
      <c r="V299" s="32"/>
      <c r="W299" s="27"/>
      <c r="X299" s="28"/>
      <c r="Y299" s="28"/>
      <c r="Z299" s="28"/>
      <c r="AA299" s="32"/>
      <c r="AB299" s="8"/>
      <c r="AC299" s="9"/>
      <c r="AD299" s="9"/>
      <c r="AE299" s="9"/>
      <c r="AF299" s="9"/>
      <c r="AG299" s="10"/>
      <c r="AH299" s="27"/>
      <c r="AI299" s="28"/>
      <c r="AJ299" s="28"/>
      <c r="AK299" s="28"/>
      <c r="AL299" s="32"/>
      <c r="AM299" s="27"/>
      <c r="AN299" s="28"/>
      <c r="AO299" s="28"/>
      <c r="AP299" s="28"/>
      <c r="AQ299" s="32"/>
      <c r="AR299" s="8"/>
      <c r="AS299" s="9"/>
      <c r="AT299" s="9"/>
      <c r="AU299" s="9"/>
      <c r="AV299" s="9"/>
      <c r="AW299" s="10"/>
      <c r="AX299" s="27"/>
      <c r="AY299" s="28"/>
      <c r="AZ299" s="28"/>
      <c r="BA299" s="27"/>
      <c r="BB299" s="28"/>
      <c r="BC299" s="32"/>
      <c r="BD299" s="8"/>
      <c r="BE299" s="9"/>
      <c r="BF299" s="9"/>
      <c r="BG299" s="9"/>
      <c r="BH299" s="9"/>
      <c r="BI299" s="10"/>
    </row>
    <row r="300" spans="2:61" ht="15" customHeight="1" thickBot="1">
      <c r="B300" s="29"/>
      <c r="C300" s="30"/>
      <c r="D300" s="30"/>
      <c r="E300" s="30"/>
      <c r="F300" s="33"/>
      <c r="G300" s="29"/>
      <c r="H300" s="30"/>
      <c r="I300" s="30"/>
      <c r="J300" s="30"/>
      <c r="K300" s="33"/>
      <c r="L300" s="11"/>
      <c r="M300" s="12"/>
      <c r="N300" s="12"/>
      <c r="O300" s="12"/>
      <c r="P300" s="12"/>
      <c r="Q300" s="13"/>
      <c r="R300" s="29"/>
      <c r="S300" s="30"/>
      <c r="T300" s="30"/>
      <c r="U300" s="30"/>
      <c r="V300" s="33"/>
      <c r="W300" s="29"/>
      <c r="X300" s="30"/>
      <c r="Y300" s="30"/>
      <c r="Z300" s="30"/>
      <c r="AA300" s="33"/>
      <c r="AB300" s="11"/>
      <c r="AC300" s="12"/>
      <c r="AD300" s="12"/>
      <c r="AE300" s="12"/>
      <c r="AF300" s="12"/>
      <c r="AG300" s="13"/>
      <c r="AH300" s="29"/>
      <c r="AI300" s="30"/>
      <c r="AJ300" s="30"/>
      <c r="AK300" s="30"/>
      <c r="AL300" s="33"/>
      <c r="AM300" s="29"/>
      <c r="AN300" s="30"/>
      <c r="AO300" s="30"/>
      <c r="AP300" s="30"/>
      <c r="AQ300" s="33"/>
      <c r="AR300" s="11"/>
      <c r="AS300" s="12"/>
      <c r="AT300" s="12"/>
      <c r="AU300" s="12"/>
      <c r="AV300" s="12"/>
      <c r="AW300" s="13"/>
      <c r="AX300" s="29"/>
      <c r="AY300" s="30"/>
      <c r="AZ300" s="30"/>
      <c r="BA300" s="29"/>
      <c r="BB300" s="30"/>
      <c r="BC300" s="33"/>
      <c r="BD300" s="11"/>
      <c r="BE300" s="12"/>
      <c r="BF300" s="12"/>
      <c r="BG300" s="12"/>
      <c r="BH300" s="12"/>
      <c r="BI300" s="13"/>
    </row>
    <row r="301" spans="2:61" ht="15" customHeight="1" thickTop="1">
      <c r="B301" s="14"/>
      <c r="C301" s="14"/>
      <c r="D301" s="14"/>
      <c r="E301" s="14"/>
      <c r="F301" s="14"/>
      <c r="G301" s="14"/>
      <c r="H301" s="14"/>
      <c r="I301" s="14"/>
      <c r="J301" s="14"/>
      <c r="K301" s="14"/>
      <c r="L301" s="14"/>
      <c r="M301" s="14"/>
      <c r="N301" s="14"/>
      <c r="O301" s="14"/>
      <c r="P301" s="14"/>
      <c r="Q301" s="14"/>
      <c r="R301" s="14"/>
      <c r="S301" s="14"/>
      <c r="T301" s="14"/>
      <c r="U301" s="14"/>
      <c r="V301" s="14"/>
      <c r="W301" s="14"/>
      <c r="X301" s="14"/>
      <c r="Y301" s="14"/>
      <c r="Z301" s="14"/>
      <c r="AA301" s="14"/>
      <c r="AB301" s="14"/>
      <c r="AC301" s="14"/>
      <c r="AD301" s="14"/>
      <c r="AE301" s="14"/>
      <c r="AF301" s="14"/>
      <c r="AG301" s="14"/>
      <c r="AH301" s="14"/>
      <c r="AI301" s="14"/>
      <c r="AJ301" s="14"/>
      <c r="AK301" s="14"/>
      <c r="AL301" s="14"/>
      <c r="AM301" s="14"/>
      <c r="AN301" s="14"/>
      <c r="AO301" s="14"/>
      <c r="AP301" s="14"/>
      <c r="AQ301" s="14"/>
      <c r="AR301" s="14"/>
      <c r="AS301" s="14"/>
      <c r="AT301" s="14"/>
      <c r="AU301" s="14"/>
      <c r="AV301" s="14"/>
      <c r="AW301" s="14"/>
      <c r="AX301" s="14"/>
      <c r="AY301" s="14"/>
      <c r="AZ301" s="14"/>
      <c r="BA301" s="14"/>
      <c r="BB301" s="14"/>
      <c r="BC301" s="14"/>
      <c r="BD301" s="14"/>
      <c r="BE301" s="14"/>
      <c r="BF301" s="14"/>
      <c r="BG301" s="14"/>
      <c r="BH301" s="14"/>
      <c r="BI301" s="14"/>
    </row>
    <row r="302" spans="2:61" ht="15" customHeight="1" thickBot="1">
      <c r="B302" s="15"/>
      <c r="C302" s="15"/>
      <c r="D302" s="15"/>
      <c r="E302" s="15"/>
      <c r="F302" s="15"/>
      <c r="G302" s="15"/>
      <c r="H302" s="15"/>
      <c r="I302" s="15"/>
      <c r="J302" s="15"/>
      <c r="K302" s="15"/>
      <c r="L302" s="15"/>
      <c r="M302" s="15"/>
      <c r="N302" s="15"/>
      <c r="O302" s="15"/>
      <c r="P302" s="15"/>
      <c r="Q302" s="15"/>
      <c r="R302" s="15"/>
      <c r="S302" s="15"/>
      <c r="T302" s="15"/>
      <c r="U302" s="15"/>
      <c r="V302" s="15"/>
      <c r="W302" s="15"/>
      <c r="X302" s="15"/>
      <c r="Y302" s="15"/>
      <c r="Z302" s="15"/>
      <c r="AA302" s="15"/>
      <c r="AB302" s="15"/>
      <c r="AC302" s="15"/>
      <c r="AD302" s="15"/>
      <c r="AE302" s="15"/>
      <c r="AF302" s="15"/>
      <c r="AG302" s="15"/>
      <c r="AH302" s="15"/>
      <c r="AI302" s="15"/>
      <c r="AJ302" s="15"/>
      <c r="AK302" s="15"/>
      <c r="AL302" s="15"/>
      <c r="AM302" s="15"/>
      <c r="AN302" s="15"/>
      <c r="AO302" s="15"/>
      <c r="AP302" s="15"/>
      <c r="AQ302" s="15"/>
      <c r="AR302" s="15"/>
      <c r="AS302" s="15"/>
      <c r="AT302" s="15"/>
      <c r="AU302" s="15"/>
      <c r="AV302" s="15"/>
      <c r="AW302" s="15"/>
      <c r="AX302" s="15"/>
      <c r="AY302" s="15"/>
      <c r="AZ302" s="15"/>
      <c r="BA302" s="15"/>
      <c r="BB302" s="15"/>
      <c r="BC302" s="15"/>
      <c r="BD302" s="15"/>
      <c r="BE302" s="15"/>
      <c r="BF302" s="15"/>
      <c r="BG302" s="15"/>
      <c r="BH302" s="15"/>
      <c r="BI302" s="15"/>
    </row>
    <row r="303" spans="2:61" ht="15" customHeight="1" thickTop="1">
      <c r="B303" s="16" t="s">
        <v>19</v>
      </c>
      <c r="C303" s="16"/>
      <c r="D303" s="16"/>
      <c r="E303" s="16"/>
      <c r="F303" s="16"/>
      <c r="G303" s="16"/>
      <c r="H303" s="16"/>
      <c r="I303" s="16"/>
      <c r="J303" s="16"/>
      <c r="K303" s="19" t="str">
        <f>K33</f>
        <v>Лесковский А.В. / Набиуллин Р.И.</v>
      </c>
      <c r="L303" s="19"/>
      <c r="M303" s="19"/>
      <c r="N303" s="19"/>
      <c r="O303" s="19"/>
      <c r="P303" s="19"/>
      <c r="Q303" s="19"/>
      <c r="R303" s="19"/>
      <c r="S303" s="19"/>
      <c r="T303" s="22" t="s">
        <v>123</v>
      </c>
      <c r="U303" s="22"/>
      <c r="V303" s="22"/>
      <c r="W303" s="22"/>
      <c r="X303" s="22"/>
      <c r="Y303" s="22"/>
      <c r="Z303" s="22"/>
      <c r="AA303" s="22"/>
      <c r="AB303" s="22"/>
      <c r="AC303" s="22"/>
      <c r="AD303" s="22"/>
      <c r="AE303" s="22"/>
      <c r="AF303" s="22"/>
      <c r="AG303" s="16" t="s">
        <v>203</v>
      </c>
      <c r="AH303" s="16"/>
      <c r="AI303" s="16"/>
      <c r="AJ303" s="16"/>
      <c r="AK303" s="16"/>
      <c r="AL303" s="16"/>
      <c r="AM303" s="16"/>
      <c r="AN303" s="16"/>
      <c r="AO303" s="16"/>
      <c r="AP303" s="19" t="str">
        <f>K39</f>
        <v>Шамсиев Р.Р.</v>
      </c>
      <c r="AQ303" s="19"/>
      <c r="AR303" s="19"/>
      <c r="AS303" s="19"/>
      <c r="AT303" s="19"/>
      <c r="AU303" s="19"/>
      <c r="AV303" s="19"/>
      <c r="AW303" s="19"/>
      <c r="AX303" s="19"/>
      <c r="AY303" s="22" t="s">
        <v>123</v>
      </c>
      <c r="AZ303" s="22"/>
      <c r="BA303" s="22"/>
      <c r="BB303" s="22"/>
      <c r="BC303" s="22"/>
      <c r="BD303" s="22"/>
      <c r="BE303" s="22"/>
      <c r="BF303" s="22"/>
      <c r="BG303" s="22"/>
      <c r="BH303" s="22"/>
      <c r="BI303" s="22"/>
    </row>
    <row r="304" spans="2:61" ht="15" customHeight="1">
      <c r="B304" s="17"/>
      <c r="C304" s="17"/>
      <c r="D304" s="17"/>
      <c r="E304" s="17"/>
      <c r="F304" s="17"/>
      <c r="G304" s="17"/>
      <c r="H304" s="17"/>
      <c r="I304" s="17"/>
      <c r="J304" s="17"/>
      <c r="K304" s="20"/>
      <c r="L304" s="20"/>
      <c r="M304" s="20"/>
      <c r="N304" s="20"/>
      <c r="O304" s="20"/>
      <c r="P304" s="20"/>
      <c r="Q304" s="20"/>
      <c r="R304" s="20"/>
      <c r="S304" s="20"/>
      <c r="T304" s="23"/>
      <c r="U304" s="23"/>
      <c r="V304" s="23"/>
      <c r="W304" s="23"/>
      <c r="X304" s="23"/>
      <c r="Y304" s="23"/>
      <c r="Z304" s="23"/>
      <c r="AA304" s="23"/>
      <c r="AB304" s="23"/>
      <c r="AC304" s="23"/>
      <c r="AD304" s="23"/>
      <c r="AE304" s="23"/>
      <c r="AF304" s="23"/>
      <c r="AG304" s="17"/>
      <c r="AH304" s="17"/>
      <c r="AI304" s="17"/>
      <c r="AJ304" s="17"/>
      <c r="AK304" s="17"/>
      <c r="AL304" s="17"/>
      <c r="AM304" s="17"/>
      <c r="AN304" s="17"/>
      <c r="AO304" s="17"/>
      <c r="AP304" s="20"/>
      <c r="AQ304" s="20"/>
      <c r="AR304" s="20"/>
      <c r="AS304" s="20"/>
      <c r="AT304" s="20"/>
      <c r="AU304" s="20"/>
      <c r="AV304" s="20"/>
      <c r="AW304" s="20"/>
      <c r="AX304" s="20"/>
      <c r="AY304" s="23"/>
      <c r="AZ304" s="23"/>
      <c r="BA304" s="23"/>
      <c r="BB304" s="23"/>
      <c r="BC304" s="23"/>
      <c r="BD304" s="23"/>
      <c r="BE304" s="23"/>
      <c r="BF304" s="23"/>
      <c r="BG304" s="23"/>
      <c r="BH304" s="23"/>
      <c r="BI304" s="23"/>
    </row>
    <row r="305" spans="2:61" ht="15" customHeight="1">
      <c r="B305" s="17"/>
      <c r="C305" s="17"/>
      <c r="D305" s="17"/>
      <c r="E305" s="17"/>
      <c r="F305" s="17"/>
      <c r="G305" s="17"/>
      <c r="H305" s="17"/>
      <c r="I305" s="17"/>
      <c r="J305" s="17"/>
      <c r="K305" s="20"/>
      <c r="L305" s="20"/>
      <c r="M305" s="20"/>
      <c r="N305" s="20"/>
      <c r="O305" s="20"/>
      <c r="P305" s="20"/>
      <c r="Q305" s="20"/>
      <c r="R305" s="20"/>
      <c r="S305" s="20"/>
      <c r="T305" s="23"/>
      <c r="U305" s="23"/>
      <c r="V305" s="23"/>
      <c r="W305" s="23"/>
      <c r="X305" s="23"/>
      <c r="Y305" s="23"/>
      <c r="Z305" s="23"/>
      <c r="AA305" s="23"/>
      <c r="AB305" s="23"/>
      <c r="AC305" s="23"/>
      <c r="AD305" s="23"/>
      <c r="AE305" s="23"/>
      <c r="AF305" s="23"/>
      <c r="AG305" s="17"/>
      <c r="AH305" s="17"/>
      <c r="AI305" s="17"/>
      <c r="AJ305" s="17"/>
      <c r="AK305" s="17"/>
      <c r="AL305" s="17"/>
      <c r="AM305" s="17"/>
      <c r="AN305" s="17"/>
      <c r="AO305" s="17"/>
      <c r="AP305" s="20"/>
      <c r="AQ305" s="20"/>
      <c r="AR305" s="20"/>
      <c r="AS305" s="20"/>
      <c r="AT305" s="20"/>
      <c r="AU305" s="20"/>
      <c r="AV305" s="20"/>
      <c r="AW305" s="20"/>
      <c r="AX305" s="20"/>
      <c r="AY305" s="23"/>
      <c r="AZ305" s="23"/>
      <c r="BA305" s="23"/>
      <c r="BB305" s="23"/>
      <c r="BC305" s="23"/>
      <c r="BD305" s="23"/>
      <c r="BE305" s="23"/>
      <c r="BF305" s="23"/>
      <c r="BG305" s="23"/>
      <c r="BH305" s="23"/>
      <c r="BI305" s="23"/>
    </row>
    <row r="306" spans="2:61" ht="15" customHeight="1">
      <c r="B306" s="17"/>
      <c r="C306" s="17"/>
      <c r="D306" s="17"/>
      <c r="E306" s="17"/>
      <c r="F306" s="17"/>
      <c r="G306" s="17"/>
      <c r="H306" s="17"/>
      <c r="I306" s="17"/>
      <c r="J306" s="17"/>
      <c r="K306" s="20"/>
      <c r="L306" s="20"/>
      <c r="M306" s="20"/>
      <c r="N306" s="20"/>
      <c r="O306" s="20"/>
      <c r="P306" s="20"/>
      <c r="Q306" s="20"/>
      <c r="R306" s="20"/>
      <c r="S306" s="20"/>
      <c r="T306" s="23"/>
      <c r="U306" s="23"/>
      <c r="V306" s="23"/>
      <c r="W306" s="23"/>
      <c r="X306" s="23"/>
      <c r="Y306" s="23"/>
      <c r="Z306" s="23"/>
      <c r="AA306" s="23"/>
      <c r="AB306" s="23"/>
      <c r="AC306" s="23"/>
      <c r="AD306" s="23"/>
      <c r="AE306" s="23"/>
      <c r="AF306" s="23"/>
      <c r="AG306" s="17"/>
      <c r="AH306" s="17"/>
      <c r="AI306" s="17"/>
      <c r="AJ306" s="17"/>
      <c r="AK306" s="17"/>
      <c r="AL306" s="17"/>
      <c r="AM306" s="17"/>
      <c r="AN306" s="17"/>
      <c r="AO306" s="17"/>
      <c r="AP306" s="20"/>
      <c r="AQ306" s="20"/>
      <c r="AR306" s="20"/>
      <c r="AS306" s="20"/>
      <c r="AT306" s="20"/>
      <c r="AU306" s="20"/>
      <c r="AV306" s="20"/>
      <c r="AW306" s="20"/>
      <c r="AX306" s="20"/>
      <c r="AY306" s="23"/>
      <c r="AZ306" s="23"/>
      <c r="BA306" s="23"/>
      <c r="BB306" s="23"/>
      <c r="BC306" s="23"/>
      <c r="BD306" s="23"/>
      <c r="BE306" s="23"/>
      <c r="BF306" s="23"/>
      <c r="BG306" s="23"/>
      <c r="BH306" s="23"/>
      <c r="BI306" s="23"/>
    </row>
    <row r="307" spans="2:61" ht="56.25" customHeight="1" thickBot="1">
      <c r="B307" s="18"/>
      <c r="C307" s="18"/>
      <c r="D307" s="18"/>
      <c r="E307" s="18"/>
      <c r="F307" s="18"/>
      <c r="G307" s="18"/>
      <c r="H307" s="18"/>
      <c r="I307" s="18"/>
      <c r="J307" s="18"/>
      <c r="K307" s="21"/>
      <c r="L307" s="21"/>
      <c r="M307" s="21"/>
      <c r="N307" s="21"/>
      <c r="O307" s="21"/>
      <c r="P307" s="21"/>
      <c r="Q307" s="21"/>
      <c r="R307" s="21"/>
      <c r="S307" s="21"/>
      <c r="T307" s="24"/>
      <c r="U307" s="24"/>
      <c r="V307" s="24"/>
      <c r="W307" s="24"/>
      <c r="X307" s="24"/>
      <c r="Y307" s="24"/>
      <c r="Z307" s="24"/>
      <c r="AA307" s="24"/>
      <c r="AB307" s="24"/>
      <c r="AC307" s="24"/>
      <c r="AD307" s="24"/>
      <c r="AE307" s="24"/>
      <c r="AF307" s="24"/>
      <c r="AG307" s="18"/>
      <c r="AH307" s="18"/>
      <c r="AI307" s="18"/>
      <c r="AJ307" s="18"/>
      <c r="AK307" s="18"/>
      <c r="AL307" s="18"/>
      <c r="AM307" s="18"/>
      <c r="AN307" s="18"/>
      <c r="AO307" s="18"/>
      <c r="AP307" s="21"/>
      <c r="AQ307" s="21"/>
      <c r="AR307" s="21"/>
      <c r="AS307" s="21"/>
      <c r="AT307" s="21"/>
      <c r="AU307" s="21"/>
      <c r="AV307" s="21"/>
      <c r="AW307" s="21"/>
      <c r="AX307" s="21"/>
      <c r="AY307" s="24"/>
      <c r="AZ307" s="24"/>
      <c r="BA307" s="24"/>
      <c r="BB307" s="24"/>
      <c r="BC307" s="24"/>
      <c r="BD307" s="24"/>
      <c r="BE307" s="24"/>
      <c r="BF307" s="24"/>
      <c r="BG307" s="24"/>
      <c r="BH307" s="24"/>
      <c r="BI307" s="24"/>
    </row>
    <row r="308" spans="2:61" ht="15.75" thickTop="1"/>
  </sheetData>
  <mergeCells count="1128">
    <mergeCell ref="B301:BI302"/>
    <mergeCell ref="B303:J307"/>
    <mergeCell ref="K303:S307"/>
    <mergeCell ref="T303:AF307"/>
    <mergeCell ref="AG303:AO307"/>
    <mergeCell ref="AP303:AX307"/>
    <mergeCell ref="AY303:BI307"/>
    <mergeCell ref="AX295:AZ300"/>
    <mergeCell ref="BA295:BC297"/>
    <mergeCell ref="BD295:BI297"/>
    <mergeCell ref="G298:K300"/>
    <mergeCell ref="L298:Q300"/>
    <mergeCell ref="W298:AA300"/>
    <mergeCell ref="AB298:AG300"/>
    <mergeCell ref="AM298:AQ300"/>
    <mergeCell ref="AR298:AW300"/>
    <mergeCell ref="BA298:BC300"/>
    <mergeCell ref="B293:BI294"/>
    <mergeCell ref="B295:F300"/>
    <mergeCell ref="G295:K297"/>
    <mergeCell ref="L295:Q297"/>
    <mergeCell ref="R295:V300"/>
    <mergeCell ref="W295:AA297"/>
    <mergeCell ref="AB295:AG297"/>
    <mergeCell ref="AH295:AL300"/>
    <mergeCell ref="AM295:AQ297"/>
    <mergeCell ref="AR295:AW297"/>
    <mergeCell ref="BF279:BI282"/>
    <mergeCell ref="B283:BI284"/>
    <mergeCell ref="B285:F288"/>
    <mergeCell ref="G285:BI288"/>
    <mergeCell ref="B289:F292"/>
    <mergeCell ref="G289:AG292"/>
    <mergeCell ref="AH289:BI292"/>
    <mergeCell ref="AK279:AM282"/>
    <mergeCell ref="AN279:AP282"/>
    <mergeCell ref="AQ279:AS282"/>
    <mergeCell ref="AT279:AV282"/>
    <mergeCell ref="AW279:AY282"/>
    <mergeCell ref="AZ279:BE282"/>
    <mergeCell ref="Q279:R282"/>
    <mergeCell ref="S279:V282"/>
    <mergeCell ref="W279:Y282"/>
    <mergeCell ref="Z279:AB282"/>
    <mergeCell ref="AC279:AG282"/>
    <mergeCell ref="AH279:AJ282"/>
    <mergeCell ref="BD298:BI300"/>
    <mergeCell ref="AQ275:AS278"/>
    <mergeCell ref="AT275:AV278"/>
    <mergeCell ref="AW275:AY278"/>
    <mergeCell ref="AZ275:BE278"/>
    <mergeCell ref="BF275:BI278"/>
    <mergeCell ref="B279:D282"/>
    <mergeCell ref="E279:G282"/>
    <mergeCell ref="H279:J282"/>
    <mergeCell ref="K279:M282"/>
    <mergeCell ref="N279:P282"/>
    <mergeCell ref="W275:Y278"/>
    <mergeCell ref="Z275:AB278"/>
    <mergeCell ref="AC275:AG278"/>
    <mergeCell ref="AH275:AJ278"/>
    <mergeCell ref="AK275:AM278"/>
    <mergeCell ref="AN275:AP278"/>
    <mergeCell ref="Q273:R274"/>
    <mergeCell ref="S273:V274"/>
    <mergeCell ref="W273:Y274"/>
    <mergeCell ref="B275:D278"/>
    <mergeCell ref="E275:G278"/>
    <mergeCell ref="H275:J278"/>
    <mergeCell ref="K275:M278"/>
    <mergeCell ref="N275:P278"/>
    <mergeCell ref="Q275:R278"/>
    <mergeCell ref="S275:V278"/>
    <mergeCell ref="AN270:AP274"/>
    <mergeCell ref="AQ270:AS274"/>
    <mergeCell ref="AT270:AV274"/>
    <mergeCell ref="AW270:AY274"/>
    <mergeCell ref="AZ270:BE274"/>
    <mergeCell ref="BF270:BI274"/>
    <mergeCell ref="B268:BI269"/>
    <mergeCell ref="B270:D274"/>
    <mergeCell ref="E270:G274"/>
    <mergeCell ref="H270:J274"/>
    <mergeCell ref="K270:P274"/>
    <mergeCell ref="Q270:Y272"/>
    <mergeCell ref="Z270:AB274"/>
    <mergeCell ref="AC270:AG274"/>
    <mergeCell ref="AH270:AJ274"/>
    <mergeCell ref="AK270:AM274"/>
    <mergeCell ref="BA260:BC263"/>
    <mergeCell ref="BD260:BF263"/>
    <mergeCell ref="BG260:BI263"/>
    <mergeCell ref="B264:AB267"/>
    <mergeCell ref="AC264:AS267"/>
    <mergeCell ref="AT264:BI267"/>
    <mergeCell ref="AI260:AK263"/>
    <mergeCell ref="AL260:AN263"/>
    <mergeCell ref="AO260:AQ263"/>
    <mergeCell ref="AR260:AT263"/>
    <mergeCell ref="AU260:AW263"/>
    <mergeCell ref="AX260:AZ263"/>
    <mergeCell ref="Q260:S263"/>
    <mergeCell ref="T260:V263"/>
    <mergeCell ref="W260:Y263"/>
    <mergeCell ref="Z260:AB263"/>
    <mergeCell ref="AC260:AE263"/>
    <mergeCell ref="AF260:AH263"/>
    <mergeCell ref="B260:D263"/>
    <mergeCell ref="E260:G263"/>
    <mergeCell ref="H260:J263"/>
    <mergeCell ref="K260:M263"/>
    <mergeCell ref="N260:P263"/>
    <mergeCell ref="AC259:AE259"/>
    <mergeCell ref="AF259:AH259"/>
    <mergeCell ref="AI259:AK259"/>
    <mergeCell ref="AL259:AN259"/>
    <mergeCell ref="AO259:AQ259"/>
    <mergeCell ref="AR259:AT259"/>
    <mergeCell ref="B257:BI258"/>
    <mergeCell ref="B259:D259"/>
    <mergeCell ref="E259:G259"/>
    <mergeCell ref="H259:J259"/>
    <mergeCell ref="K259:M259"/>
    <mergeCell ref="N259:P259"/>
    <mergeCell ref="Q259:S259"/>
    <mergeCell ref="T259:V259"/>
    <mergeCell ref="W259:Y259"/>
    <mergeCell ref="Z259:AB259"/>
    <mergeCell ref="B253:BI256"/>
    <mergeCell ref="W249:AA252"/>
    <mergeCell ref="AB249:AD252"/>
    <mergeCell ref="AE249:AH252"/>
    <mergeCell ref="AI249:AK252"/>
    <mergeCell ref="AL249:AN252"/>
    <mergeCell ref="AO249:AQ252"/>
    <mergeCell ref="B249:G252"/>
    <mergeCell ref="H249:J252"/>
    <mergeCell ref="K249:M252"/>
    <mergeCell ref="N249:P252"/>
    <mergeCell ref="Q249:S252"/>
    <mergeCell ref="T249:V252"/>
    <mergeCell ref="AU259:AW259"/>
    <mergeCell ref="AX259:AZ259"/>
    <mergeCell ref="BA259:BC259"/>
    <mergeCell ref="BD259:BF259"/>
    <mergeCell ref="BG259:BI259"/>
    <mergeCell ref="AR245:AV248"/>
    <mergeCell ref="AW245:AY248"/>
    <mergeCell ref="AZ245:BB248"/>
    <mergeCell ref="BC245:BF248"/>
    <mergeCell ref="BG245:BI248"/>
    <mergeCell ref="T245:V248"/>
    <mergeCell ref="W245:AA248"/>
    <mergeCell ref="AB245:AD248"/>
    <mergeCell ref="AE245:AH248"/>
    <mergeCell ref="AI245:AK248"/>
    <mergeCell ref="AL245:AN248"/>
    <mergeCell ref="AR241:AV244"/>
    <mergeCell ref="AW241:AY244"/>
    <mergeCell ref="AZ241:BB244"/>
    <mergeCell ref="BC241:BF244"/>
    <mergeCell ref="BG241:BI244"/>
    <mergeCell ref="AR249:AV252"/>
    <mergeCell ref="AW249:AY252"/>
    <mergeCell ref="AZ249:BB252"/>
    <mergeCell ref="BC249:BF252"/>
    <mergeCell ref="BG249:BI252"/>
    <mergeCell ref="B245:G248"/>
    <mergeCell ref="H245:J248"/>
    <mergeCell ref="K245:M248"/>
    <mergeCell ref="N245:P248"/>
    <mergeCell ref="Q245:S248"/>
    <mergeCell ref="W241:AA244"/>
    <mergeCell ref="AB241:AD244"/>
    <mergeCell ref="AE241:AH244"/>
    <mergeCell ref="AI241:AK244"/>
    <mergeCell ref="AL241:AN244"/>
    <mergeCell ref="AO241:AQ244"/>
    <mergeCell ref="B241:G244"/>
    <mergeCell ref="H241:J244"/>
    <mergeCell ref="K241:M244"/>
    <mergeCell ref="N241:P244"/>
    <mergeCell ref="Q241:S244"/>
    <mergeCell ref="T241:V244"/>
    <mergeCell ref="AO245:AQ248"/>
    <mergeCell ref="AO240:AQ240"/>
    <mergeCell ref="AR240:AV240"/>
    <mergeCell ref="AW240:AY240"/>
    <mergeCell ref="AZ240:BB240"/>
    <mergeCell ref="BC240:BF240"/>
    <mergeCell ref="BG240:BI240"/>
    <mergeCell ref="T240:V240"/>
    <mergeCell ref="W240:AA240"/>
    <mergeCell ref="AB240:AD240"/>
    <mergeCell ref="AE240:AH240"/>
    <mergeCell ref="AI240:AK240"/>
    <mergeCell ref="AL240:AN240"/>
    <mergeCell ref="B234:BI235"/>
    <mergeCell ref="B236:V237"/>
    <mergeCell ref="W236:AQ237"/>
    <mergeCell ref="AR236:BI237"/>
    <mergeCell ref="B238:BI239"/>
    <mergeCell ref="B240:G240"/>
    <mergeCell ref="H240:J240"/>
    <mergeCell ref="K240:M240"/>
    <mergeCell ref="N240:P240"/>
    <mergeCell ref="Q240:S240"/>
    <mergeCell ref="BB228:BI230"/>
    <mergeCell ref="B231:G233"/>
    <mergeCell ref="H231:M233"/>
    <mergeCell ref="N231:S233"/>
    <mergeCell ref="T231:AC233"/>
    <mergeCell ref="AD231:AI233"/>
    <mergeCell ref="AJ231:AO233"/>
    <mergeCell ref="AP231:AU233"/>
    <mergeCell ref="AV231:BA233"/>
    <mergeCell ref="BB231:BI233"/>
    <mergeCell ref="B222:BI225"/>
    <mergeCell ref="B226:BI227"/>
    <mergeCell ref="B228:G230"/>
    <mergeCell ref="H228:M230"/>
    <mergeCell ref="N228:S230"/>
    <mergeCell ref="T228:AC230"/>
    <mergeCell ref="AD228:AI230"/>
    <mergeCell ref="AJ228:AO230"/>
    <mergeCell ref="AP228:AU230"/>
    <mergeCell ref="AV228:BA230"/>
    <mergeCell ref="AZ216:BI218"/>
    <mergeCell ref="B219:G221"/>
    <mergeCell ref="H219:M221"/>
    <mergeCell ref="N219:S221"/>
    <mergeCell ref="T219:AF221"/>
    <mergeCell ref="AG219:AO221"/>
    <mergeCell ref="AP219:AY221"/>
    <mergeCell ref="AZ219:BI221"/>
    <mergeCell ref="BE207:BF209"/>
    <mergeCell ref="BG207:BI209"/>
    <mergeCell ref="B210:BI213"/>
    <mergeCell ref="B214:BI215"/>
    <mergeCell ref="B216:G218"/>
    <mergeCell ref="H216:M218"/>
    <mergeCell ref="N216:S218"/>
    <mergeCell ref="T216:AF218"/>
    <mergeCell ref="AG216:AO218"/>
    <mergeCell ref="AP216:AY218"/>
    <mergeCell ref="AP207:AS209"/>
    <mergeCell ref="AT207:AV209"/>
    <mergeCell ref="AW207:AX209"/>
    <mergeCell ref="AY207:AZ209"/>
    <mergeCell ref="BA207:BB209"/>
    <mergeCell ref="BC207:BD209"/>
    <mergeCell ref="BC204:BD206"/>
    <mergeCell ref="BE204:BF206"/>
    <mergeCell ref="BG204:BI206"/>
    <mergeCell ref="B207:L209"/>
    <mergeCell ref="M207:P209"/>
    <mergeCell ref="Q207:T209"/>
    <mergeCell ref="U207:X209"/>
    <mergeCell ref="Y207:AB209"/>
    <mergeCell ref="AC207:AF209"/>
    <mergeCell ref="AG207:AO209"/>
    <mergeCell ref="AG204:AO206"/>
    <mergeCell ref="AP204:AS206"/>
    <mergeCell ref="AT204:AV206"/>
    <mergeCell ref="AW204:AX206"/>
    <mergeCell ref="AY204:AZ206"/>
    <mergeCell ref="BA204:BB206"/>
    <mergeCell ref="B204:L206"/>
    <mergeCell ref="M204:P206"/>
    <mergeCell ref="Q204:T206"/>
    <mergeCell ref="U204:X206"/>
    <mergeCell ref="Y204:AB206"/>
    <mergeCell ref="AC204:AF206"/>
    <mergeCell ref="AW201:AX203"/>
    <mergeCell ref="AY201:AZ203"/>
    <mergeCell ref="BA201:BB203"/>
    <mergeCell ref="BC201:BD203"/>
    <mergeCell ref="BE201:BF203"/>
    <mergeCell ref="BG201:BI203"/>
    <mergeCell ref="BG198:BI200"/>
    <mergeCell ref="B201:L203"/>
    <mergeCell ref="M201:P203"/>
    <mergeCell ref="Q201:T203"/>
    <mergeCell ref="U201:X203"/>
    <mergeCell ref="Y201:AB203"/>
    <mergeCell ref="AC201:AF203"/>
    <mergeCell ref="AG201:AO203"/>
    <mergeCell ref="AP201:AS203"/>
    <mergeCell ref="AT201:AV203"/>
    <mergeCell ref="AT198:AV200"/>
    <mergeCell ref="AW198:AX200"/>
    <mergeCell ref="AY198:AZ200"/>
    <mergeCell ref="BA198:BB200"/>
    <mergeCell ref="BC198:BD200"/>
    <mergeCell ref="BE198:BF200"/>
    <mergeCell ref="BE195:BF197"/>
    <mergeCell ref="BG195:BI197"/>
    <mergeCell ref="B198:L200"/>
    <mergeCell ref="M198:P200"/>
    <mergeCell ref="Q198:T200"/>
    <mergeCell ref="U198:X200"/>
    <mergeCell ref="Y198:AB200"/>
    <mergeCell ref="AC198:AF200"/>
    <mergeCell ref="AG198:AO200"/>
    <mergeCell ref="AP198:AS200"/>
    <mergeCell ref="AP195:AS197"/>
    <mergeCell ref="AT195:AV197"/>
    <mergeCell ref="AW195:AX197"/>
    <mergeCell ref="AY195:AZ197"/>
    <mergeCell ref="BA195:BB197"/>
    <mergeCell ref="BC195:BD197"/>
    <mergeCell ref="BC192:BD194"/>
    <mergeCell ref="BE192:BF194"/>
    <mergeCell ref="BG192:BI194"/>
    <mergeCell ref="B195:L197"/>
    <mergeCell ref="M195:P197"/>
    <mergeCell ref="Q195:T197"/>
    <mergeCell ref="U195:X197"/>
    <mergeCell ref="Y195:AB197"/>
    <mergeCell ref="AC195:AF197"/>
    <mergeCell ref="AG195:AO197"/>
    <mergeCell ref="AG192:AO194"/>
    <mergeCell ref="AP192:AS194"/>
    <mergeCell ref="AT192:AV194"/>
    <mergeCell ref="AW192:AX194"/>
    <mergeCell ref="AY192:AZ194"/>
    <mergeCell ref="BA192:BB194"/>
    <mergeCell ref="B192:L194"/>
    <mergeCell ref="M192:P194"/>
    <mergeCell ref="Q192:T194"/>
    <mergeCell ref="U192:X194"/>
    <mergeCell ref="Y192:AB194"/>
    <mergeCell ref="AC192:AF194"/>
    <mergeCell ref="AW189:AX191"/>
    <mergeCell ref="AY189:AZ191"/>
    <mergeCell ref="BA189:BB191"/>
    <mergeCell ref="BC189:BD191"/>
    <mergeCell ref="BE189:BF191"/>
    <mergeCell ref="BG189:BI191"/>
    <mergeCell ref="BG186:BI188"/>
    <mergeCell ref="B189:L191"/>
    <mergeCell ref="M189:P191"/>
    <mergeCell ref="Q189:T191"/>
    <mergeCell ref="U189:X191"/>
    <mergeCell ref="Y189:AB191"/>
    <mergeCell ref="AC189:AF191"/>
    <mergeCell ref="AG189:AO191"/>
    <mergeCell ref="AP189:AS191"/>
    <mergeCell ref="AT189:AV191"/>
    <mergeCell ref="AT186:AV188"/>
    <mergeCell ref="AW186:AX188"/>
    <mergeCell ref="AY186:AZ188"/>
    <mergeCell ref="BA186:BB188"/>
    <mergeCell ref="BC186:BD188"/>
    <mergeCell ref="BE186:BF188"/>
    <mergeCell ref="BE183:BF185"/>
    <mergeCell ref="BG183:BI185"/>
    <mergeCell ref="B186:L188"/>
    <mergeCell ref="M186:P188"/>
    <mergeCell ref="Q186:T188"/>
    <mergeCell ref="U186:X188"/>
    <mergeCell ref="Y186:AB188"/>
    <mergeCell ref="AC186:AF188"/>
    <mergeCell ref="AG186:AO188"/>
    <mergeCell ref="AP186:AS188"/>
    <mergeCell ref="AP183:AS185"/>
    <mergeCell ref="AT183:AV185"/>
    <mergeCell ref="AW183:AX185"/>
    <mergeCell ref="AY183:AZ185"/>
    <mergeCell ref="BA183:BB185"/>
    <mergeCell ref="BC183:BD185"/>
    <mergeCell ref="BC180:BD182"/>
    <mergeCell ref="BE180:BF182"/>
    <mergeCell ref="BG180:BI182"/>
    <mergeCell ref="B183:L185"/>
    <mergeCell ref="M183:P185"/>
    <mergeCell ref="Q183:T185"/>
    <mergeCell ref="U183:X185"/>
    <mergeCell ref="Y183:AB185"/>
    <mergeCell ref="AC183:AF185"/>
    <mergeCell ref="AG183:AO185"/>
    <mergeCell ref="AG180:AO182"/>
    <mergeCell ref="AP180:AS182"/>
    <mergeCell ref="AT180:AV182"/>
    <mergeCell ref="AW180:AX182"/>
    <mergeCell ref="AY180:AZ182"/>
    <mergeCell ref="BA180:BB182"/>
    <mergeCell ref="BE177:BF179"/>
    <mergeCell ref="BG177:BI179"/>
    <mergeCell ref="BJ177:BL179"/>
    <mergeCell ref="BM177:BO179"/>
    <mergeCell ref="B180:L182"/>
    <mergeCell ref="M180:P182"/>
    <mergeCell ref="Q180:T182"/>
    <mergeCell ref="U180:X182"/>
    <mergeCell ref="Y180:AB182"/>
    <mergeCell ref="AC180:AF182"/>
    <mergeCell ref="AP177:AS179"/>
    <mergeCell ref="AT177:AV179"/>
    <mergeCell ref="AW177:AX179"/>
    <mergeCell ref="AY177:AZ179"/>
    <mergeCell ref="BA177:BB179"/>
    <mergeCell ref="BC177:BD179"/>
    <mergeCell ref="BG174:BI176"/>
    <mergeCell ref="BJ174:BL176"/>
    <mergeCell ref="BM174:BO176"/>
    <mergeCell ref="B177:L179"/>
    <mergeCell ref="M177:P179"/>
    <mergeCell ref="Q177:T179"/>
    <mergeCell ref="U177:X179"/>
    <mergeCell ref="Y177:AB179"/>
    <mergeCell ref="AC177:AF179"/>
    <mergeCell ref="AG177:AO179"/>
    <mergeCell ref="AT174:AV176"/>
    <mergeCell ref="AW174:AX176"/>
    <mergeCell ref="AY174:AZ176"/>
    <mergeCell ref="BA174:BB176"/>
    <mergeCell ref="BC174:BD176"/>
    <mergeCell ref="BE174:BF176"/>
    <mergeCell ref="B174:L176"/>
    <mergeCell ref="M174:P176"/>
    <mergeCell ref="Q174:T176"/>
    <mergeCell ref="U174:X176"/>
    <mergeCell ref="Y174:AB176"/>
    <mergeCell ref="AC174:AF176"/>
    <mergeCell ref="AG174:AO176"/>
    <mergeCell ref="AP174:AS176"/>
    <mergeCell ref="BJ168:BL170"/>
    <mergeCell ref="BM168:BO170"/>
    <mergeCell ref="B171:L173"/>
    <mergeCell ref="M171:P173"/>
    <mergeCell ref="Q171:T173"/>
    <mergeCell ref="U171:X173"/>
    <mergeCell ref="Y171:AB173"/>
    <mergeCell ref="AC171:AF173"/>
    <mergeCell ref="AW171:AX173"/>
    <mergeCell ref="AY171:AZ173"/>
    <mergeCell ref="AP168:AS173"/>
    <mergeCell ref="AT168:AV173"/>
    <mergeCell ref="AW168:BB170"/>
    <mergeCell ref="BC168:BD173"/>
    <mergeCell ref="BE168:BF173"/>
    <mergeCell ref="BG168:BI173"/>
    <mergeCell ref="BA171:BB173"/>
    <mergeCell ref="AG165:BI167"/>
    <mergeCell ref="BJ165:BL167"/>
    <mergeCell ref="BM165:BO167"/>
    <mergeCell ref="B168:L170"/>
    <mergeCell ref="M168:P170"/>
    <mergeCell ref="Q168:T170"/>
    <mergeCell ref="U168:X170"/>
    <mergeCell ref="Y168:AB170"/>
    <mergeCell ref="AC168:AF170"/>
    <mergeCell ref="AG168:AO173"/>
    <mergeCell ref="BC162:BD164"/>
    <mergeCell ref="BE162:BF164"/>
    <mergeCell ref="BG162:BI164"/>
    <mergeCell ref="BJ162:BL164"/>
    <mergeCell ref="B165:L167"/>
    <mergeCell ref="M165:P167"/>
    <mergeCell ref="Q165:T167"/>
    <mergeCell ref="U165:X167"/>
    <mergeCell ref="Y165:AB167"/>
    <mergeCell ref="AC165:AF167"/>
    <mergeCell ref="AG162:AO164"/>
    <mergeCell ref="AP162:AS164"/>
    <mergeCell ref="AT162:AV164"/>
    <mergeCell ref="AW162:AX164"/>
    <mergeCell ref="AY162:AZ164"/>
    <mergeCell ref="BA162:BB164"/>
    <mergeCell ref="BJ171:BL173"/>
    <mergeCell ref="BM171:BO173"/>
    <mergeCell ref="BC159:BD161"/>
    <mergeCell ref="BE159:BF161"/>
    <mergeCell ref="BG159:BI161"/>
    <mergeCell ref="BJ159:BL161"/>
    <mergeCell ref="B162:L164"/>
    <mergeCell ref="M162:P164"/>
    <mergeCell ref="Q162:T164"/>
    <mergeCell ref="U162:X164"/>
    <mergeCell ref="Y162:AB164"/>
    <mergeCell ref="AC162:AF164"/>
    <mergeCell ref="AG159:AO161"/>
    <mergeCell ref="AP159:AS161"/>
    <mergeCell ref="AT159:AV161"/>
    <mergeCell ref="AW159:AX161"/>
    <mergeCell ref="AY159:AZ161"/>
    <mergeCell ref="BA159:BB161"/>
    <mergeCell ref="BC156:BD158"/>
    <mergeCell ref="BE156:BF158"/>
    <mergeCell ref="BG156:BI158"/>
    <mergeCell ref="BJ156:BL158"/>
    <mergeCell ref="B159:L161"/>
    <mergeCell ref="M159:P161"/>
    <mergeCell ref="Q159:T161"/>
    <mergeCell ref="U159:X161"/>
    <mergeCell ref="Y159:AB161"/>
    <mergeCell ref="AC159:AF161"/>
    <mergeCell ref="AG156:AO158"/>
    <mergeCell ref="AP156:AS158"/>
    <mergeCell ref="AT156:AV158"/>
    <mergeCell ref="AW156:AX158"/>
    <mergeCell ref="AY156:AZ158"/>
    <mergeCell ref="BA156:BB158"/>
    <mergeCell ref="BC153:BD155"/>
    <mergeCell ref="BE153:BF155"/>
    <mergeCell ref="BG153:BI155"/>
    <mergeCell ref="BJ153:BL155"/>
    <mergeCell ref="B156:L158"/>
    <mergeCell ref="M156:P158"/>
    <mergeCell ref="Q156:T158"/>
    <mergeCell ref="U156:X158"/>
    <mergeCell ref="Y156:AB158"/>
    <mergeCell ref="AC156:AF158"/>
    <mergeCell ref="AG153:AO155"/>
    <mergeCell ref="AP153:AS155"/>
    <mergeCell ref="AT153:AV155"/>
    <mergeCell ref="AW153:AX155"/>
    <mergeCell ref="AY153:AZ155"/>
    <mergeCell ref="BA153:BB155"/>
    <mergeCell ref="BC150:BD152"/>
    <mergeCell ref="BE150:BF152"/>
    <mergeCell ref="BG150:BI152"/>
    <mergeCell ref="BJ150:BL152"/>
    <mergeCell ref="B153:L155"/>
    <mergeCell ref="M153:P155"/>
    <mergeCell ref="Q153:T155"/>
    <mergeCell ref="U153:X155"/>
    <mergeCell ref="Y153:AB155"/>
    <mergeCell ref="AC153:AF155"/>
    <mergeCell ref="AG150:AO152"/>
    <mergeCell ref="AP150:AS152"/>
    <mergeCell ref="AT150:AV152"/>
    <mergeCell ref="AW150:AX152"/>
    <mergeCell ref="AY150:AZ152"/>
    <mergeCell ref="BA150:BB152"/>
    <mergeCell ref="BC147:BD149"/>
    <mergeCell ref="BE147:BF149"/>
    <mergeCell ref="BG147:BI149"/>
    <mergeCell ref="BJ147:BL149"/>
    <mergeCell ref="B150:L152"/>
    <mergeCell ref="M150:P152"/>
    <mergeCell ref="Q150:T152"/>
    <mergeCell ref="U150:X152"/>
    <mergeCell ref="Y150:AB152"/>
    <mergeCell ref="AC150:AF152"/>
    <mergeCell ref="AG147:AO149"/>
    <mergeCell ref="AP147:AS149"/>
    <mergeCell ref="AT147:AV149"/>
    <mergeCell ref="AW147:AX149"/>
    <mergeCell ref="AY147:AZ149"/>
    <mergeCell ref="BA147:BB149"/>
    <mergeCell ref="BC144:BD146"/>
    <mergeCell ref="BE144:BF146"/>
    <mergeCell ref="BG144:BI146"/>
    <mergeCell ref="BJ144:BL146"/>
    <mergeCell ref="B147:L149"/>
    <mergeCell ref="M147:P149"/>
    <mergeCell ref="Q147:T149"/>
    <mergeCell ref="U147:X149"/>
    <mergeCell ref="Y147:AB149"/>
    <mergeCell ref="AC147:AF149"/>
    <mergeCell ref="AG144:AO146"/>
    <mergeCell ref="AP144:AS146"/>
    <mergeCell ref="AT144:AV146"/>
    <mergeCell ref="AW144:AX146"/>
    <mergeCell ref="AY144:AZ146"/>
    <mergeCell ref="BA144:BB146"/>
    <mergeCell ref="BC141:BD143"/>
    <mergeCell ref="BE141:BF143"/>
    <mergeCell ref="BG141:BI143"/>
    <mergeCell ref="BJ141:BL143"/>
    <mergeCell ref="B144:L146"/>
    <mergeCell ref="M144:P146"/>
    <mergeCell ref="Q144:T146"/>
    <mergeCell ref="U144:X146"/>
    <mergeCell ref="Y144:AB146"/>
    <mergeCell ref="AC144:AF146"/>
    <mergeCell ref="AG141:AO143"/>
    <mergeCell ref="AP141:AS143"/>
    <mergeCell ref="AT141:AV143"/>
    <mergeCell ref="AW141:AX143"/>
    <mergeCell ref="AY141:AZ143"/>
    <mergeCell ref="BA141:BB143"/>
    <mergeCell ref="BC138:BD140"/>
    <mergeCell ref="BE138:BF140"/>
    <mergeCell ref="BG138:BI140"/>
    <mergeCell ref="BJ138:BL140"/>
    <mergeCell ref="B141:L143"/>
    <mergeCell ref="M141:P143"/>
    <mergeCell ref="Q141:T143"/>
    <mergeCell ref="U141:X143"/>
    <mergeCell ref="Y141:AB143"/>
    <mergeCell ref="AC141:AF143"/>
    <mergeCell ref="AG138:AO140"/>
    <mergeCell ref="AP138:AS140"/>
    <mergeCell ref="AT138:AV140"/>
    <mergeCell ref="AW138:AX140"/>
    <mergeCell ref="AY138:AZ140"/>
    <mergeCell ref="BA138:BB140"/>
    <mergeCell ref="BC135:BD137"/>
    <mergeCell ref="BE135:BF137"/>
    <mergeCell ref="BG135:BI137"/>
    <mergeCell ref="BJ135:BL137"/>
    <mergeCell ref="B138:L140"/>
    <mergeCell ref="M138:P140"/>
    <mergeCell ref="Q138:T140"/>
    <mergeCell ref="U138:X140"/>
    <mergeCell ref="Y138:AB140"/>
    <mergeCell ref="AC138:AF140"/>
    <mergeCell ref="AG135:AO137"/>
    <mergeCell ref="AP135:AS137"/>
    <mergeCell ref="AT135:AV137"/>
    <mergeCell ref="AW135:AX137"/>
    <mergeCell ref="AY135:AZ137"/>
    <mergeCell ref="BA135:BB137"/>
    <mergeCell ref="BC132:BD134"/>
    <mergeCell ref="BE132:BF134"/>
    <mergeCell ref="BG132:BI134"/>
    <mergeCell ref="BJ132:BL134"/>
    <mergeCell ref="B135:L137"/>
    <mergeCell ref="M135:P137"/>
    <mergeCell ref="Q135:T137"/>
    <mergeCell ref="U135:X137"/>
    <mergeCell ref="Y135:AB137"/>
    <mergeCell ref="AC135:AF137"/>
    <mergeCell ref="AG132:AO134"/>
    <mergeCell ref="AP132:AS134"/>
    <mergeCell ref="AT132:AV134"/>
    <mergeCell ref="AW132:AX134"/>
    <mergeCell ref="AY132:AZ134"/>
    <mergeCell ref="BA132:BB134"/>
    <mergeCell ref="BC129:BD131"/>
    <mergeCell ref="BE129:BF131"/>
    <mergeCell ref="BG129:BI131"/>
    <mergeCell ref="BJ129:BL131"/>
    <mergeCell ref="B132:L134"/>
    <mergeCell ref="M132:P134"/>
    <mergeCell ref="Q132:T134"/>
    <mergeCell ref="U132:X134"/>
    <mergeCell ref="Y132:AB134"/>
    <mergeCell ref="AC132:AF134"/>
    <mergeCell ref="AG129:AO131"/>
    <mergeCell ref="AP129:AS131"/>
    <mergeCell ref="AT129:AV131"/>
    <mergeCell ref="AW129:AX131"/>
    <mergeCell ref="AY129:AZ131"/>
    <mergeCell ref="BA129:BB131"/>
    <mergeCell ref="BC126:BD128"/>
    <mergeCell ref="BE126:BF128"/>
    <mergeCell ref="BG126:BI128"/>
    <mergeCell ref="BJ126:BL128"/>
    <mergeCell ref="B129:L131"/>
    <mergeCell ref="M129:P131"/>
    <mergeCell ref="Q129:T131"/>
    <mergeCell ref="U129:X131"/>
    <mergeCell ref="Y129:AB131"/>
    <mergeCell ref="AC129:AF131"/>
    <mergeCell ref="AG126:AO128"/>
    <mergeCell ref="AP126:AS128"/>
    <mergeCell ref="AT126:AV128"/>
    <mergeCell ref="AW126:AX128"/>
    <mergeCell ref="AY126:AZ128"/>
    <mergeCell ref="BA126:BB128"/>
    <mergeCell ref="BC123:BD125"/>
    <mergeCell ref="BE123:BF125"/>
    <mergeCell ref="BG123:BI125"/>
    <mergeCell ref="BJ123:BL125"/>
    <mergeCell ref="B126:L128"/>
    <mergeCell ref="M126:P128"/>
    <mergeCell ref="Q126:T128"/>
    <mergeCell ref="U126:X128"/>
    <mergeCell ref="Y126:AB128"/>
    <mergeCell ref="AC126:AF128"/>
    <mergeCell ref="AG123:AO125"/>
    <mergeCell ref="AP123:AS125"/>
    <mergeCell ref="AT123:AV125"/>
    <mergeCell ref="AW123:AX125"/>
    <mergeCell ref="AY123:AZ125"/>
    <mergeCell ref="BA123:BB125"/>
    <mergeCell ref="BC120:BD122"/>
    <mergeCell ref="BE120:BF122"/>
    <mergeCell ref="BG120:BI122"/>
    <mergeCell ref="BJ120:BL122"/>
    <mergeCell ref="B123:L125"/>
    <mergeCell ref="M123:P125"/>
    <mergeCell ref="Q123:T125"/>
    <mergeCell ref="U123:X125"/>
    <mergeCell ref="Y123:AB125"/>
    <mergeCell ref="AC123:AF125"/>
    <mergeCell ref="AG120:AO122"/>
    <mergeCell ref="AP120:AS122"/>
    <mergeCell ref="AT120:AV122"/>
    <mergeCell ref="AW120:AX122"/>
    <mergeCell ref="AY120:AZ122"/>
    <mergeCell ref="BA120:BB122"/>
    <mergeCell ref="BC117:BD119"/>
    <mergeCell ref="BE117:BF119"/>
    <mergeCell ref="BG117:BI119"/>
    <mergeCell ref="BJ117:BL119"/>
    <mergeCell ref="B120:L122"/>
    <mergeCell ref="M120:P122"/>
    <mergeCell ref="Q120:T122"/>
    <mergeCell ref="U120:X122"/>
    <mergeCell ref="Y120:AB122"/>
    <mergeCell ref="AC120:AF122"/>
    <mergeCell ref="AG117:AO119"/>
    <mergeCell ref="AP117:AS119"/>
    <mergeCell ref="AT117:AV119"/>
    <mergeCell ref="AW117:AX119"/>
    <mergeCell ref="AY117:AZ119"/>
    <mergeCell ref="BA117:BB119"/>
    <mergeCell ref="BC114:BD116"/>
    <mergeCell ref="BE114:BF116"/>
    <mergeCell ref="BG114:BI116"/>
    <mergeCell ref="BJ114:BL116"/>
    <mergeCell ref="B117:L119"/>
    <mergeCell ref="M117:P119"/>
    <mergeCell ref="Q117:T119"/>
    <mergeCell ref="U117:X119"/>
    <mergeCell ref="Y117:AB119"/>
    <mergeCell ref="AC117:AF119"/>
    <mergeCell ref="AG114:AO116"/>
    <mergeCell ref="AP114:AS116"/>
    <mergeCell ref="AT114:AV116"/>
    <mergeCell ref="AW114:AX116"/>
    <mergeCell ref="AY114:AZ116"/>
    <mergeCell ref="BA114:BB116"/>
    <mergeCell ref="BC111:BD113"/>
    <mergeCell ref="BE111:BF113"/>
    <mergeCell ref="BG111:BI113"/>
    <mergeCell ref="BJ111:BL113"/>
    <mergeCell ref="B114:L116"/>
    <mergeCell ref="M114:P116"/>
    <mergeCell ref="Q114:T116"/>
    <mergeCell ref="U114:X116"/>
    <mergeCell ref="Y114:AB116"/>
    <mergeCell ref="AC114:AF116"/>
    <mergeCell ref="AG111:AO113"/>
    <mergeCell ref="AP111:AS113"/>
    <mergeCell ref="AT111:AV113"/>
    <mergeCell ref="AW111:AX113"/>
    <mergeCell ref="AY111:AZ113"/>
    <mergeCell ref="BA111:BB113"/>
    <mergeCell ref="BC108:BD110"/>
    <mergeCell ref="BE108:BF110"/>
    <mergeCell ref="BG108:BI110"/>
    <mergeCell ref="BJ108:BL110"/>
    <mergeCell ref="B111:L113"/>
    <mergeCell ref="M111:P113"/>
    <mergeCell ref="Q111:T113"/>
    <mergeCell ref="U111:X113"/>
    <mergeCell ref="Y111:AB113"/>
    <mergeCell ref="AC111:AF113"/>
    <mergeCell ref="AG108:AO110"/>
    <mergeCell ref="AP108:AS110"/>
    <mergeCell ref="AT108:AV110"/>
    <mergeCell ref="AW108:AX110"/>
    <mergeCell ref="AY108:AZ110"/>
    <mergeCell ref="BA108:BB110"/>
    <mergeCell ref="BC105:BD107"/>
    <mergeCell ref="BE105:BF107"/>
    <mergeCell ref="BG105:BI107"/>
    <mergeCell ref="BJ105:BL107"/>
    <mergeCell ref="B108:L110"/>
    <mergeCell ref="M108:P110"/>
    <mergeCell ref="Q108:T110"/>
    <mergeCell ref="U108:X110"/>
    <mergeCell ref="Y108:AB110"/>
    <mergeCell ref="AC108:AF110"/>
    <mergeCell ref="AG105:AO107"/>
    <mergeCell ref="AP105:AS107"/>
    <mergeCell ref="AT105:AV107"/>
    <mergeCell ref="AW105:AX107"/>
    <mergeCell ref="AY105:AZ107"/>
    <mergeCell ref="BA105:BB107"/>
    <mergeCell ref="BC102:BD104"/>
    <mergeCell ref="BE102:BF104"/>
    <mergeCell ref="BG102:BI104"/>
    <mergeCell ref="BJ102:BL104"/>
    <mergeCell ref="B105:L107"/>
    <mergeCell ref="M105:P107"/>
    <mergeCell ref="Q105:T107"/>
    <mergeCell ref="U105:X107"/>
    <mergeCell ref="Y105:AB107"/>
    <mergeCell ref="AC105:AF107"/>
    <mergeCell ref="AG102:AO104"/>
    <mergeCell ref="AP102:AS104"/>
    <mergeCell ref="AT102:AV104"/>
    <mergeCell ref="AW102:AX104"/>
    <mergeCell ref="AY102:AZ104"/>
    <mergeCell ref="BA102:BB104"/>
    <mergeCell ref="BC99:BD101"/>
    <mergeCell ref="BE99:BF101"/>
    <mergeCell ref="BG99:BI101"/>
    <mergeCell ref="BJ99:BL101"/>
    <mergeCell ref="B102:L104"/>
    <mergeCell ref="M102:P104"/>
    <mergeCell ref="Q102:T104"/>
    <mergeCell ref="U102:X104"/>
    <mergeCell ref="Y102:AB104"/>
    <mergeCell ref="AC102:AF104"/>
    <mergeCell ref="AG99:AO101"/>
    <mergeCell ref="AP99:AS101"/>
    <mergeCell ref="AT99:AV101"/>
    <mergeCell ref="AW99:AX101"/>
    <mergeCell ref="AY99:AZ101"/>
    <mergeCell ref="BA99:BB101"/>
    <mergeCell ref="BC96:BD98"/>
    <mergeCell ref="BE96:BF98"/>
    <mergeCell ref="BG96:BI98"/>
    <mergeCell ref="BJ96:BL98"/>
    <mergeCell ref="B99:L101"/>
    <mergeCell ref="M99:P101"/>
    <mergeCell ref="Q99:T101"/>
    <mergeCell ref="U99:X101"/>
    <mergeCell ref="Y99:AB101"/>
    <mergeCell ref="AC99:AF101"/>
    <mergeCell ref="AG96:AO98"/>
    <mergeCell ref="AP96:AS98"/>
    <mergeCell ref="AT96:AV98"/>
    <mergeCell ref="AW96:AX98"/>
    <mergeCell ref="AY96:AZ98"/>
    <mergeCell ref="BA96:BB98"/>
    <mergeCell ref="BC93:BD95"/>
    <mergeCell ref="BE93:BF95"/>
    <mergeCell ref="BG93:BI95"/>
    <mergeCell ref="BJ93:BL95"/>
    <mergeCell ref="B96:L98"/>
    <mergeCell ref="M96:P98"/>
    <mergeCell ref="Q96:T98"/>
    <mergeCell ref="U96:X98"/>
    <mergeCell ref="Y96:AB98"/>
    <mergeCell ref="AC96:AF98"/>
    <mergeCell ref="AG93:AO95"/>
    <mergeCell ref="AP93:AS95"/>
    <mergeCell ref="AT93:AV95"/>
    <mergeCell ref="AW93:AX95"/>
    <mergeCell ref="AY93:AZ95"/>
    <mergeCell ref="BA93:BB95"/>
    <mergeCell ref="BC90:BD92"/>
    <mergeCell ref="BE90:BF92"/>
    <mergeCell ref="BG90:BI92"/>
    <mergeCell ref="BJ90:BL92"/>
    <mergeCell ref="B93:L95"/>
    <mergeCell ref="M93:P95"/>
    <mergeCell ref="Q93:T95"/>
    <mergeCell ref="U93:X95"/>
    <mergeCell ref="Y93:AB95"/>
    <mergeCell ref="AC93:AF95"/>
    <mergeCell ref="AG90:AO92"/>
    <mergeCell ref="AP90:AS92"/>
    <mergeCell ref="AT90:AV92"/>
    <mergeCell ref="AW90:AX92"/>
    <mergeCell ref="AY90:AZ92"/>
    <mergeCell ref="BA90:BB92"/>
    <mergeCell ref="BC87:BD89"/>
    <mergeCell ref="BE87:BF89"/>
    <mergeCell ref="BG87:BI89"/>
    <mergeCell ref="BJ87:BL89"/>
    <mergeCell ref="B90:L92"/>
    <mergeCell ref="M90:P92"/>
    <mergeCell ref="Q90:T92"/>
    <mergeCell ref="U90:X92"/>
    <mergeCell ref="Y90:AB92"/>
    <mergeCell ref="AC90:AF92"/>
    <mergeCell ref="AG87:AO89"/>
    <mergeCell ref="AP87:AS89"/>
    <mergeCell ref="AT87:AV89"/>
    <mergeCell ref="AW87:AX89"/>
    <mergeCell ref="AY87:AZ89"/>
    <mergeCell ref="BA87:BB89"/>
    <mergeCell ref="BC84:BD86"/>
    <mergeCell ref="BE84:BF86"/>
    <mergeCell ref="BG84:BI86"/>
    <mergeCell ref="BJ84:BL86"/>
    <mergeCell ref="B87:L89"/>
    <mergeCell ref="M87:P89"/>
    <mergeCell ref="Q87:T89"/>
    <mergeCell ref="U87:X89"/>
    <mergeCell ref="Y87:AB89"/>
    <mergeCell ref="AC87:AF89"/>
    <mergeCell ref="AG84:AO86"/>
    <mergeCell ref="AP84:AS86"/>
    <mergeCell ref="AT84:AV86"/>
    <mergeCell ref="AW84:AX86"/>
    <mergeCell ref="AY84:AZ86"/>
    <mergeCell ref="BA84:BB86"/>
    <mergeCell ref="BC81:BD83"/>
    <mergeCell ref="BE81:BF83"/>
    <mergeCell ref="BG81:BI83"/>
    <mergeCell ref="BJ81:BL83"/>
    <mergeCell ref="B84:L86"/>
    <mergeCell ref="M84:P86"/>
    <mergeCell ref="Q84:T86"/>
    <mergeCell ref="U84:X86"/>
    <mergeCell ref="Y84:AB86"/>
    <mergeCell ref="AC84:AF86"/>
    <mergeCell ref="AG81:AO83"/>
    <mergeCell ref="AP81:AS83"/>
    <mergeCell ref="AT81:AV83"/>
    <mergeCell ref="AW81:AX83"/>
    <mergeCell ref="AY81:AZ83"/>
    <mergeCell ref="BA81:BB83"/>
    <mergeCell ref="BC78:BD80"/>
    <mergeCell ref="BE78:BF80"/>
    <mergeCell ref="BG78:BI80"/>
    <mergeCell ref="BJ78:BL80"/>
    <mergeCell ref="B81:L83"/>
    <mergeCell ref="M81:P83"/>
    <mergeCell ref="Q81:T83"/>
    <mergeCell ref="U81:X83"/>
    <mergeCell ref="Y81:AB83"/>
    <mergeCell ref="AC81:AF83"/>
    <mergeCell ref="AG78:AO80"/>
    <mergeCell ref="AP78:AS80"/>
    <mergeCell ref="AT78:AV80"/>
    <mergeCell ref="AW78:AX80"/>
    <mergeCell ref="AY78:AZ80"/>
    <mergeCell ref="BA78:BB80"/>
    <mergeCell ref="BC75:BD77"/>
    <mergeCell ref="BE75:BF77"/>
    <mergeCell ref="BG75:BI77"/>
    <mergeCell ref="BJ75:BL77"/>
    <mergeCell ref="B78:L80"/>
    <mergeCell ref="M78:P80"/>
    <mergeCell ref="Q78:T80"/>
    <mergeCell ref="U78:X80"/>
    <mergeCell ref="Y78:AB80"/>
    <mergeCell ref="AC78:AF80"/>
    <mergeCell ref="AG75:AO77"/>
    <mergeCell ref="AP75:AS77"/>
    <mergeCell ref="AT75:AV77"/>
    <mergeCell ref="AW75:AX77"/>
    <mergeCell ref="AY75:AZ77"/>
    <mergeCell ref="BA75:BB77"/>
    <mergeCell ref="BC72:BD74"/>
    <mergeCell ref="BE72:BF74"/>
    <mergeCell ref="BG72:BI74"/>
    <mergeCell ref="BJ72:BL74"/>
    <mergeCell ref="B75:L77"/>
    <mergeCell ref="M75:P77"/>
    <mergeCell ref="Q75:T77"/>
    <mergeCell ref="U75:X77"/>
    <mergeCell ref="Y75:AB77"/>
    <mergeCell ref="AC75:AF77"/>
    <mergeCell ref="AG72:AO74"/>
    <mergeCell ref="AP72:AS74"/>
    <mergeCell ref="AT72:AV74"/>
    <mergeCell ref="AW72:AX74"/>
    <mergeCell ref="AY72:AZ74"/>
    <mergeCell ref="BA72:BB74"/>
    <mergeCell ref="BC69:BD71"/>
    <mergeCell ref="BE69:BF71"/>
    <mergeCell ref="BG69:BI71"/>
    <mergeCell ref="BJ69:BL71"/>
    <mergeCell ref="B72:L74"/>
    <mergeCell ref="M72:P74"/>
    <mergeCell ref="Q72:T74"/>
    <mergeCell ref="U72:X74"/>
    <mergeCell ref="Y72:AB74"/>
    <mergeCell ref="AC72:AF74"/>
    <mergeCell ref="AG69:AO71"/>
    <mergeCell ref="AP69:AS71"/>
    <mergeCell ref="AT69:AV71"/>
    <mergeCell ref="AW69:AX71"/>
    <mergeCell ref="AY69:AZ71"/>
    <mergeCell ref="BA69:BB71"/>
    <mergeCell ref="BC66:BD68"/>
    <mergeCell ref="BE66:BF68"/>
    <mergeCell ref="BG66:BI68"/>
    <mergeCell ref="BJ66:BL68"/>
    <mergeCell ref="B69:L71"/>
    <mergeCell ref="M69:P71"/>
    <mergeCell ref="Q69:T71"/>
    <mergeCell ref="U69:X71"/>
    <mergeCell ref="Y69:AB71"/>
    <mergeCell ref="AC69:AF71"/>
    <mergeCell ref="AG66:AO68"/>
    <mergeCell ref="AP66:AS68"/>
    <mergeCell ref="AT66:AV68"/>
    <mergeCell ref="AW66:AX68"/>
    <mergeCell ref="AY66:AZ68"/>
    <mergeCell ref="BA66:BB68"/>
    <mergeCell ref="B66:L68"/>
    <mergeCell ref="M66:P68"/>
    <mergeCell ref="Q66:T68"/>
    <mergeCell ref="U66:X68"/>
    <mergeCell ref="Y66:AB68"/>
    <mergeCell ref="AC66:AF68"/>
    <mergeCell ref="BJ60:BL65"/>
    <mergeCell ref="B63:L65"/>
    <mergeCell ref="M63:P65"/>
    <mergeCell ref="Q63:T65"/>
    <mergeCell ref="U63:X65"/>
    <mergeCell ref="Y63:AB65"/>
    <mergeCell ref="AC63:AF65"/>
    <mergeCell ref="AW63:AX65"/>
    <mergeCell ref="AY63:AZ65"/>
    <mergeCell ref="BA63:BB65"/>
    <mergeCell ref="AP60:AS65"/>
    <mergeCell ref="AT60:AV65"/>
    <mergeCell ref="AW60:BB62"/>
    <mergeCell ref="BC60:BD65"/>
    <mergeCell ref="BE60:BF65"/>
    <mergeCell ref="BG60:BI65"/>
    <mergeCell ref="B54:AF57"/>
    <mergeCell ref="AG54:BI57"/>
    <mergeCell ref="B58:BI59"/>
    <mergeCell ref="B60:L62"/>
    <mergeCell ref="M60:P62"/>
    <mergeCell ref="Q60:T62"/>
    <mergeCell ref="U60:X62"/>
    <mergeCell ref="Y60:AB62"/>
    <mergeCell ref="AC60:AF62"/>
    <mergeCell ref="AG60:AO65"/>
    <mergeCell ref="BH48:BI50"/>
    <mergeCell ref="B51:J53"/>
    <mergeCell ref="K51:S53"/>
    <mergeCell ref="T51:AF53"/>
    <mergeCell ref="AG51:AO53"/>
    <mergeCell ref="AP51:AV53"/>
    <mergeCell ref="AW51:AY53"/>
    <mergeCell ref="AZ51:BE53"/>
    <mergeCell ref="BF51:BG53"/>
    <mergeCell ref="BH51:BI53"/>
    <mergeCell ref="BF45:BG47"/>
    <mergeCell ref="BH45:BI47"/>
    <mergeCell ref="B48:J50"/>
    <mergeCell ref="K48:S50"/>
    <mergeCell ref="T48:AF50"/>
    <mergeCell ref="AG48:AO50"/>
    <mergeCell ref="AP48:AV50"/>
    <mergeCell ref="AW48:AY50"/>
    <mergeCell ref="AZ48:BE50"/>
    <mergeCell ref="BF48:BG50"/>
    <mergeCell ref="AZ42:BE44"/>
    <mergeCell ref="BF42:BG44"/>
    <mergeCell ref="BH42:BI44"/>
    <mergeCell ref="B45:J47"/>
    <mergeCell ref="K45:S47"/>
    <mergeCell ref="T45:AF47"/>
    <mergeCell ref="AG45:AO47"/>
    <mergeCell ref="AP45:AV47"/>
    <mergeCell ref="AW45:AY47"/>
    <mergeCell ref="AZ45:BE47"/>
    <mergeCell ref="B42:J44"/>
    <mergeCell ref="K42:S44"/>
    <mergeCell ref="T42:AF44"/>
    <mergeCell ref="AG42:AO44"/>
    <mergeCell ref="AP42:AV44"/>
    <mergeCell ref="AW42:AY44"/>
    <mergeCell ref="AY36:AZ38"/>
    <mergeCell ref="BA36:BB38"/>
    <mergeCell ref="BC36:BE38"/>
    <mergeCell ref="BF36:BI38"/>
    <mergeCell ref="B39:J41"/>
    <mergeCell ref="K39:S41"/>
    <mergeCell ref="T39:AF41"/>
    <mergeCell ref="AG39:AO41"/>
    <mergeCell ref="AP39:AY41"/>
    <mergeCell ref="AZ39:BI41"/>
    <mergeCell ref="AY33:AZ35"/>
    <mergeCell ref="BA33:BB35"/>
    <mergeCell ref="BC33:BE35"/>
    <mergeCell ref="BF33:BI35"/>
    <mergeCell ref="B36:J38"/>
    <mergeCell ref="K36:S38"/>
    <mergeCell ref="T36:AF38"/>
    <mergeCell ref="AG36:AO38"/>
    <mergeCell ref="AP36:AU38"/>
    <mergeCell ref="AV36:AX38"/>
    <mergeCell ref="T21:AF23"/>
    <mergeCell ref="AG21:AO23"/>
    <mergeCell ref="AP21:AU23"/>
    <mergeCell ref="AV21:AX23"/>
    <mergeCell ref="AY30:AZ32"/>
    <mergeCell ref="BA30:BB32"/>
    <mergeCell ref="BC30:BE32"/>
    <mergeCell ref="BF30:BI32"/>
    <mergeCell ref="B33:J35"/>
    <mergeCell ref="K33:S35"/>
    <mergeCell ref="T33:AF35"/>
    <mergeCell ref="AG33:AO35"/>
    <mergeCell ref="AP33:AU35"/>
    <mergeCell ref="AV33:AX35"/>
    <mergeCell ref="AY27:AZ29"/>
    <mergeCell ref="BA27:BB29"/>
    <mergeCell ref="BC27:BE29"/>
    <mergeCell ref="BF27:BI29"/>
    <mergeCell ref="B30:J32"/>
    <mergeCell ref="K30:S32"/>
    <mergeCell ref="T30:AF32"/>
    <mergeCell ref="AG30:AO32"/>
    <mergeCell ref="AP30:AU32"/>
    <mergeCell ref="AV30:AX32"/>
    <mergeCell ref="B2:AO11"/>
    <mergeCell ref="AP2:AY11"/>
    <mergeCell ref="AZ2:BI11"/>
    <mergeCell ref="B12:BI15"/>
    <mergeCell ref="B16:BI17"/>
    <mergeCell ref="B18:J20"/>
    <mergeCell ref="K18:S20"/>
    <mergeCell ref="T18:AF20"/>
    <mergeCell ref="AG18:AO20"/>
    <mergeCell ref="AP18:BI20"/>
    <mergeCell ref="AY24:AZ26"/>
    <mergeCell ref="BA24:BB26"/>
    <mergeCell ref="BC24:BE26"/>
    <mergeCell ref="BF24:BI26"/>
    <mergeCell ref="B27:J29"/>
    <mergeCell ref="K27:S29"/>
    <mergeCell ref="T27:AF29"/>
    <mergeCell ref="AG27:AO29"/>
    <mergeCell ref="AP27:AU29"/>
    <mergeCell ref="AV27:AX29"/>
    <mergeCell ref="AY21:AZ23"/>
    <mergeCell ref="BA21:BB23"/>
    <mergeCell ref="BC21:BE23"/>
    <mergeCell ref="BF21:BI23"/>
    <mergeCell ref="B24:J26"/>
    <mergeCell ref="K24:S26"/>
    <mergeCell ref="T24:AF26"/>
    <mergeCell ref="AG24:AO26"/>
    <mergeCell ref="AP24:AU26"/>
    <mergeCell ref="AV24:AX26"/>
    <mergeCell ref="B21:J23"/>
    <mergeCell ref="K21:S23"/>
  </mergeCells>
  <conditionalFormatting sqref="AT66:AZ68 AY108:AZ119 AY123:AZ131 AY135:AZ137 AY141:AZ164 AY69:AZ104 AT69:AX164 BE66:BL164">
    <cfRule type="cellIs" dxfId="189" priority="38" operator="equal">
      <formula>0</formula>
    </cfRule>
  </conditionalFormatting>
  <conditionalFormatting sqref="AY177:AZ209">
    <cfRule type="cellIs" dxfId="188" priority="37" operator="equal">
      <formula>0</formula>
    </cfRule>
  </conditionalFormatting>
  <conditionalFormatting sqref="AE245:AK248 AO245:AQ248">
    <cfRule type="expression" dxfId="187" priority="36">
      <formula>($AB$245=0)</formula>
    </cfRule>
  </conditionalFormatting>
  <conditionalFormatting sqref="AK279:AM282">
    <cfRule type="cellIs" dxfId="186" priority="35" operator="equal">
      <formula>0</formula>
    </cfRule>
  </conditionalFormatting>
  <conditionalFormatting sqref="BA66:BB164">
    <cfRule type="cellIs" dxfId="185" priority="34" operator="equal">
      <formula>0</formula>
    </cfRule>
  </conditionalFormatting>
  <conditionalFormatting sqref="BG66:BL164">
    <cfRule type="cellIs" dxfId="184" priority="33" operator="lessThan">
      <formula>0</formula>
    </cfRule>
  </conditionalFormatting>
  <conditionalFormatting sqref="BG177:BI209">
    <cfRule type="cellIs" dxfId="183" priority="32" operator="equal">
      <formula>0</formula>
    </cfRule>
  </conditionalFormatting>
  <conditionalFormatting sqref="BG177:BI209">
    <cfRule type="cellIs" dxfId="182" priority="31" operator="lessThan">
      <formula>0</formula>
    </cfRule>
  </conditionalFormatting>
  <conditionalFormatting sqref="AZ245:BI248">
    <cfRule type="expression" dxfId="181" priority="30">
      <formula>$AW$245=0</formula>
    </cfRule>
  </conditionalFormatting>
  <conditionalFormatting sqref="AH279:AJ282">
    <cfRule type="cellIs" dxfId="180" priority="29" operator="equal">
      <formula>0</formula>
    </cfRule>
  </conditionalFormatting>
  <conditionalFormatting sqref="AT174:BB176 AT177:AX209 BE177:BF209 BE174:BI176 BA177:BB209">
    <cfRule type="cellIs" dxfId="179" priority="28" operator="equal">
      <formula>0</formula>
    </cfRule>
  </conditionalFormatting>
  <conditionalFormatting sqref="BG174:BI176">
    <cfRule type="cellIs" dxfId="178" priority="27" operator="lessThan">
      <formula>0</formula>
    </cfRule>
  </conditionalFormatting>
  <conditionalFormatting sqref="BC66:BD164">
    <cfRule type="cellIs" dxfId="177" priority="26" operator="equal">
      <formula>0</formula>
    </cfRule>
  </conditionalFormatting>
  <conditionalFormatting sqref="BC174:BD209">
    <cfRule type="cellIs" dxfId="176" priority="25" operator="equal">
      <formula>0</formula>
    </cfRule>
  </conditionalFormatting>
  <conditionalFormatting sqref="AE241:AK244">
    <cfRule type="expression" dxfId="175" priority="24">
      <formula>($AB$245=0)</formula>
    </cfRule>
  </conditionalFormatting>
  <conditionalFormatting sqref="AO241:AQ244">
    <cfRule type="expression" dxfId="174" priority="23">
      <formula>($AB$245=0)</formula>
    </cfRule>
  </conditionalFormatting>
  <conditionalFormatting sqref="AZ241:BI244">
    <cfRule type="expression" dxfId="173" priority="22">
      <formula>$AW$245=0</formula>
    </cfRule>
  </conditionalFormatting>
  <conditionalFormatting sqref="AY105:AZ107">
    <cfRule type="cellIs" dxfId="172" priority="21" operator="equal">
      <formula>0</formula>
    </cfRule>
  </conditionalFormatting>
  <conditionalFormatting sqref="AY120:AZ122">
    <cfRule type="cellIs" dxfId="171" priority="20" operator="equal">
      <formula>0</formula>
    </cfRule>
  </conditionalFormatting>
  <conditionalFormatting sqref="AY132:AZ134">
    <cfRule type="cellIs" dxfId="170" priority="19" operator="equal">
      <formula>0</formula>
    </cfRule>
  </conditionalFormatting>
  <conditionalFormatting sqref="AY138:AZ140">
    <cfRule type="cellIs" dxfId="169" priority="18" operator="equal">
      <formula>0</formula>
    </cfRule>
  </conditionalFormatting>
  <conditionalFormatting sqref="BJ165:BL170">
    <cfRule type="cellIs" dxfId="168" priority="17" operator="equal">
      <formula>0</formula>
    </cfRule>
  </conditionalFormatting>
  <conditionalFormatting sqref="BJ165:BL170">
    <cfRule type="cellIs" dxfId="167" priority="16" operator="lessThan">
      <formula>0</formula>
    </cfRule>
  </conditionalFormatting>
  <conditionalFormatting sqref="BJ171:BL173">
    <cfRule type="cellIs" dxfId="166" priority="15" operator="equal">
      <formula>0</formula>
    </cfRule>
  </conditionalFormatting>
  <conditionalFormatting sqref="BJ171:BL173">
    <cfRule type="cellIs" dxfId="165" priority="14" operator="lessThan">
      <formula>0</formula>
    </cfRule>
  </conditionalFormatting>
  <conditionalFormatting sqref="BH48:BI53">
    <cfRule type="cellIs" dxfId="164" priority="13" operator="equal">
      <formula>0</formula>
    </cfRule>
  </conditionalFormatting>
  <conditionalFormatting sqref="BJ174:BL176">
    <cfRule type="cellIs" dxfId="163" priority="12" operator="equal">
      <formula>0</formula>
    </cfRule>
  </conditionalFormatting>
  <conditionalFormatting sqref="BJ174:BL176">
    <cfRule type="cellIs" dxfId="162" priority="11" operator="lessThan">
      <formula>0</formula>
    </cfRule>
  </conditionalFormatting>
  <conditionalFormatting sqref="AL245:AN248">
    <cfRule type="expression" dxfId="161" priority="10">
      <formula>($AB$245=0)</formula>
    </cfRule>
  </conditionalFormatting>
  <conditionalFormatting sqref="AL241:AN244">
    <cfRule type="expression" dxfId="160" priority="9">
      <formula>($AB$245=0)</formula>
    </cfRule>
  </conditionalFormatting>
  <conditionalFormatting sqref="M66:Y68 Y69:Y71 M72:Y150">
    <cfRule type="cellIs" dxfId="159" priority="8" operator="equal">
      <formula>0</formula>
    </cfRule>
  </conditionalFormatting>
  <conditionalFormatting sqref="AC69:AC71">
    <cfRule type="cellIs" dxfId="158" priority="7" operator="equal">
      <formula>0</formula>
    </cfRule>
  </conditionalFormatting>
  <conditionalFormatting sqref="U69:U71">
    <cfRule type="cellIs" dxfId="157" priority="6" operator="equal">
      <formula>0</formula>
    </cfRule>
  </conditionalFormatting>
  <conditionalFormatting sqref="Q69:Q71">
    <cfRule type="cellIs" dxfId="156" priority="5" operator="equal">
      <formula>0</formula>
    </cfRule>
  </conditionalFormatting>
  <conditionalFormatting sqref="M69:M71">
    <cfRule type="cellIs" dxfId="155" priority="4" operator="equal">
      <formula>0</formula>
    </cfRule>
  </conditionalFormatting>
  <conditionalFormatting sqref="BH42:BI47">
    <cfRule type="cellIs" dxfId="154" priority="3" operator="equal">
      <formula>0</formula>
    </cfRule>
  </conditionalFormatting>
  <conditionalFormatting sqref="BJ177:BL179">
    <cfRule type="cellIs" dxfId="153" priority="2" operator="equal">
      <formula>0</formula>
    </cfRule>
  </conditionalFormatting>
  <conditionalFormatting sqref="BJ177:BL179">
    <cfRule type="cellIs" dxfId="152" priority="1" operator="lessThan">
      <formula>0</formula>
    </cfRule>
  </conditionalFormatting>
  <printOptions horizontalCentered="1"/>
  <pageMargins left="0.25" right="0.25" top="0.25" bottom="0.25" header="0" footer="0"/>
  <pageSetup scale="15" orientation="portrait" r:id="rId1"/>
  <drawing r:id="rId2"/>
  <legacyDrawing r:id="rId3"/>
</worksheet>
</file>

<file path=xl/worksheets/sheet1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63">
    <tabColor theme="8" tint="-0.249977111117893"/>
  </sheetPr>
  <dimension ref="A1:BO308"/>
  <sheetViews>
    <sheetView topLeftCell="A226" zoomScale="30" zoomScaleNormal="30" zoomScaleSheetLayoutView="30" workbookViewId="0">
      <selection activeCell="AH289" sqref="AH289:BI292"/>
    </sheetView>
  </sheetViews>
  <sheetFormatPr defaultRowHeight="15"/>
  <cols>
    <col min="2" max="15" width="9.42578125" customWidth="1"/>
    <col min="16" max="16" width="21" customWidth="1"/>
    <col min="17" max="17" width="9.42578125" customWidth="1"/>
    <col min="18" max="18" width="10.85546875" customWidth="1"/>
    <col min="19" max="19" width="16.28515625" customWidth="1"/>
    <col min="20" max="20" width="8.28515625" customWidth="1"/>
    <col min="21" max="23" width="9.42578125" customWidth="1"/>
    <col min="24" max="24" width="17.5703125" customWidth="1"/>
    <col min="25" max="25" width="14.5703125" customWidth="1"/>
    <col min="26" max="27" width="10.5703125" customWidth="1"/>
    <col min="28" max="28" width="7.140625" customWidth="1"/>
    <col min="29" max="31" width="9.42578125" customWidth="1"/>
    <col min="32" max="32" width="15.5703125" customWidth="1"/>
    <col min="33" max="40" width="9.42578125" customWidth="1"/>
    <col min="41" max="41" width="18.5703125" customWidth="1"/>
    <col min="42" max="46" width="9.42578125" customWidth="1"/>
    <col min="47" max="47" width="16.28515625" customWidth="1"/>
    <col min="48" max="49" width="9.42578125" customWidth="1"/>
    <col min="50" max="50" width="12" customWidth="1"/>
    <col min="51" max="51" width="9.42578125" customWidth="1"/>
    <col min="52" max="52" width="12" customWidth="1"/>
    <col min="53" max="53" width="9.42578125" customWidth="1"/>
    <col min="54" max="56" width="11.5703125" customWidth="1"/>
    <col min="57" max="59" width="9.42578125" customWidth="1"/>
    <col min="60" max="60" width="12" customWidth="1"/>
    <col min="61" max="61" width="11.42578125" customWidth="1"/>
    <col min="63" max="63" width="9.140625" customWidth="1"/>
  </cols>
  <sheetData>
    <row r="1" spans="2:61" ht="15.75" thickBot="1"/>
    <row r="2" spans="2:61" ht="15" customHeight="1" thickTop="1">
      <c r="B2" s="475" t="s">
        <v>0</v>
      </c>
      <c r="C2" s="476"/>
      <c r="D2" s="476"/>
      <c r="E2" s="476"/>
      <c r="F2" s="476"/>
      <c r="G2" s="476"/>
      <c r="H2" s="476"/>
      <c r="I2" s="476"/>
      <c r="J2" s="476"/>
      <c r="K2" s="476"/>
      <c r="L2" s="476"/>
      <c r="M2" s="476"/>
      <c r="N2" s="476"/>
      <c r="O2" s="476"/>
      <c r="P2" s="476"/>
      <c r="Q2" s="476"/>
      <c r="R2" s="476"/>
      <c r="S2" s="476"/>
      <c r="T2" s="476"/>
      <c r="U2" s="476"/>
      <c r="V2" s="476"/>
      <c r="W2" s="476"/>
      <c r="X2" s="476"/>
      <c r="Y2" s="476"/>
      <c r="Z2" s="476"/>
      <c r="AA2" s="476"/>
      <c r="AB2" s="476"/>
      <c r="AC2" s="476"/>
      <c r="AD2" s="476"/>
      <c r="AE2" s="476"/>
      <c r="AF2" s="476"/>
      <c r="AG2" s="476"/>
      <c r="AH2" s="476"/>
      <c r="AI2" s="476"/>
      <c r="AJ2" s="476"/>
      <c r="AK2" s="476"/>
      <c r="AL2" s="476"/>
      <c r="AM2" s="476"/>
      <c r="AN2" s="476"/>
      <c r="AO2" s="476"/>
      <c r="AP2" s="476"/>
      <c r="AQ2" s="476"/>
      <c r="AR2" s="476"/>
      <c r="AS2" s="476"/>
      <c r="AT2" s="476"/>
      <c r="AU2" s="476"/>
      <c r="AV2" s="476"/>
      <c r="AW2" s="476"/>
      <c r="AX2" s="476"/>
      <c r="AY2" s="476"/>
      <c r="AZ2" s="481"/>
      <c r="BA2" s="481"/>
      <c r="BB2" s="481"/>
      <c r="BC2" s="481"/>
      <c r="BD2" s="481"/>
      <c r="BE2" s="481"/>
      <c r="BF2" s="481"/>
      <c r="BG2" s="481"/>
      <c r="BH2" s="481"/>
      <c r="BI2" s="482"/>
    </row>
    <row r="3" spans="2:61" ht="15" customHeight="1">
      <c r="B3" s="477"/>
      <c r="C3" s="478"/>
      <c r="D3" s="478"/>
      <c r="E3" s="478"/>
      <c r="F3" s="478"/>
      <c r="G3" s="478"/>
      <c r="H3" s="478"/>
      <c r="I3" s="478"/>
      <c r="J3" s="478"/>
      <c r="K3" s="478"/>
      <c r="L3" s="478"/>
      <c r="M3" s="478"/>
      <c r="N3" s="478"/>
      <c r="O3" s="478"/>
      <c r="P3" s="478"/>
      <c r="Q3" s="478"/>
      <c r="R3" s="478"/>
      <c r="S3" s="478"/>
      <c r="T3" s="478"/>
      <c r="U3" s="478"/>
      <c r="V3" s="478"/>
      <c r="W3" s="478"/>
      <c r="X3" s="478"/>
      <c r="Y3" s="478"/>
      <c r="Z3" s="478"/>
      <c r="AA3" s="478"/>
      <c r="AB3" s="478"/>
      <c r="AC3" s="478"/>
      <c r="AD3" s="478"/>
      <c r="AE3" s="478"/>
      <c r="AF3" s="478"/>
      <c r="AG3" s="478"/>
      <c r="AH3" s="478"/>
      <c r="AI3" s="478"/>
      <c r="AJ3" s="478"/>
      <c r="AK3" s="478"/>
      <c r="AL3" s="478"/>
      <c r="AM3" s="478"/>
      <c r="AN3" s="478"/>
      <c r="AO3" s="478"/>
      <c r="AP3" s="478"/>
      <c r="AQ3" s="478"/>
      <c r="AR3" s="478"/>
      <c r="AS3" s="478"/>
      <c r="AT3" s="478"/>
      <c r="AU3" s="478"/>
      <c r="AV3" s="478"/>
      <c r="AW3" s="478"/>
      <c r="AX3" s="478"/>
      <c r="AY3" s="478"/>
      <c r="AZ3" s="483"/>
      <c r="BA3" s="483"/>
      <c r="BB3" s="483"/>
      <c r="BC3" s="483"/>
      <c r="BD3" s="483"/>
      <c r="BE3" s="483"/>
      <c r="BF3" s="483"/>
      <c r="BG3" s="483"/>
      <c r="BH3" s="483"/>
      <c r="BI3" s="484"/>
    </row>
    <row r="4" spans="2:61" ht="15" customHeight="1">
      <c r="B4" s="477"/>
      <c r="C4" s="478"/>
      <c r="D4" s="478"/>
      <c r="E4" s="478"/>
      <c r="F4" s="478"/>
      <c r="G4" s="478"/>
      <c r="H4" s="478"/>
      <c r="I4" s="478"/>
      <c r="J4" s="478"/>
      <c r="K4" s="478"/>
      <c r="L4" s="478"/>
      <c r="M4" s="478"/>
      <c r="N4" s="478"/>
      <c r="O4" s="478"/>
      <c r="P4" s="478"/>
      <c r="Q4" s="478"/>
      <c r="R4" s="478"/>
      <c r="S4" s="478"/>
      <c r="T4" s="478"/>
      <c r="U4" s="478"/>
      <c r="V4" s="478"/>
      <c r="W4" s="478"/>
      <c r="X4" s="478"/>
      <c r="Y4" s="478"/>
      <c r="Z4" s="478"/>
      <c r="AA4" s="478"/>
      <c r="AB4" s="478"/>
      <c r="AC4" s="478"/>
      <c r="AD4" s="478"/>
      <c r="AE4" s="478"/>
      <c r="AF4" s="478"/>
      <c r="AG4" s="478"/>
      <c r="AH4" s="478"/>
      <c r="AI4" s="478"/>
      <c r="AJ4" s="478"/>
      <c r="AK4" s="478"/>
      <c r="AL4" s="478"/>
      <c r="AM4" s="478"/>
      <c r="AN4" s="478"/>
      <c r="AO4" s="478"/>
      <c r="AP4" s="478"/>
      <c r="AQ4" s="478"/>
      <c r="AR4" s="478"/>
      <c r="AS4" s="478"/>
      <c r="AT4" s="478"/>
      <c r="AU4" s="478"/>
      <c r="AV4" s="478"/>
      <c r="AW4" s="478"/>
      <c r="AX4" s="478"/>
      <c r="AY4" s="478"/>
      <c r="AZ4" s="483"/>
      <c r="BA4" s="483"/>
      <c r="BB4" s="483"/>
      <c r="BC4" s="483"/>
      <c r="BD4" s="483"/>
      <c r="BE4" s="483"/>
      <c r="BF4" s="483"/>
      <c r="BG4" s="483"/>
      <c r="BH4" s="483"/>
      <c r="BI4" s="484"/>
    </row>
    <row r="5" spans="2:61" ht="15" customHeight="1">
      <c r="B5" s="477"/>
      <c r="C5" s="478"/>
      <c r="D5" s="478"/>
      <c r="E5" s="478"/>
      <c r="F5" s="478"/>
      <c r="G5" s="478"/>
      <c r="H5" s="478"/>
      <c r="I5" s="478"/>
      <c r="J5" s="478"/>
      <c r="K5" s="478"/>
      <c r="L5" s="478"/>
      <c r="M5" s="478"/>
      <c r="N5" s="478"/>
      <c r="O5" s="478"/>
      <c r="P5" s="478"/>
      <c r="Q5" s="478"/>
      <c r="R5" s="478"/>
      <c r="S5" s="478"/>
      <c r="T5" s="478"/>
      <c r="U5" s="478"/>
      <c r="V5" s="478"/>
      <c r="W5" s="478"/>
      <c r="X5" s="478"/>
      <c r="Y5" s="478"/>
      <c r="Z5" s="478"/>
      <c r="AA5" s="478"/>
      <c r="AB5" s="478"/>
      <c r="AC5" s="478"/>
      <c r="AD5" s="478"/>
      <c r="AE5" s="478"/>
      <c r="AF5" s="478"/>
      <c r="AG5" s="478"/>
      <c r="AH5" s="478"/>
      <c r="AI5" s="478"/>
      <c r="AJ5" s="478"/>
      <c r="AK5" s="478"/>
      <c r="AL5" s="478"/>
      <c r="AM5" s="478"/>
      <c r="AN5" s="478"/>
      <c r="AO5" s="478"/>
      <c r="AP5" s="478"/>
      <c r="AQ5" s="478"/>
      <c r="AR5" s="478"/>
      <c r="AS5" s="478"/>
      <c r="AT5" s="478"/>
      <c r="AU5" s="478"/>
      <c r="AV5" s="478"/>
      <c r="AW5" s="478"/>
      <c r="AX5" s="478"/>
      <c r="AY5" s="478"/>
      <c r="AZ5" s="483"/>
      <c r="BA5" s="483"/>
      <c r="BB5" s="483"/>
      <c r="BC5" s="483"/>
      <c r="BD5" s="483"/>
      <c r="BE5" s="483"/>
      <c r="BF5" s="483"/>
      <c r="BG5" s="483"/>
      <c r="BH5" s="483"/>
      <c r="BI5" s="484"/>
    </row>
    <row r="6" spans="2:61" ht="15" customHeight="1">
      <c r="B6" s="477"/>
      <c r="C6" s="478"/>
      <c r="D6" s="478"/>
      <c r="E6" s="478"/>
      <c r="F6" s="478"/>
      <c r="G6" s="478"/>
      <c r="H6" s="478"/>
      <c r="I6" s="478"/>
      <c r="J6" s="478"/>
      <c r="K6" s="478"/>
      <c r="L6" s="478"/>
      <c r="M6" s="478"/>
      <c r="N6" s="478"/>
      <c r="O6" s="478"/>
      <c r="P6" s="478"/>
      <c r="Q6" s="478"/>
      <c r="R6" s="478"/>
      <c r="S6" s="478"/>
      <c r="T6" s="478"/>
      <c r="U6" s="478"/>
      <c r="V6" s="478"/>
      <c r="W6" s="478"/>
      <c r="X6" s="478"/>
      <c r="Y6" s="478"/>
      <c r="Z6" s="478"/>
      <c r="AA6" s="478"/>
      <c r="AB6" s="478"/>
      <c r="AC6" s="478"/>
      <c r="AD6" s="478"/>
      <c r="AE6" s="478"/>
      <c r="AF6" s="478"/>
      <c r="AG6" s="478"/>
      <c r="AH6" s="478"/>
      <c r="AI6" s="478"/>
      <c r="AJ6" s="478"/>
      <c r="AK6" s="478"/>
      <c r="AL6" s="478"/>
      <c r="AM6" s="478"/>
      <c r="AN6" s="478"/>
      <c r="AO6" s="478"/>
      <c r="AP6" s="478"/>
      <c r="AQ6" s="478"/>
      <c r="AR6" s="478"/>
      <c r="AS6" s="478"/>
      <c r="AT6" s="478"/>
      <c r="AU6" s="478"/>
      <c r="AV6" s="478"/>
      <c r="AW6" s="478"/>
      <c r="AX6" s="478"/>
      <c r="AY6" s="478"/>
      <c r="AZ6" s="483"/>
      <c r="BA6" s="483"/>
      <c r="BB6" s="483"/>
      <c r="BC6" s="483"/>
      <c r="BD6" s="483"/>
      <c r="BE6" s="483"/>
      <c r="BF6" s="483"/>
      <c r="BG6" s="483"/>
      <c r="BH6" s="483"/>
      <c r="BI6" s="484"/>
    </row>
    <row r="7" spans="2:61" ht="15" customHeight="1">
      <c r="B7" s="477"/>
      <c r="C7" s="478"/>
      <c r="D7" s="478"/>
      <c r="E7" s="478"/>
      <c r="F7" s="478"/>
      <c r="G7" s="478"/>
      <c r="H7" s="478"/>
      <c r="I7" s="478"/>
      <c r="J7" s="478"/>
      <c r="K7" s="478"/>
      <c r="L7" s="478"/>
      <c r="M7" s="478"/>
      <c r="N7" s="478"/>
      <c r="O7" s="478"/>
      <c r="P7" s="478"/>
      <c r="Q7" s="478"/>
      <c r="R7" s="478"/>
      <c r="S7" s="478"/>
      <c r="T7" s="478"/>
      <c r="U7" s="478"/>
      <c r="V7" s="478"/>
      <c r="W7" s="478"/>
      <c r="X7" s="478"/>
      <c r="Y7" s="478"/>
      <c r="Z7" s="478"/>
      <c r="AA7" s="478"/>
      <c r="AB7" s="478"/>
      <c r="AC7" s="478"/>
      <c r="AD7" s="478"/>
      <c r="AE7" s="478"/>
      <c r="AF7" s="478"/>
      <c r="AG7" s="478"/>
      <c r="AH7" s="478"/>
      <c r="AI7" s="478"/>
      <c r="AJ7" s="478"/>
      <c r="AK7" s="478"/>
      <c r="AL7" s="478"/>
      <c r="AM7" s="478"/>
      <c r="AN7" s="478"/>
      <c r="AO7" s="478"/>
      <c r="AP7" s="478"/>
      <c r="AQ7" s="478"/>
      <c r="AR7" s="478"/>
      <c r="AS7" s="478"/>
      <c r="AT7" s="478"/>
      <c r="AU7" s="478"/>
      <c r="AV7" s="478"/>
      <c r="AW7" s="478"/>
      <c r="AX7" s="478"/>
      <c r="AY7" s="478"/>
      <c r="AZ7" s="483"/>
      <c r="BA7" s="483"/>
      <c r="BB7" s="483"/>
      <c r="BC7" s="483"/>
      <c r="BD7" s="483"/>
      <c r="BE7" s="483"/>
      <c r="BF7" s="483"/>
      <c r="BG7" s="483"/>
      <c r="BH7" s="483"/>
      <c r="BI7" s="484"/>
    </row>
    <row r="8" spans="2:61" ht="15" customHeight="1">
      <c r="B8" s="477"/>
      <c r="C8" s="478"/>
      <c r="D8" s="478"/>
      <c r="E8" s="478"/>
      <c r="F8" s="478"/>
      <c r="G8" s="478"/>
      <c r="H8" s="478"/>
      <c r="I8" s="478"/>
      <c r="J8" s="478"/>
      <c r="K8" s="478"/>
      <c r="L8" s="478"/>
      <c r="M8" s="478"/>
      <c r="N8" s="478"/>
      <c r="O8" s="478"/>
      <c r="P8" s="478"/>
      <c r="Q8" s="478"/>
      <c r="R8" s="478"/>
      <c r="S8" s="478"/>
      <c r="T8" s="478"/>
      <c r="U8" s="478"/>
      <c r="V8" s="478"/>
      <c r="W8" s="478"/>
      <c r="X8" s="478"/>
      <c r="Y8" s="478"/>
      <c r="Z8" s="478"/>
      <c r="AA8" s="478"/>
      <c r="AB8" s="478"/>
      <c r="AC8" s="478"/>
      <c r="AD8" s="478"/>
      <c r="AE8" s="478"/>
      <c r="AF8" s="478"/>
      <c r="AG8" s="478"/>
      <c r="AH8" s="478"/>
      <c r="AI8" s="478"/>
      <c r="AJ8" s="478"/>
      <c r="AK8" s="478"/>
      <c r="AL8" s="478"/>
      <c r="AM8" s="478"/>
      <c r="AN8" s="478"/>
      <c r="AO8" s="478"/>
      <c r="AP8" s="478"/>
      <c r="AQ8" s="478"/>
      <c r="AR8" s="478"/>
      <c r="AS8" s="478"/>
      <c r="AT8" s="478"/>
      <c r="AU8" s="478"/>
      <c r="AV8" s="478"/>
      <c r="AW8" s="478"/>
      <c r="AX8" s="478"/>
      <c r="AY8" s="478"/>
      <c r="AZ8" s="483"/>
      <c r="BA8" s="483"/>
      <c r="BB8" s="483"/>
      <c r="BC8" s="483"/>
      <c r="BD8" s="483"/>
      <c r="BE8" s="483"/>
      <c r="BF8" s="483"/>
      <c r="BG8" s="483"/>
      <c r="BH8" s="483"/>
      <c r="BI8" s="484"/>
    </row>
    <row r="9" spans="2:61" ht="15" customHeight="1">
      <c r="B9" s="477"/>
      <c r="C9" s="478"/>
      <c r="D9" s="478"/>
      <c r="E9" s="478"/>
      <c r="F9" s="478"/>
      <c r="G9" s="478"/>
      <c r="H9" s="478"/>
      <c r="I9" s="478"/>
      <c r="J9" s="478"/>
      <c r="K9" s="478"/>
      <c r="L9" s="478"/>
      <c r="M9" s="478"/>
      <c r="N9" s="478"/>
      <c r="O9" s="478"/>
      <c r="P9" s="478"/>
      <c r="Q9" s="478"/>
      <c r="R9" s="478"/>
      <c r="S9" s="478"/>
      <c r="T9" s="478"/>
      <c r="U9" s="478"/>
      <c r="V9" s="478"/>
      <c r="W9" s="478"/>
      <c r="X9" s="478"/>
      <c r="Y9" s="478"/>
      <c r="Z9" s="478"/>
      <c r="AA9" s="478"/>
      <c r="AB9" s="478"/>
      <c r="AC9" s="478"/>
      <c r="AD9" s="478"/>
      <c r="AE9" s="478"/>
      <c r="AF9" s="478"/>
      <c r="AG9" s="478"/>
      <c r="AH9" s="478"/>
      <c r="AI9" s="478"/>
      <c r="AJ9" s="478"/>
      <c r="AK9" s="478"/>
      <c r="AL9" s="478"/>
      <c r="AM9" s="478"/>
      <c r="AN9" s="478"/>
      <c r="AO9" s="478"/>
      <c r="AP9" s="478"/>
      <c r="AQ9" s="478"/>
      <c r="AR9" s="478"/>
      <c r="AS9" s="478"/>
      <c r="AT9" s="478"/>
      <c r="AU9" s="478"/>
      <c r="AV9" s="478"/>
      <c r="AW9" s="478"/>
      <c r="AX9" s="478"/>
      <c r="AY9" s="478"/>
      <c r="AZ9" s="483"/>
      <c r="BA9" s="483"/>
      <c r="BB9" s="483"/>
      <c r="BC9" s="483"/>
      <c r="BD9" s="483"/>
      <c r="BE9" s="483"/>
      <c r="BF9" s="483"/>
      <c r="BG9" s="483"/>
      <c r="BH9" s="483"/>
      <c r="BI9" s="484"/>
    </row>
    <row r="10" spans="2:61" ht="15" customHeight="1">
      <c r="B10" s="477"/>
      <c r="C10" s="478"/>
      <c r="D10" s="478"/>
      <c r="E10" s="478"/>
      <c r="F10" s="478"/>
      <c r="G10" s="478"/>
      <c r="H10" s="478"/>
      <c r="I10" s="478"/>
      <c r="J10" s="478"/>
      <c r="K10" s="478"/>
      <c r="L10" s="478"/>
      <c r="M10" s="478"/>
      <c r="N10" s="478"/>
      <c r="O10" s="478"/>
      <c r="P10" s="478"/>
      <c r="Q10" s="478"/>
      <c r="R10" s="478"/>
      <c r="S10" s="478"/>
      <c r="T10" s="478"/>
      <c r="U10" s="478"/>
      <c r="V10" s="478"/>
      <c r="W10" s="478"/>
      <c r="X10" s="478"/>
      <c r="Y10" s="478"/>
      <c r="Z10" s="478"/>
      <c r="AA10" s="478"/>
      <c r="AB10" s="478"/>
      <c r="AC10" s="478"/>
      <c r="AD10" s="478"/>
      <c r="AE10" s="478"/>
      <c r="AF10" s="478"/>
      <c r="AG10" s="478"/>
      <c r="AH10" s="478"/>
      <c r="AI10" s="478"/>
      <c r="AJ10" s="478"/>
      <c r="AK10" s="478"/>
      <c r="AL10" s="478"/>
      <c r="AM10" s="478"/>
      <c r="AN10" s="478"/>
      <c r="AO10" s="478"/>
      <c r="AP10" s="478"/>
      <c r="AQ10" s="478"/>
      <c r="AR10" s="478"/>
      <c r="AS10" s="478"/>
      <c r="AT10" s="478"/>
      <c r="AU10" s="478"/>
      <c r="AV10" s="478"/>
      <c r="AW10" s="478"/>
      <c r="AX10" s="478"/>
      <c r="AY10" s="478"/>
      <c r="AZ10" s="483"/>
      <c r="BA10" s="483"/>
      <c r="BB10" s="483"/>
      <c r="BC10" s="483"/>
      <c r="BD10" s="483"/>
      <c r="BE10" s="483"/>
      <c r="BF10" s="483"/>
      <c r="BG10" s="483"/>
      <c r="BH10" s="483"/>
      <c r="BI10" s="484"/>
    </row>
    <row r="11" spans="2:61" ht="15.75" customHeight="1" thickBot="1">
      <c r="B11" s="479"/>
      <c r="C11" s="480"/>
      <c r="D11" s="480"/>
      <c r="E11" s="480"/>
      <c r="F11" s="480"/>
      <c r="G11" s="480"/>
      <c r="H11" s="480"/>
      <c r="I11" s="480"/>
      <c r="J11" s="480"/>
      <c r="K11" s="480"/>
      <c r="L11" s="480"/>
      <c r="M11" s="480"/>
      <c r="N11" s="480"/>
      <c r="O11" s="480"/>
      <c r="P11" s="480"/>
      <c r="Q11" s="480"/>
      <c r="R11" s="480"/>
      <c r="S11" s="480"/>
      <c r="T11" s="480"/>
      <c r="U11" s="480"/>
      <c r="V11" s="480"/>
      <c r="W11" s="480"/>
      <c r="X11" s="480"/>
      <c r="Y11" s="480"/>
      <c r="Z11" s="480"/>
      <c r="AA11" s="480"/>
      <c r="AB11" s="480"/>
      <c r="AC11" s="480"/>
      <c r="AD11" s="480"/>
      <c r="AE11" s="480"/>
      <c r="AF11" s="480"/>
      <c r="AG11" s="480"/>
      <c r="AH11" s="480"/>
      <c r="AI11" s="480"/>
      <c r="AJ11" s="480"/>
      <c r="AK11" s="480"/>
      <c r="AL11" s="480"/>
      <c r="AM11" s="480"/>
      <c r="AN11" s="480"/>
      <c r="AO11" s="480"/>
      <c r="AP11" s="480"/>
      <c r="AQ11" s="480"/>
      <c r="AR11" s="480"/>
      <c r="AS11" s="480"/>
      <c r="AT11" s="480"/>
      <c r="AU11" s="480"/>
      <c r="AV11" s="480"/>
      <c r="AW11" s="480"/>
      <c r="AX11" s="480"/>
      <c r="AY11" s="480"/>
      <c r="AZ11" s="485"/>
      <c r="BA11" s="485"/>
      <c r="BB11" s="485"/>
      <c r="BC11" s="485"/>
      <c r="BD11" s="485"/>
      <c r="BE11" s="485"/>
      <c r="BF11" s="485"/>
      <c r="BG11" s="485"/>
      <c r="BH11" s="485"/>
      <c r="BI11" s="486"/>
    </row>
    <row r="12" spans="2:61" ht="16.5" customHeight="1" thickTop="1" thickBot="1">
      <c r="B12" s="183" t="s">
        <v>1</v>
      </c>
      <c r="C12" s="183"/>
      <c r="D12" s="183"/>
      <c r="E12" s="183"/>
      <c r="F12" s="183"/>
      <c r="G12" s="183"/>
      <c r="H12" s="183"/>
      <c r="I12" s="183"/>
      <c r="J12" s="183"/>
      <c r="K12" s="183"/>
      <c r="L12" s="183"/>
      <c r="M12" s="183"/>
      <c r="N12" s="183"/>
      <c r="O12" s="183"/>
      <c r="P12" s="183"/>
      <c r="Q12" s="183"/>
      <c r="R12" s="183"/>
      <c r="S12" s="183"/>
      <c r="T12" s="183"/>
      <c r="U12" s="183"/>
      <c r="V12" s="183"/>
      <c r="W12" s="183"/>
      <c r="X12" s="183"/>
      <c r="Y12" s="183"/>
      <c r="Z12" s="183"/>
      <c r="AA12" s="183"/>
      <c r="AB12" s="183"/>
      <c r="AC12" s="183"/>
      <c r="AD12" s="183"/>
      <c r="AE12" s="183"/>
      <c r="AF12" s="183"/>
      <c r="AG12" s="183"/>
      <c r="AH12" s="183"/>
      <c r="AI12" s="183"/>
      <c r="AJ12" s="183"/>
      <c r="AK12" s="183"/>
      <c r="AL12" s="183"/>
      <c r="AM12" s="183"/>
      <c r="AN12" s="183"/>
      <c r="AO12" s="183"/>
      <c r="AP12" s="183"/>
      <c r="AQ12" s="183"/>
      <c r="AR12" s="183"/>
      <c r="AS12" s="183"/>
      <c r="AT12" s="183"/>
      <c r="AU12" s="183"/>
      <c r="AV12" s="183"/>
      <c r="AW12" s="183"/>
      <c r="AX12" s="183"/>
      <c r="AY12" s="183"/>
      <c r="AZ12" s="183"/>
      <c r="BA12" s="183"/>
      <c r="BB12" s="183"/>
      <c r="BC12" s="183"/>
      <c r="BD12" s="183"/>
      <c r="BE12" s="183"/>
      <c r="BF12" s="183"/>
      <c r="BG12" s="183"/>
      <c r="BH12" s="183"/>
      <c r="BI12" s="183"/>
    </row>
    <row r="13" spans="2:61" ht="16.5" customHeight="1" thickTop="1" thickBot="1">
      <c r="B13" s="183"/>
      <c r="C13" s="183"/>
      <c r="D13" s="183"/>
      <c r="E13" s="183"/>
      <c r="F13" s="183"/>
      <c r="G13" s="183"/>
      <c r="H13" s="183"/>
      <c r="I13" s="183"/>
      <c r="J13" s="183"/>
      <c r="K13" s="183"/>
      <c r="L13" s="183"/>
      <c r="M13" s="183"/>
      <c r="N13" s="183"/>
      <c r="O13" s="183"/>
      <c r="P13" s="183"/>
      <c r="Q13" s="183"/>
      <c r="R13" s="183"/>
      <c r="S13" s="183"/>
      <c r="T13" s="183"/>
      <c r="U13" s="183"/>
      <c r="V13" s="183"/>
      <c r="W13" s="183"/>
      <c r="X13" s="183"/>
      <c r="Y13" s="183"/>
      <c r="Z13" s="183"/>
      <c r="AA13" s="183"/>
      <c r="AB13" s="183"/>
      <c r="AC13" s="183"/>
      <c r="AD13" s="183"/>
      <c r="AE13" s="183"/>
      <c r="AF13" s="183"/>
      <c r="AG13" s="183"/>
      <c r="AH13" s="183"/>
      <c r="AI13" s="183"/>
      <c r="AJ13" s="183"/>
      <c r="AK13" s="183"/>
      <c r="AL13" s="183"/>
      <c r="AM13" s="183"/>
      <c r="AN13" s="183"/>
      <c r="AO13" s="183"/>
      <c r="AP13" s="183"/>
      <c r="AQ13" s="183"/>
      <c r="AR13" s="183"/>
      <c r="AS13" s="183"/>
      <c r="AT13" s="183"/>
      <c r="AU13" s="183"/>
      <c r="AV13" s="183"/>
      <c r="AW13" s="183"/>
      <c r="AX13" s="183"/>
      <c r="AY13" s="183"/>
      <c r="AZ13" s="183"/>
      <c r="BA13" s="183"/>
      <c r="BB13" s="183"/>
      <c r="BC13" s="183"/>
      <c r="BD13" s="183"/>
      <c r="BE13" s="183"/>
      <c r="BF13" s="183"/>
      <c r="BG13" s="183"/>
      <c r="BH13" s="183"/>
      <c r="BI13" s="183"/>
    </row>
    <row r="14" spans="2:61" ht="16.5" customHeight="1" thickTop="1" thickBot="1">
      <c r="B14" s="183"/>
      <c r="C14" s="183"/>
      <c r="D14" s="183"/>
      <c r="E14" s="183"/>
      <c r="F14" s="183"/>
      <c r="G14" s="183"/>
      <c r="H14" s="183"/>
      <c r="I14" s="183"/>
      <c r="J14" s="183"/>
      <c r="K14" s="183"/>
      <c r="L14" s="183"/>
      <c r="M14" s="183"/>
      <c r="N14" s="183"/>
      <c r="O14" s="183"/>
      <c r="P14" s="183"/>
      <c r="Q14" s="183"/>
      <c r="R14" s="183"/>
      <c r="S14" s="183"/>
      <c r="T14" s="183"/>
      <c r="U14" s="183"/>
      <c r="V14" s="183"/>
      <c r="W14" s="183"/>
      <c r="X14" s="183"/>
      <c r="Y14" s="183"/>
      <c r="Z14" s="183"/>
      <c r="AA14" s="183"/>
      <c r="AB14" s="183"/>
      <c r="AC14" s="183"/>
      <c r="AD14" s="183"/>
      <c r="AE14" s="183"/>
      <c r="AF14" s="183"/>
      <c r="AG14" s="183"/>
      <c r="AH14" s="183"/>
      <c r="AI14" s="183"/>
      <c r="AJ14" s="183"/>
      <c r="AK14" s="183"/>
      <c r="AL14" s="183"/>
      <c r="AM14" s="183"/>
      <c r="AN14" s="183"/>
      <c r="AO14" s="183"/>
      <c r="AP14" s="183"/>
      <c r="AQ14" s="183"/>
      <c r="AR14" s="183"/>
      <c r="AS14" s="183"/>
      <c r="AT14" s="183"/>
      <c r="AU14" s="183"/>
      <c r="AV14" s="183"/>
      <c r="AW14" s="183"/>
      <c r="AX14" s="183"/>
      <c r="AY14" s="183"/>
      <c r="AZ14" s="183"/>
      <c r="BA14" s="183"/>
      <c r="BB14" s="183"/>
      <c r="BC14" s="183"/>
      <c r="BD14" s="183"/>
      <c r="BE14" s="183"/>
      <c r="BF14" s="183"/>
      <c r="BG14" s="183"/>
      <c r="BH14" s="183"/>
      <c r="BI14" s="183"/>
    </row>
    <row r="15" spans="2:61" ht="16.5" customHeight="1" thickTop="1" thickBot="1">
      <c r="B15" s="183"/>
      <c r="C15" s="183"/>
      <c r="D15" s="183"/>
      <c r="E15" s="183"/>
      <c r="F15" s="183"/>
      <c r="G15" s="183"/>
      <c r="H15" s="183"/>
      <c r="I15" s="183"/>
      <c r="J15" s="183"/>
      <c r="K15" s="183"/>
      <c r="L15" s="183"/>
      <c r="M15" s="183"/>
      <c r="N15" s="183"/>
      <c r="O15" s="183"/>
      <c r="P15" s="183"/>
      <c r="Q15" s="183"/>
      <c r="R15" s="183"/>
      <c r="S15" s="183"/>
      <c r="T15" s="183"/>
      <c r="U15" s="183"/>
      <c r="V15" s="183"/>
      <c r="W15" s="183"/>
      <c r="X15" s="183"/>
      <c r="Y15" s="183"/>
      <c r="Z15" s="183"/>
      <c r="AA15" s="183"/>
      <c r="AB15" s="183"/>
      <c r="AC15" s="183"/>
      <c r="AD15" s="183"/>
      <c r="AE15" s="183"/>
      <c r="AF15" s="183"/>
      <c r="AG15" s="183"/>
      <c r="AH15" s="183"/>
      <c r="AI15" s="183"/>
      <c r="AJ15" s="183"/>
      <c r="AK15" s="183"/>
      <c r="AL15" s="183"/>
      <c r="AM15" s="183"/>
      <c r="AN15" s="183"/>
      <c r="AO15" s="183"/>
      <c r="AP15" s="183"/>
      <c r="AQ15" s="183"/>
      <c r="AR15" s="183"/>
      <c r="AS15" s="183"/>
      <c r="AT15" s="183"/>
      <c r="AU15" s="183"/>
      <c r="AV15" s="183"/>
      <c r="AW15" s="183"/>
      <c r="AX15" s="183"/>
      <c r="AY15" s="183"/>
      <c r="AZ15" s="183"/>
      <c r="BA15" s="183"/>
      <c r="BB15" s="183"/>
      <c r="BC15" s="183"/>
      <c r="BD15" s="183"/>
      <c r="BE15" s="183"/>
      <c r="BF15" s="183"/>
      <c r="BG15" s="183"/>
      <c r="BH15" s="183"/>
      <c r="BI15" s="183"/>
    </row>
    <row r="16" spans="2:61" ht="16.5" customHeight="1" thickTop="1" thickBot="1">
      <c r="B16" s="146"/>
      <c r="C16" s="146"/>
      <c r="D16" s="146"/>
      <c r="E16" s="146"/>
      <c r="F16" s="146"/>
      <c r="G16" s="146"/>
      <c r="H16" s="146"/>
      <c r="I16" s="146"/>
      <c r="J16" s="146"/>
      <c r="K16" s="146"/>
      <c r="L16" s="146"/>
      <c r="M16" s="146"/>
      <c r="N16" s="146"/>
      <c r="O16" s="146"/>
      <c r="P16" s="146"/>
      <c r="Q16" s="146"/>
      <c r="R16" s="146"/>
      <c r="S16" s="146"/>
      <c r="T16" s="146"/>
      <c r="U16" s="146"/>
      <c r="V16" s="146"/>
      <c r="W16" s="146"/>
      <c r="X16" s="146"/>
      <c r="Y16" s="146"/>
      <c r="Z16" s="146"/>
      <c r="AA16" s="146"/>
      <c r="AB16" s="146"/>
      <c r="AC16" s="146"/>
      <c r="AD16" s="146"/>
      <c r="AE16" s="146"/>
      <c r="AF16" s="146"/>
      <c r="AG16" s="146"/>
      <c r="AH16" s="146"/>
      <c r="AI16" s="146"/>
      <c r="AJ16" s="146"/>
      <c r="AK16" s="146"/>
      <c r="AL16" s="146"/>
      <c r="AM16" s="146"/>
      <c r="AN16" s="146"/>
      <c r="AO16" s="146"/>
      <c r="AP16" s="146"/>
      <c r="AQ16" s="146"/>
      <c r="AR16" s="146"/>
      <c r="AS16" s="146"/>
      <c r="AT16" s="146"/>
      <c r="AU16" s="146"/>
      <c r="AV16" s="146"/>
      <c r="AW16" s="146"/>
      <c r="AX16" s="146"/>
      <c r="AY16" s="146"/>
      <c r="AZ16" s="146"/>
      <c r="BA16" s="146"/>
      <c r="BB16" s="146"/>
      <c r="BC16" s="146"/>
      <c r="BD16" s="146"/>
      <c r="BE16" s="146"/>
      <c r="BF16" s="146"/>
      <c r="BG16" s="146"/>
      <c r="BH16" s="146"/>
      <c r="BI16" s="146"/>
    </row>
    <row r="17" spans="2:61" ht="16.5" customHeight="1" thickTop="1" thickBot="1">
      <c r="B17" s="146"/>
      <c r="C17" s="146"/>
      <c r="D17" s="146"/>
      <c r="E17" s="146"/>
      <c r="F17" s="146"/>
      <c r="G17" s="146"/>
      <c r="H17" s="146"/>
      <c r="I17" s="146"/>
      <c r="J17" s="146"/>
      <c r="K17" s="146"/>
      <c r="L17" s="146"/>
      <c r="M17" s="146"/>
      <c r="N17" s="146"/>
      <c r="O17" s="146"/>
      <c r="P17" s="146"/>
      <c r="Q17" s="146"/>
      <c r="R17" s="146"/>
      <c r="S17" s="146"/>
      <c r="T17" s="146"/>
      <c r="U17" s="146"/>
      <c r="V17" s="146"/>
      <c r="W17" s="146"/>
      <c r="X17" s="146"/>
      <c r="Y17" s="146"/>
      <c r="Z17" s="146"/>
      <c r="AA17" s="146"/>
      <c r="AB17" s="146"/>
      <c r="AC17" s="146"/>
      <c r="AD17" s="146"/>
      <c r="AE17" s="146"/>
      <c r="AF17" s="146"/>
      <c r="AG17" s="146"/>
      <c r="AH17" s="146"/>
      <c r="AI17" s="146"/>
      <c r="AJ17" s="146"/>
      <c r="AK17" s="146"/>
      <c r="AL17" s="146"/>
      <c r="AM17" s="146"/>
      <c r="AN17" s="146"/>
      <c r="AO17" s="146"/>
      <c r="AP17" s="146"/>
      <c r="AQ17" s="146"/>
      <c r="AR17" s="146"/>
      <c r="AS17" s="146"/>
      <c r="AT17" s="146"/>
      <c r="AU17" s="146"/>
      <c r="AV17" s="146"/>
      <c r="AW17" s="146"/>
      <c r="AX17" s="146"/>
      <c r="AY17" s="146"/>
      <c r="AZ17" s="146"/>
      <c r="BA17" s="146"/>
      <c r="BB17" s="146"/>
      <c r="BC17" s="146"/>
      <c r="BD17" s="146"/>
      <c r="BE17" s="146"/>
      <c r="BF17" s="146"/>
      <c r="BG17" s="146"/>
      <c r="BH17" s="146"/>
      <c r="BI17" s="146"/>
    </row>
    <row r="18" spans="2:61" ht="15" customHeight="1" thickTop="1" thickBot="1">
      <c r="B18" s="461" t="s">
        <v>2</v>
      </c>
      <c r="C18" s="461"/>
      <c r="D18" s="461"/>
      <c r="E18" s="461"/>
      <c r="F18" s="461"/>
      <c r="G18" s="461"/>
      <c r="H18" s="461"/>
      <c r="I18" s="461"/>
      <c r="J18" s="461"/>
      <c r="K18" s="414" t="s">
        <v>260</v>
      </c>
      <c r="L18" s="414"/>
      <c r="M18" s="414"/>
      <c r="N18" s="414"/>
      <c r="O18" s="414"/>
      <c r="P18" s="414"/>
      <c r="Q18" s="414"/>
      <c r="R18" s="414"/>
      <c r="S18" s="414"/>
      <c r="T18" s="461" t="s">
        <v>3</v>
      </c>
      <c r="U18" s="461"/>
      <c r="V18" s="461"/>
      <c r="W18" s="461"/>
      <c r="X18" s="461"/>
      <c r="Y18" s="461"/>
      <c r="Z18" s="461"/>
      <c r="AA18" s="461"/>
      <c r="AB18" s="461"/>
      <c r="AC18" s="461"/>
      <c r="AD18" s="461"/>
      <c r="AE18" s="461"/>
      <c r="AF18" s="461"/>
      <c r="AG18" s="496">
        <f>'22.02'!AG18+1</f>
        <v>44250</v>
      </c>
      <c r="AH18" s="496"/>
      <c r="AI18" s="496"/>
      <c r="AJ18" s="496"/>
      <c r="AK18" s="496"/>
      <c r="AL18" s="496"/>
      <c r="AM18" s="496"/>
      <c r="AN18" s="496"/>
      <c r="AO18" s="496"/>
      <c r="AP18" s="183" t="s">
        <v>4</v>
      </c>
      <c r="AQ18" s="183"/>
      <c r="AR18" s="183"/>
      <c r="AS18" s="183"/>
      <c r="AT18" s="183"/>
      <c r="AU18" s="183"/>
      <c r="AV18" s="183"/>
      <c r="AW18" s="183"/>
      <c r="AX18" s="183"/>
      <c r="AY18" s="183"/>
      <c r="AZ18" s="183"/>
      <c r="BA18" s="183"/>
      <c r="BB18" s="183"/>
      <c r="BC18" s="183"/>
      <c r="BD18" s="183"/>
      <c r="BE18" s="183"/>
      <c r="BF18" s="183"/>
      <c r="BG18" s="183"/>
      <c r="BH18" s="183"/>
      <c r="BI18" s="183"/>
    </row>
    <row r="19" spans="2:61" ht="15" customHeight="1" thickTop="1" thickBot="1">
      <c r="B19" s="461"/>
      <c r="C19" s="461"/>
      <c r="D19" s="461"/>
      <c r="E19" s="461"/>
      <c r="F19" s="461"/>
      <c r="G19" s="461"/>
      <c r="H19" s="461"/>
      <c r="I19" s="461"/>
      <c r="J19" s="461"/>
      <c r="K19" s="414"/>
      <c r="L19" s="414"/>
      <c r="M19" s="414"/>
      <c r="N19" s="414"/>
      <c r="O19" s="414"/>
      <c r="P19" s="414"/>
      <c r="Q19" s="414"/>
      <c r="R19" s="414"/>
      <c r="S19" s="414"/>
      <c r="T19" s="461"/>
      <c r="U19" s="461"/>
      <c r="V19" s="461"/>
      <c r="W19" s="461"/>
      <c r="X19" s="461"/>
      <c r="Y19" s="461"/>
      <c r="Z19" s="461"/>
      <c r="AA19" s="461"/>
      <c r="AB19" s="461"/>
      <c r="AC19" s="461"/>
      <c r="AD19" s="461"/>
      <c r="AE19" s="461"/>
      <c r="AF19" s="461"/>
      <c r="AG19" s="496"/>
      <c r="AH19" s="496"/>
      <c r="AI19" s="496"/>
      <c r="AJ19" s="496"/>
      <c r="AK19" s="496"/>
      <c r="AL19" s="496"/>
      <c r="AM19" s="496"/>
      <c r="AN19" s="496"/>
      <c r="AO19" s="496"/>
      <c r="AP19" s="183"/>
      <c r="AQ19" s="183"/>
      <c r="AR19" s="183"/>
      <c r="AS19" s="183"/>
      <c r="AT19" s="183"/>
      <c r="AU19" s="183"/>
      <c r="AV19" s="183"/>
      <c r="AW19" s="183"/>
      <c r="AX19" s="183"/>
      <c r="AY19" s="183"/>
      <c r="AZ19" s="183"/>
      <c r="BA19" s="183"/>
      <c r="BB19" s="183"/>
      <c r="BC19" s="183"/>
      <c r="BD19" s="183"/>
      <c r="BE19" s="183"/>
      <c r="BF19" s="183"/>
      <c r="BG19" s="183"/>
      <c r="BH19" s="183"/>
      <c r="BI19" s="183"/>
    </row>
    <row r="20" spans="2:61" ht="15" customHeight="1" thickTop="1" thickBot="1">
      <c r="B20" s="461"/>
      <c r="C20" s="461"/>
      <c r="D20" s="461"/>
      <c r="E20" s="461"/>
      <c r="F20" s="461"/>
      <c r="G20" s="461"/>
      <c r="H20" s="461"/>
      <c r="I20" s="461"/>
      <c r="J20" s="461"/>
      <c r="K20" s="414"/>
      <c r="L20" s="414"/>
      <c r="M20" s="414"/>
      <c r="N20" s="414"/>
      <c r="O20" s="414"/>
      <c r="P20" s="414"/>
      <c r="Q20" s="414"/>
      <c r="R20" s="414"/>
      <c r="S20" s="414"/>
      <c r="T20" s="461"/>
      <c r="U20" s="461"/>
      <c r="V20" s="461"/>
      <c r="W20" s="461"/>
      <c r="X20" s="461"/>
      <c r="Y20" s="461"/>
      <c r="Z20" s="461"/>
      <c r="AA20" s="461"/>
      <c r="AB20" s="461"/>
      <c r="AC20" s="461"/>
      <c r="AD20" s="461"/>
      <c r="AE20" s="461"/>
      <c r="AF20" s="461"/>
      <c r="AG20" s="496"/>
      <c r="AH20" s="496"/>
      <c r="AI20" s="496"/>
      <c r="AJ20" s="496"/>
      <c r="AK20" s="496"/>
      <c r="AL20" s="496"/>
      <c r="AM20" s="496"/>
      <c r="AN20" s="496"/>
      <c r="AO20" s="496"/>
      <c r="AP20" s="183"/>
      <c r="AQ20" s="183"/>
      <c r="AR20" s="183"/>
      <c r="AS20" s="183"/>
      <c r="AT20" s="183"/>
      <c r="AU20" s="183"/>
      <c r="AV20" s="183"/>
      <c r="AW20" s="183"/>
      <c r="AX20" s="183"/>
      <c r="AY20" s="183"/>
      <c r="AZ20" s="183"/>
      <c r="BA20" s="183"/>
      <c r="BB20" s="183"/>
      <c r="BC20" s="183"/>
      <c r="BD20" s="183"/>
      <c r="BE20" s="183"/>
      <c r="BF20" s="183"/>
      <c r="BG20" s="183"/>
      <c r="BH20" s="183"/>
      <c r="BI20" s="183"/>
    </row>
    <row r="21" spans="2:61" ht="16.5" customHeight="1" thickTop="1" thickBot="1">
      <c r="B21" s="461" t="s">
        <v>5</v>
      </c>
      <c r="C21" s="461"/>
      <c r="D21" s="461"/>
      <c r="E21" s="461"/>
      <c r="F21" s="461"/>
      <c r="G21" s="461"/>
      <c r="H21" s="461"/>
      <c r="I21" s="461"/>
      <c r="J21" s="461"/>
      <c r="K21" s="414" t="s">
        <v>137</v>
      </c>
      <c r="L21" s="414"/>
      <c r="M21" s="414"/>
      <c r="N21" s="414"/>
      <c r="O21" s="414"/>
      <c r="P21" s="414"/>
      <c r="Q21" s="414"/>
      <c r="R21" s="414"/>
      <c r="S21" s="414"/>
      <c r="T21" s="461" t="s">
        <v>6</v>
      </c>
      <c r="U21" s="461"/>
      <c r="V21" s="461"/>
      <c r="W21" s="461"/>
      <c r="X21" s="461"/>
      <c r="Y21" s="461"/>
      <c r="Z21" s="461"/>
      <c r="AA21" s="461"/>
      <c r="AB21" s="461"/>
      <c r="AC21" s="461"/>
      <c r="AD21" s="461"/>
      <c r="AE21" s="461"/>
      <c r="AF21" s="461"/>
      <c r="AG21" s="636">
        <f>'22.02'!AG21+1</f>
        <v>19</v>
      </c>
      <c r="AH21" s="415"/>
      <c r="AI21" s="415"/>
      <c r="AJ21" s="415"/>
      <c r="AK21" s="415"/>
      <c r="AL21" s="415"/>
      <c r="AM21" s="415"/>
      <c r="AN21" s="415"/>
      <c r="AO21" s="415"/>
      <c r="AP21" s="187" t="s">
        <v>7</v>
      </c>
      <c r="AQ21" s="187"/>
      <c r="AR21" s="187"/>
      <c r="AS21" s="187"/>
      <c r="AT21" s="187"/>
      <c r="AU21" s="187"/>
      <c r="AV21" s="464" t="s">
        <v>8</v>
      </c>
      <c r="AW21" s="464"/>
      <c r="AX21" s="464"/>
      <c r="AY21" s="269" t="s">
        <v>9</v>
      </c>
      <c r="AZ21" s="270"/>
      <c r="BA21" s="269" t="s">
        <v>10</v>
      </c>
      <c r="BB21" s="270"/>
      <c r="BC21" s="269" t="s">
        <v>11</v>
      </c>
      <c r="BD21" s="275"/>
      <c r="BE21" s="270"/>
      <c r="BF21" s="464" t="s">
        <v>12</v>
      </c>
      <c r="BG21" s="464"/>
      <c r="BH21" s="464"/>
      <c r="BI21" s="464"/>
    </row>
    <row r="22" spans="2:61" ht="16.5" customHeight="1" thickTop="1" thickBot="1">
      <c r="B22" s="461"/>
      <c r="C22" s="461"/>
      <c r="D22" s="461"/>
      <c r="E22" s="461"/>
      <c r="F22" s="461"/>
      <c r="G22" s="461"/>
      <c r="H22" s="461"/>
      <c r="I22" s="461"/>
      <c r="J22" s="461"/>
      <c r="K22" s="414"/>
      <c r="L22" s="414"/>
      <c r="M22" s="414"/>
      <c r="N22" s="414"/>
      <c r="O22" s="414"/>
      <c r="P22" s="414"/>
      <c r="Q22" s="414"/>
      <c r="R22" s="414"/>
      <c r="S22" s="414"/>
      <c r="T22" s="461"/>
      <c r="U22" s="461"/>
      <c r="V22" s="461"/>
      <c r="W22" s="461"/>
      <c r="X22" s="461"/>
      <c r="Y22" s="461"/>
      <c r="Z22" s="461"/>
      <c r="AA22" s="461"/>
      <c r="AB22" s="461"/>
      <c r="AC22" s="461"/>
      <c r="AD22" s="461"/>
      <c r="AE22" s="461"/>
      <c r="AF22" s="461"/>
      <c r="AG22" s="415"/>
      <c r="AH22" s="415"/>
      <c r="AI22" s="415"/>
      <c r="AJ22" s="415"/>
      <c r="AK22" s="415"/>
      <c r="AL22" s="415"/>
      <c r="AM22" s="415"/>
      <c r="AN22" s="415"/>
      <c r="AO22" s="415"/>
      <c r="AP22" s="187"/>
      <c r="AQ22" s="187"/>
      <c r="AR22" s="187"/>
      <c r="AS22" s="187"/>
      <c r="AT22" s="187"/>
      <c r="AU22" s="187"/>
      <c r="AV22" s="464"/>
      <c r="AW22" s="464"/>
      <c r="AX22" s="464"/>
      <c r="AY22" s="271"/>
      <c r="AZ22" s="272"/>
      <c r="BA22" s="271"/>
      <c r="BB22" s="272"/>
      <c r="BC22" s="271"/>
      <c r="BD22" s="276"/>
      <c r="BE22" s="272"/>
      <c r="BF22" s="464"/>
      <c r="BG22" s="464"/>
      <c r="BH22" s="464"/>
      <c r="BI22" s="464"/>
    </row>
    <row r="23" spans="2:61" ht="16.5" customHeight="1" thickTop="1" thickBot="1">
      <c r="B23" s="461"/>
      <c r="C23" s="461"/>
      <c r="D23" s="461"/>
      <c r="E23" s="461"/>
      <c r="F23" s="461"/>
      <c r="G23" s="461"/>
      <c r="H23" s="461"/>
      <c r="I23" s="461"/>
      <c r="J23" s="461"/>
      <c r="K23" s="414"/>
      <c r="L23" s="414"/>
      <c r="M23" s="414"/>
      <c r="N23" s="414"/>
      <c r="O23" s="414"/>
      <c r="P23" s="414"/>
      <c r="Q23" s="414"/>
      <c r="R23" s="414"/>
      <c r="S23" s="414"/>
      <c r="T23" s="461"/>
      <c r="U23" s="461"/>
      <c r="V23" s="461"/>
      <c r="W23" s="461"/>
      <c r="X23" s="461"/>
      <c r="Y23" s="461"/>
      <c r="Z23" s="461"/>
      <c r="AA23" s="461"/>
      <c r="AB23" s="461"/>
      <c r="AC23" s="461"/>
      <c r="AD23" s="461"/>
      <c r="AE23" s="461"/>
      <c r="AF23" s="461"/>
      <c r="AG23" s="415"/>
      <c r="AH23" s="415"/>
      <c r="AI23" s="415"/>
      <c r="AJ23" s="415"/>
      <c r="AK23" s="415"/>
      <c r="AL23" s="415"/>
      <c r="AM23" s="415"/>
      <c r="AN23" s="415"/>
      <c r="AO23" s="415"/>
      <c r="AP23" s="187"/>
      <c r="AQ23" s="187"/>
      <c r="AR23" s="187"/>
      <c r="AS23" s="187"/>
      <c r="AT23" s="187"/>
      <c r="AU23" s="187"/>
      <c r="AV23" s="464"/>
      <c r="AW23" s="464"/>
      <c r="AX23" s="464"/>
      <c r="AY23" s="273"/>
      <c r="AZ23" s="274"/>
      <c r="BA23" s="273"/>
      <c r="BB23" s="274"/>
      <c r="BC23" s="273"/>
      <c r="BD23" s="277"/>
      <c r="BE23" s="274"/>
      <c r="BF23" s="464"/>
      <c r="BG23" s="464"/>
      <c r="BH23" s="464"/>
      <c r="BI23" s="464"/>
    </row>
    <row r="24" spans="2:61" ht="16.5" customHeight="1" thickTop="1" thickBot="1">
      <c r="B24" s="461" t="s">
        <v>13</v>
      </c>
      <c r="C24" s="461"/>
      <c r="D24" s="461"/>
      <c r="E24" s="461"/>
      <c r="F24" s="461"/>
      <c r="G24" s="461"/>
      <c r="H24" s="461"/>
      <c r="I24" s="461"/>
      <c r="J24" s="461"/>
      <c r="K24" s="414" t="s">
        <v>168</v>
      </c>
      <c r="L24" s="414"/>
      <c r="M24" s="414"/>
      <c r="N24" s="414"/>
      <c r="O24" s="414"/>
      <c r="P24" s="414"/>
      <c r="Q24" s="414"/>
      <c r="R24" s="414"/>
      <c r="S24" s="414"/>
      <c r="T24" s="209" t="s">
        <v>14</v>
      </c>
      <c r="U24" s="210"/>
      <c r="V24" s="210"/>
      <c r="W24" s="210"/>
      <c r="X24" s="210"/>
      <c r="Y24" s="210"/>
      <c r="Z24" s="210"/>
      <c r="AA24" s="210"/>
      <c r="AB24" s="210"/>
      <c r="AC24" s="210"/>
      <c r="AD24" s="210"/>
      <c r="AE24" s="210"/>
      <c r="AF24" s="211"/>
      <c r="AG24" s="496">
        <f>'22.02'!AG24</f>
        <v>44232</v>
      </c>
      <c r="AH24" s="496"/>
      <c r="AI24" s="496"/>
      <c r="AJ24" s="496"/>
      <c r="AK24" s="496"/>
      <c r="AL24" s="496"/>
      <c r="AM24" s="496"/>
      <c r="AN24" s="496"/>
      <c r="AO24" s="496"/>
      <c r="AP24" s="506" t="s">
        <v>172</v>
      </c>
      <c r="AQ24" s="506"/>
      <c r="AR24" s="506"/>
      <c r="AS24" s="506"/>
      <c r="AT24" s="506"/>
      <c r="AU24" s="506"/>
      <c r="AV24" s="188" t="s">
        <v>325</v>
      </c>
      <c r="AW24" s="241"/>
      <c r="AX24" s="189"/>
      <c r="AY24" s="188">
        <v>30</v>
      </c>
      <c r="AZ24" s="189"/>
      <c r="BA24" s="188">
        <v>30</v>
      </c>
      <c r="BB24" s="189"/>
      <c r="BC24" s="188">
        <v>30</v>
      </c>
      <c r="BD24" s="241"/>
      <c r="BE24" s="189"/>
      <c r="BF24" s="459" t="s">
        <v>323</v>
      </c>
      <c r="BG24" s="241"/>
      <c r="BH24" s="241"/>
      <c r="BI24" s="189"/>
    </row>
    <row r="25" spans="2:61" ht="16.5" customHeight="1" thickTop="1" thickBot="1">
      <c r="B25" s="461"/>
      <c r="C25" s="461"/>
      <c r="D25" s="461"/>
      <c r="E25" s="461"/>
      <c r="F25" s="461"/>
      <c r="G25" s="461"/>
      <c r="H25" s="461"/>
      <c r="I25" s="461"/>
      <c r="J25" s="461"/>
      <c r="K25" s="414"/>
      <c r="L25" s="414"/>
      <c r="M25" s="414"/>
      <c r="N25" s="414"/>
      <c r="O25" s="414"/>
      <c r="P25" s="414"/>
      <c r="Q25" s="414"/>
      <c r="R25" s="414"/>
      <c r="S25" s="414"/>
      <c r="T25" s="212"/>
      <c r="U25" s="213"/>
      <c r="V25" s="213"/>
      <c r="W25" s="213"/>
      <c r="X25" s="213"/>
      <c r="Y25" s="213"/>
      <c r="Z25" s="213"/>
      <c r="AA25" s="213"/>
      <c r="AB25" s="213"/>
      <c r="AC25" s="213"/>
      <c r="AD25" s="213"/>
      <c r="AE25" s="213"/>
      <c r="AF25" s="214"/>
      <c r="AG25" s="496"/>
      <c r="AH25" s="496"/>
      <c r="AI25" s="496"/>
      <c r="AJ25" s="496"/>
      <c r="AK25" s="496"/>
      <c r="AL25" s="496"/>
      <c r="AM25" s="496"/>
      <c r="AN25" s="496"/>
      <c r="AO25" s="496"/>
      <c r="AP25" s="506"/>
      <c r="AQ25" s="506"/>
      <c r="AR25" s="506"/>
      <c r="AS25" s="506"/>
      <c r="AT25" s="506"/>
      <c r="AU25" s="506"/>
      <c r="AV25" s="190"/>
      <c r="AW25" s="242"/>
      <c r="AX25" s="191"/>
      <c r="AY25" s="190"/>
      <c r="AZ25" s="191"/>
      <c r="BA25" s="190"/>
      <c r="BB25" s="191"/>
      <c r="BC25" s="190"/>
      <c r="BD25" s="242"/>
      <c r="BE25" s="191"/>
      <c r="BF25" s="190"/>
      <c r="BG25" s="242"/>
      <c r="BH25" s="242"/>
      <c r="BI25" s="191"/>
    </row>
    <row r="26" spans="2:61" ht="16.5" customHeight="1" thickTop="1" thickBot="1">
      <c r="B26" s="461"/>
      <c r="C26" s="461"/>
      <c r="D26" s="461"/>
      <c r="E26" s="461"/>
      <c r="F26" s="461"/>
      <c r="G26" s="461"/>
      <c r="H26" s="461"/>
      <c r="I26" s="461"/>
      <c r="J26" s="461"/>
      <c r="K26" s="414"/>
      <c r="L26" s="414"/>
      <c r="M26" s="414"/>
      <c r="N26" s="414"/>
      <c r="O26" s="414"/>
      <c r="P26" s="414"/>
      <c r="Q26" s="414"/>
      <c r="R26" s="414"/>
      <c r="S26" s="414"/>
      <c r="T26" s="215"/>
      <c r="U26" s="216"/>
      <c r="V26" s="216"/>
      <c r="W26" s="216"/>
      <c r="X26" s="216"/>
      <c r="Y26" s="216"/>
      <c r="Z26" s="216"/>
      <c r="AA26" s="216"/>
      <c r="AB26" s="216"/>
      <c r="AC26" s="216"/>
      <c r="AD26" s="216"/>
      <c r="AE26" s="216"/>
      <c r="AF26" s="217"/>
      <c r="AG26" s="496"/>
      <c r="AH26" s="496"/>
      <c r="AI26" s="496"/>
      <c r="AJ26" s="496"/>
      <c r="AK26" s="496"/>
      <c r="AL26" s="496"/>
      <c r="AM26" s="496"/>
      <c r="AN26" s="496"/>
      <c r="AO26" s="496"/>
      <c r="AP26" s="506"/>
      <c r="AQ26" s="506"/>
      <c r="AR26" s="506"/>
      <c r="AS26" s="506"/>
      <c r="AT26" s="506"/>
      <c r="AU26" s="506"/>
      <c r="AV26" s="192"/>
      <c r="AW26" s="243"/>
      <c r="AX26" s="193"/>
      <c r="AY26" s="192"/>
      <c r="AZ26" s="193"/>
      <c r="BA26" s="192"/>
      <c r="BB26" s="193"/>
      <c r="BC26" s="192"/>
      <c r="BD26" s="243"/>
      <c r="BE26" s="193"/>
      <c r="BF26" s="192"/>
      <c r="BG26" s="243"/>
      <c r="BH26" s="243"/>
      <c r="BI26" s="193"/>
    </row>
    <row r="27" spans="2:61" ht="16.5" customHeight="1" thickTop="1" thickBot="1">
      <c r="B27" s="461" t="s">
        <v>15</v>
      </c>
      <c r="C27" s="461"/>
      <c r="D27" s="461"/>
      <c r="E27" s="461"/>
      <c r="F27" s="461"/>
      <c r="G27" s="461"/>
      <c r="H27" s="461"/>
      <c r="I27" s="461"/>
      <c r="J27" s="461"/>
      <c r="K27" s="414">
        <v>23</v>
      </c>
      <c r="L27" s="414"/>
      <c r="M27" s="414"/>
      <c r="N27" s="414"/>
      <c r="O27" s="414"/>
      <c r="P27" s="414"/>
      <c r="Q27" s="414"/>
      <c r="R27" s="414"/>
      <c r="S27" s="414"/>
      <c r="T27" s="461" t="s">
        <v>16</v>
      </c>
      <c r="U27" s="461"/>
      <c r="V27" s="461"/>
      <c r="W27" s="461"/>
      <c r="X27" s="461"/>
      <c r="Y27" s="461"/>
      <c r="Z27" s="461"/>
      <c r="AA27" s="461"/>
      <c r="AB27" s="461"/>
      <c r="AC27" s="461"/>
      <c r="AD27" s="461"/>
      <c r="AE27" s="461"/>
      <c r="AF27" s="461"/>
      <c r="AG27" s="323" t="s">
        <v>129</v>
      </c>
      <c r="AH27" s="324"/>
      <c r="AI27" s="324"/>
      <c r="AJ27" s="324"/>
      <c r="AK27" s="324"/>
      <c r="AL27" s="324"/>
      <c r="AM27" s="324"/>
      <c r="AN27" s="324"/>
      <c r="AO27" s="325"/>
      <c r="AP27" s="506" t="s">
        <v>324</v>
      </c>
      <c r="AQ27" s="506"/>
      <c r="AR27" s="506"/>
      <c r="AS27" s="506"/>
      <c r="AT27" s="506"/>
      <c r="AU27" s="506"/>
      <c r="AV27" s="188" t="s">
        <v>326</v>
      </c>
      <c r="AW27" s="241"/>
      <c r="AX27" s="189"/>
      <c r="AY27" s="188">
        <v>1063</v>
      </c>
      <c r="AZ27" s="189"/>
      <c r="BA27" s="188">
        <v>1063</v>
      </c>
      <c r="BB27" s="189"/>
      <c r="BC27" s="194">
        <v>1037</v>
      </c>
      <c r="BD27" s="219"/>
      <c r="BE27" s="195"/>
      <c r="BF27" s="459" t="s">
        <v>472</v>
      </c>
      <c r="BG27" s="241"/>
      <c r="BH27" s="241"/>
      <c r="BI27" s="189"/>
    </row>
    <row r="28" spans="2:61" ht="16.5" customHeight="1" thickTop="1" thickBot="1">
      <c r="B28" s="461"/>
      <c r="C28" s="461"/>
      <c r="D28" s="461"/>
      <c r="E28" s="461"/>
      <c r="F28" s="461"/>
      <c r="G28" s="461"/>
      <c r="H28" s="461"/>
      <c r="I28" s="461"/>
      <c r="J28" s="461"/>
      <c r="K28" s="414"/>
      <c r="L28" s="414"/>
      <c r="M28" s="414"/>
      <c r="N28" s="414"/>
      <c r="O28" s="414"/>
      <c r="P28" s="414"/>
      <c r="Q28" s="414"/>
      <c r="R28" s="414"/>
      <c r="S28" s="414"/>
      <c r="T28" s="461"/>
      <c r="U28" s="461"/>
      <c r="V28" s="461"/>
      <c r="W28" s="461"/>
      <c r="X28" s="461"/>
      <c r="Y28" s="461"/>
      <c r="Z28" s="461"/>
      <c r="AA28" s="461"/>
      <c r="AB28" s="461"/>
      <c r="AC28" s="461"/>
      <c r="AD28" s="461"/>
      <c r="AE28" s="461"/>
      <c r="AF28" s="461"/>
      <c r="AG28" s="326"/>
      <c r="AH28" s="327"/>
      <c r="AI28" s="327"/>
      <c r="AJ28" s="327"/>
      <c r="AK28" s="327"/>
      <c r="AL28" s="327"/>
      <c r="AM28" s="327"/>
      <c r="AN28" s="327"/>
      <c r="AO28" s="328"/>
      <c r="AP28" s="506"/>
      <c r="AQ28" s="506"/>
      <c r="AR28" s="506"/>
      <c r="AS28" s="506"/>
      <c r="AT28" s="506"/>
      <c r="AU28" s="506"/>
      <c r="AV28" s="190"/>
      <c r="AW28" s="242"/>
      <c r="AX28" s="191"/>
      <c r="AY28" s="190"/>
      <c r="AZ28" s="191"/>
      <c r="BA28" s="190"/>
      <c r="BB28" s="191"/>
      <c r="BC28" s="196"/>
      <c r="BD28" s="220"/>
      <c r="BE28" s="197"/>
      <c r="BF28" s="190"/>
      <c r="BG28" s="242"/>
      <c r="BH28" s="242"/>
      <c r="BI28" s="191"/>
    </row>
    <row r="29" spans="2:61" ht="16.5" customHeight="1" thickTop="1" thickBot="1">
      <c r="B29" s="461"/>
      <c r="C29" s="461"/>
      <c r="D29" s="461"/>
      <c r="E29" s="461"/>
      <c r="F29" s="461"/>
      <c r="G29" s="461"/>
      <c r="H29" s="461"/>
      <c r="I29" s="461"/>
      <c r="J29" s="461"/>
      <c r="K29" s="414"/>
      <c r="L29" s="414"/>
      <c r="M29" s="414"/>
      <c r="N29" s="414"/>
      <c r="O29" s="414"/>
      <c r="P29" s="414"/>
      <c r="Q29" s="414"/>
      <c r="R29" s="414"/>
      <c r="S29" s="414"/>
      <c r="T29" s="461"/>
      <c r="U29" s="461"/>
      <c r="V29" s="461"/>
      <c r="W29" s="461"/>
      <c r="X29" s="461"/>
      <c r="Y29" s="461"/>
      <c r="Z29" s="461"/>
      <c r="AA29" s="461"/>
      <c r="AB29" s="461"/>
      <c r="AC29" s="461"/>
      <c r="AD29" s="461"/>
      <c r="AE29" s="461"/>
      <c r="AF29" s="461"/>
      <c r="AG29" s="329"/>
      <c r="AH29" s="330"/>
      <c r="AI29" s="330"/>
      <c r="AJ29" s="330"/>
      <c r="AK29" s="330"/>
      <c r="AL29" s="330"/>
      <c r="AM29" s="330"/>
      <c r="AN29" s="330"/>
      <c r="AO29" s="331"/>
      <c r="AP29" s="506"/>
      <c r="AQ29" s="506"/>
      <c r="AR29" s="506"/>
      <c r="AS29" s="506"/>
      <c r="AT29" s="506"/>
      <c r="AU29" s="506"/>
      <c r="AV29" s="192"/>
      <c r="AW29" s="243"/>
      <c r="AX29" s="193"/>
      <c r="AY29" s="192"/>
      <c r="AZ29" s="193"/>
      <c r="BA29" s="192"/>
      <c r="BB29" s="193"/>
      <c r="BC29" s="198"/>
      <c r="BD29" s="221"/>
      <c r="BE29" s="199"/>
      <c r="BF29" s="192"/>
      <c r="BG29" s="243"/>
      <c r="BH29" s="243"/>
      <c r="BI29" s="193"/>
    </row>
    <row r="30" spans="2:61" ht="16.5" customHeight="1" thickTop="1" thickBot="1">
      <c r="B30" s="461" t="s">
        <v>17</v>
      </c>
      <c r="C30" s="461"/>
      <c r="D30" s="461"/>
      <c r="E30" s="461"/>
      <c r="F30" s="461"/>
      <c r="G30" s="461"/>
      <c r="H30" s="461"/>
      <c r="I30" s="461"/>
      <c r="J30" s="461"/>
      <c r="K30" s="413">
        <v>7476</v>
      </c>
      <c r="L30" s="413"/>
      <c r="M30" s="413"/>
      <c r="N30" s="413"/>
      <c r="O30" s="413"/>
      <c r="P30" s="413"/>
      <c r="Q30" s="413"/>
      <c r="R30" s="413"/>
      <c r="S30" s="413"/>
      <c r="T30" s="209" t="s">
        <v>18</v>
      </c>
      <c r="U30" s="210"/>
      <c r="V30" s="210"/>
      <c r="W30" s="210"/>
      <c r="X30" s="210"/>
      <c r="Y30" s="210"/>
      <c r="Z30" s="210"/>
      <c r="AA30" s="210"/>
      <c r="AB30" s="210"/>
      <c r="AC30" s="210"/>
      <c r="AD30" s="210"/>
      <c r="AE30" s="210"/>
      <c r="AF30" s="211"/>
      <c r="AG30" s="413">
        <f>'22.02'!AG30+1</f>
        <v>19</v>
      </c>
      <c r="AH30" s="413"/>
      <c r="AI30" s="413"/>
      <c r="AJ30" s="413"/>
      <c r="AK30" s="413"/>
      <c r="AL30" s="413"/>
      <c r="AM30" s="413"/>
      <c r="AN30" s="413"/>
      <c r="AO30" s="413"/>
      <c r="AP30" s="461" t="s">
        <v>129</v>
      </c>
      <c r="AQ30" s="461"/>
      <c r="AR30" s="461"/>
      <c r="AS30" s="461"/>
      <c r="AT30" s="461"/>
      <c r="AU30" s="461"/>
      <c r="AV30" s="188" t="s">
        <v>129</v>
      </c>
      <c r="AW30" s="241"/>
      <c r="AX30" s="189"/>
      <c r="AY30" s="188" t="s">
        <v>129</v>
      </c>
      <c r="AZ30" s="189"/>
      <c r="BA30" s="188"/>
      <c r="BB30" s="189"/>
      <c r="BC30" s="194"/>
      <c r="BD30" s="219"/>
      <c r="BE30" s="195"/>
      <c r="BF30" s="465"/>
      <c r="BG30" s="466"/>
      <c r="BH30" s="466"/>
      <c r="BI30" s="467"/>
    </row>
    <row r="31" spans="2:61" ht="16.5" customHeight="1" thickTop="1" thickBot="1">
      <c r="B31" s="461"/>
      <c r="C31" s="461"/>
      <c r="D31" s="461"/>
      <c r="E31" s="461"/>
      <c r="F31" s="461"/>
      <c r="G31" s="461"/>
      <c r="H31" s="461"/>
      <c r="I31" s="461"/>
      <c r="J31" s="461"/>
      <c r="K31" s="413"/>
      <c r="L31" s="413"/>
      <c r="M31" s="413"/>
      <c r="N31" s="413"/>
      <c r="O31" s="413"/>
      <c r="P31" s="413"/>
      <c r="Q31" s="413"/>
      <c r="R31" s="413"/>
      <c r="S31" s="413"/>
      <c r="T31" s="212"/>
      <c r="U31" s="213"/>
      <c r="V31" s="213"/>
      <c r="W31" s="213"/>
      <c r="X31" s="213"/>
      <c r="Y31" s="213"/>
      <c r="Z31" s="213"/>
      <c r="AA31" s="213"/>
      <c r="AB31" s="213"/>
      <c r="AC31" s="213"/>
      <c r="AD31" s="213"/>
      <c r="AE31" s="213"/>
      <c r="AF31" s="214"/>
      <c r="AG31" s="413"/>
      <c r="AH31" s="413"/>
      <c r="AI31" s="413"/>
      <c r="AJ31" s="413"/>
      <c r="AK31" s="413"/>
      <c r="AL31" s="413"/>
      <c r="AM31" s="413"/>
      <c r="AN31" s="413"/>
      <c r="AO31" s="413"/>
      <c r="AP31" s="461"/>
      <c r="AQ31" s="461"/>
      <c r="AR31" s="461"/>
      <c r="AS31" s="461"/>
      <c r="AT31" s="461"/>
      <c r="AU31" s="461"/>
      <c r="AV31" s="190"/>
      <c r="AW31" s="242"/>
      <c r="AX31" s="191"/>
      <c r="AY31" s="190"/>
      <c r="AZ31" s="191"/>
      <c r="BA31" s="190"/>
      <c r="BB31" s="191"/>
      <c r="BC31" s="196"/>
      <c r="BD31" s="220"/>
      <c r="BE31" s="197"/>
      <c r="BF31" s="468"/>
      <c r="BG31" s="469"/>
      <c r="BH31" s="469"/>
      <c r="BI31" s="470"/>
    </row>
    <row r="32" spans="2:61" ht="16.5" customHeight="1" thickTop="1" thickBot="1">
      <c r="B32" s="461"/>
      <c r="C32" s="461"/>
      <c r="D32" s="461"/>
      <c r="E32" s="461"/>
      <c r="F32" s="461"/>
      <c r="G32" s="461"/>
      <c r="H32" s="461"/>
      <c r="I32" s="461"/>
      <c r="J32" s="461"/>
      <c r="K32" s="413"/>
      <c r="L32" s="413"/>
      <c r="M32" s="413"/>
      <c r="N32" s="413"/>
      <c r="O32" s="413"/>
      <c r="P32" s="413"/>
      <c r="Q32" s="413"/>
      <c r="R32" s="413"/>
      <c r="S32" s="413"/>
      <c r="T32" s="215"/>
      <c r="U32" s="216"/>
      <c r="V32" s="216"/>
      <c r="W32" s="216"/>
      <c r="X32" s="216"/>
      <c r="Y32" s="216"/>
      <c r="Z32" s="216"/>
      <c r="AA32" s="216"/>
      <c r="AB32" s="216"/>
      <c r="AC32" s="216"/>
      <c r="AD32" s="216"/>
      <c r="AE32" s="216"/>
      <c r="AF32" s="217"/>
      <c r="AG32" s="413"/>
      <c r="AH32" s="413"/>
      <c r="AI32" s="413"/>
      <c r="AJ32" s="413"/>
      <c r="AK32" s="413"/>
      <c r="AL32" s="413"/>
      <c r="AM32" s="413"/>
      <c r="AN32" s="413"/>
      <c r="AO32" s="413"/>
      <c r="AP32" s="461"/>
      <c r="AQ32" s="461"/>
      <c r="AR32" s="461"/>
      <c r="AS32" s="461"/>
      <c r="AT32" s="461"/>
      <c r="AU32" s="461"/>
      <c r="AV32" s="192"/>
      <c r="AW32" s="243"/>
      <c r="AX32" s="193"/>
      <c r="AY32" s="192"/>
      <c r="AZ32" s="193"/>
      <c r="BA32" s="192"/>
      <c r="BB32" s="193"/>
      <c r="BC32" s="198"/>
      <c r="BD32" s="221"/>
      <c r="BE32" s="199"/>
      <c r="BF32" s="471"/>
      <c r="BG32" s="472"/>
      <c r="BH32" s="472"/>
      <c r="BI32" s="473"/>
    </row>
    <row r="33" spans="2:61" ht="16.5" customHeight="1" thickTop="1" thickBot="1">
      <c r="B33" s="461" t="s">
        <v>19</v>
      </c>
      <c r="C33" s="461"/>
      <c r="D33" s="461"/>
      <c r="E33" s="461"/>
      <c r="F33" s="461"/>
      <c r="G33" s="461"/>
      <c r="H33" s="461"/>
      <c r="I33" s="461"/>
      <c r="J33" s="461"/>
      <c r="K33" s="617" t="s">
        <v>449</v>
      </c>
      <c r="L33" s="617"/>
      <c r="M33" s="617"/>
      <c r="N33" s="617"/>
      <c r="O33" s="617"/>
      <c r="P33" s="617"/>
      <c r="Q33" s="617"/>
      <c r="R33" s="617"/>
      <c r="S33" s="617"/>
      <c r="T33" s="461" t="s">
        <v>20</v>
      </c>
      <c r="U33" s="461"/>
      <c r="V33" s="461"/>
      <c r="W33" s="461"/>
      <c r="X33" s="461"/>
      <c r="Y33" s="461"/>
      <c r="Z33" s="461"/>
      <c r="AA33" s="461"/>
      <c r="AB33" s="461"/>
      <c r="AC33" s="461"/>
      <c r="AD33" s="461"/>
      <c r="AE33" s="461"/>
      <c r="AF33" s="461"/>
      <c r="AG33" s="460" t="s">
        <v>129</v>
      </c>
      <c r="AH33" s="460"/>
      <c r="AI33" s="460"/>
      <c r="AJ33" s="460"/>
      <c r="AK33" s="460"/>
      <c r="AL33" s="460"/>
      <c r="AM33" s="460"/>
      <c r="AN33" s="460"/>
      <c r="AO33" s="460"/>
      <c r="AP33" s="506" t="s">
        <v>327</v>
      </c>
      <c r="AQ33" s="506"/>
      <c r="AR33" s="506"/>
      <c r="AS33" s="506"/>
      <c r="AT33" s="506"/>
      <c r="AU33" s="506"/>
      <c r="AV33" s="188" t="s">
        <v>328</v>
      </c>
      <c r="AW33" s="241"/>
      <c r="AX33" s="189"/>
      <c r="AY33" s="188">
        <v>1994</v>
      </c>
      <c r="AZ33" s="189"/>
      <c r="BA33" s="188"/>
      <c r="BB33" s="189"/>
      <c r="BC33" s="188"/>
      <c r="BD33" s="241"/>
      <c r="BE33" s="189"/>
      <c r="BF33" s="459"/>
      <c r="BG33" s="241"/>
      <c r="BH33" s="241"/>
      <c r="BI33" s="189"/>
    </row>
    <row r="34" spans="2:61" ht="16.5" customHeight="1" thickTop="1" thickBot="1">
      <c r="B34" s="461"/>
      <c r="C34" s="461"/>
      <c r="D34" s="461"/>
      <c r="E34" s="461"/>
      <c r="F34" s="461"/>
      <c r="G34" s="461"/>
      <c r="H34" s="461"/>
      <c r="I34" s="461"/>
      <c r="J34" s="461"/>
      <c r="K34" s="617"/>
      <c r="L34" s="617"/>
      <c r="M34" s="617"/>
      <c r="N34" s="617"/>
      <c r="O34" s="617"/>
      <c r="P34" s="617"/>
      <c r="Q34" s="617"/>
      <c r="R34" s="617"/>
      <c r="S34" s="617"/>
      <c r="T34" s="461"/>
      <c r="U34" s="461"/>
      <c r="V34" s="461"/>
      <c r="W34" s="461"/>
      <c r="X34" s="461"/>
      <c r="Y34" s="461"/>
      <c r="Z34" s="461"/>
      <c r="AA34" s="461"/>
      <c r="AB34" s="461"/>
      <c r="AC34" s="461"/>
      <c r="AD34" s="461"/>
      <c r="AE34" s="461"/>
      <c r="AF34" s="461"/>
      <c r="AG34" s="460"/>
      <c r="AH34" s="460"/>
      <c r="AI34" s="460"/>
      <c r="AJ34" s="460"/>
      <c r="AK34" s="460"/>
      <c r="AL34" s="460"/>
      <c r="AM34" s="460"/>
      <c r="AN34" s="460"/>
      <c r="AO34" s="460"/>
      <c r="AP34" s="506"/>
      <c r="AQ34" s="506"/>
      <c r="AR34" s="506"/>
      <c r="AS34" s="506"/>
      <c r="AT34" s="506"/>
      <c r="AU34" s="506"/>
      <c r="AV34" s="190"/>
      <c r="AW34" s="242"/>
      <c r="AX34" s="191"/>
      <c r="AY34" s="190"/>
      <c r="AZ34" s="191"/>
      <c r="BA34" s="190"/>
      <c r="BB34" s="191"/>
      <c r="BC34" s="190"/>
      <c r="BD34" s="242"/>
      <c r="BE34" s="191"/>
      <c r="BF34" s="190"/>
      <c r="BG34" s="242"/>
      <c r="BH34" s="242"/>
      <c r="BI34" s="191"/>
    </row>
    <row r="35" spans="2:61" ht="16.5" customHeight="1" thickTop="1" thickBot="1">
      <c r="B35" s="461"/>
      <c r="C35" s="461"/>
      <c r="D35" s="461"/>
      <c r="E35" s="461"/>
      <c r="F35" s="461"/>
      <c r="G35" s="461"/>
      <c r="H35" s="461"/>
      <c r="I35" s="461"/>
      <c r="J35" s="461"/>
      <c r="K35" s="617"/>
      <c r="L35" s="617"/>
      <c r="M35" s="617"/>
      <c r="N35" s="617"/>
      <c r="O35" s="617"/>
      <c r="P35" s="617"/>
      <c r="Q35" s="617"/>
      <c r="R35" s="617"/>
      <c r="S35" s="617"/>
      <c r="T35" s="461"/>
      <c r="U35" s="461"/>
      <c r="V35" s="461"/>
      <c r="W35" s="461"/>
      <c r="X35" s="461"/>
      <c r="Y35" s="461"/>
      <c r="Z35" s="461"/>
      <c r="AA35" s="461"/>
      <c r="AB35" s="461"/>
      <c r="AC35" s="461"/>
      <c r="AD35" s="461"/>
      <c r="AE35" s="461"/>
      <c r="AF35" s="461"/>
      <c r="AG35" s="460"/>
      <c r="AH35" s="460"/>
      <c r="AI35" s="460"/>
      <c r="AJ35" s="460"/>
      <c r="AK35" s="460"/>
      <c r="AL35" s="460"/>
      <c r="AM35" s="460"/>
      <c r="AN35" s="460"/>
      <c r="AO35" s="460"/>
      <c r="AP35" s="506"/>
      <c r="AQ35" s="506"/>
      <c r="AR35" s="506"/>
      <c r="AS35" s="506"/>
      <c r="AT35" s="506"/>
      <c r="AU35" s="506"/>
      <c r="AV35" s="192"/>
      <c r="AW35" s="243"/>
      <c r="AX35" s="193"/>
      <c r="AY35" s="192"/>
      <c r="AZ35" s="193"/>
      <c r="BA35" s="192"/>
      <c r="BB35" s="193"/>
      <c r="BC35" s="192"/>
      <c r="BD35" s="243"/>
      <c r="BE35" s="193"/>
      <c r="BF35" s="192"/>
      <c r="BG35" s="243"/>
      <c r="BH35" s="243"/>
      <c r="BI35" s="193"/>
    </row>
    <row r="36" spans="2:61" ht="16.5" customHeight="1" thickTop="1" thickBot="1">
      <c r="B36" s="413" t="s">
        <v>405</v>
      </c>
      <c r="C36" s="413"/>
      <c r="D36" s="413"/>
      <c r="E36" s="413"/>
      <c r="F36" s="413"/>
      <c r="G36" s="413"/>
      <c r="H36" s="413"/>
      <c r="I36" s="413"/>
      <c r="J36" s="413"/>
      <c r="K36" s="413" t="s">
        <v>462</v>
      </c>
      <c r="L36" s="413"/>
      <c r="M36" s="413"/>
      <c r="N36" s="413"/>
      <c r="O36" s="413"/>
      <c r="P36" s="413"/>
      <c r="Q36" s="413"/>
      <c r="R36" s="413"/>
      <c r="S36" s="413"/>
      <c r="T36" s="341" t="s">
        <v>22</v>
      </c>
      <c r="U36" s="342"/>
      <c r="V36" s="342"/>
      <c r="W36" s="342"/>
      <c r="X36" s="342"/>
      <c r="Y36" s="342"/>
      <c r="Z36" s="342"/>
      <c r="AA36" s="342"/>
      <c r="AB36" s="342"/>
      <c r="AC36" s="342"/>
      <c r="AD36" s="342"/>
      <c r="AE36" s="342"/>
      <c r="AF36" s="343"/>
      <c r="AG36" s="460">
        <v>220.7</v>
      </c>
      <c r="AH36" s="460"/>
      <c r="AI36" s="460"/>
      <c r="AJ36" s="460"/>
      <c r="AK36" s="460"/>
      <c r="AL36" s="460"/>
      <c r="AM36" s="460"/>
      <c r="AN36" s="460"/>
      <c r="AO36" s="460"/>
      <c r="AP36" s="513" t="s">
        <v>329</v>
      </c>
      <c r="AQ36" s="514"/>
      <c r="AR36" s="514"/>
      <c r="AS36" s="514"/>
      <c r="AT36" s="514"/>
      <c r="AU36" s="515"/>
      <c r="AV36" s="188" t="s">
        <v>330</v>
      </c>
      <c r="AW36" s="241"/>
      <c r="AX36" s="189"/>
      <c r="AY36" s="696" t="s">
        <v>331</v>
      </c>
      <c r="AZ36" s="697"/>
      <c r="BA36" s="444"/>
      <c r="BB36" s="445"/>
      <c r="BC36" s="188"/>
      <c r="BD36" s="241"/>
      <c r="BE36" s="189"/>
      <c r="BF36" s="188"/>
      <c r="BG36" s="241"/>
      <c r="BH36" s="241"/>
      <c r="BI36" s="189"/>
    </row>
    <row r="37" spans="2:61" ht="16.5" customHeight="1" thickTop="1" thickBot="1">
      <c r="B37" s="413"/>
      <c r="C37" s="413"/>
      <c r="D37" s="413"/>
      <c r="E37" s="413"/>
      <c r="F37" s="413"/>
      <c r="G37" s="413"/>
      <c r="H37" s="413"/>
      <c r="I37" s="413"/>
      <c r="J37" s="413"/>
      <c r="K37" s="413"/>
      <c r="L37" s="413"/>
      <c r="M37" s="413"/>
      <c r="N37" s="413"/>
      <c r="O37" s="413"/>
      <c r="P37" s="413"/>
      <c r="Q37" s="413"/>
      <c r="R37" s="413"/>
      <c r="S37" s="413"/>
      <c r="T37" s="344"/>
      <c r="U37" s="345"/>
      <c r="V37" s="345"/>
      <c r="W37" s="345"/>
      <c r="X37" s="345"/>
      <c r="Y37" s="345"/>
      <c r="Z37" s="345"/>
      <c r="AA37" s="345"/>
      <c r="AB37" s="345"/>
      <c r="AC37" s="345"/>
      <c r="AD37" s="345"/>
      <c r="AE37" s="345"/>
      <c r="AF37" s="346"/>
      <c r="AG37" s="460"/>
      <c r="AH37" s="460"/>
      <c r="AI37" s="460"/>
      <c r="AJ37" s="460"/>
      <c r="AK37" s="460"/>
      <c r="AL37" s="460"/>
      <c r="AM37" s="460"/>
      <c r="AN37" s="460"/>
      <c r="AO37" s="460"/>
      <c r="AP37" s="516"/>
      <c r="AQ37" s="517"/>
      <c r="AR37" s="517"/>
      <c r="AS37" s="517"/>
      <c r="AT37" s="517"/>
      <c r="AU37" s="518"/>
      <c r="AV37" s="190"/>
      <c r="AW37" s="242"/>
      <c r="AX37" s="191"/>
      <c r="AY37" s="698"/>
      <c r="AZ37" s="699"/>
      <c r="BA37" s="446"/>
      <c r="BB37" s="447"/>
      <c r="BC37" s="190"/>
      <c r="BD37" s="242"/>
      <c r="BE37" s="191"/>
      <c r="BF37" s="190"/>
      <c r="BG37" s="242"/>
      <c r="BH37" s="242"/>
      <c r="BI37" s="191"/>
    </row>
    <row r="38" spans="2:61" ht="16.5" customHeight="1" thickTop="1" thickBot="1">
      <c r="B38" s="413"/>
      <c r="C38" s="413"/>
      <c r="D38" s="413"/>
      <c r="E38" s="413"/>
      <c r="F38" s="413"/>
      <c r="G38" s="413"/>
      <c r="H38" s="413"/>
      <c r="I38" s="413"/>
      <c r="J38" s="413"/>
      <c r="K38" s="413"/>
      <c r="L38" s="413"/>
      <c r="M38" s="413"/>
      <c r="N38" s="413"/>
      <c r="O38" s="413"/>
      <c r="P38" s="413"/>
      <c r="Q38" s="413"/>
      <c r="R38" s="413"/>
      <c r="S38" s="413"/>
      <c r="T38" s="347"/>
      <c r="U38" s="348"/>
      <c r="V38" s="348"/>
      <c r="W38" s="348"/>
      <c r="X38" s="348"/>
      <c r="Y38" s="348"/>
      <c r="Z38" s="348"/>
      <c r="AA38" s="348"/>
      <c r="AB38" s="348"/>
      <c r="AC38" s="348"/>
      <c r="AD38" s="348"/>
      <c r="AE38" s="348"/>
      <c r="AF38" s="349"/>
      <c r="AG38" s="460"/>
      <c r="AH38" s="460"/>
      <c r="AI38" s="460"/>
      <c r="AJ38" s="460"/>
      <c r="AK38" s="460"/>
      <c r="AL38" s="460"/>
      <c r="AM38" s="460"/>
      <c r="AN38" s="460"/>
      <c r="AO38" s="460"/>
      <c r="AP38" s="519"/>
      <c r="AQ38" s="520"/>
      <c r="AR38" s="520"/>
      <c r="AS38" s="520"/>
      <c r="AT38" s="520"/>
      <c r="AU38" s="521"/>
      <c r="AV38" s="192"/>
      <c r="AW38" s="243"/>
      <c r="AX38" s="193"/>
      <c r="AY38" s="700"/>
      <c r="AZ38" s="701"/>
      <c r="BA38" s="448"/>
      <c r="BB38" s="449"/>
      <c r="BC38" s="192"/>
      <c r="BD38" s="243"/>
      <c r="BE38" s="193"/>
      <c r="BF38" s="192"/>
      <c r="BG38" s="243"/>
      <c r="BH38" s="243"/>
      <c r="BI38" s="193"/>
    </row>
    <row r="39" spans="2:61" ht="16.5" customHeight="1" thickTop="1" thickBot="1">
      <c r="B39" s="413" t="s">
        <v>23</v>
      </c>
      <c r="C39" s="413"/>
      <c r="D39" s="413"/>
      <c r="E39" s="413"/>
      <c r="F39" s="413"/>
      <c r="G39" s="413"/>
      <c r="H39" s="413"/>
      <c r="I39" s="413"/>
      <c r="J39" s="413"/>
      <c r="K39" s="414" t="s">
        <v>258</v>
      </c>
      <c r="L39" s="414"/>
      <c r="M39" s="414"/>
      <c r="N39" s="414"/>
      <c r="O39" s="414"/>
      <c r="P39" s="414"/>
      <c r="Q39" s="414"/>
      <c r="R39" s="414"/>
      <c r="S39" s="414"/>
      <c r="T39" s="341" t="s">
        <v>177</v>
      </c>
      <c r="U39" s="342"/>
      <c r="V39" s="342"/>
      <c r="W39" s="342"/>
      <c r="X39" s="342"/>
      <c r="Y39" s="342"/>
      <c r="Z39" s="342"/>
      <c r="AA39" s="342"/>
      <c r="AB39" s="342"/>
      <c r="AC39" s="342"/>
      <c r="AD39" s="342"/>
      <c r="AE39" s="342"/>
      <c r="AF39" s="343"/>
      <c r="AG39" s="450">
        <v>1141</v>
      </c>
      <c r="AH39" s="451"/>
      <c r="AI39" s="451"/>
      <c r="AJ39" s="451"/>
      <c r="AK39" s="451"/>
      <c r="AL39" s="451"/>
      <c r="AM39" s="451"/>
      <c r="AN39" s="451"/>
      <c r="AO39" s="452"/>
      <c r="AP39" s="394" t="s">
        <v>24</v>
      </c>
      <c r="AQ39" s="395"/>
      <c r="AR39" s="395"/>
      <c r="AS39" s="395"/>
      <c r="AT39" s="395"/>
      <c r="AU39" s="395"/>
      <c r="AV39" s="395"/>
      <c r="AW39" s="395"/>
      <c r="AX39" s="395"/>
      <c r="AY39" s="400"/>
      <c r="AZ39" s="395" t="s">
        <v>25</v>
      </c>
      <c r="BA39" s="395"/>
      <c r="BB39" s="395"/>
      <c r="BC39" s="395"/>
      <c r="BD39" s="395"/>
      <c r="BE39" s="395"/>
      <c r="BF39" s="395"/>
      <c r="BG39" s="395"/>
      <c r="BH39" s="395"/>
      <c r="BI39" s="400"/>
    </row>
    <row r="40" spans="2:61" ht="16.5" customHeight="1" thickTop="1" thickBot="1">
      <c r="B40" s="413"/>
      <c r="C40" s="413"/>
      <c r="D40" s="413"/>
      <c r="E40" s="413"/>
      <c r="F40" s="413"/>
      <c r="G40" s="413"/>
      <c r="H40" s="413"/>
      <c r="I40" s="413"/>
      <c r="J40" s="413"/>
      <c r="K40" s="414"/>
      <c r="L40" s="414"/>
      <c r="M40" s="414"/>
      <c r="N40" s="414"/>
      <c r="O40" s="414"/>
      <c r="P40" s="414"/>
      <c r="Q40" s="414"/>
      <c r="R40" s="414"/>
      <c r="S40" s="414"/>
      <c r="T40" s="344"/>
      <c r="U40" s="345"/>
      <c r="V40" s="345"/>
      <c r="W40" s="345"/>
      <c r="X40" s="345"/>
      <c r="Y40" s="345"/>
      <c r="Z40" s="345"/>
      <c r="AA40" s="345"/>
      <c r="AB40" s="345"/>
      <c r="AC40" s="345"/>
      <c r="AD40" s="345"/>
      <c r="AE40" s="345"/>
      <c r="AF40" s="346"/>
      <c r="AG40" s="453"/>
      <c r="AH40" s="454"/>
      <c r="AI40" s="454"/>
      <c r="AJ40" s="454"/>
      <c r="AK40" s="454"/>
      <c r="AL40" s="454"/>
      <c r="AM40" s="454"/>
      <c r="AN40" s="454"/>
      <c r="AO40" s="455"/>
      <c r="AP40" s="396"/>
      <c r="AQ40" s="397"/>
      <c r="AR40" s="397"/>
      <c r="AS40" s="397"/>
      <c r="AT40" s="397"/>
      <c r="AU40" s="397"/>
      <c r="AV40" s="397"/>
      <c r="AW40" s="397"/>
      <c r="AX40" s="397"/>
      <c r="AY40" s="401"/>
      <c r="AZ40" s="397"/>
      <c r="BA40" s="397"/>
      <c r="BB40" s="397"/>
      <c r="BC40" s="397"/>
      <c r="BD40" s="397"/>
      <c r="BE40" s="397"/>
      <c r="BF40" s="397"/>
      <c r="BG40" s="397"/>
      <c r="BH40" s="397"/>
      <c r="BI40" s="401"/>
    </row>
    <row r="41" spans="2:61" ht="16.5" customHeight="1" thickTop="1" thickBot="1">
      <c r="B41" s="413"/>
      <c r="C41" s="413"/>
      <c r="D41" s="413"/>
      <c r="E41" s="413"/>
      <c r="F41" s="413"/>
      <c r="G41" s="413"/>
      <c r="H41" s="413"/>
      <c r="I41" s="413"/>
      <c r="J41" s="413"/>
      <c r="K41" s="414"/>
      <c r="L41" s="414"/>
      <c r="M41" s="414"/>
      <c r="N41" s="414"/>
      <c r="O41" s="414"/>
      <c r="P41" s="414"/>
      <c r="Q41" s="414"/>
      <c r="R41" s="414"/>
      <c r="S41" s="414"/>
      <c r="T41" s="347"/>
      <c r="U41" s="348"/>
      <c r="V41" s="348"/>
      <c r="W41" s="348"/>
      <c r="X41" s="348"/>
      <c r="Y41" s="348"/>
      <c r="Z41" s="348"/>
      <c r="AA41" s="348"/>
      <c r="AB41" s="348"/>
      <c r="AC41" s="348"/>
      <c r="AD41" s="348"/>
      <c r="AE41" s="348"/>
      <c r="AF41" s="349"/>
      <c r="AG41" s="456"/>
      <c r="AH41" s="457"/>
      <c r="AI41" s="457"/>
      <c r="AJ41" s="457"/>
      <c r="AK41" s="457"/>
      <c r="AL41" s="457"/>
      <c r="AM41" s="457"/>
      <c r="AN41" s="457"/>
      <c r="AO41" s="458"/>
      <c r="AP41" s="398"/>
      <c r="AQ41" s="399"/>
      <c r="AR41" s="399"/>
      <c r="AS41" s="399"/>
      <c r="AT41" s="399"/>
      <c r="AU41" s="399"/>
      <c r="AV41" s="399"/>
      <c r="AW41" s="399"/>
      <c r="AX41" s="399"/>
      <c r="AY41" s="402"/>
      <c r="AZ41" s="399"/>
      <c r="BA41" s="399"/>
      <c r="BB41" s="399"/>
      <c r="BC41" s="399"/>
      <c r="BD41" s="399"/>
      <c r="BE41" s="399"/>
      <c r="BF41" s="399"/>
      <c r="BG41" s="399"/>
      <c r="BH41" s="399"/>
      <c r="BI41" s="402"/>
    </row>
    <row r="42" spans="2:61" ht="16.5" customHeight="1" thickTop="1" thickBot="1">
      <c r="B42" s="413" t="s">
        <v>26</v>
      </c>
      <c r="C42" s="413"/>
      <c r="D42" s="413"/>
      <c r="E42" s="413"/>
      <c r="F42" s="413"/>
      <c r="G42" s="413"/>
      <c r="H42" s="413"/>
      <c r="I42" s="413"/>
      <c r="J42" s="413"/>
      <c r="K42" s="441" t="s">
        <v>257</v>
      </c>
      <c r="L42" s="441"/>
      <c r="M42" s="441"/>
      <c r="N42" s="441"/>
      <c r="O42" s="441"/>
      <c r="P42" s="441"/>
      <c r="Q42" s="441"/>
      <c r="R42" s="441"/>
      <c r="S42" s="441"/>
      <c r="T42" s="341" t="s">
        <v>27</v>
      </c>
      <c r="U42" s="342"/>
      <c r="V42" s="342"/>
      <c r="W42" s="342"/>
      <c r="X42" s="342"/>
      <c r="Y42" s="342"/>
      <c r="Z42" s="342"/>
      <c r="AA42" s="342"/>
      <c r="AB42" s="342"/>
      <c r="AC42" s="342"/>
      <c r="AD42" s="342"/>
      <c r="AE42" s="342"/>
      <c r="AF42" s="343"/>
      <c r="AG42" s="443">
        <v>1105</v>
      </c>
      <c r="AH42" s="443"/>
      <c r="AI42" s="443"/>
      <c r="AJ42" s="443"/>
      <c r="AK42" s="443"/>
      <c r="AL42" s="443"/>
      <c r="AM42" s="443"/>
      <c r="AN42" s="443"/>
      <c r="AO42" s="443"/>
      <c r="AP42" s="413" t="s">
        <v>28</v>
      </c>
      <c r="AQ42" s="413"/>
      <c r="AR42" s="413"/>
      <c r="AS42" s="413"/>
      <c r="AT42" s="413"/>
      <c r="AU42" s="413"/>
      <c r="AV42" s="413"/>
      <c r="AW42" s="413" t="s">
        <v>307</v>
      </c>
      <c r="AX42" s="413"/>
      <c r="AY42" s="413"/>
      <c r="AZ42" s="341" t="s">
        <v>178</v>
      </c>
      <c r="BA42" s="342"/>
      <c r="BB42" s="342"/>
      <c r="BC42" s="342"/>
      <c r="BD42" s="342"/>
      <c r="BE42" s="343"/>
      <c r="BF42" s="416">
        <f>BF48-BF45</f>
        <v>9</v>
      </c>
      <c r="BG42" s="417"/>
      <c r="BH42" s="407">
        <f>IFERROR(BF42/($N$231*0.06),"-")</f>
        <v>4.1666666666666661</v>
      </c>
      <c r="BI42" s="408"/>
    </row>
    <row r="43" spans="2:61" ht="16.5" customHeight="1" thickTop="1" thickBot="1">
      <c r="B43" s="413"/>
      <c r="C43" s="413"/>
      <c r="D43" s="413"/>
      <c r="E43" s="413"/>
      <c r="F43" s="413"/>
      <c r="G43" s="413"/>
      <c r="H43" s="413"/>
      <c r="I43" s="413"/>
      <c r="J43" s="413"/>
      <c r="K43" s="441"/>
      <c r="L43" s="441"/>
      <c r="M43" s="441"/>
      <c r="N43" s="441"/>
      <c r="O43" s="441"/>
      <c r="P43" s="441"/>
      <c r="Q43" s="441"/>
      <c r="R43" s="441"/>
      <c r="S43" s="441"/>
      <c r="T43" s="344"/>
      <c r="U43" s="345"/>
      <c r="V43" s="345"/>
      <c r="W43" s="345"/>
      <c r="X43" s="345"/>
      <c r="Y43" s="345"/>
      <c r="Z43" s="345"/>
      <c r="AA43" s="345"/>
      <c r="AB43" s="345"/>
      <c r="AC43" s="345"/>
      <c r="AD43" s="345"/>
      <c r="AE43" s="345"/>
      <c r="AF43" s="346"/>
      <c r="AG43" s="443"/>
      <c r="AH43" s="443"/>
      <c r="AI43" s="443"/>
      <c r="AJ43" s="443"/>
      <c r="AK43" s="443"/>
      <c r="AL43" s="443"/>
      <c r="AM43" s="443"/>
      <c r="AN43" s="443"/>
      <c r="AO43" s="443"/>
      <c r="AP43" s="413"/>
      <c r="AQ43" s="413"/>
      <c r="AR43" s="413"/>
      <c r="AS43" s="413"/>
      <c r="AT43" s="413"/>
      <c r="AU43" s="413"/>
      <c r="AV43" s="413"/>
      <c r="AW43" s="413"/>
      <c r="AX43" s="413"/>
      <c r="AY43" s="413"/>
      <c r="AZ43" s="344"/>
      <c r="BA43" s="345"/>
      <c r="BB43" s="345"/>
      <c r="BC43" s="345"/>
      <c r="BD43" s="345"/>
      <c r="BE43" s="346"/>
      <c r="BF43" s="418"/>
      <c r="BG43" s="419"/>
      <c r="BH43" s="409"/>
      <c r="BI43" s="410"/>
    </row>
    <row r="44" spans="2:61" ht="16.5" customHeight="1" thickTop="1" thickBot="1">
      <c r="B44" s="413"/>
      <c r="C44" s="413"/>
      <c r="D44" s="413"/>
      <c r="E44" s="413"/>
      <c r="F44" s="413"/>
      <c r="G44" s="413"/>
      <c r="H44" s="413"/>
      <c r="I44" s="413"/>
      <c r="J44" s="413"/>
      <c r="K44" s="441"/>
      <c r="L44" s="441"/>
      <c r="M44" s="441"/>
      <c r="N44" s="441"/>
      <c r="O44" s="441"/>
      <c r="P44" s="441"/>
      <c r="Q44" s="441"/>
      <c r="R44" s="441"/>
      <c r="S44" s="441"/>
      <c r="T44" s="347"/>
      <c r="U44" s="348"/>
      <c r="V44" s="348"/>
      <c r="W44" s="348"/>
      <c r="X44" s="348"/>
      <c r="Y44" s="348"/>
      <c r="Z44" s="348"/>
      <c r="AA44" s="348"/>
      <c r="AB44" s="348"/>
      <c r="AC44" s="348"/>
      <c r="AD44" s="348"/>
      <c r="AE44" s="348"/>
      <c r="AF44" s="349"/>
      <c r="AG44" s="443"/>
      <c r="AH44" s="443"/>
      <c r="AI44" s="443"/>
      <c r="AJ44" s="443"/>
      <c r="AK44" s="443"/>
      <c r="AL44" s="443"/>
      <c r="AM44" s="443"/>
      <c r="AN44" s="443"/>
      <c r="AO44" s="443"/>
      <c r="AP44" s="413"/>
      <c r="AQ44" s="413"/>
      <c r="AR44" s="413"/>
      <c r="AS44" s="413"/>
      <c r="AT44" s="413"/>
      <c r="AU44" s="413"/>
      <c r="AV44" s="413"/>
      <c r="AW44" s="413"/>
      <c r="AX44" s="413"/>
      <c r="AY44" s="413"/>
      <c r="AZ44" s="347"/>
      <c r="BA44" s="348"/>
      <c r="BB44" s="348"/>
      <c r="BC44" s="348"/>
      <c r="BD44" s="348"/>
      <c r="BE44" s="349"/>
      <c r="BF44" s="420"/>
      <c r="BG44" s="421"/>
      <c r="BH44" s="411"/>
      <c r="BI44" s="412"/>
    </row>
    <row r="45" spans="2:61" ht="16.5" customHeight="1" thickTop="1" thickBot="1">
      <c r="B45" s="413" t="s">
        <v>29</v>
      </c>
      <c r="C45" s="413"/>
      <c r="D45" s="413"/>
      <c r="E45" s="413"/>
      <c r="F45" s="413"/>
      <c r="G45" s="413"/>
      <c r="H45" s="413"/>
      <c r="I45" s="413"/>
      <c r="J45" s="413"/>
      <c r="K45" s="431" t="s">
        <v>256</v>
      </c>
      <c r="L45" s="431"/>
      <c r="M45" s="431"/>
      <c r="N45" s="431"/>
      <c r="O45" s="431"/>
      <c r="P45" s="431"/>
      <c r="Q45" s="431"/>
      <c r="R45" s="431"/>
      <c r="S45" s="431"/>
      <c r="T45" s="341" t="s">
        <v>30</v>
      </c>
      <c r="U45" s="342"/>
      <c r="V45" s="342"/>
      <c r="W45" s="342"/>
      <c r="X45" s="342"/>
      <c r="Y45" s="342"/>
      <c r="Z45" s="342"/>
      <c r="AA45" s="342"/>
      <c r="AB45" s="342"/>
      <c r="AC45" s="342"/>
      <c r="AD45" s="342"/>
      <c r="AE45" s="342"/>
      <c r="AF45" s="343"/>
      <c r="AG45" s="432">
        <f>AG39-'22.02'!AG39</f>
        <v>75</v>
      </c>
      <c r="AH45" s="433"/>
      <c r="AI45" s="433"/>
      <c r="AJ45" s="433"/>
      <c r="AK45" s="433"/>
      <c r="AL45" s="433"/>
      <c r="AM45" s="433"/>
      <c r="AN45" s="433"/>
      <c r="AO45" s="434"/>
      <c r="AP45" s="413" t="s">
        <v>31</v>
      </c>
      <c r="AQ45" s="413"/>
      <c r="AR45" s="413"/>
      <c r="AS45" s="413"/>
      <c r="AT45" s="413"/>
      <c r="AU45" s="413"/>
      <c r="AV45" s="413"/>
      <c r="AW45" s="413">
        <v>170</v>
      </c>
      <c r="AX45" s="413"/>
      <c r="AY45" s="413"/>
      <c r="AZ45" s="341" t="s">
        <v>179</v>
      </c>
      <c r="BA45" s="342"/>
      <c r="BB45" s="342"/>
      <c r="BC45" s="342"/>
      <c r="BD45" s="342"/>
      <c r="BE45" s="343"/>
      <c r="BF45" s="416">
        <v>30</v>
      </c>
      <c r="BG45" s="417"/>
      <c r="BH45" s="407">
        <f>IFERROR(BF45/($N$231*0.06),"-")</f>
        <v>13.888888888888888</v>
      </c>
      <c r="BI45" s="408"/>
    </row>
    <row r="46" spans="2:61" ht="16.5" customHeight="1" thickTop="1" thickBot="1">
      <c r="B46" s="413"/>
      <c r="C46" s="413"/>
      <c r="D46" s="413"/>
      <c r="E46" s="413"/>
      <c r="F46" s="413"/>
      <c r="G46" s="413"/>
      <c r="H46" s="413"/>
      <c r="I46" s="413"/>
      <c r="J46" s="413"/>
      <c r="K46" s="431"/>
      <c r="L46" s="431"/>
      <c r="M46" s="431"/>
      <c r="N46" s="431"/>
      <c r="O46" s="431"/>
      <c r="P46" s="431"/>
      <c r="Q46" s="431"/>
      <c r="R46" s="431"/>
      <c r="S46" s="431"/>
      <c r="T46" s="344"/>
      <c r="U46" s="345"/>
      <c r="V46" s="345"/>
      <c r="W46" s="345"/>
      <c r="X46" s="345"/>
      <c r="Y46" s="345"/>
      <c r="Z46" s="345"/>
      <c r="AA46" s="345"/>
      <c r="AB46" s="345"/>
      <c r="AC46" s="345"/>
      <c r="AD46" s="345"/>
      <c r="AE46" s="345"/>
      <c r="AF46" s="346"/>
      <c r="AG46" s="435"/>
      <c r="AH46" s="436"/>
      <c r="AI46" s="436"/>
      <c r="AJ46" s="436"/>
      <c r="AK46" s="436"/>
      <c r="AL46" s="436"/>
      <c r="AM46" s="436"/>
      <c r="AN46" s="436"/>
      <c r="AO46" s="437"/>
      <c r="AP46" s="413"/>
      <c r="AQ46" s="413"/>
      <c r="AR46" s="413"/>
      <c r="AS46" s="413"/>
      <c r="AT46" s="413"/>
      <c r="AU46" s="413"/>
      <c r="AV46" s="413"/>
      <c r="AW46" s="413"/>
      <c r="AX46" s="413"/>
      <c r="AY46" s="413"/>
      <c r="AZ46" s="344"/>
      <c r="BA46" s="345"/>
      <c r="BB46" s="345"/>
      <c r="BC46" s="345"/>
      <c r="BD46" s="345"/>
      <c r="BE46" s="346"/>
      <c r="BF46" s="418"/>
      <c r="BG46" s="419"/>
      <c r="BH46" s="409"/>
      <c r="BI46" s="410"/>
    </row>
    <row r="47" spans="2:61" ht="16.5" customHeight="1" thickTop="1" thickBot="1">
      <c r="B47" s="413"/>
      <c r="C47" s="413"/>
      <c r="D47" s="413"/>
      <c r="E47" s="413"/>
      <c r="F47" s="413"/>
      <c r="G47" s="413"/>
      <c r="H47" s="413"/>
      <c r="I47" s="413"/>
      <c r="J47" s="413"/>
      <c r="K47" s="431"/>
      <c r="L47" s="431"/>
      <c r="M47" s="431"/>
      <c r="N47" s="431"/>
      <c r="O47" s="431"/>
      <c r="P47" s="431"/>
      <c r="Q47" s="431"/>
      <c r="R47" s="431"/>
      <c r="S47" s="431"/>
      <c r="T47" s="347"/>
      <c r="U47" s="348"/>
      <c r="V47" s="348"/>
      <c r="W47" s="348"/>
      <c r="X47" s="348"/>
      <c r="Y47" s="348"/>
      <c r="Z47" s="348"/>
      <c r="AA47" s="348"/>
      <c r="AB47" s="348"/>
      <c r="AC47" s="348"/>
      <c r="AD47" s="348"/>
      <c r="AE47" s="348"/>
      <c r="AF47" s="349"/>
      <c r="AG47" s="438"/>
      <c r="AH47" s="439"/>
      <c r="AI47" s="439"/>
      <c r="AJ47" s="439"/>
      <c r="AK47" s="439"/>
      <c r="AL47" s="439"/>
      <c r="AM47" s="439"/>
      <c r="AN47" s="439"/>
      <c r="AO47" s="440"/>
      <c r="AP47" s="413"/>
      <c r="AQ47" s="413"/>
      <c r="AR47" s="413"/>
      <c r="AS47" s="413"/>
      <c r="AT47" s="413"/>
      <c r="AU47" s="413"/>
      <c r="AV47" s="413"/>
      <c r="AW47" s="413"/>
      <c r="AX47" s="413"/>
      <c r="AY47" s="413"/>
      <c r="AZ47" s="347"/>
      <c r="BA47" s="348"/>
      <c r="BB47" s="348"/>
      <c r="BC47" s="348"/>
      <c r="BD47" s="348"/>
      <c r="BE47" s="349"/>
      <c r="BF47" s="420"/>
      <c r="BG47" s="421"/>
      <c r="BH47" s="411"/>
      <c r="BI47" s="412"/>
    </row>
    <row r="48" spans="2:61" ht="15" customHeight="1" thickTop="1" thickBot="1">
      <c r="B48" s="413" t="s">
        <v>32</v>
      </c>
      <c r="C48" s="413"/>
      <c r="D48" s="413"/>
      <c r="E48" s="413"/>
      <c r="F48" s="413"/>
      <c r="G48" s="413"/>
      <c r="H48" s="413"/>
      <c r="I48" s="413"/>
      <c r="J48" s="413"/>
      <c r="K48" s="414"/>
      <c r="L48" s="414"/>
      <c r="M48" s="414"/>
      <c r="N48" s="414"/>
      <c r="O48" s="414"/>
      <c r="P48" s="414"/>
      <c r="Q48" s="414"/>
      <c r="R48" s="414"/>
      <c r="S48" s="414"/>
      <c r="T48" s="341" t="s">
        <v>33</v>
      </c>
      <c r="U48" s="342"/>
      <c r="V48" s="342"/>
      <c r="W48" s="342"/>
      <c r="X48" s="342"/>
      <c r="Y48" s="342"/>
      <c r="Z48" s="342"/>
      <c r="AA48" s="342"/>
      <c r="AB48" s="342"/>
      <c r="AC48" s="342"/>
      <c r="AD48" s="342"/>
      <c r="AE48" s="342"/>
      <c r="AF48" s="343"/>
      <c r="AG48" s="422" t="s">
        <v>278</v>
      </c>
      <c r="AH48" s="423"/>
      <c r="AI48" s="423"/>
      <c r="AJ48" s="423"/>
      <c r="AK48" s="423"/>
      <c r="AL48" s="423"/>
      <c r="AM48" s="423"/>
      <c r="AN48" s="423"/>
      <c r="AO48" s="424"/>
      <c r="AP48" s="341" t="s">
        <v>34</v>
      </c>
      <c r="AQ48" s="342"/>
      <c r="AR48" s="342"/>
      <c r="AS48" s="342"/>
      <c r="AT48" s="342"/>
      <c r="AU48" s="342"/>
      <c r="AV48" s="343"/>
      <c r="AW48" s="413">
        <v>1776</v>
      </c>
      <c r="AX48" s="413"/>
      <c r="AY48" s="413"/>
      <c r="AZ48" s="341" t="s">
        <v>180</v>
      </c>
      <c r="BA48" s="342"/>
      <c r="BB48" s="342"/>
      <c r="BC48" s="342"/>
      <c r="BD48" s="342"/>
      <c r="BE48" s="343"/>
      <c r="BF48" s="416">
        <f>E279</f>
        <v>39</v>
      </c>
      <c r="BG48" s="417"/>
      <c r="BH48" s="407">
        <f>IFERROR(BF48/(N231*0.06),"-")</f>
        <v>18.055555555555554</v>
      </c>
      <c r="BI48" s="408"/>
    </row>
    <row r="49" spans="2:64" ht="15" customHeight="1" thickTop="1" thickBot="1">
      <c r="B49" s="413"/>
      <c r="C49" s="413"/>
      <c r="D49" s="413"/>
      <c r="E49" s="413"/>
      <c r="F49" s="413"/>
      <c r="G49" s="413"/>
      <c r="H49" s="413"/>
      <c r="I49" s="413"/>
      <c r="J49" s="413"/>
      <c r="K49" s="414"/>
      <c r="L49" s="414"/>
      <c r="M49" s="414"/>
      <c r="N49" s="414"/>
      <c r="O49" s="414"/>
      <c r="P49" s="414"/>
      <c r="Q49" s="414"/>
      <c r="R49" s="414"/>
      <c r="S49" s="414"/>
      <c r="T49" s="344"/>
      <c r="U49" s="345"/>
      <c r="V49" s="345"/>
      <c r="W49" s="345"/>
      <c r="X49" s="345"/>
      <c r="Y49" s="345"/>
      <c r="Z49" s="345"/>
      <c r="AA49" s="345"/>
      <c r="AB49" s="345"/>
      <c r="AC49" s="345"/>
      <c r="AD49" s="345"/>
      <c r="AE49" s="345"/>
      <c r="AF49" s="346"/>
      <c r="AG49" s="425"/>
      <c r="AH49" s="426"/>
      <c r="AI49" s="426"/>
      <c r="AJ49" s="426"/>
      <c r="AK49" s="426"/>
      <c r="AL49" s="426"/>
      <c r="AM49" s="426"/>
      <c r="AN49" s="426"/>
      <c r="AO49" s="427"/>
      <c r="AP49" s="344"/>
      <c r="AQ49" s="345"/>
      <c r="AR49" s="345"/>
      <c r="AS49" s="345"/>
      <c r="AT49" s="345"/>
      <c r="AU49" s="345"/>
      <c r="AV49" s="346"/>
      <c r="AW49" s="413"/>
      <c r="AX49" s="413"/>
      <c r="AY49" s="413"/>
      <c r="AZ49" s="344"/>
      <c r="BA49" s="345"/>
      <c r="BB49" s="345"/>
      <c r="BC49" s="345"/>
      <c r="BD49" s="345"/>
      <c r="BE49" s="346"/>
      <c r="BF49" s="418"/>
      <c r="BG49" s="419"/>
      <c r="BH49" s="409"/>
      <c r="BI49" s="410"/>
    </row>
    <row r="50" spans="2:64" ht="15" customHeight="1" thickTop="1" thickBot="1">
      <c r="B50" s="413"/>
      <c r="C50" s="413"/>
      <c r="D50" s="413"/>
      <c r="E50" s="413"/>
      <c r="F50" s="413"/>
      <c r="G50" s="413"/>
      <c r="H50" s="413"/>
      <c r="I50" s="413"/>
      <c r="J50" s="413"/>
      <c r="K50" s="414"/>
      <c r="L50" s="414"/>
      <c r="M50" s="414"/>
      <c r="N50" s="414"/>
      <c r="O50" s="414"/>
      <c r="P50" s="414"/>
      <c r="Q50" s="414"/>
      <c r="R50" s="414"/>
      <c r="S50" s="414"/>
      <c r="T50" s="347"/>
      <c r="U50" s="348"/>
      <c r="V50" s="348"/>
      <c r="W50" s="348"/>
      <c r="X50" s="348"/>
      <c r="Y50" s="348"/>
      <c r="Z50" s="348"/>
      <c r="AA50" s="348"/>
      <c r="AB50" s="348"/>
      <c r="AC50" s="348"/>
      <c r="AD50" s="348"/>
      <c r="AE50" s="348"/>
      <c r="AF50" s="349"/>
      <c r="AG50" s="428"/>
      <c r="AH50" s="429"/>
      <c r="AI50" s="429"/>
      <c r="AJ50" s="429"/>
      <c r="AK50" s="429"/>
      <c r="AL50" s="429"/>
      <c r="AM50" s="429"/>
      <c r="AN50" s="429"/>
      <c r="AO50" s="430"/>
      <c r="AP50" s="347"/>
      <c r="AQ50" s="348"/>
      <c r="AR50" s="348"/>
      <c r="AS50" s="348"/>
      <c r="AT50" s="348"/>
      <c r="AU50" s="348"/>
      <c r="AV50" s="349"/>
      <c r="AW50" s="413"/>
      <c r="AX50" s="413"/>
      <c r="AY50" s="413"/>
      <c r="AZ50" s="347"/>
      <c r="BA50" s="348"/>
      <c r="BB50" s="348"/>
      <c r="BC50" s="348"/>
      <c r="BD50" s="348"/>
      <c r="BE50" s="349"/>
      <c r="BF50" s="420"/>
      <c r="BG50" s="421"/>
      <c r="BH50" s="411"/>
      <c r="BI50" s="412"/>
    </row>
    <row r="51" spans="2:64" ht="15" customHeight="1" thickTop="1" thickBot="1">
      <c r="B51" s="413" t="s">
        <v>35</v>
      </c>
      <c r="C51" s="413"/>
      <c r="D51" s="413"/>
      <c r="E51" s="413"/>
      <c r="F51" s="413"/>
      <c r="G51" s="413"/>
      <c r="H51" s="413"/>
      <c r="I51" s="413"/>
      <c r="J51" s="413"/>
      <c r="K51" s="414" t="s">
        <v>133</v>
      </c>
      <c r="L51" s="414"/>
      <c r="M51" s="414"/>
      <c r="N51" s="414"/>
      <c r="O51" s="414"/>
      <c r="P51" s="414"/>
      <c r="Q51" s="414"/>
      <c r="R51" s="414"/>
      <c r="S51" s="414"/>
      <c r="T51" s="413"/>
      <c r="U51" s="413"/>
      <c r="V51" s="413"/>
      <c r="W51" s="413"/>
      <c r="X51" s="413"/>
      <c r="Y51" s="413"/>
      <c r="Z51" s="413"/>
      <c r="AA51" s="413"/>
      <c r="AB51" s="413"/>
      <c r="AC51" s="413"/>
      <c r="AD51" s="413"/>
      <c r="AE51" s="413"/>
      <c r="AF51" s="413"/>
      <c r="AG51" s="413"/>
      <c r="AH51" s="413"/>
      <c r="AI51" s="413"/>
      <c r="AJ51" s="413"/>
      <c r="AK51" s="413"/>
      <c r="AL51" s="413"/>
      <c r="AM51" s="413"/>
      <c r="AN51" s="413"/>
      <c r="AO51" s="413"/>
      <c r="AP51" s="341"/>
      <c r="AQ51" s="342"/>
      <c r="AR51" s="342"/>
      <c r="AS51" s="342"/>
      <c r="AT51" s="342"/>
      <c r="AU51" s="342"/>
      <c r="AV51" s="343"/>
      <c r="AW51" s="413"/>
      <c r="AX51" s="413"/>
      <c r="AY51" s="413"/>
      <c r="AZ51" s="341" t="s">
        <v>181</v>
      </c>
      <c r="BA51" s="342"/>
      <c r="BB51" s="342"/>
      <c r="BC51" s="342"/>
      <c r="BD51" s="342"/>
      <c r="BE51" s="343"/>
      <c r="BF51" s="416">
        <f>IFERROR(BF48+B279,"-")</f>
        <v>71</v>
      </c>
      <c r="BG51" s="417"/>
      <c r="BH51" s="407">
        <f>IFERROR(BF51/(N231*0.06),"-")</f>
        <v>32.870370370370367</v>
      </c>
      <c r="BI51" s="408"/>
    </row>
    <row r="52" spans="2:64" ht="15" customHeight="1" thickTop="1" thickBot="1">
      <c r="B52" s="413"/>
      <c r="C52" s="413"/>
      <c r="D52" s="413"/>
      <c r="E52" s="413"/>
      <c r="F52" s="413"/>
      <c r="G52" s="413"/>
      <c r="H52" s="413"/>
      <c r="I52" s="413"/>
      <c r="J52" s="413"/>
      <c r="K52" s="414"/>
      <c r="L52" s="414"/>
      <c r="M52" s="414"/>
      <c r="N52" s="414"/>
      <c r="O52" s="414"/>
      <c r="P52" s="414"/>
      <c r="Q52" s="414"/>
      <c r="R52" s="414"/>
      <c r="S52" s="414"/>
      <c r="T52" s="413"/>
      <c r="U52" s="413"/>
      <c r="V52" s="413"/>
      <c r="W52" s="413"/>
      <c r="X52" s="413"/>
      <c r="Y52" s="413"/>
      <c r="Z52" s="413"/>
      <c r="AA52" s="413"/>
      <c r="AB52" s="413"/>
      <c r="AC52" s="413"/>
      <c r="AD52" s="413"/>
      <c r="AE52" s="413"/>
      <c r="AF52" s="413"/>
      <c r="AG52" s="413"/>
      <c r="AH52" s="413"/>
      <c r="AI52" s="413"/>
      <c r="AJ52" s="413"/>
      <c r="AK52" s="413"/>
      <c r="AL52" s="413"/>
      <c r="AM52" s="413"/>
      <c r="AN52" s="413"/>
      <c r="AO52" s="413"/>
      <c r="AP52" s="344"/>
      <c r="AQ52" s="345"/>
      <c r="AR52" s="345"/>
      <c r="AS52" s="345"/>
      <c r="AT52" s="345"/>
      <c r="AU52" s="345"/>
      <c r="AV52" s="346"/>
      <c r="AW52" s="413"/>
      <c r="AX52" s="413"/>
      <c r="AY52" s="413"/>
      <c r="AZ52" s="344"/>
      <c r="BA52" s="345"/>
      <c r="BB52" s="345"/>
      <c r="BC52" s="345"/>
      <c r="BD52" s="345"/>
      <c r="BE52" s="346"/>
      <c r="BF52" s="418"/>
      <c r="BG52" s="419"/>
      <c r="BH52" s="409"/>
      <c r="BI52" s="410"/>
    </row>
    <row r="53" spans="2:64" ht="15" customHeight="1" thickTop="1" thickBot="1">
      <c r="B53" s="413"/>
      <c r="C53" s="413"/>
      <c r="D53" s="413"/>
      <c r="E53" s="413"/>
      <c r="F53" s="413"/>
      <c r="G53" s="413"/>
      <c r="H53" s="413"/>
      <c r="I53" s="413"/>
      <c r="J53" s="413"/>
      <c r="K53" s="414"/>
      <c r="L53" s="414"/>
      <c r="M53" s="414"/>
      <c r="N53" s="414"/>
      <c r="O53" s="414"/>
      <c r="P53" s="414"/>
      <c r="Q53" s="414"/>
      <c r="R53" s="414"/>
      <c r="S53" s="414"/>
      <c r="T53" s="413"/>
      <c r="U53" s="413"/>
      <c r="V53" s="413"/>
      <c r="W53" s="413"/>
      <c r="X53" s="413"/>
      <c r="Y53" s="413"/>
      <c r="Z53" s="413"/>
      <c r="AA53" s="413"/>
      <c r="AB53" s="413"/>
      <c r="AC53" s="413"/>
      <c r="AD53" s="413"/>
      <c r="AE53" s="413"/>
      <c r="AF53" s="413"/>
      <c r="AG53" s="413"/>
      <c r="AH53" s="413"/>
      <c r="AI53" s="413"/>
      <c r="AJ53" s="413"/>
      <c r="AK53" s="413"/>
      <c r="AL53" s="413"/>
      <c r="AM53" s="413"/>
      <c r="AN53" s="413"/>
      <c r="AO53" s="413"/>
      <c r="AP53" s="347"/>
      <c r="AQ53" s="348"/>
      <c r="AR53" s="348"/>
      <c r="AS53" s="348"/>
      <c r="AT53" s="348"/>
      <c r="AU53" s="348"/>
      <c r="AV53" s="349"/>
      <c r="AW53" s="413"/>
      <c r="AX53" s="413"/>
      <c r="AY53" s="413"/>
      <c r="AZ53" s="347"/>
      <c r="BA53" s="348"/>
      <c r="BB53" s="348"/>
      <c r="BC53" s="348"/>
      <c r="BD53" s="348"/>
      <c r="BE53" s="349"/>
      <c r="BF53" s="420"/>
      <c r="BG53" s="421"/>
      <c r="BH53" s="411"/>
      <c r="BI53" s="412"/>
    </row>
    <row r="54" spans="2:64" ht="15.75" customHeight="1" thickTop="1">
      <c r="B54" s="394" t="s">
        <v>36</v>
      </c>
      <c r="C54" s="395"/>
      <c r="D54" s="395"/>
      <c r="E54" s="395"/>
      <c r="F54" s="395"/>
      <c r="G54" s="395"/>
      <c r="H54" s="395"/>
      <c r="I54" s="395"/>
      <c r="J54" s="395"/>
      <c r="K54" s="395"/>
      <c r="L54" s="395"/>
      <c r="M54" s="395"/>
      <c r="N54" s="395"/>
      <c r="O54" s="395"/>
      <c r="P54" s="395"/>
      <c r="Q54" s="395"/>
      <c r="R54" s="395"/>
      <c r="S54" s="395"/>
      <c r="T54" s="395"/>
      <c r="U54" s="395"/>
      <c r="V54" s="395"/>
      <c r="W54" s="395"/>
      <c r="X54" s="395"/>
      <c r="Y54" s="395"/>
      <c r="Z54" s="395"/>
      <c r="AA54" s="395"/>
      <c r="AB54" s="395"/>
      <c r="AC54" s="395"/>
      <c r="AD54" s="395"/>
      <c r="AE54" s="395"/>
      <c r="AF54" s="395"/>
      <c r="AG54" s="395" t="s">
        <v>37</v>
      </c>
      <c r="AH54" s="395"/>
      <c r="AI54" s="395"/>
      <c r="AJ54" s="395"/>
      <c r="AK54" s="395"/>
      <c r="AL54" s="395"/>
      <c r="AM54" s="395"/>
      <c r="AN54" s="395"/>
      <c r="AO54" s="395"/>
      <c r="AP54" s="395"/>
      <c r="AQ54" s="395"/>
      <c r="AR54" s="395"/>
      <c r="AS54" s="395"/>
      <c r="AT54" s="395"/>
      <c r="AU54" s="395"/>
      <c r="AV54" s="395"/>
      <c r="AW54" s="395"/>
      <c r="AX54" s="395"/>
      <c r="AY54" s="395"/>
      <c r="AZ54" s="395"/>
      <c r="BA54" s="395"/>
      <c r="BB54" s="395"/>
      <c r="BC54" s="395"/>
      <c r="BD54" s="395"/>
      <c r="BE54" s="395"/>
      <c r="BF54" s="395"/>
      <c r="BG54" s="395"/>
      <c r="BH54" s="395"/>
      <c r="BI54" s="400"/>
    </row>
    <row r="55" spans="2:64" ht="15" customHeight="1">
      <c r="B55" s="396"/>
      <c r="C55" s="397"/>
      <c r="D55" s="397"/>
      <c r="E55" s="397"/>
      <c r="F55" s="397"/>
      <c r="G55" s="397"/>
      <c r="H55" s="397"/>
      <c r="I55" s="397"/>
      <c r="J55" s="397"/>
      <c r="K55" s="397"/>
      <c r="L55" s="397"/>
      <c r="M55" s="397"/>
      <c r="N55" s="397"/>
      <c r="O55" s="397"/>
      <c r="P55" s="397"/>
      <c r="Q55" s="397"/>
      <c r="R55" s="397"/>
      <c r="S55" s="397"/>
      <c r="T55" s="397"/>
      <c r="U55" s="397"/>
      <c r="V55" s="397"/>
      <c r="W55" s="397"/>
      <c r="X55" s="397"/>
      <c r="Y55" s="397"/>
      <c r="Z55" s="397"/>
      <c r="AA55" s="397"/>
      <c r="AB55" s="397"/>
      <c r="AC55" s="397"/>
      <c r="AD55" s="397"/>
      <c r="AE55" s="397"/>
      <c r="AF55" s="397"/>
      <c r="AG55" s="397"/>
      <c r="AH55" s="397"/>
      <c r="AI55" s="397"/>
      <c r="AJ55" s="397"/>
      <c r="AK55" s="397"/>
      <c r="AL55" s="397"/>
      <c r="AM55" s="397"/>
      <c r="AN55" s="397"/>
      <c r="AO55" s="397"/>
      <c r="AP55" s="397"/>
      <c r="AQ55" s="397"/>
      <c r="AR55" s="397"/>
      <c r="AS55" s="397"/>
      <c r="AT55" s="397"/>
      <c r="AU55" s="397"/>
      <c r="AV55" s="397"/>
      <c r="AW55" s="397"/>
      <c r="AX55" s="397"/>
      <c r="AY55" s="397"/>
      <c r="AZ55" s="397"/>
      <c r="BA55" s="397"/>
      <c r="BB55" s="397"/>
      <c r="BC55" s="397"/>
      <c r="BD55" s="397"/>
      <c r="BE55" s="397"/>
      <c r="BF55" s="397"/>
      <c r="BG55" s="397"/>
      <c r="BH55" s="397"/>
      <c r="BI55" s="401"/>
    </row>
    <row r="56" spans="2:64" ht="15" customHeight="1">
      <c r="B56" s="396"/>
      <c r="C56" s="397"/>
      <c r="D56" s="397"/>
      <c r="E56" s="397"/>
      <c r="F56" s="397"/>
      <c r="G56" s="397"/>
      <c r="H56" s="397"/>
      <c r="I56" s="397"/>
      <c r="J56" s="397"/>
      <c r="K56" s="397"/>
      <c r="L56" s="397"/>
      <c r="M56" s="397"/>
      <c r="N56" s="397"/>
      <c r="O56" s="397"/>
      <c r="P56" s="397"/>
      <c r="Q56" s="397"/>
      <c r="R56" s="397"/>
      <c r="S56" s="397"/>
      <c r="T56" s="397"/>
      <c r="U56" s="397"/>
      <c r="V56" s="397"/>
      <c r="W56" s="397"/>
      <c r="X56" s="397"/>
      <c r="Y56" s="397"/>
      <c r="Z56" s="397"/>
      <c r="AA56" s="397"/>
      <c r="AB56" s="397"/>
      <c r="AC56" s="397"/>
      <c r="AD56" s="397"/>
      <c r="AE56" s="397"/>
      <c r="AF56" s="397"/>
      <c r="AG56" s="397"/>
      <c r="AH56" s="397"/>
      <c r="AI56" s="397"/>
      <c r="AJ56" s="397"/>
      <c r="AK56" s="397"/>
      <c r="AL56" s="397"/>
      <c r="AM56" s="397"/>
      <c r="AN56" s="397"/>
      <c r="AO56" s="397"/>
      <c r="AP56" s="397"/>
      <c r="AQ56" s="397"/>
      <c r="AR56" s="397"/>
      <c r="AS56" s="397"/>
      <c r="AT56" s="397"/>
      <c r="AU56" s="397"/>
      <c r="AV56" s="397"/>
      <c r="AW56" s="397"/>
      <c r="AX56" s="397"/>
      <c r="AY56" s="397"/>
      <c r="AZ56" s="397"/>
      <c r="BA56" s="397"/>
      <c r="BB56" s="397"/>
      <c r="BC56" s="397"/>
      <c r="BD56" s="397"/>
      <c r="BE56" s="397"/>
      <c r="BF56" s="397"/>
      <c r="BG56" s="397"/>
      <c r="BH56" s="397"/>
      <c r="BI56" s="401"/>
    </row>
    <row r="57" spans="2:64" ht="15.75" customHeight="1" thickBot="1">
      <c r="B57" s="398"/>
      <c r="C57" s="399"/>
      <c r="D57" s="399"/>
      <c r="E57" s="399"/>
      <c r="F57" s="399"/>
      <c r="G57" s="399"/>
      <c r="H57" s="399"/>
      <c r="I57" s="399"/>
      <c r="J57" s="399"/>
      <c r="K57" s="399"/>
      <c r="L57" s="399"/>
      <c r="M57" s="399"/>
      <c r="N57" s="399"/>
      <c r="O57" s="399"/>
      <c r="P57" s="399"/>
      <c r="Q57" s="399"/>
      <c r="R57" s="399"/>
      <c r="S57" s="399"/>
      <c r="T57" s="399"/>
      <c r="U57" s="399"/>
      <c r="V57" s="399"/>
      <c r="W57" s="399"/>
      <c r="X57" s="399"/>
      <c r="Y57" s="399"/>
      <c r="Z57" s="399"/>
      <c r="AA57" s="399"/>
      <c r="AB57" s="399"/>
      <c r="AC57" s="399"/>
      <c r="AD57" s="399"/>
      <c r="AE57" s="399"/>
      <c r="AF57" s="399"/>
      <c r="AG57" s="399"/>
      <c r="AH57" s="399"/>
      <c r="AI57" s="399"/>
      <c r="AJ57" s="399"/>
      <c r="AK57" s="399"/>
      <c r="AL57" s="399"/>
      <c r="AM57" s="399"/>
      <c r="AN57" s="399"/>
      <c r="AO57" s="399"/>
      <c r="AP57" s="399"/>
      <c r="AQ57" s="399"/>
      <c r="AR57" s="399"/>
      <c r="AS57" s="399"/>
      <c r="AT57" s="399"/>
      <c r="AU57" s="399"/>
      <c r="AV57" s="399"/>
      <c r="AW57" s="399"/>
      <c r="AX57" s="399"/>
      <c r="AY57" s="399"/>
      <c r="AZ57" s="399"/>
      <c r="BA57" s="399"/>
      <c r="BB57" s="399"/>
      <c r="BC57" s="399"/>
      <c r="BD57" s="399"/>
      <c r="BE57" s="399"/>
      <c r="BF57" s="399"/>
      <c r="BG57" s="399"/>
      <c r="BH57" s="399"/>
      <c r="BI57" s="402"/>
    </row>
    <row r="58" spans="2:64" ht="16.5" customHeight="1" thickTop="1" thickBot="1">
      <c r="B58" s="403" t="s">
        <v>182</v>
      </c>
      <c r="C58" s="403"/>
      <c r="D58" s="403"/>
      <c r="E58" s="403"/>
      <c r="F58" s="403"/>
      <c r="G58" s="403"/>
      <c r="H58" s="403"/>
      <c r="I58" s="403"/>
      <c r="J58" s="403"/>
      <c r="K58" s="403"/>
      <c r="L58" s="403"/>
      <c r="M58" s="403"/>
      <c r="N58" s="403"/>
      <c r="O58" s="403"/>
      <c r="P58" s="403"/>
      <c r="Q58" s="403"/>
      <c r="R58" s="403"/>
      <c r="S58" s="403"/>
      <c r="T58" s="403"/>
      <c r="U58" s="403"/>
      <c r="V58" s="403"/>
      <c r="W58" s="403"/>
      <c r="X58" s="403"/>
      <c r="Y58" s="403"/>
      <c r="Z58" s="403"/>
      <c r="AA58" s="403"/>
      <c r="AB58" s="403"/>
      <c r="AC58" s="403"/>
      <c r="AD58" s="403"/>
      <c r="AE58" s="403"/>
      <c r="AF58" s="403"/>
      <c r="AG58" s="403"/>
      <c r="AH58" s="403"/>
      <c r="AI58" s="403"/>
      <c r="AJ58" s="403"/>
      <c r="AK58" s="403"/>
      <c r="AL58" s="403"/>
      <c r="AM58" s="403"/>
      <c r="AN58" s="403"/>
      <c r="AO58" s="403"/>
      <c r="AP58" s="403"/>
      <c r="AQ58" s="403"/>
      <c r="AR58" s="403"/>
      <c r="AS58" s="403"/>
      <c r="AT58" s="403"/>
      <c r="AU58" s="403"/>
      <c r="AV58" s="403"/>
      <c r="AW58" s="403"/>
      <c r="AX58" s="403"/>
      <c r="AY58" s="403"/>
      <c r="AZ58" s="403"/>
      <c r="BA58" s="403"/>
      <c r="BB58" s="403"/>
      <c r="BC58" s="403"/>
      <c r="BD58" s="403"/>
      <c r="BE58" s="403"/>
      <c r="BF58" s="403"/>
      <c r="BG58" s="403"/>
      <c r="BH58" s="403"/>
      <c r="BI58" s="403"/>
    </row>
    <row r="59" spans="2:64" ht="16.5" customHeight="1" thickTop="1" thickBot="1">
      <c r="B59" s="404"/>
      <c r="C59" s="404"/>
      <c r="D59" s="404"/>
      <c r="E59" s="404"/>
      <c r="F59" s="404"/>
      <c r="G59" s="404"/>
      <c r="H59" s="404"/>
      <c r="I59" s="404"/>
      <c r="J59" s="404"/>
      <c r="K59" s="404"/>
      <c r="L59" s="404"/>
      <c r="M59" s="404"/>
      <c r="N59" s="404"/>
      <c r="O59" s="404"/>
      <c r="P59" s="404"/>
      <c r="Q59" s="404"/>
      <c r="R59" s="404"/>
      <c r="S59" s="404"/>
      <c r="T59" s="404"/>
      <c r="U59" s="404"/>
      <c r="V59" s="404"/>
      <c r="W59" s="404"/>
      <c r="X59" s="404"/>
      <c r="Y59" s="404"/>
      <c r="Z59" s="404"/>
      <c r="AA59" s="404"/>
      <c r="AB59" s="404"/>
      <c r="AC59" s="404"/>
      <c r="AD59" s="404"/>
      <c r="AE59" s="404"/>
      <c r="AF59" s="404"/>
      <c r="AG59" s="404"/>
      <c r="AH59" s="404"/>
      <c r="AI59" s="404"/>
      <c r="AJ59" s="404"/>
      <c r="AK59" s="404"/>
      <c r="AL59" s="404"/>
      <c r="AM59" s="404"/>
      <c r="AN59" s="404"/>
      <c r="AO59" s="404"/>
      <c r="AP59" s="404"/>
      <c r="AQ59" s="404"/>
      <c r="AR59" s="404"/>
      <c r="AS59" s="404"/>
      <c r="AT59" s="404"/>
      <c r="AU59" s="404"/>
      <c r="AV59" s="404"/>
      <c r="AW59" s="404"/>
      <c r="AX59" s="404"/>
      <c r="AY59" s="404"/>
      <c r="AZ59" s="404"/>
      <c r="BA59" s="404"/>
      <c r="BB59" s="404"/>
      <c r="BC59" s="404"/>
      <c r="BD59" s="404"/>
      <c r="BE59" s="404"/>
      <c r="BF59" s="404"/>
      <c r="BG59" s="404"/>
      <c r="BH59" s="404"/>
      <c r="BI59" s="404"/>
    </row>
    <row r="60" spans="2:64" ht="15" customHeight="1" thickTop="1" thickBot="1">
      <c r="B60" s="209" t="s">
        <v>38</v>
      </c>
      <c r="C60" s="210"/>
      <c r="D60" s="210"/>
      <c r="E60" s="210"/>
      <c r="F60" s="210"/>
      <c r="G60" s="210"/>
      <c r="H60" s="210"/>
      <c r="I60" s="210"/>
      <c r="J60" s="210"/>
      <c r="K60" s="210"/>
      <c r="L60" s="211"/>
      <c r="M60" s="405">
        <v>0.25</v>
      </c>
      <c r="N60" s="182"/>
      <c r="O60" s="182"/>
      <c r="P60" s="182"/>
      <c r="Q60" s="405">
        <v>0.45833333333333331</v>
      </c>
      <c r="R60" s="182"/>
      <c r="S60" s="182"/>
      <c r="T60" s="182"/>
      <c r="U60" s="405">
        <v>0.625</v>
      </c>
      <c r="V60" s="182"/>
      <c r="W60" s="182"/>
      <c r="X60" s="182"/>
      <c r="Y60" s="406" t="s">
        <v>131</v>
      </c>
      <c r="Z60" s="406"/>
      <c r="AA60" s="406"/>
      <c r="AB60" s="406"/>
      <c r="AC60" s="405" t="s">
        <v>39</v>
      </c>
      <c r="AD60" s="182"/>
      <c r="AE60" s="182"/>
      <c r="AF60" s="182"/>
      <c r="AG60" s="182" t="s">
        <v>40</v>
      </c>
      <c r="AH60" s="182"/>
      <c r="AI60" s="182"/>
      <c r="AJ60" s="182"/>
      <c r="AK60" s="182"/>
      <c r="AL60" s="182"/>
      <c r="AM60" s="182"/>
      <c r="AN60" s="182"/>
      <c r="AO60" s="182"/>
      <c r="AP60" s="182" t="s">
        <v>41</v>
      </c>
      <c r="AQ60" s="182"/>
      <c r="AR60" s="182"/>
      <c r="AS60" s="182"/>
      <c r="AT60" s="170" t="s">
        <v>42</v>
      </c>
      <c r="AU60" s="170"/>
      <c r="AV60" s="170"/>
      <c r="AW60" s="182" t="s">
        <v>43</v>
      </c>
      <c r="AX60" s="182"/>
      <c r="AY60" s="182"/>
      <c r="AZ60" s="182"/>
      <c r="BA60" s="182"/>
      <c r="BB60" s="182"/>
      <c r="BC60" s="49" t="s">
        <v>44</v>
      </c>
      <c r="BD60" s="51"/>
      <c r="BE60" s="387" t="s">
        <v>45</v>
      </c>
      <c r="BF60" s="388"/>
      <c r="BG60" s="182" t="s">
        <v>46</v>
      </c>
      <c r="BH60" s="182"/>
      <c r="BI60" s="182"/>
      <c r="BJ60" s="386" t="s">
        <v>255</v>
      </c>
      <c r="BK60" s="386"/>
      <c r="BL60" s="386"/>
    </row>
    <row r="61" spans="2:64" ht="15" customHeight="1" thickTop="1" thickBot="1">
      <c r="B61" s="212"/>
      <c r="C61" s="213"/>
      <c r="D61" s="213"/>
      <c r="E61" s="213"/>
      <c r="F61" s="213"/>
      <c r="G61" s="213"/>
      <c r="H61" s="213"/>
      <c r="I61" s="213"/>
      <c r="J61" s="213"/>
      <c r="K61" s="213"/>
      <c r="L61" s="214"/>
      <c r="M61" s="182"/>
      <c r="N61" s="182"/>
      <c r="O61" s="182"/>
      <c r="P61" s="182"/>
      <c r="Q61" s="182"/>
      <c r="R61" s="182"/>
      <c r="S61" s="182"/>
      <c r="T61" s="182"/>
      <c r="U61" s="182"/>
      <c r="V61" s="182"/>
      <c r="W61" s="182"/>
      <c r="X61" s="182"/>
      <c r="Y61" s="406"/>
      <c r="Z61" s="406"/>
      <c r="AA61" s="406"/>
      <c r="AB61" s="406"/>
      <c r="AC61" s="182"/>
      <c r="AD61" s="182"/>
      <c r="AE61" s="182"/>
      <c r="AF61" s="182"/>
      <c r="AG61" s="182"/>
      <c r="AH61" s="182"/>
      <c r="AI61" s="182"/>
      <c r="AJ61" s="182"/>
      <c r="AK61" s="182"/>
      <c r="AL61" s="182"/>
      <c r="AM61" s="182"/>
      <c r="AN61" s="182"/>
      <c r="AO61" s="182"/>
      <c r="AP61" s="182"/>
      <c r="AQ61" s="182"/>
      <c r="AR61" s="182"/>
      <c r="AS61" s="182"/>
      <c r="AT61" s="170"/>
      <c r="AU61" s="170"/>
      <c r="AV61" s="170"/>
      <c r="AW61" s="182"/>
      <c r="AX61" s="182"/>
      <c r="AY61" s="182"/>
      <c r="AZ61" s="182"/>
      <c r="BA61" s="182"/>
      <c r="BB61" s="182"/>
      <c r="BC61" s="52"/>
      <c r="BD61" s="54"/>
      <c r="BE61" s="389"/>
      <c r="BF61" s="390"/>
      <c r="BG61" s="182"/>
      <c r="BH61" s="182"/>
      <c r="BI61" s="182"/>
      <c r="BJ61" s="386"/>
      <c r="BK61" s="386"/>
      <c r="BL61" s="386"/>
    </row>
    <row r="62" spans="2:64" ht="15" customHeight="1" thickTop="1" thickBot="1">
      <c r="B62" s="215"/>
      <c r="C62" s="216"/>
      <c r="D62" s="216"/>
      <c r="E62" s="216"/>
      <c r="F62" s="216"/>
      <c r="G62" s="216"/>
      <c r="H62" s="216"/>
      <c r="I62" s="216"/>
      <c r="J62" s="216"/>
      <c r="K62" s="216"/>
      <c r="L62" s="217"/>
      <c r="M62" s="182"/>
      <c r="N62" s="182"/>
      <c r="O62" s="182"/>
      <c r="P62" s="182"/>
      <c r="Q62" s="182"/>
      <c r="R62" s="182"/>
      <c r="S62" s="182"/>
      <c r="T62" s="182"/>
      <c r="U62" s="182"/>
      <c r="V62" s="182"/>
      <c r="W62" s="182"/>
      <c r="X62" s="182"/>
      <c r="Y62" s="406"/>
      <c r="Z62" s="406"/>
      <c r="AA62" s="406"/>
      <c r="AB62" s="406"/>
      <c r="AC62" s="182"/>
      <c r="AD62" s="182"/>
      <c r="AE62" s="182"/>
      <c r="AF62" s="182"/>
      <c r="AG62" s="182"/>
      <c r="AH62" s="182"/>
      <c r="AI62" s="182"/>
      <c r="AJ62" s="182"/>
      <c r="AK62" s="182"/>
      <c r="AL62" s="182"/>
      <c r="AM62" s="182"/>
      <c r="AN62" s="182"/>
      <c r="AO62" s="182"/>
      <c r="AP62" s="182"/>
      <c r="AQ62" s="182"/>
      <c r="AR62" s="182"/>
      <c r="AS62" s="182"/>
      <c r="AT62" s="170"/>
      <c r="AU62" s="170"/>
      <c r="AV62" s="170"/>
      <c r="AW62" s="182"/>
      <c r="AX62" s="182"/>
      <c r="AY62" s="182"/>
      <c r="AZ62" s="182"/>
      <c r="BA62" s="182"/>
      <c r="BB62" s="182"/>
      <c r="BC62" s="52"/>
      <c r="BD62" s="54"/>
      <c r="BE62" s="389"/>
      <c r="BF62" s="390"/>
      <c r="BG62" s="182"/>
      <c r="BH62" s="182"/>
      <c r="BI62" s="182"/>
      <c r="BJ62" s="386"/>
      <c r="BK62" s="386"/>
      <c r="BL62" s="386"/>
    </row>
    <row r="63" spans="2:64" ht="15" customHeight="1" thickTop="1" thickBot="1">
      <c r="B63" s="209" t="s">
        <v>47</v>
      </c>
      <c r="C63" s="210"/>
      <c r="D63" s="210"/>
      <c r="E63" s="210"/>
      <c r="F63" s="210"/>
      <c r="G63" s="210"/>
      <c r="H63" s="210"/>
      <c r="I63" s="210"/>
      <c r="J63" s="210"/>
      <c r="K63" s="210"/>
      <c r="L63" s="211"/>
      <c r="M63" s="194" t="s">
        <v>183</v>
      </c>
      <c r="N63" s="219"/>
      <c r="O63" s="219"/>
      <c r="P63" s="195"/>
      <c r="Q63" s="194" t="s">
        <v>183</v>
      </c>
      <c r="R63" s="219"/>
      <c r="S63" s="219"/>
      <c r="T63" s="195"/>
      <c r="U63" s="194" t="s">
        <v>183</v>
      </c>
      <c r="V63" s="219"/>
      <c r="W63" s="219"/>
      <c r="X63" s="195"/>
      <c r="Y63" s="194" t="s">
        <v>183</v>
      </c>
      <c r="Z63" s="219"/>
      <c r="AA63" s="219"/>
      <c r="AB63" s="195"/>
      <c r="AC63" s="49" t="s">
        <v>474</v>
      </c>
      <c r="AD63" s="50"/>
      <c r="AE63" s="50"/>
      <c r="AF63" s="51"/>
      <c r="AG63" s="182"/>
      <c r="AH63" s="182"/>
      <c r="AI63" s="182"/>
      <c r="AJ63" s="182"/>
      <c r="AK63" s="182"/>
      <c r="AL63" s="182"/>
      <c r="AM63" s="182"/>
      <c r="AN63" s="182"/>
      <c r="AO63" s="182"/>
      <c r="AP63" s="182"/>
      <c r="AQ63" s="182"/>
      <c r="AR63" s="182"/>
      <c r="AS63" s="182"/>
      <c r="AT63" s="170"/>
      <c r="AU63" s="170"/>
      <c r="AV63" s="170"/>
      <c r="AW63" s="182" t="s">
        <v>48</v>
      </c>
      <c r="AX63" s="182"/>
      <c r="AY63" s="182" t="s">
        <v>49</v>
      </c>
      <c r="AZ63" s="182"/>
      <c r="BA63" s="182" t="s">
        <v>50</v>
      </c>
      <c r="BB63" s="182"/>
      <c r="BC63" s="52"/>
      <c r="BD63" s="54"/>
      <c r="BE63" s="389"/>
      <c r="BF63" s="390"/>
      <c r="BG63" s="182"/>
      <c r="BH63" s="182"/>
      <c r="BI63" s="182"/>
      <c r="BJ63" s="386"/>
      <c r="BK63" s="386"/>
      <c r="BL63" s="386"/>
    </row>
    <row r="64" spans="2:64" ht="15.75" customHeight="1" thickTop="1" thickBot="1">
      <c r="B64" s="212"/>
      <c r="C64" s="213"/>
      <c r="D64" s="213"/>
      <c r="E64" s="213"/>
      <c r="F64" s="213"/>
      <c r="G64" s="213"/>
      <c r="H64" s="213"/>
      <c r="I64" s="213"/>
      <c r="J64" s="213"/>
      <c r="K64" s="213"/>
      <c r="L64" s="214"/>
      <c r="M64" s="196"/>
      <c r="N64" s="220"/>
      <c r="O64" s="220"/>
      <c r="P64" s="197"/>
      <c r="Q64" s="196"/>
      <c r="R64" s="220"/>
      <c r="S64" s="220"/>
      <c r="T64" s="197"/>
      <c r="U64" s="196"/>
      <c r="V64" s="220"/>
      <c r="W64" s="220"/>
      <c r="X64" s="197"/>
      <c r="Y64" s="196"/>
      <c r="Z64" s="220"/>
      <c r="AA64" s="220"/>
      <c r="AB64" s="197"/>
      <c r="AC64" s="52"/>
      <c r="AD64" s="53"/>
      <c r="AE64" s="53"/>
      <c r="AF64" s="54"/>
      <c r="AG64" s="182"/>
      <c r="AH64" s="182"/>
      <c r="AI64" s="182"/>
      <c r="AJ64" s="182"/>
      <c r="AK64" s="182"/>
      <c r="AL64" s="182"/>
      <c r="AM64" s="182"/>
      <c r="AN64" s="182"/>
      <c r="AO64" s="182"/>
      <c r="AP64" s="182"/>
      <c r="AQ64" s="182"/>
      <c r="AR64" s="182"/>
      <c r="AS64" s="182"/>
      <c r="AT64" s="170"/>
      <c r="AU64" s="170"/>
      <c r="AV64" s="170"/>
      <c r="AW64" s="182"/>
      <c r="AX64" s="182"/>
      <c r="AY64" s="182"/>
      <c r="AZ64" s="182"/>
      <c r="BA64" s="182"/>
      <c r="BB64" s="182"/>
      <c r="BC64" s="52"/>
      <c r="BD64" s="54"/>
      <c r="BE64" s="389"/>
      <c r="BF64" s="390"/>
      <c r="BG64" s="182"/>
      <c r="BH64" s="182"/>
      <c r="BI64" s="393"/>
      <c r="BJ64" s="386"/>
      <c r="BK64" s="386"/>
      <c r="BL64" s="386"/>
    </row>
    <row r="65" spans="2:66" ht="15" customHeight="1" thickTop="1" thickBot="1">
      <c r="B65" s="215"/>
      <c r="C65" s="216"/>
      <c r="D65" s="216"/>
      <c r="E65" s="216"/>
      <c r="F65" s="216"/>
      <c r="G65" s="216"/>
      <c r="H65" s="216"/>
      <c r="I65" s="216"/>
      <c r="J65" s="216"/>
      <c r="K65" s="216"/>
      <c r="L65" s="217"/>
      <c r="M65" s="198"/>
      <c r="N65" s="221"/>
      <c r="O65" s="221"/>
      <c r="P65" s="199"/>
      <c r="Q65" s="198"/>
      <c r="R65" s="221"/>
      <c r="S65" s="221"/>
      <c r="T65" s="199"/>
      <c r="U65" s="198"/>
      <c r="V65" s="221"/>
      <c r="W65" s="221"/>
      <c r="X65" s="199"/>
      <c r="Y65" s="198"/>
      <c r="Z65" s="221"/>
      <c r="AA65" s="221"/>
      <c r="AB65" s="199"/>
      <c r="AC65" s="52"/>
      <c r="AD65" s="53"/>
      <c r="AE65" s="53"/>
      <c r="AF65" s="54"/>
      <c r="AG65" s="182"/>
      <c r="AH65" s="182"/>
      <c r="AI65" s="182"/>
      <c r="AJ65" s="182"/>
      <c r="AK65" s="182"/>
      <c r="AL65" s="182"/>
      <c r="AM65" s="182"/>
      <c r="AN65" s="182"/>
      <c r="AO65" s="182"/>
      <c r="AP65" s="182"/>
      <c r="AQ65" s="182"/>
      <c r="AR65" s="182"/>
      <c r="AS65" s="182"/>
      <c r="AT65" s="170"/>
      <c r="AU65" s="170"/>
      <c r="AV65" s="170"/>
      <c r="AW65" s="182"/>
      <c r="AX65" s="182"/>
      <c r="AY65" s="182"/>
      <c r="AZ65" s="182"/>
      <c r="BA65" s="182"/>
      <c r="BB65" s="182"/>
      <c r="BC65" s="55"/>
      <c r="BD65" s="57"/>
      <c r="BE65" s="391"/>
      <c r="BF65" s="392"/>
      <c r="BG65" s="182"/>
      <c r="BH65" s="182"/>
      <c r="BI65" s="393"/>
      <c r="BJ65" s="386"/>
      <c r="BK65" s="386"/>
      <c r="BL65" s="386"/>
      <c r="BN65" s="2"/>
    </row>
    <row r="66" spans="2:66" ht="15" customHeight="1" thickTop="1">
      <c r="B66" s="209" t="s">
        <v>138</v>
      </c>
      <c r="C66" s="210"/>
      <c r="D66" s="210"/>
      <c r="E66" s="210"/>
      <c r="F66" s="210"/>
      <c r="G66" s="210"/>
      <c r="H66" s="210"/>
      <c r="I66" s="210"/>
      <c r="J66" s="210"/>
      <c r="K66" s="210"/>
      <c r="L66" s="211"/>
      <c r="M66" s="497">
        <v>1066</v>
      </c>
      <c r="N66" s="498"/>
      <c r="O66" s="498"/>
      <c r="P66" s="499"/>
      <c r="Q66" s="194">
        <v>1066</v>
      </c>
      <c r="R66" s="219"/>
      <c r="S66" s="219"/>
      <c r="T66" s="195"/>
      <c r="U66" s="194">
        <v>1066</v>
      </c>
      <c r="V66" s="219"/>
      <c r="W66" s="219"/>
      <c r="X66" s="195"/>
      <c r="Y66" s="188">
        <v>1118</v>
      </c>
      <c r="Z66" s="241"/>
      <c r="AA66" s="241"/>
      <c r="AB66" s="189"/>
      <c r="AC66" s="52"/>
      <c r="AD66" s="53"/>
      <c r="AE66" s="53"/>
      <c r="AF66" s="54"/>
      <c r="AG66" s="323" t="s">
        <v>254</v>
      </c>
      <c r="AH66" s="324"/>
      <c r="AI66" s="324"/>
      <c r="AJ66" s="324"/>
      <c r="AK66" s="324"/>
      <c r="AL66" s="324"/>
      <c r="AM66" s="324"/>
      <c r="AN66" s="324"/>
      <c r="AO66" s="325"/>
      <c r="AP66" s="200" t="s">
        <v>128</v>
      </c>
      <c r="AQ66" s="206"/>
      <c r="AR66" s="206"/>
      <c r="AS66" s="201"/>
      <c r="AT66" s="200">
        <f>'22.02'!AT66+AY66</f>
        <v>33</v>
      </c>
      <c r="AU66" s="206"/>
      <c r="AV66" s="201"/>
      <c r="AW66" s="188">
        <f>'22.02'!BG66</f>
        <v>11</v>
      </c>
      <c r="AX66" s="189"/>
      <c r="AY66" s="188"/>
      <c r="AZ66" s="189"/>
      <c r="BA66" s="200"/>
      <c r="BB66" s="201"/>
      <c r="BC66" s="269">
        <f>BA66</f>
        <v>0</v>
      </c>
      <c r="BD66" s="270"/>
      <c r="BE66" s="200">
        <f>'22.02'!BE66+BA66</f>
        <v>22</v>
      </c>
      <c r="BF66" s="201"/>
      <c r="BG66" s="200">
        <f>AT66-BE66</f>
        <v>11</v>
      </c>
      <c r="BH66" s="206"/>
      <c r="BI66" s="201"/>
      <c r="BJ66" s="254">
        <f>((LEFT(AP66,FIND(" ",AP66)-1)*BC66)/$S$279)</f>
        <v>0</v>
      </c>
      <c r="BK66" s="255"/>
      <c r="BL66" s="256"/>
      <c r="BN66" s="2"/>
    </row>
    <row r="67" spans="2:66" ht="15" customHeight="1">
      <c r="B67" s="212"/>
      <c r="C67" s="213"/>
      <c r="D67" s="213"/>
      <c r="E67" s="213"/>
      <c r="F67" s="213"/>
      <c r="G67" s="213"/>
      <c r="H67" s="213"/>
      <c r="I67" s="213"/>
      <c r="J67" s="213"/>
      <c r="K67" s="213"/>
      <c r="L67" s="214"/>
      <c r="M67" s="500"/>
      <c r="N67" s="501"/>
      <c r="O67" s="501"/>
      <c r="P67" s="502"/>
      <c r="Q67" s="196"/>
      <c r="R67" s="220"/>
      <c r="S67" s="220"/>
      <c r="T67" s="197"/>
      <c r="U67" s="196"/>
      <c r="V67" s="220"/>
      <c r="W67" s="220"/>
      <c r="X67" s="197"/>
      <c r="Y67" s="190"/>
      <c r="Z67" s="242"/>
      <c r="AA67" s="242"/>
      <c r="AB67" s="191"/>
      <c r="AC67" s="52"/>
      <c r="AD67" s="53"/>
      <c r="AE67" s="53"/>
      <c r="AF67" s="54"/>
      <c r="AG67" s="326"/>
      <c r="AH67" s="327"/>
      <c r="AI67" s="327"/>
      <c r="AJ67" s="327"/>
      <c r="AK67" s="327"/>
      <c r="AL67" s="327"/>
      <c r="AM67" s="327"/>
      <c r="AN67" s="327"/>
      <c r="AO67" s="328"/>
      <c r="AP67" s="202"/>
      <c r="AQ67" s="207"/>
      <c r="AR67" s="207"/>
      <c r="AS67" s="203"/>
      <c r="AT67" s="202"/>
      <c r="AU67" s="207"/>
      <c r="AV67" s="203"/>
      <c r="AW67" s="190"/>
      <c r="AX67" s="191"/>
      <c r="AY67" s="190"/>
      <c r="AZ67" s="191"/>
      <c r="BA67" s="202"/>
      <c r="BB67" s="203"/>
      <c r="BC67" s="271"/>
      <c r="BD67" s="272"/>
      <c r="BE67" s="202"/>
      <c r="BF67" s="203"/>
      <c r="BG67" s="202"/>
      <c r="BH67" s="207"/>
      <c r="BI67" s="203"/>
      <c r="BJ67" s="257"/>
      <c r="BK67" s="258"/>
      <c r="BL67" s="259"/>
      <c r="BN67" s="2"/>
    </row>
    <row r="68" spans="2:66" ht="15" customHeight="1" thickBot="1">
      <c r="B68" s="215"/>
      <c r="C68" s="216"/>
      <c r="D68" s="216"/>
      <c r="E68" s="216"/>
      <c r="F68" s="216"/>
      <c r="G68" s="216"/>
      <c r="H68" s="216"/>
      <c r="I68" s="216"/>
      <c r="J68" s="216"/>
      <c r="K68" s="216"/>
      <c r="L68" s="217"/>
      <c r="M68" s="503"/>
      <c r="N68" s="504"/>
      <c r="O68" s="504"/>
      <c r="P68" s="505"/>
      <c r="Q68" s="198"/>
      <c r="R68" s="221"/>
      <c r="S68" s="221"/>
      <c r="T68" s="199"/>
      <c r="U68" s="198"/>
      <c r="V68" s="221"/>
      <c r="W68" s="221"/>
      <c r="X68" s="199"/>
      <c r="Y68" s="192"/>
      <c r="Z68" s="243"/>
      <c r="AA68" s="243"/>
      <c r="AB68" s="193"/>
      <c r="AC68" s="52"/>
      <c r="AD68" s="53"/>
      <c r="AE68" s="53"/>
      <c r="AF68" s="54"/>
      <c r="AG68" s="329"/>
      <c r="AH68" s="330"/>
      <c r="AI68" s="330"/>
      <c r="AJ68" s="330"/>
      <c r="AK68" s="330"/>
      <c r="AL68" s="330"/>
      <c r="AM68" s="330"/>
      <c r="AN68" s="330"/>
      <c r="AO68" s="331"/>
      <c r="AP68" s="204"/>
      <c r="AQ68" s="208"/>
      <c r="AR68" s="208"/>
      <c r="AS68" s="205"/>
      <c r="AT68" s="204"/>
      <c r="AU68" s="208"/>
      <c r="AV68" s="205"/>
      <c r="AW68" s="192"/>
      <c r="AX68" s="193"/>
      <c r="AY68" s="192"/>
      <c r="AZ68" s="193"/>
      <c r="BA68" s="204"/>
      <c r="BB68" s="205"/>
      <c r="BC68" s="273"/>
      <c r="BD68" s="274"/>
      <c r="BE68" s="204"/>
      <c r="BF68" s="205"/>
      <c r="BG68" s="204"/>
      <c r="BH68" s="208"/>
      <c r="BI68" s="205"/>
      <c r="BJ68" s="260"/>
      <c r="BK68" s="261"/>
      <c r="BL68" s="262"/>
      <c r="BN68" s="2"/>
    </row>
    <row r="69" spans="2:66" ht="15" customHeight="1" thickTop="1">
      <c r="B69" s="341" t="s">
        <v>53</v>
      </c>
      <c r="C69" s="342"/>
      <c r="D69" s="342"/>
      <c r="E69" s="342"/>
      <c r="F69" s="342"/>
      <c r="G69" s="342"/>
      <c r="H69" s="342"/>
      <c r="I69" s="342"/>
      <c r="J69" s="342"/>
      <c r="K69" s="342"/>
      <c r="L69" s="343"/>
      <c r="M69" s="660" t="s">
        <v>339</v>
      </c>
      <c r="N69" s="661"/>
      <c r="O69" s="661"/>
      <c r="P69" s="662"/>
      <c r="Q69" s="660" t="s">
        <v>339</v>
      </c>
      <c r="R69" s="661"/>
      <c r="S69" s="661"/>
      <c r="T69" s="662"/>
      <c r="U69" s="660" t="s">
        <v>339</v>
      </c>
      <c r="V69" s="661"/>
      <c r="W69" s="661"/>
      <c r="X69" s="662"/>
      <c r="Y69" s="660" t="s">
        <v>475</v>
      </c>
      <c r="Z69" s="661"/>
      <c r="AA69" s="661"/>
      <c r="AB69" s="662"/>
      <c r="AC69" s="52"/>
      <c r="AD69" s="53"/>
      <c r="AE69" s="53"/>
      <c r="AF69" s="54"/>
      <c r="AG69" s="323" t="s">
        <v>162</v>
      </c>
      <c r="AH69" s="324"/>
      <c r="AI69" s="324"/>
      <c r="AJ69" s="324"/>
      <c r="AK69" s="324"/>
      <c r="AL69" s="324"/>
      <c r="AM69" s="324"/>
      <c r="AN69" s="324"/>
      <c r="AO69" s="325"/>
      <c r="AP69" s="269" t="s">
        <v>128</v>
      </c>
      <c r="AQ69" s="275"/>
      <c r="AR69" s="275"/>
      <c r="AS69" s="270"/>
      <c r="AT69" s="200">
        <f>'22.02'!AT69+AY69</f>
        <v>16</v>
      </c>
      <c r="AU69" s="206"/>
      <c r="AV69" s="201"/>
      <c r="AW69" s="188">
        <f>'22.02'!BG69</f>
        <v>4</v>
      </c>
      <c r="AX69" s="189"/>
      <c r="AY69" s="188">
        <v>12</v>
      </c>
      <c r="AZ69" s="189"/>
      <c r="BA69" s="200">
        <v>6</v>
      </c>
      <c r="BB69" s="201"/>
      <c r="BC69" s="269">
        <f t="shared" ref="BC69" si="0">BA69</f>
        <v>6</v>
      </c>
      <c r="BD69" s="270"/>
      <c r="BE69" s="200">
        <f>'22.02'!BE69+BA69</f>
        <v>6</v>
      </c>
      <c r="BF69" s="201"/>
      <c r="BG69" s="200">
        <f>AT69-BE69</f>
        <v>10</v>
      </c>
      <c r="BH69" s="206"/>
      <c r="BI69" s="201"/>
      <c r="BJ69" s="254">
        <f>((LEFT(AP69,FIND(" ",AP69)-1)*BC69)/$S$279)</f>
        <v>57.142857142857146</v>
      </c>
      <c r="BK69" s="255"/>
      <c r="BL69" s="256"/>
      <c r="BM69" s="1"/>
      <c r="BN69" s="2"/>
    </row>
    <row r="70" spans="2:66" ht="15.75" customHeight="1">
      <c r="B70" s="344"/>
      <c r="C70" s="345"/>
      <c r="D70" s="345"/>
      <c r="E70" s="345"/>
      <c r="F70" s="345"/>
      <c r="G70" s="345"/>
      <c r="H70" s="345"/>
      <c r="I70" s="345"/>
      <c r="J70" s="345"/>
      <c r="K70" s="345"/>
      <c r="L70" s="346"/>
      <c r="M70" s="663"/>
      <c r="N70" s="664"/>
      <c r="O70" s="664"/>
      <c r="P70" s="665"/>
      <c r="Q70" s="663"/>
      <c r="R70" s="664"/>
      <c r="S70" s="664"/>
      <c r="T70" s="665"/>
      <c r="U70" s="663"/>
      <c r="V70" s="664"/>
      <c r="W70" s="664"/>
      <c r="X70" s="665"/>
      <c r="Y70" s="663"/>
      <c r="Z70" s="664"/>
      <c r="AA70" s="664"/>
      <c r="AB70" s="665"/>
      <c r="AC70" s="52"/>
      <c r="AD70" s="53"/>
      <c r="AE70" s="53"/>
      <c r="AF70" s="54"/>
      <c r="AG70" s="326"/>
      <c r="AH70" s="327"/>
      <c r="AI70" s="327"/>
      <c r="AJ70" s="327"/>
      <c r="AK70" s="327"/>
      <c r="AL70" s="327"/>
      <c r="AM70" s="327"/>
      <c r="AN70" s="327"/>
      <c r="AO70" s="328"/>
      <c r="AP70" s="271"/>
      <c r="AQ70" s="276"/>
      <c r="AR70" s="276"/>
      <c r="AS70" s="272"/>
      <c r="AT70" s="202"/>
      <c r="AU70" s="207"/>
      <c r="AV70" s="203"/>
      <c r="AW70" s="190"/>
      <c r="AX70" s="191"/>
      <c r="AY70" s="190"/>
      <c r="AZ70" s="191"/>
      <c r="BA70" s="202"/>
      <c r="BB70" s="203"/>
      <c r="BC70" s="271"/>
      <c r="BD70" s="272"/>
      <c r="BE70" s="202"/>
      <c r="BF70" s="203"/>
      <c r="BG70" s="202"/>
      <c r="BH70" s="207"/>
      <c r="BI70" s="203"/>
      <c r="BJ70" s="257"/>
      <c r="BK70" s="258"/>
      <c r="BL70" s="259"/>
      <c r="BM70" s="1"/>
      <c r="BN70" s="2"/>
    </row>
    <row r="71" spans="2:66" ht="15" customHeight="1" thickBot="1">
      <c r="B71" s="347"/>
      <c r="C71" s="348"/>
      <c r="D71" s="348"/>
      <c r="E71" s="348"/>
      <c r="F71" s="348"/>
      <c r="G71" s="348"/>
      <c r="H71" s="348"/>
      <c r="I71" s="348"/>
      <c r="J71" s="348"/>
      <c r="K71" s="348"/>
      <c r="L71" s="349"/>
      <c r="M71" s="666"/>
      <c r="N71" s="667"/>
      <c r="O71" s="667"/>
      <c r="P71" s="668"/>
      <c r="Q71" s="666"/>
      <c r="R71" s="667"/>
      <c r="S71" s="667"/>
      <c r="T71" s="668"/>
      <c r="U71" s="666"/>
      <c r="V71" s="667"/>
      <c r="W71" s="667"/>
      <c r="X71" s="668"/>
      <c r="Y71" s="666"/>
      <c r="Z71" s="667"/>
      <c r="AA71" s="667"/>
      <c r="AB71" s="668"/>
      <c r="AC71" s="55"/>
      <c r="AD71" s="56"/>
      <c r="AE71" s="56"/>
      <c r="AF71" s="57"/>
      <c r="AG71" s="329"/>
      <c r="AH71" s="330"/>
      <c r="AI71" s="330"/>
      <c r="AJ71" s="330"/>
      <c r="AK71" s="330"/>
      <c r="AL71" s="330"/>
      <c r="AM71" s="330"/>
      <c r="AN71" s="330"/>
      <c r="AO71" s="331"/>
      <c r="AP71" s="273"/>
      <c r="AQ71" s="277"/>
      <c r="AR71" s="277"/>
      <c r="AS71" s="274"/>
      <c r="AT71" s="204"/>
      <c r="AU71" s="208"/>
      <c r="AV71" s="205"/>
      <c r="AW71" s="192"/>
      <c r="AX71" s="193"/>
      <c r="AY71" s="192"/>
      <c r="AZ71" s="193"/>
      <c r="BA71" s="204"/>
      <c r="BB71" s="205"/>
      <c r="BC71" s="273"/>
      <c r="BD71" s="274"/>
      <c r="BE71" s="204"/>
      <c r="BF71" s="205"/>
      <c r="BG71" s="204"/>
      <c r="BH71" s="208"/>
      <c r="BI71" s="205"/>
      <c r="BJ71" s="260"/>
      <c r="BK71" s="261"/>
      <c r="BL71" s="262"/>
      <c r="BM71" s="1"/>
      <c r="BN71" s="2"/>
    </row>
    <row r="72" spans="2:66" ht="15" customHeight="1" thickTop="1">
      <c r="B72" s="209" t="s">
        <v>253</v>
      </c>
      <c r="C72" s="210"/>
      <c r="D72" s="210"/>
      <c r="E72" s="210"/>
      <c r="F72" s="210"/>
      <c r="G72" s="210"/>
      <c r="H72" s="210"/>
      <c r="I72" s="210"/>
      <c r="J72" s="210"/>
      <c r="K72" s="210"/>
      <c r="L72" s="211"/>
      <c r="M72" s="194">
        <v>15</v>
      </c>
      <c r="N72" s="219"/>
      <c r="O72" s="219"/>
      <c r="P72" s="195"/>
      <c r="Q72" s="194">
        <v>15</v>
      </c>
      <c r="R72" s="219"/>
      <c r="S72" s="219"/>
      <c r="T72" s="195"/>
      <c r="U72" s="194">
        <v>15</v>
      </c>
      <c r="V72" s="219"/>
      <c r="W72" s="219"/>
      <c r="X72" s="195"/>
      <c r="Y72" s="194">
        <v>15</v>
      </c>
      <c r="Z72" s="219"/>
      <c r="AA72" s="219"/>
      <c r="AB72" s="195"/>
      <c r="AC72" s="188" t="s">
        <v>129</v>
      </c>
      <c r="AD72" s="241"/>
      <c r="AE72" s="241"/>
      <c r="AF72" s="189"/>
      <c r="AG72" s="323" t="s">
        <v>163</v>
      </c>
      <c r="AH72" s="324"/>
      <c r="AI72" s="324"/>
      <c r="AJ72" s="324"/>
      <c r="AK72" s="324"/>
      <c r="AL72" s="324"/>
      <c r="AM72" s="324"/>
      <c r="AN72" s="324"/>
      <c r="AO72" s="325"/>
      <c r="AP72" s="269" t="s">
        <v>128</v>
      </c>
      <c r="AQ72" s="275"/>
      <c r="AR72" s="275"/>
      <c r="AS72" s="270"/>
      <c r="AT72" s="200">
        <f>'22.02'!AT72+AY72</f>
        <v>6</v>
      </c>
      <c r="AU72" s="206"/>
      <c r="AV72" s="201"/>
      <c r="AW72" s="188">
        <f>'22.02'!BG72</f>
        <v>6</v>
      </c>
      <c r="AX72" s="189"/>
      <c r="AY72" s="593"/>
      <c r="AZ72" s="594"/>
      <c r="BA72" s="200">
        <v>3</v>
      </c>
      <c r="BB72" s="201"/>
      <c r="BC72" s="269">
        <f t="shared" ref="BC72" si="1">BA72</f>
        <v>3</v>
      </c>
      <c r="BD72" s="270"/>
      <c r="BE72" s="200">
        <f>'22.02'!BE72+BA72</f>
        <v>3</v>
      </c>
      <c r="BF72" s="201"/>
      <c r="BG72" s="200">
        <f>AT72-BE72</f>
        <v>3</v>
      </c>
      <c r="BH72" s="206"/>
      <c r="BI72" s="201"/>
      <c r="BJ72" s="254">
        <f>((LEFT(AP72,FIND(" ",AP72)-1)*BC72)/$S$279)</f>
        <v>28.571428571428573</v>
      </c>
      <c r="BK72" s="255"/>
      <c r="BL72" s="256"/>
      <c r="BM72" s="1"/>
      <c r="BN72" s="2"/>
    </row>
    <row r="73" spans="2:66" ht="15" customHeight="1">
      <c r="B73" s="212"/>
      <c r="C73" s="213"/>
      <c r="D73" s="213"/>
      <c r="E73" s="213"/>
      <c r="F73" s="213"/>
      <c r="G73" s="213"/>
      <c r="H73" s="213"/>
      <c r="I73" s="213"/>
      <c r="J73" s="213"/>
      <c r="K73" s="213"/>
      <c r="L73" s="214"/>
      <c r="M73" s="196"/>
      <c r="N73" s="220"/>
      <c r="O73" s="220"/>
      <c r="P73" s="197"/>
      <c r="Q73" s="196"/>
      <c r="R73" s="220"/>
      <c r="S73" s="220"/>
      <c r="T73" s="197"/>
      <c r="U73" s="196"/>
      <c r="V73" s="220"/>
      <c r="W73" s="220"/>
      <c r="X73" s="197"/>
      <c r="Y73" s="196"/>
      <c r="Z73" s="220"/>
      <c r="AA73" s="220"/>
      <c r="AB73" s="197"/>
      <c r="AC73" s="190"/>
      <c r="AD73" s="242"/>
      <c r="AE73" s="242"/>
      <c r="AF73" s="191"/>
      <c r="AG73" s="326"/>
      <c r="AH73" s="327"/>
      <c r="AI73" s="327"/>
      <c r="AJ73" s="327"/>
      <c r="AK73" s="327"/>
      <c r="AL73" s="327"/>
      <c r="AM73" s="327"/>
      <c r="AN73" s="327"/>
      <c r="AO73" s="328"/>
      <c r="AP73" s="271"/>
      <c r="AQ73" s="276"/>
      <c r="AR73" s="276"/>
      <c r="AS73" s="272"/>
      <c r="AT73" s="202"/>
      <c r="AU73" s="207"/>
      <c r="AV73" s="203"/>
      <c r="AW73" s="190"/>
      <c r="AX73" s="191"/>
      <c r="AY73" s="595"/>
      <c r="AZ73" s="596"/>
      <c r="BA73" s="202"/>
      <c r="BB73" s="203"/>
      <c r="BC73" s="271"/>
      <c r="BD73" s="272"/>
      <c r="BE73" s="202"/>
      <c r="BF73" s="203"/>
      <c r="BG73" s="202"/>
      <c r="BH73" s="207"/>
      <c r="BI73" s="203"/>
      <c r="BJ73" s="257"/>
      <c r="BK73" s="258"/>
      <c r="BL73" s="259"/>
      <c r="BM73" s="1"/>
      <c r="BN73" s="2"/>
    </row>
    <row r="74" spans="2:66" ht="19.5" customHeight="1" thickBot="1">
      <c r="B74" s="215"/>
      <c r="C74" s="216"/>
      <c r="D74" s="216"/>
      <c r="E74" s="216"/>
      <c r="F74" s="216"/>
      <c r="G74" s="216"/>
      <c r="H74" s="216"/>
      <c r="I74" s="216"/>
      <c r="J74" s="216"/>
      <c r="K74" s="216"/>
      <c r="L74" s="217"/>
      <c r="M74" s="198"/>
      <c r="N74" s="221"/>
      <c r="O74" s="221"/>
      <c r="P74" s="199"/>
      <c r="Q74" s="198"/>
      <c r="R74" s="221"/>
      <c r="S74" s="221"/>
      <c r="T74" s="199"/>
      <c r="U74" s="198"/>
      <c r="V74" s="221"/>
      <c r="W74" s="221"/>
      <c r="X74" s="199"/>
      <c r="Y74" s="198"/>
      <c r="Z74" s="221"/>
      <c r="AA74" s="221"/>
      <c r="AB74" s="199"/>
      <c r="AC74" s="192"/>
      <c r="AD74" s="243"/>
      <c r="AE74" s="243"/>
      <c r="AF74" s="193"/>
      <c r="AG74" s="329"/>
      <c r="AH74" s="330"/>
      <c r="AI74" s="330"/>
      <c r="AJ74" s="330"/>
      <c r="AK74" s="330"/>
      <c r="AL74" s="330"/>
      <c r="AM74" s="330"/>
      <c r="AN74" s="330"/>
      <c r="AO74" s="331"/>
      <c r="AP74" s="273"/>
      <c r="AQ74" s="277"/>
      <c r="AR74" s="277"/>
      <c r="AS74" s="274"/>
      <c r="AT74" s="204"/>
      <c r="AU74" s="208"/>
      <c r="AV74" s="205"/>
      <c r="AW74" s="192"/>
      <c r="AX74" s="193"/>
      <c r="AY74" s="597"/>
      <c r="AZ74" s="598"/>
      <c r="BA74" s="204"/>
      <c r="BB74" s="205"/>
      <c r="BC74" s="273"/>
      <c r="BD74" s="274"/>
      <c r="BE74" s="204"/>
      <c r="BF74" s="205"/>
      <c r="BG74" s="204"/>
      <c r="BH74" s="208"/>
      <c r="BI74" s="205"/>
      <c r="BJ74" s="260"/>
      <c r="BK74" s="261"/>
      <c r="BL74" s="262"/>
      <c r="BM74" s="1"/>
      <c r="BN74" s="2"/>
    </row>
    <row r="75" spans="2:66" ht="15" customHeight="1" thickTop="1">
      <c r="B75" s="341" t="s">
        <v>252</v>
      </c>
      <c r="C75" s="342"/>
      <c r="D75" s="342"/>
      <c r="E75" s="342"/>
      <c r="F75" s="342"/>
      <c r="G75" s="342"/>
      <c r="H75" s="342"/>
      <c r="I75" s="342"/>
      <c r="J75" s="342"/>
      <c r="K75" s="342"/>
      <c r="L75" s="343"/>
      <c r="M75" s="702">
        <v>1.1599999999999999</v>
      </c>
      <c r="N75" s="703"/>
      <c r="O75" s="703"/>
      <c r="P75" s="704"/>
      <c r="Q75" s="702">
        <v>1.1599999999999999</v>
      </c>
      <c r="R75" s="241"/>
      <c r="S75" s="241"/>
      <c r="T75" s="189"/>
      <c r="U75" s="702">
        <v>1.1599999999999999</v>
      </c>
      <c r="V75" s="241"/>
      <c r="W75" s="241"/>
      <c r="X75" s="189"/>
      <c r="Y75" s="350">
        <v>1.0900000000000001</v>
      </c>
      <c r="Z75" s="219"/>
      <c r="AA75" s="219"/>
      <c r="AB75" s="195"/>
      <c r="AC75" s="296" t="s">
        <v>476</v>
      </c>
      <c r="AD75" s="297"/>
      <c r="AE75" s="297"/>
      <c r="AF75" s="298"/>
      <c r="AG75" s="323" t="s">
        <v>51</v>
      </c>
      <c r="AH75" s="324"/>
      <c r="AI75" s="324"/>
      <c r="AJ75" s="324"/>
      <c r="AK75" s="324"/>
      <c r="AL75" s="324"/>
      <c r="AM75" s="324"/>
      <c r="AN75" s="324"/>
      <c r="AO75" s="325"/>
      <c r="AP75" s="269" t="s">
        <v>52</v>
      </c>
      <c r="AQ75" s="275"/>
      <c r="AR75" s="275"/>
      <c r="AS75" s="270"/>
      <c r="AT75" s="200">
        <f>'22.02'!AT75+AY75</f>
        <v>61</v>
      </c>
      <c r="AU75" s="206"/>
      <c r="AV75" s="201"/>
      <c r="AW75" s="188">
        <f>'22.02'!BG75</f>
        <v>61</v>
      </c>
      <c r="AX75" s="189"/>
      <c r="AY75" s="188"/>
      <c r="AZ75" s="189"/>
      <c r="BA75" s="200">
        <v>15</v>
      </c>
      <c r="BB75" s="201"/>
      <c r="BC75" s="269">
        <f t="shared" ref="BC75" si="2">BA75</f>
        <v>15</v>
      </c>
      <c r="BD75" s="270"/>
      <c r="BE75" s="200">
        <f>'22.02'!BE75+BA75</f>
        <v>15</v>
      </c>
      <c r="BF75" s="201"/>
      <c r="BG75" s="200">
        <f>AT75-BE75</f>
        <v>46</v>
      </c>
      <c r="BH75" s="206"/>
      <c r="BI75" s="201"/>
      <c r="BJ75" s="254">
        <f>((LEFT(AP75,FIND(" ",AP75)-1)*BC75)/$S$279)</f>
        <v>3.5714285714285716</v>
      </c>
      <c r="BK75" s="255"/>
      <c r="BL75" s="256"/>
      <c r="BM75" s="1"/>
      <c r="BN75" s="2"/>
    </row>
    <row r="76" spans="2:66" ht="15" customHeight="1">
      <c r="B76" s="344"/>
      <c r="C76" s="345"/>
      <c r="D76" s="345"/>
      <c r="E76" s="345"/>
      <c r="F76" s="345"/>
      <c r="G76" s="345"/>
      <c r="H76" s="345"/>
      <c r="I76" s="345"/>
      <c r="J76" s="345"/>
      <c r="K76" s="345"/>
      <c r="L76" s="346"/>
      <c r="M76" s="705"/>
      <c r="N76" s="706"/>
      <c r="O76" s="706"/>
      <c r="P76" s="707"/>
      <c r="Q76" s="190"/>
      <c r="R76" s="242"/>
      <c r="S76" s="242"/>
      <c r="T76" s="191"/>
      <c r="U76" s="190"/>
      <c r="V76" s="242"/>
      <c r="W76" s="242"/>
      <c r="X76" s="191"/>
      <c r="Y76" s="196"/>
      <c r="Z76" s="220"/>
      <c r="AA76" s="220"/>
      <c r="AB76" s="197"/>
      <c r="AC76" s="299"/>
      <c r="AD76" s="300"/>
      <c r="AE76" s="300"/>
      <c r="AF76" s="301"/>
      <c r="AG76" s="326"/>
      <c r="AH76" s="327"/>
      <c r="AI76" s="327"/>
      <c r="AJ76" s="327"/>
      <c r="AK76" s="327"/>
      <c r="AL76" s="327"/>
      <c r="AM76" s="327"/>
      <c r="AN76" s="327"/>
      <c r="AO76" s="328"/>
      <c r="AP76" s="271"/>
      <c r="AQ76" s="276"/>
      <c r="AR76" s="276"/>
      <c r="AS76" s="272"/>
      <c r="AT76" s="202"/>
      <c r="AU76" s="207"/>
      <c r="AV76" s="203"/>
      <c r="AW76" s="190"/>
      <c r="AX76" s="191"/>
      <c r="AY76" s="190"/>
      <c r="AZ76" s="191"/>
      <c r="BA76" s="202"/>
      <c r="BB76" s="203"/>
      <c r="BC76" s="271"/>
      <c r="BD76" s="272"/>
      <c r="BE76" s="202"/>
      <c r="BF76" s="203"/>
      <c r="BG76" s="202"/>
      <c r="BH76" s="207"/>
      <c r="BI76" s="203"/>
      <c r="BJ76" s="257"/>
      <c r="BK76" s="258"/>
      <c r="BL76" s="259"/>
      <c r="BM76" s="1"/>
      <c r="BN76" s="2"/>
    </row>
    <row r="77" spans="2:66" ht="15" customHeight="1" thickBot="1">
      <c r="B77" s="347"/>
      <c r="C77" s="348"/>
      <c r="D77" s="348"/>
      <c r="E77" s="348"/>
      <c r="F77" s="348"/>
      <c r="G77" s="348"/>
      <c r="H77" s="348"/>
      <c r="I77" s="348"/>
      <c r="J77" s="348"/>
      <c r="K77" s="348"/>
      <c r="L77" s="349"/>
      <c r="M77" s="708"/>
      <c r="N77" s="709"/>
      <c r="O77" s="709"/>
      <c r="P77" s="710"/>
      <c r="Q77" s="192"/>
      <c r="R77" s="243"/>
      <c r="S77" s="243"/>
      <c r="T77" s="193"/>
      <c r="U77" s="192"/>
      <c r="V77" s="243"/>
      <c r="W77" s="243"/>
      <c r="X77" s="193"/>
      <c r="Y77" s="198"/>
      <c r="Z77" s="221"/>
      <c r="AA77" s="221"/>
      <c r="AB77" s="199"/>
      <c r="AC77" s="302"/>
      <c r="AD77" s="303"/>
      <c r="AE77" s="303"/>
      <c r="AF77" s="304"/>
      <c r="AG77" s="329"/>
      <c r="AH77" s="330"/>
      <c r="AI77" s="330"/>
      <c r="AJ77" s="330"/>
      <c r="AK77" s="330"/>
      <c r="AL77" s="330"/>
      <c r="AM77" s="330"/>
      <c r="AN77" s="330"/>
      <c r="AO77" s="331"/>
      <c r="AP77" s="273"/>
      <c r="AQ77" s="277"/>
      <c r="AR77" s="277"/>
      <c r="AS77" s="274"/>
      <c r="AT77" s="204"/>
      <c r="AU77" s="208"/>
      <c r="AV77" s="205"/>
      <c r="AW77" s="192"/>
      <c r="AX77" s="193"/>
      <c r="AY77" s="192"/>
      <c r="AZ77" s="193"/>
      <c r="BA77" s="204"/>
      <c r="BB77" s="205"/>
      <c r="BC77" s="273"/>
      <c r="BD77" s="274"/>
      <c r="BE77" s="204"/>
      <c r="BF77" s="205"/>
      <c r="BG77" s="204"/>
      <c r="BH77" s="208"/>
      <c r="BI77" s="205"/>
      <c r="BJ77" s="260"/>
      <c r="BK77" s="261"/>
      <c r="BL77" s="262"/>
      <c r="BM77" s="1"/>
      <c r="BN77" s="2"/>
    </row>
    <row r="78" spans="2:66" ht="15" customHeight="1" thickTop="1">
      <c r="B78" s="209" t="s">
        <v>251</v>
      </c>
      <c r="C78" s="210"/>
      <c r="D78" s="210"/>
      <c r="E78" s="210"/>
      <c r="F78" s="210"/>
      <c r="G78" s="210"/>
      <c r="H78" s="210"/>
      <c r="I78" s="210"/>
      <c r="J78" s="210"/>
      <c r="K78" s="210"/>
      <c r="L78" s="211"/>
      <c r="M78" s="188">
        <v>53</v>
      </c>
      <c r="N78" s="241"/>
      <c r="O78" s="241"/>
      <c r="P78" s="189"/>
      <c r="Q78" s="188">
        <v>53</v>
      </c>
      <c r="R78" s="241"/>
      <c r="S78" s="241"/>
      <c r="T78" s="189"/>
      <c r="U78" s="188">
        <v>52</v>
      </c>
      <c r="V78" s="241"/>
      <c r="W78" s="241"/>
      <c r="X78" s="189"/>
      <c r="Y78" s="194">
        <v>45</v>
      </c>
      <c r="Z78" s="219"/>
      <c r="AA78" s="219"/>
      <c r="AB78" s="195"/>
      <c r="AC78" s="49" t="s">
        <v>477</v>
      </c>
      <c r="AD78" s="50"/>
      <c r="AE78" s="50"/>
      <c r="AF78" s="51"/>
      <c r="AG78" s="323" t="s">
        <v>250</v>
      </c>
      <c r="AH78" s="324"/>
      <c r="AI78" s="324"/>
      <c r="AJ78" s="324"/>
      <c r="AK78" s="324"/>
      <c r="AL78" s="324"/>
      <c r="AM78" s="324"/>
      <c r="AN78" s="324"/>
      <c r="AO78" s="325"/>
      <c r="AP78" s="269" t="s">
        <v>143</v>
      </c>
      <c r="AQ78" s="275"/>
      <c r="AR78" s="275"/>
      <c r="AS78" s="270"/>
      <c r="AT78" s="200">
        <f>'22.02'!AT78+AY78</f>
        <v>45</v>
      </c>
      <c r="AU78" s="206"/>
      <c r="AV78" s="201"/>
      <c r="AW78" s="188">
        <f>'22.02'!BG78</f>
        <v>32</v>
      </c>
      <c r="AX78" s="189"/>
      <c r="AY78" s="188"/>
      <c r="AZ78" s="189"/>
      <c r="BA78" s="200">
        <v>11</v>
      </c>
      <c r="BB78" s="201"/>
      <c r="BC78" s="269">
        <f t="shared" ref="BC78" si="3">BA78</f>
        <v>11</v>
      </c>
      <c r="BD78" s="270"/>
      <c r="BE78" s="200">
        <f>'22.02'!BE78+BA78</f>
        <v>24</v>
      </c>
      <c r="BF78" s="201"/>
      <c r="BG78" s="200">
        <f>AT78-BE78</f>
        <v>21</v>
      </c>
      <c r="BH78" s="206"/>
      <c r="BI78" s="201"/>
      <c r="BJ78" s="254">
        <f>((LEFT(AP78,FIND(" ",AP78)-1)*BC78)/$S$279)</f>
        <v>21.790476190476191</v>
      </c>
      <c r="BK78" s="255"/>
      <c r="BL78" s="256"/>
      <c r="BM78" s="1"/>
      <c r="BN78" s="2"/>
    </row>
    <row r="79" spans="2:66" ht="15" customHeight="1">
      <c r="B79" s="212"/>
      <c r="C79" s="213"/>
      <c r="D79" s="213"/>
      <c r="E79" s="213"/>
      <c r="F79" s="213"/>
      <c r="G79" s="213"/>
      <c r="H79" s="213"/>
      <c r="I79" s="213"/>
      <c r="J79" s="213"/>
      <c r="K79" s="213"/>
      <c r="L79" s="214"/>
      <c r="M79" s="190"/>
      <c r="N79" s="242"/>
      <c r="O79" s="242"/>
      <c r="P79" s="191"/>
      <c r="Q79" s="190"/>
      <c r="R79" s="242"/>
      <c r="S79" s="242"/>
      <c r="T79" s="191"/>
      <c r="U79" s="190"/>
      <c r="V79" s="242"/>
      <c r="W79" s="242"/>
      <c r="X79" s="191"/>
      <c r="Y79" s="196"/>
      <c r="Z79" s="220"/>
      <c r="AA79" s="220"/>
      <c r="AB79" s="197"/>
      <c r="AC79" s="52"/>
      <c r="AD79" s="53"/>
      <c r="AE79" s="53"/>
      <c r="AF79" s="54"/>
      <c r="AG79" s="326"/>
      <c r="AH79" s="327"/>
      <c r="AI79" s="327"/>
      <c r="AJ79" s="327"/>
      <c r="AK79" s="327"/>
      <c r="AL79" s="327"/>
      <c r="AM79" s="327"/>
      <c r="AN79" s="327"/>
      <c r="AO79" s="328"/>
      <c r="AP79" s="271"/>
      <c r="AQ79" s="276"/>
      <c r="AR79" s="276"/>
      <c r="AS79" s="272"/>
      <c r="AT79" s="202"/>
      <c r="AU79" s="207"/>
      <c r="AV79" s="203"/>
      <c r="AW79" s="190"/>
      <c r="AX79" s="191"/>
      <c r="AY79" s="190"/>
      <c r="AZ79" s="191"/>
      <c r="BA79" s="202"/>
      <c r="BB79" s="203"/>
      <c r="BC79" s="271"/>
      <c r="BD79" s="272"/>
      <c r="BE79" s="202"/>
      <c r="BF79" s="203"/>
      <c r="BG79" s="202"/>
      <c r="BH79" s="207"/>
      <c r="BI79" s="203"/>
      <c r="BJ79" s="257"/>
      <c r="BK79" s="258"/>
      <c r="BL79" s="259"/>
      <c r="BM79" s="1"/>
      <c r="BN79" s="2"/>
    </row>
    <row r="80" spans="2:66" ht="15" customHeight="1" thickBot="1">
      <c r="B80" s="215"/>
      <c r="C80" s="216"/>
      <c r="D80" s="216"/>
      <c r="E80" s="216"/>
      <c r="F80" s="216"/>
      <c r="G80" s="216"/>
      <c r="H80" s="216"/>
      <c r="I80" s="216"/>
      <c r="J80" s="216"/>
      <c r="K80" s="216"/>
      <c r="L80" s="217"/>
      <c r="M80" s="192"/>
      <c r="N80" s="243"/>
      <c r="O80" s="243"/>
      <c r="P80" s="193"/>
      <c r="Q80" s="192"/>
      <c r="R80" s="243"/>
      <c r="S80" s="243"/>
      <c r="T80" s="193"/>
      <c r="U80" s="192"/>
      <c r="V80" s="243"/>
      <c r="W80" s="243"/>
      <c r="X80" s="193"/>
      <c r="Y80" s="198"/>
      <c r="Z80" s="221"/>
      <c r="AA80" s="221"/>
      <c r="AB80" s="199"/>
      <c r="AC80" s="55"/>
      <c r="AD80" s="56"/>
      <c r="AE80" s="56"/>
      <c r="AF80" s="57"/>
      <c r="AG80" s="329"/>
      <c r="AH80" s="330"/>
      <c r="AI80" s="330"/>
      <c r="AJ80" s="330"/>
      <c r="AK80" s="330"/>
      <c r="AL80" s="330"/>
      <c r="AM80" s="330"/>
      <c r="AN80" s="330"/>
      <c r="AO80" s="331"/>
      <c r="AP80" s="273"/>
      <c r="AQ80" s="277"/>
      <c r="AR80" s="277"/>
      <c r="AS80" s="274"/>
      <c r="AT80" s="204"/>
      <c r="AU80" s="208"/>
      <c r="AV80" s="205"/>
      <c r="AW80" s="192"/>
      <c r="AX80" s="193"/>
      <c r="AY80" s="192"/>
      <c r="AZ80" s="193"/>
      <c r="BA80" s="204"/>
      <c r="BB80" s="205"/>
      <c r="BC80" s="273"/>
      <c r="BD80" s="274"/>
      <c r="BE80" s="204"/>
      <c r="BF80" s="205"/>
      <c r="BG80" s="204"/>
      <c r="BH80" s="208"/>
      <c r="BI80" s="205"/>
      <c r="BJ80" s="260"/>
      <c r="BK80" s="261"/>
      <c r="BL80" s="262"/>
      <c r="BM80" s="1"/>
      <c r="BN80" s="2"/>
    </row>
    <row r="81" spans="2:66" ht="15" customHeight="1" thickTop="1">
      <c r="B81" s="209" t="s">
        <v>54</v>
      </c>
      <c r="C81" s="210"/>
      <c r="D81" s="210"/>
      <c r="E81" s="210"/>
      <c r="F81" s="210"/>
      <c r="G81" s="210"/>
      <c r="H81" s="210"/>
      <c r="I81" s="210"/>
      <c r="J81" s="210"/>
      <c r="K81" s="210"/>
      <c r="L81" s="211"/>
      <c r="M81" s="188">
        <v>45</v>
      </c>
      <c r="N81" s="241"/>
      <c r="O81" s="241"/>
      <c r="P81" s="189"/>
      <c r="Q81" s="188">
        <v>45</v>
      </c>
      <c r="R81" s="241"/>
      <c r="S81" s="241"/>
      <c r="T81" s="189"/>
      <c r="U81" s="188">
        <v>45</v>
      </c>
      <c r="V81" s="241"/>
      <c r="W81" s="241"/>
      <c r="X81" s="189"/>
      <c r="Y81" s="194">
        <v>35</v>
      </c>
      <c r="Z81" s="219"/>
      <c r="AA81" s="219"/>
      <c r="AB81" s="195"/>
      <c r="AC81" s="188" t="s">
        <v>129</v>
      </c>
      <c r="AD81" s="241"/>
      <c r="AE81" s="241"/>
      <c r="AF81" s="189"/>
      <c r="AG81" s="323" t="s">
        <v>124</v>
      </c>
      <c r="AH81" s="324"/>
      <c r="AI81" s="324"/>
      <c r="AJ81" s="324"/>
      <c r="AK81" s="324"/>
      <c r="AL81" s="324"/>
      <c r="AM81" s="324"/>
      <c r="AN81" s="324"/>
      <c r="AO81" s="325"/>
      <c r="AP81" s="269" t="s">
        <v>128</v>
      </c>
      <c r="AQ81" s="275"/>
      <c r="AR81" s="275"/>
      <c r="AS81" s="270"/>
      <c r="AT81" s="200">
        <f>'22.02'!AT81+AY81</f>
        <v>12</v>
      </c>
      <c r="AU81" s="206"/>
      <c r="AV81" s="201"/>
      <c r="AW81" s="188">
        <f>'22.02'!BG81</f>
        <v>4</v>
      </c>
      <c r="AX81" s="189"/>
      <c r="AY81" s="188"/>
      <c r="AZ81" s="189"/>
      <c r="BA81" s="200"/>
      <c r="BB81" s="201"/>
      <c r="BC81" s="269">
        <f t="shared" ref="BC81" si="4">BA81</f>
        <v>0</v>
      </c>
      <c r="BD81" s="270"/>
      <c r="BE81" s="200">
        <f>'22.02'!BE81+BA81</f>
        <v>8</v>
      </c>
      <c r="BF81" s="201"/>
      <c r="BG81" s="200">
        <f>AT81-BE81</f>
        <v>4</v>
      </c>
      <c r="BH81" s="206"/>
      <c r="BI81" s="201"/>
      <c r="BJ81" s="254">
        <f>((LEFT(AP81,FIND(" ",AP81)-1)*BC81)/$S$279)</f>
        <v>0</v>
      </c>
      <c r="BK81" s="255"/>
      <c r="BL81" s="256"/>
      <c r="BM81" s="1"/>
      <c r="BN81" s="2"/>
    </row>
    <row r="82" spans="2:66" ht="4.5" customHeight="1">
      <c r="B82" s="212"/>
      <c r="C82" s="213"/>
      <c r="D82" s="213"/>
      <c r="E82" s="213"/>
      <c r="F82" s="213"/>
      <c r="G82" s="213"/>
      <c r="H82" s="213"/>
      <c r="I82" s="213"/>
      <c r="J82" s="213"/>
      <c r="K82" s="213"/>
      <c r="L82" s="214"/>
      <c r="M82" s="190"/>
      <c r="N82" s="242"/>
      <c r="O82" s="242"/>
      <c r="P82" s="191"/>
      <c r="Q82" s="190"/>
      <c r="R82" s="242"/>
      <c r="S82" s="242"/>
      <c r="T82" s="191"/>
      <c r="U82" s="190"/>
      <c r="V82" s="242"/>
      <c r="W82" s="242"/>
      <c r="X82" s="191"/>
      <c r="Y82" s="196"/>
      <c r="Z82" s="220"/>
      <c r="AA82" s="220"/>
      <c r="AB82" s="197"/>
      <c r="AC82" s="190"/>
      <c r="AD82" s="242"/>
      <c r="AE82" s="242"/>
      <c r="AF82" s="191"/>
      <c r="AG82" s="326"/>
      <c r="AH82" s="327"/>
      <c r="AI82" s="327"/>
      <c r="AJ82" s="327"/>
      <c r="AK82" s="327"/>
      <c r="AL82" s="327"/>
      <c r="AM82" s="327"/>
      <c r="AN82" s="327"/>
      <c r="AO82" s="328"/>
      <c r="AP82" s="271"/>
      <c r="AQ82" s="276"/>
      <c r="AR82" s="276"/>
      <c r="AS82" s="272"/>
      <c r="AT82" s="202"/>
      <c r="AU82" s="207"/>
      <c r="AV82" s="203"/>
      <c r="AW82" s="190"/>
      <c r="AX82" s="191"/>
      <c r="AY82" s="190"/>
      <c r="AZ82" s="191"/>
      <c r="BA82" s="202"/>
      <c r="BB82" s="203"/>
      <c r="BC82" s="271"/>
      <c r="BD82" s="272"/>
      <c r="BE82" s="202"/>
      <c r="BF82" s="203"/>
      <c r="BG82" s="202"/>
      <c r="BH82" s="207"/>
      <c r="BI82" s="203"/>
      <c r="BJ82" s="257"/>
      <c r="BK82" s="258"/>
      <c r="BL82" s="259"/>
      <c r="BM82" s="1"/>
      <c r="BN82" s="2"/>
    </row>
    <row r="83" spans="2:66" ht="24.75" customHeight="1" thickBot="1">
      <c r="B83" s="215"/>
      <c r="C83" s="216"/>
      <c r="D83" s="216"/>
      <c r="E83" s="216"/>
      <c r="F83" s="216"/>
      <c r="G83" s="216"/>
      <c r="H83" s="216"/>
      <c r="I83" s="216"/>
      <c r="J83" s="216"/>
      <c r="K83" s="216"/>
      <c r="L83" s="217"/>
      <c r="M83" s="192"/>
      <c r="N83" s="243"/>
      <c r="O83" s="243"/>
      <c r="P83" s="193"/>
      <c r="Q83" s="192"/>
      <c r="R83" s="243"/>
      <c r="S83" s="243"/>
      <c r="T83" s="193"/>
      <c r="U83" s="192"/>
      <c r="V83" s="243"/>
      <c r="W83" s="243"/>
      <c r="X83" s="193"/>
      <c r="Y83" s="198"/>
      <c r="Z83" s="221"/>
      <c r="AA83" s="221"/>
      <c r="AB83" s="199"/>
      <c r="AC83" s="192"/>
      <c r="AD83" s="243"/>
      <c r="AE83" s="243"/>
      <c r="AF83" s="193"/>
      <c r="AG83" s="329"/>
      <c r="AH83" s="330"/>
      <c r="AI83" s="330"/>
      <c r="AJ83" s="330"/>
      <c r="AK83" s="330"/>
      <c r="AL83" s="330"/>
      <c r="AM83" s="330"/>
      <c r="AN83" s="330"/>
      <c r="AO83" s="331"/>
      <c r="AP83" s="273"/>
      <c r="AQ83" s="277"/>
      <c r="AR83" s="277"/>
      <c r="AS83" s="274"/>
      <c r="AT83" s="204"/>
      <c r="AU83" s="208"/>
      <c r="AV83" s="205"/>
      <c r="AW83" s="192"/>
      <c r="AX83" s="193"/>
      <c r="AY83" s="192"/>
      <c r="AZ83" s="193"/>
      <c r="BA83" s="204"/>
      <c r="BB83" s="205"/>
      <c r="BC83" s="273"/>
      <c r="BD83" s="274"/>
      <c r="BE83" s="204"/>
      <c r="BF83" s="205"/>
      <c r="BG83" s="204"/>
      <c r="BH83" s="208"/>
      <c r="BI83" s="205"/>
      <c r="BJ83" s="260"/>
      <c r="BK83" s="261"/>
      <c r="BL83" s="262"/>
      <c r="BM83" s="1"/>
      <c r="BN83" s="2"/>
    </row>
    <row r="84" spans="2:66" ht="15" customHeight="1" thickTop="1">
      <c r="B84" s="209" t="s">
        <v>55</v>
      </c>
      <c r="C84" s="210"/>
      <c r="D84" s="210"/>
      <c r="E84" s="210"/>
      <c r="F84" s="210"/>
      <c r="G84" s="210"/>
      <c r="H84" s="210"/>
      <c r="I84" s="210"/>
      <c r="J84" s="210"/>
      <c r="K84" s="210"/>
      <c r="L84" s="211"/>
      <c r="M84" s="188">
        <v>30</v>
      </c>
      <c r="N84" s="241"/>
      <c r="O84" s="241"/>
      <c r="P84" s="189"/>
      <c r="Q84" s="188">
        <v>30</v>
      </c>
      <c r="R84" s="241"/>
      <c r="S84" s="241"/>
      <c r="T84" s="189"/>
      <c r="U84" s="188">
        <v>30</v>
      </c>
      <c r="V84" s="241"/>
      <c r="W84" s="241"/>
      <c r="X84" s="189"/>
      <c r="Y84" s="194">
        <v>25</v>
      </c>
      <c r="Z84" s="219"/>
      <c r="AA84" s="219"/>
      <c r="AB84" s="195"/>
      <c r="AC84" s="188" t="s">
        <v>129</v>
      </c>
      <c r="AD84" s="241"/>
      <c r="AE84" s="241"/>
      <c r="AF84" s="189"/>
      <c r="AG84" s="323" t="s">
        <v>139</v>
      </c>
      <c r="AH84" s="324"/>
      <c r="AI84" s="324"/>
      <c r="AJ84" s="324"/>
      <c r="AK84" s="324"/>
      <c r="AL84" s="324"/>
      <c r="AM84" s="324"/>
      <c r="AN84" s="324"/>
      <c r="AO84" s="325"/>
      <c r="AP84" s="269" t="s">
        <v>52</v>
      </c>
      <c r="AQ84" s="275"/>
      <c r="AR84" s="275"/>
      <c r="AS84" s="270"/>
      <c r="AT84" s="200">
        <f>'22.02'!AT84+AY84</f>
        <v>54</v>
      </c>
      <c r="AU84" s="206"/>
      <c r="AV84" s="201"/>
      <c r="AW84" s="188">
        <f>'22.02'!BG84</f>
        <v>44</v>
      </c>
      <c r="AX84" s="189"/>
      <c r="AY84" s="188"/>
      <c r="AZ84" s="189"/>
      <c r="BA84" s="194">
        <v>3</v>
      </c>
      <c r="BB84" s="195"/>
      <c r="BC84" s="269">
        <f t="shared" ref="BC84" si="5">BA84</f>
        <v>3</v>
      </c>
      <c r="BD84" s="270"/>
      <c r="BE84" s="200">
        <f>'22.02'!BE84+BA84</f>
        <v>13</v>
      </c>
      <c r="BF84" s="201"/>
      <c r="BG84" s="200">
        <f>AT84-BE84</f>
        <v>41</v>
      </c>
      <c r="BH84" s="206"/>
      <c r="BI84" s="201"/>
      <c r="BJ84" s="254">
        <f>((LEFT(AP84,FIND(" ",AP84)-1)*BC84)/$S$279)</f>
        <v>0.7142857142857143</v>
      </c>
      <c r="BK84" s="255"/>
      <c r="BL84" s="256"/>
      <c r="BM84" s="1"/>
      <c r="BN84" s="2"/>
    </row>
    <row r="85" spans="2:66" ht="15" customHeight="1">
      <c r="B85" s="212"/>
      <c r="C85" s="213"/>
      <c r="D85" s="213"/>
      <c r="E85" s="213"/>
      <c r="F85" s="213"/>
      <c r="G85" s="213"/>
      <c r="H85" s="213"/>
      <c r="I85" s="213"/>
      <c r="J85" s="213"/>
      <c r="K85" s="213"/>
      <c r="L85" s="214"/>
      <c r="M85" s="190"/>
      <c r="N85" s="242"/>
      <c r="O85" s="242"/>
      <c r="P85" s="191"/>
      <c r="Q85" s="190"/>
      <c r="R85" s="242"/>
      <c r="S85" s="242"/>
      <c r="T85" s="191"/>
      <c r="U85" s="190"/>
      <c r="V85" s="242"/>
      <c r="W85" s="242"/>
      <c r="X85" s="191"/>
      <c r="Y85" s="196"/>
      <c r="Z85" s="220"/>
      <c r="AA85" s="220"/>
      <c r="AB85" s="197"/>
      <c r="AC85" s="190"/>
      <c r="AD85" s="242"/>
      <c r="AE85" s="242"/>
      <c r="AF85" s="191"/>
      <c r="AG85" s="326"/>
      <c r="AH85" s="327"/>
      <c r="AI85" s="327"/>
      <c r="AJ85" s="327"/>
      <c r="AK85" s="327"/>
      <c r="AL85" s="327"/>
      <c r="AM85" s="327"/>
      <c r="AN85" s="327"/>
      <c r="AO85" s="328"/>
      <c r="AP85" s="271"/>
      <c r="AQ85" s="276"/>
      <c r="AR85" s="276"/>
      <c r="AS85" s="272"/>
      <c r="AT85" s="202"/>
      <c r="AU85" s="207"/>
      <c r="AV85" s="203"/>
      <c r="AW85" s="190"/>
      <c r="AX85" s="191"/>
      <c r="AY85" s="190"/>
      <c r="AZ85" s="191"/>
      <c r="BA85" s="196"/>
      <c r="BB85" s="197"/>
      <c r="BC85" s="271"/>
      <c r="BD85" s="272"/>
      <c r="BE85" s="202"/>
      <c r="BF85" s="203"/>
      <c r="BG85" s="202"/>
      <c r="BH85" s="207"/>
      <c r="BI85" s="203"/>
      <c r="BJ85" s="257"/>
      <c r="BK85" s="258"/>
      <c r="BL85" s="259"/>
      <c r="BM85" s="1"/>
      <c r="BN85" s="2"/>
    </row>
    <row r="86" spans="2:66" ht="15" customHeight="1" thickBot="1">
      <c r="B86" s="215"/>
      <c r="C86" s="216"/>
      <c r="D86" s="216"/>
      <c r="E86" s="216"/>
      <c r="F86" s="216"/>
      <c r="G86" s="216"/>
      <c r="H86" s="216"/>
      <c r="I86" s="216"/>
      <c r="J86" s="216"/>
      <c r="K86" s="216"/>
      <c r="L86" s="217"/>
      <c r="M86" s="192"/>
      <c r="N86" s="243"/>
      <c r="O86" s="243"/>
      <c r="P86" s="193"/>
      <c r="Q86" s="192"/>
      <c r="R86" s="243"/>
      <c r="S86" s="243"/>
      <c r="T86" s="193"/>
      <c r="U86" s="192"/>
      <c r="V86" s="243"/>
      <c r="W86" s="243"/>
      <c r="X86" s="193"/>
      <c r="Y86" s="198"/>
      <c r="Z86" s="221"/>
      <c r="AA86" s="221"/>
      <c r="AB86" s="199"/>
      <c r="AC86" s="192"/>
      <c r="AD86" s="243"/>
      <c r="AE86" s="243"/>
      <c r="AF86" s="193"/>
      <c r="AG86" s="329"/>
      <c r="AH86" s="330"/>
      <c r="AI86" s="330"/>
      <c r="AJ86" s="330"/>
      <c r="AK86" s="330"/>
      <c r="AL86" s="330"/>
      <c r="AM86" s="330"/>
      <c r="AN86" s="330"/>
      <c r="AO86" s="331"/>
      <c r="AP86" s="273"/>
      <c r="AQ86" s="277"/>
      <c r="AR86" s="277"/>
      <c r="AS86" s="274"/>
      <c r="AT86" s="204"/>
      <c r="AU86" s="208"/>
      <c r="AV86" s="205"/>
      <c r="AW86" s="192"/>
      <c r="AX86" s="193"/>
      <c r="AY86" s="192"/>
      <c r="AZ86" s="193"/>
      <c r="BA86" s="198"/>
      <c r="BB86" s="199"/>
      <c r="BC86" s="273"/>
      <c r="BD86" s="274"/>
      <c r="BE86" s="204"/>
      <c r="BF86" s="205"/>
      <c r="BG86" s="204"/>
      <c r="BH86" s="208"/>
      <c r="BI86" s="205"/>
      <c r="BJ86" s="260"/>
      <c r="BK86" s="261"/>
      <c r="BL86" s="262"/>
      <c r="BM86" s="1"/>
      <c r="BN86" s="2"/>
    </row>
    <row r="87" spans="2:66" ht="15" customHeight="1" thickTop="1">
      <c r="B87" s="209" t="s">
        <v>56</v>
      </c>
      <c r="C87" s="210"/>
      <c r="D87" s="210"/>
      <c r="E87" s="210"/>
      <c r="F87" s="210"/>
      <c r="G87" s="210"/>
      <c r="H87" s="210"/>
      <c r="I87" s="210"/>
      <c r="J87" s="210"/>
      <c r="K87" s="210"/>
      <c r="L87" s="211"/>
      <c r="M87" s="188">
        <v>23</v>
      </c>
      <c r="N87" s="241"/>
      <c r="O87" s="241"/>
      <c r="P87" s="189"/>
      <c r="Q87" s="188">
        <v>23</v>
      </c>
      <c r="R87" s="241"/>
      <c r="S87" s="241"/>
      <c r="T87" s="189"/>
      <c r="U87" s="188">
        <v>23</v>
      </c>
      <c r="V87" s="241"/>
      <c r="W87" s="241"/>
      <c r="X87" s="189"/>
      <c r="Y87" s="194">
        <v>21</v>
      </c>
      <c r="Z87" s="219"/>
      <c r="AA87" s="219"/>
      <c r="AB87" s="195"/>
      <c r="AC87" s="188" t="s">
        <v>129</v>
      </c>
      <c r="AD87" s="241"/>
      <c r="AE87" s="241"/>
      <c r="AF87" s="189"/>
      <c r="AG87" s="323" t="s">
        <v>249</v>
      </c>
      <c r="AH87" s="324"/>
      <c r="AI87" s="324"/>
      <c r="AJ87" s="324"/>
      <c r="AK87" s="324"/>
      <c r="AL87" s="324"/>
      <c r="AM87" s="324"/>
      <c r="AN87" s="324"/>
      <c r="AO87" s="325"/>
      <c r="AP87" s="269" t="s">
        <v>52</v>
      </c>
      <c r="AQ87" s="275"/>
      <c r="AR87" s="275"/>
      <c r="AS87" s="270"/>
      <c r="AT87" s="200">
        <f>'22.02'!AT87+AY87</f>
        <v>82</v>
      </c>
      <c r="AU87" s="206"/>
      <c r="AV87" s="201"/>
      <c r="AW87" s="188">
        <f>'22.02'!BG87</f>
        <v>82</v>
      </c>
      <c r="AX87" s="189"/>
      <c r="AY87" s="188"/>
      <c r="AZ87" s="189"/>
      <c r="BA87" s="200"/>
      <c r="BB87" s="201"/>
      <c r="BC87" s="269">
        <f t="shared" ref="BC87" si="6">BA87</f>
        <v>0</v>
      </c>
      <c r="BD87" s="270"/>
      <c r="BE87" s="200">
        <f>'22.02'!BE87+BA87</f>
        <v>0</v>
      </c>
      <c r="BF87" s="201"/>
      <c r="BG87" s="200">
        <f>AT87-BE87</f>
        <v>82</v>
      </c>
      <c r="BH87" s="206"/>
      <c r="BI87" s="201"/>
      <c r="BJ87" s="254">
        <f>((LEFT(AP87,FIND(" ",AP87)-1)*BC87)/$S$279)</f>
        <v>0</v>
      </c>
      <c r="BK87" s="255"/>
      <c r="BL87" s="256"/>
      <c r="BM87" s="1"/>
      <c r="BN87" s="2"/>
    </row>
    <row r="88" spans="2:66" ht="15" customHeight="1">
      <c r="B88" s="212"/>
      <c r="C88" s="213"/>
      <c r="D88" s="213"/>
      <c r="E88" s="213"/>
      <c r="F88" s="213"/>
      <c r="G88" s="213"/>
      <c r="H88" s="213"/>
      <c r="I88" s="213"/>
      <c r="J88" s="213"/>
      <c r="K88" s="213"/>
      <c r="L88" s="214"/>
      <c r="M88" s="190"/>
      <c r="N88" s="242"/>
      <c r="O88" s="242"/>
      <c r="P88" s="191"/>
      <c r="Q88" s="190"/>
      <c r="R88" s="242"/>
      <c r="S88" s="242"/>
      <c r="T88" s="191"/>
      <c r="U88" s="190"/>
      <c r="V88" s="242"/>
      <c r="W88" s="242"/>
      <c r="X88" s="191"/>
      <c r="Y88" s="196"/>
      <c r="Z88" s="220"/>
      <c r="AA88" s="220"/>
      <c r="AB88" s="197"/>
      <c r="AC88" s="190"/>
      <c r="AD88" s="242"/>
      <c r="AE88" s="242"/>
      <c r="AF88" s="191"/>
      <c r="AG88" s="326"/>
      <c r="AH88" s="327"/>
      <c r="AI88" s="327"/>
      <c r="AJ88" s="327"/>
      <c r="AK88" s="327"/>
      <c r="AL88" s="327"/>
      <c r="AM88" s="327"/>
      <c r="AN88" s="327"/>
      <c r="AO88" s="328"/>
      <c r="AP88" s="271"/>
      <c r="AQ88" s="276"/>
      <c r="AR88" s="276"/>
      <c r="AS88" s="272"/>
      <c r="AT88" s="202"/>
      <c r="AU88" s="207"/>
      <c r="AV88" s="203"/>
      <c r="AW88" s="190"/>
      <c r="AX88" s="191"/>
      <c r="AY88" s="190"/>
      <c r="AZ88" s="191"/>
      <c r="BA88" s="202"/>
      <c r="BB88" s="203"/>
      <c r="BC88" s="271"/>
      <c r="BD88" s="272"/>
      <c r="BE88" s="202"/>
      <c r="BF88" s="203"/>
      <c r="BG88" s="202"/>
      <c r="BH88" s="207"/>
      <c r="BI88" s="203"/>
      <c r="BJ88" s="257"/>
      <c r="BK88" s="258"/>
      <c r="BL88" s="259"/>
      <c r="BM88" s="1"/>
      <c r="BN88" s="2"/>
    </row>
    <row r="89" spans="2:66" ht="15" customHeight="1" thickBot="1">
      <c r="B89" s="215"/>
      <c r="C89" s="216"/>
      <c r="D89" s="216"/>
      <c r="E89" s="216"/>
      <c r="F89" s="216"/>
      <c r="G89" s="216"/>
      <c r="H89" s="216"/>
      <c r="I89" s="216"/>
      <c r="J89" s="216"/>
      <c r="K89" s="216"/>
      <c r="L89" s="217"/>
      <c r="M89" s="192"/>
      <c r="N89" s="243"/>
      <c r="O89" s="243"/>
      <c r="P89" s="193"/>
      <c r="Q89" s="192"/>
      <c r="R89" s="243"/>
      <c r="S89" s="243"/>
      <c r="T89" s="193"/>
      <c r="U89" s="192"/>
      <c r="V89" s="243"/>
      <c r="W89" s="243"/>
      <c r="X89" s="193"/>
      <c r="Y89" s="198"/>
      <c r="Z89" s="221"/>
      <c r="AA89" s="221"/>
      <c r="AB89" s="199"/>
      <c r="AC89" s="192"/>
      <c r="AD89" s="243"/>
      <c r="AE89" s="243"/>
      <c r="AF89" s="193"/>
      <c r="AG89" s="329"/>
      <c r="AH89" s="330"/>
      <c r="AI89" s="330"/>
      <c r="AJ89" s="330"/>
      <c r="AK89" s="330"/>
      <c r="AL89" s="330"/>
      <c r="AM89" s="330"/>
      <c r="AN89" s="330"/>
      <c r="AO89" s="331"/>
      <c r="AP89" s="273"/>
      <c r="AQ89" s="277"/>
      <c r="AR89" s="277"/>
      <c r="AS89" s="274"/>
      <c r="AT89" s="204"/>
      <c r="AU89" s="208"/>
      <c r="AV89" s="205"/>
      <c r="AW89" s="192"/>
      <c r="AX89" s="193"/>
      <c r="AY89" s="192"/>
      <c r="AZ89" s="193"/>
      <c r="BA89" s="204"/>
      <c r="BB89" s="205"/>
      <c r="BC89" s="273"/>
      <c r="BD89" s="274"/>
      <c r="BE89" s="204"/>
      <c r="BF89" s="205"/>
      <c r="BG89" s="204"/>
      <c r="BH89" s="208"/>
      <c r="BI89" s="205"/>
      <c r="BJ89" s="260"/>
      <c r="BK89" s="261"/>
      <c r="BL89" s="262"/>
      <c r="BM89" s="1"/>
      <c r="BN89" s="2"/>
    </row>
    <row r="90" spans="2:66" ht="15" customHeight="1" thickTop="1">
      <c r="B90" s="209" t="s">
        <v>57</v>
      </c>
      <c r="C90" s="210"/>
      <c r="D90" s="210"/>
      <c r="E90" s="210"/>
      <c r="F90" s="210"/>
      <c r="G90" s="210"/>
      <c r="H90" s="210"/>
      <c r="I90" s="210"/>
      <c r="J90" s="210"/>
      <c r="K90" s="210"/>
      <c r="L90" s="211"/>
      <c r="M90" s="188">
        <v>16</v>
      </c>
      <c r="N90" s="241"/>
      <c r="O90" s="241"/>
      <c r="P90" s="189"/>
      <c r="Q90" s="188">
        <v>16</v>
      </c>
      <c r="R90" s="241"/>
      <c r="S90" s="241"/>
      <c r="T90" s="189"/>
      <c r="U90" s="188">
        <v>16</v>
      </c>
      <c r="V90" s="241"/>
      <c r="W90" s="241"/>
      <c r="X90" s="189"/>
      <c r="Y90" s="194">
        <v>15</v>
      </c>
      <c r="Z90" s="219"/>
      <c r="AA90" s="219"/>
      <c r="AB90" s="195"/>
      <c r="AC90" s="188" t="s">
        <v>129</v>
      </c>
      <c r="AD90" s="241"/>
      <c r="AE90" s="241"/>
      <c r="AF90" s="189"/>
      <c r="AG90" s="323" t="s">
        <v>248</v>
      </c>
      <c r="AH90" s="324"/>
      <c r="AI90" s="324"/>
      <c r="AJ90" s="324"/>
      <c r="AK90" s="324"/>
      <c r="AL90" s="324"/>
      <c r="AM90" s="324"/>
      <c r="AN90" s="324"/>
      <c r="AO90" s="325"/>
      <c r="AP90" s="188" t="s">
        <v>52</v>
      </c>
      <c r="AQ90" s="241"/>
      <c r="AR90" s="241"/>
      <c r="AS90" s="189"/>
      <c r="AT90" s="200">
        <f>'22.02'!AT90+AY90</f>
        <v>34</v>
      </c>
      <c r="AU90" s="206"/>
      <c r="AV90" s="201"/>
      <c r="AW90" s="188">
        <f>'22.02'!BG90</f>
        <v>13</v>
      </c>
      <c r="AX90" s="189"/>
      <c r="AY90" s="188"/>
      <c r="AZ90" s="189"/>
      <c r="BA90" s="188">
        <v>2</v>
      </c>
      <c r="BB90" s="189"/>
      <c r="BC90" s="269">
        <f t="shared" ref="BC90" si="7">BA90</f>
        <v>2</v>
      </c>
      <c r="BD90" s="270"/>
      <c r="BE90" s="200">
        <f>'22.02'!BE90+BA90</f>
        <v>23</v>
      </c>
      <c r="BF90" s="201"/>
      <c r="BG90" s="200">
        <f>AT90-BE90</f>
        <v>11</v>
      </c>
      <c r="BH90" s="206"/>
      <c r="BI90" s="201"/>
      <c r="BJ90" s="254">
        <f>((LEFT(AP90,FIND(" ",AP90)-1)*BC90)/$S$279)</f>
        <v>0.47619047619047616</v>
      </c>
      <c r="BK90" s="255"/>
      <c r="BL90" s="256"/>
      <c r="BM90" s="1"/>
      <c r="BN90" s="2"/>
    </row>
    <row r="91" spans="2:66" ht="15" customHeight="1">
      <c r="B91" s="212"/>
      <c r="C91" s="213"/>
      <c r="D91" s="213"/>
      <c r="E91" s="213"/>
      <c r="F91" s="213"/>
      <c r="G91" s="213"/>
      <c r="H91" s="213"/>
      <c r="I91" s="213"/>
      <c r="J91" s="213"/>
      <c r="K91" s="213"/>
      <c r="L91" s="214"/>
      <c r="M91" s="190"/>
      <c r="N91" s="242"/>
      <c r="O91" s="242"/>
      <c r="P91" s="191"/>
      <c r="Q91" s="190"/>
      <c r="R91" s="242"/>
      <c r="S91" s="242"/>
      <c r="T91" s="191"/>
      <c r="U91" s="190"/>
      <c r="V91" s="242"/>
      <c r="W91" s="242"/>
      <c r="X91" s="191"/>
      <c r="Y91" s="196"/>
      <c r="Z91" s="220"/>
      <c r="AA91" s="220"/>
      <c r="AB91" s="197"/>
      <c r="AC91" s="190"/>
      <c r="AD91" s="242"/>
      <c r="AE91" s="242"/>
      <c r="AF91" s="191"/>
      <c r="AG91" s="326"/>
      <c r="AH91" s="327"/>
      <c r="AI91" s="327"/>
      <c r="AJ91" s="327"/>
      <c r="AK91" s="327"/>
      <c r="AL91" s="327"/>
      <c r="AM91" s="327"/>
      <c r="AN91" s="327"/>
      <c r="AO91" s="328"/>
      <c r="AP91" s="190"/>
      <c r="AQ91" s="242"/>
      <c r="AR91" s="242"/>
      <c r="AS91" s="191"/>
      <c r="AT91" s="202"/>
      <c r="AU91" s="207"/>
      <c r="AV91" s="203"/>
      <c r="AW91" s="190"/>
      <c r="AX91" s="191"/>
      <c r="AY91" s="190"/>
      <c r="AZ91" s="191"/>
      <c r="BA91" s="190"/>
      <c r="BB91" s="191"/>
      <c r="BC91" s="271"/>
      <c r="BD91" s="272"/>
      <c r="BE91" s="202"/>
      <c r="BF91" s="203"/>
      <c r="BG91" s="202"/>
      <c r="BH91" s="207"/>
      <c r="BI91" s="203"/>
      <c r="BJ91" s="257"/>
      <c r="BK91" s="258"/>
      <c r="BL91" s="259"/>
      <c r="BM91" s="1"/>
      <c r="BN91" s="2"/>
    </row>
    <row r="92" spans="2:66" ht="15" customHeight="1" thickBot="1">
      <c r="B92" s="215"/>
      <c r="C92" s="216"/>
      <c r="D92" s="216"/>
      <c r="E92" s="216"/>
      <c r="F92" s="216"/>
      <c r="G92" s="216"/>
      <c r="H92" s="216"/>
      <c r="I92" s="216"/>
      <c r="J92" s="216"/>
      <c r="K92" s="216"/>
      <c r="L92" s="217"/>
      <c r="M92" s="192"/>
      <c r="N92" s="243"/>
      <c r="O92" s="243"/>
      <c r="P92" s="193"/>
      <c r="Q92" s="192"/>
      <c r="R92" s="243"/>
      <c r="S92" s="243"/>
      <c r="T92" s="193"/>
      <c r="U92" s="192"/>
      <c r="V92" s="243"/>
      <c r="W92" s="243"/>
      <c r="X92" s="193"/>
      <c r="Y92" s="198"/>
      <c r="Z92" s="221"/>
      <c r="AA92" s="221"/>
      <c r="AB92" s="199"/>
      <c r="AC92" s="192"/>
      <c r="AD92" s="243"/>
      <c r="AE92" s="243"/>
      <c r="AF92" s="193"/>
      <c r="AG92" s="329"/>
      <c r="AH92" s="330"/>
      <c r="AI92" s="330"/>
      <c r="AJ92" s="330"/>
      <c r="AK92" s="330"/>
      <c r="AL92" s="330"/>
      <c r="AM92" s="330"/>
      <c r="AN92" s="330"/>
      <c r="AO92" s="331"/>
      <c r="AP92" s="192"/>
      <c r="AQ92" s="243"/>
      <c r="AR92" s="243"/>
      <c r="AS92" s="193"/>
      <c r="AT92" s="204"/>
      <c r="AU92" s="208"/>
      <c r="AV92" s="205"/>
      <c r="AW92" s="192"/>
      <c r="AX92" s="193"/>
      <c r="AY92" s="192"/>
      <c r="AZ92" s="193"/>
      <c r="BA92" s="192"/>
      <c r="BB92" s="193"/>
      <c r="BC92" s="273"/>
      <c r="BD92" s="274"/>
      <c r="BE92" s="204"/>
      <c r="BF92" s="205"/>
      <c r="BG92" s="204"/>
      <c r="BH92" s="208"/>
      <c r="BI92" s="205"/>
      <c r="BJ92" s="260"/>
      <c r="BK92" s="261"/>
      <c r="BL92" s="262"/>
      <c r="BM92" s="1"/>
      <c r="BN92" s="2"/>
    </row>
    <row r="93" spans="2:66" ht="15" customHeight="1" thickTop="1">
      <c r="B93" s="209" t="s">
        <v>58</v>
      </c>
      <c r="C93" s="210"/>
      <c r="D93" s="210"/>
      <c r="E93" s="210"/>
      <c r="F93" s="210"/>
      <c r="G93" s="210"/>
      <c r="H93" s="210"/>
      <c r="I93" s="210"/>
      <c r="J93" s="210"/>
      <c r="K93" s="210"/>
      <c r="L93" s="211"/>
      <c r="M93" s="188">
        <v>8</v>
      </c>
      <c r="N93" s="241"/>
      <c r="O93" s="241"/>
      <c r="P93" s="189"/>
      <c r="Q93" s="188">
        <v>8</v>
      </c>
      <c r="R93" s="241"/>
      <c r="S93" s="241"/>
      <c r="T93" s="189"/>
      <c r="U93" s="188">
        <v>8</v>
      </c>
      <c r="V93" s="241"/>
      <c r="W93" s="241"/>
      <c r="X93" s="189"/>
      <c r="Y93" s="194">
        <v>6</v>
      </c>
      <c r="Z93" s="219"/>
      <c r="AA93" s="219"/>
      <c r="AB93" s="195"/>
      <c r="AC93" s="188" t="s">
        <v>129</v>
      </c>
      <c r="AD93" s="241"/>
      <c r="AE93" s="241"/>
      <c r="AF93" s="189"/>
      <c r="AG93" s="323" t="s">
        <v>247</v>
      </c>
      <c r="AH93" s="324"/>
      <c r="AI93" s="324"/>
      <c r="AJ93" s="324"/>
      <c r="AK93" s="324"/>
      <c r="AL93" s="324"/>
      <c r="AM93" s="324"/>
      <c r="AN93" s="324"/>
      <c r="AO93" s="325"/>
      <c r="AP93" s="269" t="s">
        <v>52</v>
      </c>
      <c r="AQ93" s="275"/>
      <c r="AR93" s="275"/>
      <c r="AS93" s="270"/>
      <c r="AT93" s="200">
        <f>'22.02'!AT93+AY93</f>
        <v>52</v>
      </c>
      <c r="AU93" s="206"/>
      <c r="AV93" s="201"/>
      <c r="AW93" s="188">
        <f>'22.02'!BG93</f>
        <v>46</v>
      </c>
      <c r="AX93" s="189"/>
      <c r="AY93" s="188"/>
      <c r="AZ93" s="189"/>
      <c r="BA93" s="200">
        <v>8</v>
      </c>
      <c r="BB93" s="201"/>
      <c r="BC93" s="269">
        <f t="shared" ref="BC93" si="8">BA93</f>
        <v>8</v>
      </c>
      <c r="BD93" s="270"/>
      <c r="BE93" s="200">
        <f>'22.02'!BE93+BA93</f>
        <v>14</v>
      </c>
      <c r="BF93" s="201"/>
      <c r="BG93" s="200">
        <f>AT93-BE93</f>
        <v>38</v>
      </c>
      <c r="BH93" s="206"/>
      <c r="BI93" s="201"/>
      <c r="BJ93" s="254">
        <f>((LEFT(AP93,FIND(" ",AP93)-1)*BC93)/$S$279)</f>
        <v>1.9047619047619047</v>
      </c>
      <c r="BK93" s="255"/>
      <c r="BL93" s="256"/>
      <c r="BM93" s="1"/>
      <c r="BN93" s="2"/>
    </row>
    <row r="94" spans="2:66" ht="15" customHeight="1">
      <c r="B94" s="212"/>
      <c r="C94" s="213"/>
      <c r="D94" s="213"/>
      <c r="E94" s="213"/>
      <c r="F94" s="213"/>
      <c r="G94" s="213"/>
      <c r="H94" s="213"/>
      <c r="I94" s="213"/>
      <c r="J94" s="213"/>
      <c r="K94" s="213"/>
      <c r="L94" s="214"/>
      <c r="M94" s="190"/>
      <c r="N94" s="242"/>
      <c r="O94" s="242"/>
      <c r="P94" s="191"/>
      <c r="Q94" s="190"/>
      <c r="R94" s="242"/>
      <c r="S94" s="242"/>
      <c r="T94" s="191"/>
      <c r="U94" s="190"/>
      <c r="V94" s="242"/>
      <c r="W94" s="242"/>
      <c r="X94" s="191"/>
      <c r="Y94" s="196"/>
      <c r="Z94" s="220"/>
      <c r="AA94" s="220"/>
      <c r="AB94" s="197"/>
      <c r="AC94" s="190"/>
      <c r="AD94" s="242"/>
      <c r="AE94" s="242"/>
      <c r="AF94" s="191"/>
      <c r="AG94" s="326"/>
      <c r="AH94" s="327"/>
      <c r="AI94" s="327"/>
      <c r="AJ94" s="327"/>
      <c r="AK94" s="327"/>
      <c r="AL94" s="327"/>
      <c r="AM94" s="327"/>
      <c r="AN94" s="327"/>
      <c r="AO94" s="328"/>
      <c r="AP94" s="271"/>
      <c r="AQ94" s="276"/>
      <c r="AR94" s="276"/>
      <c r="AS94" s="272"/>
      <c r="AT94" s="202"/>
      <c r="AU94" s="207"/>
      <c r="AV94" s="203"/>
      <c r="AW94" s="190"/>
      <c r="AX94" s="191"/>
      <c r="AY94" s="190"/>
      <c r="AZ94" s="191"/>
      <c r="BA94" s="202"/>
      <c r="BB94" s="203"/>
      <c r="BC94" s="271"/>
      <c r="BD94" s="272"/>
      <c r="BE94" s="202"/>
      <c r="BF94" s="203"/>
      <c r="BG94" s="202"/>
      <c r="BH94" s="207"/>
      <c r="BI94" s="203"/>
      <c r="BJ94" s="257"/>
      <c r="BK94" s="258"/>
      <c r="BL94" s="259"/>
      <c r="BM94" s="1"/>
      <c r="BN94" s="2"/>
    </row>
    <row r="95" spans="2:66" ht="15" customHeight="1" thickBot="1">
      <c r="B95" s="215"/>
      <c r="C95" s="216"/>
      <c r="D95" s="216"/>
      <c r="E95" s="216"/>
      <c r="F95" s="216"/>
      <c r="G95" s="216"/>
      <c r="H95" s="216"/>
      <c r="I95" s="216"/>
      <c r="J95" s="216"/>
      <c r="K95" s="216"/>
      <c r="L95" s="217"/>
      <c r="M95" s="192"/>
      <c r="N95" s="243"/>
      <c r="O95" s="243"/>
      <c r="P95" s="193"/>
      <c r="Q95" s="192"/>
      <c r="R95" s="243"/>
      <c r="S95" s="243"/>
      <c r="T95" s="193"/>
      <c r="U95" s="192"/>
      <c r="V95" s="243"/>
      <c r="W95" s="243"/>
      <c r="X95" s="193"/>
      <c r="Y95" s="198"/>
      <c r="Z95" s="221"/>
      <c r="AA95" s="221"/>
      <c r="AB95" s="199"/>
      <c r="AC95" s="192"/>
      <c r="AD95" s="243"/>
      <c r="AE95" s="243"/>
      <c r="AF95" s="193"/>
      <c r="AG95" s="329"/>
      <c r="AH95" s="330"/>
      <c r="AI95" s="330"/>
      <c r="AJ95" s="330"/>
      <c r="AK95" s="330"/>
      <c r="AL95" s="330"/>
      <c r="AM95" s="330"/>
      <c r="AN95" s="330"/>
      <c r="AO95" s="331"/>
      <c r="AP95" s="273"/>
      <c r="AQ95" s="277"/>
      <c r="AR95" s="277"/>
      <c r="AS95" s="274"/>
      <c r="AT95" s="204"/>
      <c r="AU95" s="208"/>
      <c r="AV95" s="205"/>
      <c r="AW95" s="192"/>
      <c r="AX95" s="193"/>
      <c r="AY95" s="192"/>
      <c r="AZ95" s="193"/>
      <c r="BA95" s="204"/>
      <c r="BB95" s="205"/>
      <c r="BC95" s="273"/>
      <c r="BD95" s="274"/>
      <c r="BE95" s="204"/>
      <c r="BF95" s="205"/>
      <c r="BG95" s="204"/>
      <c r="BH95" s="208"/>
      <c r="BI95" s="205"/>
      <c r="BJ95" s="260"/>
      <c r="BK95" s="261"/>
      <c r="BL95" s="262"/>
      <c r="BM95" s="1"/>
      <c r="BN95" s="2"/>
    </row>
    <row r="96" spans="2:66" ht="15" customHeight="1" thickTop="1">
      <c r="B96" s="209" t="s">
        <v>59</v>
      </c>
      <c r="C96" s="210"/>
      <c r="D96" s="210"/>
      <c r="E96" s="210"/>
      <c r="F96" s="210"/>
      <c r="G96" s="210"/>
      <c r="H96" s="210"/>
      <c r="I96" s="210"/>
      <c r="J96" s="210"/>
      <c r="K96" s="210"/>
      <c r="L96" s="211"/>
      <c r="M96" s="188">
        <v>7</v>
      </c>
      <c r="N96" s="241"/>
      <c r="O96" s="241"/>
      <c r="P96" s="189"/>
      <c r="Q96" s="188">
        <v>7</v>
      </c>
      <c r="R96" s="241"/>
      <c r="S96" s="241"/>
      <c r="T96" s="189"/>
      <c r="U96" s="188">
        <v>7</v>
      </c>
      <c r="V96" s="241"/>
      <c r="W96" s="241"/>
      <c r="X96" s="189"/>
      <c r="Y96" s="194">
        <v>4</v>
      </c>
      <c r="Z96" s="219"/>
      <c r="AA96" s="219"/>
      <c r="AB96" s="195"/>
      <c r="AC96" s="188" t="s">
        <v>129</v>
      </c>
      <c r="AD96" s="241"/>
      <c r="AE96" s="241"/>
      <c r="AF96" s="189"/>
      <c r="AG96" s="323" t="s">
        <v>246</v>
      </c>
      <c r="AH96" s="324"/>
      <c r="AI96" s="324"/>
      <c r="AJ96" s="324"/>
      <c r="AK96" s="324"/>
      <c r="AL96" s="324"/>
      <c r="AM96" s="324"/>
      <c r="AN96" s="324"/>
      <c r="AO96" s="325"/>
      <c r="AP96" s="269" t="s">
        <v>142</v>
      </c>
      <c r="AQ96" s="275"/>
      <c r="AR96" s="275"/>
      <c r="AS96" s="270"/>
      <c r="AT96" s="200">
        <f>'22.02'!AT96+AY96</f>
        <v>65</v>
      </c>
      <c r="AU96" s="206"/>
      <c r="AV96" s="201"/>
      <c r="AW96" s="188">
        <f>'22.02'!BG96</f>
        <v>65</v>
      </c>
      <c r="AX96" s="189"/>
      <c r="AY96" s="188"/>
      <c r="AZ96" s="189"/>
      <c r="BA96" s="200">
        <v>18</v>
      </c>
      <c r="BB96" s="201"/>
      <c r="BC96" s="269">
        <f t="shared" ref="BC96" si="9">BA96</f>
        <v>18</v>
      </c>
      <c r="BD96" s="270"/>
      <c r="BE96" s="200">
        <f>'22.02'!BE96+BA96</f>
        <v>18</v>
      </c>
      <c r="BF96" s="201"/>
      <c r="BG96" s="200">
        <f>AT96-BE96</f>
        <v>47</v>
      </c>
      <c r="BH96" s="206"/>
      <c r="BI96" s="201"/>
      <c r="BJ96" s="254">
        <f>((LEFT(AP96,FIND(" ",AP96)-1)*BC96)/$S$279)</f>
        <v>3.891428571428571</v>
      </c>
      <c r="BK96" s="255"/>
      <c r="BL96" s="256"/>
      <c r="BM96" s="1"/>
      <c r="BN96" s="2"/>
    </row>
    <row r="97" spans="2:66" ht="15" customHeight="1">
      <c r="B97" s="212"/>
      <c r="C97" s="213"/>
      <c r="D97" s="213"/>
      <c r="E97" s="213"/>
      <c r="F97" s="213"/>
      <c r="G97" s="213"/>
      <c r="H97" s="213"/>
      <c r="I97" s="213"/>
      <c r="J97" s="213"/>
      <c r="K97" s="213"/>
      <c r="L97" s="214"/>
      <c r="M97" s="190"/>
      <c r="N97" s="242"/>
      <c r="O97" s="242"/>
      <c r="P97" s="191"/>
      <c r="Q97" s="190"/>
      <c r="R97" s="242"/>
      <c r="S97" s="242"/>
      <c r="T97" s="191"/>
      <c r="U97" s="190"/>
      <c r="V97" s="242"/>
      <c r="W97" s="242"/>
      <c r="X97" s="191"/>
      <c r="Y97" s="196"/>
      <c r="Z97" s="220"/>
      <c r="AA97" s="220"/>
      <c r="AB97" s="197"/>
      <c r="AC97" s="190"/>
      <c r="AD97" s="242"/>
      <c r="AE97" s="242"/>
      <c r="AF97" s="191"/>
      <c r="AG97" s="326"/>
      <c r="AH97" s="327"/>
      <c r="AI97" s="327"/>
      <c r="AJ97" s="327"/>
      <c r="AK97" s="327"/>
      <c r="AL97" s="327"/>
      <c r="AM97" s="327"/>
      <c r="AN97" s="327"/>
      <c r="AO97" s="328"/>
      <c r="AP97" s="271"/>
      <c r="AQ97" s="276"/>
      <c r="AR97" s="276"/>
      <c r="AS97" s="272"/>
      <c r="AT97" s="202"/>
      <c r="AU97" s="207"/>
      <c r="AV97" s="203"/>
      <c r="AW97" s="190"/>
      <c r="AX97" s="191"/>
      <c r="AY97" s="190"/>
      <c r="AZ97" s="191"/>
      <c r="BA97" s="202"/>
      <c r="BB97" s="203"/>
      <c r="BC97" s="271"/>
      <c r="BD97" s="272"/>
      <c r="BE97" s="202"/>
      <c r="BF97" s="203"/>
      <c r="BG97" s="202"/>
      <c r="BH97" s="207"/>
      <c r="BI97" s="203"/>
      <c r="BJ97" s="257"/>
      <c r="BK97" s="258"/>
      <c r="BL97" s="259"/>
      <c r="BM97" s="1"/>
      <c r="BN97" s="2"/>
    </row>
    <row r="98" spans="2:66" ht="15" customHeight="1" thickBot="1">
      <c r="B98" s="215"/>
      <c r="C98" s="216"/>
      <c r="D98" s="216"/>
      <c r="E98" s="216"/>
      <c r="F98" s="216"/>
      <c r="G98" s="216"/>
      <c r="H98" s="216"/>
      <c r="I98" s="216"/>
      <c r="J98" s="216"/>
      <c r="K98" s="216"/>
      <c r="L98" s="217"/>
      <c r="M98" s="192"/>
      <c r="N98" s="243"/>
      <c r="O98" s="243"/>
      <c r="P98" s="193"/>
      <c r="Q98" s="192"/>
      <c r="R98" s="243"/>
      <c r="S98" s="243"/>
      <c r="T98" s="193"/>
      <c r="U98" s="192"/>
      <c r="V98" s="243"/>
      <c r="W98" s="243"/>
      <c r="X98" s="193"/>
      <c r="Y98" s="198"/>
      <c r="Z98" s="221"/>
      <c r="AA98" s="221"/>
      <c r="AB98" s="199"/>
      <c r="AC98" s="192"/>
      <c r="AD98" s="243"/>
      <c r="AE98" s="243"/>
      <c r="AF98" s="193"/>
      <c r="AG98" s="329"/>
      <c r="AH98" s="330"/>
      <c r="AI98" s="330"/>
      <c r="AJ98" s="330"/>
      <c r="AK98" s="330"/>
      <c r="AL98" s="330"/>
      <c r="AM98" s="330"/>
      <c r="AN98" s="330"/>
      <c r="AO98" s="331"/>
      <c r="AP98" s="273"/>
      <c r="AQ98" s="277"/>
      <c r="AR98" s="277"/>
      <c r="AS98" s="274"/>
      <c r="AT98" s="204"/>
      <c r="AU98" s="208"/>
      <c r="AV98" s="205"/>
      <c r="AW98" s="192"/>
      <c r="AX98" s="193"/>
      <c r="AY98" s="192"/>
      <c r="AZ98" s="193"/>
      <c r="BA98" s="204"/>
      <c r="BB98" s="205"/>
      <c r="BC98" s="273"/>
      <c r="BD98" s="274"/>
      <c r="BE98" s="204"/>
      <c r="BF98" s="205"/>
      <c r="BG98" s="204"/>
      <c r="BH98" s="208"/>
      <c r="BI98" s="205"/>
      <c r="BJ98" s="260"/>
      <c r="BK98" s="261"/>
      <c r="BL98" s="262"/>
      <c r="BM98" s="1"/>
      <c r="BN98" s="2"/>
    </row>
    <row r="99" spans="2:66" ht="15" customHeight="1" thickTop="1">
      <c r="B99" s="209" t="s">
        <v>245</v>
      </c>
      <c r="C99" s="210"/>
      <c r="D99" s="210"/>
      <c r="E99" s="210"/>
      <c r="F99" s="210"/>
      <c r="G99" s="210"/>
      <c r="H99" s="210"/>
      <c r="I99" s="210"/>
      <c r="J99" s="210"/>
      <c r="K99" s="210"/>
      <c r="L99" s="211"/>
      <c r="M99" s="188">
        <v>15</v>
      </c>
      <c r="N99" s="241"/>
      <c r="O99" s="241"/>
      <c r="P99" s="189"/>
      <c r="Q99" s="188">
        <v>15</v>
      </c>
      <c r="R99" s="241"/>
      <c r="S99" s="241"/>
      <c r="T99" s="189"/>
      <c r="U99" s="188">
        <v>15</v>
      </c>
      <c r="V99" s="241"/>
      <c r="W99" s="241"/>
      <c r="X99" s="189"/>
      <c r="Y99" s="194">
        <v>10</v>
      </c>
      <c r="Z99" s="219"/>
      <c r="AA99" s="219"/>
      <c r="AB99" s="195"/>
      <c r="AC99" s="296" t="s">
        <v>478</v>
      </c>
      <c r="AD99" s="297"/>
      <c r="AE99" s="297"/>
      <c r="AF99" s="298"/>
      <c r="AG99" s="323" t="s">
        <v>60</v>
      </c>
      <c r="AH99" s="324"/>
      <c r="AI99" s="324"/>
      <c r="AJ99" s="324"/>
      <c r="AK99" s="324"/>
      <c r="AL99" s="324"/>
      <c r="AM99" s="324"/>
      <c r="AN99" s="324"/>
      <c r="AO99" s="325"/>
      <c r="AP99" s="269" t="s">
        <v>128</v>
      </c>
      <c r="AQ99" s="275"/>
      <c r="AR99" s="275"/>
      <c r="AS99" s="270"/>
      <c r="AT99" s="200">
        <f>'22.02'!AT99+AY99</f>
        <v>2</v>
      </c>
      <c r="AU99" s="206"/>
      <c r="AV99" s="201"/>
      <c r="AW99" s="188">
        <f>'22.02'!BG99</f>
        <v>2</v>
      </c>
      <c r="AX99" s="189"/>
      <c r="AY99" s="188"/>
      <c r="AZ99" s="189"/>
      <c r="BA99" s="200"/>
      <c r="BB99" s="201"/>
      <c r="BC99" s="269">
        <f t="shared" ref="BC99" si="10">BA99</f>
        <v>0</v>
      </c>
      <c r="BD99" s="270"/>
      <c r="BE99" s="200">
        <f>'22.02'!BE99+BA99</f>
        <v>0</v>
      </c>
      <c r="BF99" s="201"/>
      <c r="BG99" s="200">
        <f>AT99-BE99</f>
        <v>2</v>
      </c>
      <c r="BH99" s="206"/>
      <c r="BI99" s="201"/>
      <c r="BJ99" s="254">
        <f>((LEFT(AP99,FIND(" ",AP99)-1)*BC99)/$S$279)</f>
        <v>0</v>
      </c>
      <c r="BK99" s="255"/>
      <c r="BL99" s="256"/>
      <c r="BM99" s="1"/>
      <c r="BN99" s="2"/>
    </row>
    <row r="100" spans="2:66" ht="15" customHeight="1">
      <c r="B100" s="212"/>
      <c r="C100" s="213"/>
      <c r="D100" s="213"/>
      <c r="E100" s="213"/>
      <c r="F100" s="213"/>
      <c r="G100" s="213"/>
      <c r="H100" s="213"/>
      <c r="I100" s="213"/>
      <c r="J100" s="213"/>
      <c r="K100" s="213"/>
      <c r="L100" s="214"/>
      <c r="M100" s="190"/>
      <c r="N100" s="242"/>
      <c r="O100" s="242"/>
      <c r="P100" s="191"/>
      <c r="Q100" s="190"/>
      <c r="R100" s="242"/>
      <c r="S100" s="242"/>
      <c r="T100" s="191"/>
      <c r="U100" s="190"/>
      <c r="V100" s="242"/>
      <c r="W100" s="242"/>
      <c r="X100" s="191"/>
      <c r="Y100" s="196"/>
      <c r="Z100" s="220"/>
      <c r="AA100" s="220"/>
      <c r="AB100" s="197"/>
      <c r="AC100" s="299"/>
      <c r="AD100" s="300"/>
      <c r="AE100" s="300"/>
      <c r="AF100" s="301"/>
      <c r="AG100" s="326"/>
      <c r="AH100" s="327"/>
      <c r="AI100" s="327"/>
      <c r="AJ100" s="327"/>
      <c r="AK100" s="327"/>
      <c r="AL100" s="327"/>
      <c r="AM100" s="327"/>
      <c r="AN100" s="327"/>
      <c r="AO100" s="328"/>
      <c r="AP100" s="271"/>
      <c r="AQ100" s="276"/>
      <c r="AR100" s="276"/>
      <c r="AS100" s="272"/>
      <c r="AT100" s="202"/>
      <c r="AU100" s="207"/>
      <c r="AV100" s="203"/>
      <c r="AW100" s="190"/>
      <c r="AX100" s="191"/>
      <c r="AY100" s="190"/>
      <c r="AZ100" s="191"/>
      <c r="BA100" s="202"/>
      <c r="BB100" s="203"/>
      <c r="BC100" s="271"/>
      <c r="BD100" s="272"/>
      <c r="BE100" s="202"/>
      <c r="BF100" s="203"/>
      <c r="BG100" s="202"/>
      <c r="BH100" s="207"/>
      <c r="BI100" s="203"/>
      <c r="BJ100" s="257"/>
      <c r="BK100" s="258"/>
      <c r="BL100" s="259"/>
      <c r="BM100" s="1"/>
      <c r="BN100" s="2"/>
    </row>
    <row r="101" spans="2:66" ht="15" customHeight="1" thickBot="1">
      <c r="B101" s="215"/>
      <c r="C101" s="216"/>
      <c r="D101" s="216"/>
      <c r="E101" s="216"/>
      <c r="F101" s="216"/>
      <c r="G101" s="216"/>
      <c r="H101" s="216"/>
      <c r="I101" s="216"/>
      <c r="J101" s="216"/>
      <c r="K101" s="216"/>
      <c r="L101" s="217"/>
      <c r="M101" s="192"/>
      <c r="N101" s="243"/>
      <c r="O101" s="243"/>
      <c r="P101" s="193"/>
      <c r="Q101" s="192"/>
      <c r="R101" s="243"/>
      <c r="S101" s="243"/>
      <c r="T101" s="193"/>
      <c r="U101" s="192"/>
      <c r="V101" s="243"/>
      <c r="W101" s="243"/>
      <c r="X101" s="193"/>
      <c r="Y101" s="198"/>
      <c r="Z101" s="221"/>
      <c r="AA101" s="221"/>
      <c r="AB101" s="199"/>
      <c r="AC101" s="302"/>
      <c r="AD101" s="303"/>
      <c r="AE101" s="303"/>
      <c r="AF101" s="304"/>
      <c r="AG101" s="329"/>
      <c r="AH101" s="330"/>
      <c r="AI101" s="330"/>
      <c r="AJ101" s="330"/>
      <c r="AK101" s="330"/>
      <c r="AL101" s="330"/>
      <c r="AM101" s="330"/>
      <c r="AN101" s="330"/>
      <c r="AO101" s="331"/>
      <c r="AP101" s="273"/>
      <c r="AQ101" s="277"/>
      <c r="AR101" s="277"/>
      <c r="AS101" s="274"/>
      <c r="AT101" s="204"/>
      <c r="AU101" s="208"/>
      <c r="AV101" s="205"/>
      <c r="AW101" s="192"/>
      <c r="AX101" s="193"/>
      <c r="AY101" s="192"/>
      <c r="AZ101" s="193"/>
      <c r="BA101" s="204"/>
      <c r="BB101" s="205"/>
      <c r="BC101" s="273"/>
      <c r="BD101" s="274"/>
      <c r="BE101" s="204"/>
      <c r="BF101" s="205"/>
      <c r="BG101" s="204"/>
      <c r="BH101" s="208"/>
      <c r="BI101" s="205"/>
      <c r="BJ101" s="260"/>
      <c r="BK101" s="261"/>
      <c r="BL101" s="262"/>
      <c r="BM101" s="1"/>
      <c r="BN101" s="2"/>
    </row>
    <row r="102" spans="2:66" ht="15" customHeight="1" thickTop="1">
      <c r="B102" s="209" t="s">
        <v>244</v>
      </c>
      <c r="C102" s="210"/>
      <c r="D102" s="210"/>
      <c r="E102" s="210"/>
      <c r="F102" s="210"/>
      <c r="G102" s="210"/>
      <c r="H102" s="210"/>
      <c r="I102" s="210"/>
      <c r="J102" s="210"/>
      <c r="K102" s="210"/>
      <c r="L102" s="211"/>
      <c r="M102" s="188">
        <v>15</v>
      </c>
      <c r="N102" s="241"/>
      <c r="O102" s="241"/>
      <c r="P102" s="189"/>
      <c r="Q102" s="188">
        <v>15</v>
      </c>
      <c r="R102" s="241"/>
      <c r="S102" s="241"/>
      <c r="T102" s="189"/>
      <c r="U102" s="188">
        <v>15</v>
      </c>
      <c r="V102" s="241"/>
      <c r="W102" s="241"/>
      <c r="X102" s="189"/>
      <c r="Y102" s="194">
        <v>15</v>
      </c>
      <c r="Z102" s="219"/>
      <c r="AA102" s="219"/>
      <c r="AB102" s="195"/>
      <c r="AC102" s="296" t="s">
        <v>479</v>
      </c>
      <c r="AD102" s="297"/>
      <c r="AE102" s="297"/>
      <c r="AF102" s="298"/>
      <c r="AG102" s="323" t="s">
        <v>243</v>
      </c>
      <c r="AH102" s="324"/>
      <c r="AI102" s="324"/>
      <c r="AJ102" s="324"/>
      <c r="AK102" s="324"/>
      <c r="AL102" s="324"/>
      <c r="AM102" s="324"/>
      <c r="AN102" s="324"/>
      <c r="AO102" s="325"/>
      <c r="AP102" s="269" t="s">
        <v>52</v>
      </c>
      <c r="AQ102" s="275"/>
      <c r="AR102" s="275"/>
      <c r="AS102" s="270"/>
      <c r="AT102" s="200">
        <f>'22.02'!AT102+AY102</f>
        <v>24</v>
      </c>
      <c r="AU102" s="206"/>
      <c r="AV102" s="201"/>
      <c r="AW102" s="188">
        <f>'22.02'!BG102</f>
        <v>9</v>
      </c>
      <c r="AX102" s="189"/>
      <c r="AY102" s="188"/>
      <c r="AZ102" s="189"/>
      <c r="BA102" s="200"/>
      <c r="BB102" s="201"/>
      <c r="BC102" s="269">
        <f t="shared" ref="BC102" si="11">BA102</f>
        <v>0</v>
      </c>
      <c r="BD102" s="270"/>
      <c r="BE102" s="200">
        <f>'22.02'!BE102+BA102</f>
        <v>15</v>
      </c>
      <c r="BF102" s="201"/>
      <c r="BG102" s="200">
        <f>AT102-BE102</f>
        <v>9</v>
      </c>
      <c r="BH102" s="206"/>
      <c r="BI102" s="201"/>
      <c r="BJ102" s="254">
        <f>((LEFT(AP102,FIND(" ",AP102)-1)*BC102)/$S$279)</f>
        <v>0</v>
      </c>
      <c r="BK102" s="255"/>
      <c r="BL102" s="256"/>
      <c r="BM102" s="1"/>
      <c r="BN102" s="2"/>
    </row>
    <row r="103" spans="2:66" ht="15" customHeight="1">
      <c r="B103" s="212"/>
      <c r="C103" s="213"/>
      <c r="D103" s="213"/>
      <c r="E103" s="213"/>
      <c r="F103" s="213"/>
      <c r="G103" s="213"/>
      <c r="H103" s="213"/>
      <c r="I103" s="213"/>
      <c r="J103" s="213"/>
      <c r="K103" s="213"/>
      <c r="L103" s="214"/>
      <c r="M103" s="190"/>
      <c r="N103" s="242"/>
      <c r="O103" s="242"/>
      <c r="P103" s="191"/>
      <c r="Q103" s="190"/>
      <c r="R103" s="242"/>
      <c r="S103" s="242"/>
      <c r="T103" s="191"/>
      <c r="U103" s="190"/>
      <c r="V103" s="242"/>
      <c r="W103" s="242"/>
      <c r="X103" s="191"/>
      <c r="Y103" s="196"/>
      <c r="Z103" s="220"/>
      <c r="AA103" s="220"/>
      <c r="AB103" s="197"/>
      <c r="AC103" s="299"/>
      <c r="AD103" s="300"/>
      <c r="AE103" s="300"/>
      <c r="AF103" s="301"/>
      <c r="AG103" s="326"/>
      <c r="AH103" s="327"/>
      <c r="AI103" s="327"/>
      <c r="AJ103" s="327"/>
      <c r="AK103" s="327"/>
      <c r="AL103" s="327"/>
      <c r="AM103" s="327"/>
      <c r="AN103" s="327"/>
      <c r="AO103" s="328"/>
      <c r="AP103" s="271"/>
      <c r="AQ103" s="276"/>
      <c r="AR103" s="276"/>
      <c r="AS103" s="272"/>
      <c r="AT103" s="202"/>
      <c r="AU103" s="207"/>
      <c r="AV103" s="203"/>
      <c r="AW103" s="190"/>
      <c r="AX103" s="191"/>
      <c r="AY103" s="190"/>
      <c r="AZ103" s="191"/>
      <c r="BA103" s="202"/>
      <c r="BB103" s="203"/>
      <c r="BC103" s="271"/>
      <c r="BD103" s="272"/>
      <c r="BE103" s="202"/>
      <c r="BF103" s="203"/>
      <c r="BG103" s="202"/>
      <c r="BH103" s="207"/>
      <c r="BI103" s="203"/>
      <c r="BJ103" s="257"/>
      <c r="BK103" s="258"/>
      <c r="BL103" s="259"/>
      <c r="BM103" s="1"/>
      <c r="BN103" s="2"/>
    </row>
    <row r="104" spans="2:66" ht="15" customHeight="1" thickBot="1">
      <c r="B104" s="215"/>
      <c r="C104" s="216"/>
      <c r="D104" s="216"/>
      <c r="E104" s="216"/>
      <c r="F104" s="216"/>
      <c r="G104" s="216"/>
      <c r="H104" s="216"/>
      <c r="I104" s="216"/>
      <c r="J104" s="216"/>
      <c r="K104" s="216"/>
      <c r="L104" s="217"/>
      <c r="M104" s="192"/>
      <c r="N104" s="243"/>
      <c r="O104" s="243"/>
      <c r="P104" s="193"/>
      <c r="Q104" s="192"/>
      <c r="R104" s="243"/>
      <c r="S104" s="243"/>
      <c r="T104" s="193"/>
      <c r="U104" s="192"/>
      <c r="V104" s="243"/>
      <c r="W104" s="243"/>
      <c r="X104" s="193"/>
      <c r="Y104" s="198"/>
      <c r="Z104" s="221"/>
      <c r="AA104" s="221"/>
      <c r="AB104" s="199"/>
      <c r="AC104" s="302"/>
      <c r="AD104" s="303"/>
      <c r="AE104" s="303"/>
      <c r="AF104" s="304"/>
      <c r="AG104" s="329"/>
      <c r="AH104" s="330"/>
      <c r="AI104" s="330"/>
      <c r="AJ104" s="330"/>
      <c r="AK104" s="330"/>
      <c r="AL104" s="330"/>
      <c r="AM104" s="330"/>
      <c r="AN104" s="330"/>
      <c r="AO104" s="331"/>
      <c r="AP104" s="273"/>
      <c r="AQ104" s="277"/>
      <c r="AR104" s="277"/>
      <c r="AS104" s="274"/>
      <c r="AT104" s="204"/>
      <c r="AU104" s="208"/>
      <c r="AV104" s="205"/>
      <c r="AW104" s="192"/>
      <c r="AX104" s="193"/>
      <c r="AY104" s="192"/>
      <c r="AZ104" s="193"/>
      <c r="BA104" s="204"/>
      <c r="BB104" s="205"/>
      <c r="BC104" s="273"/>
      <c r="BD104" s="274"/>
      <c r="BE104" s="204"/>
      <c r="BF104" s="205"/>
      <c r="BG104" s="204"/>
      <c r="BH104" s="208"/>
      <c r="BI104" s="205"/>
      <c r="BJ104" s="260"/>
      <c r="BK104" s="261"/>
      <c r="BL104" s="262"/>
      <c r="BM104" s="1"/>
      <c r="BN104" s="2"/>
    </row>
    <row r="105" spans="2:66" ht="15" customHeight="1" thickTop="1">
      <c r="B105" s="209" t="s">
        <v>242</v>
      </c>
      <c r="C105" s="210"/>
      <c r="D105" s="210"/>
      <c r="E105" s="210"/>
      <c r="F105" s="210"/>
      <c r="G105" s="210"/>
      <c r="H105" s="210"/>
      <c r="I105" s="210"/>
      <c r="J105" s="210"/>
      <c r="K105" s="210"/>
      <c r="L105" s="211"/>
      <c r="M105" s="188" t="s">
        <v>442</v>
      </c>
      <c r="N105" s="241"/>
      <c r="O105" s="241"/>
      <c r="P105" s="189"/>
      <c r="Q105" s="188" t="s">
        <v>442</v>
      </c>
      <c r="R105" s="241"/>
      <c r="S105" s="241"/>
      <c r="T105" s="189"/>
      <c r="U105" s="188" t="s">
        <v>442</v>
      </c>
      <c r="V105" s="241"/>
      <c r="W105" s="241"/>
      <c r="X105" s="189"/>
      <c r="Y105" s="194" t="s">
        <v>490</v>
      </c>
      <c r="Z105" s="219"/>
      <c r="AA105" s="219"/>
      <c r="AB105" s="195"/>
      <c r="AC105" s="296" t="s">
        <v>480</v>
      </c>
      <c r="AD105" s="297"/>
      <c r="AE105" s="297"/>
      <c r="AF105" s="298"/>
      <c r="AG105" s="323" t="s">
        <v>241</v>
      </c>
      <c r="AH105" s="324"/>
      <c r="AI105" s="324"/>
      <c r="AJ105" s="324"/>
      <c r="AK105" s="324"/>
      <c r="AL105" s="324"/>
      <c r="AM105" s="324"/>
      <c r="AN105" s="324"/>
      <c r="AO105" s="325"/>
      <c r="AP105" s="269" t="s">
        <v>61</v>
      </c>
      <c r="AQ105" s="275"/>
      <c r="AR105" s="275"/>
      <c r="AS105" s="270"/>
      <c r="AT105" s="200">
        <f>'22.02'!AT105+AY105</f>
        <v>1</v>
      </c>
      <c r="AU105" s="206"/>
      <c r="AV105" s="201"/>
      <c r="AW105" s="188">
        <f>'22.02'!BG105</f>
        <v>1</v>
      </c>
      <c r="AX105" s="189"/>
      <c r="AY105" s="188"/>
      <c r="AZ105" s="189"/>
      <c r="BA105" s="200"/>
      <c r="BB105" s="201"/>
      <c r="BC105" s="269">
        <f t="shared" ref="BC105" si="12">BA105</f>
        <v>0</v>
      </c>
      <c r="BD105" s="270"/>
      <c r="BE105" s="200">
        <f>'22.02'!BE105+BA105</f>
        <v>0</v>
      </c>
      <c r="BF105" s="201"/>
      <c r="BG105" s="200">
        <f>AT105-BE105</f>
        <v>1</v>
      </c>
      <c r="BH105" s="206"/>
      <c r="BI105" s="201"/>
      <c r="BJ105" s="254">
        <f>((LEFT(AP105,FIND(" ",AP105)-1)*BC105)/$S$279)</f>
        <v>0</v>
      </c>
      <c r="BK105" s="255"/>
      <c r="BL105" s="256"/>
      <c r="BM105" s="1"/>
      <c r="BN105" s="2"/>
    </row>
    <row r="106" spans="2:66" ht="15" customHeight="1">
      <c r="B106" s="212"/>
      <c r="C106" s="213"/>
      <c r="D106" s="213"/>
      <c r="E106" s="213"/>
      <c r="F106" s="213"/>
      <c r="G106" s="213"/>
      <c r="H106" s="213"/>
      <c r="I106" s="213"/>
      <c r="J106" s="213"/>
      <c r="K106" s="213"/>
      <c r="L106" s="214"/>
      <c r="M106" s="190"/>
      <c r="N106" s="242"/>
      <c r="O106" s="242"/>
      <c r="P106" s="191"/>
      <c r="Q106" s="190"/>
      <c r="R106" s="242"/>
      <c r="S106" s="242"/>
      <c r="T106" s="191"/>
      <c r="U106" s="190"/>
      <c r="V106" s="242"/>
      <c r="W106" s="242"/>
      <c r="X106" s="191"/>
      <c r="Y106" s="196"/>
      <c r="Z106" s="220"/>
      <c r="AA106" s="220"/>
      <c r="AB106" s="197"/>
      <c r="AC106" s="299"/>
      <c r="AD106" s="300"/>
      <c r="AE106" s="300"/>
      <c r="AF106" s="301"/>
      <c r="AG106" s="326"/>
      <c r="AH106" s="327"/>
      <c r="AI106" s="327"/>
      <c r="AJ106" s="327"/>
      <c r="AK106" s="327"/>
      <c r="AL106" s="327"/>
      <c r="AM106" s="327"/>
      <c r="AN106" s="327"/>
      <c r="AO106" s="328"/>
      <c r="AP106" s="271"/>
      <c r="AQ106" s="276"/>
      <c r="AR106" s="276"/>
      <c r="AS106" s="272"/>
      <c r="AT106" s="202"/>
      <c r="AU106" s="207"/>
      <c r="AV106" s="203"/>
      <c r="AW106" s="190"/>
      <c r="AX106" s="191"/>
      <c r="AY106" s="190"/>
      <c r="AZ106" s="191"/>
      <c r="BA106" s="202"/>
      <c r="BB106" s="203"/>
      <c r="BC106" s="271"/>
      <c r="BD106" s="272"/>
      <c r="BE106" s="202"/>
      <c r="BF106" s="203"/>
      <c r="BG106" s="202"/>
      <c r="BH106" s="207"/>
      <c r="BI106" s="203"/>
      <c r="BJ106" s="257"/>
      <c r="BK106" s="258"/>
      <c r="BL106" s="259"/>
      <c r="BM106" s="1"/>
      <c r="BN106" s="2"/>
    </row>
    <row r="107" spans="2:66" ht="15" customHeight="1" thickBot="1">
      <c r="B107" s="215"/>
      <c r="C107" s="216"/>
      <c r="D107" s="216"/>
      <c r="E107" s="216"/>
      <c r="F107" s="216"/>
      <c r="G107" s="216"/>
      <c r="H107" s="216"/>
      <c r="I107" s="216"/>
      <c r="J107" s="216"/>
      <c r="K107" s="216"/>
      <c r="L107" s="217"/>
      <c r="M107" s="192"/>
      <c r="N107" s="243"/>
      <c r="O107" s="243"/>
      <c r="P107" s="193"/>
      <c r="Q107" s="192"/>
      <c r="R107" s="243"/>
      <c r="S107" s="243"/>
      <c r="T107" s="193"/>
      <c r="U107" s="192"/>
      <c r="V107" s="243"/>
      <c r="W107" s="243"/>
      <c r="X107" s="193"/>
      <c r="Y107" s="198"/>
      <c r="Z107" s="221"/>
      <c r="AA107" s="221"/>
      <c r="AB107" s="199"/>
      <c r="AC107" s="302"/>
      <c r="AD107" s="303"/>
      <c r="AE107" s="303"/>
      <c r="AF107" s="304"/>
      <c r="AG107" s="329"/>
      <c r="AH107" s="330"/>
      <c r="AI107" s="330"/>
      <c r="AJ107" s="330"/>
      <c r="AK107" s="330"/>
      <c r="AL107" s="330"/>
      <c r="AM107" s="330"/>
      <c r="AN107" s="330"/>
      <c r="AO107" s="331"/>
      <c r="AP107" s="273"/>
      <c r="AQ107" s="277"/>
      <c r="AR107" s="277"/>
      <c r="AS107" s="274"/>
      <c r="AT107" s="204"/>
      <c r="AU107" s="208"/>
      <c r="AV107" s="205"/>
      <c r="AW107" s="192"/>
      <c r="AX107" s="193"/>
      <c r="AY107" s="192"/>
      <c r="AZ107" s="193"/>
      <c r="BA107" s="204"/>
      <c r="BB107" s="205"/>
      <c r="BC107" s="273"/>
      <c r="BD107" s="274"/>
      <c r="BE107" s="204"/>
      <c r="BF107" s="205"/>
      <c r="BG107" s="204"/>
      <c r="BH107" s="208"/>
      <c r="BI107" s="205"/>
      <c r="BJ107" s="260"/>
      <c r="BK107" s="261"/>
      <c r="BL107" s="262"/>
      <c r="BM107" s="1"/>
      <c r="BN107" s="2"/>
    </row>
    <row r="108" spans="2:66" ht="15" customHeight="1" thickTop="1">
      <c r="B108" s="209" t="s">
        <v>240</v>
      </c>
      <c r="C108" s="210"/>
      <c r="D108" s="210"/>
      <c r="E108" s="210"/>
      <c r="F108" s="210"/>
      <c r="G108" s="210"/>
      <c r="H108" s="210"/>
      <c r="I108" s="210"/>
      <c r="J108" s="210"/>
      <c r="K108" s="210"/>
      <c r="L108" s="211"/>
      <c r="M108" s="188">
        <v>8</v>
      </c>
      <c r="N108" s="241"/>
      <c r="O108" s="241"/>
      <c r="P108" s="189"/>
      <c r="Q108" s="188">
        <v>8</v>
      </c>
      <c r="R108" s="241"/>
      <c r="S108" s="241"/>
      <c r="T108" s="189"/>
      <c r="U108" s="188">
        <v>8</v>
      </c>
      <c r="V108" s="241"/>
      <c r="W108" s="241"/>
      <c r="X108" s="189"/>
      <c r="Y108" s="194">
        <v>5.8</v>
      </c>
      <c r="Z108" s="219"/>
      <c r="AA108" s="219"/>
      <c r="AB108" s="195"/>
      <c r="AC108" s="305" t="s">
        <v>481</v>
      </c>
      <c r="AD108" s="306"/>
      <c r="AE108" s="306"/>
      <c r="AF108" s="307"/>
      <c r="AG108" s="323" t="s">
        <v>239</v>
      </c>
      <c r="AH108" s="324"/>
      <c r="AI108" s="324"/>
      <c r="AJ108" s="324"/>
      <c r="AK108" s="324"/>
      <c r="AL108" s="324"/>
      <c r="AM108" s="324"/>
      <c r="AN108" s="324"/>
      <c r="AO108" s="325"/>
      <c r="AP108" s="269" t="s">
        <v>143</v>
      </c>
      <c r="AQ108" s="275"/>
      <c r="AR108" s="275"/>
      <c r="AS108" s="270"/>
      <c r="AT108" s="200">
        <f>'22.02'!AT108+AY108</f>
        <v>3</v>
      </c>
      <c r="AU108" s="206"/>
      <c r="AV108" s="201"/>
      <c r="AW108" s="188">
        <f>'22.02'!BG108</f>
        <v>0</v>
      </c>
      <c r="AX108" s="189"/>
      <c r="AY108" s="188"/>
      <c r="AZ108" s="189"/>
      <c r="BA108" s="200"/>
      <c r="BB108" s="201"/>
      <c r="BC108" s="269">
        <f t="shared" ref="BC108" si="13">BA108</f>
        <v>0</v>
      </c>
      <c r="BD108" s="270"/>
      <c r="BE108" s="200">
        <f>'22.02'!BE108+BA108</f>
        <v>3</v>
      </c>
      <c r="BF108" s="201"/>
      <c r="BG108" s="200">
        <f>AT108-BE108</f>
        <v>0</v>
      </c>
      <c r="BH108" s="206"/>
      <c r="BI108" s="201"/>
      <c r="BJ108" s="254">
        <f>((LEFT(AP108,FIND(" ",AP108)-1)*BC108)/$S$279)</f>
        <v>0</v>
      </c>
      <c r="BK108" s="255"/>
      <c r="BL108" s="256"/>
      <c r="BM108" s="1"/>
      <c r="BN108" s="2"/>
    </row>
    <row r="109" spans="2:66" ht="15" customHeight="1">
      <c r="B109" s="212"/>
      <c r="C109" s="213"/>
      <c r="D109" s="213"/>
      <c r="E109" s="213"/>
      <c r="F109" s="213"/>
      <c r="G109" s="213"/>
      <c r="H109" s="213"/>
      <c r="I109" s="213"/>
      <c r="J109" s="213"/>
      <c r="K109" s="213"/>
      <c r="L109" s="214"/>
      <c r="M109" s="190"/>
      <c r="N109" s="242"/>
      <c r="O109" s="242"/>
      <c r="P109" s="191"/>
      <c r="Q109" s="190"/>
      <c r="R109" s="242"/>
      <c r="S109" s="242"/>
      <c r="T109" s="191"/>
      <c r="U109" s="190"/>
      <c r="V109" s="242"/>
      <c r="W109" s="242"/>
      <c r="X109" s="191"/>
      <c r="Y109" s="196"/>
      <c r="Z109" s="220"/>
      <c r="AA109" s="220"/>
      <c r="AB109" s="197"/>
      <c r="AC109" s="308"/>
      <c r="AD109" s="309"/>
      <c r="AE109" s="309"/>
      <c r="AF109" s="310"/>
      <c r="AG109" s="326"/>
      <c r="AH109" s="327"/>
      <c r="AI109" s="327"/>
      <c r="AJ109" s="327"/>
      <c r="AK109" s="327"/>
      <c r="AL109" s="327"/>
      <c r="AM109" s="327"/>
      <c r="AN109" s="327"/>
      <c r="AO109" s="328"/>
      <c r="AP109" s="271"/>
      <c r="AQ109" s="276"/>
      <c r="AR109" s="276"/>
      <c r="AS109" s="272"/>
      <c r="AT109" s="202"/>
      <c r="AU109" s="207"/>
      <c r="AV109" s="203"/>
      <c r="AW109" s="190"/>
      <c r="AX109" s="191"/>
      <c r="AY109" s="190"/>
      <c r="AZ109" s="191"/>
      <c r="BA109" s="202"/>
      <c r="BB109" s="203"/>
      <c r="BC109" s="271"/>
      <c r="BD109" s="272"/>
      <c r="BE109" s="202"/>
      <c r="BF109" s="203"/>
      <c r="BG109" s="202"/>
      <c r="BH109" s="207"/>
      <c r="BI109" s="203"/>
      <c r="BJ109" s="257"/>
      <c r="BK109" s="258"/>
      <c r="BL109" s="259"/>
      <c r="BM109" s="1"/>
      <c r="BN109" s="2"/>
    </row>
    <row r="110" spans="2:66" ht="15" customHeight="1" thickBot="1">
      <c r="B110" s="215"/>
      <c r="C110" s="216"/>
      <c r="D110" s="216"/>
      <c r="E110" s="216"/>
      <c r="F110" s="216"/>
      <c r="G110" s="216"/>
      <c r="H110" s="216"/>
      <c r="I110" s="216"/>
      <c r="J110" s="216"/>
      <c r="K110" s="216"/>
      <c r="L110" s="217"/>
      <c r="M110" s="192"/>
      <c r="N110" s="243"/>
      <c r="O110" s="243"/>
      <c r="P110" s="193"/>
      <c r="Q110" s="192"/>
      <c r="R110" s="243"/>
      <c r="S110" s="243"/>
      <c r="T110" s="193"/>
      <c r="U110" s="192"/>
      <c r="V110" s="243"/>
      <c r="W110" s="243"/>
      <c r="X110" s="193"/>
      <c r="Y110" s="198"/>
      <c r="Z110" s="221"/>
      <c r="AA110" s="221"/>
      <c r="AB110" s="199"/>
      <c r="AC110" s="311"/>
      <c r="AD110" s="312"/>
      <c r="AE110" s="312"/>
      <c r="AF110" s="313"/>
      <c r="AG110" s="329"/>
      <c r="AH110" s="330"/>
      <c r="AI110" s="330"/>
      <c r="AJ110" s="330"/>
      <c r="AK110" s="330"/>
      <c r="AL110" s="330"/>
      <c r="AM110" s="330"/>
      <c r="AN110" s="330"/>
      <c r="AO110" s="331"/>
      <c r="AP110" s="273"/>
      <c r="AQ110" s="277"/>
      <c r="AR110" s="277"/>
      <c r="AS110" s="274"/>
      <c r="AT110" s="204"/>
      <c r="AU110" s="208"/>
      <c r="AV110" s="205"/>
      <c r="AW110" s="192"/>
      <c r="AX110" s="193"/>
      <c r="AY110" s="192"/>
      <c r="AZ110" s="193"/>
      <c r="BA110" s="204"/>
      <c r="BB110" s="205"/>
      <c r="BC110" s="273"/>
      <c r="BD110" s="274"/>
      <c r="BE110" s="204"/>
      <c r="BF110" s="205"/>
      <c r="BG110" s="204"/>
      <c r="BH110" s="208"/>
      <c r="BI110" s="205"/>
      <c r="BJ110" s="260"/>
      <c r="BK110" s="261"/>
      <c r="BL110" s="262"/>
      <c r="BM110" s="1"/>
      <c r="BN110" s="2"/>
    </row>
    <row r="111" spans="2:66" ht="15" customHeight="1" thickTop="1">
      <c r="B111" s="209" t="s">
        <v>238</v>
      </c>
      <c r="C111" s="210"/>
      <c r="D111" s="210"/>
      <c r="E111" s="210"/>
      <c r="F111" s="210"/>
      <c r="G111" s="210"/>
      <c r="H111" s="210"/>
      <c r="I111" s="210"/>
      <c r="J111" s="210"/>
      <c r="K111" s="210"/>
      <c r="L111" s="211"/>
      <c r="M111" s="188">
        <v>0.9</v>
      </c>
      <c r="N111" s="241"/>
      <c r="O111" s="241"/>
      <c r="P111" s="189"/>
      <c r="Q111" s="188">
        <v>0.9</v>
      </c>
      <c r="R111" s="241"/>
      <c r="S111" s="241"/>
      <c r="T111" s="189"/>
      <c r="U111" s="188">
        <v>0.9</v>
      </c>
      <c r="V111" s="241"/>
      <c r="W111" s="241"/>
      <c r="X111" s="189"/>
      <c r="Y111" s="194">
        <v>0.3</v>
      </c>
      <c r="Z111" s="219"/>
      <c r="AA111" s="219"/>
      <c r="AB111" s="195"/>
      <c r="AC111" s="305" t="s">
        <v>482</v>
      </c>
      <c r="AD111" s="306"/>
      <c r="AE111" s="306"/>
      <c r="AF111" s="307"/>
      <c r="AG111" s="323" t="s">
        <v>208</v>
      </c>
      <c r="AH111" s="324"/>
      <c r="AI111" s="324"/>
      <c r="AJ111" s="324"/>
      <c r="AK111" s="324"/>
      <c r="AL111" s="324"/>
      <c r="AM111" s="324"/>
      <c r="AN111" s="324"/>
      <c r="AO111" s="325"/>
      <c r="AP111" s="269" t="s">
        <v>237</v>
      </c>
      <c r="AQ111" s="275"/>
      <c r="AR111" s="275"/>
      <c r="AS111" s="270"/>
      <c r="AT111" s="200">
        <f>'22.02'!AT111+AY111</f>
        <v>4</v>
      </c>
      <c r="AU111" s="206"/>
      <c r="AV111" s="201"/>
      <c r="AW111" s="188">
        <f>'22.02'!BG111</f>
        <v>4</v>
      </c>
      <c r="AX111" s="189"/>
      <c r="AY111" s="188"/>
      <c r="AZ111" s="189"/>
      <c r="BA111" s="200"/>
      <c r="BB111" s="201"/>
      <c r="BC111" s="269">
        <f t="shared" ref="BC111" si="14">BA111</f>
        <v>0</v>
      </c>
      <c r="BD111" s="270"/>
      <c r="BE111" s="200">
        <f>'22.02'!BE111+BA111</f>
        <v>0</v>
      </c>
      <c r="BF111" s="201"/>
      <c r="BG111" s="200">
        <f>AT111-BE111</f>
        <v>4</v>
      </c>
      <c r="BH111" s="206"/>
      <c r="BI111" s="201"/>
      <c r="BJ111" s="254">
        <f>((LEFT(AP111,FIND(" ",AP111)-1)*BC111)/$S$279)</f>
        <v>0</v>
      </c>
      <c r="BK111" s="255"/>
      <c r="BL111" s="256"/>
      <c r="BM111" s="1"/>
      <c r="BN111" s="2"/>
    </row>
    <row r="112" spans="2:66" ht="15" customHeight="1">
      <c r="B112" s="212"/>
      <c r="C112" s="213"/>
      <c r="D112" s="213"/>
      <c r="E112" s="213"/>
      <c r="F112" s="213"/>
      <c r="G112" s="213"/>
      <c r="H112" s="213"/>
      <c r="I112" s="213"/>
      <c r="J112" s="213"/>
      <c r="K112" s="213"/>
      <c r="L112" s="214"/>
      <c r="M112" s="190"/>
      <c r="N112" s="242"/>
      <c r="O112" s="242"/>
      <c r="P112" s="191"/>
      <c r="Q112" s="190"/>
      <c r="R112" s="242"/>
      <c r="S112" s="242"/>
      <c r="T112" s="191"/>
      <c r="U112" s="190"/>
      <c r="V112" s="242"/>
      <c r="W112" s="242"/>
      <c r="X112" s="191"/>
      <c r="Y112" s="196"/>
      <c r="Z112" s="220"/>
      <c r="AA112" s="220"/>
      <c r="AB112" s="197"/>
      <c r="AC112" s="308"/>
      <c r="AD112" s="309"/>
      <c r="AE112" s="309"/>
      <c r="AF112" s="310"/>
      <c r="AG112" s="326"/>
      <c r="AH112" s="327"/>
      <c r="AI112" s="327"/>
      <c r="AJ112" s="327"/>
      <c r="AK112" s="327"/>
      <c r="AL112" s="327"/>
      <c r="AM112" s="327"/>
      <c r="AN112" s="327"/>
      <c r="AO112" s="328"/>
      <c r="AP112" s="271"/>
      <c r="AQ112" s="276"/>
      <c r="AR112" s="276"/>
      <c r="AS112" s="272"/>
      <c r="AT112" s="202"/>
      <c r="AU112" s="207"/>
      <c r="AV112" s="203"/>
      <c r="AW112" s="190"/>
      <c r="AX112" s="191"/>
      <c r="AY112" s="190"/>
      <c r="AZ112" s="191"/>
      <c r="BA112" s="202"/>
      <c r="BB112" s="203"/>
      <c r="BC112" s="271"/>
      <c r="BD112" s="272"/>
      <c r="BE112" s="202"/>
      <c r="BF112" s="203"/>
      <c r="BG112" s="202"/>
      <c r="BH112" s="207"/>
      <c r="BI112" s="203"/>
      <c r="BJ112" s="257"/>
      <c r="BK112" s="258"/>
      <c r="BL112" s="259"/>
      <c r="BM112" s="1"/>
      <c r="BN112" s="2"/>
    </row>
    <row r="113" spans="2:66" ht="15" customHeight="1" thickBot="1">
      <c r="B113" s="215"/>
      <c r="C113" s="216"/>
      <c r="D113" s="216"/>
      <c r="E113" s="216"/>
      <c r="F113" s="216"/>
      <c r="G113" s="216"/>
      <c r="H113" s="216"/>
      <c r="I113" s="216"/>
      <c r="J113" s="216"/>
      <c r="K113" s="216"/>
      <c r="L113" s="217"/>
      <c r="M113" s="192"/>
      <c r="N113" s="243"/>
      <c r="O113" s="243"/>
      <c r="P113" s="193"/>
      <c r="Q113" s="192"/>
      <c r="R113" s="243"/>
      <c r="S113" s="243"/>
      <c r="T113" s="193"/>
      <c r="U113" s="192"/>
      <c r="V113" s="243"/>
      <c r="W113" s="243"/>
      <c r="X113" s="193"/>
      <c r="Y113" s="198"/>
      <c r="Z113" s="221"/>
      <c r="AA113" s="221"/>
      <c r="AB113" s="199"/>
      <c r="AC113" s="311"/>
      <c r="AD113" s="312"/>
      <c r="AE113" s="312"/>
      <c r="AF113" s="313"/>
      <c r="AG113" s="329"/>
      <c r="AH113" s="330"/>
      <c r="AI113" s="330"/>
      <c r="AJ113" s="330"/>
      <c r="AK113" s="330"/>
      <c r="AL113" s="330"/>
      <c r="AM113" s="330"/>
      <c r="AN113" s="330"/>
      <c r="AO113" s="331"/>
      <c r="AP113" s="273"/>
      <c r="AQ113" s="277"/>
      <c r="AR113" s="277"/>
      <c r="AS113" s="274"/>
      <c r="AT113" s="204"/>
      <c r="AU113" s="208"/>
      <c r="AV113" s="205"/>
      <c r="AW113" s="192"/>
      <c r="AX113" s="193"/>
      <c r="AY113" s="192"/>
      <c r="AZ113" s="193"/>
      <c r="BA113" s="204"/>
      <c r="BB113" s="205"/>
      <c r="BC113" s="273"/>
      <c r="BD113" s="274"/>
      <c r="BE113" s="204"/>
      <c r="BF113" s="205"/>
      <c r="BG113" s="204"/>
      <c r="BH113" s="208"/>
      <c r="BI113" s="205"/>
      <c r="BJ113" s="260"/>
      <c r="BK113" s="261"/>
      <c r="BL113" s="262"/>
      <c r="BM113" s="1"/>
      <c r="BN113" s="2"/>
    </row>
    <row r="114" spans="2:66" ht="15" customHeight="1" thickTop="1" thickBot="1">
      <c r="B114" s="209" t="s">
        <v>236</v>
      </c>
      <c r="C114" s="210"/>
      <c r="D114" s="210"/>
      <c r="E114" s="210"/>
      <c r="F114" s="210"/>
      <c r="G114" s="210"/>
      <c r="H114" s="210"/>
      <c r="I114" s="210"/>
      <c r="J114" s="210"/>
      <c r="K114" s="210"/>
      <c r="L114" s="211"/>
      <c r="M114" s="188">
        <v>12</v>
      </c>
      <c r="N114" s="241"/>
      <c r="O114" s="241"/>
      <c r="P114" s="189"/>
      <c r="Q114" s="188">
        <v>12</v>
      </c>
      <c r="R114" s="241"/>
      <c r="S114" s="241"/>
      <c r="T114" s="189"/>
      <c r="U114" s="188">
        <v>12</v>
      </c>
      <c r="V114" s="241"/>
      <c r="W114" s="241"/>
      <c r="X114" s="189"/>
      <c r="Y114" s="194">
        <v>5</v>
      </c>
      <c r="Z114" s="219"/>
      <c r="AA114" s="219"/>
      <c r="AB114" s="195"/>
      <c r="AC114" s="305" t="s">
        <v>483</v>
      </c>
      <c r="AD114" s="306"/>
      <c r="AE114" s="306"/>
      <c r="AF114" s="307"/>
      <c r="AG114" s="323" t="s">
        <v>235</v>
      </c>
      <c r="AH114" s="324"/>
      <c r="AI114" s="324"/>
      <c r="AJ114" s="324"/>
      <c r="AK114" s="324"/>
      <c r="AL114" s="324"/>
      <c r="AM114" s="324"/>
      <c r="AN114" s="324"/>
      <c r="AO114" s="325"/>
      <c r="AP114" s="186" t="s">
        <v>165</v>
      </c>
      <c r="AQ114" s="186"/>
      <c r="AR114" s="186"/>
      <c r="AS114" s="186"/>
      <c r="AT114" s="200">
        <f>'22.02'!AT114+AY114</f>
        <v>40</v>
      </c>
      <c r="AU114" s="206"/>
      <c r="AV114" s="201"/>
      <c r="AW114" s="188">
        <f>'22.02'!BG114</f>
        <v>40</v>
      </c>
      <c r="AX114" s="189"/>
      <c r="AY114" s="188"/>
      <c r="AZ114" s="189"/>
      <c r="BA114" s="200"/>
      <c r="BB114" s="201"/>
      <c r="BC114" s="269">
        <f t="shared" ref="BC114" si="15">BA114</f>
        <v>0</v>
      </c>
      <c r="BD114" s="270"/>
      <c r="BE114" s="200">
        <f>'22.02'!BE114+BA114</f>
        <v>0</v>
      </c>
      <c r="BF114" s="201"/>
      <c r="BG114" s="200">
        <f>AT114-BE114</f>
        <v>40</v>
      </c>
      <c r="BH114" s="206"/>
      <c r="BI114" s="201"/>
      <c r="BJ114" s="254">
        <f>((LEFT(AP114,FIND(" ",AP114)-1)*BC114)/$S$279)</f>
        <v>0</v>
      </c>
      <c r="BK114" s="255"/>
      <c r="BL114" s="256"/>
      <c r="BM114" s="1"/>
      <c r="BN114" s="2"/>
    </row>
    <row r="115" spans="2:66" ht="15" customHeight="1" thickTop="1" thickBot="1">
      <c r="B115" s="212"/>
      <c r="C115" s="213"/>
      <c r="D115" s="213"/>
      <c r="E115" s="213"/>
      <c r="F115" s="213"/>
      <c r="G115" s="213"/>
      <c r="H115" s="213"/>
      <c r="I115" s="213"/>
      <c r="J115" s="213"/>
      <c r="K115" s="213"/>
      <c r="L115" s="214"/>
      <c r="M115" s="190"/>
      <c r="N115" s="242"/>
      <c r="O115" s="242"/>
      <c r="P115" s="191"/>
      <c r="Q115" s="190"/>
      <c r="R115" s="242"/>
      <c r="S115" s="242"/>
      <c r="T115" s="191"/>
      <c r="U115" s="190"/>
      <c r="V115" s="242"/>
      <c r="W115" s="242"/>
      <c r="X115" s="191"/>
      <c r="Y115" s="196"/>
      <c r="Z115" s="220"/>
      <c r="AA115" s="220"/>
      <c r="AB115" s="197"/>
      <c r="AC115" s="308"/>
      <c r="AD115" s="309"/>
      <c r="AE115" s="309"/>
      <c r="AF115" s="310"/>
      <c r="AG115" s="326"/>
      <c r="AH115" s="327"/>
      <c r="AI115" s="327"/>
      <c r="AJ115" s="327"/>
      <c r="AK115" s="327"/>
      <c r="AL115" s="327"/>
      <c r="AM115" s="327"/>
      <c r="AN115" s="327"/>
      <c r="AO115" s="328"/>
      <c r="AP115" s="186"/>
      <c r="AQ115" s="186"/>
      <c r="AR115" s="186"/>
      <c r="AS115" s="186"/>
      <c r="AT115" s="202"/>
      <c r="AU115" s="207"/>
      <c r="AV115" s="203"/>
      <c r="AW115" s="190"/>
      <c r="AX115" s="191"/>
      <c r="AY115" s="190"/>
      <c r="AZ115" s="191"/>
      <c r="BA115" s="202"/>
      <c r="BB115" s="203"/>
      <c r="BC115" s="271"/>
      <c r="BD115" s="272"/>
      <c r="BE115" s="202"/>
      <c r="BF115" s="203"/>
      <c r="BG115" s="202"/>
      <c r="BH115" s="207"/>
      <c r="BI115" s="203"/>
      <c r="BJ115" s="257"/>
      <c r="BK115" s="258"/>
      <c r="BL115" s="259"/>
      <c r="BM115" s="1"/>
      <c r="BN115" s="2"/>
    </row>
    <row r="116" spans="2:66" ht="15" customHeight="1" thickTop="1" thickBot="1">
      <c r="B116" s="215"/>
      <c r="C116" s="216"/>
      <c r="D116" s="216"/>
      <c r="E116" s="216"/>
      <c r="F116" s="216"/>
      <c r="G116" s="216"/>
      <c r="H116" s="216"/>
      <c r="I116" s="216"/>
      <c r="J116" s="216"/>
      <c r="K116" s="216"/>
      <c r="L116" s="217"/>
      <c r="M116" s="192"/>
      <c r="N116" s="243"/>
      <c r="O116" s="243"/>
      <c r="P116" s="193"/>
      <c r="Q116" s="192"/>
      <c r="R116" s="243"/>
      <c r="S116" s="243"/>
      <c r="T116" s="193"/>
      <c r="U116" s="192"/>
      <c r="V116" s="243"/>
      <c r="W116" s="243"/>
      <c r="X116" s="193"/>
      <c r="Y116" s="198"/>
      <c r="Z116" s="221"/>
      <c r="AA116" s="221"/>
      <c r="AB116" s="199"/>
      <c r="AC116" s="311"/>
      <c r="AD116" s="312"/>
      <c r="AE116" s="312"/>
      <c r="AF116" s="313"/>
      <c r="AG116" s="329"/>
      <c r="AH116" s="330"/>
      <c r="AI116" s="330"/>
      <c r="AJ116" s="330"/>
      <c r="AK116" s="330"/>
      <c r="AL116" s="330"/>
      <c r="AM116" s="330"/>
      <c r="AN116" s="330"/>
      <c r="AO116" s="331"/>
      <c r="AP116" s="186"/>
      <c r="AQ116" s="186"/>
      <c r="AR116" s="186"/>
      <c r="AS116" s="186"/>
      <c r="AT116" s="204"/>
      <c r="AU116" s="208"/>
      <c r="AV116" s="205"/>
      <c r="AW116" s="192"/>
      <c r="AX116" s="193"/>
      <c r="AY116" s="192"/>
      <c r="AZ116" s="193"/>
      <c r="BA116" s="204"/>
      <c r="BB116" s="205"/>
      <c r="BC116" s="273"/>
      <c r="BD116" s="274"/>
      <c r="BE116" s="204"/>
      <c r="BF116" s="205"/>
      <c r="BG116" s="204"/>
      <c r="BH116" s="208"/>
      <c r="BI116" s="205"/>
      <c r="BJ116" s="260"/>
      <c r="BK116" s="261"/>
      <c r="BL116" s="262"/>
      <c r="BM116" s="1"/>
      <c r="BN116" s="2"/>
    </row>
    <row r="117" spans="2:66" ht="15" customHeight="1" thickTop="1">
      <c r="B117" s="209" t="s">
        <v>234</v>
      </c>
      <c r="C117" s="210"/>
      <c r="D117" s="210"/>
      <c r="E117" s="210"/>
      <c r="F117" s="210"/>
      <c r="G117" s="210"/>
      <c r="H117" s="210"/>
      <c r="I117" s="210"/>
      <c r="J117" s="210"/>
      <c r="K117" s="210"/>
      <c r="L117" s="211"/>
      <c r="M117" s="188">
        <v>2</v>
      </c>
      <c r="N117" s="241"/>
      <c r="O117" s="241"/>
      <c r="P117" s="189"/>
      <c r="Q117" s="188">
        <v>2</v>
      </c>
      <c r="R117" s="241"/>
      <c r="S117" s="241"/>
      <c r="T117" s="189"/>
      <c r="U117" s="188">
        <v>2</v>
      </c>
      <c r="V117" s="241"/>
      <c r="W117" s="241"/>
      <c r="X117" s="189"/>
      <c r="Y117" s="194">
        <v>3</v>
      </c>
      <c r="Z117" s="219"/>
      <c r="AA117" s="219"/>
      <c r="AB117" s="195"/>
      <c r="AC117" s="305" t="s">
        <v>484</v>
      </c>
      <c r="AD117" s="306"/>
      <c r="AE117" s="306"/>
      <c r="AF117" s="307"/>
      <c r="AG117" s="323" t="s">
        <v>233</v>
      </c>
      <c r="AH117" s="324"/>
      <c r="AI117" s="324"/>
      <c r="AJ117" s="324"/>
      <c r="AK117" s="324"/>
      <c r="AL117" s="324"/>
      <c r="AM117" s="324"/>
      <c r="AN117" s="324"/>
      <c r="AO117" s="325"/>
      <c r="AP117" s="269" t="s">
        <v>52</v>
      </c>
      <c r="AQ117" s="275"/>
      <c r="AR117" s="275"/>
      <c r="AS117" s="270"/>
      <c r="AT117" s="200">
        <f>'22.02'!AT117+AY117</f>
        <v>40</v>
      </c>
      <c r="AU117" s="206"/>
      <c r="AV117" s="201"/>
      <c r="AW117" s="188">
        <f>'22.02'!BG117</f>
        <v>40</v>
      </c>
      <c r="AX117" s="189"/>
      <c r="AY117" s="188"/>
      <c r="AZ117" s="189"/>
      <c r="BA117" s="200"/>
      <c r="BB117" s="201"/>
      <c r="BC117" s="269">
        <f t="shared" ref="BC117" si="16">BA117</f>
        <v>0</v>
      </c>
      <c r="BD117" s="270"/>
      <c r="BE117" s="200">
        <f>'22.02'!BE117+BA117</f>
        <v>0</v>
      </c>
      <c r="BF117" s="201"/>
      <c r="BG117" s="200">
        <f>AT117-BE117</f>
        <v>40</v>
      </c>
      <c r="BH117" s="206"/>
      <c r="BI117" s="201"/>
      <c r="BJ117" s="254">
        <f>((LEFT(AP117,FIND(" ",AP117)-1)*BC117)/$S$279)</f>
        <v>0</v>
      </c>
      <c r="BK117" s="255"/>
      <c r="BL117" s="256"/>
      <c r="BM117" s="1"/>
      <c r="BN117" s="2"/>
    </row>
    <row r="118" spans="2:66" ht="15" customHeight="1">
      <c r="B118" s="212"/>
      <c r="C118" s="213"/>
      <c r="D118" s="213"/>
      <c r="E118" s="213"/>
      <c r="F118" s="213"/>
      <c r="G118" s="213"/>
      <c r="H118" s="213"/>
      <c r="I118" s="213"/>
      <c r="J118" s="213"/>
      <c r="K118" s="213"/>
      <c r="L118" s="214"/>
      <c r="M118" s="190"/>
      <c r="N118" s="242"/>
      <c r="O118" s="242"/>
      <c r="P118" s="191"/>
      <c r="Q118" s="190"/>
      <c r="R118" s="242"/>
      <c r="S118" s="242"/>
      <c r="T118" s="191"/>
      <c r="U118" s="190"/>
      <c r="V118" s="242"/>
      <c r="W118" s="242"/>
      <c r="X118" s="191"/>
      <c r="Y118" s="196"/>
      <c r="Z118" s="220"/>
      <c r="AA118" s="220"/>
      <c r="AB118" s="197"/>
      <c r="AC118" s="308"/>
      <c r="AD118" s="309"/>
      <c r="AE118" s="309"/>
      <c r="AF118" s="310"/>
      <c r="AG118" s="326"/>
      <c r="AH118" s="327"/>
      <c r="AI118" s="327"/>
      <c r="AJ118" s="327"/>
      <c r="AK118" s="327"/>
      <c r="AL118" s="327"/>
      <c r="AM118" s="327"/>
      <c r="AN118" s="327"/>
      <c r="AO118" s="328"/>
      <c r="AP118" s="271"/>
      <c r="AQ118" s="276"/>
      <c r="AR118" s="276"/>
      <c r="AS118" s="272"/>
      <c r="AT118" s="202"/>
      <c r="AU118" s="207"/>
      <c r="AV118" s="203"/>
      <c r="AW118" s="190"/>
      <c r="AX118" s="191"/>
      <c r="AY118" s="190"/>
      <c r="AZ118" s="191"/>
      <c r="BA118" s="202"/>
      <c r="BB118" s="203"/>
      <c r="BC118" s="271"/>
      <c r="BD118" s="272"/>
      <c r="BE118" s="202"/>
      <c r="BF118" s="203"/>
      <c r="BG118" s="202"/>
      <c r="BH118" s="207"/>
      <c r="BI118" s="203"/>
      <c r="BJ118" s="257"/>
      <c r="BK118" s="258"/>
      <c r="BL118" s="259"/>
      <c r="BM118" s="1"/>
      <c r="BN118" s="2"/>
    </row>
    <row r="119" spans="2:66" ht="15" customHeight="1" thickBot="1">
      <c r="B119" s="215"/>
      <c r="C119" s="216"/>
      <c r="D119" s="216"/>
      <c r="E119" s="216"/>
      <c r="F119" s="216"/>
      <c r="G119" s="216"/>
      <c r="H119" s="216"/>
      <c r="I119" s="216"/>
      <c r="J119" s="216"/>
      <c r="K119" s="216"/>
      <c r="L119" s="217"/>
      <c r="M119" s="192"/>
      <c r="N119" s="243"/>
      <c r="O119" s="243"/>
      <c r="P119" s="193"/>
      <c r="Q119" s="192"/>
      <c r="R119" s="243"/>
      <c r="S119" s="243"/>
      <c r="T119" s="193"/>
      <c r="U119" s="192"/>
      <c r="V119" s="243"/>
      <c r="W119" s="243"/>
      <c r="X119" s="193"/>
      <c r="Y119" s="198"/>
      <c r="Z119" s="221"/>
      <c r="AA119" s="221"/>
      <c r="AB119" s="199"/>
      <c r="AC119" s="311"/>
      <c r="AD119" s="312"/>
      <c r="AE119" s="312"/>
      <c r="AF119" s="313"/>
      <c r="AG119" s="329"/>
      <c r="AH119" s="330"/>
      <c r="AI119" s="330"/>
      <c r="AJ119" s="330"/>
      <c r="AK119" s="330"/>
      <c r="AL119" s="330"/>
      <c r="AM119" s="330"/>
      <c r="AN119" s="330"/>
      <c r="AO119" s="331"/>
      <c r="AP119" s="273"/>
      <c r="AQ119" s="277"/>
      <c r="AR119" s="277"/>
      <c r="AS119" s="274"/>
      <c r="AT119" s="204"/>
      <c r="AU119" s="208"/>
      <c r="AV119" s="205"/>
      <c r="AW119" s="192"/>
      <c r="AX119" s="193"/>
      <c r="AY119" s="192"/>
      <c r="AZ119" s="193"/>
      <c r="BA119" s="204"/>
      <c r="BB119" s="205"/>
      <c r="BC119" s="273"/>
      <c r="BD119" s="274"/>
      <c r="BE119" s="204"/>
      <c r="BF119" s="205"/>
      <c r="BG119" s="204"/>
      <c r="BH119" s="208"/>
      <c r="BI119" s="205"/>
      <c r="BJ119" s="260"/>
      <c r="BK119" s="261"/>
      <c r="BL119" s="262"/>
      <c r="BM119" s="1"/>
      <c r="BN119" s="2"/>
    </row>
    <row r="120" spans="2:66" ht="15" customHeight="1" thickTop="1">
      <c r="B120" s="209" t="s">
        <v>232</v>
      </c>
      <c r="C120" s="210"/>
      <c r="D120" s="210"/>
      <c r="E120" s="210"/>
      <c r="F120" s="210"/>
      <c r="G120" s="210"/>
      <c r="H120" s="210"/>
      <c r="I120" s="210"/>
      <c r="J120" s="210"/>
      <c r="K120" s="210"/>
      <c r="L120" s="211"/>
      <c r="M120" s="188">
        <v>86</v>
      </c>
      <c r="N120" s="241"/>
      <c r="O120" s="241"/>
      <c r="P120" s="189"/>
      <c r="Q120" s="188">
        <v>86</v>
      </c>
      <c r="R120" s="241"/>
      <c r="S120" s="241"/>
      <c r="T120" s="189"/>
      <c r="U120" s="188">
        <v>86</v>
      </c>
      <c r="V120" s="241"/>
      <c r="W120" s="241"/>
      <c r="X120" s="189"/>
      <c r="Y120" s="194">
        <v>92</v>
      </c>
      <c r="Z120" s="219"/>
      <c r="AA120" s="219"/>
      <c r="AB120" s="195"/>
      <c r="AC120" s="188" t="s">
        <v>129</v>
      </c>
      <c r="AD120" s="241"/>
      <c r="AE120" s="241"/>
      <c r="AF120" s="189"/>
      <c r="AG120" s="222" t="s">
        <v>231</v>
      </c>
      <c r="AH120" s="223"/>
      <c r="AI120" s="223"/>
      <c r="AJ120" s="223"/>
      <c r="AK120" s="223"/>
      <c r="AL120" s="223"/>
      <c r="AM120" s="223"/>
      <c r="AN120" s="223"/>
      <c r="AO120" s="224"/>
      <c r="AP120" s="269" t="s">
        <v>142</v>
      </c>
      <c r="AQ120" s="275"/>
      <c r="AR120" s="275"/>
      <c r="AS120" s="270"/>
      <c r="AT120" s="200">
        <f>'22.02'!AT120+AY120</f>
        <v>35</v>
      </c>
      <c r="AU120" s="206"/>
      <c r="AV120" s="201"/>
      <c r="AW120" s="188">
        <f>'22.02'!BG120</f>
        <v>35</v>
      </c>
      <c r="AX120" s="189"/>
      <c r="AY120" s="188"/>
      <c r="AZ120" s="189"/>
      <c r="BA120" s="200">
        <v>5</v>
      </c>
      <c r="BB120" s="201"/>
      <c r="BC120" s="269">
        <f t="shared" ref="BC120" si="17">BA120</f>
        <v>5</v>
      </c>
      <c r="BD120" s="270"/>
      <c r="BE120" s="200">
        <f>'22.02'!BE120+BA120</f>
        <v>5</v>
      </c>
      <c r="BF120" s="201"/>
      <c r="BG120" s="200">
        <f>AT120-BE120</f>
        <v>30</v>
      </c>
      <c r="BH120" s="206"/>
      <c r="BI120" s="201"/>
      <c r="BJ120" s="254">
        <f>((LEFT(AP120,FIND(" ",AP120)-1)*BC120)/$S$279)</f>
        <v>1.0809523809523809</v>
      </c>
      <c r="BK120" s="255"/>
      <c r="BL120" s="256"/>
      <c r="BM120" s="1"/>
      <c r="BN120" s="2"/>
    </row>
    <row r="121" spans="2:66" ht="15" customHeight="1">
      <c r="B121" s="212"/>
      <c r="C121" s="213"/>
      <c r="D121" s="213"/>
      <c r="E121" s="213"/>
      <c r="F121" s="213"/>
      <c r="G121" s="213"/>
      <c r="H121" s="213"/>
      <c r="I121" s="213"/>
      <c r="J121" s="213"/>
      <c r="K121" s="213"/>
      <c r="L121" s="214"/>
      <c r="M121" s="190"/>
      <c r="N121" s="242"/>
      <c r="O121" s="242"/>
      <c r="P121" s="191"/>
      <c r="Q121" s="190"/>
      <c r="R121" s="242"/>
      <c r="S121" s="242"/>
      <c r="T121" s="191"/>
      <c r="U121" s="190"/>
      <c r="V121" s="242"/>
      <c r="W121" s="242"/>
      <c r="X121" s="191"/>
      <c r="Y121" s="196"/>
      <c r="Z121" s="220"/>
      <c r="AA121" s="220"/>
      <c r="AB121" s="197"/>
      <c r="AC121" s="190"/>
      <c r="AD121" s="242"/>
      <c r="AE121" s="242"/>
      <c r="AF121" s="191"/>
      <c r="AG121" s="225"/>
      <c r="AH121" s="226"/>
      <c r="AI121" s="226"/>
      <c r="AJ121" s="226"/>
      <c r="AK121" s="226"/>
      <c r="AL121" s="226"/>
      <c r="AM121" s="226"/>
      <c r="AN121" s="226"/>
      <c r="AO121" s="227"/>
      <c r="AP121" s="271"/>
      <c r="AQ121" s="276"/>
      <c r="AR121" s="276"/>
      <c r="AS121" s="272"/>
      <c r="AT121" s="202"/>
      <c r="AU121" s="207"/>
      <c r="AV121" s="203"/>
      <c r="AW121" s="190"/>
      <c r="AX121" s="191"/>
      <c r="AY121" s="190"/>
      <c r="AZ121" s="191"/>
      <c r="BA121" s="202"/>
      <c r="BB121" s="203"/>
      <c r="BC121" s="271"/>
      <c r="BD121" s="272"/>
      <c r="BE121" s="202"/>
      <c r="BF121" s="203"/>
      <c r="BG121" s="202"/>
      <c r="BH121" s="207"/>
      <c r="BI121" s="203"/>
      <c r="BJ121" s="257"/>
      <c r="BK121" s="258"/>
      <c r="BL121" s="259"/>
      <c r="BM121" s="1"/>
      <c r="BN121" s="2"/>
    </row>
    <row r="122" spans="2:66" ht="15" customHeight="1" thickBot="1">
      <c r="B122" s="215"/>
      <c r="C122" s="216"/>
      <c r="D122" s="216"/>
      <c r="E122" s="216"/>
      <c r="F122" s="216"/>
      <c r="G122" s="216"/>
      <c r="H122" s="216"/>
      <c r="I122" s="216"/>
      <c r="J122" s="216"/>
      <c r="K122" s="216"/>
      <c r="L122" s="217"/>
      <c r="M122" s="192"/>
      <c r="N122" s="243"/>
      <c r="O122" s="243"/>
      <c r="P122" s="193"/>
      <c r="Q122" s="192"/>
      <c r="R122" s="243"/>
      <c r="S122" s="243"/>
      <c r="T122" s="193"/>
      <c r="U122" s="192"/>
      <c r="V122" s="243"/>
      <c r="W122" s="243"/>
      <c r="X122" s="193"/>
      <c r="Y122" s="198"/>
      <c r="Z122" s="221"/>
      <c r="AA122" s="221"/>
      <c r="AB122" s="199"/>
      <c r="AC122" s="192"/>
      <c r="AD122" s="243"/>
      <c r="AE122" s="243"/>
      <c r="AF122" s="193"/>
      <c r="AG122" s="228"/>
      <c r="AH122" s="229"/>
      <c r="AI122" s="229"/>
      <c r="AJ122" s="229"/>
      <c r="AK122" s="229"/>
      <c r="AL122" s="229"/>
      <c r="AM122" s="229"/>
      <c r="AN122" s="229"/>
      <c r="AO122" s="230"/>
      <c r="AP122" s="273"/>
      <c r="AQ122" s="277"/>
      <c r="AR122" s="277"/>
      <c r="AS122" s="274"/>
      <c r="AT122" s="204"/>
      <c r="AU122" s="208"/>
      <c r="AV122" s="205"/>
      <c r="AW122" s="192"/>
      <c r="AX122" s="193"/>
      <c r="AY122" s="192"/>
      <c r="AZ122" s="193"/>
      <c r="BA122" s="204"/>
      <c r="BB122" s="205"/>
      <c r="BC122" s="273"/>
      <c r="BD122" s="274"/>
      <c r="BE122" s="204"/>
      <c r="BF122" s="205"/>
      <c r="BG122" s="204"/>
      <c r="BH122" s="208"/>
      <c r="BI122" s="205"/>
      <c r="BJ122" s="260"/>
      <c r="BK122" s="261"/>
      <c r="BL122" s="262"/>
      <c r="BM122" s="1"/>
      <c r="BN122" s="2"/>
    </row>
    <row r="123" spans="2:66" ht="15" customHeight="1" thickTop="1">
      <c r="B123" s="314" t="s">
        <v>230</v>
      </c>
      <c r="C123" s="315"/>
      <c r="D123" s="315"/>
      <c r="E123" s="315"/>
      <c r="F123" s="315"/>
      <c r="G123" s="315"/>
      <c r="H123" s="315"/>
      <c r="I123" s="315"/>
      <c r="J123" s="315"/>
      <c r="K123" s="315"/>
      <c r="L123" s="316"/>
      <c r="M123" s="188">
        <v>57</v>
      </c>
      <c r="N123" s="241"/>
      <c r="O123" s="241"/>
      <c r="P123" s="189"/>
      <c r="Q123" s="188">
        <v>57</v>
      </c>
      <c r="R123" s="241"/>
      <c r="S123" s="241"/>
      <c r="T123" s="189"/>
      <c r="U123" s="188">
        <v>57</v>
      </c>
      <c r="V123" s="241"/>
      <c r="W123" s="241"/>
      <c r="X123" s="189"/>
      <c r="Y123" s="194">
        <v>0.7</v>
      </c>
      <c r="Z123" s="219"/>
      <c r="AA123" s="219"/>
      <c r="AB123" s="195"/>
      <c r="AC123" s="305" t="s">
        <v>485</v>
      </c>
      <c r="AD123" s="306"/>
      <c r="AE123" s="306"/>
      <c r="AF123" s="307"/>
      <c r="AG123" s="323" t="s">
        <v>130</v>
      </c>
      <c r="AH123" s="324"/>
      <c r="AI123" s="324"/>
      <c r="AJ123" s="324"/>
      <c r="AK123" s="324"/>
      <c r="AL123" s="324"/>
      <c r="AM123" s="324"/>
      <c r="AN123" s="324"/>
      <c r="AO123" s="325"/>
      <c r="AP123" s="269" t="s">
        <v>128</v>
      </c>
      <c r="AQ123" s="275"/>
      <c r="AR123" s="275"/>
      <c r="AS123" s="270"/>
      <c r="AT123" s="200">
        <f>'22.02'!AT123+AY123</f>
        <v>0</v>
      </c>
      <c r="AU123" s="206"/>
      <c r="AV123" s="201"/>
      <c r="AW123" s="188">
        <f>'22.02'!BG123</f>
        <v>0</v>
      </c>
      <c r="AX123" s="189"/>
      <c r="AY123" s="188"/>
      <c r="AZ123" s="189"/>
      <c r="BA123" s="200"/>
      <c r="BB123" s="201"/>
      <c r="BC123" s="269">
        <f t="shared" ref="BC123" si="18">BA123</f>
        <v>0</v>
      </c>
      <c r="BD123" s="270"/>
      <c r="BE123" s="200">
        <f>'22.02'!BE123+BA123</f>
        <v>0</v>
      </c>
      <c r="BF123" s="201"/>
      <c r="BG123" s="200">
        <f>AT123-BE123</f>
        <v>0</v>
      </c>
      <c r="BH123" s="206"/>
      <c r="BI123" s="201"/>
      <c r="BJ123" s="254">
        <f>((LEFT(AP123,FIND(" ",AP123)-1)*BC123)/$S$279)</f>
        <v>0</v>
      </c>
      <c r="BK123" s="255"/>
      <c r="BL123" s="256"/>
      <c r="BM123" s="1"/>
      <c r="BN123" s="2"/>
    </row>
    <row r="124" spans="2:66" ht="15" customHeight="1">
      <c r="B124" s="317"/>
      <c r="C124" s="318"/>
      <c r="D124" s="318"/>
      <c r="E124" s="318"/>
      <c r="F124" s="318"/>
      <c r="G124" s="318"/>
      <c r="H124" s="318"/>
      <c r="I124" s="318"/>
      <c r="J124" s="318"/>
      <c r="K124" s="318"/>
      <c r="L124" s="319"/>
      <c r="M124" s="190"/>
      <c r="N124" s="242"/>
      <c r="O124" s="242"/>
      <c r="P124" s="191"/>
      <c r="Q124" s="190"/>
      <c r="R124" s="242"/>
      <c r="S124" s="242"/>
      <c r="T124" s="191"/>
      <c r="U124" s="190"/>
      <c r="V124" s="242"/>
      <c r="W124" s="242"/>
      <c r="X124" s="191"/>
      <c r="Y124" s="196"/>
      <c r="Z124" s="220"/>
      <c r="AA124" s="220"/>
      <c r="AB124" s="197"/>
      <c r="AC124" s="308"/>
      <c r="AD124" s="309"/>
      <c r="AE124" s="309"/>
      <c r="AF124" s="310"/>
      <c r="AG124" s="326"/>
      <c r="AH124" s="327"/>
      <c r="AI124" s="327"/>
      <c r="AJ124" s="327"/>
      <c r="AK124" s="327"/>
      <c r="AL124" s="327"/>
      <c r="AM124" s="327"/>
      <c r="AN124" s="327"/>
      <c r="AO124" s="328"/>
      <c r="AP124" s="271"/>
      <c r="AQ124" s="276"/>
      <c r="AR124" s="276"/>
      <c r="AS124" s="272"/>
      <c r="AT124" s="202"/>
      <c r="AU124" s="207"/>
      <c r="AV124" s="203"/>
      <c r="AW124" s="190"/>
      <c r="AX124" s="191"/>
      <c r="AY124" s="190"/>
      <c r="AZ124" s="191"/>
      <c r="BA124" s="202"/>
      <c r="BB124" s="203"/>
      <c r="BC124" s="271"/>
      <c r="BD124" s="272"/>
      <c r="BE124" s="202"/>
      <c r="BF124" s="203"/>
      <c r="BG124" s="202"/>
      <c r="BH124" s="207"/>
      <c r="BI124" s="203"/>
      <c r="BJ124" s="257"/>
      <c r="BK124" s="258"/>
      <c r="BL124" s="259"/>
      <c r="BM124" s="1"/>
      <c r="BN124" s="2"/>
    </row>
    <row r="125" spans="2:66" ht="15" customHeight="1" thickBot="1">
      <c r="B125" s="320"/>
      <c r="C125" s="321"/>
      <c r="D125" s="321"/>
      <c r="E125" s="321"/>
      <c r="F125" s="321"/>
      <c r="G125" s="321"/>
      <c r="H125" s="321"/>
      <c r="I125" s="321"/>
      <c r="J125" s="321"/>
      <c r="K125" s="321"/>
      <c r="L125" s="322"/>
      <c r="M125" s="192"/>
      <c r="N125" s="243"/>
      <c r="O125" s="243"/>
      <c r="P125" s="193"/>
      <c r="Q125" s="192"/>
      <c r="R125" s="243"/>
      <c r="S125" s="243"/>
      <c r="T125" s="193"/>
      <c r="U125" s="192"/>
      <c r="V125" s="243"/>
      <c r="W125" s="243"/>
      <c r="X125" s="193"/>
      <c r="Y125" s="198"/>
      <c r="Z125" s="221"/>
      <c r="AA125" s="221"/>
      <c r="AB125" s="199"/>
      <c r="AC125" s="311"/>
      <c r="AD125" s="312"/>
      <c r="AE125" s="312"/>
      <c r="AF125" s="313"/>
      <c r="AG125" s="329"/>
      <c r="AH125" s="330"/>
      <c r="AI125" s="330"/>
      <c r="AJ125" s="330"/>
      <c r="AK125" s="330"/>
      <c r="AL125" s="330"/>
      <c r="AM125" s="330"/>
      <c r="AN125" s="330"/>
      <c r="AO125" s="331"/>
      <c r="AP125" s="273"/>
      <c r="AQ125" s="277"/>
      <c r="AR125" s="277"/>
      <c r="AS125" s="274"/>
      <c r="AT125" s="204"/>
      <c r="AU125" s="208"/>
      <c r="AV125" s="205"/>
      <c r="AW125" s="192"/>
      <c r="AX125" s="193"/>
      <c r="AY125" s="192"/>
      <c r="AZ125" s="193"/>
      <c r="BA125" s="204"/>
      <c r="BB125" s="205"/>
      <c r="BC125" s="273"/>
      <c r="BD125" s="274"/>
      <c r="BE125" s="204"/>
      <c r="BF125" s="205"/>
      <c r="BG125" s="204"/>
      <c r="BH125" s="208"/>
      <c r="BI125" s="205"/>
      <c r="BJ125" s="260"/>
      <c r="BK125" s="261"/>
      <c r="BL125" s="262"/>
      <c r="BM125" s="1"/>
      <c r="BN125" s="2"/>
    </row>
    <row r="126" spans="2:66" ht="15" customHeight="1" thickTop="1">
      <c r="B126" s="314" t="s">
        <v>62</v>
      </c>
      <c r="C126" s="315"/>
      <c r="D126" s="315"/>
      <c r="E126" s="315"/>
      <c r="F126" s="315"/>
      <c r="G126" s="315"/>
      <c r="H126" s="315"/>
      <c r="I126" s="315"/>
      <c r="J126" s="315"/>
      <c r="K126" s="315"/>
      <c r="L126" s="316"/>
      <c r="M126" s="188">
        <v>7.5</v>
      </c>
      <c r="N126" s="241"/>
      <c r="O126" s="241"/>
      <c r="P126" s="189"/>
      <c r="Q126" s="188">
        <v>7.5</v>
      </c>
      <c r="R126" s="241"/>
      <c r="S126" s="241"/>
      <c r="T126" s="189"/>
      <c r="U126" s="188">
        <v>7</v>
      </c>
      <c r="V126" s="241"/>
      <c r="W126" s="241"/>
      <c r="X126" s="189"/>
      <c r="Y126" s="194">
        <v>10</v>
      </c>
      <c r="Z126" s="219"/>
      <c r="AA126" s="219"/>
      <c r="AB126" s="195"/>
      <c r="AC126" s="305" t="s">
        <v>312</v>
      </c>
      <c r="AD126" s="306"/>
      <c r="AE126" s="306"/>
      <c r="AF126" s="307"/>
      <c r="AG126" s="323" t="s">
        <v>229</v>
      </c>
      <c r="AH126" s="324"/>
      <c r="AI126" s="324"/>
      <c r="AJ126" s="324"/>
      <c r="AK126" s="324"/>
      <c r="AL126" s="324"/>
      <c r="AM126" s="324"/>
      <c r="AN126" s="324"/>
      <c r="AO126" s="325"/>
      <c r="AP126" s="269" t="s">
        <v>52</v>
      </c>
      <c r="AQ126" s="275"/>
      <c r="AR126" s="275"/>
      <c r="AS126" s="270"/>
      <c r="AT126" s="200">
        <f>'22.02'!AT126+AY126</f>
        <v>118</v>
      </c>
      <c r="AU126" s="206"/>
      <c r="AV126" s="201"/>
      <c r="AW126" s="188">
        <f>'22.02'!BG126</f>
        <v>118</v>
      </c>
      <c r="AX126" s="189"/>
      <c r="AY126" s="188"/>
      <c r="AZ126" s="189"/>
      <c r="BA126" s="200">
        <v>21</v>
      </c>
      <c r="BB126" s="201"/>
      <c r="BC126" s="269">
        <f t="shared" ref="BC126" si="19">BA126</f>
        <v>21</v>
      </c>
      <c r="BD126" s="270"/>
      <c r="BE126" s="200">
        <f>'22.02'!BE126+BA126</f>
        <v>21</v>
      </c>
      <c r="BF126" s="201"/>
      <c r="BG126" s="200">
        <f>AT126-BE126</f>
        <v>97</v>
      </c>
      <c r="BH126" s="206"/>
      <c r="BI126" s="201"/>
      <c r="BJ126" s="254">
        <f>((LEFT(AP126,FIND(" ",AP126)-1)*BC126)/$S$279)</f>
        <v>5</v>
      </c>
      <c r="BK126" s="255"/>
      <c r="BL126" s="256"/>
      <c r="BM126" s="1"/>
      <c r="BN126" s="2"/>
    </row>
    <row r="127" spans="2:66" ht="15" customHeight="1">
      <c r="B127" s="317"/>
      <c r="C127" s="318"/>
      <c r="D127" s="318"/>
      <c r="E127" s="318"/>
      <c r="F127" s="318"/>
      <c r="G127" s="318"/>
      <c r="H127" s="318"/>
      <c r="I127" s="318"/>
      <c r="J127" s="318"/>
      <c r="K127" s="318"/>
      <c r="L127" s="319"/>
      <c r="M127" s="190"/>
      <c r="N127" s="242"/>
      <c r="O127" s="242"/>
      <c r="P127" s="191"/>
      <c r="Q127" s="190"/>
      <c r="R127" s="242"/>
      <c r="S127" s="242"/>
      <c r="T127" s="191"/>
      <c r="U127" s="190"/>
      <c r="V127" s="242"/>
      <c r="W127" s="242"/>
      <c r="X127" s="191"/>
      <c r="Y127" s="196"/>
      <c r="Z127" s="220"/>
      <c r="AA127" s="220"/>
      <c r="AB127" s="197"/>
      <c r="AC127" s="308"/>
      <c r="AD127" s="309"/>
      <c r="AE127" s="309"/>
      <c r="AF127" s="310"/>
      <c r="AG127" s="326"/>
      <c r="AH127" s="327"/>
      <c r="AI127" s="327"/>
      <c r="AJ127" s="327"/>
      <c r="AK127" s="327"/>
      <c r="AL127" s="327"/>
      <c r="AM127" s="327"/>
      <c r="AN127" s="327"/>
      <c r="AO127" s="328"/>
      <c r="AP127" s="271"/>
      <c r="AQ127" s="276"/>
      <c r="AR127" s="276"/>
      <c r="AS127" s="272"/>
      <c r="AT127" s="202"/>
      <c r="AU127" s="207"/>
      <c r="AV127" s="203"/>
      <c r="AW127" s="190"/>
      <c r="AX127" s="191"/>
      <c r="AY127" s="190"/>
      <c r="AZ127" s="191"/>
      <c r="BA127" s="202"/>
      <c r="BB127" s="203"/>
      <c r="BC127" s="271"/>
      <c r="BD127" s="272"/>
      <c r="BE127" s="202"/>
      <c r="BF127" s="203"/>
      <c r="BG127" s="202"/>
      <c r="BH127" s="207"/>
      <c r="BI127" s="203"/>
      <c r="BJ127" s="257"/>
      <c r="BK127" s="258"/>
      <c r="BL127" s="259"/>
      <c r="BM127" s="1"/>
      <c r="BN127" s="2"/>
    </row>
    <row r="128" spans="2:66" ht="15" customHeight="1" thickBot="1">
      <c r="B128" s="320"/>
      <c r="C128" s="321"/>
      <c r="D128" s="321"/>
      <c r="E128" s="321"/>
      <c r="F128" s="321"/>
      <c r="G128" s="321"/>
      <c r="H128" s="321"/>
      <c r="I128" s="321"/>
      <c r="J128" s="321"/>
      <c r="K128" s="321"/>
      <c r="L128" s="322"/>
      <c r="M128" s="192"/>
      <c r="N128" s="243"/>
      <c r="O128" s="243"/>
      <c r="P128" s="193"/>
      <c r="Q128" s="192"/>
      <c r="R128" s="243"/>
      <c r="S128" s="243"/>
      <c r="T128" s="193"/>
      <c r="U128" s="192"/>
      <c r="V128" s="243"/>
      <c r="W128" s="243"/>
      <c r="X128" s="193"/>
      <c r="Y128" s="198"/>
      <c r="Z128" s="221"/>
      <c r="AA128" s="221"/>
      <c r="AB128" s="199"/>
      <c r="AC128" s="311"/>
      <c r="AD128" s="312"/>
      <c r="AE128" s="312"/>
      <c r="AF128" s="313"/>
      <c r="AG128" s="329"/>
      <c r="AH128" s="330"/>
      <c r="AI128" s="330"/>
      <c r="AJ128" s="330"/>
      <c r="AK128" s="330"/>
      <c r="AL128" s="330"/>
      <c r="AM128" s="330"/>
      <c r="AN128" s="330"/>
      <c r="AO128" s="331"/>
      <c r="AP128" s="273"/>
      <c r="AQ128" s="277"/>
      <c r="AR128" s="277"/>
      <c r="AS128" s="274"/>
      <c r="AT128" s="204"/>
      <c r="AU128" s="208"/>
      <c r="AV128" s="205"/>
      <c r="AW128" s="192"/>
      <c r="AX128" s="193"/>
      <c r="AY128" s="192"/>
      <c r="AZ128" s="193"/>
      <c r="BA128" s="204"/>
      <c r="BB128" s="205"/>
      <c r="BC128" s="273"/>
      <c r="BD128" s="274"/>
      <c r="BE128" s="204"/>
      <c r="BF128" s="205"/>
      <c r="BG128" s="204"/>
      <c r="BH128" s="208"/>
      <c r="BI128" s="205"/>
      <c r="BJ128" s="260"/>
      <c r="BK128" s="261"/>
      <c r="BL128" s="262"/>
      <c r="BM128" s="1"/>
      <c r="BN128" s="2"/>
    </row>
    <row r="129" spans="2:66" ht="15" customHeight="1" thickTop="1">
      <c r="B129" s="209" t="s">
        <v>228</v>
      </c>
      <c r="C129" s="210"/>
      <c r="D129" s="210"/>
      <c r="E129" s="210"/>
      <c r="F129" s="210"/>
      <c r="G129" s="210"/>
      <c r="H129" s="210"/>
      <c r="I129" s="210"/>
      <c r="J129" s="210"/>
      <c r="K129" s="210"/>
      <c r="L129" s="211"/>
      <c r="M129" s="188" t="s">
        <v>129</v>
      </c>
      <c r="N129" s="241"/>
      <c r="O129" s="241"/>
      <c r="P129" s="189"/>
      <c r="Q129" s="188" t="s">
        <v>129</v>
      </c>
      <c r="R129" s="241"/>
      <c r="S129" s="241"/>
      <c r="T129" s="189"/>
      <c r="U129" s="188" t="s">
        <v>129</v>
      </c>
      <c r="V129" s="241"/>
      <c r="W129" s="241"/>
      <c r="X129" s="189"/>
      <c r="Y129" s="194">
        <v>0.5</v>
      </c>
      <c r="Z129" s="219"/>
      <c r="AA129" s="219"/>
      <c r="AB129" s="195"/>
      <c r="AC129" s="278" t="s">
        <v>129</v>
      </c>
      <c r="AD129" s="279"/>
      <c r="AE129" s="279"/>
      <c r="AF129" s="280"/>
      <c r="AG129" s="323" t="s">
        <v>227</v>
      </c>
      <c r="AH129" s="324"/>
      <c r="AI129" s="324"/>
      <c r="AJ129" s="324"/>
      <c r="AK129" s="324"/>
      <c r="AL129" s="324"/>
      <c r="AM129" s="324"/>
      <c r="AN129" s="324"/>
      <c r="AO129" s="325"/>
      <c r="AP129" s="269" t="s">
        <v>52</v>
      </c>
      <c r="AQ129" s="275"/>
      <c r="AR129" s="275"/>
      <c r="AS129" s="270"/>
      <c r="AT129" s="200">
        <f>'22.02'!AT129+AY129</f>
        <v>21</v>
      </c>
      <c r="AU129" s="206"/>
      <c r="AV129" s="201"/>
      <c r="AW129" s="188">
        <f>'22.02'!BG129</f>
        <v>21</v>
      </c>
      <c r="AX129" s="189"/>
      <c r="AY129" s="188"/>
      <c r="AZ129" s="189"/>
      <c r="BA129" s="200">
        <v>6</v>
      </c>
      <c r="BB129" s="201"/>
      <c r="BC129" s="269">
        <f t="shared" ref="BC129" si="20">BA129</f>
        <v>6</v>
      </c>
      <c r="BD129" s="270"/>
      <c r="BE129" s="200">
        <f>'22.02'!BE129+BA129</f>
        <v>6</v>
      </c>
      <c r="BF129" s="201"/>
      <c r="BG129" s="200">
        <f>AT129-BE129</f>
        <v>15</v>
      </c>
      <c r="BH129" s="206"/>
      <c r="BI129" s="201"/>
      <c r="BJ129" s="254">
        <f>((LEFT(AP129,FIND(" ",AP129)-1)*BC129)/$S$279)</f>
        <v>1.4285714285714286</v>
      </c>
      <c r="BK129" s="255"/>
      <c r="BL129" s="256"/>
      <c r="BM129" s="1"/>
      <c r="BN129" s="2"/>
    </row>
    <row r="130" spans="2:66" ht="15" customHeight="1">
      <c r="B130" s="212"/>
      <c r="C130" s="213"/>
      <c r="D130" s="213"/>
      <c r="E130" s="213"/>
      <c r="F130" s="213"/>
      <c r="G130" s="213"/>
      <c r="H130" s="213"/>
      <c r="I130" s="213"/>
      <c r="J130" s="213"/>
      <c r="K130" s="213"/>
      <c r="L130" s="214"/>
      <c r="M130" s="190"/>
      <c r="N130" s="242"/>
      <c r="O130" s="242"/>
      <c r="P130" s="191"/>
      <c r="Q130" s="190"/>
      <c r="R130" s="242"/>
      <c r="S130" s="242"/>
      <c r="T130" s="191"/>
      <c r="U130" s="190"/>
      <c r="V130" s="242"/>
      <c r="W130" s="242"/>
      <c r="X130" s="191"/>
      <c r="Y130" s="196"/>
      <c r="Z130" s="220"/>
      <c r="AA130" s="220"/>
      <c r="AB130" s="197"/>
      <c r="AC130" s="281"/>
      <c r="AD130" s="282"/>
      <c r="AE130" s="282"/>
      <c r="AF130" s="283"/>
      <c r="AG130" s="326"/>
      <c r="AH130" s="327"/>
      <c r="AI130" s="327"/>
      <c r="AJ130" s="327"/>
      <c r="AK130" s="327"/>
      <c r="AL130" s="327"/>
      <c r="AM130" s="327"/>
      <c r="AN130" s="327"/>
      <c r="AO130" s="328"/>
      <c r="AP130" s="271"/>
      <c r="AQ130" s="276"/>
      <c r="AR130" s="276"/>
      <c r="AS130" s="272"/>
      <c r="AT130" s="202"/>
      <c r="AU130" s="207"/>
      <c r="AV130" s="203"/>
      <c r="AW130" s="190"/>
      <c r="AX130" s="191"/>
      <c r="AY130" s="190"/>
      <c r="AZ130" s="191"/>
      <c r="BA130" s="202"/>
      <c r="BB130" s="203"/>
      <c r="BC130" s="271"/>
      <c r="BD130" s="272"/>
      <c r="BE130" s="202"/>
      <c r="BF130" s="203"/>
      <c r="BG130" s="202"/>
      <c r="BH130" s="207"/>
      <c r="BI130" s="203"/>
      <c r="BJ130" s="257"/>
      <c r="BK130" s="258"/>
      <c r="BL130" s="259"/>
      <c r="BM130" s="1"/>
      <c r="BN130" s="2"/>
    </row>
    <row r="131" spans="2:66" ht="15" customHeight="1" thickBot="1">
      <c r="B131" s="215"/>
      <c r="C131" s="216"/>
      <c r="D131" s="216"/>
      <c r="E131" s="216"/>
      <c r="F131" s="216"/>
      <c r="G131" s="216"/>
      <c r="H131" s="216"/>
      <c r="I131" s="216"/>
      <c r="J131" s="216"/>
      <c r="K131" s="216"/>
      <c r="L131" s="217"/>
      <c r="M131" s="192"/>
      <c r="N131" s="243"/>
      <c r="O131" s="243"/>
      <c r="P131" s="193"/>
      <c r="Q131" s="192"/>
      <c r="R131" s="243"/>
      <c r="S131" s="243"/>
      <c r="T131" s="193"/>
      <c r="U131" s="192"/>
      <c r="V131" s="243"/>
      <c r="W131" s="243"/>
      <c r="X131" s="193"/>
      <c r="Y131" s="198"/>
      <c r="Z131" s="221"/>
      <c r="AA131" s="221"/>
      <c r="AB131" s="199"/>
      <c r="AC131" s="284"/>
      <c r="AD131" s="285"/>
      <c r="AE131" s="285"/>
      <c r="AF131" s="286"/>
      <c r="AG131" s="329"/>
      <c r="AH131" s="330"/>
      <c r="AI131" s="330"/>
      <c r="AJ131" s="330"/>
      <c r="AK131" s="330"/>
      <c r="AL131" s="330"/>
      <c r="AM131" s="330"/>
      <c r="AN131" s="330"/>
      <c r="AO131" s="331"/>
      <c r="AP131" s="273"/>
      <c r="AQ131" s="277"/>
      <c r="AR131" s="277"/>
      <c r="AS131" s="274"/>
      <c r="AT131" s="204"/>
      <c r="AU131" s="208"/>
      <c r="AV131" s="205"/>
      <c r="AW131" s="192"/>
      <c r="AX131" s="193"/>
      <c r="AY131" s="192"/>
      <c r="AZ131" s="193"/>
      <c r="BA131" s="204"/>
      <c r="BB131" s="205"/>
      <c r="BC131" s="273"/>
      <c r="BD131" s="274"/>
      <c r="BE131" s="204"/>
      <c r="BF131" s="205"/>
      <c r="BG131" s="204"/>
      <c r="BH131" s="208"/>
      <c r="BI131" s="205"/>
      <c r="BJ131" s="260"/>
      <c r="BK131" s="261"/>
      <c r="BL131" s="262"/>
      <c r="BM131" s="1"/>
      <c r="BN131" s="2"/>
    </row>
    <row r="132" spans="2:66" ht="15" customHeight="1" thickTop="1">
      <c r="B132" s="209" t="s">
        <v>226</v>
      </c>
      <c r="C132" s="210"/>
      <c r="D132" s="210"/>
      <c r="E132" s="210"/>
      <c r="F132" s="210"/>
      <c r="G132" s="210"/>
      <c r="H132" s="210"/>
      <c r="I132" s="210"/>
      <c r="J132" s="210"/>
      <c r="K132" s="210"/>
      <c r="L132" s="211"/>
      <c r="M132" s="188" t="s">
        <v>443</v>
      </c>
      <c r="N132" s="241"/>
      <c r="O132" s="241"/>
      <c r="P132" s="189"/>
      <c r="Q132" s="188" t="s">
        <v>443</v>
      </c>
      <c r="R132" s="241"/>
      <c r="S132" s="241"/>
      <c r="T132" s="189"/>
      <c r="U132" s="188" t="s">
        <v>443</v>
      </c>
      <c r="V132" s="241"/>
      <c r="W132" s="241"/>
      <c r="X132" s="189"/>
      <c r="Y132" s="194" t="s">
        <v>491</v>
      </c>
      <c r="Z132" s="219"/>
      <c r="AA132" s="219"/>
      <c r="AB132" s="195"/>
      <c r="AC132" s="188" t="s">
        <v>129</v>
      </c>
      <c r="AD132" s="241"/>
      <c r="AE132" s="241"/>
      <c r="AF132" s="189"/>
      <c r="AG132" s="222" t="s">
        <v>225</v>
      </c>
      <c r="AH132" s="223"/>
      <c r="AI132" s="223"/>
      <c r="AJ132" s="223"/>
      <c r="AK132" s="223"/>
      <c r="AL132" s="223"/>
      <c r="AM132" s="223"/>
      <c r="AN132" s="223"/>
      <c r="AO132" s="224"/>
      <c r="AP132" s="269" t="s">
        <v>141</v>
      </c>
      <c r="AQ132" s="275"/>
      <c r="AR132" s="275"/>
      <c r="AS132" s="270"/>
      <c r="AT132" s="200">
        <f>'22.02'!AT132+AY132</f>
        <v>2</v>
      </c>
      <c r="AU132" s="206"/>
      <c r="AV132" s="201"/>
      <c r="AW132" s="188">
        <f>'22.02'!BG132</f>
        <v>2</v>
      </c>
      <c r="AX132" s="189"/>
      <c r="AY132" s="188"/>
      <c r="AZ132" s="189"/>
      <c r="BA132" s="200">
        <v>1</v>
      </c>
      <c r="BB132" s="201"/>
      <c r="BC132" s="269">
        <f t="shared" ref="BC132" si="21">BA132</f>
        <v>1</v>
      </c>
      <c r="BD132" s="270"/>
      <c r="BE132" s="200">
        <f>'22.02'!BE132+BA132</f>
        <v>1</v>
      </c>
      <c r="BF132" s="201"/>
      <c r="BG132" s="200">
        <f>AT132-BE132</f>
        <v>1</v>
      </c>
      <c r="BH132" s="206"/>
      <c r="BI132" s="201"/>
      <c r="BJ132" s="254">
        <f>((LEFT(AP132,FIND(" ",AP132)-1)*BC132)/$S$279)</f>
        <v>2.0952380952380953</v>
      </c>
      <c r="BK132" s="255"/>
      <c r="BL132" s="256"/>
      <c r="BM132" s="1"/>
      <c r="BN132" s="2"/>
    </row>
    <row r="133" spans="2:66" ht="15" customHeight="1">
      <c r="B133" s="212"/>
      <c r="C133" s="213"/>
      <c r="D133" s="213"/>
      <c r="E133" s="213"/>
      <c r="F133" s="213"/>
      <c r="G133" s="213"/>
      <c r="H133" s="213"/>
      <c r="I133" s="213"/>
      <c r="J133" s="213"/>
      <c r="K133" s="213"/>
      <c r="L133" s="214"/>
      <c r="M133" s="190"/>
      <c r="N133" s="242"/>
      <c r="O133" s="242"/>
      <c r="P133" s="191"/>
      <c r="Q133" s="190"/>
      <c r="R133" s="242"/>
      <c r="S133" s="242"/>
      <c r="T133" s="191"/>
      <c r="U133" s="190"/>
      <c r="V133" s="242"/>
      <c r="W133" s="242"/>
      <c r="X133" s="191"/>
      <c r="Y133" s="196"/>
      <c r="Z133" s="220"/>
      <c r="AA133" s="220"/>
      <c r="AB133" s="197"/>
      <c r="AC133" s="190"/>
      <c r="AD133" s="242"/>
      <c r="AE133" s="242"/>
      <c r="AF133" s="191"/>
      <c r="AG133" s="225"/>
      <c r="AH133" s="226"/>
      <c r="AI133" s="226"/>
      <c r="AJ133" s="226"/>
      <c r="AK133" s="226"/>
      <c r="AL133" s="226"/>
      <c r="AM133" s="226"/>
      <c r="AN133" s="226"/>
      <c r="AO133" s="227"/>
      <c r="AP133" s="271"/>
      <c r="AQ133" s="276"/>
      <c r="AR133" s="276"/>
      <c r="AS133" s="272"/>
      <c r="AT133" s="202"/>
      <c r="AU133" s="207"/>
      <c r="AV133" s="203"/>
      <c r="AW133" s="190"/>
      <c r="AX133" s="191"/>
      <c r="AY133" s="190"/>
      <c r="AZ133" s="191"/>
      <c r="BA133" s="202"/>
      <c r="BB133" s="203"/>
      <c r="BC133" s="271"/>
      <c r="BD133" s="272"/>
      <c r="BE133" s="202"/>
      <c r="BF133" s="203"/>
      <c r="BG133" s="202"/>
      <c r="BH133" s="207"/>
      <c r="BI133" s="203"/>
      <c r="BJ133" s="257"/>
      <c r="BK133" s="258"/>
      <c r="BL133" s="259"/>
      <c r="BM133" s="1"/>
      <c r="BN133" s="2"/>
    </row>
    <row r="134" spans="2:66" ht="15" customHeight="1" thickBot="1">
      <c r="B134" s="215"/>
      <c r="C134" s="216"/>
      <c r="D134" s="216"/>
      <c r="E134" s="216"/>
      <c r="F134" s="216"/>
      <c r="G134" s="216"/>
      <c r="H134" s="216"/>
      <c r="I134" s="216"/>
      <c r="J134" s="216"/>
      <c r="K134" s="216"/>
      <c r="L134" s="217"/>
      <c r="M134" s="192"/>
      <c r="N134" s="243"/>
      <c r="O134" s="243"/>
      <c r="P134" s="193"/>
      <c r="Q134" s="192"/>
      <c r="R134" s="243"/>
      <c r="S134" s="243"/>
      <c r="T134" s="193"/>
      <c r="U134" s="192"/>
      <c r="V134" s="243"/>
      <c r="W134" s="243"/>
      <c r="X134" s="193"/>
      <c r="Y134" s="198"/>
      <c r="Z134" s="221"/>
      <c r="AA134" s="221"/>
      <c r="AB134" s="199"/>
      <c r="AC134" s="192"/>
      <c r="AD134" s="243"/>
      <c r="AE134" s="243"/>
      <c r="AF134" s="193"/>
      <c r="AG134" s="228"/>
      <c r="AH134" s="229"/>
      <c r="AI134" s="229"/>
      <c r="AJ134" s="229"/>
      <c r="AK134" s="229"/>
      <c r="AL134" s="229"/>
      <c r="AM134" s="229"/>
      <c r="AN134" s="229"/>
      <c r="AO134" s="230"/>
      <c r="AP134" s="273"/>
      <c r="AQ134" s="277"/>
      <c r="AR134" s="277"/>
      <c r="AS134" s="274"/>
      <c r="AT134" s="204"/>
      <c r="AU134" s="208"/>
      <c r="AV134" s="205"/>
      <c r="AW134" s="192"/>
      <c r="AX134" s="193"/>
      <c r="AY134" s="192"/>
      <c r="AZ134" s="193"/>
      <c r="BA134" s="204"/>
      <c r="BB134" s="205"/>
      <c r="BC134" s="273"/>
      <c r="BD134" s="274"/>
      <c r="BE134" s="204"/>
      <c r="BF134" s="205"/>
      <c r="BG134" s="204"/>
      <c r="BH134" s="208"/>
      <c r="BI134" s="205"/>
      <c r="BJ134" s="260"/>
      <c r="BK134" s="261"/>
      <c r="BL134" s="262"/>
      <c r="BM134" s="1"/>
      <c r="BN134" s="2"/>
    </row>
    <row r="135" spans="2:66" ht="15" customHeight="1" thickTop="1">
      <c r="B135" s="314" t="s">
        <v>224</v>
      </c>
      <c r="C135" s="315"/>
      <c r="D135" s="315"/>
      <c r="E135" s="315"/>
      <c r="F135" s="315"/>
      <c r="G135" s="315"/>
      <c r="H135" s="315"/>
      <c r="I135" s="315"/>
      <c r="J135" s="315"/>
      <c r="K135" s="315"/>
      <c r="L135" s="316"/>
      <c r="M135" s="188">
        <v>400</v>
      </c>
      <c r="N135" s="241"/>
      <c r="O135" s="241"/>
      <c r="P135" s="189"/>
      <c r="Q135" s="188">
        <v>400</v>
      </c>
      <c r="R135" s="241"/>
      <c r="S135" s="241"/>
      <c r="T135" s="189"/>
      <c r="U135" s="188">
        <v>400</v>
      </c>
      <c r="V135" s="241"/>
      <c r="W135" s="241"/>
      <c r="X135" s="189"/>
      <c r="Y135" s="194">
        <v>300</v>
      </c>
      <c r="Z135" s="219"/>
      <c r="AA135" s="219"/>
      <c r="AB135" s="195"/>
      <c r="AC135" s="188" t="s">
        <v>129</v>
      </c>
      <c r="AD135" s="241"/>
      <c r="AE135" s="241"/>
      <c r="AF135" s="189"/>
      <c r="AG135" s="323" t="s">
        <v>140</v>
      </c>
      <c r="AH135" s="324"/>
      <c r="AI135" s="324"/>
      <c r="AJ135" s="324"/>
      <c r="AK135" s="324"/>
      <c r="AL135" s="324"/>
      <c r="AM135" s="324"/>
      <c r="AN135" s="324"/>
      <c r="AO135" s="325"/>
      <c r="AP135" s="269" t="s">
        <v>159</v>
      </c>
      <c r="AQ135" s="275"/>
      <c r="AR135" s="275"/>
      <c r="AS135" s="270"/>
      <c r="AT135" s="200">
        <f>'22.02'!AT135+AY135</f>
        <v>12</v>
      </c>
      <c r="AU135" s="206"/>
      <c r="AV135" s="201"/>
      <c r="AW135" s="188">
        <f>'22.02'!BG135</f>
        <v>12</v>
      </c>
      <c r="AX135" s="189"/>
      <c r="AY135" s="188"/>
      <c r="AZ135" s="189"/>
      <c r="BA135" s="200"/>
      <c r="BB135" s="201"/>
      <c r="BC135" s="269">
        <f t="shared" ref="BC135" si="22">BA135</f>
        <v>0</v>
      </c>
      <c r="BD135" s="270"/>
      <c r="BE135" s="200">
        <f>'22.02'!BE135+BA135</f>
        <v>0</v>
      </c>
      <c r="BF135" s="201"/>
      <c r="BG135" s="200">
        <f>AT135-BE135</f>
        <v>12</v>
      </c>
      <c r="BH135" s="206"/>
      <c r="BI135" s="201"/>
      <c r="BJ135" s="254">
        <f>((LEFT(AP135,FIND(" ",AP135)-1)*BC135)/$S$279)</f>
        <v>0</v>
      </c>
      <c r="BK135" s="255"/>
      <c r="BL135" s="256"/>
      <c r="BM135" s="1"/>
      <c r="BN135" s="2"/>
    </row>
    <row r="136" spans="2:66" ht="15" customHeight="1">
      <c r="B136" s="317"/>
      <c r="C136" s="318"/>
      <c r="D136" s="318"/>
      <c r="E136" s="318"/>
      <c r="F136" s="318"/>
      <c r="G136" s="318"/>
      <c r="H136" s="318"/>
      <c r="I136" s="318"/>
      <c r="J136" s="318"/>
      <c r="K136" s="318"/>
      <c r="L136" s="319"/>
      <c r="M136" s="190"/>
      <c r="N136" s="242"/>
      <c r="O136" s="242"/>
      <c r="P136" s="191"/>
      <c r="Q136" s="190"/>
      <c r="R136" s="242"/>
      <c r="S136" s="242"/>
      <c r="T136" s="191"/>
      <c r="U136" s="190"/>
      <c r="V136" s="242"/>
      <c r="W136" s="242"/>
      <c r="X136" s="191"/>
      <c r="Y136" s="196"/>
      <c r="Z136" s="220"/>
      <c r="AA136" s="220"/>
      <c r="AB136" s="197"/>
      <c r="AC136" s="190"/>
      <c r="AD136" s="242"/>
      <c r="AE136" s="242"/>
      <c r="AF136" s="191"/>
      <c r="AG136" s="326"/>
      <c r="AH136" s="327"/>
      <c r="AI136" s="327"/>
      <c r="AJ136" s="327"/>
      <c r="AK136" s="327"/>
      <c r="AL136" s="327"/>
      <c r="AM136" s="327"/>
      <c r="AN136" s="327"/>
      <c r="AO136" s="328"/>
      <c r="AP136" s="271"/>
      <c r="AQ136" s="276"/>
      <c r="AR136" s="276"/>
      <c r="AS136" s="272"/>
      <c r="AT136" s="202"/>
      <c r="AU136" s="207"/>
      <c r="AV136" s="203"/>
      <c r="AW136" s="190"/>
      <c r="AX136" s="191"/>
      <c r="AY136" s="190"/>
      <c r="AZ136" s="191"/>
      <c r="BA136" s="202"/>
      <c r="BB136" s="203"/>
      <c r="BC136" s="271"/>
      <c r="BD136" s="272"/>
      <c r="BE136" s="202"/>
      <c r="BF136" s="203"/>
      <c r="BG136" s="202"/>
      <c r="BH136" s="207"/>
      <c r="BI136" s="203"/>
      <c r="BJ136" s="257"/>
      <c r="BK136" s="258"/>
      <c r="BL136" s="259"/>
      <c r="BM136" s="1"/>
      <c r="BN136" s="2"/>
    </row>
    <row r="137" spans="2:66" ht="15" customHeight="1" thickBot="1">
      <c r="B137" s="320"/>
      <c r="C137" s="321"/>
      <c r="D137" s="321"/>
      <c r="E137" s="321"/>
      <c r="F137" s="321"/>
      <c r="G137" s="321"/>
      <c r="H137" s="321"/>
      <c r="I137" s="321"/>
      <c r="J137" s="321"/>
      <c r="K137" s="321"/>
      <c r="L137" s="322"/>
      <c r="M137" s="192"/>
      <c r="N137" s="243"/>
      <c r="O137" s="243"/>
      <c r="P137" s="193"/>
      <c r="Q137" s="192"/>
      <c r="R137" s="243"/>
      <c r="S137" s="243"/>
      <c r="T137" s="193"/>
      <c r="U137" s="192"/>
      <c r="V137" s="243"/>
      <c r="W137" s="243"/>
      <c r="X137" s="193"/>
      <c r="Y137" s="198"/>
      <c r="Z137" s="221"/>
      <c r="AA137" s="221"/>
      <c r="AB137" s="199"/>
      <c r="AC137" s="192"/>
      <c r="AD137" s="243"/>
      <c r="AE137" s="243"/>
      <c r="AF137" s="193"/>
      <c r="AG137" s="329"/>
      <c r="AH137" s="330"/>
      <c r="AI137" s="330"/>
      <c r="AJ137" s="330"/>
      <c r="AK137" s="330"/>
      <c r="AL137" s="330"/>
      <c r="AM137" s="330"/>
      <c r="AN137" s="330"/>
      <c r="AO137" s="331"/>
      <c r="AP137" s="273"/>
      <c r="AQ137" s="277"/>
      <c r="AR137" s="277"/>
      <c r="AS137" s="274"/>
      <c r="AT137" s="204"/>
      <c r="AU137" s="208"/>
      <c r="AV137" s="205"/>
      <c r="AW137" s="192"/>
      <c r="AX137" s="193"/>
      <c r="AY137" s="192"/>
      <c r="AZ137" s="193"/>
      <c r="BA137" s="204"/>
      <c r="BB137" s="205"/>
      <c r="BC137" s="273"/>
      <c r="BD137" s="274"/>
      <c r="BE137" s="204"/>
      <c r="BF137" s="205"/>
      <c r="BG137" s="204"/>
      <c r="BH137" s="208"/>
      <c r="BI137" s="205"/>
      <c r="BJ137" s="260"/>
      <c r="BK137" s="261"/>
      <c r="BL137" s="262"/>
      <c r="BM137" s="1"/>
      <c r="BN137" s="2"/>
    </row>
    <row r="138" spans="2:66" ht="15" customHeight="1" thickTop="1">
      <c r="B138" s="209" t="s">
        <v>223</v>
      </c>
      <c r="C138" s="210"/>
      <c r="D138" s="210"/>
      <c r="E138" s="210"/>
      <c r="F138" s="210"/>
      <c r="G138" s="210"/>
      <c r="H138" s="210"/>
      <c r="I138" s="210"/>
      <c r="J138" s="210"/>
      <c r="K138" s="210"/>
      <c r="L138" s="211"/>
      <c r="M138" s="188">
        <v>40</v>
      </c>
      <c r="N138" s="241"/>
      <c r="O138" s="241"/>
      <c r="P138" s="189"/>
      <c r="Q138" s="188">
        <v>40</v>
      </c>
      <c r="R138" s="241"/>
      <c r="S138" s="241"/>
      <c r="T138" s="189"/>
      <c r="U138" s="188">
        <v>40</v>
      </c>
      <c r="V138" s="241"/>
      <c r="W138" s="241"/>
      <c r="X138" s="189"/>
      <c r="Y138" s="194">
        <v>120</v>
      </c>
      <c r="Z138" s="219"/>
      <c r="AA138" s="219"/>
      <c r="AB138" s="195"/>
      <c r="AC138" s="296" t="s">
        <v>486</v>
      </c>
      <c r="AD138" s="297"/>
      <c r="AE138" s="297"/>
      <c r="AF138" s="298"/>
      <c r="AG138" s="222" t="s">
        <v>134</v>
      </c>
      <c r="AH138" s="223"/>
      <c r="AI138" s="223"/>
      <c r="AJ138" s="223"/>
      <c r="AK138" s="223"/>
      <c r="AL138" s="223"/>
      <c r="AM138" s="223"/>
      <c r="AN138" s="223"/>
      <c r="AO138" s="224"/>
      <c r="AP138" s="269" t="s">
        <v>52</v>
      </c>
      <c r="AQ138" s="275"/>
      <c r="AR138" s="275"/>
      <c r="AS138" s="270"/>
      <c r="AT138" s="200">
        <f>'22.02'!AT138+AY138</f>
        <v>60</v>
      </c>
      <c r="AU138" s="206"/>
      <c r="AV138" s="201"/>
      <c r="AW138" s="188">
        <f>'22.02'!BG138</f>
        <v>60</v>
      </c>
      <c r="AX138" s="189"/>
      <c r="AY138" s="188"/>
      <c r="AZ138" s="189"/>
      <c r="BA138" s="546"/>
      <c r="BB138" s="547"/>
      <c r="BC138" s="269">
        <f t="shared" ref="BC138" si="23">BA138</f>
        <v>0</v>
      </c>
      <c r="BD138" s="270"/>
      <c r="BE138" s="200">
        <f>'22.02'!BE138+BA138</f>
        <v>0</v>
      </c>
      <c r="BF138" s="201"/>
      <c r="BG138" s="200">
        <f>AT138-BE138</f>
        <v>60</v>
      </c>
      <c r="BH138" s="206"/>
      <c r="BI138" s="201"/>
      <c r="BJ138" s="254">
        <f>((LEFT(AP138,FIND(" ",AP138)-1)*BC138)/$S$279)</f>
        <v>0</v>
      </c>
      <c r="BK138" s="255"/>
      <c r="BL138" s="256"/>
      <c r="BM138" s="1"/>
      <c r="BN138" s="2"/>
    </row>
    <row r="139" spans="2:66" ht="15" customHeight="1">
      <c r="B139" s="212"/>
      <c r="C139" s="213"/>
      <c r="D139" s="213"/>
      <c r="E139" s="213"/>
      <c r="F139" s="213"/>
      <c r="G139" s="213"/>
      <c r="H139" s="213"/>
      <c r="I139" s="213"/>
      <c r="J139" s="213"/>
      <c r="K139" s="213"/>
      <c r="L139" s="214"/>
      <c r="M139" s="190"/>
      <c r="N139" s="242"/>
      <c r="O139" s="242"/>
      <c r="P139" s="191"/>
      <c r="Q139" s="190"/>
      <c r="R139" s="242"/>
      <c r="S139" s="242"/>
      <c r="T139" s="191"/>
      <c r="U139" s="190"/>
      <c r="V139" s="242"/>
      <c r="W139" s="242"/>
      <c r="X139" s="191"/>
      <c r="Y139" s="196"/>
      <c r="Z139" s="220"/>
      <c r="AA139" s="220"/>
      <c r="AB139" s="197"/>
      <c r="AC139" s="299"/>
      <c r="AD139" s="300"/>
      <c r="AE139" s="300"/>
      <c r="AF139" s="301"/>
      <c r="AG139" s="225"/>
      <c r="AH139" s="226"/>
      <c r="AI139" s="226"/>
      <c r="AJ139" s="226"/>
      <c r="AK139" s="226"/>
      <c r="AL139" s="226"/>
      <c r="AM139" s="226"/>
      <c r="AN139" s="226"/>
      <c r="AO139" s="227"/>
      <c r="AP139" s="271"/>
      <c r="AQ139" s="276"/>
      <c r="AR139" s="276"/>
      <c r="AS139" s="272"/>
      <c r="AT139" s="202"/>
      <c r="AU139" s="207"/>
      <c r="AV139" s="203"/>
      <c r="AW139" s="190"/>
      <c r="AX139" s="191"/>
      <c r="AY139" s="190"/>
      <c r="AZ139" s="191"/>
      <c r="BA139" s="548"/>
      <c r="BB139" s="549"/>
      <c r="BC139" s="271"/>
      <c r="BD139" s="272"/>
      <c r="BE139" s="202"/>
      <c r="BF139" s="203"/>
      <c r="BG139" s="202"/>
      <c r="BH139" s="207"/>
      <c r="BI139" s="203"/>
      <c r="BJ139" s="257"/>
      <c r="BK139" s="258"/>
      <c r="BL139" s="259"/>
      <c r="BM139" s="1"/>
      <c r="BN139" s="2"/>
    </row>
    <row r="140" spans="2:66" ht="15" customHeight="1" thickBot="1">
      <c r="B140" s="215"/>
      <c r="C140" s="216"/>
      <c r="D140" s="216"/>
      <c r="E140" s="216"/>
      <c r="F140" s="216"/>
      <c r="G140" s="216"/>
      <c r="H140" s="216"/>
      <c r="I140" s="216"/>
      <c r="J140" s="216"/>
      <c r="K140" s="216"/>
      <c r="L140" s="217"/>
      <c r="M140" s="192"/>
      <c r="N140" s="243"/>
      <c r="O140" s="243"/>
      <c r="P140" s="193"/>
      <c r="Q140" s="192"/>
      <c r="R140" s="243"/>
      <c r="S140" s="243"/>
      <c r="T140" s="193"/>
      <c r="U140" s="192"/>
      <c r="V140" s="243"/>
      <c r="W140" s="243"/>
      <c r="X140" s="193"/>
      <c r="Y140" s="198"/>
      <c r="Z140" s="221"/>
      <c r="AA140" s="221"/>
      <c r="AB140" s="199"/>
      <c r="AC140" s="302"/>
      <c r="AD140" s="303"/>
      <c r="AE140" s="303"/>
      <c r="AF140" s="304"/>
      <c r="AG140" s="228"/>
      <c r="AH140" s="229"/>
      <c r="AI140" s="229"/>
      <c r="AJ140" s="229"/>
      <c r="AK140" s="229"/>
      <c r="AL140" s="229"/>
      <c r="AM140" s="229"/>
      <c r="AN140" s="229"/>
      <c r="AO140" s="230"/>
      <c r="AP140" s="273"/>
      <c r="AQ140" s="277"/>
      <c r="AR140" s="277"/>
      <c r="AS140" s="274"/>
      <c r="AT140" s="204"/>
      <c r="AU140" s="208"/>
      <c r="AV140" s="205"/>
      <c r="AW140" s="192"/>
      <c r="AX140" s="193"/>
      <c r="AY140" s="192"/>
      <c r="AZ140" s="193"/>
      <c r="BA140" s="550"/>
      <c r="BB140" s="551"/>
      <c r="BC140" s="273"/>
      <c r="BD140" s="274"/>
      <c r="BE140" s="204"/>
      <c r="BF140" s="205"/>
      <c r="BG140" s="204"/>
      <c r="BH140" s="208"/>
      <c r="BI140" s="205"/>
      <c r="BJ140" s="260"/>
      <c r="BK140" s="261"/>
      <c r="BL140" s="262"/>
      <c r="BM140" s="1"/>
      <c r="BN140" s="2"/>
    </row>
    <row r="141" spans="2:66" ht="15" customHeight="1" thickTop="1">
      <c r="B141" s="209" t="s">
        <v>222</v>
      </c>
      <c r="C141" s="210"/>
      <c r="D141" s="210"/>
      <c r="E141" s="210"/>
      <c r="F141" s="210"/>
      <c r="G141" s="210"/>
      <c r="H141" s="210"/>
      <c r="I141" s="210"/>
      <c r="J141" s="210"/>
      <c r="K141" s="210"/>
      <c r="L141" s="211"/>
      <c r="M141" s="188">
        <v>50</v>
      </c>
      <c r="N141" s="241"/>
      <c r="O141" s="241"/>
      <c r="P141" s="189"/>
      <c r="Q141" s="188">
        <v>50</v>
      </c>
      <c r="R141" s="241"/>
      <c r="S141" s="241"/>
      <c r="T141" s="189"/>
      <c r="U141" s="188">
        <v>50</v>
      </c>
      <c r="V141" s="241"/>
      <c r="W141" s="241"/>
      <c r="X141" s="189"/>
      <c r="Y141" s="194">
        <v>82</v>
      </c>
      <c r="Z141" s="219"/>
      <c r="AA141" s="219"/>
      <c r="AB141" s="195"/>
      <c r="AC141" s="305" t="s">
        <v>487</v>
      </c>
      <c r="AD141" s="306"/>
      <c r="AE141" s="306"/>
      <c r="AF141" s="307"/>
      <c r="AG141" s="323" t="s">
        <v>221</v>
      </c>
      <c r="AH141" s="324"/>
      <c r="AI141" s="324"/>
      <c r="AJ141" s="324"/>
      <c r="AK141" s="324"/>
      <c r="AL141" s="324"/>
      <c r="AM141" s="324"/>
      <c r="AN141" s="324"/>
      <c r="AO141" s="325"/>
      <c r="AP141" s="269" t="s">
        <v>52</v>
      </c>
      <c r="AQ141" s="275"/>
      <c r="AR141" s="275"/>
      <c r="AS141" s="270"/>
      <c r="AT141" s="200">
        <f>'22.02'!AT141+AY141</f>
        <v>20</v>
      </c>
      <c r="AU141" s="206"/>
      <c r="AV141" s="201"/>
      <c r="AW141" s="188">
        <f>'22.02'!BG141</f>
        <v>20</v>
      </c>
      <c r="AX141" s="189"/>
      <c r="AY141" s="188"/>
      <c r="AZ141" s="189"/>
      <c r="BA141" s="200"/>
      <c r="BB141" s="201"/>
      <c r="BC141" s="269">
        <f t="shared" ref="BC141" si="24">BA141</f>
        <v>0</v>
      </c>
      <c r="BD141" s="270"/>
      <c r="BE141" s="200">
        <f>'22.02'!BE141+BA141</f>
        <v>0</v>
      </c>
      <c r="BF141" s="201"/>
      <c r="BG141" s="200">
        <f>AT141-BE141</f>
        <v>20</v>
      </c>
      <c r="BH141" s="206"/>
      <c r="BI141" s="201"/>
      <c r="BJ141" s="254">
        <f>((LEFT(AP141,FIND(" ",AP141)-1)*BC141)/$S$279)</f>
        <v>0</v>
      </c>
      <c r="BK141" s="255"/>
      <c r="BL141" s="256"/>
      <c r="BM141" s="1"/>
      <c r="BN141" s="2"/>
    </row>
    <row r="142" spans="2:66" ht="15" customHeight="1">
      <c r="B142" s="212"/>
      <c r="C142" s="213"/>
      <c r="D142" s="213"/>
      <c r="E142" s="213"/>
      <c r="F142" s="213"/>
      <c r="G142" s="213"/>
      <c r="H142" s="213"/>
      <c r="I142" s="213"/>
      <c r="J142" s="213"/>
      <c r="K142" s="213"/>
      <c r="L142" s="214"/>
      <c r="M142" s="190"/>
      <c r="N142" s="242"/>
      <c r="O142" s="242"/>
      <c r="P142" s="191"/>
      <c r="Q142" s="190"/>
      <c r="R142" s="242"/>
      <c r="S142" s="242"/>
      <c r="T142" s="191"/>
      <c r="U142" s="190"/>
      <c r="V142" s="242"/>
      <c r="W142" s="242"/>
      <c r="X142" s="191"/>
      <c r="Y142" s="196"/>
      <c r="Z142" s="220"/>
      <c r="AA142" s="220"/>
      <c r="AB142" s="197"/>
      <c r="AC142" s="308"/>
      <c r="AD142" s="309"/>
      <c r="AE142" s="309"/>
      <c r="AF142" s="310"/>
      <c r="AG142" s="326"/>
      <c r="AH142" s="327"/>
      <c r="AI142" s="327"/>
      <c r="AJ142" s="327"/>
      <c r="AK142" s="327"/>
      <c r="AL142" s="327"/>
      <c r="AM142" s="327"/>
      <c r="AN142" s="327"/>
      <c r="AO142" s="328"/>
      <c r="AP142" s="271"/>
      <c r="AQ142" s="276"/>
      <c r="AR142" s="276"/>
      <c r="AS142" s="272"/>
      <c r="AT142" s="202"/>
      <c r="AU142" s="207"/>
      <c r="AV142" s="203"/>
      <c r="AW142" s="190"/>
      <c r="AX142" s="191"/>
      <c r="AY142" s="190"/>
      <c r="AZ142" s="191"/>
      <c r="BA142" s="202"/>
      <c r="BB142" s="203"/>
      <c r="BC142" s="271"/>
      <c r="BD142" s="272"/>
      <c r="BE142" s="202"/>
      <c r="BF142" s="203"/>
      <c r="BG142" s="202"/>
      <c r="BH142" s="207"/>
      <c r="BI142" s="203"/>
      <c r="BJ142" s="257"/>
      <c r="BK142" s="258"/>
      <c r="BL142" s="259"/>
      <c r="BM142" s="1"/>
      <c r="BN142" s="2"/>
    </row>
    <row r="143" spans="2:66" ht="15" customHeight="1" thickBot="1">
      <c r="B143" s="215"/>
      <c r="C143" s="216"/>
      <c r="D143" s="216"/>
      <c r="E143" s="216"/>
      <c r="F143" s="216"/>
      <c r="G143" s="216"/>
      <c r="H143" s="216"/>
      <c r="I143" s="216"/>
      <c r="J143" s="216"/>
      <c r="K143" s="216"/>
      <c r="L143" s="217"/>
      <c r="M143" s="192"/>
      <c r="N143" s="243"/>
      <c r="O143" s="243"/>
      <c r="P143" s="193"/>
      <c r="Q143" s="192"/>
      <c r="R143" s="243"/>
      <c r="S143" s="243"/>
      <c r="T143" s="193"/>
      <c r="U143" s="192"/>
      <c r="V143" s="243"/>
      <c r="W143" s="243"/>
      <c r="X143" s="193"/>
      <c r="Y143" s="198"/>
      <c r="Z143" s="221"/>
      <c r="AA143" s="221"/>
      <c r="AB143" s="199"/>
      <c r="AC143" s="311"/>
      <c r="AD143" s="312"/>
      <c r="AE143" s="312"/>
      <c r="AF143" s="313"/>
      <c r="AG143" s="329"/>
      <c r="AH143" s="330"/>
      <c r="AI143" s="330"/>
      <c r="AJ143" s="330"/>
      <c r="AK143" s="330"/>
      <c r="AL143" s="330"/>
      <c r="AM143" s="330"/>
      <c r="AN143" s="330"/>
      <c r="AO143" s="331"/>
      <c r="AP143" s="273"/>
      <c r="AQ143" s="277"/>
      <c r="AR143" s="277"/>
      <c r="AS143" s="274"/>
      <c r="AT143" s="204"/>
      <c r="AU143" s="208"/>
      <c r="AV143" s="205"/>
      <c r="AW143" s="192"/>
      <c r="AX143" s="193"/>
      <c r="AY143" s="192"/>
      <c r="AZ143" s="193"/>
      <c r="BA143" s="204"/>
      <c r="BB143" s="205"/>
      <c r="BC143" s="273"/>
      <c r="BD143" s="274"/>
      <c r="BE143" s="204"/>
      <c r="BF143" s="205"/>
      <c r="BG143" s="204"/>
      <c r="BH143" s="208"/>
      <c r="BI143" s="205"/>
      <c r="BJ143" s="260"/>
      <c r="BK143" s="261"/>
      <c r="BL143" s="262"/>
      <c r="BM143" s="1"/>
      <c r="BN143" s="2"/>
    </row>
    <row r="144" spans="2:66" ht="15" customHeight="1" thickTop="1">
      <c r="B144" s="314" t="s">
        <v>220</v>
      </c>
      <c r="C144" s="315"/>
      <c r="D144" s="315"/>
      <c r="E144" s="315"/>
      <c r="F144" s="315"/>
      <c r="G144" s="315"/>
      <c r="H144" s="315"/>
      <c r="I144" s="315"/>
      <c r="J144" s="315"/>
      <c r="K144" s="315"/>
      <c r="L144" s="316"/>
      <c r="M144" s="188">
        <v>0.5</v>
      </c>
      <c r="N144" s="241"/>
      <c r="O144" s="241"/>
      <c r="P144" s="189"/>
      <c r="Q144" s="188">
        <v>0.5</v>
      </c>
      <c r="R144" s="241"/>
      <c r="S144" s="241"/>
      <c r="T144" s="189"/>
      <c r="U144" s="188">
        <v>0.5</v>
      </c>
      <c r="V144" s="241"/>
      <c r="W144" s="241"/>
      <c r="X144" s="189"/>
      <c r="Y144" s="522">
        <f>[1]Параметры!$I$31</f>
        <v>0</v>
      </c>
      <c r="Z144" s="523"/>
      <c r="AA144" s="523"/>
      <c r="AB144" s="524"/>
      <c r="AC144" s="305" t="s">
        <v>488</v>
      </c>
      <c r="AD144" s="306"/>
      <c r="AE144" s="306"/>
      <c r="AF144" s="307"/>
      <c r="AG144" s="222" t="s">
        <v>135</v>
      </c>
      <c r="AH144" s="223"/>
      <c r="AI144" s="223"/>
      <c r="AJ144" s="223"/>
      <c r="AK144" s="223"/>
      <c r="AL144" s="223"/>
      <c r="AM144" s="223"/>
      <c r="AN144" s="223"/>
      <c r="AO144" s="224"/>
      <c r="AP144" s="269" t="s">
        <v>61</v>
      </c>
      <c r="AQ144" s="275"/>
      <c r="AR144" s="275"/>
      <c r="AS144" s="270"/>
      <c r="AT144" s="200">
        <f>'22.02'!AT144+AY144</f>
        <v>16</v>
      </c>
      <c r="AU144" s="206"/>
      <c r="AV144" s="201"/>
      <c r="AW144" s="188">
        <f>'22.02'!BG144</f>
        <v>16</v>
      </c>
      <c r="AX144" s="189"/>
      <c r="AY144" s="188"/>
      <c r="AZ144" s="189"/>
      <c r="BA144" s="200">
        <v>6</v>
      </c>
      <c r="BB144" s="201"/>
      <c r="BC144" s="269">
        <f t="shared" ref="BC144" si="25">BA144</f>
        <v>6</v>
      </c>
      <c r="BD144" s="270"/>
      <c r="BE144" s="200">
        <f>'22.02'!BE144+BA144</f>
        <v>6</v>
      </c>
      <c r="BF144" s="201"/>
      <c r="BG144" s="200">
        <f>AT144-BE144</f>
        <v>10</v>
      </c>
      <c r="BH144" s="206"/>
      <c r="BI144" s="201"/>
      <c r="BJ144" s="254">
        <f>((LEFT(AP144,FIND(" ",AP144)-1)*BC144)/$S$279)</f>
        <v>1.1428571428571428</v>
      </c>
      <c r="BK144" s="255"/>
      <c r="BL144" s="256"/>
      <c r="BM144" s="1"/>
      <c r="BN144" s="2"/>
    </row>
    <row r="145" spans="2:66" ht="15" customHeight="1">
      <c r="B145" s="317"/>
      <c r="C145" s="318"/>
      <c r="D145" s="318"/>
      <c r="E145" s="318"/>
      <c r="F145" s="318"/>
      <c r="G145" s="318"/>
      <c r="H145" s="318"/>
      <c r="I145" s="318"/>
      <c r="J145" s="318"/>
      <c r="K145" s="318"/>
      <c r="L145" s="319"/>
      <c r="M145" s="190"/>
      <c r="N145" s="242"/>
      <c r="O145" s="242"/>
      <c r="P145" s="191"/>
      <c r="Q145" s="190"/>
      <c r="R145" s="242"/>
      <c r="S145" s="242"/>
      <c r="T145" s="191"/>
      <c r="U145" s="190"/>
      <c r="V145" s="242"/>
      <c r="W145" s="242"/>
      <c r="X145" s="191"/>
      <c r="Y145" s="525"/>
      <c r="Z145" s="526"/>
      <c r="AA145" s="526"/>
      <c r="AB145" s="527"/>
      <c r="AC145" s="308"/>
      <c r="AD145" s="309"/>
      <c r="AE145" s="309"/>
      <c r="AF145" s="310"/>
      <c r="AG145" s="225"/>
      <c r="AH145" s="226"/>
      <c r="AI145" s="226"/>
      <c r="AJ145" s="226"/>
      <c r="AK145" s="226"/>
      <c r="AL145" s="226"/>
      <c r="AM145" s="226"/>
      <c r="AN145" s="226"/>
      <c r="AO145" s="227"/>
      <c r="AP145" s="271"/>
      <c r="AQ145" s="276"/>
      <c r="AR145" s="276"/>
      <c r="AS145" s="272"/>
      <c r="AT145" s="202"/>
      <c r="AU145" s="207"/>
      <c r="AV145" s="203"/>
      <c r="AW145" s="190"/>
      <c r="AX145" s="191"/>
      <c r="AY145" s="190"/>
      <c r="AZ145" s="191"/>
      <c r="BA145" s="202"/>
      <c r="BB145" s="203"/>
      <c r="BC145" s="271"/>
      <c r="BD145" s="272"/>
      <c r="BE145" s="202"/>
      <c r="BF145" s="203"/>
      <c r="BG145" s="202"/>
      <c r="BH145" s="207"/>
      <c r="BI145" s="203"/>
      <c r="BJ145" s="257"/>
      <c r="BK145" s="258"/>
      <c r="BL145" s="259"/>
      <c r="BM145" s="1"/>
      <c r="BN145" s="2"/>
    </row>
    <row r="146" spans="2:66" ht="15" customHeight="1" thickBot="1">
      <c r="B146" s="320"/>
      <c r="C146" s="321"/>
      <c r="D146" s="321"/>
      <c r="E146" s="321"/>
      <c r="F146" s="321"/>
      <c r="G146" s="321"/>
      <c r="H146" s="321"/>
      <c r="I146" s="321"/>
      <c r="J146" s="321"/>
      <c r="K146" s="321"/>
      <c r="L146" s="322"/>
      <c r="M146" s="192"/>
      <c r="N146" s="243"/>
      <c r="O146" s="243"/>
      <c r="P146" s="193"/>
      <c r="Q146" s="192"/>
      <c r="R146" s="243"/>
      <c r="S146" s="243"/>
      <c r="T146" s="193"/>
      <c r="U146" s="192"/>
      <c r="V146" s="243"/>
      <c r="W146" s="243"/>
      <c r="X146" s="193"/>
      <c r="Y146" s="528"/>
      <c r="Z146" s="529"/>
      <c r="AA146" s="529"/>
      <c r="AB146" s="530"/>
      <c r="AC146" s="311"/>
      <c r="AD146" s="312"/>
      <c r="AE146" s="312"/>
      <c r="AF146" s="313"/>
      <c r="AG146" s="228"/>
      <c r="AH146" s="229"/>
      <c r="AI146" s="229"/>
      <c r="AJ146" s="229"/>
      <c r="AK146" s="229"/>
      <c r="AL146" s="229"/>
      <c r="AM146" s="229"/>
      <c r="AN146" s="229"/>
      <c r="AO146" s="230"/>
      <c r="AP146" s="273"/>
      <c r="AQ146" s="277"/>
      <c r="AR146" s="277"/>
      <c r="AS146" s="274"/>
      <c r="AT146" s="204"/>
      <c r="AU146" s="208"/>
      <c r="AV146" s="205"/>
      <c r="AW146" s="192"/>
      <c r="AX146" s="193"/>
      <c r="AY146" s="192"/>
      <c r="AZ146" s="193"/>
      <c r="BA146" s="204"/>
      <c r="BB146" s="205"/>
      <c r="BC146" s="273"/>
      <c r="BD146" s="274"/>
      <c r="BE146" s="204"/>
      <c r="BF146" s="205"/>
      <c r="BG146" s="204"/>
      <c r="BH146" s="208"/>
      <c r="BI146" s="205"/>
      <c r="BJ146" s="260"/>
      <c r="BK146" s="261"/>
      <c r="BL146" s="262"/>
      <c r="BM146" s="1"/>
      <c r="BN146" s="2"/>
    </row>
    <row r="147" spans="2:66" ht="15" customHeight="1" thickTop="1">
      <c r="B147" s="209" t="s">
        <v>219</v>
      </c>
      <c r="C147" s="210"/>
      <c r="D147" s="210"/>
      <c r="E147" s="210"/>
      <c r="F147" s="210"/>
      <c r="G147" s="210"/>
      <c r="H147" s="210"/>
      <c r="I147" s="210"/>
      <c r="J147" s="210"/>
      <c r="K147" s="210"/>
      <c r="L147" s="211"/>
      <c r="M147" s="188" t="s">
        <v>129</v>
      </c>
      <c r="N147" s="241"/>
      <c r="O147" s="241"/>
      <c r="P147" s="189"/>
      <c r="Q147" s="188" t="s">
        <v>129</v>
      </c>
      <c r="R147" s="241"/>
      <c r="S147" s="241"/>
      <c r="T147" s="189"/>
      <c r="U147" s="188" t="s">
        <v>129</v>
      </c>
      <c r="V147" s="241"/>
      <c r="W147" s="241"/>
      <c r="X147" s="189"/>
      <c r="Y147" s="194" t="s">
        <v>129</v>
      </c>
      <c r="Z147" s="219"/>
      <c r="AA147" s="219"/>
      <c r="AB147" s="195"/>
      <c r="AC147" s="305" t="s">
        <v>129</v>
      </c>
      <c r="AD147" s="306"/>
      <c r="AE147" s="306"/>
      <c r="AF147" s="307"/>
      <c r="AG147" s="222" t="s">
        <v>218</v>
      </c>
      <c r="AH147" s="223"/>
      <c r="AI147" s="223"/>
      <c r="AJ147" s="223"/>
      <c r="AK147" s="223"/>
      <c r="AL147" s="223"/>
      <c r="AM147" s="223"/>
      <c r="AN147" s="223"/>
      <c r="AO147" s="224"/>
      <c r="AP147" s="269" t="s">
        <v>143</v>
      </c>
      <c r="AQ147" s="275"/>
      <c r="AR147" s="275"/>
      <c r="AS147" s="270"/>
      <c r="AT147" s="200">
        <f>'22.02'!AT147+AY147</f>
        <v>2</v>
      </c>
      <c r="AU147" s="206"/>
      <c r="AV147" s="201"/>
      <c r="AW147" s="188">
        <f>'22.02'!BG147</f>
        <v>2</v>
      </c>
      <c r="AX147" s="189"/>
      <c r="AY147" s="188"/>
      <c r="AZ147" s="189"/>
      <c r="BA147" s="200"/>
      <c r="BB147" s="201"/>
      <c r="BC147" s="269">
        <f t="shared" ref="BC147" si="26">BA147</f>
        <v>0</v>
      </c>
      <c r="BD147" s="270"/>
      <c r="BE147" s="200">
        <f>'22.02'!BE147+BA147</f>
        <v>0</v>
      </c>
      <c r="BF147" s="201"/>
      <c r="BG147" s="200">
        <f>AT147-BE147</f>
        <v>2</v>
      </c>
      <c r="BH147" s="206"/>
      <c r="BI147" s="201"/>
      <c r="BJ147" s="254">
        <f>((LEFT(AP147,FIND(" ",AP147)-1)*BC147)/$S$279)</f>
        <v>0</v>
      </c>
      <c r="BK147" s="255"/>
      <c r="BL147" s="256"/>
      <c r="BM147" s="1"/>
      <c r="BN147" s="2"/>
    </row>
    <row r="148" spans="2:66" ht="15" customHeight="1">
      <c r="B148" s="212"/>
      <c r="C148" s="213"/>
      <c r="D148" s="213"/>
      <c r="E148" s="213"/>
      <c r="F148" s="213"/>
      <c r="G148" s="213"/>
      <c r="H148" s="213"/>
      <c r="I148" s="213"/>
      <c r="J148" s="213"/>
      <c r="K148" s="213"/>
      <c r="L148" s="214"/>
      <c r="M148" s="190"/>
      <c r="N148" s="242"/>
      <c r="O148" s="242"/>
      <c r="P148" s="191"/>
      <c r="Q148" s="190"/>
      <c r="R148" s="242"/>
      <c r="S148" s="242"/>
      <c r="T148" s="191"/>
      <c r="U148" s="190"/>
      <c r="V148" s="242"/>
      <c r="W148" s="242"/>
      <c r="X148" s="191"/>
      <c r="Y148" s="196"/>
      <c r="Z148" s="220"/>
      <c r="AA148" s="220"/>
      <c r="AB148" s="197"/>
      <c r="AC148" s="308"/>
      <c r="AD148" s="309"/>
      <c r="AE148" s="309"/>
      <c r="AF148" s="310"/>
      <c r="AG148" s="225"/>
      <c r="AH148" s="226"/>
      <c r="AI148" s="226"/>
      <c r="AJ148" s="226"/>
      <c r="AK148" s="226"/>
      <c r="AL148" s="226"/>
      <c r="AM148" s="226"/>
      <c r="AN148" s="226"/>
      <c r="AO148" s="227"/>
      <c r="AP148" s="271"/>
      <c r="AQ148" s="276"/>
      <c r="AR148" s="276"/>
      <c r="AS148" s="272"/>
      <c r="AT148" s="202"/>
      <c r="AU148" s="207"/>
      <c r="AV148" s="203"/>
      <c r="AW148" s="190"/>
      <c r="AX148" s="191"/>
      <c r="AY148" s="190"/>
      <c r="AZ148" s="191"/>
      <c r="BA148" s="202"/>
      <c r="BB148" s="203"/>
      <c r="BC148" s="271"/>
      <c r="BD148" s="272"/>
      <c r="BE148" s="202"/>
      <c r="BF148" s="203"/>
      <c r="BG148" s="202"/>
      <c r="BH148" s="207"/>
      <c r="BI148" s="203"/>
      <c r="BJ148" s="257"/>
      <c r="BK148" s="258"/>
      <c r="BL148" s="259"/>
      <c r="BM148" s="1"/>
      <c r="BN148" s="2"/>
    </row>
    <row r="149" spans="2:66" ht="15" customHeight="1" thickBot="1">
      <c r="B149" s="215"/>
      <c r="C149" s="216"/>
      <c r="D149" s="216"/>
      <c r="E149" s="216"/>
      <c r="F149" s="216"/>
      <c r="G149" s="216"/>
      <c r="H149" s="216"/>
      <c r="I149" s="216"/>
      <c r="J149" s="216"/>
      <c r="K149" s="216"/>
      <c r="L149" s="217"/>
      <c r="M149" s="192"/>
      <c r="N149" s="243"/>
      <c r="O149" s="243"/>
      <c r="P149" s="193"/>
      <c r="Q149" s="192"/>
      <c r="R149" s="243"/>
      <c r="S149" s="243"/>
      <c r="T149" s="193"/>
      <c r="U149" s="192"/>
      <c r="V149" s="243"/>
      <c r="W149" s="243"/>
      <c r="X149" s="193"/>
      <c r="Y149" s="198"/>
      <c r="Z149" s="221"/>
      <c r="AA149" s="221"/>
      <c r="AB149" s="199"/>
      <c r="AC149" s="311"/>
      <c r="AD149" s="312"/>
      <c r="AE149" s="312"/>
      <c r="AF149" s="313"/>
      <c r="AG149" s="228"/>
      <c r="AH149" s="229"/>
      <c r="AI149" s="229"/>
      <c r="AJ149" s="229"/>
      <c r="AK149" s="229"/>
      <c r="AL149" s="229"/>
      <c r="AM149" s="229"/>
      <c r="AN149" s="229"/>
      <c r="AO149" s="230"/>
      <c r="AP149" s="273"/>
      <c r="AQ149" s="277"/>
      <c r="AR149" s="277"/>
      <c r="AS149" s="274"/>
      <c r="AT149" s="204"/>
      <c r="AU149" s="208"/>
      <c r="AV149" s="205"/>
      <c r="AW149" s="192"/>
      <c r="AX149" s="193"/>
      <c r="AY149" s="192"/>
      <c r="AZ149" s="193"/>
      <c r="BA149" s="204"/>
      <c r="BB149" s="205"/>
      <c r="BC149" s="273"/>
      <c r="BD149" s="274"/>
      <c r="BE149" s="204"/>
      <c r="BF149" s="205"/>
      <c r="BG149" s="204"/>
      <c r="BH149" s="208"/>
      <c r="BI149" s="205"/>
      <c r="BJ149" s="260"/>
      <c r="BK149" s="261"/>
      <c r="BL149" s="262"/>
      <c r="BM149" s="1"/>
      <c r="BN149" s="2"/>
    </row>
    <row r="150" spans="2:66" ht="15" customHeight="1" thickTop="1">
      <c r="B150" s="209" t="s">
        <v>298</v>
      </c>
      <c r="C150" s="210"/>
      <c r="D150" s="210"/>
      <c r="E150" s="210"/>
      <c r="F150" s="210"/>
      <c r="G150" s="210"/>
      <c r="H150" s="210"/>
      <c r="I150" s="210"/>
      <c r="J150" s="210"/>
      <c r="K150" s="210"/>
      <c r="L150" s="211"/>
      <c r="M150" s="287" t="s">
        <v>129</v>
      </c>
      <c r="N150" s="288"/>
      <c r="O150" s="288"/>
      <c r="P150" s="289"/>
      <c r="Q150" s="287" t="s">
        <v>129</v>
      </c>
      <c r="R150" s="288"/>
      <c r="S150" s="288"/>
      <c r="T150" s="289"/>
      <c r="U150" s="287" t="s">
        <v>129</v>
      </c>
      <c r="V150" s="288"/>
      <c r="W150" s="288"/>
      <c r="X150" s="289"/>
      <c r="Y150" s="287">
        <v>8.7488663525924007E-2</v>
      </c>
      <c r="Z150" s="288"/>
      <c r="AA150" s="288"/>
      <c r="AB150" s="289"/>
      <c r="AC150" s="296" t="s">
        <v>210</v>
      </c>
      <c r="AD150" s="297"/>
      <c r="AE150" s="297"/>
      <c r="AF150" s="298"/>
      <c r="AG150" s="222" t="s">
        <v>216</v>
      </c>
      <c r="AH150" s="223"/>
      <c r="AI150" s="223"/>
      <c r="AJ150" s="223"/>
      <c r="AK150" s="223"/>
      <c r="AL150" s="223"/>
      <c r="AM150" s="223"/>
      <c r="AN150" s="223"/>
      <c r="AO150" s="224"/>
      <c r="AP150" s="269" t="s">
        <v>159</v>
      </c>
      <c r="AQ150" s="275"/>
      <c r="AR150" s="275"/>
      <c r="AS150" s="270"/>
      <c r="AT150" s="200">
        <f>'22.02'!AT150+AY150</f>
        <v>7</v>
      </c>
      <c r="AU150" s="206"/>
      <c r="AV150" s="201"/>
      <c r="AW150" s="188">
        <f>'22.02'!BG150</f>
        <v>7</v>
      </c>
      <c r="AX150" s="189"/>
      <c r="AY150" s="188"/>
      <c r="AZ150" s="189"/>
      <c r="BA150" s="200"/>
      <c r="BB150" s="201"/>
      <c r="BC150" s="269">
        <f t="shared" ref="BC150" si="27">BA150</f>
        <v>0</v>
      </c>
      <c r="BD150" s="270"/>
      <c r="BE150" s="200">
        <f>'22.02'!BE150+BA150</f>
        <v>0</v>
      </c>
      <c r="BF150" s="201"/>
      <c r="BG150" s="200">
        <f>AT150-BE150</f>
        <v>7</v>
      </c>
      <c r="BH150" s="206"/>
      <c r="BI150" s="201"/>
      <c r="BJ150" s="254">
        <f>((LEFT(AP150,FIND(" ",AP150)-1)*BC150)/$S$279)</f>
        <v>0</v>
      </c>
      <c r="BK150" s="255"/>
      <c r="BL150" s="256"/>
      <c r="BM150" s="1"/>
      <c r="BN150" s="2"/>
    </row>
    <row r="151" spans="2:66" ht="15" customHeight="1">
      <c r="B151" s="212"/>
      <c r="C151" s="213"/>
      <c r="D151" s="213"/>
      <c r="E151" s="213"/>
      <c r="F151" s="213"/>
      <c r="G151" s="213"/>
      <c r="H151" s="213"/>
      <c r="I151" s="213"/>
      <c r="J151" s="213"/>
      <c r="K151" s="213"/>
      <c r="L151" s="214"/>
      <c r="M151" s="290"/>
      <c r="N151" s="291"/>
      <c r="O151" s="291"/>
      <c r="P151" s="292"/>
      <c r="Q151" s="290"/>
      <c r="R151" s="291"/>
      <c r="S151" s="291"/>
      <c r="T151" s="292"/>
      <c r="U151" s="290"/>
      <c r="V151" s="291"/>
      <c r="W151" s="291"/>
      <c r="X151" s="292"/>
      <c r="Y151" s="290"/>
      <c r="Z151" s="291"/>
      <c r="AA151" s="291"/>
      <c r="AB151" s="292"/>
      <c r="AC151" s="299"/>
      <c r="AD151" s="300"/>
      <c r="AE151" s="300"/>
      <c r="AF151" s="301"/>
      <c r="AG151" s="225"/>
      <c r="AH151" s="226"/>
      <c r="AI151" s="226"/>
      <c r="AJ151" s="226"/>
      <c r="AK151" s="226"/>
      <c r="AL151" s="226"/>
      <c r="AM151" s="226"/>
      <c r="AN151" s="226"/>
      <c r="AO151" s="227"/>
      <c r="AP151" s="271"/>
      <c r="AQ151" s="276"/>
      <c r="AR151" s="276"/>
      <c r="AS151" s="272"/>
      <c r="AT151" s="202"/>
      <c r="AU151" s="207"/>
      <c r="AV151" s="203"/>
      <c r="AW151" s="190"/>
      <c r="AX151" s="191"/>
      <c r="AY151" s="190"/>
      <c r="AZ151" s="191"/>
      <c r="BA151" s="202"/>
      <c r="BB151" s="203"/>
      <c r="BC151" s="271"/>
      <c r="BD151" s="272"/>
      <c r="BE151" s="202"/>
      <c r="BF151" s="203"/>
      <c r="BG151" s="202"/>
      <c r="BH151" s="207"/>
      <c r="BI151" s="203"/>
      <c r="BJ151" s="257"/>
      <c r="BK151" s="258"/>
      <c r="BL151" s="259"/>
      <c r="BM151" s="1"/>
      <c r="BN151" s="2"/>
    </row>
    <row r="152" spans="2:66" ht="15" customHeight="1" thickBot="1">
      <c r="B152" s="215"/>
      <c r="C152" s="216"/>
      <c r="D152" s="216"/>
      <c r="E152" s="216"/>
      <c r="F152" s="216"/>
      <c r="G152" s="216"/>
      <c r="H152" s="216"/>
      <c r="I152" s="216"/>
      <c r="J152" s="216"/>
      <c r="K152" s="216"/>
      <c r="L152" s="217"/>
      <c r="M152" s="293"/>
      <c r="N152" s="294"/>
      <c r="O152" s="294"/>
      <c r="P152" s="295"/>
      <c r="Q152" s="293"/>
      <c r="R152" s="294"/>
      <c r="S152" s="294"/>
      <c r="T152" s="295"/>
      <c r="U152" s="293"/>
      <c r="V152" s="294"/>
      <c r="W152" s="294"/>
      <c r="X152" s="295"/>
      <c r="Y152" s="293"/>
      <c r="Z152" s="294"/>
      <c r="AA152" s="294"/>
      <c r="AB152" s="295"/>
      <c r="AC152" s="302"/>
      <c r="AD152" s="303"/>
      <c r="AE152" s="303"/>
      <c r="AF152" s="304"/>
      <c r="AG152" s="228"/>
      <c r="AH152" s="229"/>
      <c r="AI152" s="229"/>
      <c r="AJ152" s="229"/>
      <c r="AK152" s="229"/>
      <c r="AL152" s="229"/>
      <c r="AM152" s="229"/>
      <c r="AN152" s="229"/>
      <c r="AO152" s="230"/>
      <c r="AP152" s="273"/>
      <c r="AQ152" s="277"/>
      <c r="AR152" s="277"/>
      <c r="AS152" s="274"/>
      <c r="AT152" s="204"/>
      <c r="AU152" s="208"/>
      <c r="AV152" s="205"/>
      <c r="AW152" s="192"/>
      <c r="AX152" s="193"/>
      <c r="AY152" s="192"/>
      <c r="AZ152" s="193"/>
      <c r="BA152" s="204"/>
      <c r="BB152" s="205"/>
      <c r="BC152" s="273"/>
      <c r="BD152" s="274"/>
      <c r="BE152" s="204"/>
      <c r="BF152" s="205"/>
      <c r="BG152" s="204"/>
      <c r="BH152" s="208"/>
      <c r="BI152" s="205"/>
      <c r="BJ152" s="260"/>
      <c r="BK152" s="261"/>
      <c r="BL152" s="262"/>
      <c r="BM152" s="1"/>
      <c r="BN152" s="2"/>
    </row>
    <row r="153" spans="2:66" ht="15" customHeight="1" thickTop="1">
      <c r="B153" s="209"/>
      <c r="C153" s="210"/>
      <c r="D153" s="210"/>
      <c r="E153" s="210"/>
      <c r="F153" s="210"/>
      <c r="G153" s="210"/>
      <c r="H153" s="210"/>
      <c r="I153" s="210"/>
      <c r="J153" s="210"/>
      <c r="K153" s="210"/>
      <c r="L153" s="211"/>
      <c r="M153" s="188"/>
      <c r="N153" s="241"/>
      <c r="O153" s="241"/>
      <c r="P153" s="189"/>
      <c r="Q153" s="188"/>
      <c r="R153" s="241"/>
      <c r="S153" s="241"/>
      <c r="T153" s="189"/>
      <c r="U153" s="188"/>
      <c r="V153" s="241"/>
      <c r="W153" s="241"/>
      <c r="X153" s="189"/>
      <c r="Y153" s="188"/>
      <c r="Z153" s="241"/>
      <c r="AA153" s="241"/>
      <c r="AB153" s="189"/>
      <c r="AC153" s="278"/>
      <c r="AD153" s="279"/>
      <c r="AE153" s="279"/>
      <c r="AF153" s="280"/>
      <c r="AG153" s="222"/>
      <c r="AH153" s="223"/>
      <c r="AI153" s="223"/>
      <c r="AJ153" s="223"/>
      <c r="AK153" s="223"/>
      <c r="AL153" s="223"/>
      <c r="AM153" s="223"/>
      <c r="AN153" s="223"/>
      <c r="AO153" s="224"/>
      <c r="AP153" s="269"/>
      <c r="AQ153" s="275"/>
      <c r="AR153" s="275"/>
      <c r="AS153" s="270"/>
      <c r="AT153" s="200">
        <f>'22.02'!AT153+AY153</f>
        <v>0</v>
      </c>
      <c r="AU153" s="206"/>
      <c r="AV153" s="201"/>
      <c r="AW153" s="188">
        <f>'22.02'!BG153</f>
        <v>0</v>
      </c>
      <c r="AX153" s="189"/>
      <c r="AY153" s="188"/>
      <c r="AZ153" s="189"/>
      <c r="BA153" s="200"/>
      <c r="BB153" s="201"/>
      <c r="BC153" s="269">
        <f t="shared" ref="BC153" si="28">BA153</f>
        <v>0</v>
      </c>
      <c r="BD153" s="270"/>
      <c r="BE153" s="200">
        <f>'22.02'!BE153+BA153</f>
        <v>0</v>
      </c>
      <c r="BF153" s="201"/>
      <c r="BG153" s="200">
        <f>AT153-BE153</f>
        <v>0</v>
      </c>
      <c r="BH153" s="206"/>
      <c r="BI153" s="201"/>
      <c r="BJ153" s="254"/>
      <c r="BK153" s="255"/>
      <c r="BL153" s="256"/>
      <c r="BM153" s="1"/>
      <c r="BN153" s="2"/>
    </row>
    <row r="154" spans="2:66" ht="15" customHeight="1">
      <c r="B154" s="212"/>
      <c r="C154" s="213"/>
      <c r="D154" s="213"/>
      <c r="E154" s="213"/>
      <c r="F154" s="213"/>
      <c r="G154" s="213"/>
      <c r="H154" s="213"/>
      <c r="I154" s="213"/>
      <c r="J154" s="213"/>
      <c r="K154" s="213"/>
      <c r="L154" s="214"/>
      <c r="M154" s="190"/>
      <c r="N154" s="242"/>
      <c r="O154" s="242"/>
      <c r="P154" s="191"/>
      <c r="Q154" s="190"/>
      <c r="R154" s="242"/>
      <c r="S154" s="242"/>
      <c r="T154" s="191"/>
      <c r="U154" s="190"/>
      <c r="V154" s="242"/>
      <c r="W154" s="242"/>
      <c r="X154" s="191"/>
      <c r="Y154" s="190"/>
      <c r="Z154" s="242"/>
      <c r="AA154" s="242"/>
      <c r="AB154" s="191"/>
      <c r="AC154" s="281"/>
      <c r="AD154" s="282"/>
      <c r="AE154" s="282"/>
      <c r="AF154" s="283"/>
      <c r="AG154" s="225"/>
      <c r="AH154" s="226"/>
      <c r="AI154" s="226"/>
      <c r="AJ154" s="226"/>
      <c r="AK154" s="226"/>
      <c r="AL154" s="226"/>
      <c r="AM154" s="226"/>
      <c r="AN154" s="226"/>
      <c r="AO154" s="227"/>
      <c r="AP154" s="271"/>
      <c r="AQ154" s="276"/>
      <c r="AR154" s="276"/>
      <c r="AS154" s="272"/>
      <c r="AT154" s="202"/>
      <c r="AU154" s="207"/>
      <c r="AV154" s="203"/>
      <c r="AW154" s="190"/>
      <c r="AX154" s="191"/>
      <c r="AY154" s="190"/>
      <c r="AZ154" s="191"/>
      <c r="BA154" s="202"/>
      <c r="BB154" s="203"/>
      <c r="BC154" s="271"/>
      <c r="BD154" s="272"/>
      <c r="BE154" s="202"/>
      <c r="BF154" s="203"/>
      <c r="BG154" s="202"/>
      <c r="BH154" s="207"/>
      <c r="BI154" s="203"/>
      <c r="BJ154" s="257"/>
      <c r="BK154" s="258"/>
      <c r="BL154" s="259"/>
      <c r="BM154" s="1"/>
      <c r="BN154" s="2"/>
    </row>
    <row r="155" spans="2:66" ht="15" customHeight="1" thickBot="1">
      <c r="B155" s="215"/>
      <c r="C155" s="216"/>
      <c r="D155" s="216"/>
      <c r="E155" s="216"/>
      <c r="F155" s="216"/>
      <c r="G155" s="216"/>
      <c r="H155" s="216"/>
      <c r="I155" s="216"/>
      <c r="J155" s="216"/>
      <c r="K155" s="216"/>
      <c r="L155" s="217"/>
      <c r="M155" s="192"/>
      <c r="N155" s="243"/>
      <c r="O155" s="243"/>
      <c r="P155" s="193"/>
      <c r="Q155" s="192"/>
      <c r="R155" s="243"/>
      <c r="S155" s="243"/>
      <c r="T155" s="193"/>
      <c r="U155" s="192"/>
      <c r="V155" s="243"/>
      <c r="W155" s="243"/>
      <c r="X155" s="193"/>
      <c r="Y155" s="192"/>
      <c r="Z155" s="243"/>
      <c r="AA155" s="243"/>
      <c r="AB155" s="193"/>
      <c r="AC155" s="284"/>
      <c r="AD155" s="285"/>
      <c r="AE155" s="285"/>
      <c r="AF155" s="286"/>
      <c r="AG155" s="228"/>
      <c r="AH155" s="229"/>
      <c r="AI155" s="229"/>
      <c r="AJ155" s="229"/>
      <c r="AK155" s="229"/>
      <c r="AL155" s="229"/>
      <c r="AM155" s="229"/>
      <c r="AN155" s="229"/>
      <c r="AO155" s="230"/>
      <c r="AP155" s="273"/>
      <c r="AQ155" s="277"/>
      <c r="AR155" s="277"/>
      <c r="AS155" s="274"/>
      <c r="AT155" s="204"/>
      <c r="AU155" s="208"/>
      <c r="AV155" s="205"/>
      <c r="AW155" s="192"/>
      <c r="AX155" s="193"/>
      <c r="AY155" s="192"/>
      <c r="AZ155" s="193"/>
      <c r="BA155" s="204"/>
      <c r="BB155" s="205"/>
      <c r="BC155" s="273"/>
      <c r="BD155" s="274"/>
      <c r="BE155" s="204"/>
      <c r="BF155" s="205"/>
      <c r="BG155" s="204"/>
      <c r="BH155" s="208"/>
      <c r="BI155" s="205"/>
      <c r="BJ155" s="260"/>
      <c r="BK155" s="261"/>
      <c r="BL155" s="262"/>
      <c r="BM155" s="1"/>
      <c r="BN155" s="2"/>
    </row>
    <row r="156" spans="2:66" ht="15" customHeight="1" thickTop="1">
      <c r="B156" s="209"/>
      <c r="C156" s="210"/>
      <c r="D156" s="210"/>
      <c r="E156" s="210"/>
      <c r="F156" s="210"/>
      <c r="G156" s="210"/>
      <c r="H156" s="210"/>
      <c r="I156" s="210"/>
      <c r="J156" s="210"/>
      <c r="K156" s="210"/>
      <c r="L156" s="211"/>
      <c r="M156" s="194"/>
      <c r="N156" s="219"/>
      <c r="O156" s="219"/>
      <c r="P156" s="195"/>
      <c r="Q156" s="194"/>
      <c r="R156" s="219"/>
      <c r="S156" s="219"/>
      <c r="T156" s="195"/>
      <c r="U156" s="194"/>
      <c r="V156" s="219"/>
      <c r="W156" s="219"/>
      <c r="X156" s="195"/>
      <c r="Y156" s="194"/>
      <c r="Z156" s="219"/>
      <c r="AA156" s="219"/>
      <c r="AB156" s="195"/>
      <c r="AC156" s="188"/>
      <c r="AD156" s="241"/>
      <c r="AE156" s="241"/>
      <c r="AF156" s="189"/>
      <c r="AG156" s="222" t="s">
        <v>215</v>
      </c>
      <c r="AH156" s="223"/>
      <c r="AI156" s="223"/>
      <c r="AJ156" s="223"/>
      <c r="AK156" s="223"/>
      <c r="AL156" s="223"/>
      <c r="AM156" s="223"/>
      <c r="AN156" s="223"/>
      <c r="AO156" s="224"/>
      <c r="AP156" s="269" t="s">
        <v>61</v>
      </c>
      <c r="AQ156" s="275"/>
      <c r="AR156" s="275"/>
      <c r="AS156" s="270"/>
      <c r="AT156" s="200">
        <f>'22.02'!AT156+AY156</f>
        <v>37</v>
      </c>
      <c r="AU156" s="206"/>
      <c r="AV156" s="201"/>
      <c r="AW156" s="188">
        <f>'22.02'!BG156</f>
        <v>33</v>
      </c>
      <c r="AX156" s="189"/>
      <c r="AY156" s="188"/>
      <c r="AZ156" s="189"/>
      <c r="BA156" s="200"/>
      <c r="BB156" s="201"/>
      <c r="BC156" s="269">
        <f t="shared" ref="BC156" si="29">BA156</f>
        <v>0</v>
      </c>
      <c r="BD156" s="270"/>
      <c r="BE156" s="200">
        <f>'22.02'!BE156+BA156</f>
        <v>4</v>
      </c>
      <c r="BF156" s="201"/>
      <c r="BG156" s="200">
        <f>AT156-BE156</f>
        <v>33</v>
      </c>
      <c r="BH156" s="206"/>
      <c r="BI156" s="201"/>
      <c r="BJ156" s="254">
        <f>((LEFT(AP156,FIND(" ",AP156)-1)*BC156)/$S$279)</f>
        <v>0</v>
      </c>
      <c r="BK156" s="255"/>
      <c r="BL156" s="256"/>
      <c r="BM156" s="1"/>
      <c r="BN156" s="2"/>
    </row>
    <row r="157" spans="2:66" ht="15" customHeight="1">
      <c r="B157" s="212"/>
      <c r="C157" s="213"/>
      <c r="D157" s="213"/>
      <c r="E157" s="213"/>
      <c r="F157" s="213"/>
      <c r="G157" s="213"/>
      <c r="H157" s="213"/>
      <c r="I157" s="213"/>
      <c r="J157" s="213"/>
      <c r="K157" s="213"/>
      <c r="L157" s="214"/>
      <c r="M157" s="196"/>
      <c r="N157" s="220"/>
      <c r="O157" s="220"/>
      <c r="P157" s="197"/>
      <c r="Q157" s="196"/>
      <c r="R157" s="220"/>
      <c r="S157" s="220"/>
      <c r="T157" s="197"/>
      <c r="U157" s="196"/>
      <c r="V157" s="220"/>
      <c r="W157" s="220"/>
      <c r="X157" s="197"/>
      <c r="Y157" s="196"/>
      <c r="Z157" s="220"/>
      <c r="AA157" s="220"/>
      <c r="AB157" s="197"/>
      <c r="AC157" s="190"/>
      <c r="AD157" s="242"/>
      <c r="AE157" s="242"/>
      <c r="AF157" s="191"/>
      <c r="AG157" s="225"/>
      <c r="AH157" s="226"/>
      <c r="AI157" s="226"/>
      <c r="AJ157" s="226"/>
      <c r="AK157" s="226"/>
      <c r="AL157" s="226"/>
      <c r="AM157" s="226"/>
      <c r="AN157" s="226"/>
      <c r="AO157" s="227"/>
      <c r="AP157" s="271"/>
      <c r="AQ157" s="276"/>
      <c r="AR157" s="276"/>
      <c r="AS157" s="272"/>
      <c r="AT157" s="202"/>
      <c r="AU157" s="207"/>
      <c r="AV157" s="203"/>
      <c r="AW157" s="190"/>
      <c r="AX157" s="191"/>
      <c r="AY157" s="190"/>
      <c r="AZ157" s="191"/>
      <c r="BA157" s="202"/>
      <c r="BB157" s="203"/>
      <c r="BC157" s="271"/>
      <c r="BD157" s="272"/>
      <c r="BE157" s="202"/>
      <c r="BF157" s="203"/>
      <c r="BG157" s="202"/>
      <c r="BH157" s="207"/>
      <c r="BI157" s="203"/>
      <c r="BJ157" s="257"/>
      <c r="BK157" s="258"/>
      <c r="BL157" s="259"/>
      <c r="BM157" s="1"/>
      <c r="BN157" s="2"/>
    </row>
    <row r="158" spans="2:66" ht="15" customHeight="1" thickBot="1">
      <c r="B158" s="215"/>
      <c r="C158" s="216"/>
      <c r="D158" s="216"/>
      <c r="E158" s="216"/>
      <c r="F158" s="216"/>
      <c r="G158" s="216"/>
      <c r="H158" s="216"/>
      <c r="I158" s="216"/>
      <c r="J158" s="216"/>
      <c r="K158" s="216"/>
      <c r="L158" s="217"/>
      <c r="M158" s="198"/>
      <c r="N158" s="221"/>
      <c r="O158" s="221"/>
      <c r="P158" s="199"/>
      <c r="Q158" s="198"/>
      <c r="R158" s="221"/>
      <c r="S158" s="221"/>
      <c r="T158" s="199"/>
      <c r="U158" s="198"/>
      <c r="V158" s="221"/>
      <c r="W158" s="221"/>
      <c r="X158" s="199"/>
      <c r="Y158" s="198"/>
      <c r="Z158" s="221"/>
      <c r="AA158" s="221"/>
      <c r="AB158" s="199"/>
      <c r="AC158" s="192"/>
      <c r="AD158" s="243"/>
      <c r="AE158" s="243"/>
      <c r="AF158" s="193"/>
      <c r="AG158" s="228"/>
      <c r="AH158" s="229"/>
      <c r="AI158" s="229"/>
      <c r="AJ158" s="229"/>
      <c r="AK158" s="229"/>
      <c r="AL158" s="229"/>
      <c r="AM158" s="229"/>
      <c r="AN158" s="229"/>
      <c r="AO158" s="230"/>
      <c r="AP158" s="273"/>
      <c r="AQ158" s="277"/>
      <c r="AR158" s="277"/>
      <c r="AS158" s="274"/>
      <c r="AT158" s="204"/>
      <c r="AU158" s="208"/>
      <c r="AV158" s="205"/>
      <c r="AW158" s="192"/>
      <c r="AX158" s="193"/>
      <c r="AY158" s="192"/>
      <c r="AZ158" s="193"/>
      <c r="BA158" s="204"/>
      <c r="BB158" s="205"/>
      <c r="BC158" s="273"/>
      <c r="BD158" s="274"/>
      <c r="BE158" s="204"/>
      <c r="BF158" s="205"/>
      <c r="BG158" s="204"/>
      <c r="BH158" s="208"/>
      <c r="BI158" s="205"/>
      <c r="BJ158" s="260"/>
      <c r="BK158" s="261"/>
      <c r="BL158" s="262"/>
      <c r="BM158" s="1"/>
      <c r="BN158" s="2"/>
    </row>
    <row r="159" spans="2:66" ht="15" customHeight="1" thickTop="1" thickBot="1">
      <c r="B159" s="209"/>
      <c r="C159" s="210"/>
      <c r="D159" s="210"/>
      <c r="E159" s="210"/>
      <c r="F159" s="210"/>
      <c r="G159" s="210"/>
      <c r="H159" s="210"/>
      <c r="I159" s="210"/>
      <c r="J159" s="210"/>
      <c r="K159" s="210"/>
      <c r="L159" s="211"/>
      <c r="M159" s="218"/>
      <c r="N159" s="218"/>
      <c r="O159" s="218"/>
      <c r="P159" s="218"/>
      <c r="Q159" s="218"/>
      <c r="R159" s="218"/>
      <c r="S159" s="218"/>
      <c r="T159" s="218"/>
      <c r="U159" s="218"/>
      <c r="V159" s="218"/>
      <c r="W159" s="218"/>
      <c r="X159" s="218"/>
      <c r="Y159" s="218"/>
      <c r="Z159" s="218"/>
      <c r="AA159" s="218"/>
      <c r="AB159" s="218"/>
      <c r="AC159" s="182"/>
      <c r="AD159" s="182"/>
      <c r="AE159" s="182"/>
      <c r="AF159" s="182"/>
      <c r="AG159" s="222" t="s">
        <v>301</v>
      </c>
      <c r="AH159" s="223"/>
      <c r="AI159" s="223"/>
      <c r="AJ159" s="223"/>
      <c r="AK159" s="223"/>
      <c r="AL159" s="223"/>
      <c r="AM159" s="223"/>
      <c r="AN159" s="223"/>
      <c r="AO159" s="224"/>
      <c r="AP159" s="269" t="s">
        <v>52</v>
      </c>
      <c r="AQ159" s="275"/>
      <c r="AR159" s="275"/>
      <c r="AS159" s="270"/>
      <c r="AT159" s="200">
        <f>'22.02'!AT159+AY159</f>
        <v>10</v>
      </c>
      <c r="AU159" s="206"/>
      <c r="AV159" s="201"/>
      <c r="AW159" s="188">
        <f>'22.02'!BG159</f>
        <v>8</v>
      </c>
      <c r="AX159" s="189"/>
      <c r="AY159" s="188"/>
      <c r="AZ159" s="189"/>
      <c r="BA159" s="200"/>
      <c r="BB159" s="201"/>
      <c r="BC159" s="269">
        <f t="shared" ref="BC159" si="30">BA159</f>
        <v>0</v>
      </c>
      <c r="BD159" s="270"/>
      <c r="BE159" s="200">
        <f>'22.02'!BE159+BA159</f>
        <v>2</v>
      </c>
      <c r="BF159" s="201"/>
      <c r="BG159" s="200">
        <f>AT159-BE159</f>
        <v>8</v>
      </c>
      <c r="BH159" s="206"/>
      <c r="BI159" s="201"/>
      <c r="BJ159" s="254">
        <f>((LEFT(AP159,FIND(" ",AP159)-1)*BC159)/$S$279)</f>
        <v>0</v>
      </c>
      <c r="BK159" s="255"/>
      <c r="BL159" s="256"/>
      <c r="BM159" s="1"/>
      <c r="BN159" s="2"/>
    </row>
    <row r="160" spans="2:66" ht="15" customHeight="1" thickTop="1" thickBot="1">
      <c r="B160" s="212"/>
      <c r="C160" s="213"/>
      <c r="D160" s="213"/>
      <c r="E160" s="213"/>
      <c r="F160" s="213"/>
      <c r="G160" s="213"/>
      <c r="H160" s="213"/>
      <c r="I160" s="213"/>
      <c r="J160" s="213"/>
      <c r="K160" s="213"/>
      <c r="L160" s="214"/>
      <c r="M160" s="218"/>
      <c r="N160" s="218"/>
      <c r="O160" s="218"/>
      <c r="P160" s="218"/>
      <c r="Q160" s="218"/>
      <c r="R160" s="218"/>
      <c r="S160" s="218"/>
      <c r="T160" s="218"/>
      <c r="U160" s="218"/>
      <c r="V160" s="218"/>
      <c r="W160" s="218"/>
      <c r="X160" s="218"/>
      <c r="Y160" s="218"/>
      <c r="Z160" s="218"/>
      <c r="AA160" s="218"/>
      <c r="AB160" s="218"/>
      <c r="AC160" s="182"/>
      <c r="AD160" s="182"/>
      <c r="AE160" s="182"/>
      <c r="AF160" s="182"/>
      <c r="AG160" s="225"/>
      <c r="AH160" s="226"/>
      <c r="AI160" s="226"/>
      <c r="AJ160" s="226"/>
      <c r="AK160" s="226"/>
      <c r="AL160" s="226"/>
      <c r="AM160" s="226"/>
      <c r="AN160" s="226"/>
      <c r="AO160" s="227"/>
      <c r="AP160" s="271"/>
      <c r="AQ160" s="276"/>
      <c r="AR160" s="276"/>
      <c r="AS160" s="272"/>
      <c r="AT160" s="202"/>
      <c r="AU160" s="207"/>
      <c r="AV160" s="203"/>
      <c r="AW160" s="190"/>
      <c r="AX160" s="191"/>
      <c r="AY160" s="190"/>
      <c r="AZ160" s="191"/>
      <c r="BA160" s="202"/>
      <c r="BB160" s="203"/>
      <c r="BC160" s="271"/>
      <c r="BD160" s="272"/>
      <c r="BE160" s="202"/>
      <c r="BF160" s="203"/>
      <c r="BG160" s="202"/>
      <c r="BH160" s="207"/>
      <c r="BI160" s="203"/>
      <c r="BJ160" s="257"/>
      <c r="BK160" s="258"/>
      <c r="BL160" s="259"/>
      <c r="BM160" s="1"/>
      <c r="BN160" s="2"/>
    </row>
    <row r="161" spans="2:67" ht="15" customHeight="1" thickTop="1" thickBot="1">
      <c r="B161" s="215"/>
      <c r="C161" s="216"/>
      <c r="D161" s="216"/>
      <c r="E161" s="216"/>
      <c r="F161" s="216"/>
      <c r="G161" s="216"/>
      <c r="H161" s="216"/>
      <c r="I161" s="216"/>
      <c r="J161" s="216"/>
      <c r="K161" s="216"/>
      <c r="L161" s="217"/>
      <c r="M161" s="218"/>
      <c r="N161" s="218"/>
      <c r="O161" s="218"/>
      <c r="P161" s="218"/>
      <c r="Q161" s="218"/>
      <c r="R161" s="218"/>
      <c r="S161" s="218"/>
      <c r="T161" s="218"/>
      <c r="U161" s="218"/>
      <c r="V161" s="218"/>
      <c r="W161" s="218"/>
      <c r="X161" s="218"/>
      <c r="Y161" s="218"/>
      <c r="Z161" s="218"/>
      <c r="AA161" s="218"/>
      <c r="AB161" s="218"/>
      <c r="AC161" s="182"/>
      <c r="AD161" s="182"/>
      <c r="AE161" s="182"/>
      <c r="AF161" s="182"/>
      <c r="AG161" s="228"/>
      <c r="AH161" s="229"/>
      <c r="AI161" s="229"/>
      <c r="AJ161" s="229"/>
      <c r="AK161" s="229"/>
      <c r="AL161" s="229"/>
      <c r="AM161" s="229"/>
      <c r="AN161" s="229"/>
      <c r="AO161" s="230"/>
      <c r="AP161" s="273"/>
      <c r="AQ161" s="277"/>
      <c r="AR161" s="277"/>
      <c r="AS161" s="274"/>
      <c r="AT161" s="204"/>
      <c r="AU161" s="208"/>
      <c r="AV161" s="205"/>
      <c r="AW161" s="192"/>
      <c r="AX161" s="193"/>
      <c r="AY161" s="192"/>
      <c r="AZ161" s="193"/>
      <c r="BA161" s="204"/>
      <c r="BB161" s="205"/>
      <c r="BC161" s="273"/>
      <c r="BD161" s="274"/>
      <c r="BE161" s="204"/>
      <c r="BF161" s="205"/>
      <c r="BG161" s="204"/>
      <c r="BH161" s="208"/>
      <c r="BI161" s="205"/>
      <c r="BJ161" s="260"/>
      <c r="BK161" s="261"/>
      <c r="BL161" s="262"/>
      <c r="BM161" s="1"/>
      <c r="BN161" s="2"/>
    </row>
    <row r="162" spans="2:67" ht="15" customHeight="1" thickTop="1" thickBot="1">
      <c r="B162" s="209"/>
      <c r="C162" s="210"/>
      <c r="D162" s="210"/>
      <c r="E162" s="210"/>
      <c r="F162" s="210"/>
      <c r="G162" s="210"/>
      <c r="H162" s="210"/>
      <c r="I162" s="210"/>
      <c r="J162" s="210"/>
      <c r="K162" s="210"/>
      <c r="L162" s="211"/>
      <c r="M162" s="218"/>
      <c r="N162" s="218"/>
      <c r="O162" s="218"/>
      <c r="P162" s="218"/>
      <c r="Q162" s="218"/>
      <c r="R162" s="218"/>
      <c r="S162" s="218"/>
      <c r="T162" s="218"/>
      <c r="U162" s="218"/>
      <c r="V162" s="218"/>
      <c r="W162" s="218"/>
      <c r="X162" s="218"/>
      <c r="Y162" s="218"/>
      <c r="Z162" s="218"/>
      <c r="AA162" s="218"/>
      <c r="AB162" s="218"/>
      <c r="AC162" s="182"/>
      <c r="AD162" s="182"/>
      <c r="AE162" s="182"/>
      <c r="AF162" s="182"/>
      <c r="AG162" s="222" t="s">
        <v>164</v>
      </c>
      <c r="AH162" s="223"/>
      <c r="AI162" s="223"/>
      <c r="AJ162" s="223"/>
      <c r="AK162" s="223"/>
      <c r="AL162" s="223"/>
      <c r="AM162" s="223"/>
      <c r="AN162" s="223"/>
      <c r="AO162" s="224"/>
      <c r="AP162" s="269" t="s">
        <v>52</v>
      </c>
      <c r="AQ162" s="275"/>
      <c r="AR162" s="275"/>
      <c r="AS162" s="270"/>
      <c r="AT162" s="200">
        <f>'22.02'!AT162+AY162</f>
        <v>0</v>
      </c>
      <c r="AU162" s="206"/>
      <c r="AV162" s="201"/>
      <c r="AW162" s="188">
        <f>'22.02'!BG162</f>
        <v>0</v>
      </c>
      <c r="AX162" s="189"/>
      <c r="AY162" s="188"/>
      <c r="AZ162" s="189"/>
      <c r="BA162" s="200"/>
      <c r="BB162" s="201"/>
      <c r="BC162" s="269">
        <f t="shared" ref="BC162" si="31">BA162</f>
        <v>0</v>
      </c>
      <c r="BD162" s="270"/>
      <c r="BE162" s="200">
        <f>'22.02'!BE162+BA162</f>
        <v>0</v>
      </c>
      <c r="BF162" s="201"/>
      <c r="BG162" s="200">
        <f>AT162-BE162</f>
        <v>0</v>
      </c>
      <c r="BH162" s="206"/>
      <c r="BI162" s="201"/>
      <c r="BJ162" s="254">
        <f>((LEFT(AP162,FIND(" ",AP162)-1)*BC162)/$S$279)</f>
        <v>0</v>
      </c>
      <c r="BK162" s="255"/>
      <c r="BL162" s="256"/>
      <c r="BM162" s="1"/>
      <c r="BN162" s="2"/>
    </row>
    <row r="163" spans="2:67" ht="15" customHeight="1" thickTop="1" thickBot="1">
      <c r="B163" s="212"/>
      <c r="C163" s="213"/>
      <c r="D163" s="213"/>
      <c r="E163" s="213"/>
      <c r="F163" s="213"/>
      <c r="G163" s="213"/>
      <c r="H163" s="213"/>
      <c r="I163" s="213"/>
      <c r="J163" s="213"/>
      <c r="K163" s="213"/>
      <c r="L163" s="214"/>
      <c r="M163" s="218"/>
      <c r="N163" s="218"/>
      <c r="O163" s="218"/>
      <c r="P163" s="218"/>
      <c r="Q163" s="218"/>
      <c r="R163" s="218"/>
      <c r="S163" s="218"/>
      <c r="T163" s="218"/>
      <c r="U163" s="218"/>
      <c r="V163" s="218"/>
      <c r="W163" s="218"/>
      <c r="X163" s="218"/>
      <c r="Y163" s="218"/>
      <c r="Z163" s="218"/>
      <c r="AA163" s="218"/>
      <c r="AB163" s="218"/>
      <c r="AC163" s="182"/>
      <c r="AD163" s="182"/>
      <c r="AE163" s="182"/>
      <c r="AF163" s="182"/>
      <c r="AG163" s="225"/>
      <c r="AH163" s="226"/>
      <c r="AI163" s="226"/>
      <c r="AJ163" s="226"/>
      <c r="AK163" s="226"/>
      <c r="AL163" s="226"/>
      <c r="AM163" s="226"/>
      <c r="AN163" s="226"/>
      <c r="AO163" s="227"/>
      <c r="AP163" s="271"/>
      <c r="AQ163" s="276"/>
      <c r="AR163" s="276"/>
      <c r="AS163" s="272"/>
      <c r="AT163" s="202"/>
      <c r="AU163" s="207"/>
      <c r="AV163" s="203"/>
      <c r="AW163" s="190"/>
      <c r="AX163" s="191"/>
      <c r="AY163" s="190"/>
      <c r="AZ163" s="191"/>
      <c r="BA163" s="202"/>
      <c r="BB163" s="203"/>
      <c r="BC163" s="271"/>
      <c r="BD163" s="272"/>
      <c r="BE163" s="202"/>
      <c r="BF163" s="203"/>
      <c r="BG163" s="202"/>
      <c r="BH163" s="207"/>
      <c r="BI163" s="203"/>
      <c r="BJ163" s="257"/>
      <c r="BK163" s="258"/>
      <c r="BL163" s="259"/>
      <c r="BM163" s="1"/>
      <c r="BN163" s="2"/>
    </row>
    <row r="164" spans="2:67" ht="15" customHeight="1" thickTop="1" thickBot="1">
      <c r="B164" s="215"/>
      <c r="C164" s="216"/>
      <c r="D164" s="216"/>
      <c r="E164" s="216"/>
      <c r="F164" s="216"/>
      <c r="G164" s="216"/>
      <c r="H164" s="216"/>
      <c r="I164" s="216"/>
      <c r="J164" s="216"/>
      <c r="K164" s="216"/>
      <c r="L164" s="217"/>
      <c r="M164" s="218"/>
      <c r="N164" s="218"/>
      <c r="O164" s="218"/>
      <c r="P164" s="218"/>
      <c r="Q164" s="218"/>
      <c r="R164" s="218"/>
      <c r="S164" s="218"/>
      <c r="T164" s="218"/>
      <c r="U164" s="218"/>
      <c r="V164" s="218"/>
      <c r="W164" s="218"/>
      <c r="X164" s="218"/>
      <c r="Y164" s="218"/>
      <c r="Z164" s="218"/>
      <c r="AA164" s="218"/>
      <c r="AB164" s="218"/>
      <c r="AC164" s="182"/>
      <c r="AD164" s="182"/>
      <c r="AE164" s="182"/>
      <c r="AF164" s="182"/>
      <c r="AG164" s="228"/>
      <c r="AH164" s="229"/>
      <c r="AI164" s="229"/>
      <c r="AJ164" s="229"/>
      <c r="AK164" s="229"/>
      <c r="AL164" s="229"/>
      <c r="AM164" s="229"/>
      <c r="AN164" s="229"/>
      <c r="AO164" s="230"/>
      <c r="AP164" s="273"/>
      <c r="AQ164" s="277"/>
      <c r="AR164" s="277"/>
      <c r="AS164" s="274"/>
      <c r="AT164" s="204"/>
      <c r="AU164" s="208"/>
      <c r="AV164" s="205"/>
      <c r="AW164" s="192"/>
      <c r="AX164" s="193"/>
      <c r="AY164" s="192"/>
      <c r="AZ164" s="193"/>
      <c r="BA164" s="204"/>
      <c r="BB164" s="205"/>
      <c r="BC164" s="273"/>
      <c r="BD164" s="274"/>
      <c r="BE164" s="204"/>
      <c r="BF164" s="205"/>
      <c r="BG164" s="204"/>
      <c r="BH164" s="208"/>
      <c r="BI164" s="205"/>
      <c r="BJ164" s="260"/>
      <c r="BK164" s="261"/>
      <c r="BL164" s="262"/>
      <c r="BM164" s="1"/>
      <c r="BN164" s="2"/>
    </row>
    <row r="165" spans="2:67" ht="15" customHeight="1" thickTop="1" thickBot="1">
      <c r="B165" s="209"/>
      <c r="C165" s="210"/>
      <c r="D165" s="210"/>
      <c r="E165" s="210"/>
      <c r="F165" s="210"/>
      <c r="G165" s="210"/>
      <c r="H165" s="210"/>
      <c r="I165" s="210"/>
      <c r="J165" s="210"/>
      <c r="K165" s="210"/>
      <c r="L165" s="211"/>
      <c r="M165" s="218"/>
      <c r="N165" s="218"/>
      <c r="O165" s="218"/>
      <c r="P165" s="218"/>
      <c r="Q165" s="218"/>
      <c r="R165" s="218"/>
      <c r="S165" s="218"/>
      <c r="T165" s="218"/>
      <c r="U165" s="218"/>
      <c r="V165" s="218"/>
      <c r="W165" s="218"/>
      <c r="X165" s="218"/>
      <c r="Y165" s="218"/>
      <c r="Z165" s="218"/>
      <c r="AA165" s="218"/>
      <c r="AB165" s="218"/>
      <c r="AC165" s="182"/>
      <c r="AD165" s="182"/>
      <c r="AE165" s="182"/>
      <c r="AF165" s="182"/>
      <c r="AG165" s="265" t="s">
        <v>63</v>
      </c>
      <c r="AH165" s="265"/>
      <c r="AI165" s="265"/>
      <c r="AJ165" s="265"/>
      <c r="AK165" s="265"/>
      <c r="AL165" s="265"/>
      <c r="AM165" s="265"/>
      <c r="AN165" s="265"/>
      <c r="AO165" s="265"/>
      <c r="AP165" s="265"/>
      <c r="AQ165" s="265"/>
      <c r="AR165" s="265"/>
      <c r="AS165" s="265"/>
      <c r="AT165" s="265"/>
      <c r="AU165" s="265"/>
      <c r="AV165" s="265"/>
      <c r="AW165" s="265"/>
      <c r="AX165" s="265"/>
      <c r="AY165" s="265"/>
      <c r="AZ165" s="265"/>
      <c r="BA165" s="265"/>
      <c r="BB165" s="265"/>
      <c r="BC165" s="265"/>
      <c r="BD165" s="265"/>
      <c r="BE165" s="265"/>
      <c r="BF165" s="265"/>
      <c r="BG165" s="265"/>
      <c r="BH165" s="265"/>
      <c r="BI165" s="266"/>
      <c r="BJ165" s="254">
        <f>SUM(BG66:BI164)</f>
        <v>705</v>
      </c>
      <c r="BK165" s="255"/>
      <c r="BL165" s="256"/>
      <c r="BM165" s="263" t="s">
        <v>263</v>
      </c>
      <c r="BN165" s="264"/>
      <c r="BO165" s="264"/>
    </row>
    <row r="166" spans="2:67" ht="15" customHeight="1" thickTop="1" thickBot="1">
      <c r="B166" s="212"/>
      <c r="C166" s="213"/>
      <c r="D166" s="213"/>
      <c r="E166" s="213"/>
      <c r="F166" s="213"/>
      <c r="G166" s="213"/>
      <c r="H166" s="213"/>
      <c r="I166" s="213"/>
      <c r="J166" s="213"/>
      <c r="K166" s="213"/>
      <c r="L166" s="214"/>
      <c r="M166" s="218"/>
      <c r="N166" s="218"/>
      <c r="O166" s="218"/>
      <c r="P166" s="218"/>
      <c r="Q166" s="218"/>
      <c r="R166" s="218"/>
      <c r="S166" s="218"/>
      <c r="T166" s="218"/>
      <c r="U166" s="218"/>
      <c r="V166" s="218"/>
      <c r="W166" s="218"/>
      <c r="X166" s="218"/>
      <c r="Y166" s="218"/>
      <c r="Z166" s="218"/>
      <c r="AA166" s="218"/>
      <c r="AB166" s="218"/>
      <c r="AC166" s="182"/>
      <c r="AD166" s="182"/>
      <c r="AE166" s="182"/>
      <c r="AF166" s="182"/>
      <c r="AG166" s="267"/>
      <c r="AH166" s="267"/>
      <c r="AI166" s="267"/>
      <c r="AJ166" s="267"/>
      <c r="AK166" s="267"/>
      <c r="AL166" s="267"/>
      <c r="AM166" s="267"/>
      <c r="AN166" s="267"/>
      <c r="AO166" s="267"/>
      <c r="AP166" s="267"/>
      <c r="AQ166" s="267"/>
      <c r="AR166" s="267"/>
      <c r="AS166" s="267"/>
      <c r="AT166" s="267"/>
      <c r="AU166" s="267"/>
      <c r="AV166" s="267"/>
      <c r="AW166" s="267"/>
      <c r="AX166" s="267"/>
      <c r="AY166" s="267"/>
      <c r="AZ166" s="267"/>
      <c r="BA166" s="267"/>
      <c r="BB166" s="267"/>
      <c r="BC166" s="267"/>
      <c r="BD166" s="267"/>
      <c r="BE166" s="267"/>
      <c r="BF166" s="267"/>
      <c r="BG166" s="267"/>
      <c r="BH166" s="267"/>
      <c r="BI166" s="268"/>
      <c r="BJ166" s="257"/>
      <c r="BK166" s="258"/>
      <c r="BL166" s="259"/>
      <c r="BM166" s="263"/>
      <c r="BN166" s="264"/>
      <c r="BO166" s="264"/>
    </row>
    <row r="167" spans="2:67" ht="15" customHeight="1" thickTop="1" thickBot="1">
      <c r="B167" s="215"/>
      <c r="C167" s="216"/>
      <c r="D167" s="216"/>
      <c r="E167" s="216"/>
      <c r="F167" s="216"/>
      <c r="G167" s="216"/>
      <c r="H167" s="216"/>
      <c r="I167" s="216"/>
      <c r="J167" s="216"/>
      <c r="K167" s="216"/>
      <c r="L167" s="217"/>
      <c r="M167" s="218"/>
      <c r="N167" s="218"/>
      <c r="O167" s="218"/>
      <c r="P167" s="218"/>
      <c r="Q167" s="218"/>
      <c r="R167" s="218"/>
      <c r="S167" s="218"/>
      <c r="T167" s="218"/>
      <c r="U167" s="218"/>
      <c r="V167" s="218"/>
      <c r="W167" s="218"/>
      <c r="X167" s="218"/>
      <c r="Y167" s="218"/>
      <c r="Z167" s="218"/>
      <c r="AA167" s="218"/>
      <c r="AB167" s="218"/>
      <c r="AC167" s="182"/>
      <c r="AD167" s="182"/>
      <c r="AE167" s="182"/>
      <c r="AF167" s="182"/>
      <c r="AG167" s="267"/>
      <c r="AH167" s="267"/>
      <c r="AI167" s="267"/>
      <c r="AJ167" s="267"/>
      <c r="AK167" s="267"/>
      <c r="AL167" s="267"/>
      <c r="AM167" s="267"/>
      <c r="AN167" s="267"/>
      <c r="AO167" s="267"/>
      <c r="AP167" s="267"/>
      <c r="AQ167" s="267"/>
      <c r="AR167" s="267"/>
      <c r="AS167" s="267"/>
      <c r="AT167" s="267"/>
      <c r="AU167" s="267"/>
      <c r="AV167" s="267"/>
      <c r="AW167" s="267"/>
      <c r="AX167" s="267"/>
      <c r="AY167" s="267"/>
      <c r="AZ167" s="267"/>
      <c r="BA167" s="267"/>
      <c r="BB167" s="267"/>
      <c r="BC167" s="267"/>
      <c r="BD167" s="267"/>
      <c r="BE167" s="267"/>
      <c r="BF167" s="267"/>
      <c r="BG167" s="267"/>
      <c r="BH167" s="267"/>
      <c r="BI167" s="268"/>
      <c r="BJ167" s="260"/>
      <c r="BK167" s="261"/>
      <c r="BL167" s="262"/>
      <c r="BM167" s="263"/>
      <c r="BN167" s="264"/>
      <c r="BO167" s="264"/>
    </row>
    <row r="168" spans="2:67" ht="15" customHeight="1" thickTop="1" thickBot="1">
      <c r="B168" s="209"/>
      <c r="C168" s="210"/>
      <c r="D168" s="210"/>
      <c r="E168" s="210"/>
      <c r="F168" s="210"/>
      <c r="G168" s="210"/>
      <c r="H168" s="210"/>
      <c r="I168" s="210"/>
      <c r="J168" s="210"/>
      <c r="K168" s="210"/>
      <c r="L168" s="211"/>
      <c r="M168" s="218"/>
      <c r="N168" s="218"/>
      <c r="O168" s="218"/>
      <c r="P168" s="218"/>
      <c r="Q168" s="218"/>
      <c r="R168" s="218"/>
      <c r="S168" s="218"/>
      <c r="T168" s="218"/>
      <c r="U168" s="218"/>
      <c r="V168" s="218"/>
      <c r="W168" s="218"/>
      <c r="X168" s="218"/>
      <c r="Y168" s="218"/>
      <c r="Z168" s="218"/>
      <c r="AA168" s="218"/>
      <c r="AB168" s="218"/>
      <c r="AC168" s="182"/>
      <c r="AD168" s="182"/>
      <c r="AE168" s="182"/>
      <c r="AF168" s="182"/>
      <c r="AG168" s="246" t="s">
        <v>40</v>
      </c>
      <c r="AH168" s="246"/>
      <c r="AI168" s="246"/>
      <c r="AJ168" s="246"/>
      <c r="AK168" s="246"/>
      <c r="AL168" s="246"/>
      <c r="AM168" s="246"/>
      <c r="AN168" s="246"/>
      <c r="AO168" s="246"/>
      <c r="AP168" s="246" t="s">
        <v>41</v>
      </c>
      <c r="AQ168" s="246"/>
      <c r="AR168" s="246"/>
      <c r="AS168" s="246"/>
      <c r="AT168" s="247" t="s">
        <v>42</v>
      </c>
      <c r="AU168" s="247"/>
      <c r="AV168" s="247"/>
      <c r="AW168" s="246" t="s">
        <v>43</v>
      </c>
      <c r="AX168" s="246"/>
      <c r="AY168" s="246"/>
      <c r="AZ168" s="246"/>
      <c r="BA168" s="246"/>
      <c r="BB168" s="246"/>
      <c r="BC168" s="49" t="s">
        <v>44</v>
      </c>
      <c r="BD168" s="51"/>
      <c r="BE168" s="248" t="s">
        <v>45</v>
      </c>
      <c r="BF168" s="249"/>
      <c r="BG168" s="246" t="s">
        <v>46</v>
      </c>
      <c r="BH168" s="246"/>
      <c r="BI168" s="246"/>
      <c r="BJ168" s="254">
        <f>SUM(BG174:BI209)</f>
        <v>11</v>
      </c>
      <c r="BK168" s="255"/>
      <c r="BL168" s="256"/>
      <c r="BM168" s="263" t="s">
        <v>264</v>
      </c>
      <c r="BN168" s="264"/>
      <c r="BO168" s="264"/>
    </row>
    <row r="169" spans="2:67" ht="15" customHeight="1" thickTop="1" thickBot="1">
      <c r="B169" s="212"/>
      <c r="C169" s="213"/>
      <c r="D169" s="213"/>
      <c r="E169" s="213"/>
      <c r="F169" s="213"/>
      <c r="G169" s="213"/>
      <c r="H169" s="213"/>
      <c r="I169" s="213"/>
      <c r="J169" s="213"/>
      <c r="K169" s="213"/>
      <c r="L169" s="214"/>
      <c r="M169" s="218"/>
      <c r="N169" s="218"/>
      <c r="O169" s="218"/>
      <c r="P169" s="218"/>
      <c r="Q169" s="218"/>
      <c r="R169" s="218"/>
      <c r="S169" s="218"/>
      <c r="T169" s="218"/>
      <c r="U169" s="218"/>
      <c r="V169" s="218"/>
      <c r="W169" s="218"/>
      <c r="X169" s="218"/>
      <c r="Y169" s="218"/>
      <c r="Z169" s="218"/>
      <c r="AA169" s="218"/>
      <c r="AB169" s="218"/>
      <c r="AC169" s="182"/>
      <c r="AD169" s="182"/>
      <c r="AE169" s="182"/>
      <c r="AF169" s="182"/>
      <c r="AG169" s="246"/>
      <c r="AH169" s="246"/>
      <c r="AI169" s="246"/>
      <c r="AJ169" s="246"/>
      <c r="AK169" s="246"/>
      <c r="AL169" s="246"/>
      <c r="AM169" s="246"/>
      <c r="AN169" s="246"/>
      <c r="AO169" s="246"/>
      <c r="AP169" s="246"/>
      <c r="AQ169" s="246"/>
      <c r="AR169" s="246"/>
      <c r="AS169" s="246"/>
      <c r="AT169" s="247"/>
      <c r="AU169" s="247"/>
      <c r="AV169" s="247"/>
      <c r="AW169" s="246"/>
      <c r="AX169" s="246"/>
      <c r="AY169" s="246"/>
      <c r="AZ169" s="246"/>
      <c r="BA169" s="246"/>
      <c r="BB169" s="246"/>
      <c r="BC169" s="52"/>
      <c r="BD169" s="54"/>
      <c r="BE169" s="250"/>
      <c r="BF169" s="251"/>
      <c r="BG169" s="246"/>
      <c r="BH169" s="246"/>
      <c r="BI169" s="246"/>
      <c r="BJ169" s="257"/>
      <c r="BK169" s="258"/>
      <c r="BL169" s="259"/>
      <c r="BM169" s="263"/>
      <c r="BN169" s="264"/>
      <c r="BO169" s="264"/>
    </row>
    <row r="170" spans="2:67" ht="15" customHeight="1" thickTop="1" thickBot="1">
      <c r="B170" s="215"/>
      <c r="C170" s="216"/>
      <c r="D170" s="216"/>
      <c r="E170" s="216"/>
      <c r="F170" s="216"/>
      <c r="G170" s="216"/>
      <c r="H170" s="216"/>
      <c r="I170" s="216"/>
      <c r="J170" s="216"/>
      <c r="K170" s="216"/>
      <c r="L170" s="217"/>
      <c r="M170" s="218"/>
      <c r="N170" s="218"/>
      <c r="O170" s="218"/>
      <c r="P170" s="218"/>
      <c r="Q170" s="218"/>
      <c r="R170" s="218"/>
      <c r="S170" s="218"/>
      <c r="T170" s="218"/>
      <c r="U170" s="218"/>
      <c r="V170" s="218"/>
      <c r="W170" s="218"/>
      <c r="X170" s="218"/>
      <c r="Y170" s="218"/>
      <c r="Z170" s="218"/>
      <c r="AA170" s="218"/>
      <c r="AB170" s="218"/>
      <c r="AC170" s="182"/>
      <c r="AD170" s="182"/>
      <c r="AE170" s="182"/>
      <c r="AF170" s="182"/>
      <c r="AG170" s="246"/>
      <c r="AH170" s="246"/>
      <c r="AI170" s="246"/>
      <c r="AJ170" s="246"/>
      <c r="AK170" s="246"/>
      <c r="AL170" s="246"/>
      <c r="AM170" s="246"/>
      <c r="AN170" s="246"/>
      <c r="AO170" s="246"/>
      <c r="AP170" s="246"/>
      <c r="AQ170" s="246"/>
      <c r="AR170" s="246"/>
      <c r="AS170" s="246"/>
      <c r="AT170" s="247"/>
      <c r="AU170" s="247"/>
      <c r="AV170" s="247"/>
      <c r="AW170" s="246"/>
      <c r="AX170" s="246"/>
      <c r="AY170" s="246"/>
      <c r="AZ170" s="246"/>
      <c r="BA170" s="246"/>
      <c r="BB170" s="246"/>
      <c r="BC170" s="52"/>
      <c r="BD170" s="54"/>
      <c r="BE170" s="250"/>
      <c r="BF170" s="251"/>
      <c r="BG170" s="246"/>
      <c r="BH170" s="246"/>
      <c r="BI170" s="246"/>
      <c r="BJ170" s="260"/>
      <c r="BK170" s="261"/>
      <c r="BL170" s="262"/>
      <c r="BM170" s="263"/>
      <c r="BN170" s="264"/>
      <c r="BO170" s="264"/>
    </row>
    <row r="171" spans="2:67" ht="15" customHeight="1" thickTop="1" thickBot="1">
      <c r="B171" s="209"/>
      <c r="C171" s="210"/>
      <c r="D171" s="210"/>
      <c r="E171" s="210"/>
      <c r="F171" s="210"/>
      <c r="G171" s="210"/>
      <c r="H171" s="210"/>
      <c r="I171" s="210"/>
      <c r="J171" s="210"/>
      <c r="K171" s="210"/>
      <c r="L171" s="211"/>
      <c r="M171" s="218"/>
      <c r="N171" s="218"/>
      <c r="O171" s="218"/>
      <c r="P171" s="218"/>
      <c r="Q171" s="218"/>
      <c r="R171" s="218"/>
      <c r="S171" s="218"/>
      <c r="T171" s="218"/>
      <c r="U171" s="218"/>
      <c r="V171" s="218"/>
      <c r="W171" s="218"/>
      <c r="X171" s="218"/>
      <c r="Y171" s="218"/>
      <c r="Z171" s="218"/>
      <c r="AA171" s="218"/>
      <c r="AB171" s="218"/>
      <c r="AC171" s="182"/>
      <c r="AD171" s="182"/>
      <c r="AE171" s="182"/>
      <c r="AF171" s="182"/>
      <c r="AG171" s="246"/>
      <c r="AH171" s="246"/>
      <c r="AI171" s="246"/>
      <c r="AJ171" s="246"/>
      <c r="AK171" s="246"/>
      <c r="AL171" s="246"/>
      <c r="AM171" s="246"/>
      <c r="AN171" s="246"/>
      <c r="AO171" s="246"/>
      <c r="AP171" s="246"/>
      <c r="AQ171" s="246"/>
      <c r="AR171" s="246"/>
      <c r="AS171" s="246"/>
      <c r="AT171" s="247"/>
      <c r="AU171" s="247"/>
      <c r="AV171" s="247"/>
      <c r="AW171" s="246" t="s">
        <v>48</v>
      </c>
      <c r="AX171" s="246"/>
      <c r="AY171" s="246" t="s">
        <v>49</v>
      </c>
      <c r="AZ171" s="246"/>
      <c r="BA171" s="246" t="s">
        <v>50</v>
      </c>
      <c r="BB171" s="246"/>
      <c r="BC171" s="52"/>
      <c r="BD171" s="54"/>
      <c r="BE171" s="250"/>
      <c r="BF171" s="251"/>
      <c r="BG171" s="246"/>
      <c r="BH171" s="246"/>
      <c r="BI171" s="246"/>
      <c r="BJ171" s="254">
        <f>BJ165+BJ168+BJ177</f>
        <v>717.1</v>
      </c>
      <c r="BK171" s="255"/>
      <c r="BL171" s="256"/>
      <c r="BM171" s="263" t="s">
        <v>265</v>
      </c>
      <c r="BN171" s="264"/>
      <c r="BO171" s="264"/>
    </row>
    <row r="172" spans="2:67" ht="15" customHeight="1" thickTop="1" thickBot="1">
      <c r="B172" s="212"/>
      <c r="C172" s="213"/>
      <c r="D172" s="213"/>
      <c r="E172" s="213"/>
      <c r="F172" s="213"/>
      <c r="G172" s="213"/>
      <c r="H172" s="213"/>
      <c r="I172" s="213"/>
      <c r="J172" s="213"/>
      <c r="K172" s="213"/>
      <c r="L172" s="214"/>
      <c r="M172" s="218"/>
      <c r="N172" s="218"/>
      <c r="O172" s="218"/>
      <c r="P172" s="218"/>
      <c r="Q172" s="218"/>
      <c r="R172" s="218"/>
      <c r="S172" s="218"/>
      <c r="T172" s="218"/>
      <c r="U172" s="218"/>
      <c r="V172" s="218"/>
      <c r="W172" s="218"/>
      <c r="X172" s="218"/>
      <c r="Y172" s="218"/>
      <c r="Z172" s="218"/>
      <c r="AA172" s="218"/>
      <c r="AB172" s="218"/>
      <c r="AC172" s="182"/>
      <c r="AD172" s="182"/>
      <c r="AE172" s="182"/>
      <c r="AF172" s="182"/>
      <c r="AG172" s="246"/>
      <c r="AH172" s="246"/>
      <c r="AI172" s="246"/>
      <c r="AJ172" s="246"/>
      <c r="AK172" s="246"/>
      <c r="AL172" s="246"/>
      <c r="AM172" s="246"/>
      <c r="AN172" s="246"/>
      <c r="AO172" s="246"/>
      <c r="AP172" s="246"/>
      <c r="AQ172" s="246"/>
      <c r="AR172" s="246"/>
      <c r="AS172" s="246"/>
      <c r="AT172" s="247"/>
      <c r="AU172" s="247"/>
      <c r="AV172" s="247"/>
      <c r="AW172" s="246"/>
      <c r="AX172" s="246"/>
      <c r="AY172" s="246"/>
      <c r="AZ172" s="246"/>
      <c r="BA172" s="246"/>
      <c r="BB172" s="246"/>
      <c r="BC172" s="52"/>
      <c r="BD172" s="54"/>
      <c r="BE172" s="250"/>
      <c r="BF172" s="251"/>
      <c r="BG172" s="246"/>
      <c r="BH172" s="246"/>
      <c r="BI172" s="246"/>
      <c r="BJ172" s="257"/>
      <c r="BK172" s="258"/>
      <c r="BL172" s="259"/>
      <c r="BM172" s="263"/>
      <c r="BN172" s="264"/>
      <c r="BO172" s="264"/>
    </row>
    <row r="173" spans="2:67" ht="15" customHeight="1" thickTop="1" thickBot="1">
      <c r="B173" s="215"/>
      <c r="C173" s="216"/>
      <c r="D173" s="216"/>
      <c r="E173" s="216"/>
      <c r="F173" s="216"/>
      <c r="G173" s="216"/>
      <c r="H173" s="216"/>
      <c r="I173" s="216"/>
      <c r="J173" s="216"/>
      <c r="K173" s="216"/>
      <c r="L173" s="217"/>
      <c r="M173" s="218"/>
      <c r="N173" s="218"/>
      <c r="O173" s="218"/>
      <c r="P173" s="218"/>
      <c r="Q173" s="218"/>
      <c r="R173" s="218"/>
      <c r="S173" s="218"/>
      <c r="T173" s="218"/>
      <c r="U173" s="218"/>
      <c r="V173" s="218"/>
      <c r="W173" s="218"/>
      <c r="X173" s="218"/>
      <c r="Y173" s="218"/>
      <c r="Z173" s="218"/>
      <c r="AA173" s="218"/>
      <c r="AB173" s="218"/>
      <c r="AC173" s="182"/>
      <c r="AD173" s="182"/>
      <c r="AE173" s="182"/>
      <c r="AF173" s="182"/>
      <c r="AG173" s="246"/>
      <c r="AH173" s="246"/>
      <c r="AI173" s="246"/>
      <c r="AJ173" s="246"/>
      <c r="AK173" s="246"/>
      <c r="AL173" s="246"/>
      <c r="AM173" s="246"/>
      <c r="AN173" s="246"/>
      <c r="AO173" s="246"/>
      <c r="AP173" s="246"/>
      <c r="AQ173" s="246"/>
      <c r="AR173" s="246"/>
      <c r="AS173" s="246"/>
      <c r="AT173" s="247"/>
      <c r="AU173" s="247"/>
      <c r="AV173" s="247"/>
      <c r="AW173" s="246"/>
      <c r="AX173" s="246"/>
      <c r="AY173" s="246"/>
      <c r="AZ173" s="246"/>
      <c r="BA173" s="246"/>
      <c r="BB173" s="246"/>
      <c r="BC173" s="55"/>
      <c r="BD173" s="57"/>
      <c r="BE173" s="252"/>
      <c r="BF173" s="253"/>
      <c r="BG173" s="246"/>
      <c r="BH173" s="246"/>
      <c r="BI173" s="246"/>
      <c r="BJ173" s="260"/>
      <c r="BK173" s="261"/>
      <c r="BL173" s="262"/>
      <c r="BM173" s="263"/>
      <c r="BN173" s="264"/>
      <c r="BO173" s="264"/>
    </row>
    <row r="174" spans="2:67" ht="15.75" customHeight="1" thickTop="1" thickBot="1">
      <c r="B174" s="209"/>
      <c r="C174" s="210"/>
      <c r="D174" s="210"/>
      <c r="E174" s="210"/>
      <c r="F174" s="210"/>
      <c r="G174" s="210"/>
      <c r="H174" s="210"/>
      <c r="I174" s="210"/>
      <c r="J174" s="210"/>
      <c r="K174" s="210"/>
      <c r="L174" s="211"/>
      <c r="M174" s="218"/>
      <c r="N174" s="218"/>
      <c r="O174" s="218"/>
      <c r="P174" s="218"/>
      <c r="Q174" s="218"/>
      <c r="R174" s="218"/>
      <c r="S174" s="218"/>
      <c r="T174" s="218"/>
      <c r="U174" s="218"/>
      <c r="V174" s="218"/>
      <c r="W174" s="218"/>
      <c r="X174" s="218"/>
      <c r="Y174" s="218"/>
      <c r="Z174" s="218"/>
      <c r="AA174" s="218"/>
      <c r="AB174" s="218"/>
      <c r="AC174" s="182"/>
      <c r="AD174" s="182"/>
      <c r="AE174" s="182"/>
      <c r="AF174" s="182"/>
      <c r="AG174" s="222" t="s">
        <v>144</v>
      </c>
      <c r="AH174" s="223"/>
      <c r="AI174" s="223"/>
      <c r="AJ174" s="223"/>
      <c r="AK174" s="223"/>
      <c r="AL174" s="223"/>
      <c r="AM174" s="223"/>
      <c r="AN174" s="223"/>
      <c r="AO174" s="224"/>
      <c r="AP174" s="231" t="s">
        <v>184</v>
      </c>
      <c r="AQ174" s="231"/>
      <c r="AR174" s="231"/>
      <c r="AS174" s="231"/>
      <c r="AT174" s="200">
        <f>AY174+'22.02'!AT174:AV176</f>
        <v>2</v>
      </c>
      <c r="AU174" s="206"/>
      <c r="AV174" s="201"/>
      <c r="AW174" s="188">
        <f>'22.02'!BG174</f>
        <v>1</v>
      </c>
      <c r="AX174" s="189"/>
      <c r="AY174" s="194"/>
      <c r="AZ174" s="195"/>
      <c r="BA174" s="188"/>
      <c r="BB174" s="189"/>
      <c r="BC174" s="200">
        <f>BA174</f>
        <v>0</v>
      </c>
      <c r="BD174" s="201"/>
      <c r="BE174" s="200">
        <f>BA174+'22.02'!BE174</f>
        <v>1</v>
      </c>
      <c r="BF174" s="201"/>
      <c r="BG174" s="200">
        <f>AW174+AY174-BA174</f>
        <v>1</v>
      </c>
      <c r="BH174" s="206"/>
      <c r="BI174" s="201"/>
      <c r="BJ174" s="254">
        <f>IF(AG45&gt;0,(AG36/1000)^2*AG45*0.7854*1.25,0)</f>
        <v>3.5864670043124991</v>
      </c>
      <c r="BK174" s="255"/>
      <c r="BL174" s="256"/>
      <c r="BM174" s="263" t="s">
        <v>279</v>
      </c>
      <c r="BN174" s="264"/>
      <c r="BO174" s="264"/>
    </row>
    <row r="175" spans="2:67" ht="15" customHeight="1" thickTop="1" thickBot="1">
      <c r="B175" s="212"/>
      <c r="C175" s="213"/>
      <c r="D175" s="213"/>
      <c r="E175" s="213"/>
      <c r="F175" s="213"/>
      <c r="G175" s="213"/>
      <c r="H175" s="213"/>
      <c r="I175" s="213"/>
      <c r="J175" s="213"/>
      <c r="K175" s="213"/>
      <c r="L175" s="214"/>
      <c r="M175" s="218"/>
      <c r="N175" s="218"/>
      <c r="O175" s="218"/>
      <c r="P175" s="218"/>
      <c r="Q175" s="218"/>
      <c r="R175" s="218"/>
      <c r="S175" s="218"/>
      <c r="T175" s="218"/>
      <c r="U175" s="218"/>
      <c r="V175" s="218"/>
      <c r="W175" s="218"/>
      <c r="X175" s="218"/>
      <c r="Y175" s="218"/>
      <c r="Z175" s="218"/>
      <c r="AA175" s="218"/>
      <c r="AB175" s="218"/>
      <c r="AC175" s="182"/>
      <c r="AD175" s="182"/>
      <c r="AE175" s="182"/>
      <c r="AF175" s="182"/>
      <c r="AG175" s="225"/>
      <c r="AH175" s="226"/>
      <c r="AI175" s="226"/>
      <c r="AJ175" s="226"/>
      <c r="AK175" s="226"/>
      <c r="AL175" s="226"/>
      <c r="AM175" s="226"/>
      <c r="AN175" s="226"/>
      <c r="AO175" s="227"/>
      <c r="AP175" s="231"/>
      <c r="AQ175" s="231"/>
      <c r="AR175" s="231"/>
      <c r="AS175" s="231"/>
      <c r="AT175" s="202"/>
      <c r="AU175" s="207"/>
      <c r="AV175" s="203"/>
      <c r="AW175" s="190"/>
      <c r="AX175" s="191"/>
      <c r="AY175" s="196"/>
      <c r="AZ175" s="197"/>
      <c r="BA175" s="190"/>
      <c r="BB175" s="191"/>
      <c r="BC175" s="202"/>
      <c r="BD175" s="203"/>
      <c r="BE175" s="202"/>
      <c r="BF175" s="203"/>
      <c r="BG175" s="202"/>
      <c r="BH175" s="207"/>
      <c r="BI175" s="203"/>
      <c r="BJ175" s="257"/>
      <c r="BK175" s="258"/>
      <c r="BL175" s="259"/>
      <c r="BM175" s="263"/>
      <c r="BN175" s="264"/>
      <c r="BO175" s="264"/>
    </row>
    <row r="176" spans="2:67" ht="15" customHeight="1" thickTop="1" thickBot="1">
      <c r="B176" s="215"/>
      <c r="C176" s="216"/>
      <c r="D176" s="216"/>
      <c r="E176" s="216"/>
      <c r="F176" s="216"/>
      <c r="G176" s="216"/>
      <c r="H176" s="216"/>
      <c r="I176" s="216"/>
      <c r="J176" s="216"/>
      <c r="K176" s="216"/>
      <c r="L176" s="217"/>
      <c r="M176" s="218"/>
      <c r="N176" s="218"/>
      <c r="O176" s="218"/>
      <c r="P176" s="218"/>
      <c r="Q176" s="218"/>
      <c r="R176" s="218"/>
      <c r="S176" s="218"/>
      <c r="T176" s="218"/>
      <c r="U176" s="218"/>
      <c r="V176" s="218"/>
      <c r="W176" s="218"/>
      <c r="X176" s="218"/>
      <c r="Y176" s="218"/>
      <c r="Z176" s="218"/>
      <c r="AA176" s="218"/>
      <c r="AB176" s="218"/>
      <c r="AC176" s="182"/>
      <c r="AD176" s="182"/>
      <c r="AE176" s="182"/>
      <c r="AF176" s="182"/>
      <c r="AG176" s="228"/>
      <c r="AH176" s="229"/>
      <c r="AI176" s="229"/>
      <c r="AJ176" s="229"/>
      <c r="AK176" s="229"/>
      <c r="AL176" s="229"/>
      <c r="AM176" s="229"/>
      <c r="AN176" s="229"/>
      <c r="AO176" s="230"/>
      <c r="AP176" s="231"/>
      <c r="AQ176" s="231"/>
      <c r="AR176" s="231"/>
      <c r="AS176" s="231"/>
      <c r="AT176" s="204"/>
      <c r="AU176" s="208"/>
      <c r="AV176" s="205"/>
      <c r="AW176" s="192"/>
      <c r="AX176" s="193"/>
      <c r="AY176" s="198"/>
      <c r="AZ176" s="199"/>
      <c r="BA176" s="192"/>
      <c r="BB176" s="193"/>
      <c r="BC176" s="204"/>
      <c r="BD176" s="205"/>
      <c r="BE176" s="204"/>
      <c r="BF176" s="205"/>
      <c r="BG176" s="204"/>
      <c r="BH176" s="208"/>
      <c r="BI176" s="205"/>
      <c r="BJ176" s="260"/>
      <c r="BK176" s="261"/>
      <c r="BL176" s="262"/>
      <c r="BM176" s="263"/>
      <c r="BN176" s="264"/>
      <c r="BO176" s="264"/>
    </row>
    <row r="177" spans="2:67" ht="15" customHeight="1" thickTop="1" thickBot="1">
      <c r="B177" s="209"/>
      <c r="C177" s="210"/>
      <c r="D177" s="210"/>
      <c r="E177" s="210"/>
      <c r="F177" s="210"/>
      <c r="G177" s="210"/>
      <c r="H177" s="210"/>
      <c r="I177" s="210"/>
      <c r="J177" s="210"/>
      <c r="K177" s="210"/>
      <c r="L177" s="211"/>
      <c r="M177" s="182"/>
      <c r="N177" s="182"/>
      <c r="O177" s="182"/>
      <c r="P177" s="182"/>
      <c r="Q177" s="218"/>
      <c r="R177" s="218"/>
      <c r="S177" s="218"/>
      <c r="T177" s="218"/>
      <c r="U177" s="218"/>
      <c r="V177" s="218"/>
      <c r="W177" s="218"/>
      <c r="X177" s="218"/>
      <c r="Y177" s="218"/>
      <c r="Z177" s="218"/>
      <c r="AA177" s="218"/>
      <c r="AB177" s="218"/>
      <c r="AC177" s="218"/>
      <c r="AD177" s="218"/>
      <c r="AE177" s="218"/>
      <c r="AF177" s="218"/>
      <c r="AG177" s="222" t="s">
        <v>145</v>
      </c>
      <c r="AH177" s="223"/>
      <c r="AI177" s="223"/>
      <c r="AJ177" s="223"/>
      <c r="AK177" s="223"/>
      <c r="AL177" s="223"/>
      <c r="AM177" s="223"/>
      <c r="AN177" s="223"/>
      <c r="AO177" s="224"/>
      <c r="AP177" s="231" t="s">
        <v>184</v>
      </c>
      <c r="AQ177" s="231"/>
      <c r="AR177" s="231"/>
      <c r="AS177" s="231"/>
      <c r="AT177" s="200">
        <f>AY177+'22.02'!AT177:AV179</f>
        <v>0</v>
      </c>
      <c r="AU177" s="206"/>
      <c r="AV177" s="201"/>
      <c r="AW177" s="188">
        <f>'22.02'!BG177</f>
        <v>0</v>
      </c>
      <c r="AX177" s="189"/>
      <c r="AY177" s="194"/>
      <c r="AZ177" s="195"/>
      <c r="BA177" s="188"/>
      <c r="BB177" s="189"/>
      <c r="BC177" s="200">
        <f t="shared" ref="BC177" si="32">BA177</f>
        <v>0</v>
      </c>
      <c r="BD177" s="201"/>
      <c r="BE177" s="200">
        <f>BA177+'22.02'!BE177</f>
        <v>0</v>
      </c>
      <c r="BF177" s="201"/>
      <c r="BG177" s="200">
        <f>AW177+AY177-BA177</f>
        <v>0</v>
      </c>
      <c r="BH177" s="206"/>
      <c r="BI177" s="201"/>
      <c r="BJ177" s="254">
        <v>1.1000000000000001</v>
      </c>
      <c r="BK177" s="255"/>
      <c r="BL177" s="256"/>
      <c r="BM177" s="263" t="s">
        <v>371</v>
      </c>
      <c r="BN177" s="264"/>
      <c r="BO177" s="264"/>
    </row>
    <row r="178" spans="2:67" ht="15.75" customHeight="1" thickTop="1" thickBot="1">
      <c r="B178" s="212"/>
      <c r="C178" s="213"/>
      <c r="D178" s="213"/>
      <c r="E178" s="213"/>
      <c r="F178" s="213"/>
      <c r="G178" s="213"/>
      <c r="H178" s="213"/>
      <c r="I178" s="213"/>
      <c r="J178" s="213"/>
      <c r="K178" s="213"/>
      <c r="L178" s="214"/>
      <c r="M178" s="182"/>
      <c r="N178" s="182"/>
      <c r="O178" s="182"/>
      <c r="P178" s="182"/>
      <c r="Q178" s="218"/>
      <c r="R178" s="218"/>
      <c r="S178" s="218"/>
      <c r="T178" s="218"/>
      <c r="U178" s="218"/>
      <c r="V178" s="218"/>
      <c r="W178" s="218"/>
      <c r="X178" s="218"/>
      <c r="Y178" s="218"/>
      <c r="Z178" s="218"/>
      <c r="AA178" s="218"/>
      <c r="AB178" s="218"/>
      <c r="AC178" s="218"/>
      <c r="AD178" s="218"/>
      <c r="AE178" s="218"/>
      <c r="AF178" s="218"/>
      <c r="AG178" s="225"/>
      <c r="AH178" s="226"/>
      <c r="AI178" s="226"/>
      <c r="AJ178" s="226"/>
      <c r="AK178" s="226"/>
      <c r="AL178" s="226"/>
      <c r="AM178" s="226"/>
      <c r="AN178" s="226"/>
      <c r="AO178" s="227"/>
      <c r="AP178" s="231"/>
      <c r="AQ178" s="231"/>
      <c r="AR178" s="231"/>
      <c r="AS178" s="231"/>
      <c r="AT178" s="202"/>
      <c r="AU178" s="207"/>
      <c r="AV178" s="203"/>
      <c r="AW178" s="190"/>
      <c r="AX178" s="191"/>
      <c r="AY178" s="196"/>
      <c r="AZ178" s="197"/>
      <c r="BA178" s="190"/>
      <c r="BB178" s="191"/>
      <c r="BC178" s="202"/>
      <c r="BD178" s="203"/>
      <c r="BE178" s="202"/>
      <c r="BF178" s="203"/>
      <c r="BG178" s="202"/>
      <c r="BH178" s="207"/>
      <c r="BI178" s="203"/>
      <c r="BJ178" s="257"/>
      <c r="BK178" s="258"/>
      <c r="BL178" s="259"/>
      <c r="BM178" s="263"/>
      <c r="BN178" s="264"/>
      <c r="BO178" s="264"/>
    </row>
    <row r="179" spans="2:67" ht="15.75" customHeight="1" thickTop="1" thickBot="1">
      <c r="B179" s="215"/>
      <c r="C179" s="216"/>
      <c r="D179" s="216"/>
      <c r="E179" s="216"/>
      <c r="F179" s="216"/>
      <c r="G179" s="216"/>
      <c r="H179" s="216"/>
      <c r="I179" s="216"/>
      <c r="J179" s="216"/>
      <c r="K179" s="216"/>
      <c r="L179" s="217"/>
      <c r="M179" s="182"/>
      <c r="N179" s="182"/>
      <c r="O179" s="182"/>
      <c r="P179" s="182"/>
      <c r="Q179" s="218"/>
      <c r="R179" s="218"/>
      <c r="S179" s="218"/>
      <c r="T179" s="218"/>
      <c r="U179" s="218"/>
      <c r="V179" s="218"/>
      <c r="W179" s="218"/>
      <c r="X179" s="218"/>
      <c r="Y179" s="218"/>
      <c r="Z179" s="218"/>
      <c r="AA179" s="218"/>
      <c r="AB179" s="218"/>
      <c r="AC179" s="218"/>
      <c r="AD179" s="218"/>
      <c r="AE179" s="218"/>
      <c r="AF179" s="218"/>
      <c r="AG179" s="228"/>
      <c r="AH179" s="229"/>
      <c r="AI179" s="229"/>
      <c r="AJ179" s="229"/>
      <c r="AK179" s="229"/>
      <c r="AL179" s="229"/>
      <c r="AM179" s="229"/>
      <c r="AN179" s="229"/>
      <c r="AO179" s="230"/>
      <c r="AP179" s="231"/>
      <c r="AQ179" s="231"/>
      <c r="AR179" s="231"/>
      <c r="AS179" s="231"/>
      <c r="AT179" s="204"/>
      <c r="AU179" s="208"/>
      <c r="AV179" s="205"/>
      <c r="AW179" s="192"/>
      <c r="AX179" s="193"/>
      <c r="AY179" s="198"/>
      <c r="AZ179" s="199"/>
      <c r="BA179" s="192"/>
      <c r="BB179" s="193"/>
      <c r="BC179" s="204"/>
      <c r="BD179" s="205"/>
      <c r="BE179" s="204"/>
      <c r="BF179" s="205"/>
      <c r="BG179" s="204"/>
      <c r="BH179" s="208"/>
      <c r="BI179" s="205"/>
      <c r="BJ179" s="260"/>
      <c r="BK179" s="261"/>
      <c r="BL179" s="262"/>
      <c r="BM179" s="263"/>
      <c r="BN179" s="264"/>
      <c r="BO179" s="264"/>
    </row>
    <row r="180" spans="2:67" ht="15.75" customHeight="1" thickTop="1" thickBot="1">
      <c r="B180" s="209"/>
      <c r="C180" s="210"/>
      <c r="D180" s="210"/>
      <c r="E180" s="210"/>
      <c r="F180" s="210"/>
      <c r="G180" s="210"/>
      <c r="H180" s="210"/>
      <c r="I180" s="210"/>
      <c r="J180" s="210"/>
      <c r="K180" s="210"/>
      <c r="L180" s="211"/>
      <c r="M180" s="244"/>
      <c r="N180" s="244"/>
      <c r="O180" s="244"/>
      <c r="P180" s="244"/>
      <c r="Q180" s="245"/>
      <c r="R180" s="245"/>
      <c r="S180" s="245"/>
      <c r="T180" s="245"/>
      <c r="U180" s="245"/>
      <c r="V180" s="245"/>
      <c r="W180" s="245"/>
      <c r="X180" s="245"/>
      <c r="Y180" s="245"/>
      <c r="Z180" s="245"/>
      <c r="AA180" s="245"/>
      <c r="AB180" s="245"/>
      <c r="AC180" s="218"/>
      <c r="AD180" s="218"/>
      <c r="AE180" s="218"/>
      <c r="AF180" s="218"/>
      <c r="AG180" s="222" t="s">
        <v>147</v>
      </c>
      <c r="AH180" s="223"/>
      <c r="AI180" s="223"/>
      <c r="AJ180" s="223"/>
      <c r="AK180" s="223"/>
      <c r="AL180" s="223"/>
      <c r="AM180" s="223"/>
      <c r="AN180" s="223"/>
      <c r="AO180" s="224"/>
      <c r="AP180" s="231" t="s">
        <v>184</v>
      </c>
      <c r="AQ180" s="231"/>
      <c r="AR180" s="231"/>
      <c r="AS180" s="231"/>
      <c r="AT180" s="200">
        <f>AY180+'22.02'!AT180:AV182</f>
        <v>2</v>
      </c>
      <c r="AU180" s="206"/>
      <c r="AV180" s="201"/>
      <c r="AW180" s="188">
        <f>'22.02'!BG180</f>
        <v>0</v>
      </c>
      <c r="AX180" s="189"/>
      <c r="AY180" s="194"/>
      <c r="AZ180" s="195"/>
      <c r="BA180" s="188"/>
      <c r="BB180" s="189"/>
      <c r="BC180" s="200">
        <f t="shared" ref="BC180" si="33">BA180</f>
        <v>0</v>
      </c>
      <c r="BD180" s="201"/>
      <c r="BE180" s="200">
        <f>BA180+'22.02'!BE180</f>
        <v>2</v>
      </c>
      <c r="BF180" s="201"/>
      <c r="BG180" s="200">
        <f>AW180+AY180-BA180</f>
        <v>0</v>
      </c>
      <c r="BH180" s="206"/>
      <c r="BI180" s="201"/>
    </row>
    <row r="181" spans="2:67" ht="15.75" customHeight="1" thickTop="1" thickBot="1">
      <c r="B181" s="212"/>
      <c r="C181" s="213"/>
      <c r="D181" s="213"/>
      <c r="E181" s="213"/>
      <c r="F181" s="213"/>
      <c r="G181" s="213"/>
      <c r="H181" s="213"/>
      <c r="I181" s="213"/>
      <c r="J181" s="213"/>
      <c r="K181" s="213"/>
      <c r="L181" s="214"/>
      <c r="M181" s="244"/>
      <c r="N181" s="244"/>
      <c r="O181" s="244"/>
      <c r="P181" s="244"/>
      <c r="Q181" s="245"/>
      <c r="R181" s="245"/>
      <c r="S181" s="245"/>
      <c r="T181" s="245"/>
      <c r="U181" s="245"/>
      <c r="V181" s="245"/>
      <c r="W181" s="245"/>
      <c r="X181" s="245"/>
      <c r="Y181" s="245"/>
      <c r="Z181" s="245"/>
      <c r="AA181" s="245"/>
      <c r="AB181" s="245"/>
      <c r="AC181" s="218"/>
      <c r="AD181" s="218"/>
      <c r="AE181" s="218"/>
      <c r="AF181" s="218"/>
      <c r="AG181" s="225"/>
      <c r="AH181" s="226"/>
      <c r="AI181" s="226"/>
      <c r="AJ181" s="226"/>
      <c r="AK181" s="226"/>
      <c r="AL181" s="226"/>
      <c r="AM181" s="226"/>
      <c r="AN181" s="226"/>
      <c r="AO181" s="227"/>
      <c r="AP181" s="231"/>
      <c r="AQ181" s="231"/>
      <c r="AR181" s="231"/>
      <c r="AS181" s="231"/>
      <c r="AT181" s="202"/>
      <c r="AU181" s="207"/>
      <c r="AV181" s="203"/>
      <c r="AW181" s="190"/>
      <c r="AX181" s="191"/>
      <c r="AY181" s="196"/>
      <c r="AZ181" s="197"/>
      <c r="BA181" s="190"/>
      <c r="BB181" s="191"/>
      <c r="BC181" s="202"/>
      <c r="BD181" s="203"/>
      <c r="BE181" s="202"/>
      <c r="BF181" s="203"/>
      <c r="BG181" s="202"/>
      <c r="BH181" s="207"/>
      <c r="BI181" s="203"/>
    </row>
    <row r="182" spans="2:67" ht="15.75" customHeight="1" thickTop="1" thickBot="1">
      <c r="B182" s="215"/>
      <c r="C182" s="216"/>
      <c r="D182" s="216"/>
      <c r="E182" s="216"/>
      <c r="F182" s="216"/>
      <c r="G182" s="216"/>
      <c r="H182" s="216"/>
      <c r="I182" s="216"/>
      <c r="J182" s="216"/>
      <c r="K182" s="216"/>
      <c r="L182" s="217"/>
      <c r="M182" s="244"/>
      <c r="N182" s="244"/>
      <c r="O182" s="244"/>
      <c r="P182" s="244"/>
      <c r="Q182" s="245"/>
      <c r="R182" s="245"/>
      <c r="S182" s="245"/>
      <c r="T182" s="245"/>
      <c r="U182" s="245"/>
      <c r="V182" s="245"/>
      <c r="W182" s="245"/>
      <c r="X182" s="245"/>
      <c r="Y182" s="245"/>
      <c r="Z182" s="245"/>
      <c r="AA182" s="245"/>
      <c r="AB182" s="245"/>
      <c r="AC182" s="218"/>
      <c r="AD182" s="218"/>
      <c r="AE182" s="218"/>
      <c r="AF182" s="218"/>
      <c r="AG182" s="228"/>
      <c r="AH182" s="229"/>
      <c r="AI182" s="229"/>
      <c r="AJ182" s="229"/>
      <c r="AK182" s="229"/>
      <c r="AL182" s="229"/>
      <c r="AM182" s="229"/>
      <c r="AN182" s="229"/>
      <c r="AO182" s="230"/>
      <c r="AP182" s="231"/>
      <c r="AQ182" s="231"/>
      <c r="AR182" s="231"/>
      <c r="AS182" s="231"/>
      <c r="AT182" s="204"/>
      <c r="AU182" s="208"/>
      <c r="AV182" s="205"/>
      <c r="AW182" s="192"/>
      <c r="AX182" s="193"/>
      <c r="AY182" s="198"/>
      <c r="AZ182" s="199"/>
      <c r="BA182" s="192"/>
      <c r="BB182" s="193"/>
      <c r="BC182" s="204"/>
      <c r="BD182" s="205"/>
      <c r="BE182" s="204"/>
      <c r="BF182" s="205"/>
      <c r="BG182" s="204"/>
      <c r="BH182" s="208"/>
      <c r="BI182" s="205"/>
    </row>
    <row r="183" spans="2:67" ht="15.75" customHeight="1" thickTop="1" thickBot="1">
      <c r="B183" s="209"/>
      <c r="C183" s="210"/>
      <c r="D183" s="210"/>
      <c r="E183" s="210"/>
      <c r="F183" s="210"/>
      <c r="G183" s="210"/>
      <c r="H183" s="210"/>
      <c r="I183" s="210"/>
      <c r="J183" s="210"/>
      <c r="K183" s="210"/>
      <c r="L183" s="211"/>
      <c r="M183" s="188"/>
      <c r="N183" s="241"/>
      <c r="O183" s="241"/>
      <c r="P183" s="189"/>
      <c r="Q183" s="188"/>
      <c r="R183" s="241"/>
      <c r="S183" s="241"/>
      <c r="T183" s="189"/>
      <c r="U183" s="188"/>
      <c r="V183" s="241"/>
      <c r="W183" s="241"/>
      <c r="X183" s="189"/>
      <c r="Y183" s="188"/>
      <c r="Z183" s="241"/>
      <c r="AA183" s="241"/>
      <c r="AB183" s="189"/>
      <c r="AC183" s="194"/>
      <c r="AD183" s="219"/>
      <c r="AE183" s="219"/>
      <c r="AF183" s="195"/>
      <c r="AG183" s="222" t="s">
        <v>148</v>
      </c>
      <c r="AH183" s="223"/>
      <c r="AI183" s="223"/>
      <c r="AJ183" s="223"/>
      <c r="AK183" s="223"/>
      <c r="AL183" s="223"/>
      <c r="AM183" s="223"/>
      <c r="AN183" s="223"/>
      <c r="AO183" s="224"/>
      <c r="AP183" s="231" t="s">
        <v>184</v>
      </c>
      <c r="AQ183" s="231"/>
      <c r="AR183" s="231"/>
      <c r="AS183" s="231"/>
      <c r="AT183" s="200">
        <f>AY183+'22.02'!AT183:AV185</f>
        <v>4</v>
      </c>
      <c r="AU183" s="206"/>
      <c r="AV183" s="201"/>
      <c r="AW183" s="188">
        <f>'22.02'!BG183</f>
        <v>1</v>
      </c>
      <c r="AX183" s="189"/>
      <c r="AY183" s="194"/>
      <c r="AZ183" s="195"/>
      <c r="BA183" s="188"/>
      <c r="BB183" s="189"/>
      <c r="BC183" s="200">
        <f t="shared" ref="BC183" si="34">BA183</f>
        <v>0</v>
      </c>
      <c r="BD183" s="201"/>
      <c r="BE183" s="200">
        <f>BA183+'22.02'!BE183</f>
        <v>3</v>
      </c>
      <c r="BF183" s="201"/>
      <c r="BG183" s="200">
        <f>AW183+AY183-BA183</f>
        <v>1</v>
      </c>
      <c r="BH183" s="206"/>
      <c r="BI183" s="201"/>
    </row>
    <row r="184" spans="2:67" ht="15.75" customHeight="1" thickTop="1" thickBot="1">
      <c r="B184" s="212"/>
      <c r="C184" s="213"/>
      <c r="D184" s="213"/>
      <c r="E184" s="213"/>
      <c r="F184" s="213"/>
      <c r="G184" s="213"/>
      <c r="H184" s="213"/>
      <c r="I184" s="213"/>
      <c r="J184" s="213"/>
      <c r="K184" s="213"/>
      <c r="L184" s="214"/>
      <c r="M184" s="190"/>
      <c r="N184" s="242"/>
      <c r="O184" s="242"/>
      <c r="P184" s="191"/>
      <c r="Q184" s="190"/>
      <c r="R184" s="242"/>
      <c r="S184" s="242"/>
      <c r="T184" s="191"/>
      <c r="U184" s="190"/>
      <c r="V184" s="242"/>
      <c r="W184" s="242"/>
      <c r="X184" s="191"/>
      <c r="Y184" s="190"/>
      <c r="Z184" s="242"/>
      <c r="AA184" s="242"/>
      <c r="AB184" s="191"/>
      <c r="AC184" s="196"/>
      <c r="AD184" s="220"/>
      <c r="AE184" s="220"/>
      <c r="AF184" s="197"/>
      <c r="AG184" s="225"/>
      <c r="AH184" s="226"/>
      <c r="AI184" s="226"/>
      <c r="AJ184" s="226"/>
      <c r="AK184" s="226"/>
      <c r="AL184" s="226"/>
      <c r="AM184" s="226"/>
      <c r="AN184" s="226"/>
      <c r="AO184" s="227"/>
      <c r="AP184" s="231"/>
      <c r="AQ184" s="231"/>
      <c r="AR184" s="231"/>
      <c r="AS184" s="231"/>
      <c r="AT184" s="202"/>
      <c r="AU184" s="207"/>
      <c r="AV184" s="203"/>
      <c r="AW184" s="190"/>
      <c r="AX184" s="191"/>
      <c r="AY184" s="196"/>
      <c r="AZ184" s="197"/>
      <c r="BA184" s="190"/>
      <c r="BB184" s="191"/>
      <c r="BC184" s="202"/>
      <c r="BD184" s="203"/>
      <c r="BE184" s="202"/>
      <c r="BF184" s="203"/>
      <c r="BG184" s="202"/>
      <c r="BH184" s="207"/>
      <c r="BI184" s="203"/>
    </row>
    <row r="185" spans="2:67" ht="15.75" customHeight="1" thickTop="1" thickBot="1">
      <c r="B185" s="215"/>
      <c r="C185" s="216"/>
      <c r="D185" s="216"/>
      <c r="E185" s="216"/>
      <c r="F185" s="216"/>
      <c r="G185" s="216"/>
      <c r="H185" s="216"/>
      <c r="I185" s="216"/>
      <c r="J185" s="216"/>
      <c r="K185" s="216"/>
      <c r="L185" s="217"/>
      <c r="M185" s="192"/>
      <c r="N185" s="243"/>
      <c r="O185" s="243"/>
      <c r="P185" s="193"/>
      <c r="Q185" s="192"/>
      <c r="R185" s="243"/>
      <c r="S185" s="243"/>
      <c r="T185" s="193"/>
      <c r="U185" s="192"/>
      <c r="V185" s="243"/>
      <c r="W185" s="243"/>
      <c r="X185" s="193"/>
      <c r="Y185" s="192"/>
      <c r="Z185" s="243"/>
      <c r="AA185" s="243"/>
      <c r="AB185" s="193"/>
      <c r="AC185" s="198"/>
      <c r="AD185" s="221"/>
      <c r="AE185" s="221"/>
      <c r="AF185" s="199"/>
      <c r="AG185" s="228"/>
      <c r="AH185" s="229"/>
      <c r="AI185" s="229"/>
      <c r="AJ185" s="229"/>
      <c r="AK185" s="229"/>
      <c r="AL185" s="229"/>
      <c r="AM185" s="229"/>
      <c r="AN185" s="229"/>
      <c r="AO185" s="230"/>
      <c r="AP185" s="231"/>
      <c r="AQ185" s="231"/>
      <c r="AR185" s="231"/>
      <c r="AS185" s="231"/>
      <c r="AT185" s="204"/>
      <c r="AU185" s="208"/>
      <c r="AV185" s="205"/>
      <c r="AW185" s="192"/>
      <c r="AX185" s="193"/>
      <c r="AY185" s="198"/>
      <c r="AZ185" s="199"/>
      <c r="BA185" s="192"/>
      <c r="BB185" s="193"/>
      <c r="BC185" s="204"/>
      <c r="BD185" s="205"/>
      <c r="BE185" s="204"/>
      <c r="BF185" s="205"/>
      <c r="BG185" s="204"/>
      <c r="BH185" s="208"/>
      <c r="BI185" s="205"/>
    </row>
    <row r="186" spans="2:67" ht="15.75" customHeight="1" thickTop="1" thickBot="1">
      <c r="B186" s="209"/>
      <c r="C186" s="210"/>
      <c r="D186" s="210"/>
      <c r="E186" s="210"/>
      <c r="F186" s="210"/>
      <c r="G186" s="210"/>
      <c r="H186" s="210"/>
      <c r="I186" s="210"/>
      <c r="J186" s="210"/>
      <c r="K186" s="210"/>
      <c r="L186" s="211"/>
      <c r="M186" s="188"/>
      <c r="N186" s="241"/>
      <c r="O186" s="241"/>
      <c r="P186" s="189"/>
      <c r="Q186" s="188"/>
      <c r="R186" s="241"/>
      <c r="S186" s="241"/>
      <c r="T186" s="189"/>
      <c r="U186" s="188"/>
      <c r="V186" s="241"/>
      <c r="W186" s="241"/>
      <c r="X186" s="189"/>
      <c r="Y186" s="188"/>
      <c r="Z186" s="241"/>
      <c r="AA186" s="241"/>
      <c r="AB186" s="189"/>
      <c r="AC186" s="194"/>
      <c r="AD186" s="219"/>
      <c r="AE186" s="219"/>
      <c r="AF186" s="195"/>
      <c r="AG186" s="222" t="s">
        <v>149</v>
      </c>
      <c r="AH186" s="223"/>
      <c r="AI186" s="223"/>
      <c r="AJ186" s="223"/>
      <c r="AK186" s="223"/>
      <c r="AL186" s="223"/>
      <c r="AM186" s="223"/>
      <c r="AN186" s="223"/>
      <c r="AO186" s="224"/>
      <c r="AP186" s="231" t="s">
        <v>184</v>
      </c>
      <c r="AQ186" s="231"/>
      <c r="AR186" s="231"/>
      <c r="AS186" s="231"/>
      <c r="AT186" s="200">
        <f>AY186+'22.02'!AT186:AV188</f>
        <v>2</v>
      </c>
      <c r="AU186" s="206"/>
      <c r="AV186" s="201"/>
      <c r="AW186" s="188">
        <f>'22.02'!BG186</f>
        <v>2</v>
      </c>
      <c r="AX186" s="189"/>
      <c r="AY186" s="194"/>
      <c r="AZ186" s="195"/>
      <c r="BA186" s="188"/>
      <c r="BB186" s="189"/>
      <c r="BC186" s="200">
        <f t="shared" ref="BC186" si="35">BA186</f>
        <v>0</v>
      </c>
      <c r="BD186" s="201"/>
      <c r="BE186" s="200">
        <f>BA186+'22.02'!BE186</f>
        <v>0</v>
      </c>
      <c r="BF186" s="201"/>
      <c r="BG186" s="200">
        <f>AW186+AY186-BA186</f>
        <v>2</v>
      </c>
      <c r="BH186" s="206"/>
      <c r="BI186" s="201"/>
    </row>
    <row r="187" spans="2:67" ht="15.75" customHeight="1" thickTop="1" thickBot="1">
      <c r="B187" s="212"/>
      <c r="C187" s="213"/>
      <c r="D187" s="213"/>
      <c r="E187" s="213"/>
      <c r="F187" s="213"/>
      <c r="G187" s="213"/>
      <c r="H187" s="213"/>
      <c r="I187" s="213"/>
      <c r="J187" s="213"/>
      <c r="K187" s="213"/>
      <c r="L187" s="214"/>
      <c r="M187" s="190"/>
      <c r="N187" s="242"/>
      <c r="O187" s="242"/>
      <c r="P187" s="191"/>
      <c r="Q187" s="190"/>
      <c r="R187" s="242"/>
      <c r="S187" s="242"/>
      <c r="T187" s="191"/>
      <c r="U187" s="190"/>
      <c r="V187" s="242"/>
      <c r="W187" s="242"/>
      <c r="X187" s="191"/>
      <c r="Y187" s="190"/>
      <c r="Z187" s="242"/>
      <c r="AA187" s="242"/>
      <c r="AB187" s="191"/>
      <c r="AC187" s="196"/>
      <c r="AD187" s="220"/>
      <c r="AE187" s="220"/>
      <c r="AF187" s="197"/>
      <c r="AG187" s="225"/>
      <c r="AH187" s="226"/>
      <c r="AI187" s="226"/>
      <c r="AJ187" s="226"/>
      <c r="AK187" s="226"/>
      <c r="AL187" s="226"/>
      <c r="AM187" s="226"/>
      <c r="AN187" s="226"/>
      <c r="AO187" s="227"/>
      <c r="AP187" s="231"/>
      <c r="AQ187" s="231"/>
      <c r="AR187" s="231"/>
      <c r="AS187" s="231"/>
      <c r="AT187" s="202"/>
      <c r="AU187" s="207"/>
      <c r="AV187" s="203"/>
      <c r="AW187" s="190"/>
      <c r="AX187" s="191"/>
      <c r="AY187" s="196"/>
      <c r="AZ187" s="197"/>
      <c r="BA187" s="190"/>
      <c r="BB187" s="191"/>
      <c r="BC187" s="202"/>
      <c r="BD187" s="203"/>
      <c r="BE187" s="202"/>
      <c r="BF187" s="203"/>
      <c r="BG187" s="202"/>
      <c r="BH187" s="207"/>
      <c r="BI187" s="203"/>
    </row>
    <row r="188" spans="2:67" ht="15.75" customHeight="1" thickTop="1" thickBot="1">
      <c r="B188" s="215"/>
      <c r="C188" s="216"/>
      <c r="D188" s="216"/>
      <c r="E188" s="216"/>
      <c r="F188" s="216"/>
      <c r="G188" s="216"/>
      <c r="H188" s="216"/>
      <c r="I188" s="216"/>
      <c r="J188" s="216"/>
      <c r="K188" s="216"/>
      <c r="L188" s="217"/>
      <c r="M188" s="192"/>
      <c r="N188" s="243"/>
      <c r="O188" s="243"/>
      <c r="P188" s="193"/>
      <c r="Q188" s="192"/>
      <c r="R188" s="243"/>
      <c r="S188" s="243"/>
      <c r="T188" s="193"/>
      <c r="U188" s="192"/>
      <c r="V188" s="243"/>
      <c r="W188" s="243"/>
      <c r="X188" s="193"/>
      <c r="Y188" s="192"/>
      <c r="Z188" s="243"/>
      <c r="AA188" s="243"/>
      <c r="AB188" s="193"/>
      <c r="AC188" s="198"/>
      <c r="AD188" s="221"/>
      <c r="AE188" s="221"/>
      <c r="AF188" s="199"/>
      <c r="AG188" s="228"/>
      <c r="AH188" s="229"/>
      <c r="AI188" s="229"/>
      <c r="AJ188" s="229"/>
      <c r="AK188" s="229"/>
      <c r="AL188" s="229"/>
      <c r="AM188" s="229"/>
      <c r="AN188" s="229"/>
      <c r="AO188" s="230"/>
      <c r="AP188" s="231"/>
      <c r="AQ188" s="231"/>
      <c r="AR188" s="231"/>
      <c r="AS188" s="231"/>
      <c r="AT188" s="204"/>
      <c r="AU188" s="208"/>
      <c r="AV188" s="205"/>
      <c r="AW188" s="192"/>
      <c r="AX188" s="193"/>
      <c r="AY188" s="198"/>
      <c r="AZ188" s="199"/>
      <c r="BA188" s="192"/>
      <c r="BB188" s="193"/>
      <c r="BC188" s="204"/>
      <c r="BD188" s="205"/>
      <c r="BE188" s="204"/>
      <c r="BF188" s="205"/>
      <c r="BG188" s="204"/>
      <c r="BH188" s="208"/>
      <c r="BI188" s="205"/>
    </row>
    <row r="189" spans="2:67" ht="15.75" customHeight="1" thickTop="1" thickBot="1">
      <c r="B189" s="209"/>
      <c r="C189" s="210"/>
      <c r="D189" s="210"/>
      <c r="E189" s="210"/>
      <c r="F189" s="210"/>
      <c r="G189" s="210"/>
      <c r="H189" s="210"/>
      <c r="I189" s="210"/>
      <c r="J189" s="210"/>
      <c r="K189" s="210"/>
      <c r="L189" s="211"/>
      <c r="M189" s="188"/>
      <c r="N189" s="241"/>
      <c r="O189" s="241"/>
      <c r="P189" s="189"/>
      <c r="Q189" s="188"/>
      <c r="R189" s="241"/>
      <c r="S189" s="241"/>
      <c r="T189" s="189"/>
      <c r="U189" s="188"/>
      <c r="V189" s="241"/>
      <c r="W189" s="241"/>
      <c r="X189" s="189"/>
      <c r="Y189" s="188"/>
      <c r="Z189" s="241"/>
      <c r="AA189" s="241"/>
      <c r="AB189" s="189"/>
      <c r="AC189" s="194"/>
      <c r="AD189" s="219"/>
      <c r="AE189" s="219"/>
      <c r="AF189" s="195"/>
      <c r="AG189" s="222" t="s">
        <v>150</v>
      </c>
      <c r="AH189" s="223"/>
      <c r="AI189" s="223"/>
      <c r="AJ189" s="223"/>
      <c r="AK189" s="223"/>
      <c r="AL189" s="223"/>
      <c r="AM189" s="223"/>
      <c r="AN189" s="223"/>
      <c r="AO189" s="224"/>
      <c r="AP189" s="231" t="s">
        <v>184</v>
      </c>
      <c r="AQ189" s="231"/>
      <c r="AR189" s="231"/>
      <c r="AS189" s="231"/>
      <c r="AT189" s="200">
        <f>AY189+'22.02'!AT189:AV191</f>
        <v>0</v>
      </c>
      <c r="AU189" s="206"/>
      <c r="AV189" s="201"/>
      <c r="AW189" s="188">
        <f>'22.02'!BG189</f>
        <v>0</v>
      </c>
      <c r="AX189" s="189"/>
      <c r="AY189" s="194"/>
      <c r="AZ189" s="195"/>
      <c r="BA189" s="188"/>
      <c r="BB189" s="189"/>
      <c r="BC189" s="200">
        <f t="shared" ref="BC189" si="36">BA189</f>
        <v>0</v>
      </c>
      <c r="BD189" s="201"/>
      <c r="BE189" s="200">
        <f>BA189+'22.02'!BE189</f>
        <v>0</v>
      </c>
      <c r="BF189" s="201"/>
      <c r="BG189" s="200">
        <f>AW189+AY189-BA189</f>
        <v>0</v>
      </c>
      <c r="BH189" s="206"/>
      <c r="BI189" s="201"/>
    </row>
    <row r="190" spans="2:67" ht="15.75" customHeight="1" thickTop="1" thickBot="1">
      <c r="B190" s="212"/>
      <c r="C190" s="213"/>
      <c r="D190" s="213"/>
      <c r="E190" s="213"/>
      <c r="F190" s="213"/>
      <c r="G190" s="213"/>
      <c r="H190" s="213"/>
      <c r="I190" s="213"/>
      <c r="J190" s="213"/>
      <c r="K190" s="213"/>
      <c r="L190" s="214"/>
      <c r="M190" s="190"/>
      <c r="N190" s="242"/>
      <c r="O190" s="242"/>
      <c r="P190" s="191"/>
      <c r="Q190" s="190"/>
      <c r="R190" s="242"/>
      <c r="S190" s="242"/>
      <c r="T190" s="191"/>
      <c r="U190" s="190"/>
      <c r="V190" s="242"/>
      <c r="W190" s="242"/>
      <c r="X190" s="191"/>
      <c r="Y190" s="190"/>
      <c r="Z190" s="242"/>
      <c r="AA190" s="242"/>
      <c r="AB190" s="191"/>
      <c r="AC190" s="196"/>
      <c r="AD190" s="220"/>
      <c r="AE190" s="220"/>
      <c r="AF190" s="197"/>
      <c r="AG190" s="225"/>
      <c r="AH190" s="226"/>
      <c r="AI190" s="226"/>
      <c r="AJ190" s="226"/>
      <c r="AK190" s="226"/>
      <c r="AL190" s="226"/>
      <c r="AM190" s="226"/>
      <c r="AN190" s="226"/>
      <c r="AO190" s="227"/>
      <c r="AP190" s="231"/>
      <c r="AQ190" s="231"/>
      <c r="AR190" s="231"/>
      <c r="AS190" s="231"/>
      <c r="AT190" s="202"/>
      <c r="AU190" s="207"/>
      <c r="AV190" s="203"/>
      <c r="AW190" s="190"/>
      <c r="AX190" s="191"/>
      <c r="AY190" s="196"/>
      <c r="AZ190" s="197"/>
      <c r="BA190" s="190"/>
      <c r="BB190" s="191"/>
      <c r="BC190" s="202"/>
      <c r="BD190" s="203"/>
      <c r="BE190" s="202"/>
      <c r="BF190" s="203"/>
      <c r="BG190" s="202"/>
      <c r="BH190" s="207"/>
      <c r="BI190" s="203"/>
    </row>
    <row r="191" spans="2:67" ht="15.75" customHeight="1" thickTop="1" thickBot="1">
      <c r="B191" s="215"/>
      <c r="C191" s="216"/>
      <c r="D191" s="216"/>
      <c r="E191" s="216"/>
      <c r="F191" s="216"/>
      <c r="G191" s="216"/>
      <c r="H191" s="216"/>
      <c r="I191" s="216"/>
      <c r="J191" s="216"/>
      <c r="K191" s="216"/>
      <c r="L191" s="217"/>
      <c r="M191" s="192"/>
      <c r="N191" s="243"/>
      <c r="O191" s="243"/>
      <c r="P191" s="193"/>
      <c r="Q191" s="192"/>
      <c r="R191" s="243"/>
      <c r="S191" s="243"/>
      <c r="T191" s="193"/>
      <c r="U191" s="192"/>
      <c r="V191" s="243"/>
      <c r="W191" s="243"/>
      <c r="X191" s="193"/>
      <c r="Y191" s="192"/>
      <c r="Z191" s="243"/>
      <c r="AA191" s="243"/>
      <c r="AB191" s="193"/>
      <c r="AC191" s="198"/>
      <c r="AD191" s="221"/>
      <c r="AE191" s="221"/>
      <c r="AF191" s="199"/>
      <c r="AG191" s="228"/>
      <c r="AH191" s="229"/>
      <c r="AI191" s="229"/>
      <c r="AJ191" s="229"/>
      <c r="AK191" s="229"/>
      <c r="AL191" s="229"/>
      <c r="AM191" s="229"/>
      <c r="AN191" s="229"/>
      <c r="AO191" s="230"/>
      <c r="AP191" s="231"/>
      <c r="AQ191" s="231"/>
      <c r="AR191" s="231"/>
      <c r="AS191" s="231"/>
      <c r="AT191" s="204"/>
      <c r="AU191" s="208"/>
      <c r="AV191" s="205"/>
      <c r="AW191" s="192"/>
      <c r="AX191" s="193"/>
      <c r="AY191" s="198"/>
      <c r="AZ191" s="199"/>
      <c r="BA191" s="192"/>
      <c r="BB191" s="193"/>
      <c r="BC191" s="204"/>
      <c r="BD191" s="205"/>
      <c r="BE191" s="204"/>
      <c r="BF191" s="205"/>
      <c r="BG191" s="204"/>
      <c r="BH191" s="208"/>
      <c r="BI191" s="205"/>
    </row>
    <row r="192" spans="2:67" ht="15.75" customHeight="1" thickTop="1" thickBot="1">
      <c r="B192" s="209"/>
      <c r="C192" s="210"/>
      <c r="D192" s="210"/>
      <c r="E192" s="210"/>
      <c r="F192" s="210"/>
      <c r="G192" s="210"/>
      <c r="H192" s="210"/>
      <c r="I192" s="210"/>
      <c r="J192" s="210"/>
      <c r="K192" s="210"/>
      <c r="L192" s="211"/>
      <c r="M192" s="188"/>
      <c r="N192" s="241"/>
      <c r="O192" s="241"/>
      <c r="P192" s="189"/>
      <c r="Q192" s="182"/>
      <c r="R192" s="182"/>
      <c r="S192" s="182"/>
      <c r="T192" s="182"/>
      <c r="U192" s="182"/>
      <c r="V192" s="182"/>
      <c r="W192" s="182"/>
      <c r="X192" s="182"/>
      <c r="Y192" s="182"/>
      <c r="Z192" s="182"/>
      <c r="AA192" s="182"/>
      <c r="AB192" s="182"/>
      <c r="AC192" s="218"/>
      <c r="AD192" s="218"/>
      <c r="AE192" s="218"/>
      <c r="AF192" s="218"/>
      <c r="AG192" s="222" t="s">
        <v>151</v>
      </c>
      <c r="AH192" s="223"/>
      <c r="AI192" s="223"/>
      <c r="AJ192" s="223"/>
      <c r="AK192" s="223"/>
      <c r="AL192" s="223"/>
      <c r="AM192" s="223"/>
      <c r="AN192" s="223"/>
      <c r="AO192" s="224"/>
      <c r="AP192" s="231" t="s">
        <v>184</v>
      </c>
      <c r="AQ192" s="231"/>
      <c r="AR192" s="231"/>
      <c r="AS192" s="231"/>
      <c r="AT192" s="200">
        <f>AY192+'22.02'!AT192:AV194</f>
        <v>0</v>
      </c>
      <c r="AU192" s="206"/>
      <c r="AV192" s="201"/>
      <c r="AW192" s="188">
        <f>'22.02'!BG192</f>
        <v>0</v>
      </c>
      <c r="AX192" s="189"/>
      <c r="AY192" s="194"/>
      <c r="AZ192" s="195"/>
      <c r="BA192" s="188"/>
      <c r="BB192" s="189"/>
      <c r="BC192" s="200">
        <f t="shared" ref="BC192" si="37">BA192</f>
        <v>0</v>
      </c>
      <c r="BD192" s="201"/>
      <c r="BE192" s="200">
        <f>BA192+'22.02'!BE192</f>
        <v>0</v>
      </c>
      <c r="BF192" s="201"/>
      <c r="BG192" s="200">
        <f>AW192+AY192-BA192</f>
        <v>0</v>
      </c>
      <c r="BH192" s="206"/>
      <c r="BI192" s="201"/>
    </row>
    <row r="193" spans="2:61" ht="15.75" customHeight="1" thickTop="1" thickBot="1">
      <c r="B193" s="212"/>
      <c r="C193" s="213"/>
      <c r="D193" s="213"/>
      <c r="E193" s="213"/>
      <c r="F193" s="213"/>
      <c r="G193" s="213"/>
      <c r="H193" s="213"/>
      <c r="I193" s="213"/>
      <c r="J193" s="213"/>
      <c r="K193" s="213"/>
      <c r="L193" s="214"/>
      <c r="M193" s="190"/>
      <c r="N193" s="242"/>
      <c r="O193" s="242"/>
      <c r="P193" s="191"/>
      <c r="Q193" s="182"/>
      <c r="R193" s="182"/>
      <c r="S193" s="182"/>
      <c r="T193" s="182"/>
      <c r="U193" s="182"/>
      <c r="V193" s="182"/>
      <c r="W193" s="182"/>
      <c r="X193" s="182"/>
      <c r="Y193" s="182"/>
      <c r="Z193" s="182"/>
      <c r="AA193" s="182"/>
      <c r="AB193" s="182"/>
      <c r="AC193" s="218"/>
      <c r="AD193" s="218"/>
      <c r="AE193" s="218"/>
      <c r="AF193" s="218"/>
      <c r="AG193" s="225"/>
      <c r="AH193" s="226"/>
      <c r="AI193" s="226"/>
      <c r="AJ193" s="226"/>
      <c r="AK193" s="226"/>
      <c r="AL193" s="226"/>
      <c r="AM193" s="226"/>
      <c r="AN193" s="226"/>
      <c r="AO193" s="227"/>
      <c r="AP193" s="231"/>
      <c r="AQ193" s="231"/>
      <c r="AR193" s="231"/>
      <c r="AS193" s="231"/>
      <c r="AT193" s="202"/>
      <c r="AU193" s="207"/>
      <c r="AV193" s="203"/>
      <c r="AW193" s="190"/>
      <c r="AX193" s="191"/>
      <c r="AY193" s="196"/>
      <c r="AZ193" s="197"/>
      <c r="BA193" s="190"/>
      <c r="BB193" s="191"/>
      <c r="BC193" s="202"/>
      <c r="BD193" s="203"/>
      <c r="BE193" s="202"/>
      <c r="BF193" s="203"/>
      <c r="BG193" s="202"/>
      <c r="BH193" s="207"/>
      <c r="BI193" s="203"/>
    </row>
    <row r="194" spans="2:61" ht="15.75" customHeight="1" thickTop="1" thickBot="1">
      <c r="B194" s="215"/>
      <c r="C194" s="216"/>
      <c r="D194" s="216"/>
      <c r="E194" s="216"/>
      <c r="F194" s="216"/>
      <c r="G194" s="216"/>
      <c r="H194" s="216"/>
      <c r="I194" s="216"/>
      <c r="J194" s="216"/>
      <c r="K194" s="216"/>
      <c r="L194" s="217"/>
      <c r="M194" s="192"/>
      <c r="N194" s="243"/>
      <c r="O194" s="243"/>
      <c r="P194" s="193"/>
      <c r="Q194" s="182"/>
      <c r="R194" s="182"/>
      <c r="S194" s="182"/>
      <c r="T194" s="182"/>
      <c r="U194" s="182"/>
      <c r="V194" s="182"/>
      <c r="W194" s="182"/>
      <c r="X194" s="182"/>
      <c r="Y194" s="182"/>
      <c r="Z194" s="182"/>
      <c r="AA194" s="182"/>
      <c r="AB194" s="182"/>
      <c r="AC194" s="218"/>
      <c r="AD194" s="218"/>
      <c r="AE194" s="218"/>
      <c r="AF194" s="218"/>
      <c r="AG194" s="228"/>
      <c r="AH194" s="229"/>
      <c r="AI194" s="229"/>
      <c r="AJ194" s="229"/>
      <c r="AK194" s="229"/>
      <c r="AL194" s="229"/>
      <c r="AM194" s="229"/>
      <c r="AN194" s="229"/>
      <c r="AO194" s="230"/>
      <c r="AP194" s="231"/>
      <c r="AQ194" s="231"/>
      <c r="AR194" s="231"/>
      <c r="AS194" s="231"/>
      <c r="AT194" s="204"/>
      <c r="AU194" s="208"/>
      <c r="AV194" s="205"/>
      <c r="AW194" s="192"/>
      <c r="AX194" s="193"/>
      <c r="AY194" s="198"/>
      <c r="AZ194" s="199"/>
      <c r="BA194" s="192"/>
      <c r="BB194" s="193"/>
      <c r="BC194" s="204"/>
      <c r="BD194" s="205"/>
      <c r="BE194" s="204"/>
      <c r="BF194" s="205"/>
      <c r="BG194" s="204"/>
      <c r="BH194" s="208"/>
      <c r="BI194" s="205"/>
    </row>
    <row r="195" spans="2:61" ht="15.75" customHeight="1" thickTop="1" thickBot="1">
      <c r="B195" s="209"/>
      <c r="C195" s="210"/>
      <c r="D195" s="210"/>
      <c r="E195" s="210"/>
      <c r="F195" s="210"/>
      <c r="G195" s="210"/>
      <c r="H195" s="210"/>
      <c r="I195" s="210"/>
      <c r="J195" s="210"/>
      <c r="K195" s="210"/>
      <c r="L195" s="211"/>
      <c r="M195" s="194"/>
      <c r="N195" s="219"/>
      <c r="O195" s="219"/>
      <c r="P195" s="195"/>
      <c r="Q195" s="218"/>
      <c r="R195" s="218"/>
      <c r="S195" s="218"/>
      <c r="T195" s="218"/>
      <c r="U195" s="218"/>
      <c r="V195" s="218"/>
      <c r="W195" s="218"/>
      <c r="X195" s="218"/>
      <c r="Y195" s="218"/>
      <c r="Z195" s="218"/>
      <c r="AA195" s="218"/>
      <c r="AB195" s="218"/>
      <c r="AC195" s="218"/>
      <c r="AD195" s="218"/>
      <c r="AE195" s="218"/>
      <c r="AF195" s="218"/>
      <c r="AG195" s="222" t="s">
        <v>152</v>
      </c>
      <c r="AH195" s="223"/>
      <c r="AI195" s="223"/>
      <c r="AJ195" s="223"/>
      <c r="AK195" s="223"/>
      <c r="AL195" s="223"/>
      <c r="AM195" s="223"/>
      <c r="AN195" s="223"/>
      <c r="AO195" s="224"/>
      <c r="AP195" s="231" t="s">
        <v>184</v>
      </c>
      <c r="AQ195" s="231"/>
      <c r="AR195" s="231"/>
      <c r="AS195" s="231"/>
      <c r="AT195" s="200">
        <f>AY195+'22.02'!AT195:AV197</f>
        <v>3</v>
      </c>
      <c r="AU195" s="206"/>
      <c r="AV195" s="201"/>
      <c r="AW195" s="188">
        <f>'22.02'!BG195</f>
        <v>3</v>
      </c>
      <c r="AX195" s="189"/>
      <c r="AY195" s="194"/>
      <c r="AZ195" s="195"/>
      <c r="BA195" s="188"/>
      <c r="BB195" s="189"/>
      <c r="BC195" s="200">
        <f t="shared" ref="BC195" si="38">BA195</f>
        <v>0</v>
      </c>
      <c r="BD195" s="201"/>
      <c r="BE195" s="200">
        <f>BA195+'22.02'!BE195</f>
        <v>0</v>
      </c>
      <c r="BF195" s="201"/>
      <c r="BG195" s="200">
        <f>AW195+AY195-BA195</f>
        <v>3</v>
      </c>
      <c r="BH195" s="206"/>
      <c r="BI195" s="201"/>
    </row>
    <row r="196" spans="2:61" ht="15.75" customHeight="1" thickTop="1" thickBot="1">
      <c r="B196" s="212"/>
      <c r="C196" s="213"/>
      <c r="D196" s="213"/>
      <c r="E196" s="213"/>
      <c r="F196" s="213"/>
      <c r="G196" s="213"/>
      <c r="H196" s="213"/>
      <c r="I196" s="213"/>
      <c r="J196" s="213"/>
      <c r="K196" s="213"/>
      <c r="L196" s="214"/>
      <c r="M196" s="196"/>
      <c r="N196" s="220"/>
      <c r="O196" s="220"/>
      <c r="P196" s="197"/>
      <c r="Q196" s="218"/>
      <c r="R196" s="218"/>
      <c r="S196" s="218"/>
      <c r="T196" s="218"/>
      <c r="U196" s="218"/>
      <c r="V196" s="218"/>
      <c r="W196" s="218"/>
      <c r="X196" s="218"/>
      <c r="Y196" s="218"/>
      <c r="Z196" s="218"/>
      <c r="AA196" s="218"/>
      <c r="AB196" s="218"/>
      <c r="AC196" s="218"/>
      <c r="AD196" s="218"/>
      <c r="AE196" s="218"/>
      <c r="AF196" s="218"/>
      <c r="AG196" s="225"/>
      <c r="AH196" s="226"/>
      <c r="AI196" s="226"/>
      <c r="AJ196" s="226"/>
      <c r="AK196" s="226"/>
      <c r="AL196" s="226"/>
      <c r="AM196" s="226"/>
      <c r="AN196" s="226"/>
      <c r="AO196" s="227"/>
      <c r="AP196" s="231"/>
      <c r="AQ196" s="231"/>
      <c r="AR196" s="231"/>
      <c r="AS196" s="231"/>
      <c r="AT196" s="202"/>
      <c r="AU196" s="207"/>
      <c r="AV196" s="203"/>
      <c r="AW196" s="190"/>
      <c r="AX196" s="191"/>
      <c r="AY196" s="196"/>
      <c r="AZ196" s="197"/>
      <c r="BA196" s="190"/>
      <c r="BB196" s="191"/>
      <c r="BC196" s="202"/>
      <c r="BD196" s="203"/>
      <c r="BE196" s="202"/>
      <c r="BF196" s="203"/>
      <c r="BG196" s="202"/>
      <c r="BH196" s="207"/>
      <c r="BI196" s="203"/>
    </row>
    <row r="197" spans="2:61" ht="15.75" customHeight="1" thickTop="1" thickBot="1">
      <c r="B197" s="215"/>
      <c r="C197" s="216"/>
      <c r="D197" s="216"/>
      <c r="E197" s="216"/>
      <c r="F197" s="216"/>
      <c r="G197" s="216"/>
      <c r="H197" s="216"/>
      <c r="I197" s="216"/>
      <c r="J197" s="216"/>
      <c r="K197" s="216"/>
      <c r="L197" s="217"/>
      <c r="M197" s="198"/>
      <c r="N197" s="221"/>
      <c r="O197" s="221"/>
      <c r="P197" s="199"/>
      <c r="Q197" s="218"/>
      <c r="R197" s="218"/>
      <c r="S197" s="218"/>
      <c r="T197" s="218"/>
      <c r="U197" s="218"/>
      <c r="V197" s="218"/>
      <c r="W197" s="218"/>
      <c r="X197" s="218"/>
      <c r="Y197" s="218"/>
      <c r="Z197" s="218"/>
      <c r="AA197" s="218"/>
      <c r="AB197" s="218"/>
      <c r="AC197" s="218"/>
      <c r="AD197" s="218"/>
      <c r="AE197" s="218"/>
      <c r="AF197" s="218"/>
      <c r="AG197" s="228"/>
      <c r="AH197" s="229"/>
      <c r="AI197" s="229"/>
      <c r="AJ197" s="229"/>
      <c r="AK197" s="229"/>
      <c r="AL197" s="229"/>
      <c r="AM197" s="229"/>
      <c r="AN197" s="229"/>
      <c r="AO197" s="230"/>
      <c r="AP197" s="231"/>
      <c r="AQ197" s="231"/>
      <c r="AR197" s="231"/>
      <c r="AS197" s="231"/>
      <c r="AT197" s="204"/>
      <c r="AU197" s="208"/>
      <c r="AV197" s="205"/>
      <c r="AW197" s="192"/>
      <c r="AX197" s="193"/>
      <c r="AY197" s="198"/>
      <c r="AZ197" s="199"/>
      <c r="BA197" s="192"/>
      <c r="BB197" s="193"/>
      <c r="BC197" s="204"/>
      <c r="BD197" s="205"/>
      <c r="BE197" s="204"/>
      <c r="BF197" s="205"/>
      <c r="BG197" s="204"/>
      <c r="BH197" s="208"/>
      <c r="BI197" s="205"/>
    </row>
    <row r="198" spans="2:61" ht="15.75" customHeight="1" thickTop="1" thickBot="1">
      <c r="B198" s="209"/>
      <c r="C198" s="210"/>
      <c r="D198" s="210"/>
      <c r="E198" s="210"/>
      <c r="F198" s="210"/>
      <c r="G198" s="210"/>
      <c r="H198" s="210"/>
      <c r="I198" s="210"/>
      <c r="J198" s="210"/>
      <c r="K198" s="210"/>
      <c r="L198" s="211"/>
      <c r="M198" s="218"/>
      <c r="N198" s="218"/>
      <c r="O198" s="218"/>
      <c r="P198" s="218"/>
      <c r="Q198" s="218"/>
      <c r="R198" s="218"/>
      <c r="S198" s="218"/>
      <c r="T198" s="218"/>
      <c r="U198" s="232"/>
      <c r="V198" s="233"/>
      <c r="W198" s="233"/>
      <c r="X198" s="234"/>
      <c r="Y198" s="232"/>
      <c r="Z198" s="233"/>
      <c r="AA198" s="233"/>
      <c r="AB198" s="234"/>
      <c r="AC198" s="218"/>
      <c r="AD198" s="218"/>
      <c r="AE198" s="218"/>
      <c r="AF198" s="218"/>
      <c r="AG198" s="222" t="s">
        <v>153</v>
      </c>
      <c r="AH198" s="223"/>
      <c r="AI198" s="223"/>
      <c r="AJ198" s="223"/>
      <c r="AK198" s="223"/>
      <c r="AL198" s="223"/>
      <c r="AM198" s="223"/>
      <c r="AN198" s="223"/>
      <c r="AO198" s="224"/>
      <c r="AP198" s="231" t="s">
        <v>184</v>
      </c>
      <c r="AQ198" s="231"/>
      <c r="AR198" s="231"/>
      <c r="AS198" s="231"/>
      <c r="AT198" s="200">
        <f>AY198+'22.02'!AT198:AV200</f>
        <v>4</v>
      </c>
      <c r="AU198" s="206"/>
      <c r="AV198" s="201"/>
      <c r="AW198" s="188">
        <f>'22.02'!BG198</f>
        <v>4</v>
      </c>
      <c r="AX198" s="189"/>
      <c r="AY198" s="194"/>
      <c r="AZ198" s="195"/>
      <c r="BA198" s="188"/>
      <c r="BB198" s="189"/>
      <c r="BC198" s="200">
        <f t="shared" ref="BC198" si="39">BA198</f>
        <v>0</v>
      </c>
      <c r="BD198" s="201"/>
      <c r="BE198" s="200">
        <f>BA198+'22.02'!BE198</f>
        <v>0</v>
      </c>
      <c r="BF198" s="201"/>
      <c r="BG198" s="200">
        <f>AW198+AY198-BA198</f>
        <v>4</v>
      </c>
      <c r="BH198" s="206"/>
      <c r="BI198" s="201"/>
    </row>
    <row r="199" spans="2:61" ht="15.75" customHeight="1" thickTop="1" thickBot="1">
      <c r="B199" s="212"/>
      <c r="C199" s="213"/>
      <c r="D199" s="213"/>
      <c r="E199" s="213"/>
      <c r="F199" s="213"/>
      <c r="G199" s="213"/>
      <c r="H199" s="213"/>
      <c r="I199" s="213"/>
      <c r="J199" s="213"/>
      <c r="K199" s="213"/>
      <c r="L199" s="214"/>
      <c r="M199" s="218"/>
      <c r="N199" s="218"/>
      <c r="O199" s="218"/>
      <c r="P199" s="218"/>
      <c r="Q199" s="218"/>
      <c r="R199" s="218"/>
      <c r="S199" s="218"/>
      <c r="T199" s="218"/>
      <c r="U199" s="235"/>
      <c r="V199" s="236"/>
      <c r="W199" s="236"/>
      <c r="X199" s="237"/>
      <c r="Y199" s="235"/>
      <c r="Z199" s="236"/>
      <c r="AA199" s="236"/>
      <c r="AB199" s="237"/>
      <c r="AC199" s="218"/>
      <c r="AD199" s="218"/>
      <c r="AE199" s="218"/>
      <c r="AF199" s="218"/>
      <c r="AG199" s="225"/>
      <c r="AH199" s="226"/>
      <c r="AI199" s="226"/>
      <c r="AJ199" s="226"/>
      <c r="AK199" s="226"/>
      <c r="AL199" s="226"/>
      <c r="AM199" s="226"/>
      <c r="AN199" s="226"/>
      <c r="AO199" s="227"/>
      <c r="AP199" s="231"/>
      <c r="AQ199" s="231"/>
      <c r="AR199" s="231"/>
      <c r="AS199" s="231"/>
      <c r="AT199" s="202"/>
      <c r="AU199" s="207"/>
      <c r="AV199" s="203"/>
      <c r="AW199" s="190"/>
      <c r="AX199" s="191"/>
      <c r="AY199" s="196"/>
      <c r="AZ199" s="197"/>
      <c r="BA199" s="190"/>
      <c r="BB199" s="191"/>
      <c r="BC199" s="202"/>
      <c r="BD199" s="203"/>
      <c r="BE199" s="202"/>
      <c r="BF199" s="203"/>
      <c r="BG199" s="202"/>
      <c r="BH199" s="207"/>
      <c r="BI199" s="203"/>
    </row>
    <row r="200" spans="2:61" ht="15.75" customHeight="1" thickTop="1" thickBot="1">
      <c r="B200" s="215"/>
      <c r="C200" s="216"/>
      <c r="D200" s="216"/>
      <c r="E200" s="216"/>
      <c r="F200" s="216"/>
      <c r="G200" s="216"/>
      <c r="H200" s="216"/>
      <c r="I200" s="216"/>
      <c r="J200" s="216"/>
      <c r="K200" s="216"/>
      <c r="L200" s="217"/>
      <c r="M200" s="218"/>
      <c r="N200" s="218"/>
      <c r="O200" s="218"/>
      <c r="P200" s="218"/>
      <c r="Q200" s="218"/>
      <c r="R200" s="218"/>
      <c r="S200" s="218"/>
      <c r="T200" s="218"/>
      <c r="U200" s="238"/>
      <c r="V200" s="239"/>
      <c r="W200" s="239"/>
      <c r="X200" s="240"/>
      <c r="Y200" s="238"/>
      <c r="Z200" s="239"/>
      <c r="AA200" s="239"/>
      <c r="AB200" s="240"/>
      <c r="AC200" s="218"/>
      <c r="AD200" s="218"/>
      <c r="AE200" s="218"/>
      <c r="AF200" s="218"/>
      <c r="AG200" s="228"/>
      <c r="AH200" s="229"/>
      <c r="AI200" s="229"/>
      <c r="AJ200" s="229"/>
      <c r="AK200" s="229"/>
      <c r="AL200" s="229"/>
      <c r="AM200" s="229"/>
      <c r="AN200" s="229"/>
      <c r="AO200" s="230"/>
      <c r="AP200" s="231"/>
      <c r="AQ200" s="231"/>
      <c r="AR200" s="231"/>
      <c r="AS200" s="231"/>
      <c r="AT200" s="204"/>
      <c r="AU200" s="208"/>
      <c r="AV200" s="205"/>
      <c r="AW200" s="192"/>
      <c r="AX200" s="193"/>
      <c r="AY200" s="198"/>
      <c r="AZ200" s="199"/>
      <c r="BA200" s="192"/>
      <c r="BB200" s="193"/>
      <c r="BC200" s="204"/>
      <c r="BD200" s="205"/>
      <c r="BE200" s="204"/>
      <c r="BF200" s="205"/>
      <c r="BG200" s="204"/>
      <c r="BH200" s="208"/>
      <c r="BI200" s="205"/>
    </row>
    <row r="201" spans="2:61" ht="15.75" customHeight="1" thickTop="1" thickBot="1">
      <c r="B201" s="209"/>
      <c r="C201" s="210"/>
      <c r="D201" s="210"/>
      <c r="E201" s="210"/>
      <c r="F201" s="210"/>
      <c r="G201" s="210"/>
      <c r="H201" s="210"/>
      <c r="I201" s="210"/>
      <c r="J201" s="210"/>
      <c r="K201" s="210"/>
      <c r="L201" s="211"/>
      <c r="M201" s="182"/>
      <c r="N201" s="182"/>
      <c r="O201" s="182"/>
      <c r="P201" s="182"/>
      <c r="Q201" s="218"/>
      <c r="R201" s="218"/>
      <c r="S201" s="218"/>
      <c r="T201" s="218"/>
      <c r="U201" s="194"/>
      <c r="V201" s="219"/>
      <c r="W201" s="219"/>
      <c r="X201" s="195"/>
      <c r="Y201" s="182"/>
      <c r="Z201" s="182"/>
      <c r="AA201" s="182"/>
      <c r="AB201" s="182"/>
      <c r="AC201" s="218"/>
      <c r="AD201" s="218"/>
      <c r="AE201" s="218"/>
      <c r="AF201" s="218"/>
      <c r="AG201" s="222" t="s">
        <v>154</v>
      </c>
      <c r="AH201" s="223"/>
      <c r="AI201" s="223"/>
      <c r="AJ201" s="223"/>
      <c r="AK201" s="223"/>
      <c r="AL201" s="223"/>
      <c r="AM201" s="223"/>
      <c r="AN201" s="223"/>
      <c r="AO201" s="224"/>
      <c r="AP201" s="231" t="s">
        <v>184</v>
      </c>
      <c r="AQ201" s="231"/>
      <c r="AR201" s="231"/>
      <c r="AS201" s="231"/>
      <c r="AT201" s="269">
        <f>AY201+'22.02'!AT201:AV203</f>
        <v>0</v>
      </c>
      <c r="AU201" s="275"/>
      <c r="AV201" s="270"/>
      <c r="AW201" s="188">
        <f>'22.02'!BG201</f>
        <v>0</v>
      </c>
      <c r="AX201" s="189"/>
      <c r="AY201" s="194"/>
      <c r="AZ201" s="195"/>
      <c r="BA201" s="188"/>
      <c r="BB201" s="189"/>
      <c r="BC201" s="200">
        <f t="shared" ref="BC201" si="40">BA201</f>
        <v>0</v>
      </c>
      <c r="BD201" s="201"/>
      <c r="BE201" s="200">
        <f>BA201+'22.02'!BE201</f>
        <v>0</v>
      </c>
      <c r="BF201" s="201"/>
      <c r="BG201" s="200">
        <f>AW201+AY201-BA201</f>
        <v>0</v>
      </c>
      <c r="BH201" s="206"/>
      <c r="BI201" s="201"/>
    </row>
    <row r="202" spans="2:61" ht="15.75" customHeight="1" thickTop="1" thickBot="1">
      <c r="B202" s="212"/>
      <c r="C202" s="213"/>
      <c r="D202" s="213"/>
      <c r="E202" s="213"/>
      <c r="F202" s="213"/>
      <c r="G202" s="213"/>
      <c r="H202" s="213"/>
      <c r="I202" s="213"/>
      <c r="J202" s="213"/>
      <c r="K202" s="213"/>
      <c r="L202" s="214"/>
      <c r="M202" s="182"/>
      <c r="N202" s="182"/>
      <c r="O202" s="182"/>
      <c r="P202" s="182"/>
      <c r="Q202" s="218"/>
      <c r="R202" s="218"/>
      <c r="S202" s="218"/>
      <c r="T202" s="218"/>
      <c r="U202" s="196"/>
      <c r="V202" s="220"/>
      <c r="W202" s="220"/>
      <c r="X202" s="197"/>
      <c r="Y202" s="182"/>
      <c r="Z202" s="182"/>
      <c r="AA202" s="182"/>
      <c r="AB202" s="182"/>
      <c r="AC202" s="218"/>
      <c r="AD202" s="218"/>
      <c r="AE202" s="218"/>
      <c r="AF202" s="218"/>
      <c r="AG202" s="225"/>
      <c r="AH202" s="226"/>
      <c r="AI202" s="226"/>
      <c r="AJ202" s="226"/>
      <c r="AK202" s="226"/>
      <c r="AL202" s="226"/>
      <c r="AM202" s="226"/>
      <c r="AN202" s="226"/>
      <c r="AO202" s="227"/>
      <c r="AP202" s="231"/>
      <c r="AQ202" s="231"/>
      <c r="AR202" s="231"/>
      <c r="AS202" s="231"/>
      <c r="AT202" s="271"/>
      <c r="AU202" s="276"/>
      <c r="AV202" s="272"/>
      <c r="AW202" s="190"/>
      <c r="AX202" s="191"/>
      <c r="AY202" s="196"/>
      <c r="AZ202" s="197"/>
      <c r="BA202" s="190"/>
      <c r="BB202" s="191"/>
      <c r="BC202" s="202"/>
      <c r="BD202" s="203"/>
      <c r="BE202" s="202"/>
      <c r="BF202" s="203"/>
      <c r="BG202" s="202"/>
      <c r="BH202" s="207"/>
      <c r="BI202" s="203"/>
    </row>
    <row r="203" spans="2:61" ht="15.75" customHeight="1" thickTop="1" thickBot="1">
      <c r="B203" s="215"/>
      <c r="C203" s="216"/>
      <c r="D203" s="216"/>
      <c r="E203" s="216"/>
      <c r="F203" s="216"/>
      <c r="G203" s="216"/>
      <c r="H203" s="216"/>
      <c r="I203" s="216"/>
      <c r="J203" s="216"/>
      <c r="K203" s="216"/>
      <c r="L203" s="217"/>
      <c r="M203" s="182"/>
      <c r="N203" s="182"/>
      <c r="O203" s="182"/>
      <c r="P203" s="182"/>
      <c r="Q203" s="218"/>
      <c r="R203" s="218"/>
      <c r="S203" s="218"/>
      <c r="T203" s="218"/>
      <c r="U203" s="198"/>
      <c r="V203" s="221"/>
      <c r="W203" s="221"/>
      <c r="X203" s="199"/>
      <c r="Y203" s="182"/>
      <c r="Z203" s="182"/>
      <c r="AA203" s="182"/>
      <c r="AB203" s="182"/>
      <c r="AC203" s="218"/>
      <c r="AD203" s="218"/>
      <c r="AE203" s="218"/>
      <c r="AF203" s="218"/>
      <c r="AG203" s="228"/>
      <c r="AH203" s="229"/>
      <c r="AI203" s="229"/>
      <c r="AJ203" s="229"/>
      <c r="AK203" s="229"/>
      <c r="AL203" s="229"/>
      <c r="AM203" s="229"/>
      <c r="AN203" s="229"/>
      <c r="AO203" s="230"/>
      <c r="AP203" s="231"/>
      <c r="AQ203" s="231"/>
      <c r="AR203" s="231"/>
      <c r="AS203" s="231"/>
      <c r="AT203" s="273"/>
      <c r="AU203" s="277"/>
      <c r="AV203" s="274"/>
      <c r="AW203" s="192"/>
      <c r="AX203" s="193"/>
      <c r="AY203" s="198"/>
      <c r="AZ203" s="199"/>
      <c r="BA203" s="192"/>
      <c r="BB203" s="193"/>
      <c r="BC203" s="204"/>
      <c r="BD203" s="205"/>
      <c r="BE203" s="204"/>
      <c r="BF203" s="205"/>
      <c r="BG203" s="204"/>
      <c r="BH203" s="208"/>
      <c r="BI203" s="205"/>
    </row>
    <row r="204" spans="2:61" ht="15.75" customHeight="1" thickTop="1" thickBot="1">
      <c r="B204" s="209"/>
      <c r="C204" s="210"/>
      <c r="D204" s="210"/>
      <c r="E204" s="210"/>
      <c r="F204" s="210"/>
      <c r="G204" s="210"/>
      <c r="H204" s="210"/>
      <c r="I204" s="210"/>
      <c r="J204" s="210"/>
      <c r="K204" s="210"/>
      <c r="L204" s="211"/>
      <c r="M204" s="218"/>
      <c r="N204" s="218"/>
      <c r="O204" s="218"/>
      <c r="P204" s="218"/>
      <c r="Q204" s="218"/>
      <c r="R204" s="218"/>
      <c r="S204" s="218"/>
      <c r="T204" s="218"/>
      <c r="U204" s="194"/>
      <c r="V204" s="219"/>
      <c r="W204" s="219"/>
      <c r="X204" s="195"/>
      <c r="Y204" s="218"/>
      <c r="Z204" s="218"/>
      <c r="AA204" s="218"/>
      <c r="AB204" s="218"/>
      <c r="AC204" s="218"/>
      <c r="AD204" s="218"/>
      <c r="AE204" s="218"/>
      <c r="AF204" s="218"/>
      <c r="AG204" s="222" t="s">
        <v>146</v>
      </c>
      <c r="AH204" s="223"/>
      <c r="AI204" s="223"/>
      <c r="AJ204" s="223"/>
      <c r="AK204" s="223"/>
      <c r="AL204" s="223"/>
      <c r="AM204" s="223"/>
      <c r="AN204" s="223"/>
      <c r="AO204" s="224"/>
      <c r="AP204" s="231" t="s">
        <v>184</v>
      </c>
      <c r="AQ204" s="231"/>
      <c r="AR204" s="231"/>
      <c r="AS204" s="231"/>
      <c r="AT204" s="200">
        <f>AY204+'22.02'!AT204:AV206</f>
        <v>0</v>
      </c>
      <c r="AU204" s="206"/>
      <c r="AV204" s="201"/>
      <c r="AW204" s="188">
        <f>'22.02'!BG204</f>
        <v>0</v>
      </c>
      <c r="AX204" s="189"/>
      <c r="AY204" s="194"/>
      <c r="AZ204" s="195"/>
      <c r="BA204" s="188"/>
      <c r="BB204" s="189"/>
      <c r="BC204" s="200">
        <f t="shared" ref="BC204" si="41">BA204</f>
        <v>0</v>
      </c>
      <c r="BD204" s="201"/>
      <c r="BE204" s="200">
        <f>BA204+'22.02'!BE204</f>
        <v>0</v>
      </c>
      <c r="BF204" s="201"/>
      <c r="BG204" s="200">
        <f>AW204+AY204-BA204</f>
        <v>0</v>
      </c>
      <c r="BH204" s="206"/>
      <c r="BI204" s="201"/>
    </row>
    <row r="205" spans="2:61" ht="15.75" customHeight="1" thickTop="1" thickBot="1">
      <c r="B205" s="212"/>
      <c r="C205" s="213"/>
      <c r="D205" s="213"/>
      <c r="E205" s="213"/>
      <c r="F205" s="213"/>
      <c r="G205" s="213"/>
      <c r="H205" s="213"/>
      <c r="I205" s="213"/>
      <c r="J205" s="213"/>
      <c r="K205" s="213"/>
      <c r="L205" s="214"/>
      <c r="M205" s="218"/>
      <c r="N205" s="218"/>
      <c r="O205" s="218"/>
      <c r="P205" s="218"/>
      <c r="Q205" s="218"/>
      <c r="R205" s="218"/>
      <c r="S205" s="218"/>
      <c r="T205" s="218"/>
      <c r="U205" s="196"/>
      <c r="V205" s="220"/>
      <c r="W205" s="220"/>
      <c r="X205" s="197"/>
      <c r="Y205" s="218"/>
      <c r="Z205" s="218"/>
      <c r="AA205" s="218"/>
      <c r="AB205" s="218"/>
      <c r="AC205" s="218"/>
      <c r="AD205" s="218"/>
      <c r="AE205" s="218"/>
      <c r="AF205" s="218"/>
      <c r="AG205" s="225"/>
      <c r="AH205" s="226"/>
      <c r="AI205" s="226"/>
      <c r="AJ205" s="226"/>
      <c r="AK205" s="226"/>
      <c r="AL205" s="226"/>
      <c r="AM205" s="226"/>
      <c r="AN205" s="226"/>
      <c r="AO205" s="227"/>
      <c r="AP205" s="231"/>
      <c r="AQ205" s="231"/>
      <c r="AR205" s="231"/>
      <c r="AS205" s="231"/>
      <c r="AT205" s="202"/>
      <c r="AU205" s="207"/>
      <c r="AV205" s="203"/>
      <c r="AW205" s="190"/>
      <c r="AX205" s="191"/>
      <c r="AY205" s="196"/>
      <c r="AZ205" s="197"/>
      <c r="BA205" s="190"/>
      <c r="BB205" s="191"/>
      <c r="BC205" s="202"/>
      <c r="BD205" s="203"/>
      <c r="BE205" s="202"/>
      <c r="BF205" s="203"/>
      <c r="BG205" s="202"/>
      <c r="BH205" s="207"/>
      <c r="BI205" s="203"/>
    </row>
    <row r="206" spans="2:61" ht="15.75" customHeight="1" thickTop="1" thickBot="1">
      <c r="B206" s="215"/>
      <c r="C206" s="216"/>
      <c r="D206" s="216"/>
      <c r="E206" s="216"/>
      <c r="F206" s="216"/>
      <c r="G206" s="216"/>
      <c r="H206" s="216"/>
      <c r="I206" s="216"/>
      <c r="J206" s="216"/>
      <c r="K206" s="216"/>
      <c r="L206" s="217"/>
      <c r="M206" s="218"/>
      <c r="N206" s="218"/>
      <c r="O206" s="218"/>
      <c r="P206" s="218"/>
      <c r="Q206" s="218"/>
      <c r="R206" s="218"/>
      <c r="S206" s="218"/>
      <c r="T206" s="218"/>
      <c r="U206" s="198"/>
      <c r="V206" s="221"/>
      <c r="W206" s="221"/>
      <c r="X206" s="199"/>
      <c r="Y206" s="218"/>
      <c r="Z206" s="218"/>
      <c r="AA206" s="218"/>
      <c r="AB206" s="218"/>
      <c r="AC206" s="218"/>
      <c r="AD206" s="218"/>
      <c r="AE206" s="218"/>
      <c r="AF206" s="218"/>
      <c r="AG206" s="228"/>
      <c r="AH206" s="229"/>
      <c r="AI206" s="229"/>
      <c r="AJ206" s="229"/>
      <c r="AK206" s="229"/>
      <c r="AL206" s="229"/>
      <c r="AM206" s="229"/>
      <c r="AN206" s="229"/>
      <c r="AO206" s="230"/>
      <c r="AP206" s="231"/>
      <c r="AQ206" s="231"/>
      <c r="AR206" s="231"/>
      <c r="AS206" s="231"/>
      <c r="AT206" s="204"/>
      <c r="AU206" s="208"/>
      <c r="AV206" s="205"/>
      <c r="AW206" s="192"/>
      <c r="AX206" s="193"/>
      <c r="AY206" s="198"/>
      <c r="AZ206" s="199"/>
      <c r="BA206" s="192"/>
      <c r="BB206" s="193"/>
      <c r="BC206" s="204"/>
      <c r="BD206" s="205"/>
      <c r="BE206" s="204"/>
      <c r="BF206" s="205"/>
      <c r="BG206" s="204"/>
      <c r="BH206" s="208"/>
      <c r="BI206" s="205"/>
    </row>
    <row r="207" spans="2:61" ht="15.75" customHeight="1" thickTop="1" thickBot="1">
      <c r="B207" s="209"/>
      <c r="C207" s="210"/>
      <c r="D207" s="210"/>
      <c r="E207" s="210"/>
      <c r="F207" s="210"/>
      <c r="G207" s="210"/>
      <c r="H207" s="210"/>
      <c r="I207" s="210"/>
      <c r="J207" s="210"/>
      <c r="K207" s="210"/>
      <c r="L207" s="211"/>
      <c r="M207" s="218"/>
      <c r="N207" s="218"/>
      <c r="O207" s="218"/>
      <c r="P207" s="218"/>
      <c r="Q207" s="218"/>
      <c r="R207" s="218"/>
      <c r="S207" s="218"/>
      <c r="T207" s="218"/>
      <c r="U207" s="194"/>
      <c r="V207" s="219"/>
      <c r="W207" s="219"/>
      <c r="X207" s="195"/>
      <c r="Y207" s="218"/>
      <c r="Z207" s="218"/>
      <c r="AA207" s="218"/>
      <c r="AB207" s="218"/>
      <c r="AC207" s="218"/>
      <c r="AD207" s="218"/>
      <c r="AE207" s="218"/>
      <c r="AF207" s="218"/>
      <c r="AG207" s="222" t="s">
        <v>155</v>
      </c>
      <c r="AH207" s="223"/>
      <c r="AI207" s="223"/>
      <c r="AJ207" s="223"/>
      <c r="AK207" s="223"/>
      <c r="AL207" s="223"/>
      <c r="AM207" s="223"/>
      <c r="AN207" s="223"/>
      <c r="AO207" s="224"/>
      <c r="AP207" s="231"/>
      <c r="AQ207" s="231"/>
      <c r="AR207" s="231"/>
      <c r="AS207" s="231"/>
      <c r="AT207" s="200">
        <f>AY207+'22.02'!AT207:AV209</f>
        <v>0</v>
      </c>
      <c r="AU207" s="206"/>
      <c r="AV207" s="201"/>
      <c r="AW207" s="188">
        <f>'22.02'!BG207</f>
        <v>0</v>
      </c>
      <c r="AX207" s="189"/>
      <c r="AY207" s="194"/>
      <c r="AZ207" s="195"/>
      <c r="BA207" s="188"/>
      <c r="BB207" s="189"/>
      <c r="BC207" s="200">
        <f t="shared" ref="BC207" si="42">BA207</f>
        <v>0</v>
      </c>
      <c r="BD207" s="201"/>
      <c r="BE207" s="200">
        <f>BA207+'22.02'!BE207</f>
        <v>0</v>
      </c>
      <c r="BF207" s="201"/>
      <c r="BG207" s="200">
        <f>AW207+AY207-BA207</f>
        <v>0</v>
      </c>
      <c r="BH207" s="206"/>
      <c r="BI207" s="201"/>
    </row>
    <row r="208" spans="2:61" ht="15.75" customHeight="1" thickTop="1" thickBot="1">
      <c r="B208" s="212"/>
      <c r="C208" s="213"/>
      <c r="D208" s="213"/>
      <c r="E208" s="213"/>
      <c r="F208" s="213"/>
      <c r="G208" s="213"/>
      <c r="H208" s="213"/>
      <c r="I208" s="213"/>
      <c r="J208" s="213"/>
      <c r="K208" s="213"/>
      <c r="L208" s="214"/>
      <c r="M208" s="218"/>
      <c r="N208" s="218"/>
      <c r="O208" s="218"/>
      <c r="P208" s="218"/>
      <c r="Q208" s="218"/>
      <c r="R208" s="218"/>
      <c r="S208" s="218"/>
      <c r="T208" s="218"/>
      <c r="U208" s="196"/>
      <c r="V208" s="220"/>
      <c r="W208" s="220"/>
      <c r="X208" s="197"/>
      <c r="Y208" s="218"/>
      <c r="Z208" s="218"/>
      <c r="AA208" s="218"/>
      <c r="AB208" s="218"/>
      <c r="AC208" s="218"/>
      <c r="AD208" s="218"/>
      <c r="AE208" s="218"/>
      <c r="AF208" s="218"/>
      <c r="AG208" s="225"/>
      <c r="AH208" s="226"/>
      <c r="AI208" s="226"/>
      <c r="AJ208" s="226"/>
      <c r="AK208" s="226"/>
      <c r="AL208" s="226"/>
      <c r="AM208" s="226"/>
      <c r="AN208" s="226"/>
      <c r="AO208" s="227"/>
      <c r="AP208" s="231"/>
      <c r="AQ208" s="231"/>
      <c r="AR208" s="231"/>
      <c r="AS208" s="231"/>
      <c r="AT208" s="202"/>
      <c r="AU208" s="207"/>
      <c r="AV208" s="203"/>
      <c r="AW208" s="190"/>
      <c r="AX208" s="191"/>
      <c r="AY208" s="196"/>
      <c r="AZ208" s="197"/>
      <c r="BA208" s="190"/>
      <c r="BB208" s="191"/>
      <c r="BC208" s="202"/>
      <c r="BD208" s="203"/>
      <c r="BE208" s="202"/>
      <c r="BF208" s="203"/>
      <c r="BG208" s="202"/>
      <c r="BH208" s="207"/>
      <c r="BI208" s="203"/>
    </row>
    <row r="209" spans="2:61" ht="15.75" customHeight="1" thickTop="1" thickBot="1">
      <c r="B209" s="215"/>
      <c r="C209" s="216"/>
      <c r="D209" s="216"/>
      <c r="E209" s="216"/>
      <c r="F209" s="216"/>
      <c r="G209" s="216"/>
      <c r="H209" s="216"/>
      <c r="I209" s="216"/>
      <c r="J209" s="216"/>
      <c r="K209" s="216"/>
      <c r="L209" s="217"/>
      <c r="M209" s="218"/>
      <c r="N209" s="218"/>
      <c r="O209" s="218"/>
      <c r="P209" s="218"/>
      <c r="Q209" s="218"/>
      <c r="R209" s="218"/>
      <c r="S209" s="218"/>
      <c r="T209" s="218"/>
      <c r="U209" s="198"/>
      <c r="V209" s="221"/>
      <c r="W209" s="221"/>
      <c r="X209" s="199"/>
      <c r="Y209" s="218"/>
      <c r="Z209" s="218"/>
      <c r="AA209" s="218"/>
      <c r="AB209" s="218"/>
      <c r="AC209" s="218"/>
      <c r="AD209" s="218"/>
      <c r="AE209" s="218"/>
      <c r="AF209" s="218"/>
      <c r="AG209" s="228"/>
      <c r="AH209" s="229"/>
      <c r="AI209" s="229"/>
      <c r="AJ209" s="229"/>
      <c r="AK209" s="229"/>
      <c r="AL209" s="229"/>
      <c r="AM209" s="229"/>
      <c r="AN209" s="229"/>
      <c r="AO209" s="230"/>
      <c r="AP209" s="231"/>
      <c r="AQ209" s="231"/>
      <c r="AR209" s="231"/>
      <c r="AS209" s="231"/>
      <c r="AT209" s="204"/>
      <c r="AU209" s="208"/>
      <c r="AV209" s="205"/>
      <c r="AW209" s="192"/>
      <c r="AX209" s="193"/>
      <c r="AY209" s="198"/>
      <c r="AZ209" s="199"/>
      <c r="BA209" s="192"/>
      <c r="BB209" s="193"/>
      <c r="BC209" s="204"/>
      <c r="BD209" s="205"/>
      <c r="BE209" s="204"/>
      <c r="BF209" s="205"/>
      <c r="BG209" s="204"/>
      <c r="BH209" s="208"/>
      <c r="BI209" s="205"/>
    </row>
    <row r="210" spans="2:61" ht="16.5" customHeight="1" thickTop="1" thickBot="1">
      <c r="B210" s="183" t="s">
        <v>64</v>
      </c>
      <c r="C210" s="183"/>
      <c r="D210" s="183"/>
      <c r="E210" s="183"/>
      <c r="F210" s="183"/>
      <c r="G210" s="183"/>
      <c r="H210" s="183"/>
      <c r="I210" s="183"/>
      <c r="J210" s="183"/>
      <c r="K210" s="183"/>
      <c r="L210" s="183"/>
      <c r="M210" s="183"/>
      <c r="N210" s="183"/>
      <c r="O210" s="183"/>
      <c r="P210" s="183"/>
      <c r="Q210" s="183"/>
      <c r="R210" s="183"/>
      <c r="S210" s="183"/>
      <c r="T210" s="183"/>
      <c r="U210" s="183"/>
      <c r="V210" s="183"/>
      <c r="W210" s="183"/>
      <c r="X210" s="183"/>
      <c r="Y210" s="183"/>
      <c r="Z210" s="183"/>
      <c r="AA210" s="183"/>
      <c r="AB210" s="183"/>
      <c r="AC210" s="183"/>
      <c r="AD210" s="183"/>
      <c r="AE210" s="183"/>
      <c r="AF210" s="183"/>
      <c r="AG210" s="183"/>
      <c r="AH210" s="183"/>
      <c r="AI210" s="183"/>
      <c r="AJ210" s="183"/>
      <c r="AK210" s="183"/>
      <c r="AL210" s="183"/>
      <c r="AM210" s="183"/>
      <c r="AN210" s="183"/>
      <c r="AO210" s="183"/>
      <c r="AP210" s="183"/>
      <c r="AQ210" s="183"/>
      <c r="AR210" s="183"/>
      <c r="AS210" s="183"/>
      <c r="AT210" s="183"/>
      <c r="AU210" s="183"/>
      <c r="AV210" s="183"/>
      <c r="AW210" s="183"/>
      <c r="AX210" s="183"/>
      <c r="AY210" s="183"/>
      <c r="AZ210" s="183"/>
      <c r="BA210" s="183"/>
      <c r="BB210" s="183"/>
      <c r="BC210" s="183"/>
      <c r="BD210" s="183"/>
      <c r="BE210" s="183"/>
      <c r="BF210" s="183"/>
      <c r="BG210" s="183"/>
      <c r="BH210" s="183"/>
      <c r="BI210" s="183"/>
    </row>
    <row r="211" spans="2:61" ht="16.5" customHeight="1" thickTop="1" thickBot="1">
      <c r="B211" s="183"/>
      <c r="C211" s="183"/>
      <c r="D211" s="183"/>
      <c r="E211" s="183"/>
      <c r="F211" s="183"/>
      <c r="G211" s="183"/>
      <c r="H211" s="183"/>
      <c r="I211" s="183"/>
      <c r="J211" s="183"/>
      <c r="K211" s="183"/>
      <c r="L211" s="183"/>
      <c r="M211" s="183"/>
      <c r="N211" s="183"/>
      <c r="O211" s="183"/>
      <c r="P211" s="183"/>
      <c r="Q211" s="183"/>
      <c r="R211" s="183"/>
      <c r="S211" s="183"/>
      <c r="T211" s="183"/>
      <c r="U211" s="183"/>
      <c r="V211" s="183"/>
      <c r="W211" s="183"/>
      <c r="X211" s="183"/>
      <c r="Y211" s="183"/>
      <c r="Z211" s="183"/>
      <c r="AA211" s="183"/>
      <c r="AB211" s="183"/>
      <c r="AC211" s="183"/>
      <c r="AD211" s="183"/>
      <c r="AE211" s="183"/>
      <c r="AF211" s="183"/>
      <c r="AG211" s="183"/>
      <c r="AH211" s="183"/>
      <c r="AI211" s="183"/>
      <c r="AJ211" s="183"/>
      <c r="AK211" s="183"/>
      <c r="AL211" s="183"/>
      <c r="AM211" s="183"/>
      <c r="AN211" s="183"/>
      <c r="AO211" s="183"/>
      <c r="AP211" s="183"/>
      <c r="AQ211" s="183"/>
      <c r="AR211" s="183"/>
      <c r="AS211" s="183"/>
      <c r="AT211" s="183"/>
      <c r="AU211" s="183"/>
      <c r="AV211" s="183"/>
      <c r="AW211" s="183"/>
      <c r="AX211" s="183"/>
      <c r="AY211" s="183"/>
      <c r="AZ211" s="183"/>
      <c r="BA211" s="183"/>
      <c r="BB211" s="183"/>
      <c r="BC211" s="183"/>
      <c r="BD211" s="183"/>
      <c r="BE211" s="183"/>
      <c r="BF211" s="183"/>
      <c r="BG211" s="183"/>
      <c r="BH211" s="183"/>
      <c r="BI211" s="183"/>
    </row>
    <row r="212" spans="2:61" ht="16.5" customHeight="1" thickTop="1" thickBot="1">
      <c r="B212" s="183"/>
      <c r="C212" s="183"/>
      <c r="D212" s="183"/>
      <c r="E212" s="183"/>
      <c r="F212" s="183"/>
      <c r="G212" s="183"/>
      <c r="H212" s="183"/>
      <c r="I212" s="183"/>
      <c r="J212" s="183"/>
      <c r="K212" s="183"/>
      <c r="L212" s="183"/>
      <c r="M212" s="183"/>
      <c r="N212" s="183"/>
      <c r="O212" s="183"/>
      <c r="P212" s="183"/>
      <c r="Q212" s="183"/>
      <c r="R212" s="183"/>
      <c r="S212" s="183"/>
      <c r="T212" s="183"/>
      <c r="U212" s="183"/>
      <c r="V212" s="183"/>
      <c r="W212" s="183"/>
      <c r="X212" s="183"/>
      <c r="Y212" s="183"/>
      <c r="Z212" s="183"/>
      <c r="AA212" s="183"/>
      <c r="AB212" s="183"/>
      <c r="AC212" s="183"/>
      <c r="AD212" s="183"/>
      <c r="AE212" s="183"/>
      <c r="AF212" s="183"/>
      <c r="AG212" s="183"/>
      <c r="AH212" s="183"/>
      <c r="AI212" s="183"/>
      <c r="AJ212" s="183"/>
      <c r="AK212" s="183"/>
      <c r="AL212" s="183"/>
      <c r="AM212" s="183"/>
      <c r="AN212" s="183"/>
      <c r="AO212" s="183"/>
      <c r="AP212" s="183"/>
      <c r="AQ212" s="183"/>
      <c r="AR212" s="183"/>
      <c r="AS212" s="183"/>
      <c r="AT212" s="183"/>
      <c r="AU212" s="183"/>
      <c r="AV212" s="183"/>
      <c r="AW212" s="183"/>
      <c r="AX212" s="183"/>
      <c r="AY212" s="183"/>
      <c r="AZ212" s="183"/>
      <c r="BA212" s="183"/>
      <c r="BB212" s="183"/>
      <c r="BC212" s="183"/>
      <c r="BD212" s="183"/>
      <c r="BE212" s="183"/>
      <c r="BF212" s="183"/>
      <c r="BG212" s="183"/>
      <c r="BH212" s="183"/>
      <c r="BI212" s="183"/>
    </row>
    <row r="213" spans="2:61" ht="16.5" customHeight="1" thickTop="1" thickBot="1">
      <c r="B213" s="183"/>
      <c r="C213" s="183"/>
      <c r="D213" s="183"/>
      <c r="E213" s="183"/>
      <c r="F213" s="183"/>
      <c r="G213" s="183"/>
      <c r="H213" s="183"/>
      <c r="I213" s="183"/>
      <c r="J213" s="183"/>
      <c r="K213" s="183"/>
      <c r="L213" s="183"/>
      <c r="M213" s="183"/>
      <c r="N213" s="183"/>
      <c r="O213" s="183"/>
      <c r="P213" s="183"/>
      <c r="Q213" s="183"/>
      <c r="R213" s="183"/>
      <c r="S213" s="183"/>
      <c r="T213" s="183"/>
      <c r="U213" s="183"/>
      <c r="V213" s="183"/>
      <c r="W213" s="183"/>
      <c r="X213" s="183"/>
      <c r="Y213" s="183"/>
      <c r="Z213" s="183"/>
      <c r="AA213" s="183"/>
      <c r="AB213" s="183"/>
      <c r="AC213" s="183"/>
      <c r="AD213" s="183"/>
      <c r="AE213" s="183"/>
      <c r="AF213" s="183"/>
      <c r="AG213" s="183"/>
      <c r="AH213" s="183"/>
      <c r="AI213" s="183"/>
      <c r="AJ213" s="183"/>
      <c r="AK213" s="183"/>
      <c r="AL213" s="183"/>
      <c r="AM213" s="183"/>
      <c r="AN213" s="183"/>
      <c r="AO213" s="183"/>
      <c r="AP213" s="183"/>
      <c r="AQ213" s="183"/>
      <c r="AR213" s="183"/>
      <c r="AS213" s="183"/>
      <c r="AT213" s="183"/>
      <c r="AU213" s="183"/>
      <c r="AV213" s="183"/>
      <c r="AW213" s="183"/>
      <c r="AX213" s="183"/>
      <c r="AY213" s="183"/>
      <c r="AZ213" s="183"/>
      <c r="BA213" s="183"/>
      <c r="BB213" s="183"/>
      <c r="BC213" s="183"/>
      <c r="BD213" s="183"/>
      <c r="BE213" s="183"/>
      <c r="BF213" s="183"/>
      <c r="BG213" s="183"/>
      <c r="BH213" s="183"/>
      <c r="BI213" s="183"/>
    </row>
    <row r="214" spans="2:61" ht="16.5" customHeight="1" thickTop="1" thickBot="1">
      <c r="B214" s="146"/>
      <c r="C214" s="146"/>
      <c r="D214" s="146"/>
      <c r="E214" s="146"/>
      <c r="F214" s="146"/>
      <c r="G214" s="146"/>
      <c r="H214" s="146"/>
      <c r="I214" s="146"/>
      <c r="J214" s="146"/>
      <c r="K214" s="146"/>
      <c r="L214" s="146"/>
      <c r="M214" s="146"/>
      <c r="N214" s="146"/>
      <c r="O214" s="146"/>
      <c r="P214" s="146"/>
      <c r="Q214" s="146"/>
      <c r="R214" s="146"/>
      <c r="S214" s="146"/>
      <c r="T214" s="146"/>
      <c r="U214" s="146"/>
      <c r="V214" s="146"/>
      <c r="W214" s="146"/>
      <c r="X214" s="146"/>
      <c r="Y214" s="146"/>
      <c r="Z214" s="146"/>
      <c r="AA214" s="146"/>
      <c r="AB214" s="146"/>
      <c r="AC214" s="146"/>
      <c r="AD214" s="146"/>
      <c r="AE214" s="146"/>
      <c r="AF214" s="146"/>
      <c r="AG214" s="146"/>
      <c r="AH214" s="146"/>
      <c r="AI214" s="146"/>
      <c r="AJ214" s="146"/>
      <c r="AK214" s="146"/>
      <c r="AL214" s="146"/>
      <c r="AM214" s="146"/>
      <c r="AN214" s="146"/>
      <c r="AO214" s="146"/>
      <c r="AP214" s="146"/>
      <c r="AQ214" s="146"/>
      <c r="AR214" s="146"/>
      <c r="AS214" s="146"/>
      <c r="AT214" s="146"/>
      <c r="AU214" s="146"/>
      <c r="AV214" s="146"/>
      <c r="AW214" s="146"/>
      <c r="AX214" s="146"/>
      <c r="AY214" s="146"/>
      <c r="AZ214" s="146"/>
      <c r="BA214" s="146"/>
      <c r="BB214" s="146"/>
      <c r="BC214" s="146"/>
      <c r="BD214" s="146"/>
      <c r="BE214" s="146"/>
      <c r="BF214" s="146"/>
      <c r="BG214" s="146"/>
      <c r="BH214" s="146"/>
      <c r="BI214" s="146"/>
    </row>
    <row r="215" spans="2:61" ht="16.5" customHeight="1" thickTop="1" thickBot="1">
      <c r="B215" s="146"/>
      <c r="C215" s="146"/>
      <c r="D215" s="146"/>
      <c r="E215" s="146"/>
      <c r="F215" s="146"/>
      <c r="G215" s="146"/>
      <c r="H215" s="146"/>
      <c r="I215" s="146"/>
      <c r="J215" s="146"/>
      <c r="K215" s="146"/>
      <c r="L215" s="146"/>
      <c r="M215" s="146"/>
      <c r="N215" s="146"/>
      <c r="O215" s="146"/>
      <c r="P215" s="146"/>
      <c r="Q215" s="146"/>
      <c r="R215" s="146"/>
      <c r="S215" s="146"/>
      <c r="T215" s="146"/>
      <c r="U215" s="146"/>
      <c r="V215" s="146"/>
      <c r="W215" s="146"/>
      <c r="X215" s="146"/>
      <c r="Y215" s="146"/>
      <c r="Z215" s="146"/>
      <c r="AA215" s="146"/>
      <c r="AB215" s="146"/>
      <c r="AC215" s="146"/>
      <c r="AD215" s="146"/>
      <c r="AE215" s="146"/>
      <c r="AF215" s="146"/>
      <c r="AG215" s="146"/>
      <c r="AH215" s="146"/>
      <c r="AI215" s="146"/>
      <c r="AJ215" s="146"/>
      <c r="AK215" s="146"/>
      <c r="AL215" s="146"/>
      <c r="AM215" s="146"/>
      <c r="AN215" s="146"/>
      <c r="AO215" s="146"/>
      <c r="AP215" s="146"/>
      <c r="AQ215" s="146"/>
      <c r="AR215" s="146"/>
      <c r="AS215" s="146"/>
      <c r="AT215" s="146"/>
      <c r="AU215" s="146"/>
      <c r="AV215" s="146"/>
      <c r="AW215" s="146"/>
      <c r="AX215" s="146"/>
      <c r="AY215" s="146"/>
      <c r="AZ215" s="146"/>
      <c r="BA215" s="146"/>
      <c r="BB215" s="146"/>
      <c r="BC215" s="146"/>
      <c r="BD215" s="146"/>
      <c r="BE215" s="146"/>
      <c r="BF215" s="146"/>
      <c r="BG215" s="146"/>
      <c r="BH215" s="146"/>
      <c r="BI215" s="146"/>
    </row>
    <row r="216" spans="2:61" ht="15" customHeight="1" thickTop="1" thickBot="1">
      <c r="B216" s="186" t="s">
        <v>65</v>
      </c>
      <c r="C216" s="186"/>
      <c r="D216" s="186"/>
      <c r="E216" s="186"/>
      <c r="F216" s="186"/>
      <c r="G216" s="186"/>
      <c r="H216" s="186" t="s">
        <v>66</v>
      </c>
      <c r="I216" s="186"/>
      <c r="J216" s="186"/>
      <c r="K216" s="186"/>
      <c r="L216" s="186"/>
      <c r="M216" s="186"/>
      <c r="N216" s="186" t="s">
        <v>67</v>
      </c>
      <c r="O216" s="186"/>
      <c r="P216" s="186"/>
      <c r="Q216" s="186"/>
      <c r="R216" s="186"/>
      <c r="S216" s="186"/>
      <c r="T216" s="186" t="s">
        <v>68</v>
      </c>
      <c r="U216" s="186"/>
      <c r="V216" s="186"/>
      <c r="W216" s="186"/>
      <c r="X216" s="186"/>
      <c r="Y216" s="186"/>
      <c r="Z216" s="186"/>
      <c r="AA216" s="186"/>
      <c r="AB216" s="186"/>
      <c r="AC216" s="186"/>
      <c r="AD216" s="186"/>
      <c r="AE216" s="186"/>
      <c r="AF216" s="186"/>
      <c r="AG216" s="186" t="s">
        <v>69</v>
      </c>
      <c r="AH216" s="186"/>
      <c r="AI216" s="186"/>
      <c r="AJ216" s="186"/>
      <c r="AK216" s="186"/>
      <c r="AL216" s="186"/>
      <c r="AM216" s="186"/>
      <c r="AN216" s="186"/>
      <c r="AO216" s="186"/>
      <c r="AP216" s="186" t="s">
        <v>70</v>
      </c>
      <c r="AQ216" s="186"/>
      <c r="AR216" s="186"/>
      <c r="AS216" s="186"/>
      <c r="AT216" s="186"/>
      <c r="AU216" s="186"/>
      <c r="AV216" s="186"/>
      <c r="AW216" s="186"/>
      <c r="AX216" s="186"/>
      <c r="AY216" s="186"/>
      <c r="AZ216" s="187" t="s">
        <v>71</v>
      </c>
      <c r="BA216" s="187"/>
      <c r="BB216" s="187"/>
      <c r="BC216" s="187"/>
      <c r="BD216" s="187"/>
      <c r="BE216" s="187"/>
      <c r="BF216" s="187"/>
      <c r="BG216" s="187"/>
      <c r="BH216" s="187"/>
      <c r="BI216" s="187"/>
    </row>
    <row r="217" spans="2:61" ht="15" customHeight="1" thickTop="1" thickBot="1">
      <c r="B217" s="186"/>
      <c r="C217" s="186"/>
      <c r="D217" s="186"/>
      <c r="E217" s="186"/>
      <c r="F217" s="186"/>
      <c r="G217" s="186"/>
      <c r="H217" s="186"/>
      <c r="I217" s="186"/>
      <c r="J217" s="186"/>
      <c r="K217" s="186"/>
      <c r="L217" s="186"/>
      <c r="M217" s="186"/>
      <c r="N217" s="186"/>
      <c r="O217" s="186"/>
      <c r="P217" s="186"/>
      <c r="Q217" s="186"/>
      <c r="R217" s="186"/>
      <c r="S217" s="186"/>
      <c r="T217" s="186"/>
      <c r="U217" s="186"/>
      <c r="V217" s="186"/>
      <c r="W217" s="186"/>
      <c r="X217" s="186"/>
      <c r="Y217" s="186"/>
      <c r="Z217" s="186"/>
      <c r="AA217" s="186"/>
      <c r="AB217" s="186"/>
      <c r="AC217" s="186"/>
      <c r="AD217" s="186"/>
      <c r="AE217" s="186"/>
      <c r="AF217" s="186"/>
      <c r="AG217" s="186"/>
      <c r="AH217" s="186"/>
      <c r="AI217" s="186"/>
      <c r="AJ217" s="186"/>
      <c r="AK217" s="186"/>
      <c r="AL217" s="186"/>
      <c r="AM217" s="186"/>
      <c r="AN217" s="186"/>
      <c r="AO217" s="186"/>
      <c r="AP217" s="186"/>
      <c r="AQ217" s="186"/>
      <c r="AR217" s="186"/>
      <c r="AS217" s="186"/>
      <c r="AT217" s="186"/>
      <c r="AU217" s="186"/>
      <c r="AV217" s="186"/>
      <c r="AW217" s="186"/>
      <c r="AX217" s="186"/>
      <c r="AY217" s="186"/>
      <c r="AZ217" s="187"/>
      <c r="BA217" s="187"/>
      <c r="BB217" s="187"/>
      <c r="BC217" s="187"/>
      <c r="BD217" s="187"/>
      <c r="BE217" s="187"/>
      <c r="BF217" s="187"/>
      <c r="BG217" s="187"/>
      <c r="BH217" s="187"/>
      <c r="BI217" s="187"/>
    </row>
    <row r="218" spans="2:61" ht="15" customHeight="1" thickTop="1" thickBot="1">
      <c r="B218" s="186"/>
      <c r="C218" s="186"/>
      <c r="D218" s="186"/>
      <c r="E218" s="186"/>
      <c r="F218" s="186"/>
      <c r="G218" s="186"/>
      <c r="H218" s="186"/>
      <c r="I218" s="186"/>
      <c r="J218" s="186"/>
      <c r="K218" s="186"/>
      <c r="L218" s="186"/>
      <c r="M218" s="186"/>
      <c r="N218" s="186"/>
      <c r="O218" s="186"/>
      <c r="P218" s="186"/>
      <c r="Q218" s="186"/>
      <c r="R218" s="186"/>
      <c r="S218" s="186"/>
      <c r="T218" s="186"/>
      <c r="U218" s="186"/>
      <c r="V218" s="186"/>
      <c r="W218" s="186"/>
      <c r="X218" s="186"/>
      <c r="Y218" s="186"/>
      <c r="Z218" s="186"/>
      <c r="AA218" s="186"/>
      <c r="AB218" s="186"/>
      <c r="AC218" s="186"/>
      <c r="AD218" s="186"/>
      <c r="AE218" s="186"/>
      <c r="AF218" s="186"/>
      <c r="AG218" s="186"/>
      <c r="AH218" s="186"/>
      <c r="AI218" s="186"/>
      <c r="AJ218" s="186"/>
      <c r="AK218" s="186"/>
      <c r="AL218" s="186"/>
      <c r="AM218" s="186"/>
      <c r="AN218" s="186"/>
      <c r="AO218" s="186"/>
      <c r="AP218" s="186"/>
      <c r="AQ218" s="186"/>
      <c r="AR218" s="186"/>
      <c r="AS218" s="186"/>
      <c r="AT218" s="186"/>
      <c r="AU218" s="186"/>
      <c r="AV218" s="186"/>
      <c r="AW218" s="186"/>
      <c r="AX218" s="186"/>
      <c r="AY218" s="186"/>
      <c r="AZ218" s="187"/>
      <c r="BA218" s="187"/>
      <c r="BB218" s="187"/>
      <c r="BC218" s="187"/>
      <c r="BD218" s="187"/>
      <c r="BE218" s="187"/>
      <c r="BF218" s="187"/>
      <c r="BG218" s="187"/>
      <c r="BH218" s="187"/>
      <c r="BI218" s="187"/>
    </row>
    <row r="219" spans="2:61" ht="16.5" customHeight="1" thickTop="1" thickBot="1">
      <c r="B219" s="182">
        <v>4</v>
      </c>
      <c r="C219" s="182"/>
      <c r="D219" s="182"/>
      <c r="E219" s="182"/>
      <c r="F219" s="182"/>
      <c r="G219" s="182"/>
      <c r="H219" s="185">
        <v>90.7</v>
      </c>
      <c r="I219" s="185"/>
      <c r="J219" s="185"/>
      <c r="K219" s="185"/>
      <c r="L219" s="185"/>
      <c r="M219" s="185"/>
      <c r="N219" s="182">
        <v>41</v>
      </c>
      <c r="O219" s="182"/>
      <c r="P219" s="182"/>
      <c r="Q219" s="182"/>
      <c r="R219" s="182"/>
      <c r="S219" s="182"/>
      <c r="T219" s="182">
        <v>50.8</v>
      </c>
      <c r="U219" s="182"/>
      <c r="V219" s="182"/>
      <c r="W219" s="182"/>
      <c r="X219" s="182"/>
      <c r="Y219" s="182"/>
      <c r="Z219" s="182"/>
      <c r="AA219" s="182"/>
      <c r="AB219" s="182"/>
      <c r="AC219" s="182"/>
      <c r="AD219" s="182"/>
      <c r="AE219" s="182"/>
      <c r="AF219" s="182"/>
      <c r="AG219" s="182">
        <v>139.69999999999999</v>
      </c>
      <c r="AH219" s="182"/>
      <c r="AI219" s="182"/>
      <c r="AJ219" s="182"/>
      <c r="AK219" s="182"/>
      <c r="AL219" s="182"/>
      <c r="AM219" s="182"/>
      <c r="AN219" s="182"/>
      <c r="AO219" s="182"/>
      <c r="AP219" s="186" t="s">
        <v>278</v>
      </c>
      <c r="AQ219" s="186"/>
      <c r="AR219" s="186"/>
      <c r="AS219" s="186"/>
      <c r="AT219" s="186"/>
      <c r="AU219" s="186"/>
      <c r="AV219" s="186"/>
      <c r="AW219" s="186"/>
      <c r="AX219" s="186"/>
      <c r="AY219" s="186"/>
      <c r="AZ219" s="182" t="s">
        <v>129</v>
      </c>
      <c r="BA219" s="182"/>
      <c r="BB219" s="182"/>
      <c r="BC219" s="182"/>
      <c r="BD219" s="182"/>
      <c r="BE219" s="182"/>
      <c r="BF219" s="182"/>
      <c r="BG219" s="182"/>
      <c r="BH219" s="182"/>
      <c r="BI219" s="182"/>
    </row>
    <row r="220" spans="2:61" ht="16.5" customHeight="1" thickTop="1" thickBot="1">
      <c r="B220" s="182"/>
      <c r="C220" s="182"/>
      <c r="D220" s="182"/>
      <c r="E220" s="182"/>
      <c r="F220" s="182"/>
      <c r="G220" s="182"/>
      <c r="H220" s="185"/>
      <c r="I220" s="185"/>
      <c r="J220" s="185"/>
      <c r="K220" s="185"/>
      <c r="L220" s="185"/>
      <c r="M220" s="185"/>
      <c r="N220" s="182"/>
      <c r="O220" s="182"/>
      <c r="P220" s="182"/>
      <c r="Q220" s="182"/>
      <c r="R220" s="182"/>
      <c r="S220" s="182"/>
      <c r="T220" s="182"/>
      <c r="U220" s="182"/>
      <c r="V220" s="182"/>
      <c r="W220" s="182"/>
      <c r="X220" s="182"/>
      <c r="Y220" s="182"/>
      <c r="Z220" s="182"/>
      <c r="AA220" s="182"/>
      <c r="AB220" s="182"/>
      <c r="AC220" s="182"/>
      <c r="AD220" s="182"/>
      <c r="AE220" s="182"/>
      <c r="AF220" s="182"/>
      <c r="AG220" s="182"/>
      <c r="AH220" s="182"/>
      <c r="AI220" s="182"/>
      <c r="AJ220" s="182"/>
      <c r="AK220" s="182"/>
      <c r="AL220" s="182"/>
      <c r="AM220" s="182"/>
      <c r="AN220" s="182"/>
      <c r="AO220" s="182"/>
      <c r="AP220" s="186"/>
      <c r="AQ220" s="186"/>
      <c r="AR220" s="186"/>
      <c r="AS220" s="186"/>
      <c r="AT220" s="186"/>
      <c r="AU220" s="186"/>
      <c r="AV220" s="186"/>
      <c r="AW220" s="186"/>
      <c r="AX220" s="186"/>
      <c r="AY220" s="186"/>
      <c r="AZ220" s="182"/>
      <c r="BA220" s="182"/>
      <c r="BB220" s="182"/>
      <c r="BC220" s="182"/>
      <c r="BD220" s="182"/>
      <c r="BE220" s="182"/>
      <c r="BF220" s="182"/>
      <c r="BG220" s="182"/>
      <c r="BH220" s="182"/>
      <c r="BI220" s="182"/>
    </row>
    <row r="221" spans="2:61" ht="16.5" customHeight="1" thickTop="1" thickBot="1">
      <c r="B221" s="182"/>
      <c r="C221" s="182"/>
      <c r="D221" s="182"/>
      <c r="E221" s="182"/>
      <c r="F221" s="182"/>
      <c r="G221" s="182"/>
      <c r="H221" s="185"/>
      <c r="I221" s="185"/>
      <c r="J221" s="185"/>
      <c r="K221" s="185"/>
      <c r="L221" s="185"/>
      <c r="M221" s="185"/>
      <c r="N221" s="182"/>
      <c r="O221" s="182"/>
      <c r="P221" s="182"/>
      <c r="Q221" s="182"/>
      <c r="R221" s="182"/>
      <c r="S221" s="182"/>
      <c r="T221" s="182"/>
      <c r="U221" s="182"/>
      <c r="V221" s="182"/>
      <c r="W221" s="182"/>
      <c r="X221" s="182"/>
      <c r="Y221" s="182"/>
      <c r="Z221" s="182"/>
      <c r="AA221" s="182"/>
      <c r="AB221" s="182"/>
      <c r="AC221" s="182"/>
      <c r="AD221" s="182"/>
      <c r="AE221" s="182"/>
      <c r="AF221" s="182"/>
      <c r="AG221" s="182"/>
      <c r="AH221" s="182"/>
      <c r="AI221" s="182"/>
      <c r="AJ221" s="182"/>
      <c r="AK221" s="182"/>
      <c r="AL221" s="182"/>
      <c r="AM221" s="182"/>
      <c r="AN221" s="182"/>
      <c r="AO221" s="182"/>
      <c r="AP221" s="186"/>
      <c r="AQ221" s="186"/>
      <c r="AR221" s="186"/>
      <c r="AS221" s="186"/>
      <c r="AT221" s="186"/>
      <c r="AU221" s="186"/>
      <c r="AV221" s="186"/>
      <c r="AW221" s="186"/>
      <c r="AX221" s="186"/>
      <c r="AY221" s="186"/>
      <c r="AZ221" s="182"/>
      <c r="BA221" s="182"/>
      <c r="BB221" s="182"/>
      <c r="BC221" s="182"/>
      <c r="BD221" s="182"/>
      <c r="BE221" s="182"/>
      <c r="BF221" s="182"/>
      <c r="BG221" s="182"/>
      <c r="BH221" s="182"/>
      <c r="BI221" s="182"/>
    </row>
    <row r="222" spans="2:61" ht="15.75" customHeight="1" thickTop="1" thickBot="1">
      <c r="B222" s="183" t="s">
        <v>72</v>
      </c>
      <c r="C222" s="183"/>
      <c r="D222" s="183"/>
      <c r="E222" s="183"/>
      <c r="F222" s="183"/>
      <c r="G222" s="183"/>
      <c r="H222" s="183"/>
      <c r="I222" s="183"/>
      <c r="J222" s="183"/>
      <c r="K222" s="183"/>
      <c r="L222" s="183"/>
      <c r="M222" s="183"/>
      <c r="N222" s="183"/>
      <c r="O222" s="183"/>
      <c r="P222" s="183"/>
      <c r="Q222" s="183"/>
      <c r="R222" s="183"/>
      <c r="S222" s="183"/>
      <c r="T222" s="183"/>
      <c r="U222" s="183"/>
      <c r="V222" s="183"/>
      <c r="W222" s="183"/>
      <c r="X222" s="183"/>
      <c r="Y222" s="183"/>
      <c r="Z222" s="183"/>
      <c r="AA222" s="183"/>
      <c r="AB222" s="183"/>
      <c r="AC222" s="183"/>
      <c r="AD222" s="183"/>
      <c r="AE222" s="183"/>
      <c r="AF222" s="183"/>
      <c r="AG222" s="183"/>
      <c r="AH222" s="183"/>
      <c r="AI222" s="183"/>
      <c r="AJ222" s="183"/>
      <c r="AK222" s="183"/>
      <c r="AL222" s="183"/>
      <c r="AM222" s="183"/>
      <c r="AN222" s="183"/>
      <c r="AO222" s="183"/>
      <c r="AP222" s="183"/>
      <c r="AQ222" s="183"/>
      <c r="AR222" s="183"/>
      <c r="AS222" s="183"/>
      <c r="AT222" s="183"/>
      <c r="AU222" s="183"/>
      <c r="AV222" s="183"/>
      <c r="AW222" s="183"/>
      <c r="AX222" s="183"/>
      <c r="AY222" s="183"/>
      <c r="AZ222" s="183"/>
      <c r="BA222" s="183"/>
      <c r="BB222" s="183"/>
      <c r="BC222" s="183"/>
      <c r="BD222" s="183"/>
      <c r="BE222" s="183"/>
      <c r="BF222" s="183"/>
      <c r="BG222" s="183"/>
      <c r="BH222" s="183"/>
      <c r="BI222" s="183"/>
    </row>
    <row r="223" spans="2:61" ht="15" customHeight="1" thickTop="1" thickBot="1">
      <c r="B223" s="183"/>
      <c r="C223" s="183"/>
      <c r="D223" s="183"/>
      <c r="E223" s="183"/>
      <c r="F223" s="183"/>
      <c r="G223" s="183"/>
      <c r="H223" s="183"/>
      <c r="I223" s="183"/>
      <c r="J223" s="183"/>
      <c r="K223" s="183"/>
      <c r="L223" s="183"/>
      <c r="M223" s="183"/>
      <c r="N223" s="183"/>
      <c r="O223" s="183"/>
      <c r="P223" s="183"/>
      <c r="Q223" s="183"/>
      <c r="R223" s="183"/>
      <c r="S223" s="183"/>
      <c r="T223" s="183"/>
      <c r="U223" s="183"/>
      <c r="V223" s="183"/>
      <c r="W223" s="183"/>
      <c r="X223" s="183"/>
      <c r="Y223" s="183"/>
      <c r="Z223" s="183"/>
      <c r="AA223" s="183"/>
      <c r="AB223" s="183"/>
      <c r="AC223" s="183"/>
      <c r="AD223" s="183"/>
      <c r="AE223" s="183"/>
      <c r="AF223" s="183"/>
      <c r="AG223" s="183"/>
      <c r="AH223" s="183"/>
      <c r="AI223" s="183"/>
      <c r="AJ223" s="183"/>
      <c r="AK223" s="183"/>
      <c r="AL223" s="183"/>
      <c r="AM223" s="183"/>
      <c r="AN223" s="183"/>
      <c r="AO223" s="183"/>
      <c r="AP223" s="183"/>
      <c r="AQ223" s="183"/>
      <c r="AR223" s="183"/>
      <c r="AS223" s="183"/>
      <c r="AT223" s="183"/>
      <c r="AU223" s="183"/>
      <c r="AV223" s="183"/>
      <c r="AW223" s="183"/>
      <c r="AX223" s="183"/>
      <c r="AY223" s="183"/>
      <c r="AZ223" s="183"/>
      <c r="BA223" s="183"/>
      <c r="BB223" s="183"/>
      <c r="BC223" s="183"/>
      <c r="BD223" s="183"/>
      <c r="BE223" s="183"/>
      <c r="BF223" s="183"/>
      <c r="BG223" s="183"/>
      <c r="BH223" s="183"/>
      <c r="BI223" s="183"/>
    </row>
    <row r="224" spans="2:61" ht="15" customHeight="1" thickTop="1" thickBot="1">
      <c r="B224" s="183"/>
      <c r="C224" s="183"/>
      <c r="D224" s="183"/>
      <c r="E224" s="183"/>
      <c r="F224" s="183"/>
      <c r="G224" s="183"/>
      <c r="H224" s="183"/>
      <c r="I224" s="183"/>
      <c r="J224" s="183"/>
      <c r="K224" s="183"/>
      <c r="L224" s="183"/>
      <c r="M224" s="183"/>
      <c r="N224" s="183"/>
      <c r="O224" s="183"/>
      <c r="P224" s="183"/>
      <c r="Q224" s="183"/>
      <c r="R224" s="183"/>
      <c r="S224" s="183"/>
      <c r="T224" s="183"/>
      <c r="U224" s="183"/>
      <c r="V224" s="183"/>
      <c r="W224" s="183"/>
      <c r="X224" s="183"/>
      <c r="Y224" s="183"/>
      <c r="Z224" s="183"/>
      <c r="AA224" s="183"/>
      <c r="AB224" s="183"/>
      <c r="AC224" s="183"/>
      <c r="AD224" s="183"/>
      <c r="AE224" s="183"/>
      <c r="AF224" s="183"/>
      <c r="AG224" s="183"/>
      <c r="AH224" s="183"/>
      <c r="AI224" s="183"/>
      <c r="AJ224" s="183"/>
      <c r="AK224" s="183"/>
      <c r="AL224" s="183"/>
      <c r="AM224" s="183"/>
      <c r="AN224" s="183"/>
      <c r="AO224" s="183"/>
      <c r="AP224" s="183"/>
      <c r="AQ224" s="183"/>
      <c r="AR224" s="183"/>
      <c r="AS224" s="183"/>
      <c r="AT224" s="183"/>
      <c r="AU224" s="183"/>
      <c r="AV224" s="183"/>
      <c r="AW224" s="183"/>
      <c r="AX224" s="183"/>
      <c r="AY224" s="183"/>
      <c r="AZ224" s="183"/>
      <c r="BA224" s="183"/>
      <c r="BB224" s="183"/>
      <c r="BC224" s="183"/>
      <c r="BD224" s="183"/>
      <c r="BE224" s="183"/>
      <c r="BF224" s="183"/>
      <c r="BG224" s="183"/>
      <c r="BH224" s="183"/>
      <c r="BI224" s="183"/>
    </row>
    <row r="225" spans="1:63" ht="15.75" customHeight="1" thickTop="1" thickBot="1">
      <c r="B225" s="183"/>
      <c r="C225" s="183"/>
      <c r="D225" s="183"/>
      <c r="E225" s="183"/>
      <c r="F225" s="183"/>
      <c r="G225" s="183"/>
      <c r="H225" s="183"/>
      <c r="I225" s="183"/>
      <c r="J225" s="183"/>
      <c r="K225" s="183"/>
      <c r="L225" s="183"/>
      <c r="M225" s="183"/>
      <c r="N225" s="183"/>
      <c r="O225" s="183"/>
      <c r="P225" s="183"/>
      <c r="Q225" s="183"/>
      <c r="R225" s="183"/>
      <c r="S225" s="183"/>
      <c r="T225" s="183"/>
      <c r="U225" s="183"/>
      <c r="V225" s="183"/>
      <c r="W225" s="183"/>
      <c r="X225" s="183"/>
      <c r="Y225" s="183"/>
      <c r="Z225" s="183"/>
      <c r="AA225" s="183"/>
      <c r="AB225" s="183"/>
      <c r="AC225" s="183"/>
      <c r="AD225" s="183"/>
      <c r="AE225" s="183"/>
      <c r="AF225" s="183"/>
      <c r="AG225" s="183"/>
      <c r="AH225" s="183"/>
      <c r="AI225" s="183"/>
      <c r="AJ225" s="183"/>
      <c r="AK225" s="183"/>
      <c r="AL225" s="183"/>
      <c r="AM225" s="183"/>
      <c r="AN225" s="183"/>
      <c r="AO225" s="183"/>
      <c r="AP225" s="183"/>
      <c r="AQ225" s="183"/>
      <c r="AR225" s="183"/>
      <c r="AS225" s="183"/>
      <c r="AT225" s="183"/>
      <c r="AU225" s="183"/>
      <c r="AV225" s="183"/>
      <c r="AW225" s="183"/>
      <c r="AX225" s="183"/>
      <c r="AY225" s="183"/>
      <c r="AZ225" s="183"/>
      <c r="BA225" s="183"/>
      <c r="BB225" s="183"/>
      <c r="BC225" s="183"/>
      <c r="BD225" s="183"/>
      <c r="BE225" s="183"/>
      <c r="BF225" s="183"/>
      <c r="BG225" s="183"/>
      <c r="BH225" s="183"/>
      <c r="BI225" s="183"/>
    </row>
    <row r="226" spans="1:63" ht="15.75" customHeight="1" thickTop="1" thickBot="1">
      <c r="B226" s="146"/>
      <c r="C226" s="146"/>
      <c r="D226" s="146"/>
      <c r="E226" s="146"/>
      <c r="F226" s="146"/>
      <c r="G226" s="146"/>
      <c r="H226" s="146"/>
      <c r="I226" s="146"/>
      <c r="J226" s="146"/>
      <c r="K226" s="146"/>
      <c r="L226" s="146"/>
      <c r="M226" s="146"/>
      <c r="N226" s="146"/>
      <c r="O226" s="146"/>
      <c r="P226" s="146"/>
      <c r="Q226" s="146"/>
      <c r="R226" s="146"/>
      <c r="S226" s="146"/>
      <c r="T226" s="146"/>
      <c r="U226" s="146"/>
      <c r="V226" s="146"/>
      <c r="W226" s="146"/>
      <c r="X226" s="146"/>
      <c r="Y226" s="146"/>
      <c r="Z226" s="146"/>
      <c r="AA226" s="146"/>
      <c r="AB226" s="146"/>
      <c r="AC226" s="146"/>
      <c r="AD226" s="146"/>
      <c r="AE226" s="146"/>
      <c r="AF226" s="146"/>
      <c r="AG226" s="146"/>
      <c r="AH226" s="146"/>
      <c r="AI226" s="146"/>
      <c r="AJ226" s="146"/>
      <c r="AK226" s="146"/>
      <c r="AL226" s="146"/>
      <c r="AM226" s="146"/>
      <c r="AN226" s="146"/>
      <c r="AO226" s="146"/>
      <c r="AP226" s="146"/>
      <c r="AQ226" s="146"/>
      <c r="AR226" s="146"/>
      <c r="AS226" s="146"/>
      <c r="AT226" s="146"/>
      <c r="AU226" s="146"/>
      <c r="AV226" s="146"/>
      <c r="AW226" s="146"/>
      <c r="AX226" s="146"/>
      <c r="AY226" s="146"/>
      <c r="AZ226" s="146"/>
      <c r="BA226" s="146"/>
      <c r="BB226" s="146"/>
      <c r="BC226" s="146"/>
      <c r="BD226" s="146"/>
      <c r="BE226" s="146"/>
      <c r="BF226" s="146"/>
      <c r="BG226" s="146"/>
      <c r="BH226" s="146"/>
      <c r="BI226" s="146"/>
    </row>
    <row r="227" spans="1:63" ht="15" customHeight="1" thickTop="1" thickBot="1">
      <c r="B227" s="146"/>
      <c r="C227" s="146"/>
      <c r="D227" s="146"/>
      <c r="E227" s="146"/>
      <c r="F227" s="146"/>
      <c r="G227" s="146"/>
      <c r="H227" s="146"/>
      <c r="I227" s="146"/>
      <c r="J227" s="146"/>
      <c r="K227" s="146"/>
      <c r="L227" s="146"/>
      <c r="M227" s="146"/>
      <c r="N227" s="146"/>
      <c r="O227" s="146"/>
      <c r="P227" s="146"/>
      <c r="Q227" s="146"/>
      <c r="R227" s="146"/>
      <c r="S227" s="146"/>
      <c r="T227" s="146"/>
      <c r="U227" s="146"/>
      <c r="V227" s="146"/>
      <c r="W227" s="146"/>
      <c r="X227" s="146"/>
      <c r="Y227" s="146"/>
      <c r="Z227" s="146"/>
      <c r="AA227" s="146"/>
      <c r="AB227" s="146"/>
      <c r="AC227" s="146"/>
      <c r="AD227" s="146"/>
      <c r="AE227" s="146"/>
      <c r="AF227" s="146"/>
      <c r="AG227" s="146"/>
      <c r="AH227" s="146"/>
      <c r="AI227" s="146"/>
      <c r="AJ227" s="146"/>
      <c r="AK227" s="146"/>
      <c r="AL227" s="146"/>
      <c r="AM227" s="146"/>
      <c r="AN227" s="146"/>
      <c r="AO227" s="146"/>
      <c r="AP227" s="146"/>
      <c r="AQ227" s="146"/>
      <c r="AR227" s="146"/>
      <c r="AS227" s="146"/>
      <c r="AT227" s="146"/>
      <c r="AU227" s="146"/>
      <c r="AV227" s="146"/>
      <c r="AW227" s="146"/>
      <c r="AX227" s="146"/>
      <c r="AY227" s="146"/>
      <c r="AZ227" s="146"/>
      <c r="BA227" s="146"/>
      <c r="BB227" s="146"/>
      <c r="BC227" s="146"/>
      <c r="BD227" s="146"/>
      <c r="BE227" s="146"/>
      <c r="BF227" s="146"/>
      <c r="BG227" s="146"/>
      <c r="BH227" s="146"/>
      <c r="BI227" s="146"/>
    </row>
    <row r="228" spans="1:63" ht="15" customHeight="1" thickTop="1" thickBot="1">
      <c r="B228" s="124" t="s">
        <v>73</v>
      </c>
      <c r="C228" s="124"/>
      <c r="D228" s="124"/>
      <c r="E228" s="124"/>
      <c r="F228" s="124"/>
      <c r="G228" s="124"/>
      <c r="H228" s="184" t="s">
        <v>74</v>
      </c>
      <c r="I228" s="184"/>
      <c r="J228" s="184"/>
      <c r="K228" s="184"/>
      <c r="L228" s="184"/>
      <c r="M228" s="184"/>
      <c r="N228" s="124" t="s">
        <v>75</v>
      </c>
      <c r="O228" s="124"/>
      <c r="P228" s="124"/>
      <c r="Q228" s="124"/>
      <c r="R228" s="124"/>
      <c r="S228" s="124"/>
      <c r="T228" s="124" t="s">
        <v>76</v>
      </c>
      <c r="U228" s="124"/>
      <c r="V228" s="124"/>
      <c r="W228" s="124"/>
      <c r="X228" s="124"/>
      <c r="Y228" s="124"/>
      <c r="Z228" s="124"/>
      <c r="AA228" s="124"/>
      <c r="AB228" s="124"/>
      <c r="AC228" s="124"/>
      <c r="AD228" s="124" t="s">
        <v>77</v>
      </c>
      <c r="AE228" s="124"/>
      <c r="AF228" s="124"/>
      <c r="AG228" s="124"/>
      <c r="AH228" s="124"/>
      <c r="AI228" s="124"/>
      <c r="AJ228" s="124" t="s">
        <v>160</v>
      </c>
      <c r="AK228" s="124"/>
      <c r="AL228" s="124"/>
      <c r="AM228" s="124"/>
      <c r="AN228" s="124"/>
      <c r="AO228" s="124"/>
      <c r="AP228" s="124" t="s">
        <v>78</v>
      </c>
      <c r="AQ228" s="124"/>
      <c r="AR228" s="124"/>
      <c r="AS228" s="124"/>
      <c r="AT228" s="124"/>
      <c r="AU228" s="124"/>
      <c r="AV228" s="124" t="s">
        <v>79</v>
      </c>
      <c r="AW228" s="124"/>
      <c r="AX228" s="124"/>
      <c r="AY228" s="124"/>
      <c r="AZ228" s="124"/>
      <c r="BA228" s="124"/>
      <c r="BB228" s="125" t="s">
        <v>80</v>
      </c>
      <c r="BC228" s="125"/>
      <c r="BD228" s="125"/>
      <c r="BE228" s="125"/>
      <c r="BF228" s="125"/>
      <c r="BG228" s="125"/>
      <c r="BH228" s="125"/>
      <c r="BI228" s="125"/>
    </row>
    <row r="229" spans="1:63" ht="15" customHeight="1" thickTop="1" thickBot="1">
      <c r="B229" s="124"/>
      <c r="C229" s="124"/>
      <c r="D229" s="124"/>
      <c r="E229" s="124"/>
      <c r="F229" s="124"/>
      <c r="G229" s="124"/>
      <c r="H229" s="184"/>
      <c r="I229" s="184"/>
      <c r="J229" s="184"/>
      <c r="K229" s="184"/>
      <c r="L229" s="184"/>
      <c r="M229" s="184"/>
      <c r="N229" s="124"/>
      <c r="O229" s="124"/>
      <c r="P229" s="124"/>
      <c r="Q229" s="124"/>
      <c r="R229" s="124"/>
      <c r="S229" s="124"/>
      <c r="T229" s="124"/>
      <c r="U229" s="124"/>
      <c r="V229" s="124"/>
      <c r="W229" s="124"/>
      <c r="X229" s="124"/>
      <c r="Y229" s="124"/>
      <c r="Z229" s="124"/>
      <c r="AA229" s="124"/>
      <c r="AB229" s="124"/>
      <c r="AC229" s="124"/>
      <c r="AD229" s="124"/>
      <c r="AE229" s="124"/>
      <c r="AF229" s="124"/>
      <c r="AG229" s="124"/>
      <c r="AH229" s="124"/>
      <c r="AI229" s="124"/>
      <c r="AJ229" s="124"/>
      <c r="AK229" s="124"/>
      <c r="AL229" s="124"/>
      <c r="AM229" s="124"/>
      <c r="AN229" s="124"/>
      <c r="AO229" s="124"/>
      <c r="AP229" s="124"/>
      <c r="AQ229" s="124"/>
      <c r="AR229" s="124"/>
      <c r="AS229" s="124"/>
      <c r="AT229" s="124"/>
      <c r="AU229" s="124"/>
      <c r="AV229" s="124"/>
      <c r="AW229" s="124"/>
      <c r="AX229" s="124"/>
      <c r="AY229" s="124"/>
      <c r="AZ229" s="124"/>
      <c r="BA229" s="124"/>
      <c r="BB229" s="125"/>
      <c r="BC229" s="125"/>
      <c r="BD229" s="125"/>
      <c r="BE229" s="125"/>
      <c r="BF229" s="125"/>
      <c r="BG229" s="125"/>
      <c r="BH229" s="125"/>
      <c r="BI229" s="125"/>
    </row>
    <row r="230" spans="1:63" ht="15" customHeight="1" thickTop="1" thickBot="1">
      <c r="B230" s="124"/>
      <c r="C230" s="124"/>
      <c r="D230" s="124"/>
      <c r="E230" s="124"/>
      <c r="F230" s="124"/>
      <c r="G230" s="124"/>
      <c r="H230" s="184"/>
      <c r="I230" s="184"/>
      <c r="J230" s="184"/>
      <c r="K230" s="184"/>
      <c r="L230" s="184"/>
      <c r="M230" s="184"/>
      <c r="N230" s="124"/>
      <c r="O230" s="124"/>
      <c r="P230" s="124"/>
      <c r="Q230" s="124"/>
      <c r="R230" s="124"/>
      <c r="S230" s="124"/>
      <c r="T230" s="124"/>
      <c r="U230" s="124"/>
      <c r="V230" s="124"/>
      <c r="W230" s="124"/>
      <c r="X230" s="124"/>
      <c r="Y230" s="124"/>
      <c r="Z230" s="124"/>
      <c r="AA230" s="124"/>
      <c r="AB230" s="124"/>
      <c r="AC230" s="124"/>
      <c r="AD230" s="124"/>
      <c r="AE230" s="124"/>
      <c r="AF230" s="124"/>
      <c r="AG230" s="124"/>
      <c r="AH230" s="124"/>
      <c r="AI230" s="124"/>
      <c r="AJ230" s="124"/>
      <c r="AK230" s="124"/>
      <c r="AL230" s="124"/>
      <c r="AM230" s="124"/>
      <c r="AN230" s="124"/>
      <c r="AO230" s="124"/>
      <c r="AP230" s="124"/>
      <c r="AQ230" s="124"/>
      <c r="AR230" s="124"/>
      <c r="AS230" s="124"/>
      <c r="AT230" s="124"/>
      <c r="AU230" s="124"/>
      <c r="AV230" s="124"/>
      <c r="AW230" s="124"/>
      <c r="AX230" s="124"/>
      <c r="AY230" s="124"/>
      <c r="AZ230" s="124"/>
      <c r="BA230" s="124"/>
      <c r="BB230" s="125"/>
      <c r="BC230" s="125"/>
      <c r="BD230" s="125"/>
      <c r="BE230" s="125"/>
      <c r="BF230" s="125"/>
      <c r="BG230" s="125"/>
      <c r="BH230" s="125"/>
      <c r="BI230" s="125"/>
    </row>
    <row r="231" spans="1:63" ht="15" customHeight="1" thickTop="1" thickBot="1">
      <c r="B231" s="174" t="s">
        <v>495</v>
      </c>
      <c r="C231" s="174"/>
      <c r="D231" s="174"/>
      <c r="E231" s="174"/>
      <c r="F231" s="174"/>
      <c r="G231" s="174"/>
      <c r="H231" s="174" t="s">
        <v>352</v>
      </c>
      <c r="I231" s="170"/>
      <c r="J231" s="170"/>
      <c r="K231" s="170"/>
      <c r="L231" s="170"/>
      <c r="M231" s="170"/>
      <c r="N231" s="174" t="s">
        <v>496</v>
      </c>
      <c r="O231" s="174"/>
      <c r="P231" s="174"/>
      <c r="Q231" s="174"/>
      <c r="R231" s="174"/>
      <c r="S231" s="174"/>
      <c r="T231" s="181" t="s">
        <v>497</v>
      </c>
      <c r="U231" s="181"/>
      <c r="V231" s="181"/>
      <c r="W231" s="181"/>
      <c r="X231" s="181"/>
      <c r="Y231" s="181"/>
      <c r="Z231" s="181"/>
      <c r="AA231" s="181"/>
      <c r="AB231" s="181"/>
      <c r="AC231" s="181"/>
      <c r="AD231" s="170">
        <v>160</v>
      </c>
      <c r="AE231" s="170"/>
      <c r="AF231" s="170"/>
      <c r="AG231" s="170"/>
      <c r="AH231" s="170"/>
      <c r="AI231" s="170"/>
      <c r="AJ231" s="181" t="s">
        <v>498</v>
      </c>
      <c r="AK231" s="181"/>
      <c r="AL231" s="181"/>
      <c r="AM231" s="181"/>
      <c r="AN231" s="181"/>
      <c r="AO231" s="181"/>
      <c r="AP231" s="170" t="s">
        <v>129</v>
      </c>
      <c r="AQ231" s="170"/>
      <c r="AR231" s="170"/>
      <c r="AS231" s="170"/>
      <c r="AT231" s="170"/>
      <c r="AU231" s="170"/>
      <c r="AV231" s="170" t="s">
        <v>129</v>
      </c>
      <c r="AW231" s="170"/>
      <c r="AX231" s="170"/>
      <c r="AY231" s="170"/>
      <c r="AZ231" s="170"/>
      <c r="BA231" s="170"/>
      <c r="BB231" s="170" t="s">
        <v>129</v>
      </c>
      <c r="BC231" s="170"/>
      <c r="BD231" s="170"/>
      <c r="BE231" s="170"/>
      <c r="BF231" s="170"/>
      <c r="BG231" s="170"/>
      <c r="BH231" s="170"/>
      <c r="BI231" s="170"/>
    </row>
    <row r="232" spans="1:63" ht="15" customHeight="1" thickTop="1" thickBot="1">
      <c r="B232" s="174"/>
      <c r="C232" s="174"/>
      <c r="D232" s="174"/>
      <c r="E232" s="174"/>
      <c r="F232" s="174"/>
      <c r="G232" s="174"/>
      <c r="H232" s="170"/>
      <c r="I232" s="170"/>
      <c r="J232" s="170"/>
      <c r="K232" s="170"/>
      <c r="L232" s="170"/>
      <c r="M232" s="170"/>
      <c r="N232" s="174"/>
      <c r="O232" s="174"/>
      <c r="P232" s="174"/>
      <c r="Q232" s="174"/>
      <c r="R232" s="174"/>
      <c r="S232" s="174"/>
      <c r="T232" s="181"/>
      <c r="U232" s="181"/>
      <c r="V232" s="181"/>
      <c r="W232" s="181"/>
      <c r="X232" s="181"/>
      <c r="Y232" s="181"/>
      <c r="Z232" s="181"/>
      <c r="AA232" s="181"/>
      <c r="AB232" s="181"/>
      <c r="AC232" s="181"/>
      <c r="AD232" s="170"/>
      <c r="AE232" s="170"/>
      <c r="AF232" s="170"/>
      <c r="AG232" s="170"/>
      <c r="AH232" s="170"/>
      <c r="AI232" s="170"/>
      <c r="AJ232" s="181"/>
      <c r="AK232" s="181"/>
      <c r="AL232" s="181"/>
      <c r="AM232" s="181"/>
      <c r="AN232" s="181"/>
      <c r="AO232" s="181"/>
      <c r="AP232" s="170"/>
      <c r="AQ232" s="170"/>
      <c r="AR232" s="170"/>
      <c r="AS232" s="170"/>
      <c r="AT232" s="170"/>
      <c r="AU232" s="170"/>
      <c r="AV232" s="170"/>
      <c r="AW232" s="170"/>
      <c r="AX232" s="170"/>
      <c r="AY232" s="170"/>
      <c r="AZ232" s="170"/>
      <c r="BA232" s="170"/>
      <c r="BB232" s="170"/>
      <c r="BC232" s="170"/>
      <c r="BD232" s="170"/>
      <c r="BE232" s="170"/>
      <c r="BF232" s="170"/>
      <c r="BG232" s="170"/>
      <c r="BH232" s="170"/>
      <c r="BI232" s="170"/>
    </row>
    <row r="233" spans="1:63" ht="15.75" customHeight="1" thickTop="1" thickBot="1">
      <c r="B233" s="174"/>
      <c r="C233" s="174"/>
      <c r="D233" s="174"/>
      <c r="E233" s="174"/>
      <c r="F233" s="174"/>
      <c r="G233" s="174"/>
      <c r="H233" s="170"/>
      <c r="I233" s="170"/>
      <c r="J233" s="170"/>
      <c r="K233" s="170"/>
      <c r="L233" s="170"/>
      <c r="M233" s="170"/>
      <c r="N233" s="174"/>
      <c r="O233" s="174"/>
      <c r="P233" s="174"/>
      <c r="Q233" s="174"/>
      <c r="R233" s="174"/>
      <c r="S233" s="174"/>
      <c r="T233" s="181"/>
      <c r="U233" s="181"/>
      <c r="V233" s="181"/>
      <c r="W233" s="181"/>
      <c r="X233" s="181"/>
      <c r="Y233" s="181"/>
      <c r="Z233" s="181"/>
      <c r="AA233" s="181"/>
      <c r="AB233" s="181"/>
      <c r="AC233" s="181"/>
      <c r="AD233" s="170"/>
      <c r="AE233" s="170"/>
      <c r="AF233" s="170"/>
      <c r="AG233" s="170"/>
      <c r="AH233" s="170"/>
      <c r="AI233" s="170"/>
      <c r="AJ233" s="181"/>
      <c r="AK233" s="181"/>
      <c r="AL233" s="181"/>
      <c r="AM233" s="181"/>
      <c r="AN233" s="181"/>
      <c r="AO233" s="181"/>
      <c r="AP233" s="170"/>
      <c r="AQ233" s="170"/>
      <c r="AR233" s="170"/>
      <c r="AS233" s="170"/>
      <c r="AT233" s="170"/>
      <c r="AU233" s="170"/>
      <c r="AV233" s="170"/>
      <c r="AW233" s="170"/>
      <c r="AX233" s="170"/>
      <c r="AY233" s="170"/>
      <c r="AZ233" s="170"/>
      <c r="BA233" s="170"/>
      <c r="BB233" s="170"/>
      <c r="BC233" s="170"/>
      <c r="BD233" s="170"/>
      <c r="BE233" s="170"/>
      <c r="BF233" s="170"/>
      <c r="BG233" s="170"/>
      <c r="BH233" s="170"/>
      <c r="BI233" s="170"/>
      <c r="BJ233" s="3"/>
      <c r="BK233" s="3"/>
    </row>
    <row r="234" spans="1:63" ht="15.75" customHeight="1" thickTop="1" thickBot="1">
      <c r="A234" s="3"/>
      <c r="B234" s="179"/>
      <c r="C234" s="179"/>
      <c r="D234" s="179"/>
      <c r="E234" s="179"/>
      <c r="F234" s="179"/>
      <c r="G234" s="179"/>
      <c r="H234" s="179"/>
      <c r="I234" s="179"/>
      <c r="J234" s="179"/>
      <c r="K234" s="179"/>
      <c r="L234" s="179"/>
      <c r="M234" s="179"/>
      <c r="N234" s="179"/>
      <c r="O234" s="179"/>
      <c r="P234" s="179"/>
      <c r="Q234" s="179"/>
      <c r="R234" s="179"/>
      <c r="S234" s="179"/>
      <c r="T234" s="179"/>
      <c r="U234" s="179"/>
      <c r="V234" s="179"/>
      <c r="W234" s="179"/>
      <c r="X234" s="179"/>
      <c r="Y234" s="179"/>
      <c r="Z234" s="179"/>
      <c r="AA234" s="179"/>
      <c r="AB234" s="179"/>
      <c r="AC234" s="179"/>
      <c r="AD234" s="179"/>
      <c r="AE234" s="179"/>
      <c r="AF234" s="179"/>
      <c r="AG234" s="179"/>
      <c r="AH234" s="179"/>
      <c r="AI234" s="179"/>
      <c r="AJ234" s="179"/>
      <c r="AK234" s="179"/>
      <c r="AL234" s="179"/>
      <c r="AM234" s="179"/>
      <c r="AN234" s="179"/>
      <c r="AO234" s="179"/>
      <c r="AP234" s="179"/>
      <c r="AQ234" s="179"/>
      <c r="AR234" s="179"/>
      <c r="AS234" s="179"/>
      <c r="AT234" s="179"/>
      <c r="AU234" s="179"/>
      <c r="AV234" s="179"/>
      <c r="AW234" s="179"/>
      <c r="AX234" s="179"/>
      <c r="AY234" s="179"/>
      <c r="AZ234" s="179"/>
      <c r="BA234" s="179"/>
      <c r="BB234" s="179"/>
      <c r="BC234" s="179"/>
      <c r="BD234" s="179"/>
      <c r="BE234" s="179"/>
      <c r="BF234" s="179"/>
      <c r="BG234" s="179"/>
      <c r="BH234" s="179"/>
      <c r="BI234" s="179"/>
      <c r="BJ234" s="3"/>
      <c r="BK234" s="3"/>
    </row>
    <row r="235" spans="1:63" ht="15" customHeight="1" thickTop="1" thickBot="1">
      <c r="A235" s="3"/>
      <c r="B235" s="179"/>
      <c r="C235" s="179"/>
      <c r="D235" s="179"/>
      <c r="E235" s="179"/>
      <c r="F235" s="179"/>
      <c r="G235" s="179"/>
      <c r="H235" s="179"/>
      <c r="I235" s="179"/>
      <c r="J235" s="179"/>
      <c r="K235" s="179"/>
      <c r="L235" s="179"/>
      <c r="M235" s="179"/>
      <c r="N235" s="179"/>
      <c r="O235" s="179"/>
      <c r="P235" s="179"/>
      <c r="Q235" s="179"/>
      <c r="R235" s="179"/>
      <c r="S235" s="179"/>
      <c r="T235" s="179"/>
      <c r="U235" s="179"/>
      <c r="V235" s="179"/>
      <c r="W235" s="179"/>
      <c r="X235" s="179"/>
      <c r="Y235" s="179"/>
      <c r="Z235" s="179"/>
      <c r="AA235" s="179"/>
      <c r="AB235" s="179"/>
      <c r="AC235" s="179"/>
      <c r="AD235" s="179"/>
      <c r="AE235" s="179"/>
      <c r="AF235" s="179"/>
      <c r="AG235" s="179"/>
      <c r="AH235" s="179"/>
      <c r="AI235" s="179"/>
      <c r="AJ235" s="179"/>
      <c r="AK235" s="179"/>
      <c r="AL235" s="179"/>
      <c r="AM235" s="179"/>
      <c r="AN235" s="179"/>
      <c r="AO235" s="179"/>
      <c r="AP235" s="179"/>
      <c r="AQ235" s="179"/>
      <c r="AR235" s="179"/>
      <c r="AS235" s="179"/>
      <c r="AT235" s="179"/>
      <c r="AU235" s="179"/>
      <c r="AV235" s="179"/>
      <c r="AW235" s="179"/>
      <c r="AX235" s="179"/>
      <c r="AY235" s="179"/>
      <c r="AZ235" s="179"/>
      <c r="BA235" s="179"/>
      <c r="BB235" s="179"/>
      <c r="BC235" s="179"/>
      <c r="BD235" s="179"/>
      <c r="BE235" s="179"/>
      <c r="BF235" s="179"/>
      <c r="BG235" s="179"/>
      <c r="BH235" s="179"/>
      <c r="BI235" s="179"/>
      <c r="BJ235" s="3"/>
      <c r="BK235" s="3"/>
    </row>
    <row r="236" spans="1:63" ht="15" customHeight="1" thickTop="1" thickBot="1">
      <c r="A236" s="3"/>
      <c r="B236" s="157" t="s">
        <v>81</v>
      </c>
      <c r="C236" s="158"/>
      <c r="D236" s="158"/>
      <c r="E236" s="158"/>
      <c r="F236" s="158"/>
      <c r="G236" s="158"/>
      <c r="H236" s="158"/>
      <c r="I236" s="158"/>
      <c r="J236" s="158"/>
      <c r="K236" s="158"/>
      <c r="L236" s="158"/>
      <c r="M236" s="158"/>
      <c r="N236" s="158"/>
      <c r="O236" s="158"/>
      <c r="P236" s="158"/>
      <c r="Q236" s="158"/>
      <c r="R236" s="158"/>
      <c r="S236" s="158"/>
      <c r="T236" s="158"/>
      <c r="U236" s="158"/>
      <c r="V236" s="159"/>
      <c r="W236" s="180" t="s">
        <v>82</v>
      </c>
      <c r="X236" s="180"/>
      <c r="Y236" s="180"/>
      <c r="Z236" s="180"/>
      <c r="AA236" s="180"/>
      <c r="AB236" s="180"/>
      <c r="AC236" s="180"/>
      <c r="AD236" s="180"/>
      <c r="AE236" s="180"/>
      <c r="AF236" s="180"/>
      <c r="AG236" s="180"/>
      <c r="AH236" s="180"/>
      <c r="AI236" s="180"/>
      <c r="AJ236" s="180"/>
      <c r="AK236" s="180"/>
      <c r="AL236" s="180"/>
      <c r="AM236" s="180"/>
      <c r="AN236" s="180"/>
      <c r="AO236" s="180"/>
      <c r="AP236" s="180"/>
      <c r="AQ236" s="180"/>
      <c r="AR236" s="180" t="s">
        <v>83</v>
      </c>
      <c r="AS236" s="180"/>
      <c r="AT236" s="180"/>
      <c r="AU236" s="180"/>
      <c r="AV236" s="180"/>
      <c r="AW236" s="180"/>
      <c r="AX236" s="180"/>
      <c r="AY236" s="180"/>
      <c r="AZ236" s="180"/>
      <c r="BA236" s="180"/>
      <c r="BB236" s="180"/>
      <c r="BC236" s="180"/>
      <c r="BD236" s="180"/>
      <c r="BE236" s="180"/>
      <c r="BF236" s="180"/>
      <c r="BG236" s="180"/>
      <c r="BH236" s="180"/>
      <c r="BI236" s="180"/>
      <c r="BJ236" s="3"/>
      <c r="BK236" s="3"/>
    </row>
    <row r="237" spans="1:63" ht="15.75" customHeight="1" thickTop="1" thickBot="1">
      <c r="A237" s="3"/>
      <c r="B237" s="163"/>
      <c r="C237" s="164"/>
      <c r="D237" s="164"/>
      <c r="E237" s="164"/>
      <c r="F237" s="164"/>
      <c r="G237" s="164"/>
      <c r="H237" s="164"/>
      <c r="I237" s="164"/>
      <c r="J237" s="164"/>
      <c r="K237" s="164"/>
      <c r="L237" s="164"/>
      <c r="M237" s="164"/>
      <c r="N237" s="164"/>
      <c r="O237" s="164"/>
      <c r="P237" s="164"/>
      <c r="Q237" s="164"/>
      <c r="R237" s="164"/>
      <c r="S237" s="164"/>
      <c r="T237" s="164"/>
      <c r="U237" s="164"/>
      <c r="V237" s="165"/>
      <c r="W237" s="180"/>
      <c r="X237" s="180"/>
      <c r="Y237" s="180"/>
      <c r="Z237" s="180"/>
      <c r="AA237" s="180"/>
      <c r="AB237" s="180"/>
      <c r="AC237" s="180"/>
      <c r="AD237" s="180"/>
      <c r="AE237" s="180"/>
      <c r="AF237" s="180"/>
      <c r="AG237" s="180"/>
      <c r="AH237" s="180"/>
      <c r="AI237" s="180"/>
      <c r="AJ237" s="180"/>
      <c r="AK237" s="180"/>
      <c r="AL237" s="180"/>
      <c r="AM237" s="180"/>
      <c r="AN237" s="180"/>
      <c r="AO237" s="180"/>
      <c r="AP237" s="180"/>
      <c r="AQ237" s="180"/>
      <c r="AR237" s="180"/>
      <c r="AS237" s="180"/>
      <c r="AT237" s="180"/>
      <c r="AU237" s="180"/>
      <c r="AV237" s="180"/>
      <c r="AW237" s="180"/>
      <c r="AX237" s="180"/>
      <c r="AY237" s="180"/>
      <c r="AZ237" s="180"/>
      <c r="BA237" s="180"/>
      <c r="BB237" s="180"/>
      <c r="BC237" s="180"/>
      <c r="BD237" s="180"/>
      <c r="BE237" s="180"/>
      <c r="BF237" s="180"/>
      <c r="BG237" s="180"/>
      <c r="BH237" s="180"/>
      <c r="BI237" s="180"/>
      <c r="BJ237" s="3"/>
      <c r="BK237" s="3"/>
    </row>
    <row r="238" spans="1:63" ht="16.5" customHeight="1" thickTop="1" thickBot="1">
      <c r="A238" s="3"/>
      <c r="B238" s="146"/>
      <c r="C238" s="146"/>
      <c r="D238" s="146"/>
      <c r="E238" s="146"/>
      <c r="F238" s="146"/>
      <c r="G238" s="146"/>
      <c r="H238" s="146"/>
      <c r="I238" s="146"/>
      <c r="J238" s="146"/>
      <c r="K238" s="146"/>
      <c r="L238" s="146"/>
      <c r="M238" s="146"/>
      <c r="N238" s="146"/>
      <c r="O238" s="146"/>
      <c r="P238" s="146"/>
      <c r="Q238" s="146"/>
      <c r="R238" s="146"/>
      <c r="S238" s="146"/>
      <c r="T238" s="146"/>
      <c r="U238" s="146"/>
      <c r="V238" s="146"/>
      <c r="W238" s="146"/>
      <c r="X238" s="146"/>
      <c r="Y238" s="146"/>
      <c r="Z238" s="146"/>
      <c r="AA238" s="146"/>
      <c r="AB238" s="146"/>
      <c r="AC238" s="146"/>
      <c r="AD238" s="146"/>
      <c r="AE238" s="146"/>
      <c r="AF238" s="146"/>
      <c r="AG238" s="146"/>
      <c r="AH238" s="146"/>
      <c r="AI238" s="146"/>
      <c r="AJ238" s="146"/>
      <c r="AK238" s="146"/>
      <c r="AL238" s="146"/>
      <c r="AM238" s="146"/>
      <c r="AN238" s="146"/>
      <c r="AO238" s="146"/>
      <c r="AP238" s="146"/>
      <c r="AQ238" s="146"/>
      <c r="AR238" s="146"/>
      <c r="AS238" s="146"/>
      <c r="AT238" s="146"/>
      <c r="AU238" s="146"/>
      <c r="AV238" s="146"/>
      <c r="AW238" s="146"/>
      <c r="AX238" s="146"/>
      <c r="AY238" s="146"/>
      <c r="AZ238" s="146"/>
      <c r="BA238" s="146"/>
      <c r="BB238" s="146"/>
      <c r="BC238" s="146"/>
      <c r="BD238" s="146"/>
      <c r="BE238" s="146"/>
      <c r="BF238" s="146"/>
      <c r="BG238" s="146"/>
      <c r="BH238" s="146"/>
      <c r="BI238" s="146"/>
      <c r="BJ238" s="3"/>
      <c r="BK238" s="3"/>
    </row>
    <row r="239" spans="1:63" ht="16.5" customHeight="1" thickTop="1" thickBot="1">
      <c r="A239" s="3"/>
      <c r="B239" s="146"/>
      <c r="C239" s="146"/>
      <c r="D239" s="146"/>
      <c r="E239" s="146"/>
      <c r="F239" s="146"/>
      <c r="G239" s="146"/>
      <c r="H239" s="146"/>
      <c r="I239" s="146"/>
      <c r="J239" s="146"/>
      <c r="K239" s="146"/>
      <c r="L239" s="146"/>
      <c r="M239" s="146"/>
      <c r="N239" s="146"/>
      <c r="O239" s="146"/>
      <c r="P239" s="146"/>
      <c r="Q239" s="146"/>
      <c r="R239" s="146"/>
      <c r="S239" s="146"/>
      <c r="T239" s="146"/>
      <c r="U239" s="146"/>
      <c r="V239" s="146"/>
      <c r="W239" s="146"/>
      <c r="X239" s="146"/>
      <c r="Y239" s="146"/>
      <c r="Z239" s="146"/>
      <c r="AA239" s="146"/>
      <c r="AB239" s="146"/>
      <c r="AC239" s="146"/>
      <c r="AD239" s="146"/>
      <c r="AE239" s="146"/>
      <c r="AF239" s="146"/>
      <c r="AG239" s="146"/>
      <c r="AH239" s="146"/>
      <c r="AI239" s="146"/>
      <c r="AJ239" s="146"/>
      <c r="AK239" s="146"/>
      <c r="AL239" s="146"/>
      <c r="AM239" s="146"/>
      <c r="AN239" s="146"/>
      <c r="AO239" s="146"/>
      <c r="AP239" s="146"/>
      <c r="AQ239" s="146"/>
      <c r="AR239" s="146"/>
      <c r="AS239" s="146"/>
      <c r="AT239" s="146"/>
      <c r="AU239" s="146"/>
      <c r="AV239" s="146"/>
      <c r="AW239" s="146"/>
      <c r="AX239" s="146"/>
      <c r="AY239" s="146"/>
      <c r="AZ239" s="146"/>
      <c r="BA239" s="146"/>
      <c r="BB239" s="146"/>
      <c r="BC239" s="146"/>
      <c r="BD239" s="146"/>
      <c r="BE239" s="146"/>
      <c r="BF239" s="146"/>
      <c r="BG239" s="146"/>
      <c r="BH239" s="146"/>
      <c r="BI239" s="146"/>
      <c r="BJ239" s="3"/>
      <c r="BK239" s="3"/>
    </row>
    <row r="240" spans="1:63" ht="51.75" customHeight="1" thickTop="1" thickBot="1">
      <c r="A240" s="3"/>
      <c r="B240" s="155" t="s">
        <v>84</v>
      </c>
      <c r="C240" s="155"/>
      <c r="D240" s="155"/>
      <c r="E240" s="155"/>
      <c r="F240" s="155"/>
      <c r="G240" s="155"/>
      <c r="H240" s="155" t="s">
        <v>85</v>
      </c>
      <c r="I240" s="155"/>
      <c r="J240" s="155"/>
      <c r="K240" s="155" t="s">
        <v>86</v>
      </c>
      <c r="L240" s="155"/>
      <c r="M240" s="155"/>
      <c r="N240" s="155" t="s">
        <v>86</v>
      </c>
      <c r="O240" s="155"/>
      <c r="P240" s="155"/>
      <c r="Q240" s="155" t="s">
        <v>86</v>
      </c>
      <c r="R240" s="155"/>
      <c r="S240" s="155"/>
      <c r="T240" s="155" t="s">
        <v>86</v>
      </c>
      <c r="U240" s="155"/>
      <c r="V240" s="155"/>
      <c r="W240" s="155" t="s">
        <v>84</v>
      </c>
      <c r="X240" s="155"/>
      <c r="Y240" s="155"/>
      <c r="Z240" s="155"/>
      <c r="AA240" s="155"/>
      <c r="AB240" s="155" t="s">
        <v>85</v>
      </c>
      <c r="AC240" s="155"/>
      <c r="AD240" s="155"/>
      <c r="AE240" s="156" t="s">
        <v>87</v>
      </c>
      <c r="AF240" s="156"/>
      <c r="AG240" s="156"/>
      <c r="AH240" s="156"/>
      <c r="AI240" s="156" t="s">
        <v>88</v>
      </c>
      <c r="AJ240" s="156"/>
      <c r="AK240" s="156"/>
      <c r="AL240" s="156" t="s">
        <v>185</v>
      </c>
      <c r="AM240" s="156"/>
      <c r="AN240" s="156"/>
      <c r="AO240" s="156" t="s">
        <v>186</v>
      </c>
      <c r="AP240" s="156"/>
      <c r="AQ240" s="156"/>
      <c r="AR240" s="156" t="s">
        <v>84</v>
      </c>
      <c r="AS240" s="156"/>
      <c r="AT240" s="156"/>
      <c r="AU240" s="156"/>
      <c r="AV240" s="156"/>
      <c r="AW240" s="156" t="s">
        <v>85</v>
      </c>
      <c r="AX240" s="156"/>
      <c r="AY240" s="156"/>
      <c r="AZ240" s="156" t="s">
        <v>89</v>
      </c>
      <c r="BA240" s="156"/>
      <c r="BB240" s="156"/>
      <c r="BC240" s="175" t="s">
        <v>185</v>
      </c>
      <c r="BD240" s="176"/>
      <c r="BE240" s="176"/>
      <c r="BF240" s="177"/>
      <c r="BG240" s="156" t="s">
        <v>186</v>
      </c>
      <c r="BH240" s="156"/>
      <c r="BI240" s="156"/>
      <c r="BJ240" s="3"/>
      <c r="BK240" s="3"/>
    </row>
    <row r="241" spans="1:63" ht="15" customHeight="1" thickTop="1" thickBot="1">
      <c r="A241" s="3"/>
      <c r="B241" s="87" t="s">
        <v>126</v>
      </c>
      <c r="C241" s="88"/>
      <c r="D241" s="88"/>
      <c r="E241" s="88"/>
      <c r="F241" s="88"/>
      <c r="G241" s="89"/>
      <c r="H241" s="178">
        <f>B260+E260+Q260+Z260+W260</f>
        <v>3.75</v>
      </c>
      <c r="I241" s="178"/>
      <c r="J241" s="178"/>
      <c r="K241" s="87">
        <v>140</v>
      </c>
      <c r="L241" s="88"/>
      <c r="M241" s="89"/>
      <c r="N241" s="87">
        <v>100</v>
      </c>
      <c r="O241" s="88"/>
      <c r="P241" s="89"/>
      <c r="Q241" s="87">
        <v>100</v>
      </c>
      <c r="R241" s="88"/>
      <c r="S241" s="89"/>
      <c r="T241" s="87" t="s">
        <v>129</v>
      </c>
      <c r="U241" s="88"/>
      <c r="V241" s="89"/>
      <c r="W241" s="124" t="s">
        <v>90</v>
      </c>
      <c r="X241" s="124"/>
      <c r="Y241" s="124"/>
      <c r="Z241" s="124"/>
      <c r="AA241" s="124"/>
      <c r="AB241" s="173">
        <f>H241</f>
        <v>3.75</v>
      </c>
      <c r="AC241" s="173"/>
      <c r="AD241" s="173"/>
      <c r="AE241" s="174" t="s">
        <v>214</v>
      </c>
      <c r="AF241" s="174"/>
      <c r="AG241" s="174"/>
      <c r="AH241" s="174"/>
      <c r="AI241" s="170">
        <v>1.8</v>
      </c>
      <c r="AJ241" s="170"/>
      <c r="AK241" s="170"/>
      <c r="AL241" s="145" t="str">
        <f>CONCATENATE(MAX(M75:AB77),"/",MAX(M75:AB77)-0.01)</f>
        <v>1.16/1.15</v>
      </c>
      <c r="AM241" s="170"/>
      <c r="AN241" s="170"/>
      <c r="AO241" s="170">
        <v>1.2</v>
      </c>
      <c r="AP241" s="170"/>
      <c r="AQ241" s="170"/>
      <c r="AR241" s="124" t="s">
        <v>136</v>
      </c>
      <c r="AS241" s="124"/>
      <c r="AT241" s="124"/>
      <c r="AU241" s="124"/>
      <c r="AV241" s="124"/>
      <c r="AW241" s="169" t="s">
        <v>129</v>
      </c>
      <c r="AX241" s="124"/>
      <c r="AY241" s="124"/>
      <c r="AZ241" s="172" t="s">
        <v>129</v>
      </c>
      <c r="BA241" s="172"/>
      <c r="BB241" s="172"/>
      <c r="BC241" s="171" t="s">
        <v>129</v>
      </c>
      <c r="BD241" s="171"/>
      <c r="BE241" s="171"/>
      <c r="BF241" s="171"/>
      <c r="BG241" s="172" t="s">
        <v>129</v>
      </c>
      <c r="BH241" s="172"/>
      <c r="BI241" s="172"/>
      <c r="BJ241" s="3"/>
      <c r="BK241" s="3"/>
    </row>
    <row r="242" spans="1:63" ht="15" customHeight="1" thickTop="1" thickBot="1">
      <c r="A242" s="3"/>
      <c r="B242" s="90"/>
      <c r="C242" s="91"/>
      <c r="D242" s="91"/>
      <c r="E242" s="91"/>
      <c r="F242" s="91"/>
      <c r="G242" s="92"/>
      <c r="H242" s="178"/>
      <c r="I242" s="178"/>
      <c r="J242" s="178"/>
      <c r="K242" s="90"/>
      <c r="L242" s="91"/>
      <c r="M242" s="92"/>
      <c r="N242" s="90"/>
      <c r="O242" s="91"/>
      <c r="P242" s="92"/>
      <c r="Q242" s="90"/>
      <c r="R242" s="91"/>
      <c r="S242" s="92"/>
      <c r="T242" s="90"/>
      <c r="U242" s="91"/>
      <c r="V242" s="92"/>
      <c r="W242" s="124"/>
      <c r="X242" s="124"/>
      <c r="Y242" s="124"/>
      <c r="Z242" s="124"/>
      <c r="AA242" s="124"/>
      <c r="AB242" s="173"/>
      <c r="AC242" s="173"/>
      <c r="AD242" s="173"/>
      <c r="AE242" s="174"/>
      <c r="AF242" s="174"/>
      <c r="AG242" s="174"/>
      <c r="AH242" s="174"/>
      <c r="AI242" s="170"/>
      <c r="AJ242" s="170"/>
      <c r="AK242" s="170"/>
      <c r="AL242" s="170"/>
      <c r="AM242" s="170"/>
      <c r="AN242" s="170"/>
      <c r="AO242" s="170"/>
      <c r="AP242" s="170"/>
      <c r="AQ242" s="170"/>
      <c r="AR242" s="124"/>
      <c r="AS242" s="124"/>
      <c r="AT242" s="124"/>
      <c r="AU242" s="124"/>
      <c r="AV242" s="124"/>
      <c r="AW242" s="124"/>
      <c r="AX242" s="124"/>
      <c r="AY242" s="124"/>
      <c r="AZ242" s="172"/>
      <c r="BA242" s="172"/>
      <c r="BB242" s="172"/>
      <c r="BC242" s="171"/>
      <c r="BD242" s="171"/>
      <c r="BE242" s="171"/>
      <c r="BF242" s="171"/>
      <c r="BG242" s="172"/>
      <c r="BH242" s="172"/>
      <c r="BI242" s="172"/>
      <c r="BJ242" s="3"/>
      <c r="BK242" s="3"/>
    </row>
    <row r="243" spans="1:63" ht="15" customHeight="1" thickTop="1" thickBot="1">
      <c r="A243" s="3"/>
      <c r="B243" s="90"/>
      <c r="C243" s="91"/>
      <c r="D243" s="91"/>
      <c r="E243" s="91"/>
      <c r="F243" s="91"/>
      <c r="G243" s="92"/>
      <c r="H243" s="178"/>
      <c r="I243" s="178"/>
      <c r="J243" s="178"/>
      <c r="K243" s="90"/>
      <c r="L243" s="91"/>
      <c r="M243" s="92"/>
      <c r="N243" s="90"/>
      <c r="O243" s="91"/>
      <c r="P243" s="92"/>
      <c r="Q243" s="90"/>
      <c r="R243" s="91"/>
      <c r="S243" s="92"/>
      <c r="T243" s="90"/>
      <c r="U243" s="91"/>
      <c r="V243" s="92"/>
      <c r="W243" s="124"/>
      <c r="X243" s="124"/>
      <c r="Y243" s="124"/>
      <c r="Z243" s="124"/>
      <c r="AA243" s="124"/>
      <c r="AB243" s="173"/>
      <c r="AC243" s="173"/>
      <c r="AD243" s="173"/>
      <c r="AE243" s="174"/>
      <c r="AF243" s="174"/>
      <c r="AG243" s="174"/>
      <c r="AH243" s="174"/>
      <c r="AI243" s="170"/>
      <c r="AJ243" s="170"/>
      <c r="AK243" s="170"/>
      <c r="AL243" s="170"/>
      <c r="AM243" s="170"/>
      <c r="AN243" s="170"/>
      <c r="AO243" s="170"/>
      <c r="AP243" s="170"/>
      <c r="AQ243" s="170"/>
      <c r="AR243" s="124"/>
      <c r="AS243" s="124"/>
      <c r="AT243" s="124"/>
      <c r="AU243" s="124"/>
      <c r="AV243" s="124"/>
      <c r="AW243" s="124"/>
      <c r="AX243" s="124"/>
      <c r="AY243" s="124"/>
      <c r="AZ243" s="172"/>
      <c r="BA243" s="172"/>
      <c r="BB243" s="172"/>
      <c r="BC243" s="171"/>
      <c r="BD243" s="171"/>
      <c r="BE243" s="171"/>
      <c r="BF243" s="171"/>
      <c r="BG243" s="172"/>
      <c r="BH243" s="172"/>
      <c r="BI243" s="172"/>
      <c r="BJ243" s="3"/>
      <c r="BK243" s="3"/>
    </row>
    <row r="244" spans="1:63" ht="15" customHeight="1" thickTop="1" thickBot="1">
      <c r="A244" s="3"/>
      <c r="B244" s="93"/>
      <c r="C244" s="94"/>
      <c r="D244" s="94"/>
      <c r="E244" s="94"/>
      <c r="F244" s="94"/>
      <c r="G244" s="95"/>
      <c r="H244" s="178"/>
      <c r="I244" s="178"/>
      <c r="J244" s="178"/>
      <c r="K244" s="93"/>
      <c r="L244" s="94"/>
      <c r="M244" s="95"/>
      <c r="N244" s="93"/>
      <c r="O244" s="94"/>
      <c r="P244" s="95"/>
      <c r="Q244" s="93"/>
      <c r="R244" s="94"/>
      <c r="S244" s="95"/>
      <c r="T244" s="93"/>
      <c r="U244" s="94"/>
      <c r="V244" s="95"/>
      <c r="W244" s="124"/>
      <c r="X244" s="124"/>
      <c r="Y244" s="124"/>
      <c r="Z244" s="124"/>
      <c r="AA244" s="124"/>
      <c r="AB244" s="173"/>
      <c r="AC244" s="173"/>
      <c r="AD244" s="173"/>
      <c r="AE244" s="174"/>
      <c r="AF244" s="174"/>
      <c r="AG244" s="174"/>
      <c r="AH244" s="174"/>
      <c r="AI244" s="170"/>
      <c r="AJ244" s="170"/>
      <c r="AK244" s="170"/>
      <c r="AL244" s="170"/>
      <c r="AM244" s="170"/>
      <c r="AN244" s="170"/>
      <c r="AO244" s="170"/>
      <c r="AP244" s="170"/>
      <c r="AQ244" s="170"/>
      <c r="AR244" s="124"/>
      <c r="AS244" s="124"/>
      <c r="AT244" s="124"/>
      <c r="AU244" s="124"/>
      <c r="AV244" s="124"/>
      <c r="AW244" s="124"/>
      <c r="AX244" s="124"/>
      <c r="AY244" s="124"/>
      <c r="AZ244" s="172"/>
      <c r="BA244" s="172"/>
      <c r="BB244" s="172"/>
      <c r="BC244" s="171"/>
      <c r="BD244" s="171"/>
      <c r="BE244" s="171"/>
      <c r="BF244" s="171"/>
      <c r="BG244" s="172"/>
      <c r="BH244" s="172"/>
      <c r="BI244" s="172"/>
      <c r="BJ244" s="3"/>
      <c r="BK244" s="3"/>
    </row>
    <row r="245" spans="1:63" ht="15" customHeight="1" thickTop="1" thickBot="1">
      <c r="A245" s="3"/>
      <c r="B245" s="87" t="s">
        <v>126</v>
      </c>
      <c r="C245" s="88"/>
      <c r="D245" s="88"/>
      <c r="E245" s="88"/>
      <c r="F245" s="88"/>
      <c r="G245" s="89"/>
      <c r="H245" s="178">
        <f>H241</f>
        <v>3.75</v>
      </c>
      <c r="I245" s="178"/>
      <c r="J245" s="178"/>
      <c r="K245" s="87">
        <v>140</v>
      </c>
      <c r="L245" s="88"/>
      <c r="M245" s="89"/>
      <c r="N245" s="87">
        <v>100</v>
      </c>
      <c r="O245" s="88"/>
      <c r="P245" s="89"/>
      <c r="Q245" s="87">
        <v>100</v>
      </c>
      <c r="R245" s="88"/>
      <c r="S245" s="89"/>
      <c r="T245" s="87" t="s">
        <v>129</v>
      </c>
      <c r="U245" s="88"/>
      <c r="V245" s="89"/>
      <c r="W245" s="124" t="s">
        <v>91</v>
      </c>
      <c r="X245" s="124"/>
      <c r="Y245" s="124"/>
      <c r="Z245" s="124"/>
      <c r="AA245" s="124"/>
      <c r="AB245" s="173">
        <f>H241</f>
        <v>3.75</v>
      </c>
      <c r="AC245" s="173"/>
      <c r="AD245" s="173"/>
      <c r="AE245" s="174" t="s">
        <v>213</v>
      </c>
      <c r="AF245" s="174"/>
      <c r="AG245" s="174"/>
      <c r="AH245" s="174"/>
      <c r="AI245" s="170">
        <v>0.9</v>
      </c>
      <c r="AJ245" s="170"/>
      <c r="AK245" s="170"/>
      <c r="AL245" s="145" t="str">
        <f>AL241</f>
        <v>1.16/1.15</v>
      </c>
      <c r="AM245" s="170"/>
      <c r="AN245" s="170"/>
      <c r="AO245" s="170">
        <v>1.24</v>
      </c>
      <c r="AP245" s="170"/>
      <c r="AQ245" s="170"/>
      <c r="AR245" s="124" t="s">
        <v>136</v>
      </c>
      <c r="AS245" s="124"/>
      <c r="AT245" s="124"/>
      <c r="AU245" s="124"/>
      <c r="AV245" s="124"/>
      <c r="AW245" s="169" t="s">
        <v>129</v>
      </c>
      <c r="AX245" s="124"/>
      <c r="AY245" s="124"/>
      <c r="AZ245" s="170" t="s">
        <v>129</v>
      </c>
      <c r="BA245" s="170"/>
      <c r="BB245" s="170"/>
      <c r="BC245" s="171" t="s">
        <v>129</v>
      </c>
      <c r="BD245" s="171"/>
      <c r="BE245" s="171"/>
      <c r="BF245" s="171"/>
      <c r="BG245" s="172" t="s">
        <v>129</v>
      </c>
      <c r="BH245" s="172"/>
      <c r="BI245" s="172"/>
      <c r="BJ245" s="3"/>
      <c r="BK245" s="3"/>
    </row>
    <row r="246" spans="1:63" ht="15" customHeight="1" thickTop="1" thickBot="1">
      <c r="A246" s="3"/>
      <c r="B246" s="90"/>
      <c r="C246" s="91"/>
      <c r="D246" s="91"/>
      <c r="E246" s="91"/>
      <c r="F246" s="91"/>
      <c r="G246" s="92"/>
      <c r="H246" s="178"/>
      <c r="I246" s="178"/>
      <c r="J246" s="178"/>
      <c r="K246" s="90"/>
      <c r="L246" s="91"/>
      <c r="M246" s="92"/>
      <c r="N246" s="90"/>
      <c r="O246" s="91"/>
      <c r="P246" s="92"/>
      <c r="Q246" s="90"/>
      <c r="R246" s="91"/>
      <c r="S246" s="92"/>
      <c r="T246" s="90"/>
      <c r="U246" s="91"/>
      <c r="V246" s="92"/>
      <c r="W246" s="124"/>
      <c r="X246" s="124"/>
      <c r="Y246" s="124"/>
      <c r="Z246" s="124"/>
      <c r="AA246" s="124"/>
      <c r="AB246" s="173"/>
      <c r="AC246" s="173"/>
      <c r="AD246" s="173"/>
      <c r="AE246" s="174"/>
      <c r="AF246" s="174"/>
      <c r="AG246" s="174"/>
      <c r="AH246" s="174"/>
      <c r="AI246" s="170"/>
      <c r="AJ246" s="170"/>
      <c r="AK246" s="170"/>
      <c r="AL246" s="170"/>
      <c r="AM246" s="170"/>
      <c r="AN246" s="170"/>
      <c r="AO246" s="170"/>
      <c r="AP246" s="170"/>
      <c r="AQ246" s="170"/>
      <c r="AR246" s="124"/>
      <c r="AS246" s="124"/>
      <c r="AT246" s="124"/>
      <c r="AU246" s="124"/>
      <c r="AV246" s="124"/>
      <c r="AW246" s="124"/>
      <c r="AX246" s="124"/>
      <c r="AY246" s="124"/>
      <c r="AZ246" s="170"/>
      <c r="BA246" s="170"/>
      <c r="BB246" s="170"/>
      <c r="BC246" s="171"/>
      <c r="BD246" s="171"/>
      <c r="BE246" s="171"/>
      <c r="BF246" s="171"/>
      <c r="BG246" s="172"/>
      <c r="BH246" s="172"/>
      <c r="BI246" s="172"/>
      <c r="BJ246" s="3"/>
      <c r="BK246" s="3"/>
    </row>
    <row r="247" spans="1:63" ht="15" customHeight="1" thickTop="1" thickBot="1">
      <c r="A247" s="3"/>
      <c r="B247" s="90"/>
      <c r="C247" s="91"/>
      <c r="D247" s="91"/>
      <c r="E247" s="91"/>
      <c r="F247" s="91"/>
      <c r="G247" s="92"/>
      <c r="H247" s="178"/>
      <c r="I247" s="178"/>
      <c r="J247" s="178"/>
      <c r="K247" s="90"/>
      <c r="L247" s="91"/>
      <c r="M247" s="92"/>
      <c r="N247" s="90"/>
      <c r="O247" s="91"/>
      <c r="P247" s="92"/>
      <c r="Q247" s="90"/>
      <c r="R247" s="91"/>
      <c r="S247" s="92"/>
      <c r="T247" s="90"/>
      <c r="U247" s="91"/>
      <c r="V247" s="92"/>
      <c r="W247" s="124"/>
      <c r="X247" s="124"/>
      <c r="Y247" s="124"/>
      <c r="Z247" s="124"/>
      <c r="AA247" s="124"/>
      <c r="AB247" s="173"/>
      <c r="AC247" s="173"/>
      <c r="AD247" s="173"/>
      <c r="AE247" s="174"/>
      <c r="AF247" s="174"/>
      <c r="AG247" s="174"/>
      <c r="AH247" s="174"/>
      <c r="AI247" s="170"/>
      <c r="AJ247" s="170"/>
      <c r="AK247" s="170"/>
      <c r="AL247" s="170"/>
      <c r="AM247" s="170"/>
      <c r="AN247" s="170"/>
      <c r="AO247" s="170"/>
      <c r="AP247" s="170"/>
      <c r="AQ247" s="170"/>
      <c r="AR247" s="124"/>
      <c r="AS247" s="124"/>
      <c r="AT247" s="124"/>
      <c r="AU247" s="124"/>
      <c r="AV247" s="124"/>
      <c r="AW247" s="124"/>
      <c r="AX247" s="124"/>
      <c r="AY247" s="124"/>
      <c r="AZ247" s="170"/>
      <c r="BA247" s="170"/>
      <c r="BB247" s="170"/>
      <c r="BC247" s="171"/>
      <c r="BD247" s="171"/>
      <c r="BE247" s="171"/>
      <c r="BF247" s="171"/>
      <c r="BG247" s="172"/>
      <c r="BH247" s="172"/>
      <c r="BI247" s="172"/>
      <c r="BJ247" s="3"/>
      <c r="BK247" s="3"/>
    </row>
    <row r="248" spans="1:63" ht="15" customHeight="1" thickTop="1" thickBot="1">
      <c r="A248" s="3"/>
      <c r="B248" s="93"/>
      <c r="C248" s="94"/>
      <c r="D248" s="94"/>
      <c r="E248" s="94"/>
      <c r="F248" s="94"/>
      <c r="G248" s="95"/>
      <c r="H248" s="178"/>
      <c r="I248" s="178"/>
      <c r="J248" s="178"/>
      <c r="K248" s="93"/>
      <c r="L248" s="94"/>
      <c r="M248" s="95"/>
      <c r="N248" s="93"/>
      <c r="O248" s="94"/>
      <c r="P248" s="95"/>
      <c r="Q248" s="93"/>
      <c r="R248" s="94"/>
      <c r="S248" s="95"/>
      <c r="T248" s="93"/>
      <c r="U248" s="94"/>
      <c r="V248" s="95"/>
      <c r="W248" s="124"/>
      <c r="X248" s="124"/>
      <c r="Y248" s="124"/>
      <c r="Z248" s="124"/>
      <c r="AA248" s="124"/>
      <c r="AB248" s="173"/>
      <c r="AC248" s="173"/>
      <c r="AD248" s="173"/>
      <c r="AE248" s="174"/>
      <c r="AF248" s="174"/>
      <c r="AG248" s="174"/>
      <c r="AH248" s="174"/>
      <c r="AI248" s="170"/>
      <c r="AJ248" s="170"/>
      <c r="AK248" s="170"/>
      <c r="AL248" s="170"/>
      <c r="AM248" s="170"/>
      <c r="AN248" s="170"/>
      <c r="AO248" s="170"/>
      <c r="AP248" s="170"/>
      <c r="AQ248" s="170"/>
      <c r="AR248" s="124"/>
      <c r="AS248" s="124"/>
      <c r="AT248" s="124"/>
      <c r="AU248" s="124"/>
      <c r="AV248" s="124"/>
      <c r="AW248" s="124"/>
      <c r="AX248" s="124"/>
      <c r="AY248" s="124"/>
      <c r="AZ248" s="170"/>
      <c r="BA248" s="170"/>
      <c r="BB248" s="170"/>
      <c r="BC248" s="171"/>
      <c r="BD248" s="171"/>
      <c r="BE248" s="171"/>
      <c r="BF248" s="171"/>
      <c r="BG248" s="172"/>
      <c r="BH248" s="172"/>
      <c r="BI248" s="172"/>
      <c r="BJ248" s="3"/>
      <c r="BK248" s="3"/>
    </row>
    <row r="249" spans="1:63" ht="15" customHeight="1" thickTop="1" thickBot="1">
      <c r="A249" s="3"/>
      <c r="B249" s="87" t="s">
        <v>126</v>
      </c>
      <c r="C249" s="88"/>
      <c r="D249" s="88"/>
      <c r="E249" s="88"/>
      <c r="F249" s="88"/>
      <c r="G249" s="89"/>
      <c r="H249" s="178">
        <f>H241</f>
        <v>3.75</v>
      </c>
      <c r="I249" s="178"/>
      <c r="J249" s="178"/>
      <c r="K249" s="87">
        <v>140</v>
      </c>
      <c r="L249" s="88"/>
      <c r="M249" s="89"/>
      <c r="N249" s="87">
        <v>100</v>
      </c>
      <c r="O249" s="88"/>
      <c r="P249" s="89"/>
      <c r="Q249" s="87">
        <v>100</v>
      </c>
      <c r="R249" s="88"/>
      <c r="S249" s="89"/>
      <c r="T249" s="87" t="s">
        <v>129</v>
      </c>
      <c r="U249" s="88"/>
      <c r="V249" s="89"/>
      <c r="W249" s="114" t="s">
        <v>467</v>
      </c>
      <c r="X249" s="78"/>
      <c r="Y249" s="78"/>
      <c r="Z249" s="78"/>
      <c r="AA249" s="79"/>
      <c r="AB249" s="145"/>
      <c r="AC249" s="145"/>
      <c r="AD249" s="145"/>
      <c r="AE249" s="124"/>
      <c r="AF249" s="124"/>
      <c r="AG249" s="124"/>
      <c r="AH249" s="124"/>
      <c r="AI249" s="124"/>
      <c r="AJ249" s="124"/>
      <c r="AK249" s="124"/>
      <c r="AL249" s="124"/>
      <c r="AM249" s="124"/>
      <c r="AN249" s="124"/>
      <c r="AO249" s="124"/>
      <c r="AP249" s="124"/>
      <c r="AQ249" s="124"/>
      <c r="AR249" s="76"/>
      <c r="AS249" s="76"/>
      <c r="AT249" s="76"/>
      <c r="AU249" s="76"/>
      <c r="AV249" s="76"/>
      <c r="AW249" s="76"/>
      <c r="AX249" s="76"/>
      <c r="AY249" s="76"/>
      <c r="AZ249" s="76"/>
      <c r="BA249" s="76"/>
      <c r="BB249" s="76"/>
      <c r="BC249" s="114"/>
      <c r="BD249" s="78"/>
      <c r="BE249" s="78"/>
      <c r="BF249" s="79"/>
      <c r="BG249" s="76"/>
      <c r="BH249" s="76"/>
      <c r="BI249" s="76"/>
      <c r="BJ249" s="3"/>
      <c r="BK249" s="3"/>
    </row>
    <row r="250" spans="1:63" ht="15" customHeight="1" thickTop="1" thickBot="1">
      <c r="A250" s="3"/>
      <c r="B250" s="90"/>
      <c r="C250" s="91"/>
      <c r="D250" s="91"/>
      <c r="E250" s="91"/>
      <c r="F250" s="91"/>
      <c r="G250" s="92"/>
      <c r="H250" s="178"/>
      <c r="I250" s="178"/>
      <c r="J250" s="178"/>
      <c r="K250" s="90"/>
      <c r="L250" s="91"/>
      <c r="M250" s="92"/>
      <c r="N250" s="90"/>
      <c r="O250" s="91"/>
      <c r="P250" s="92"/>
      <c r="Q250" s="90"/>
      <c r="R250" s="91"/>
      <c r="S250" s="92"/>
      <c r="T250" s="90"/>
      <c r="U250" s="91"/>
      <c r="V250" s="92"/>
      <c r="W250" s="80"/>
      <c r="X250" s="81"/>
      <c r="Y250" s="81"/>
      <c r="Z250" s="81"/>
      <c r="AA250" s="82"/>
      <c r="AB250" s="145"/>
      <c r="AC250" s="145"/>
      <c r="AD250" s="145"/>
      <c r="AE250" s="124"/>
      <c r="AF250" s="124"/>
      <c r="AG250" s="124"/>
      <c r="AH250" s="124"/>
      <c r="AI250" s="124"/>
      <c r="AJ250" s="124"/>
      <c r="AK250" s="124"/>
      <c r="AL250" s="124"/>
      <c r="AM250" s="124"/>
      <c r="AN250" s="124"/>
      <c r="AO250" s="124"/>
      <c r="AP250" s="124"/>
      <c r="AQ250" s="124"/>
      <c r="AR250" s="76"/>
      <c r="AS250" s="76"/>
      <c r="AT250" s="76"/>
      <c r="AU250" s="76"/>
      <c r="AV250" s="76"/>
      <c r="AW250" s="76"/>
      <c r="AX250" s="76"/>
      <c r="AY250" s="76"/>
      <c r="AZ250" s="76"/>
      <c r="BA250" s="76"/>
      <c r="BB250" s="76"/>
      <c r="BC250" s="80"/>
      <c r="BD250" s="81"/>
      <c r="BE250" s="81"/>
      <c r="BF250" s="82"/>
      <c r="BG250" s="76"/>
      <c r="BH250" s="76"/>
      <c r="BI250" s="76"/>
      <c r="BJ250" s="3"/>
      <c r="BK250" s="3"/>
    </row>
    <row r="251" spans="1:63" ht="15" customHeight="1" thickTop="1" thickBot="1">
      <c r="A251" s="3"/>
      <c r="B251" s="90"/>
      <c r="C251" s="91"/>
      <c r="D251" s="91"/>
      <c r="E251" s="91"/>
      <c r="F251" s="91"/>
      <c r="G251" s="92"/>
      <c r="H251" s="178"/>
      <c r="I251" s="178"/>
      <c r="J251" s="178"/>
      <c r="K251" s="90"/>
      <c r="L251" s="91"/>
      <c r="M251" s="92"/>
      <c r="N251" s="90"/>
      <c r="O251" s="91"/>
      <c r="P251" s="92"/>
      <c r="Q251" s="90"/>
      <c r="R251" s="91"/>
      <c r="S251" s="92"/>
      <c r="T251" s="90"/>
      <c r="U251" s="91"/>
      <c r="V251" s="92"/>
      <c r="W251" s="80"/>
      <c r="X251" s="81"/>
      <c r="Y251" s="81"/>
      <c r="Z251" s="81"/>
      <c r="AA251" s="82"/>
      <c r="AB251" s="145"/>
      <c r="AC251" s="145"/>
      <c r="AD251" s="145"/>
      <c r="AE251" s="124"/>
      <c r="AF251" s="124"/>
      <c r="AG251" s="124"/>
      <c r="AH251" s="124"/>
      <c r="AI251" s="124"/>
      <c r="AJ251" s="124"/>
      <c r="AK251" s="124"/>
      <c r="AL251" s="124"/>
      <c r="AM251" s="124"/>
      <c r="AN251" s="124"/>
      <c r="AO251" s="124"/>
      <c r="AP251" s="124"/>
      <c r="AQ251" s="124"/>
      <c r="AR251" s="76"/>
      <c r="AS251" s="76"/>
      <c r="AT251" s="76"/>
      <c r="AU251" s="76"/>
      <c r="AV251" s="76"/>
      <c r="AW251" s="76"/>
      <c r="AX251" s="76"/>
      <c r="AY251" s="76"/>
      <c r="AZ251" s="76"/>
      <c r="BA251" s="76"/>
      <c r="BB251" s="76"/>
      <c r="BC251" s="80"/>
      <c r="BD251" s="81"/>
      <c r="BE251" s="81"/>
      <c r="BF251" s="82"/>
      <c r="BG251" s="76"/>
      <c r="BH251" s="76"/>
      <c r="BI251" s="76"/>
      <c r="BJ251" s="3"/>
      <c r="BK251" s="3"/>
    </row>
    <row r="252" spans="1:63" ht="15" customHeight="1" thickTop="1" thickBot="1">
      <c r="A252" s="3"/>
      <c r="B252" s="93"/>
      <c r="C252" s="94"/>
      <c r="D252" s="94"/>
      <c r="E252" s="94"/>
      <c r="F252" s="94"/>
      <c r="G252" s="95"/>
      <c r="H252" s="178"/>
      <c r="I252" s="178"/>
      <c r="J252" s="178"/>
      <c r="K252" s="93"/>
      <c r="L252" s="94"/>
      <c r="M252" s="95"/>
      <c r="N252" s="93"/>
      <c r="O252" s="94"/>
      <c r="P252" s="95"/>
      <c r="Q252" s="93"/>
      <c r="R252" s="94"/>
      <c r="S252" s="95"/>
      <c r="T252" s="93"/>
      <c r="U252" s="94"/>
      <c r="V252" s="95"/>
      <c r="W252" s="83"/>
      <c r="X252" s="84"/>
      <c r="Y252" s="84"/>
      <c r="Z252" s="84"/>
      <c r="AA252" s="85"/>
      <c r="AB252" s="145"/>
      <c r="AC252" s="145"/>
      <c r="AD252" s="145"/>
      <c r="AE252" s="124"/>
      <c r="AF252" s="124"/>
      <c r="AG252" s="124"/>
      <c r="AH252" s="124"/>
      <c r="AI252" s="124"/>
      <c r="AJ252" s="124"/>
      <c r="AK252" s="124"/>
      <c r="AL252" s="124"/>
      <c r="AM252" s="124"/>
      <c r="AN252" s="124"/>
      <c r="AO252" s="124"/>
      <c r="AP252" s="124"/>
      <c r="AQ252" s="124"/>
      <c r="AR252" s="76"/>
      <c r="AS252" s="76"/>
      <c r="AT252" s="76"/>
      <c r="AU252" s="76"/>
      <c r="AV252" s="76"/>
      <c r="AW252" s="76"/>
      <c r="AX252" s="76"/>
      <c r="AY252" s="76"/>
      <c r="AZ252" s="76"/>
      <c r="BA252" s="76"/>
      <c r="BB252" s="76"/>
      <c r="BC252" s="83"/>
      <c r="BD252" s="84"/>
      <c r="BE252" s="84"/>
      <c r="BF252" s="85"/>
      <c r="BG252" s="76"/>
      <c r="BH252" s="76"/>
      <c r="BI252" s="76"/>
      <c r="BJ252" s="3"/>
      <c r="BK252" s="3"/>
    </row>
    <row r="253" spans="1:63" ht="15" customHeight="1" thickTop="1">
      <c r="A253" s="3"/>
      <c r="B253" s="157"/>
      <c r="C253" s="158"/>
      <c r="D253" s="158"/>
      <c r="E253" s="158"/>
      <c r="F253" s="158"/>
      <c r="G253" s="158"/>
      <c r="H253" s="158"/>
      <c r="I253" s="158"/>
      <c r="J253" s="158"/>
      <c r="K253" s="158"/>
      <c r="L253" s="158"/>
      <c r="M253" s="158"/>
      <c r="N253" s="158"/>
      <c r="O253" s="158"/>
      <c r="P253" s="158"/>
      <c r="Q253" s="158"/>
      <c r="R253" s="158"/>
      <c r="S253" s="158"/>
      <c r="T253" s="158"/>
      <c r="U253" s="158"/>
      <c r="V253" s="158"/>
      <c r="W253" s="158"/>
      <c r="X253" s="158"/>
      <c r="Y253" s="158"/>
      <c r="Z253" s="158"/>
      <c r="AA253" s="158"/>
      <c r="AB253" s="158"/>
      <c r="AC253" s="158"/>
      <c r="AD253" s="158"/>
      <c r="AE253" s="158"/>
      <c r="AF253" s="158"/>
      <c r="AG253" s="158"/>
      <c r="AH253" s="158"/>
      <c r="AI253" s="158"/>
      <c r="AJ253" s="158"/>
      <c r="AK253" s="158"/>
      <c r="AL253" s="158"/>
      <c r="AM253" s="158"/>
      <c r="AN253" s="158"/>
      <c r="AO253" s="158"/>
      <c r="AP253" s="158"/>
      <c r="AQ253" s="158"/>
      <c r="AR253" s="158"/>
      <c r="AS253" s="158"/>
      <c r="AT253" s="158"/>
      <c r="AU253" s="158"/>
      <c r="AV253" s="158"/>
      <c r="AW253" s="158"/>
      <c r="AX253" s="158"/>
      <c r="AY253" s="158"/>
      <c r="AZ253" s="158"/>
      <c r="BA253" s="158"/>
      <c r="BB253" s="158"/>
      <c r="BC253" s="158"/>
      <c r="BD253" s="158"/>
      <c r="BE253" s="158"/>
      <c r="BF253" s="158"/>
      <c r="BG253" s="158"/>
      <c r="BH253" s="158"/>
      <c r="BI253" s="159"/>
      <c r="BJ253" s="3"/>
      <c r="BK253" s="3"/>
    </row>
    <row r="254" spans="1:63" ht="15" customHeight="1">
      <c r="A254" s="3"/>
      <c r="B254" s="160"/>
      <c r="C254" s="161"/>
      <c r="D254" s="161"/>
      <c r="E254" s="161"/>
      <c r="F254" s="161"/>
      <c r="G254" s="161"/>
      <c r="H254" s="161"/>
      <c r="I254" s="161"/>
      <c r="J254" s="161"/>
      <c r="K254" s="161"/>
      <c r="L254" s="161"/>
      <c r="M254" s="161"/>
      <c r="N254" s="161"/>
      <c r="O254" s="161"/>
      <c r="P254" s="161"/>
      <c r="Q254" s="161"/>
      <c r="R254" s="161"/>
      <c r="S254" s="161"/>
      <c r="T254" s="161"/>
      <c r="U254" s="161"/>
      <c r="V254" s="161"/>
      <c r="W254" s="161"/>
      <c r="X254" s="161"/>
      <c r="Y254" s="161"/>
      <c r="Z254" s="161"/>
      <c r="AA254" s="161"/>
      <c r="AB254" s="161"/>
      <c r="AC254" s="161"/>
      <c r="AD254" s="161"/>
      <c r="AE254" s="161"/>
      <c r="AF254" s="161"/>
      <c r="AG254" s="161"/>
      <c r="AH254" s="161"/>
      <c r="AI254" s="161"/>
      <c r="AJ254" s="161"/>
      <c r="AK254" s="161"/>
      <c r="AL254" s="161"/>
      <c r="AM254" s="161"/>
      <c r="AN254" s="161"/>
      <c r="AO254" s="161"/>
      <c r="AP254" s="161"/>
      <c r="AQ254" s="161"/>
      <c r="AR254" s="161"/>
      <c r="AS254" s="161"/>
      <c r="AT254" s="161"/>
      <c r="AU254" s="161"/>
      <c r="AV254" s="161"/>
      <c r="AW254" s="161"/>
      <c r="AX254" s="161"/>
      <c r="AY254" s="161"/>
      <c r="AZ254" s="161"/>
      <c r="BA254" s="161"/>
      <c r="BB254" s="161"/>
      <c r="BC254" s="161"/>
      <c r="BD254" s="161"/>
      <c r="BE254" s="161"/>
      <c r="BF254" s="161"/>
      <c r="BG254" s="161"/>
      <c r="BH254" s="161"/>
      <c r="BI254" s="162"/>
      <c r="BJ254" s="3"/>
      <c r="BK254" s="3"/>
    </row>
    <row r="255" spans="1:63" ht="15" customHeight="1">
      <c r="A255" s="3"/>
      <c r="B255" s="160"/>
      <c r="C255" s="161"/>
      <c r="D255" s="161"/>
      <c r="E255" s="161"/>
      <c r="F255" s="161"/>
      <c r="G255" s="161"/>
      <c r="H255" s="161"/>
      <c r="I255" s="161"/>
      <c r="J255" s="161"/>
      <c r="K255" s="161"/>
      <c r="L255" s="161"/>
      <c r="M255" s="161"/>
      <c r="N255" s="161"/>
      <c r="O255" s="161"/>
      <c r="P255" s="161"/>
      <c r="Q255" s="161"/>
      <c r="R255" s="161"/>
      <c r="S255" s="161"/>
      <c r="T255" s="161"/>
      <c r="U255" s="161"/>
      <c r="V255" s="161"/>
      <c r="W255" s="161"/>
      <c r="X255" s="161"/>
      <c r="Y255" s="161"/>
      <c r="Z255" s="161"/>
      <c r="AA255" s="161"/>
      <c r="AB255" s="161"/>
      <c r="AC255" s="161"/>
      <c r="AD255" s="161"/>
      <c r="AE255" s="161"/>
      <c r="AF255" s="161"/>
      <c r="AG255" s="161"/>
      <c r="AH255" s="161"/>
      <c r="AI255" s="161"/>
      <c r="AJ255" s="161"/>
      <c r="AK255" s="161"/>
      <c r="AL255" s="161"/>
      <c r="AM255" s="161"/>
      <c r="AN255" s="161"/>
      <c r="AO255" s="161"/>
      <c r="AP255" s="161"/>
      <c r="AQ255" s="161"/>
      <c r="AR255" s="161"/>
      <c r="AS255" s="161"/>
      <c r="AT255" s="161"/>
      <c r="AU255" s="161"/>
      <c r="AV255" s="161"/>
      <c r="AW255" s="161"/>
      <c r="AX255" s="161"/>
      <c r="AY255" s="161"/>
      <c r="AZ255" s="161"/>
      <c r="BA255" s="161"/>
      <c r="BB255" s="161"/>
      <c r="BC255" s="161"/>
      <c r="BD255" s="161"/>
      <c r="BE255" s="161"/>
      <c r="BF255" s="161"/>
      <c r="BG255" s="161"/>
      <c r="BH255" s="161"/>
      <c r="BI255" s="162"/>
      <c r="BJ255" s="3"/>
      <c r="BK255" s="3"/>
    </row>
    <row r="256" spans="1:63" ht="15.75" customHeight="1" thickBot="1">
      <c r="A256" s="3"/>
      <c r="B256" s="163"/>
      <c r="C256" s="164"/>
      <c r="D256" s="164"/>
      <c r="E256" s="164"/>
      <c r="F256" s="164"/>
      <c r="G256" s="164"/>
      <c r="H256" s="164"/>
      <c r="I256" s="164"/>
      <c r="J256" s="164"/>
      <c r="K256" s="164"/>
      <c r="L256" s="164"/>
      <c r="M256" s="164"/>
      <c r="N256" s="164"/>
      <c r="O256" s="164"/>
      <c r="P256" s="164"/>
      <c r="Q256" s="164"/>
      <c r="R256" s="164"/>
      <c r="S256" s="164"/>
      <c r="T256" s="164"/>
      <c r="U256" s="164"/>
      <c r="V256" s="164"/>
      <c r="W256" s="164"/>
      <c r="X256" s="164"/>
      <c r="Y256" s="164"/>
      <c r="Z256" s="164"/>
      <c r="AA256" s="164"/>
      <c r="AB256" s="164"/>
      <c r="AC256" s="164"/>
      <c r="AD256" s="164"/>
      <c r="AE256" s="164"/>
      <c r="AF256" s="164"/>
      <c r="AG256" s="164"/>
      <c r="AH256" s="164"/>
      <c r="AI256" s="164"/>
      <c r="AJ256" s="164"/>
      <c r="AK256" s="164"/>
      <c r="AL256" s="164"/>
      <c r="AM256" s="164"/>
      <c r="AN256" s="164"/>
      <c r="AO256" s="164"/>
      <c r="AP256" s="164"/>
      <c r="AQ256" s="164"/>
      <c r="AR256" s="164"/>
      <c r="AS256" s="164"/>
      <c r="AT256" s="164"/>
      <c r="AU256" s="164"/>
      <c r="AV256" s="164"/>
      <c r="AW256" s="164"/>
      <c r="AX256" s="164"/>
      <c r="AY256" s="164"/>
      <c r="AZ256" s="164"/>
      <c r="BA256" s="164"/>
      <c r="BB256" s="164"/>
      <c r="BC256" s="164"/>
      <c r="BD256" s="164"/>
      <c r="BE256" s="164"/>
      <c r="BF256" s="164"/>
      <c r="BG256" s="164"/>
      <c r="BH256" s="164"/>
      <c r="BI256" s="165"/>
      <c r="BJ256" s="3"/>
      <c r="BK256" s="3"/>
    </row>
    <row r="257" spans="1:65" ht="16.5" customHeight="1" thickTop="1" thickBot="1">
      <c r="A257" s="3"/>
      <c r="B257" s="146"/>
      <c r="C257" s="146"/>
      <c r="D257" s="146"/>
      <c r="E257" s="146"/>
      <c r="F257" s="146"/>
      <c r="G257" s="146"/>
      <c r="H257" s="146"/>
      <c r="I257" s="146"/>
      <c r="J257" s="146"/>
      <c r="K257" s="146"/>
      <c r="L257" s="146"/>
      <c r="M257" s="146"/>
      <c r="N257" s="146"/>
      <c r="O257" s="146"/>
      <c r="P257" s="146"/>
      <c r="Q257" s="146"/>
      <c r="R257" s="146"/>
      <c r="S257" s="146"/>
      <c r="T257" s="146"/>
      <c r="U257" s="146"/>
      <c r="V257" s="146"/>
      <c r="W257" s="146"/>
      <c r="X257" s="146"/>
      <c r="Y257" s="146"/>
      <c r="Z257" s="146"/>
      <c r="AA257" s="146"/>
      <c r="AB257" s="146"/>
      <c r="AC257" s="146"/>
      <c r="AD257" s="146"/>
      <c r="AE257" s="146"/>
      <c r="AF257" s="146"/>
      <c r="AG257" s="146"/>
      <c r="AH257" s="146"/>
      <c r="AI257" s="146"/>
      <c r="AJ257" s="146"/>
      <c r="AK257" s="146"/>
      <c r="AL257" s="146"/>
      <c r="AM257" s="146"/>
      <c r="AN257" s="146"/>
      <c r="AO257" s="146"/>
      <c r="AP257" s="146"/>
      <c r="AQ257" s="146"/>
      <c r="AR257" s="146"/>
      <c r="AS257" s="146"/>
      <c r="AT257" s="146"/>
      <c r="AU257" s="146"/>
      <c r="AV257" s="146"/>
      <c r="AW257" s="146"/>
      <c r="AX257" s="146"/>
      <c r="AY257" s="146"/>
      <c r="AZ257" s="146"/>
      <c r="BA257" s="146"/>
      <c r="BB257" s="146"/>
      <c r="BC257" s="146"/>
      <c r="BD257" s="146"/>
      <c r="BE257" s="146"/>
      <c r="BF257" s="146"/>
      <c r="BG257" s="146"/>
      <c r="BH257" s="146"/>
      <c r="BI257" s="146"/>
      <c r="BJ257" s="3"/>
      <c r="BK257" s="3"/>
    </row>
    <row r="258" spans="1:65" ht="16.5" customHeight="1" thickTop="1" thickBot="1">
      <c r="A258" s="3"/>
      <c r="B258" s="146"/>
      <c r="C258" s="146"/>
      <c r="D258" s="146"/>
      <c r="E258" s="146"/>
      <c r="F258" s="146"/>
      <c r="G258" s="146"/>
      <c r="H258" s="146"/>
      <c r="I258" s="146"/>
      <c r="J258" s="146"/>
      <c r="K258" s="146"/>
      <c r="L258" s="146"/>
      <c r="M258" s="146"/>
      <c r="N258" s="146"/>
      <c r="O258" s="146"/>
      <c r="P258" s="146"/>
      <c r="Q258" s="146"/>
      <c r="R258" s="146"/>
      <c r="S258" s="146"/>
      <c r="T258" s="146"/>
      <c r="U258" s="146"/>
      <c r="V258" s="146"/>
      <c r="W258" s="146"/>
      <c r="X258" s="146"/>
      <c r="Y258" s="146"/>
      <c r="Z258" s="146"/>
      <c r="AA258" s="146"/>
      <c r="AB258" s="146"/>
      <c r="AC258" s="146"/>
      <c r="AD258" s="146"/>
      <c r="AE258" s="146"/>
      <c r="AF258" s="146"/>
      <c r="AG258" s="146"/>
      <c r="AH258" s="146"/>
      <c r="AI258" s="146"/>
      <c r="AJ258" s="146"/>
      <c r="AK258" s="146"/>
      <c r="AL258" s="146"/>
      <c r="AM258" s="146"/>
      <c r="AN258" s="146"/>
      <c r="AO258" s="146"/>
      <c r="AP258" s="146"/>
      <c r="AQ258" s="146"/>
      <c r="AR258" s="146"/>
      <c r="AS258" s="146"/>
      <c r="AT258" s="146"/>
      <c r="AU258" s="146"/>
      <c r="AV258" s="146"/>
      <c r="AW258" s="146"/>
      <c r="AX258" s="146"/>
      <c r="AY258" s="146"/>
      <c r="AZ258" s="146"/>
      <c r="BA258" s="146"/>
      <c r="BB258" s="146"/>
      <c r="BC258" s="146"/>
      <c r="BD258" s="146"/>
      <c r="BE258" s="146"/>
      <c r="BF258" s="146"/>
      <c r="BG258" s="146"/>
      <c r="BH258" s="146"/>
      <c r="BI258" s="146"/>
      <c r="BJ258" s="3"/>
      <c r="BK258" s="3"/>
    </row>
    <row r="259" spans="1:65" ht="51.75" customHeight="1" thickTop="1" thickBot="1">
      <c r="A259" s="3"/>
      <c r="B259" s="166" t="s">
        <v>188</v>
      </c>
      <c r="C259" s="167"/>
      <c r="D259" s="168"/>
      <c r="E259" s="166" t="s">
        <v>189</v>
      </c>
      <c r="F259" s="167"/>
      <c r="G259" s="168"/>
      <c r="H259" s="155" t="s">
        <v>194</v>
      </c>
      <c r="I259" s="155"/>
      <c r="J259" s="155"/>
      <c r="K259" s="166" t="s">
        <v>190</v>
      </c>
      <c r="L259" s="167"/>
      <c r="M259" s="168"/>
      <c r="N259" s="166" t="s">
        <v>294</v>
      </c>
      <c r="O259" s="167"/>
      <c r="P259" s="168"/>
      <c r="Q259" s="155" t="s">
        <v>92</v>
      </c>
      <c r="R259" s="155"/>
      <c r="S259" s="155"/>
      <c r="T259" s="155" t="s">
        <v>93</v>
      </c>
      <c r="U259" s="155"/>
      <c r="V259" s="155"/>
      <c r="W259" s="155" t="s">
        <v>161</v>
      </c>
      <c r="X259" s="155"/>
      <c r="Y259" s="155"/>
      <c r="Z259" s="155" t="s">
        <v>192</v>
      </c>
      <c r="AA259" s="155"/>
      <c r="AB259" s="155"/>
      <c r="AC259" s="155" t="s">
        <v>64</v>
      </c>
      <c r="AD259" s="155"/>
      <c r="AE259" s="155"/>
      <c r="AF259" s="155" t="s">
        <v>157</v>
      </c>
      <c r="AG259" s="155"/>
      <c r="AH259" s="155"/>
      <c r="AI259" s="155" t="s">
        <v>193</v>
      </c>
      <c r="AJ259" s="155"/>
      <c r="AK259" s="155"/>
      <c r="AL259" s="155" t="s">
        <v>156</v>
      </c>
      <c r="AM259" s="155"/>
      <c r="AN259" s="155"/>
      <c r="AO259" s="155" t="s">
        <v>167</v>
      </c>
      <c r="AP259" s="155"/>
      <c r="AQ259" s="155"/>
      <c r="AR259" s="155" t="s">
        <v>94</v>
      </c>
      <c r="AS259" s="155"/>
      <c r="AT259" s="155"/>
      <c r="AU259" s="155" t="s">
        <v>195</v>
      </c>
      <c r="AV259" s="155"/>
      <c r="AW259" s="155"/>
      <c r="AX259" s="155" t="s">
        <v>494</v>
      </c>
      <c r="AY259" s="155"/>
      <c r="AZ259" s="155"/>
      <c r="BA259" s="155" t="s">
        <v>161</v>
      </c>
      <c r="BB259" s="155"/>
      <c r="BC259" s="155"/>
      <c r="BD259" s="155" t="s">
        <v>196</v>
      </c>
      <c r="BE259" s="155"/>
      <c r="BF259" s="155"/>
      <c r="BG259" s="156" t="s">
        <v>197</v>
      </c>
      <c r="BH259" s="156"/>
      <c r="BI259" s="156"/>
      <c r="BJ259" s="3"/>
      <c r="BK259" s="3"/>
    </row>
    <row r="260" spans="1:65" ht="15" customHeight="1" thickTop="1" thickBot="1">
      <c r="A260" s="4"/>
      <c r="B260" s="145">
        <v>1.25</v>
      </c>
      <c r="C260" s="145"/>
      <c r="D260" s="145"/>
      <c r="E260" s="145">
        <v>0.25</v>
      </c>
      <c r="F260" s="145"/>
      <c r="G260" s="145"/>
      <c r="H260" s="145">
        <v>0.75</v>
      </c>
      <c r="I260" s="145"/>
      <c r="J260" s="145"/>
      <c r="K260" s="145">
        <v>5</v>
      </c>
      <c r="L260" s="145"/>
      <c r="M260" s="145"/>
      <c r="N260" s="145">
        <v>0.25</v>
      </c>
      <c r="O260" s="145"/>
      <c r="P260" s="145"/>
      <c r="Q260" s="145">
        <v>1.5</v>
      </c>
      <c r="R260" s="145"/>
      <c r="S260" s="145"/>
      <c r="T260" s="145"/>
      <c r="U260" s="145"/>
      <c r="V260" s="145"/>
      <c r="W260" s="145"/>
      <c r="X260" s="145"/>
      <c r="Y260" s="145"/>
      <c r="Z260" s="145">
        <v>0.75</v>
      </c>
      <c r="AA260" s="145"/>
      <c r="AB260" s="145"/>
      <c r="AC260" s="145"/>
      <c r="AD260" s="145"/>
      <c r="AE260" s="145"/>
      <c r="AF260" s="145"/>
      <c r="AG260" s="145"/>
      <c r="AH260" s="145"/>
      <c r="AI260" s="145"/>
      <c r="AJ260" s="145"/>
      <c r="AK260" s="145"/>
      <c r="AL260" s="145">
        <v>3.5</v>
      </c>
      <c r="AM260" s="145"/>
      <c r="AN260" s="145"/>
      <c r="AO260" s="145"/>
      <c r="AP260" s="145"/>
      <c r="AQ260" s="145"/>
      <c r="AR260" s="145">
        <v>4</v>
      </c>
      <c r="AS260" s="145"/>
      <c r="AT260" s="145"/>
      <c r="AU260" s="145"/>
      <c r="AV260" s="145"/>
      <c r="AW260" s="145"/>
      <c r="AX260" s="145">
        <v>2</v>
      </c>
      <c r="AY260" s="145"/>
      <c r="AZ260" s="145"/>
      <c r="BA260" s="86"/>
      <c r="BB260" s="147"/>
      <c r="BC260" s="148"/>
      <c r="BD260" s="145">
        <v>4.75</v>
      </c>
      <c r="BE260" s="145"/>
      <c r="BF260" s="145"/>
      <c r="BG260" s="145">
        <f>SUM(B260:BF263)</f>
        <v>24</v>
      </c>
      <c r="BH260" s="145"/>
      <c r="BI260" s="145"/>
      <c r="BJ260" s="3"/>
      <c r="BK260" s="3"/>
    </row>
    <row r="261" spans="1:65" ht="15" customHeight="1" thickTop="1" thickBot="1">
      <c r="A261" s="4"/>
      <c r="B261" s="145"/>
      <c r="C261" s="145"/>
      <c r="D261" s="145"/>
      <c r="E261" s="145"/>
      <c r="F261" s="145"/>
      <c r="G261" s="145"/>
      <c r="H261" s="145"/>
      <c r="I261" s="145"/>
      <c r="J261" s="145"/>
      <c r="K261" s="145"/>
      <c r="L261" s="145"/>
      <c r="M261" s="145"/>
      <c r="N261" s="145"/>
      <c r="O261" s="145"/>
      <c r="P261" s="145"/>
      <c r="Q261" s="145"/>
      <c r="R261" s="145"/>
      <c r="S261" s="145"/>
      <c r="T261" s="145"/>
      <c r="U261" s="145"/>
      <c r="V261" s="145"/>
      <c r="W261" s="145"/>
      <c r="X261" s="145"/>
      <c r="Y261" s="145"/>
      <c r="Z261" s="145"/>
      <c r="AA261" s="145"/>
      <c r="AB261" s="145"/>
      <c r="AC261" s="145"/>
      <c r="AD261" s="145"/>
      <c r="AE261" s="145"/>
      <c r="AF261" s="145"/>
      <c r="AG261" s="145"/>
      <c r="AH261" s="145"/>
      <c r="AI261" s="145"/>
      <c r="AJ261" s="145"/>
      <c r="AK261" s="145"/>
      <c r="AL261" s="145"/>
      <c r="AM261" s="145"/>
      <c r="AN261" s="145"/>
      <c r="AO261" s="145"/>
      <c r="AP261" s="145"/>
      <c r="AQ261" s="145"/>
      <c r="AR261" s="145"/>
      <c r="AS261" s="145"/>
      <c r="AT261" s="145"/>
      <c r="AU261" s="145"/>
      <c r="AV261" s="145"/>
      <c r="AW261" s="145"/>
      <c r="AX261" s="145"/>
      <c r="AY261" s="145"/>
      <c r="AZ261" s="145"/>
      <c r="BA261" s="149"/>
      <c r="BB261" s="150"/>
      <c r="BC261" s="151"/>
      <c r="BD261" s="145"/>
      <c r="BE261" s="145"/>
      <c r="BF261" s="145"/>
      <c r="BG261" s="145"/>
      <c r="BH261" s="145"/>
      <c r="BI261" s="145"/>
      <c r="BJ261" s="3"/>
      <c r="BK261" s="3"/>
    </row>
    <row r="262" spans="1:65" ht="15" customHeight="1" thickTop="1" thickBot="1">
      <c r="A262" s="4"/>
      <c r="B262" s="145"/>
      <c r="C262" s="145"/>
      <c r="D262" s="145"/>
      <c r="E262" s="145"/>
      <c r="F262" s="145"/>
      <c r="G262" s="145"/>
      <c r="H262" s="145"/>
      <c r="I262" s="145"/>
      <c r="J262" s="145"/>
      <c r="K262" s="145"/>
      <c r="L262" s="145"/>
      <c r="M262" s="145"/>
      <c r="N262" s="145"/>
      <c r="O262" s="145"/>
      <c r="P262" s="145"/>
      <c r="Q262" s="145"/>
      <c r="R262" s="145"/>
      <c r="S262" s="145"/>
      <c r="T262" s="145"/>
      <c r="U262" s="145"/>
      <c r="V262" s="145"/>
      <c r="W262" s="145"/>
      <c r="X262" s="145"/>
      <c r="Y262" s="145"/>
      <c r="Z262" s="145"/>
      <c r="AA262" s="145"/>
      <c r="AB262" s="145"/>
      <c r="AC262" s="145"/>
      <c r="AD262" s="145"/>
      <c r="AE262" s="145"/>
      <c r="AF262" s="145"/>
      <c r="AG262" s="145"/>
      <c r="AH262" s="145"/>
      <c r="AI262" s="145"/>
      <c r="AJ262" s="145"/>
      <c r="AK262" s="145"/>
      <c r="AL262" s="145"/>
      <c r="AM262" s="145"/>
      <c r="AN262" s="145"/>
      <c r="AO262" s="145"/>
      <c r="AP262" s="145"/>
      <c r="AQ262" s="145"/>
      <c r="AR262" s="145"/>
      <c r="AS262" s="145"/>
      <c r="AT262" s="145"/>
      <c r="AU262" s="145"/>
      <c r="AV262" s="145"/>
      <c r="AW262" s="145"/>
      <c r="AX262" s="145"/>
      <c r="AY262" s="145"/>
      <c r="AZ262" s="145"/>
      <c r="BA262" s="149"/>
      <c r="BB262" s="150"/>
      <c r="BC262" s="151"/>
      <c r="BD262" s="145"/>
      <c r="BE262" s="145"/>
      <c r="BF262" s="145"/>
      <c r="BG262" s="145"/>
      <c r="BH262" s="145"/>
      <c r="BI262" s="145"/>
      <c r="BJ262" s="3"/>
      <c r="BK262" s="3"/>
    </row>
    <row r="263" spans="1:65" ht="15" customHeight="1" thickTop="1" thickBot="1">
      <c r="A263" s="4"/>
      <c r="B263" s="145"/>
      <c r="C263" s="145"/>
      <c r="D263" s="145"/>
      <c r="E263" s="145"/>
      <c r="F263" s="145"/>
      <c r="G263" s="145"/>
      <c r="H263" s="145"/>
      <c r="I263" s="145"/>
      <c r="J263" s="145"/>
      <c r="K263" s="145"/>
      <c r="L263" s="145"/>
      <c r="M263" s="145"/>
      <c r="N263" s="145"/>
      <c r="O263" s="145"/>
      <c r="P263" s="145"/>
      <c r="Q263" s="145"/>
      <c r="R263" s="145"/>
      <c r="S263" s="145"/>
      <c r="T263" s="145"/>
      <c r="U263" s="145"/>
      <c r="V263" s="145"/>
      <c r="W263" s="145"/>
      <c r="X263" s="145"/>
      <c r="Y263" s="145"/>
      <c r="Z263" s="145"/>
      <c r="AA263" s="145"/>
      <c r="AB263" s="145"/>
      <c r="AC263" s="145"/>
      <c r="AD263" s="145"/>
      <c r="AE263" s="145"/>
      <c r="AF263" s="145"/>
      <c r="AG263" s="145"/>
      <c r="AH263" s="145"/>
      <c r="AI263" s="145"/>
      <c r="AJ263" s="145"/>
      <c r="AK263" s="145"/>
      <c r="AL263" s="145"/>
      <c r="AM263" s="145"/>
      <c r="AN263" s="145"/>
      <c r="AO263" s="145"/>
      <c r="AP263" s="145"/>
      <c r="AQ263" s="145"/>
      <c r="AR263" s="145"/>
      <c r="AS263" s="145"/>
      <c r="AT263" s="145"/>
      <c r="AU263" s="145"/>
      <c r="AV263" s="145"/>
      <c r="AW263" s="145"/>
      <c r="AX263" s="145"/>
      <c r="AY263" s="145"/>
      <c r="AZ263" s="145"/>
      <c r="BA263" s="152"/>
      <c r="BB263" s="153"/>
      <c r="BC263" s="154"/>
      <c r="BD263" s="145"/>
      <c r="BE263" s="145"/>
      <c r="BF263" s="145"/>
      <c r="BG263" s="145"/>
      <c r="BH263" s="145"/>
      <c r="BI263" s="145"/>
      <c r="BJ263" s="3"/>
      <c r="BK263" s="3"/>
      <c r="BM263" t="s">
        <v>198</v>
      </c>
    </row>
    <row r="264" spans="1:65" ht="15.75" customHeight="1" thickTop="1" thickBot="1">
      <c r="B264" s="25"/>
      <c r="C264" s="26"/>
      <c r="D264" s="26"/>
      <c r="E264" s="26"/>
      <c r="F264" s="26"/>
      <c r="G264" s="26"/>
      <c r="H264" s="26"/>
      <c r="I264" s="26"/>
      <c r="J264" s="26"/>
      <c r="K264" s="26"/>
      <c r="L264" s="26"/>
      <c r="M264" s="26"/>
      <c r="N264" s="26"/>
      <c r="O264" s="26"/>
      <c r="P264" s="26"/>
      <c r="Q264" s="26"/>
      <c r="R264" s="26"/>
      <c r="S264" s="26"/>
      <c r="T264" s="26"/>
      <c r="U264" s="26"/>
      <c r="V264" s="26"/>
      <c r="W264" s="26"/>
      <c r="X264" s="26"/>
      <c r="Y264" s="26"/>
      <c r="Z264" s="26"/>
      <c r="AA264" s="26"/>
      <c r="AB264" s="31"/>
      <c r="AC264" s="18" t="s">
        <v>95</v>
      </c>
      <c r="AD264" s="18"/>
      <c r="AE264" s="18"/>
      <c r="AF264" s="18"/>
      <c r="AG264" s="18"/>
      <c r="AH264" s="18"/>
      <c r="AI264" s="18"/>
      <c r="AJ264" s="18"/>
      <c r="AK264" s="18"/>
      <c r="AL264" s="18"/>
      <c r="AM264" s="18"/>
      <c r="AN264" s="18"/>
      <c r="AO264" s="18"/>
      <c r="AP264" s="18"/>
      <c r="AQ264" s="18"/>
      <c r="AR264" s="18"/>
      <c r="AS264" s="18"/>
      <c r="AT264" s="18" t="s">
        <v>96</v>
      </c>
      <c r="AU264" s="18"/>
      <c r="AV264" s="18"/>
      <c r="AW264" s="18"/>
      <c r="AX264" s="18"/>
      <c r="AY264" s="18"/>
      <c r="AZ264" s="18"/>
      <c r="BA264" s="18"/>
      <c r="BB264" s="18"/>
      <c r="BC264" s="18"/>
      <c r="BD264" s="18"/>
      <c r="BE264" s="18"/>
      <c r="BF264" s="18"/>
      <c r="BG264" s="18"/>
      <c r="BH264" s="18"/>
      <c r="BI264" s="18"/>
    </row>
    <row r="265" spans="1:65" ht="15" customHeight="1" thickTop="1" thickBot="1">
      <c r="B265" s="27"/>
      <c r="C265" s="28"/>
      <c r="D265" s="28"/>
      <c r="E265" s="28"/>
      <c r="F265" s="28"/>
      <c r="G265" s="28"/>
      <c r="H265" s="28"/>
      <c r="I265" s="28"/>
      <c r="J265" s="28"/>
      <c r="K265" s="28"/>
      <c r="L265" s="28"/>
      <c r="M265" s="28"/>
      <c r="N265" s="28"/>
      <c r="O265" s="28"/>
      <c r="P265" s="28"/>
      <c r="Q265" s="28"/>
      <c r="R265" s="28"/>
      <c r="S265" s="28"/>
      <c r="T265" s="28"/>
      <c r="U265" s="28"/>
      <c r="V265" s="28"/>
      <c r="W265" s="28"/>
      <c r="X265" s="28"/>
      <c r="Y265" s="28"/>
      <c r="Z265" s="28"/>
      <c r="AA265" s="28"/>
      <c r="AB265" s="32"/>
      <c r="AC265" s="36"/>
      <c r="AD265" s="36"/>
      <c r="AE265" s="36"/>
      <c r="AF265" s="36"/>
      <c r="AG265" s="36"/>
      <c r="AH265" s="36"/>
      <c r="AI265" s="36"/>
      <c r="AJ265" s="36"/>
      <c r="AK265" s="36"/>
      <c r="AL265" s="36"/>
      <c r="AM265" s="36"/>
      <c r="AN265" s="36"/>
      <c r="AO265" s="36"/>
      <c r="AP265" s="36"/>
      <c r="AQ265" s="36"/>
      <c r="AR265" s="36"/>
      <c r="AS265" s="36"/>
      <c r="AT265" s="36"/>
      <c r="AU265" s="36"/>
      <c r="AV265" s="36"/>
      <c r="AW265" s="36"/>
      <c r="AX265" s="36"/>
      <c r="AY265" s="36"/>
      <c r="AZ265" s="36"/>
      <c r="BA265" s="36"/>
      <c r="BB265" s="36"/>
      <c r="BC265" s="36"/>
      <c r="BD265" s="36"/>
      <c r="BE265" s="36"/>
      <c r="BF265" s="36"/>
      <c r="BG265" s="36"/>
      <c r="BH265" s="36"/>
      <c r="BI265" s="36"/>
    </row>
    <row r="266" spans="1:65" ht="15" customHeight="1" thickTop="1" thickBot="1">
      <c r="B266" s="27"/>
      <c r="C266" s="28"/>
      <c r="D266" s="28"/>
      <c r="E266" s="28"/>
      <c r="F266" s="28"/>
      <c r="G266" s="28"/>
      <c r="H266" s="28"/>
      <c r="I266" s="28"/>
      <c r="J266" s="28"/>
      <c r="K266" s="28"/>
      <c r="L266" s="28"/>
      <c r="M266" s="28"/>
      <c r="N266" s="28"/>
      <c r="O266" s="28"/>
      <c r="P266" s="28"/>
      <c r="Q266" s="28"/>
      <c r="R266" s="28"/>
      <c r="S266" s="28"/>
      <c r="T266" s="28"/>
      <c r="U266" s="28"/>
      <c r="V266" s="28"/>
      <c r="W266" s="28"/>
      <c r="X266" s="28"/>
      <c r="Y266" s="28"/>
      <c r="Z266" s="28"/>
      <c r="AA266" s="28"/>
      <c r="AB266" s="32"/>
      <c r="AC266" s="36"/>
      <c r="AD266" s="36"/>
      <c r="AE266" s="36"/>
      <c r="AF266" s="36"/>
      <c r="AG266" s="36"/>
      <c r="AH266" s="36"/>
      <c r="AI266" s="36"/>
      <c r="AJ266" s="36"/>
      <c r="AK266" s="36"/>
      <c r="AL266" s="36"/>
      <c r="AM266" s="36"/>
      <c r="AN266" s="36"/>
      <c r="AO266" s="36"/>
      <c r="AP266" s="36"/>
      <c r="AQ266" s="36"/>
      <c r="AR266" s="36"/>
      <c r="AS266" s="36"/>
      <c r="AT266" s="36"/>
      <c r="AU266" s="36"/>
      <c r="AV266" s="36"/>
      <c r="AW266" s="36"/>
      <c r="AX266" s="36"/>
      <c r="AY266" s="36"/>
      <c r="AZ266" s="36"/>
      <c r="BA266" s="36"/>
      <c r="BB266" s="36"/>
      <c r="BC266" s="36"/>
      <c r="BD266" s="36"/>
      <c r="BE266" s="36"/>
      <c r="BF266" s="36"/>
      <c r="BG266" s="36"/>
      <c r="BH266" s="36"/>
      <c r="BI266" s="36"/>
    </row>
    <row r="267" spans="1:65" ht="15.75" customHeight="1" thickTop="1" thickBot="1">
      <c r="B267" s="29"/>
      <c r="C267" s="30"/>
      <c r="D267" s="30"/>
      <c r="E267" s="30"/>
      <c r="F267" s="30"/>
      <c r="G267" s="30"/>
      <c r="H267" s="30"/>
      <c r="I267" s="30"/>
      <c r="J267" s="30"/>
      <c r="K267" s="30"/>
      <c r="L267" s="30"/>
      <c r="M267" s="30"/>
      <c r="N267" s="30"/>
      <c r="O267" s="30"/>
      <c r="P267" s="30"/>
      <c r="Q267" s="30"/>
      <c r="R267" s="30"/>
      <c r="S267" s="30"/>
      <c r="T267" s="30"/>
      <c r="U267" s="30"/>
      <c r="V267" s="30"/>
      <c r="W267" s="30"/>
      <c r="X267" s="30"/>
      <c r="Y267" s="30"/>
      <c r="Z267" s="30"/>
      <c r="AA267" s="30"/>
      <c r="AB267" s="33"/>
      <c r="AC267" s="36"/>
      <c r="AD267" s="36"/>
      <c r="AE267" s="36"/>
      <c r="AF267" s="36"/>
      <c r="AG267" s="36"/>
      <c r="AH267" s="36"/>
      <c r="AI267" s="36"/>
      <c r="AJ267" s="36"/>
      <c r="AK267" s="36"/>
      <c r="AL267" s="36"/>
      <c r="AM267" s="36"/>
      <c r="AN267" s="36"/>
      <c r="AO267" s="36"/>
      <c r="AP267" s="36"/>
      <c r="AQ267" s="36"/>
      <c r="AR267" s="36"/>
      <c r="AS267" s="36"/>
      <c r="AT267" s="36"/>
      <c r="AU267" s="36"/>
      <c r="AV267" s="36"/>
      <c r="AW267" s="36"/>
      <c r="AX267" s="36"/>
      <c r="AY267" s="36"/>
      <c r="AZ267" s="36"/>
      <c r="BA267" s="36"/>
      <c r="BB267" s="36"/>
      <c r="BC267" s="36"/>
      <c r="BD267" s="36"/>
      <c r="BE267" s="36"/>
      <c r="BF267" s="36"/>
      <c r="BG267" s="36"/>
      <c r="BH267" s="36"/>
      <c r="BI267" s="36"/>
    </row>
    <row r="268" spans="1:65" ht="16.5" customHeight="1" thickTop="1" thickBot="1">
      <c r="B268" s="146"/>
      <c r="C268" s="146"/>
      <c r="D268" s="146"/>
      <c r="E268" s="146"/>
      <c r="F268" s="146"/>
      <c r="G268" s="146"/>
      <c r="H268" s="146"/>
      <c r="I268" s="146"/>
      <c r="J268" s="146"/>
      <c r="K268" s="146"/>
      <c r="L268" s="146"/>
      <c r="M268" s="146"/>
      <c r="N268" s="146"/>
      <c r="O268" s="146"/>
      <c r="P268" s="146"/>
      <c r="Q268" s="146"/>
      <c r="R268" s="146"/>
      <c r="S268" s="146"/>
      <c r="T268" s="146"/>
      <c r="U268" s="146"/>
      <c r="V268" s="146"/>
      <c r="W268" s="146"/>
      <c r="X268" s="146"/>
      <c r="Y268" s="146"/>
      <c r="Z268" s="146"/>
      <c r="AA268" s="146"/>
      <c r="AB268" s="146"/>
      <c r="AC268" s="146"/>
      <c r="AD268" s="146"/>
      <c r="AE268" s="146"/>
      <c r="AF268" s="146"/>
      <c r="AG268" s="146"/>
      <c r="AH268" s="146"/>
      <c r="AI268" s="146"/>
      <c r="AJ268" s="146"/>
      <c r="AK268" s="146"/>
      <c r="AL268" s="146"/>
      <c r="AM268" s="146"/>
      <c r="AN268" s="146"/>
      <c r="AO268" s="146"/>
      <c r="AP268" s="146"/>
      <c r="AQ268" s="146"/>
      <c r="AR268" s="146"/>
      <c r="AS268" s="146"/>
      <c r="AT268" s="146"/>
      <c r="AU268" s="146"/>
      <c r="AV268" s="146"/>
      <c r="AW268" s="146"/>
      <c r="AX268" s="146"/>
      <c r="AY268" s="146"/>
      <c r="AZ268" s="146"/>
      <c r="BA268" s="146"/>
      <c r="BB268" s="146"/>
      <c r="BC268" s="146"/>
      <c r="BD268" s="146"/>
      <c r="BE268" s="146"/>
      <c r="BF268" s="146"/>
      <c r="BG268" s="146"/>
      <c r="BH268" s="146"/>
      <c r="BI268" s="146"/>
    </row>
    <row r="269" spans="1:65" ht="16.5" customHeight="1" thickTop="1" thickBot="1">
      <c r="B269" s="146"/>
      <c r="C269" s="146"/>
      <c r="D269" s="146"/>
      <c r="E269" s="146"/>
      <c r="F269" s="146"/>
      <c r="G269" s="146"/>
      <c r="H269" s="146"/>
      <c r="I269" s="146"/>
      <c r="J269" s="146"/>
      <c r="K269" s="146"/>
      <c r="L269" s="146"/>
      <c r="M269" s="146"/>
      <c r="N269" s="146"/>
      <c r="O269" s="146"/>
      <c r="P269" s="146"/>
      <c r="Q269" s="146"/>
      <c r="R269" s="146"/>
      <c r="S269" s="146"/>
      <c r="T269" s="146"/>
      <c r="U269" s="146"/>
      <c r="V269" s="146"/>
      <c r="W269" s="146"/>
      <c r="X269" s="146"/>
      <c r="Y269" s="146"/>
      <c r="Z269" s="146"/>
      <c r="AA269" s="146"/>
      <c r="AB269" s="146"/>
      <c r="AC269" s="146"/>
      <c r="AD269" s="146"/>
      <c r="AE269" s="146"/>
      <c r="AF269" s="146"/>
      <c r="AG269" s="146"/>
      <c r="AH269" s="146"/>
      <c r="AI269" s="146"/>
      <c r="AJ269" s="146"/>
      <c r="AK269" s="146"/>
      <c r="AL269" s="146"/>
      <c r="AM269" s="146"/>
      <c r="AN269" s="146"/>
      <c r="AO269" s="146"/>
      <c r="AP269" s="146"/>
      <c r="AQ269" s="146"/>
      <c r="AR269" s="146"/>
      <c r="AS269" s="146"/>
      <c r="AT269" s="146"/>
      <c r="AU269" s="146"/>
      <c r="AV269" s="146"/>
      <c r="AW269" s="146"/>
      <c r="AX269" s="146"/>
      <c r="AY269" s="146"/>
      <c r="AZ269" s="146"/>
      <c r="BA269" s="146"/>
      <c r="BB269" s="146"/>
      <c r="BC269" s="146"/>
      <c r="BD269" s="146"/>
      <c r="BE269" s="146"/>
      <c r="BF269" s="146"/>
      <c r="BG269" s="146"/>
      <c r="BH269" s="146"/>
      <c r="BI269" s="146"/>
    </row>
    <row r="270" spans="1:65" ht="15" customHeight="1" thickTop="1" thickBot="1">
      <c r="B270" s="125" t="s">
        <v>97</v>
      </c>
      <c r="C270" s="125"/>
      <c r="D270" s="125"/>
      <c r="E270" s="125" t="s">
        <v>98</v>
      </c>
      <c r="F270" s="125"/>
      <c r="G270" s="125"/>
      <c r="H270" s="125" t="s">
        <v>99</v>
      </c>
      <c r="I270" s="125"/>
      <c r="J270" s="125"/>
      <c r="K270" s="125" t="s">
        <v>100</v>
      </c>
      <c r="L270" s="125"/>
      <c r="M270" s="125"/>
      <c r="N270" s="125"/>
      <c r="O270" s="125"/>
      <c r="P270" s="125"/>
      <c r="Q270" s="125" t="s">
        <v>101</v>
      </c>
      <c r="R270" s="125"/>
      <c r="S270" s="125"/>
      <c r="T270" s="125"/>
      <c r="U270" s="125"/>
      <c r="V270" s="125"/>
      <c r="W270" s="125"/>
      <c r="X270" s="125"/>
      <c r="Y270" s="125"/>
      <c r="Z270" s="136" t="s">
        <v>102</v>
      </c>
      <c r="AA270" s="137"/>
      <c r="AB270" s="138"/>
      <c r="AC270" s="127" t="s">
        <v>103</v>
      </c>
      <c r="AD270" s="128"/>
      <c r="AE270" s="128"/>
      <c r="AF270" s="128"/>
      <c r="AG270" s="129"/>
      <c r="AH270" s="125" t="s">
        <v>104</v>
      </c>
      <c r="AI270" s="125"/>
      <c r="AJ270" s="125"/>
      <c r="AK270" s="125" t="s">
        <v>169</v>
      </c>
      <c r="AL270" s="125"/>
      <c r="AM270" s="125"/>
      <c r="AN270" s="125" t="s">
        <v>105</v>
      </c>
      <c r="AO270" s="125"/>
      <c r="AP270" s="125"/>
      <c r="AQ270" s="125" t="s">
        <v>106</v>
      </c>
      <c r="AR270" s="125"/>
      <c r="AS270" s="125"/>
      <c r="AT270" s="126" t="s">
        <v>107</v>
      </c>
      <c r="AU270" s="126"/>
      <c r="AV270" s="126"/>
      <c r="AW270" s="125" t="s">
        <v>108</v>
      </c>
      <c r="AX270" s="125"/>
      <c r="AY270" s="125"/>
      <c r="AZ270" s="125" t="s">
        <v>199</v>
      </c>
      <c r="BA270" s="125"/>
      <c r="BB270" s="125"/>
      <c r="BC270" s="125"/>
      <c r="BD270" s="125"/>
      <c r="BE270" s="125"/>
      <c r="BF270" s="126" t="s">
        <v>200</v>
      </c>
      <c r="BG270" s="126"/>
      <c r="BH270" s="126"/>
      <c r="BI270" s="126"/>
    </row>
    <row r="271" spans="1:65" ht="15" customHeight="1" thickTop="1" thickBot="1">
      <c r="B271" s="125"/>
      <c r="C271" s="125"/>
      <c r="D271" s="125"/>
      <c r="E271" s="125"/>
      <c r="F271" s="125"/>
      <c r="G271" s="125"/>
      <c r="H271" s="125"/>
      <c r="I271" s="125"/>
      <c r="J271" s="125"/>
      <c r="K271" s="125"/>
      <c r="L271" s="125"/>
      <c r="M271" s="125"/>
      <c r="N271" s="125"/>
      <c r="O271" s="125"/>
      <c r="P271" s="125"/>
      <c r="Q271" s="125"/>
      <c r="R271" s="125"/>
      <c r="S271" s="125"/>
      <c r="T271" s="125"/>
      <c r="U271" s="125"/>
      <c r="V271" s="125"/>
      <c r="W271" s="125"/>
      <c r="X271" s="125"/>
      <c r="Y271" s="125"/>
      <c r="Z271" s="139"/>
      <c r="AA271" s="140"/>
      <c r="AB271" s="141"/>
      <c r="AC271" s="130"/>
      <c r="AD271" s="131"/>
      <c r="AE271" s="131"/>
      <c r="AF271" s="131"/>
      <c r="AG271" s="132"/>
      <c r="AH271" s="125"/>
      <c r="AI271" s="125"/>
      <c r="AJ271" s="125"/>
      <c r="AK271" s="125"/>
      <c r="AL271" s="125"/>
      <c r="AM271" s="125"/>
      <c r="AN271" s="125"/>
      <c r="AO271" s="125"/>
      <c r="AP271" s="125"/>
      <c r="AQ271" s="125"/>
      <c r="AR271" s="125"/>
      <c r="AS271" s="125"/>
      <c r="AT271" s="126"/>
      <c r="AU271" s="126"/>
      <c r="AV271" s="126"/>
      <c r="AW271" s="125"/>
      <c r="AX271" s="125"/>
      <c r="AY271" s="125"/>
      <c r="AZ271" s="125"/>
      <c r="BA271" s="125"/>
      <c r="BB271" s="125"/>
      <c r="BC271" s="125"/>
      <c r="BD271" s="125"/>
      <c r="BE271" s="125"/>
      <c r="BF271" s="126"/>
      <c r="BG271" s="126"/>
      <c r="BH271" s="126"/>
      <c r="BI271" s="126"/>
    </row>
    <row r="272" spans="1:65" ht="15" customHeight="1" thickTop="1" thickBot="1">
      <c r="B272" s="125"/>
      <c r="C272" s="125"/>
      <c r="D272" s="125"/>
      <c r="E272" s="125"/>
      <c r="F272" s="125"/>
      <c r="G272" s="125"/>
      <c r="H272" s="125"/>
      <c r="I272" s="125"/>
      <c r="J272" s="125"/>
      <c r="K272" s="125"/>
      <c r="L272" s="125"/>
      <c r="M272" s="125"/>
      <c r="N272" s="125"/>
      <c r="O272" s="125"/>
      <c r="P272" s="125"/>
      <c r="Q272" s="125"/>
      <c r="R272" s="125"/>
      <c r="S272" s="125"/>
      <c r="T272" s="125"/>
      <c r="U272" s="125"/>
      <c r="V272" s="125"/>
      <c r="W272" s="125"/>
      <c r="X272" s="125"/>
      <c r="Y272" s="125"/>
      <c r="Z272" s="139"/>
      <c r="AA272" s="140"/>
      <c r="AB272" s="141"/>
      <c r="AC272" s="130"/>
      <c r="AD272" s="131"/>
      <c r="AE272" s="131"/>
      <c r="AF272" s="131"/>
      <c r="AG272" s="132"/>
      <c r="AH272" s="125"/>
      <c r="AI272" s="125"/>
      <c r="AJ272" s="125"/>
      <c r="AK272" s="125"/>
      <c r="AL272" s="125"/>
      <c r="AM272" s="125"/>
      <c r="AN272" s="125"/>
      <c r="AO272" s="125"/>
      <c r="AP272" s="125"/>
      <c r="AQ272" s="125"/>
      <c r="AR272" s="125"/>
      <c r="AS272" s="125"/>
      <c r="AT272" s="126"/>
      <c r="AU272" s="126"/>
      <c r="AV272" s="126"/>
      <c r="AW272" s="125"/>
      <c r="AX272" s="125"/>
      <c r="AY272" s="125"/>
      <c r="AZ272" s="125"/>
      <c r="BA272" s="125"/>
      <c r="BB272" s="125"/>
      <c r="BC272" s="125"/>
      <c r="BD272" s="125"/>
      <c r="BE272" s="125"/>
      <c r="BF272" s="126"/>
      <c r="BG272" s="126"/>
      <c r="BH272" s="126"/>
      <c r="BI272" s="126"/>
    </row>
    <row r="273" spans="2:61" ht="15" customHeight="1" thickTop="1" thickBot="1">
      <c r="B273" s="125"/>
      <c r="C273" s="125"/>
      <c r="D273" s="125"/>
      <c r="E273" s="125"/>
      <c r="F273" s="125"/>
      <c r="G273" s="125"/>
      <c r="H273" s="125"/>
      <c r="I273" s="125"/>
      <c r="J273" s="125"/>
      <c r="K273" s="125"/>
      <c r="L273" s="125"/>
      <c r="M273" s="125"/>
      <c r="N273" s="125"/>
      <c r="O273" s="125"/>
      <c r="P273" s="125"/>
      <c r="Q273" s="125" t="s">
        <v>109</v>
      </c>
      <c r="R273" s="125"/>
      <c r="S273" s="125" t="s">
        <v>110</v>
      </c>
      <c r="T273" s="125"/>
      <c r="U273" s="125"/>
      <c r="V273" s="125"/>
      <c r="W273" s="125" t="s">
        <v>111</v>
      </c>
      <c r="X273" s="125"/>
      <c r="Y273" s="125"/>
      <c r="Z273" s="139"/>
      <c r="AA273" s="140"/>
      <c r="AB273" s="141"/>
      <c r="AC273" s="130"/>
      <c r="AD273" s="131"/>
      <c r="AE273" s="131"/>
      <c r="AF273" s="131"/>
      <c r="AG273" s="132"/>
      <c r="AH273" s="125"/>
      <c r="AI273" s="125"/>
      <c r="AJ273" s="125"/>
      <c r="AK273" s="125"/>
      <c r="AL273" s="125"/>
      <c r="AM273" s="125"/>
      <c r="AN273" s="125"/>
      <c r="AO273" s="125"/>
      <c r="AP273" s="125"/>
      <c r="AQ273" s="125"/>
      <c r="AR273" s="125"/>
      <c r="AS273" s="125"/>
      <c r="AT273" s="126"/>
      <c r="AU273" s="126"/>
      <c r="AV273" s="126"/>
      <c r="AW273" s="125"/>
      <c r="AX273" s="125"/>
      <c r="AY273" s="125"/>
      <c r="AZ273" s="125"/>
      <c r="BA273" s="125"/>
      <c r="BB273" s="125"/>
      <c r="BC273" s="125"/>
      <c r="BD273" s="125"/>
      <c r="BE273" s="125"/>
      <c r="BF273" s="126"/>
      <c r="BG273" s="126"/>
      <c r="BH273" s="126"/>
      <c r="BI273" s="126"/>
    </row>
    <row r="274" spans="2:61" ht="15" customHeight="1" thickTop="1" thickBot="1">
      <c r="B274" s="125"/>
      <c r="C274" s="125"/>
      <c r="D274" s="125"/>
      <c r="E274" s="125"/>
      <c r="F274" s="125"/>
      <c r="G274" s="125"/>
      <c r="H274" s="125"/>
      <c r="I274" s="125"/>
      <c r="J274" s="125"/>
      <c r="K274" s="125"/>
      <c r="L274" s="125"/>
      <c r="M274" s="125"/>
      <c r="N274" s="125"/>
      <c r="O274" s="125"/>
      <c r="P274" s="125"/>
      <c r="Q274" s="125"/>
      <c r="R274" s="125"/>
      <c r="S274" s="125"/>
      <c r="T274" s="125"/>
      <c r="U274" s="125"/>
      <c r="V274" s="125"/>
      <c r="W274" s="125"/>
      <c r="X274" s="125"/>
      <c r="Y274" s="125"/>
      <c r="Z274" s="142"/>
      <c r="AA274" s="143"/>
      <c r="AB274" s="144"/>
      <c r="AC274" s="133"/>
      <c r="AD274" s="134"/>
      <c r="AE274" s="134"/>
      <c r="AF274" s="134"/>
      <c r="AG274" s="135"/>
      <c r="AH274" s="125"/>
      <c r="AI274" s="125"/>
      <c r="AJ274" s="125"/>
      <c r="AK274" s="125"/>
      <c r="AL274" s="125"/>
      <c r="AM274" s="125"/>
      <c r="AN274" s="125"/>
      <c r="AO274" s="125"/>
      <c r="AP274" s="125"/>
      <c r="AQ274" s="125"/>
      <c r="AR274" s="125"/>
      <c r="AS274" s="125"/>
      <c r="AT274" s="126"/>
      <c r="AU274" s="126"/>
      <c r="AV274" s="126"/>
      <c r="AW274" s="125"/>
      <c r="AX274" s="125"/>
      <c r="AY274" s="125"/>
      <c r="AZ274" s="125"/>
      <c r="BA274" s="125"/>
      <c r="BB274" s="125"/>
      <c r="BC274" s="125"/>
      <c r="BD274" s="125"/>
      <c r="BE274" s="125"/>
      <c r="BF274" s="126"/>
      <c r="BG274" s="126"/>
      <c r="BH274" s="126"/>
      <c r="BI274" s="126"/>
    </row>
    <row r="275" spans="2:61" ht="15" customHeight="1" thickTop="1" thickBot="1">
      <c r="B275" s="87" t="s">
        <v>112</v>
      </c>
      <c r="C275" s="88"/>
      <c r="D275" s="89"/>
      <c r="E275" s="87" t="s">
        <v>112</v>
      </c>
      <c r="F275" s="88"/>
      <c r="G275" s="89"/>
      <c r="H275" s="87" t="s">
        <v>112</v>
      </c>
      <c r="I275" s="88"/>
      <c r="J275" s="89"/>
      <c r="K275" s="87" t="s">
        <v>113</v>
      </c>
      <c r="L275" s="88"/>
      <c r="M275" s="89"/>
      <c r="N275" s="87" t="s">
        <v>114</v>
      </c>
      <c r="O275" s="88"/>
      <c r="P275" s="89"/>
      <c r="Q275" s="87" t="s">
        <v>112</v>
      </c>
      <c r="R275" s="89"/>
      <c r="S275" s="87" t="s">
        <v>201</v>
      </c>
      <c r="T275" s="88"/>
      <c r="U275" s="88"/>
      <c r="V275" s="89"/>
      <c r="W275" s="87" t="s">
        <v>112</v>
      </c>
      <c r="X275" s="88"/>
      <c r="Y275" s="89"/>
      <c r="Z275" s="87" t="s">
        <v>112</v>
      </c>
      <c r="AA275" s="88"/>
      <c r="AB275" s="89"/>
      <c r="AC275" s="87" t="s">
        <v>43</v>
      </c>
      <c r="AD275" s="88"/>
      <c r="AE275" s="88"/>
      <c r="AF275" s="88"/>
      <c r="AG275" s="89"/>
      <c r="AH275" s="49">
        <v>5.25</v>
      </c>
      <c r="AI275" s="50"/>
      <c r="AJ275" s="51"/>
      <c r="AK275" s="49">
        <v>15</v>
      </c>
      <c r="AL275" s="50"/>
      <c r="AM275" s="51"/>
      <c r="AN275" s="114"/>
      <c r="AO275" s="78"/>
      <c r="AP275" s="79"/>
      <c r="AQ275" s="115">
        <f>AK275+AN275+AH275</f>
        <v>20.25</v>
      </c>
      <c r="AR275" s="116"/>
      <c r="AS275" s="117"/>
      <c r="AT275" s="124" t="s">
        <v>129</v>
      </c>
      <c r="AU275" s="124"/>
      <c r="AV275" s="124"/>
      <c r="AW275" s="124" t="s">
        <v>129</v>
      </c>
      <c r="AX275" s="124"/>
      <c r="AY275" s="124"/>
      <c r="AZ275" s="124" t="s">
        <v>129</v>
      </c>
      <c r="BA275" s="124"/>
      <c r="BB275" s="124"/>
      <c r="BC275" s="124"/>
      <c r="BD275" s="124"/>
      <c r="BE275" s="124"/>
      <c r="BF275" s="124" t="s">
        <v>129</v>
      </c>
      <c r="BG275" s="124"/>
      <c r="BH275" s="124"/>
      <c r="BI275" s="124"/>
    </row>
    <row r="276" spans="2:61" ht="15" customHeight="1" thickTop="1" thickBot="1">
      <c r="B276" s="90"/>
      <c r="C276" s="91"/>
      <c r="D276" s="92"/>
      <c r="E276" s="90"/>
      <c r="F276" s="91"/>
      <c r="G276" s="92"/>
      <c r="H276" s="90"/>
      <c r="I276" s="91"/>
      <c r="J276" s="92"/>
      <c r="K276" s="90"/>
      <c r="L276" s="91"/>
      <c r="M276" s="92"/>
      <c r="N276" s="90"/>
      <c r="O276" s="91"/>
      <c r="P276" s="92"/>
      <c r="Q276" s="90"/>
      <c r="R276" s="92"/>
      <c r="S276" s="90"/>
      <c r="T276" s="91"/>
      <c r="U276" s="91"/>
      <c r="V276" s="92"/>
      <c r="W276" s="90"/>
      <c r="X276" s="91"/>
      <c r="Y276" s="92"/>
      <c r="Z276" s="90"/>
      <c r="AA276" s="91"/>
      <c r="AB276" s="92"/>
      <c r="AC276" s="90"/>
      <c r="AD276" s="91"/>
      <c r="AE276" s="91"/>
      <c r="AF276" s="91"/>
      <c r="AG276" s="92"/>
      <c r="AH276" s="52"/>
      <c r="AI276" s="53"/>
      <c r="AJ276" s="54"/>
      <c r="AK276" s="52"/>
      <c r="AL276" s="53"/>
      <c r="AM276" s="54"/>
      <c r="AN276" s="80"/>
      <c r="AO276" s="81"/>
      <c r="AP276" s="82"/>
      <c r="AQ276" s="118"/>
      <c r="AR276" s="119"/>
      <c r="AS276" s="120"/>
      <c r="AT276" s="124"/>
      <c r="AU276" s="124"/>
      <c r="AV276" s="124"/>
      <c r="AW276" s="124"/>
      <c r="AX276" s="124"/>
      <c r="AY276" s="124"/>
      <c r="AZ276" s="124"/>
      <c r="BA276" s="124"/>
      <c r="BB276" s="124"/>
      <c r="BC276" s="124"/>
      <c r="BD276" s="124"/>
      <c r="BE276" s="124"/>
      <c r="BF276" s="124"/>
      <c r="BG276" s="124"/>
      <c r="BH276" s="124"/>
      <c r="BI276" s="124"/>
    </row>
    <row r="277" spans="2:61" ht="15" customHeight="1" thickTop="1" thickBot="1">
      <c r="B277" s="90"/>
      <c r="C277" s="91"/>
      <c r="D277" s="92"/>
      <c r="E277" s="90"/>
      <c r="F277" s="91"/>
      <c r="G277" s="92"/>
      <c r="H277" s="90"/>
      <c r="I277" s="91"/>
      <c r="J277" s="92"/>
      <c r="K277" s="90"/>
      <c r="L277" s="91"/>
      <c r="M277" s="92"/>
      <c r="N277" s="90"/>
      <c r="O277" s="91"/>
      <c r="P277" s="92"/>
      <c r="Q277" s="90"/>
      <c r="R277" s="92"/>
      <c r="S277" s="90"/>
      <c r="T277" s="91"/>
      <c r="U277" s="91"/>
      <c r="V277" s="92"/>
      <c r="W277" s="90"/>
      <c r="X277" s="91"/>
      <c r="Y277" s="92"/>
      <c r="Z277" s="90"/>
      <c r="AA277" s="91"/>
      <c r="AB277" s="92"/>
      <c r="AC277" s="90"/>
      <c r="AD277" s="91"/>
      <c r="AE277" s="91"/>
      <c r="AF277" s="91"/>
      <c r="AG277" s="92"/>
      <c r="AH277" s="52"/>
      <c r="AI277" s="53"/>
      <c r="AJ277" s="54"/>
      <c r="AK277" s="52"/>
      <c r="AL277" s="53"/>
      <c r="AM277" s="54"/>
      <c r="AN277" s="80"/>
      <c r="AO277" s="81"/>
      <c r="AP277" s="82"/>
      <c r="AQ277" s="118"/>
      <c r="AR277" s="119"/>
      <c r="AS277" s="120"/>
      <c r="AT277" s="124"/>
      <c r="AU277" s="124"/>
      <c r="AV277" s="124"/>
      <c r="AW277" s="124"/>
      <c r="AX277" s="124"/>
      <c r="AY277" s="124"/>
      <c r="AZ277" s="124"/>
      <c r="BA277" s="124"/>
      <c r="BB277" s="124"/>
      <c r="BC277" s="124"/>
      <c r="BD277" s="124"/>
      <c r="BE277" s="124"/>
      <c r="BF277" s="124"/>
      <c r="BG277" s="124"/>
      <c r="BH277" s="124"/>
      <c r="BI277" s="124"/>
    </row>
    <row r="278" spans="2:61" ht="15" customHeight="1" thickTop="1" thickBot="1">
      <c r="B278" s="93"/>
      <c r="C278" s="94"/>
      <c r="D278" s="95"/>
      <c r="E278" s="93"/>
      <c r="F278" s="94"/>
      <c r="G278" s="95"/>
      <c r="H278" s="93"/>
      <c r="I278" s="94"/>
      <c r="J278" s="95"/>
      <c r="K278" s="93"/>
      <c r="L278" s="94"/>
      <c r="M278" s="95"/>
      <c r="N278" s="93"/>
      <c r="O278" s="94"/>
      <c r="P278" s="95"/>
      <c r="Q278" s="93"/>
      <c r="R278" s="95"/>
      <c r="S278" s="93"/>
      <c r="T278" s="94"/>
      <c r="U278" s="94"/>
      <c r="V278" s="95"/>
      <c r="W278" s="93"/>
      <c r="X278" s="94"/>
      <c r="Y278" s="95"/>
      <c r="Z278" s="93"/>
      <c r="AA278" s="94"/>
      <c r="AB278" s="95"/>
      <c r="AC278" s="93"/>
      <c r="AD278" s="94"/>
      <c r="AE278" s="94"/>
      <c r="AF278" s="94"/>
      <c r="AG278" s="95"/>
      <c r="AH278" s="55"/>
      <c r="AI278" s="56"/>
      <c r="AJ278" s="57"/>
      <c r="AK278" s="55"/>
      <c r="AL278" s="56"/>
      <c r="AM278" s="57"/>
      <c r="AN278" s="83"/>
      <c r="AO278" s="84"/>
      <c r="AP278" s="85"/>
      <c r="AQ278" s="121"/>
      <c r="AR278" s="122"/>
      <c r="AS278" s="123"/>
      <c r="AT278" s="124"/>
      <c r="AU278" s="124"/>
      <c r="AV278" s="124"/>
      <c r="AW278" s="124"/>
      <c r="AX278" s="124"/>
      <c r="AY278" s="124"/>
      <c r="AZ278" s="124"/>
      <c r="BA278" s="124"/>
      <c r="BB278" s="124"/>
      <c r="BC278" s="124"/>
      <c r="BD278" s="124"/>
      <c r="BE278" s="124"/>
      <c r="BF278" s="124"/>
      <c r="BG278" s="124"/>
      <c r="BH278" s="124"/>
      <c r="BI278" s="124"/>
    </row>
    <row r="279" spans="2:61" ht="15" customHeight="1" thickTop="1" thickBot="1">
      <c r="B279" s="105">
        <v>32</v>
      </c>
      <c r="C279" s="106"/>
      <c r="D279" s="107"/>
      <c r="E279" s="105">
        <v>39</v>
      </c>
      <c r="F279" s="106"/>
      <c r="G279" s="107"/>
      <c r="H279" s="105">
        <f>61-32</f>
        <v>29</v>
      </c>
      <c r="I279" s="106"/>
      <c r="J279" s="107"/>
      <c r="K279" s="49">
        <v>0.5</v>
      </c>
      <c r="L279" s="50"/>
      <c r="M279" s="51"/>
      <c r="N279" s="49">
        <v>4</v>
      </c>
      <c r="O279" s="50"/>
      <c r="P279" s="51"/>
      <c r="Q279" s="114">
        <v>105</v>
      </c>
      <c r="R279" s="79"/>
      <c r="S279" s="77">
        <f>Q279</f>
        <v>105</v>
      </c>
      <c r="T279" s="78"/>
      <c r="U279" s="78"/>
      <c r="V279" s="79"/>
      <c r="W279" s="86">
        <f>Q279+'22.02'!W279</f>
        <v>235</v>
      </c>
      <c r="X279" s="50"/>
      <c r="Y279" s="51"/>
      <c r="Z279" s="49">
        <f>B279+H279</f>
        <v>61</v>
      </c>
      <c r="AA279" s="50"/>
      <c r="AB279" s="51"/>
      <c r="AC279" s="87" t="s">
        <v>202</v>
      </c>
      <c r="AD279" s="88"/>
      <c r="AE279" s="88"/>
      <c r="AF279" s="88"/>
      <c r="AG279" s="89"/>
      <c r="AH279" s="96">
        <f>AH275+'22.02'!AH279</f>
        <v>187.1</v>
      </c>
      <c r="AI279" s="97"/>
      <c r="AJ279" s="98"/>
      <c r="AK279" s="96">
        <f>AK275+'22.02'!AK279</f>
        <v>66.5</v>
      </c>
      <c r="AL279" s="97"/>
      <c r="AM279" s="98"/>
      <c r="AN279" s="58">
        <f>'22.02'!AN279+AN275</f>
        <v>0</v>
      </c>
      <c r="AO279" s="59"/>
      <c r="AP279" s="60"/>
      <c r="AQ279" s="67">
        <f>AH279+AK279+AN279</f>
        <v>253.6</v>
      </c>
      <c r="AR279" s="68"/>
      <c r="AS279" s="69"/>
      <c r="AT279" s="76"/>
      <c r="AU279" s="76"/>
      <c r="AV279" s="76"/>
      <c r="AW279" s="76"/>
      <c r="AX279" s="76"/>
      <c r="AY279" s="76"/>
      <c r="AZ279" s="76"/>
      <c r="BA279" s="76"/>
      <c r="BB279" s="76"/>
      <c r="BC279" s="76"/>
      <c r="BD279" s="76"/>
      <c r="BE279" s="76"/>
      <c r="BF279" s="76"/>
      <c r="BG279" s="76"/>
      <c r="BH279" s="76"/>
      <c r="BI279" s="76"/>
    </row>
    <row r="280" spans="2:61" ht="15" customHeight="1" thickTop="1" thickBot="1">
      <c r="B280" s="108"/>
      <c r="C280" s="109"/>
      <c r="D280" s="110"/>
      <c r="E280" s="108"/>
      <c r="F280" s="109"/>
      <c r="G280" s="110"/>
      <c r="H280" s="108"/>
      <c r="I280" s="109"/>
      <c r="J280" s="110"/>
      <c r="K280" s="52"/>
      <c r="L280" s="53"/>
      <c r="M280" s="54"/>
      <c r="N280" s="52"/>
      <c r="O280" s="53"/>
      <c r="P280" s="54"/>
      <c r="Q280" s="80"/>
      <c r="R280" s="82"/>
      <c r="S280" s="80"/>
      <c r="T280" s="81"/>
      <c r="U280" s="81"/>
      <c r="V280" s="82"/>
      <c r="W280" s="52"/>
      <c r="X280" s="53"/>
      <c r="Y280" s="54"/>
      <c r="Z280" s="52"/>
      <c r="AA280" s="53"/>
      <c r="AB280" s="54"/>
      <c r="AC280" s="90"/>
      <c r="AD280" s="91"/>
      <c r="AE280" s="91"/>
      <c r="AF280" s="91"/>
      <c r="AG280" s="92"/>
      <c r="AH280" s="99"/>
      <c r="AI280" s="100"/>
      <c r="AJ280" s="101"/>
      <c r="AK280" s="99"/>
      <c r="AL280" s="100"/>
      <c r="AM280" s="101"/>
      <c r="AN280" s="61"/>
      <c r="AO280" s="62"/>
      <c r="AP280" s="63"/>
      <c r="AQ280" s="70"/>
      <c r="AR280" s="71"/>
      <c r="AS280" s="72"/>
      <c r="AT280" s="76"/>
      <c r="AU280" s="76"/>
      <c r="AV280" s="76"/>
      <c r="AW280" s="76"/>
      <c r="AX280" s="76"/>
      <c r="AY280" s="76"/>
      <c r="AZ280" s="76"/>
      <c r="BA280" s="76"/>
      <c r="BB280" s="76"/>
      <c r="BC280" s="76"/>
      <c r="BD280" s="76"/>
      <c r="BE280" s="76"/>
      <c r="BF280" s="76"/>
      <c r="BG280" s="76"/>
      <c r="BH280" s="76"/>
      <c r="BI280" s="76"/>
    </row>
    <row r="281" spans="2:61" ht="15" customHeight="1" thickTop="1" thickBot="1">
      <c r="B281" s="108"/>
      <c r="C281" s="109"/>
      <c r="D281" s="110"/>
      <c r="E281" s="108"/>
      <c r="F281" s="109"/>
      <c r="G281" s="110"/>
      <c r="H281" s="108"/>
      <c r="I281" s="109"/>
      <c r="J281" s="110"/>
      <c r="K281" s="52"/>
      <c r="L281" s="53"/>
      <c r="M281" s="54"/>
      <c r="N281" s="52"/>
      <c r="O281" s="53"/>
      <c r="P281" s="54"/>
      <c r="Q281" s="80"/>
      <c r="R281" s="82"/>
      <c r="S281" s="80"/>
      <c r="T281" s="81"/>
      <c r="U281" s="81"/>
      <c r="V281" s="82"/>
      <c r="W281" s="52"/>
      <c r="X281" s="53"/>
      <c r="Y281" s="54"/>
      <c r="Z281" s="52"/>
      <c r="AA281" s="53"/>
      <c r="AB281" s="54"/>
      <c r="AC281" s="90"/>
      <c r="AD281" s="91"/>
      <c r="AE281" s="91"/>
      <c r="AF281" s="91"/>
      <c r="AG281" s="92"/>
      <c r="AH281" s="99"/>
      <c r="AI281" s="100"/>
      <c r="AJ281" s="101"/>
      <c r="AK281" s="99"/>
      <c r="AL281" s="100"/>
      <c r="AM281" s="101"/>
      <c r="AN281" s="61"/>
      <c r="AO281" s="62"/>
      <c r="AP281" s="63"/>
      <c r="AQ281" s="70"/>
      <c r="AR281" s="71"/>
      <c r="AS281" s="72"/>
      <c r="AT281" s="76"/>
      <c r="AU281" s="76"/>
      <c r="AV281" s="76"/>
      <c r="AW281" s="76"/>
      <c r="AX281" s="76"/>
      <c r="AY281" s="76"/>
      <c r="AZ281" s="76"/>
      <c r="BA281" s="76"/>
      <c r="BB281" s="76"/>
      <c r="BC281" s="76"/>
      <c r="BD281" s="76"/>
      <c r="BE281" s="76"/>
      <c r="BF281" s="76"/>
      <c r="BG281" s="76"/>
      <c r="BH281" s="76"/>
      <c r="BI281" s="76"/>
    </row>
    <row r="282" spans="2:61" ht="15" customHeight="1" thickTop="1" thickBot="1">
      <c r="B282" s="111"/>
      <c r="C282" s="112"/>
      <c r="D282" s="113"/>
      <c r="E282" s="111"/>
      <c r="F282" s="112"/>
      <c r="G282" s="113"/>
      <c r="H282" s="111"/>
      <c r="I282" s="112"/>
      <c r="J282" s="113"/>
      <c r="K282" s="55"/>
      <c r="L282" s="56"/>
      <c r="M282" s="57"/>
      <c r="N282" s="55"/>
      <c r="O282" s="56"/>
      <c r="P282" s="57"/>
      <c r="Q282" s="83"/>
      <c r="R282" s="85"/>
      <c r="S282" s="83"/>
      <c r="T282" s="84"/>
      <c r="U282" s="84"/>
      <c r="V282" s="85"/>
      <c r="W282" s="55"/>
      <c r="X282" s="56"/>
      <c r="Y282" s="57"/>
      <c r="Z282" s="55"/>
      <c r="AA282" s="56"/>
      <c r="AB282" s="57"/>
      <c r="AC282" s="93"/>
      <c r="AD282" s="94"/>
      <c r="AE282" s="94"/>
      <c r="AF282" s="94"/>
      <c r="AG282" s="95"/>
      <c r="AH282" s="102"/>
      <c r="AI282" s="103"/>
      <c r="AJ282" s="104"/>
      <c r="AK282" s="102"/>
      <c r="AL282" s="103"/>
      <c r="AM282" s="104"/>
      <c r="AN282" s="64"/>
      <c r="AO282" s="65"/>
      <c r="AP282" s="66"/>
      <c r="AQ282" s="73"/>
      <c r="AR282" s="74"/>
      <c r="AS282" s="75"/>
      <c r="AT282" s="76"/>
      <c r="AU282" s="76"/>
      <c r="AV282" s="76"/>
      <c r="AW282" s="76"/>
      <c r="AX282" s="76"/>
      <c r="AY282" s="76"/>
      <c r="AZ282" s="76"/>
      <c r="BA282" s="76"/>
      <c r="BB282" s="76"/>
      <c r="BC282" s="76"/>
      <c r="BD282" s="76"/>
      <c r="BE282" s="76"/>
      <c r="BF282" s="76"/>
      <c r="BG282" s="76"/>
      <c r="BH282" s="76"/>
      <c r="BI282" s="76"/>
    </row>
    <row r="283" spans="2:61" ht="15.75" customHeight="1" thickTop="1">
      <c r="B283" s="34"/>
      <c r="C283" s="34"/>
      <c r="D283" s="34"/>
      <c r="E283" s="34"/>
      <c r="F283" s="34"/>
      <c r="G283" s="34"/>
      <c r="H283" s="34"/>
      <c r="I283" s="34"/>
      <c r="J283" s="34"/>
      <c r="K283" s="34"/>
      <c r="L283" s="34"/>
      <c r="M283" s="34"/>
      <c r="N283" s="34"/>
      <c r="O283" s="34"/>
      <c r="P283" s="34"/>
      <c r="Q283" s="34"/>
      <c r="R283" s="34"/>
      <c r="S283" s="34"/>
      <c r="T283" s="34"/>
      <c r="U283" s="34"/>
      <c r="V283" s="34"/>
      <c r="W283" s="34"/>
      <c r="X283" s="34"/>
      <c r="Y283" s="34"/>
      <c r="Z283" s="34"/>
      <c r="AA283" s="34"/>
      <c r="AB283" s="34"/>
      <c r="AC283" s="34"/>
      <c r="AD283" s="34"/>
      <c r="AE283" s="34"/>
      <c r="AF283" s="34"/>
      <c r="AG283" s="34"/>
      <c r="AH283" s="34"/>
      <c r="AI283" s="34"/>
      <c r="AJ283" s="34"/>
      <c r="AK283" s="34"/>
      <c r="AL283" s="34"/>
      <c r="AM283" s="34"/>
      <c r="AN283" s="34"/>
      <c r="AO283" s="34"/>
      <c r="AP283" s="34"/>
      <c r="AQ283" s="34"/>
      <c r="AR283" s="34"/>
      <c r="AS283" s="34"/>
      <c r="AT283" s="34"/>
      <c r="AU283" s="34"/>
      <c r="AV283" s="34"/>
      <c r="AW283" s="34"/>
      <c r="AX283" s="34"/>
      <c r="AY283" s="34"/>
      <c r="AZ283" s="34"/>
      <c r="BA283" s="34"/>
      <c r="BB283" s="34"/>
      <c r="BC283" s="34"/>
      <c r="BD283" s="34"/>
      <c r="BE283" s="34"/>
      <c r="BF283" s="34"/>
      <c r="BG283" s="34"/>
      <c r="BH283" s="34"/>
      <c r="BI283" s="34"/>
    </row>
    <row r="284" spans="2:61" ht="15.75" customHeight="1" thickBot="1">
      <c r="B284" s="35"/>
      <c r="C284" s="35"/>
      <c r="D284" s="35"/>
      <c r="E284" s="35"/>
      <c r="F284" s="35"/>
      <c r="G284" s="35"/>
      <c r="H284" s="35"/>
      <c r="I284" s="35"/>
      <c r="J284" s="35"/>
      <c r="K284" s="35"/>
      <c r="L284" s="35"/>
      <c r="M284" s="35"/>
      <c r="N284" s="35"/>
      <c r="O284" s="35"/>
      <c r="P284" s="35"/>
      <c r="Q284" s="35"/>
      <c r="R284" s="35"/>
      <c r="S284" s="35"/>
      <c r="T284" s="35"/>
      <c r="U284" s="35"/>
      <c r="V284" s="35"/>
      <c r="W284" s="35"/>
      <c r="X284" s="35"/>
      <c r="Y284" s="35"/>
      <c r="Z284" s="35"/>
      <c r="AA284" s="35"/>
      <c r="AB284" s="35"/>
      <c r="AC284" s="35"/>
      <c r="AD284" s="35"/>
      <c r="AE284" s="35"/>
      <c r="AF284" s="35"/>
      <c r="AG284" s="35"/>
      <c r="AH284" s="35"/>
      <c r="AI284" s="35"/>
      <c r="AJ284" s="35"/>
      <c r="AK284" s="35"/>
      <c r="AL284" s="35"/>
      <c r="AM284" s="35"/>
      <c r="AN284" s="35"/>
      <c r="AO284" s="35"/>
      <c r="AP284" s="35"/>
      <c r="AQ284" s="35"/>
      <c r="AR284" s="35"/>
      <c r="AS284" s="35"/>
      <c r="AT284" s="35"/>
      <c r="AU284" s="35"/>
      <c r="AV284" s="35"/>
      <c r="AW284" s="35"/>
      <c r="AX284" s="35"/>
      <c r="AY284" s="35"/>
      <c r="AZ284" s="35"/>
      <c r="BA284" s="35"/>
      <c r="BB284" s="35"/>
      <c r="BC284" s="35"/>
      <c r="BD284" s="35"/>
      <c r="BE284" s="35"/>
      <c r="BF284" s="35"/>
      <c r="BG284" s="35"/>
      <c r="BH284" s="35"/>
      <c r="BI284" s="35"/>
    </row>
    <row r="285" spans="2:61" ht="15.75" customHeight="1" thickTop="1" thickBot="1">
      <c r="B285" s="36" t="s">
        <v>115</v>
      </c>
      <c r="C285" s="36"/>
      <c r="D285" s="36"/>
      <c r="E285" s="36"/>
      <c r="F285" s="36"/>
      <c r="G285" s="37" t="s">
        <v>116</v>
      </c>
      <c r="H285" s="38"/>
      <c r="I285" s="38"/>
      <c r="J285" s="38"/>
      <c r="K285" s="38"/>
      <c r="L285" s="38"/>
      <c r="M285" s="38"/>
      <c r="N285" s="38"/>
      <c r="O285" s="38"/>
      <c r="P285" s="38"/>
      <c r="Q285" s="38"/>
      <c r="R285" s="38"/>
      <c r="S285" s="38"/>
      <c r="T285" s="38"/>
      <c r="U285" s="38"/>
      <c r="V285" s="38"/>
      <c r="W285" s="38"/>
      <c r="X285" s="38"/>
      <c r="Y285" s="38"/>
      <c r="Z285" s="38"/>
      <c r="AA285" s="38"/>
      <c r="AB285" s="38"/>
      <c r="AC285" s="38"/>
      <c r="AD285" s="38"/>
      <c r="AE285" s="38"/>
      <c r="AF285" s="38"/>
      <c r="AG285" s="38"/>
      <c r="AH285" s="38"/>
      <c r="AI285" s="38"/>
      <c r="AJ285" s="38"/>
      <c r="AK285" s="38"/>
      <c r="AL285" s="38"/>
      <c r="AM285" s="38"/>
      <c r="AN285" s="38"/>
      <c r="AO285" s="38"/>
      <c r="AP285" s="38"/>
      <c r="AQ285" s="38"/>
      <c r="AR285" s="38"/>
      <c r="AS285" s="38"/>
      <c r="AT285" s="38"/>
      <c r="AU285" s="38"/>
      <c r="AV285" s="38"/>
      <c r="AW285" s="38"/>
      <c r="AX285" s="38"/>
      <c r="AY285" s="38"/>
      <c r="AZ285" s="38"/>
      <c r="BA285" s="38"/>
      <c r="BB285" s="38"/>
      <c r="BC285" s="38"/>
      <c r="BD285" s="38"/>
      <c r="BE285" s="38"/>
      <c r="BF285" s="38"/>
      <c r="BG285" s="38"/>
      <c r="BH285" s="38"/>
      <c r="BI285" s="39"/>
    </row>
    <row r="286" spans="2:61" ht="15" customHeight="1" thickTop="1" thickBot="1">
      <c r="B286" s="36"/>
      <c r="C286" s="36"/>
      <c r="D286" s="36"/>
      <c r="E286" s="36"/>
      <c r="F286" s="36"/>
      <c r="G286" s="40"/>
      <c r="H286" s="41"/>
      <c r="I286" s="41"/>
      <c r="J286" s="41"/>
      <c r="K286" s="41"/>
      <c r="L286" s="41"/>
      <c r="M286" s="41"/>
      <c r="N286" s="41"/>
      <c r="O286" s="41"/>
      <c r="P286" s="41"/>
      <c r="Q286" s="41"/>
      <c r="R286" s="41"/>
      <c r="S286" s="41"/>
      <c r="T286" s="41"/>
      <c r="U286" s="41"/>
      <c r="V286" s="41"/>
      <c r="W286" s="41"/>
      <c r="X286" s="41"/>
      <c r="Y286" s="41"/>
      <c r="Z286" s="41"/>
      <c r="AA286" s="41"/>
      <c r="AB286" s="41"/>
      <c r="AC286" s="41"/>
      <c r="AD286" s="41"/>
      <c r="AE286" s="41"/>
      <c r="AF286" s="41"/>
      <c r="AG286" s="41"/>
      <c r="AH286" s="41"/>
      <c r="AI286" s="41"/>
      <c r="AJ286" s="41"/>
      <c r="AK286" s="41"/>
      <c r="AL286" s="41"/>
      <c r="AM286" s="41"/>
      <c r="AN286" s="41"/>
      <c r="AO286" s="41"/>
      <c r="AP286" s="41"/>
      <c r="AQ286" s="41"/>
      <c r="AR286" s="41"/>
      <c r="AS286" s="41"/>
      <c r="AT286" s="41"/>
      <c r="AU286" s="41"/>
      <c r="AV286" s="41"/>
      <c r="AW286" s="41"/>
      <c r="AX286" s="41"/>
      <c r="AY286" s="41"/>
      <c r="AZ286" s="41"/>
      <c r="BA286" s="41"/>
      <c r="BB286" s="41"/>
      <c r="BC286" s="41"/>
      <c r="BD286" s="41"/>
      <c r="BE286" s="41"/>
      <c r="BF286" s="41"/>
      <c r="BG286" s="41"/>
      <c r="BH286" s="41"/>
      <c r="BI286" s="42"/>
    </row>
    <row r="287" spans="2:61" ht="15" customHeight="1" thickTop="1" thickBot="1">
      <c r="B287" s="36"/>
      <c r="C287" s="36"/>
      <c r="D287" s="36"/>
      <c r="E287" s="36"/>
      <c r="F287" s="36"/>
      <c r="G287" s="40"/>
      <c r="H287" s="41"/>
      <c r="I287" s="41"/>
      <c r="J287" s="41"/>
      <c r="K287" s="41"/>
      <c r="L287" s="41"/>
      <c r="M287" s="41"/>
      <c r="N287" s="41"/>
      <c r="O287" s="41"/>
      <c r="P287" s="41"/>
      <c r="Q287" s="41"/>
      <c r="R287" s="41"/>
      <c r="S287" s="41"/>
      <c r="T287" s="41"/>
      <c r="U287" s="41"/>
      <c r="V287" s="41"/>
      <c r="W287" s="41"/>
      <c r="X287" s="41"/>
      <c r="Y287" s="41"/>
      <c r="Z287" s="41"/>
      <c r="AA287" s="41"/>
      <c r="AB287" s="41"/>
      <c r="AC287" s="41"/>
      <c r="AD287" s="41"/>
      <c r="AE287" s="41"/>
      <c r="AF287" s="41"/>
      <c r="AG287" s="41"/>
      <c r="AH287" s="41"/>
      <c r="AI287" s="41"/>
      <c r="AJ287" s="41"/>
      <c r="AK287" s="41"/>
      <c r="AL287" s="41"/>
      <c r="AM287" s="41"/>
      <c r="AN287" s="41"/>
      <c r="AO287" s="41"/>
      <c r="AP287" s="41"/>
      <c r="AQ287" s="41"/>
      <c r="AR287" s="41"/>
      <c r="AS287" s="41"/>
      <c r="AT287" s="41"/>
      <c r="AU287" s="41"/>
      <c r="AV287" s="41"/>
      <c r="AW287" s="41"/>
      <c r="AX287" s="41"/>
      <c r="AY287" s="41"/>
      <c r="AZ287" s="41"/>
      <c r="BA287" s="41"/>
      <c r="BB287" s="41"/>
      <c r="BC287" s="41"/>
      <c r="BD287" s="41"/>
      <c r="BE287" s="41"/>
      <c r="BF287" s="41"/>
      <c r="BG287" s="41"/>
      <c r="BH287" s="41"/>
      <c r="BI287" s="42"/>
    </row>
    <row r="288" spans="2:61" ht="15.75" customHeight="1" thickTop="1" thickBot="1">
      <c r="B288" s="36"/>
      <c r="C288" s="36"/>
      <c r="D288" s="36"/>
      <c r="E288" s="36"/>
      <c r="F288" s="36"/>
      <c r="G288" s="43"/>
      <c r="H288" s="44"/>
      <c r="I288" s="44"/>
      <c r="J288" s="44"/>
      <c r="K288" s="44"/>
      <c r="L288" s="44"/>
      <c r="M288" s="44"/>
      <c r="N288" s="44"/>
      <c r="O288" s="44"/>
      <c r="P288" s="44"/>
      <c r="Q288" s="44"/>
      <c r="R288" s="44"/>
      <c r="S288" s="44"/>
      <c r="T288" s="44"/>
      <c r="U288" s="44"/>
      <c r="V288" s="44"/>
      <c r="W288" s="44"/>
      <c r="X288" s="44"/>
      <c r="Y288" s="44"/>
      <c r="Z288" s="44"/>
      <c r="AA288" s="44"/>
      <c r="AB288" s="44"/>
      <c r="AC288" s="44"/>
      <c r="AD288" s="44"/>
      <c r="AE288" s="44"/>
      <c r="AF288" s="44"/>
      <c r="AG288" s="44"/>
      <c r="AH288" s="44"/>
      <c r="AI288" s="44"/>
      <c r="AJ288" s="44"/>
      <c r="AK288" s="44"/>
      <c r="AL288" s="44"/>
      <c r="AM288" s="44"/>
      <c r="AN288" s="44"/>
      <c r="AO288" s="44"/>
      <c r="AP288" s="44"/>
      <c r="AQ288" s="44"/>
      <c r="AR288" s="44"/>
      <c r="AS288" s="44"/>
      <c r="AT288" s="44"/>
      <c r="AU288" s="44"/>
      <c r="AV288" s="44"/>
      <c r="AW288" s="44"/>
      <c r="AX288" s="44"/>
      <c r="AY288" s="44"/>
      <c r="AZ288" s="44"/>
      <c r="BA288" s="44"/>
      <c r="BB288" s="44"/>
      <c r="BC288" s="44"/>
      <c r="BD288" s="44"/>
      <c r="BE288" s="44"/>
      <c r="BF288" s="44"/>
      <c r="BG288" s="44"/>
      <c r="BH288" s="44"/>
      <c r="BI288" s="45"/>
    </row>
    <row r="289" spans="2:61" ht="84.75" customHeight="1" thickTop="1" thickBot="1">
      <c r="B289" s="36" t="s">
        <v>117</v>
      </c>
      <c r="C289" s="36"/>
      <c r="D289" s="36"/>
      <c r="E289" s="36"/>
      <c r="F289" s="36"/>
      <c r="G289" s="46" t="s">
        <v>492</v>
      </c>
      <c r="H289" s="46"/>
      <c r="I289" s="46"/>
      <c r="J289" s="46"/>
      <c r="K289" s="46"/>
      <c r="L289" s="46"/>
      <c r="M289" s="46"/>
      <c r="N289" s="46"/>
      <c r="O289" s="46"/>
      <c r="P289" s="46"/>
      <c r="Q289" s="46"/>
      <c r="R289" s="46"/>
      <c r="S289" s="46"/>
      <c r="T289" s="46"/>
      <c r="U289" s="46"/>
      <c r="V289" s="46"/>
      <c r="W289" s="46"/>
      <c r="X289" s="46"/>
      <c r="Y289" s="46"/>
      <c r="Z289" s="46"/>
      <c r="AA289" s="46"/>
      <c r="AB289" s="46"/>
      <c r="AC289" s="46"/>
      <c r="AD289" s="46"/>
      <c r="AE289" s="46"/>
      <c r="AF289" s="46"/>
      <c r="AG289" s="46"/>
      <c r="AH289" s="49" t="s">
        <v>493</v>
      </c>
      <c r="AI289" s="50"/>
      <c r="AJ289" s="50"/>
      <c r="AK289" s="50"/>
      <c r="AL289" s="50"/>
      <c r="AM289" s="50"/>
      <c r="AN289" s="50"/>
      <c r="AO289" s="50"/>
      <c r="AP289" s="50"/>
      <c r="AQ289" s="50"/>
      <c r="AR289" s="50"/>
      <c r="AS289" s="50"/>
      <c r="AT289" s="50"/>
      <c r="AU289" s="50"/>
      <c r="AV289" s="50"/>
      <c r="AW289" s="50"/>
      <c r="AX289" s="50"/>
      <c r="AY289" s="50"/>
      <c r="AZ289" s="50"/>
      <c r="BA289" s="50"/>
      <c r="BB289" s="50"/>
      <c r="BC289" s="50"/>
      <c r="BD289" s="50"/>
      <c r="BE289" s="50"/>
      <c r="BF289" s="50"/>
      <c r="BG289" s="50"/>
      <c r="BH289" s="50"/>
      <c r="BI289" s="51"/>
    </row>
    <row r="290" spans="2:61" ht="45" customHeight="1" thickTop="1" thickBot="1">
      <c r="B290" s="36"/>
      <c r="C290" s="36"/>
      <c r="D290" s="36"/>
      <c r="E290" s="36"/>
      <c r="F290" s="36"/>
      <c r="G290" s="47"/>
      <c r="H290" s="47"/>
      <c r="I290" s="47"/>
      <c r="J290" s="47"/>
      <c r="K290" s="47"/>
      <c r="L290" s="47"/>
      <c r="M290" s="47"/>
      <c r="N290" s="47"/>
      <c r="O290" s="47"/>
      <c r="P290" s="47"/>
      <c r="Q290" s="47"/>
      <c r="R290" s="47"/>
      <c r="S290" s="47"/>
      <c r="T290" s="47"/>
      <c r="U290" s="47"/>
      <c r="V290" s="47"/>
      <c r="W290" s="47"/>
      <c r="X290" s="47"/>
      <c r="Y290" s="47"/>
      <c r="Z290" s="47"/>
      <c r="AA290" s="47"/>
      <c r="AB290" s="47"/>
      <c r="AC290" s="47"/>
      <c r="AD290" s="47"/>
      <c r="AE290" s="47"/>
      <c r="AF290" s="47"/>
      <c r="AG290" s="47"/>
      <c r="AH290" s="52"/>
      <c r="AI290" s="53"/>
      <c r="AJ290" s="53"/>
      <c r="AK290" s="53"/>
      <c r="AL290" s="53"/>
      <c r="AM290" s="53"/>
      <c r="AN290" s="53"/>
      <c r="AO290" s="53"/>
      <c r="AP290" s="53"/>
      <c r="AQ290" s="53"/>
      <c r="AR290" s="53"/>
      <c r="AS290" s="53"/>
      <c r="AT290" s="53"/>
      <c r="AU290" s="53"/>
      <c r="AV290" s="53"/>
      <c r="AW290" s="53"/>
      <c r="AX290" s="53"/>
      <c r="AY290" s="53"/>
      <c r="AZ290" s="53"/>
      <c r="BA290" s="53"/>
      <c r="BB290" s="53"/>
      <c r="BC290" s="53"/>
      <c r="BD290" s="53"/>
      <c r="BE290" s="53"/>
      <c r="BF290" s="53"/>
      <c r="BG290" s="53"/>
      <c r="BH290" s="53"/>
      <c r="BI290" s="54"/>
    </row>
    <row r="291" spans="2:61" ht="45" customHeight="1" thickTop="1" thickBot="1">
      <c r="B291" s="36"/>
      <c r="C291" s="36"/>
      <c r="D291" s="36"/>
      <c r="E291" s="36"/>
      <c r="F291" s="36"/>
      <c r="G291" s="47"/>
      <c r="H291" s="47"/>
      <c r="I291" s="47"/>
      <c r="J291" s="47"/>
      <c r="K291" s="47"/>
      <c r="L291" s="47"/>
      <c r="M291" s="47"/>
      <c r="N291" s="47"/>
      <c r="O291" s="47"/>
      <c r="P291" s="47"/>
      <c r="Q291" s="47"/>
      <c r="R291" s="47"/>
      <c r="S291" s="47"/>
      <c r="T291" s="47"/>
      <c r="U291" s="47"/>
      <c r="V291" s="47"/>
      <c r="W291" s="47"/>
      <c r="X291" s="47"/>
      <c r="Y291" s="47"/>
      <c r="Z291" s="47"/>
      <c r="AA291" s="47"/>
      <c r="AB291" s="47"/>
      <c r="AC291" s="47"/>
      <c r="AD291" s="47"/>
      <c r="AE291" s="47"/>
      <c r="AF291" s="47"/>
      <c r="AG291" s="47"/>
      <c r="AH291" s="52"/>
      <c r="AI291" s="53"/>
      <c r="AJ291" s="53"/>
      <c r="AK291" s="53"/>
      <c r="AL291" s="53"/>
      <c r="AM291" s="53"/>
      <c r="AN291" s="53"/>
      <c r="AO291" s="53"/>
      <c r="AP291" s="53"/>
      <c r="AQ291" s="53"/>
      <c r="AR291" s="53"/>
      <c r="AS291" s="53"/>
      <c r="AT291" s="53"/>
      <c r="AU291" s="53"/>
      <c r="AV291" s="53"/>
      <c r="AW291" s="53"/>
      <c r="AX291" s="53"/>
      <c r="AY291" s="53"/>
      <c r="AZ291" s="53"/>
      <c r="BA291" s="53"/>
      <c r="BB291" s="53"/>
      <c r="BC291" s="53"/>
      <c r="BD291" s="53"/>
      <c r="BE291" s="53"/>
      <c r="BF291" s="53"/>
      <c r="BG291" s="53"/>
      <c r="BH291" s="53"/>
      <c r="BI291" s="54"/>
    </row>
    <row r="292" spans="2:61" ht="45" customHeight="1" thickTop="1" thickBot="1">
      <c r="B292" s="36"/>
      <c r="C292" s="36"/>
      <c r="D292" s="36"/>
      <c r="E292" s="36"/>
      <c r="F292" s="36"/>
      <c r="G292" s="48"/>
      <c r="H292" s="48"/>
      <c r="I292" s="48"/>
      <c r="J292" s="48"/>
      <c r="K292" s="48"/>
      <c r="L292" s="48"/>
      <c r="M292" s="48"/>
      <c r="N292" s="48"/>
      <c r="O292" s="48"/>
      <c r="P292" s="48"/>
      <c r="Q292" s="48"/>
      <c r="R292" s="48"/>
      <c r="S292" s="48"/>
      <c r="T292" s="48"/>
      <c r="U292" s="48"/>
      <c r="V292" s="48"/>
      <c r="W292" s="48"/>
      <c r="X292" s="48"/>
      <c r="Y292" s="48"/>
      <c r="Z292" s="48"/>
      <c r="AA292" s="48"/>
      <c r="AB292" s="48"/>
      <c r="AC292" s="48"/>
      <c r="AD292" s="48"/>
      <c r="AE292" s="48"/>
      <c r="AF292" s="48"/>
      <c r="AG292" s="48"/>
      <c r="AH292" s="55"/>
      <c r="AI292" s="56"/>
      <c r="AJ292" s="56"/>
      <c r="AK292" s="56"/>
      <c r="AL292" s="56"/>
      <c r="AM292" s="56"/>
      <c r="AN292" s="56"/>
      <c r="AO292" s="56"/>
      <c r="AP292" s="56"/>
      <c r="AQ292" s="56"/>
      <c r="AR292" s="56"/>
      <c r="AS292" s="56"/>
      <c r="AT292" s="56"/>
      <c r="AU292" s="56"/>
      <c r="AV292" s="56"/>
      <c r="AW292" s="56"/>
      <c r="AX292" s="56"/>
      <c r="AY292" s="56"/>
      <c r="AZ292" s="56"/>
      <c r="BA292" s="56"/>
      <c r="BB292" s="56"/>
      <c r="BC292" s="56"/>
      <c r="BD292" s="56"/>
      <c r="BE292" s="56"/>
      <c r="BF292" s="56"/>
      <c r="BG292" s="56"/>
      <c r="BH292" s="56"/>
      <c r="BI292" s="57"/>
    </row>
    <row r="293" spans="2:61" ht="15" customHeight="1" thickTop="1">
      <c r="B293" s="14"/>
      <c r="C293" s="14"/>
      <c r="D293" s="14"/>
      <c r="E293" s="14"/>
      <c r="F293" s="14"/>
      <c r="G293" s="14"/>
      <c r="H293" s="14"/>
      <c r="I293" s="14"/>
      <c r="J293" s="14"/>
      <c r="K293" s="14"/>
      <c r="L293" s="14"/>
      <c r="M293" s="14"/>
      <c r="N293" s="14"/>
      <c r="O293" s="14"/>
      <c r="P293" s="14"/>
      <c r="Q293" s="14"/>
      <c r="R293" s="14"/>
      <c r="S293" s="14"/>
      <c r="T293" s="14"/>
      <c r="U293" s="14"/>
      <c r="V293" s="14"/>
      <c r="W293" s="14"/>
      <c r="X293" s="14"/>
      <c r="Y293" s="14"/>
      <c r="Z293" s="14"/>
      <c r="AA293" s="14"/>
      <c r="AB293" s="14"/>
      <c r="AC293" s="14"/>
      <c r="AD293" s="14"/>
      <c r="AE293" s="14"/>
      <c r="AF293" s="14"/>
      <c r="AG293" s="14"/>
      <c r="AH293" s="14"/>
      <c r="AI293" s="14"/>
      <c r="AJ293" s="14"/>
      <c r="AK293" s="14"/>
      <c r="AL293" s="14"/>
      <c r="AM293" s="14"/>
      <c r="AN293" s="14"/>
      <c r="AO293" s="14"/>
      <c r="AP293" s="14"/>
      <c r="AQ293" s="14"/>
      <c r="AR293" s="14"/>
      <c r="AS293" s="14"/>
      <c r="AT293" s="14"/>
      <c r="AU293" s="14"/>
      <c r="AV293" s="14"/>
      <c r="AW293" s="14"/>
      <c r="AX293" s="14"/>
      <c r="AY293" s="14"/>
      <c r="AZ293" s="14"/>
      <c r="BA293" s="14"/>
      <c r="BB293" s="14"/>
      <c r="BC293" s="14"/>
      <c r="BD293" s="14"/>
      <c r="BE293" s="14"/>
      <c r="BF293" s="14"/>
      <c r="BG293" s="14"/>
      <c r="BH293" s="14"/>
      <c r="BI293" s="14"/>
    </row>
    <row r="294" spans="2:61" ht="15" customHeight="1" thickBot="1">
      <c r="B294" s="15"/>
      <c r="C294" s="15"/>
      <c r="D294" s="15"/>
      <c r="E294" s="15"/>
      <c r="F294" s="15"/>
      <c r="G294" s="15"/>
      <c r="H294" s="15"/>
      <c r="I294" s="15"/>
      <c r="J294" s="15"/>
      <c r="K294" s="15"/>
      <c r="L294" s="15"/>
      <c r="M294" s="15"/>
      <c r="N294" s="15"/>
      <c r="O294" s="15"/>
      <c r="P294" s="15"/>
      <c r="Q294" s="15"/>
      <c r="R294" s="15"/>
      <c r="S294" s="15"/>
      <c r="T294" s="15"/>
      <c r="U294" s="15"/>
      <c r="V294" s="15"/>
      <c r="W294" s="15"/>
      <c r="X294" s="15"/>
      <c r="Y294" s="15"/>
      <c r="Z294" s="15"/>
      <c r="AA294" s="15"/>
      <c r="AB294" s="15"/>
      <c r="AC294" s="15"/>
      <c r="AD294" s="15"/>
      <c r="AE294" s="15"/>
      <c r="AF294" s="15"/>
      <c r="AG294" s="15"/>
      <c r="AH294" s="15"/>
      <c r="AI294" s="15"/>
      <c r="AJ294" s="15"/>
      <c r="AK294" s="15"/>
      <c r="AL294" s="15"/>
      <c r="AM294" s="15"/>
      <c r="AN294" s="15"/>
      <c r="AO294" s="15"/>
      <c r="AP294" s="15"/>
      <c r="AQ294" s="15"/>
      <c r="AR294" s="15"/>
      <c r="AS294" s="15"/>
      <c r="AT294" s="15"/>
      <c r="AU294" s="15"/>
      <c r="AV294" s="15"/>
      <c r="AW294" s="15"/>
      <c r="AX294" s="15"/>
      <c r="AY294" s="15"/>
      <c r="AZ294" s="15"/>
      <c r="BA294" s="15"/>
      <c r="BB294" s="15"/>
      <c r="BC294" s="15"/>
      <c r="BD294" s="15"/>
      <c r="BE294" s="15"/>
      <c r="BF294" s="15"/>
      <c r="BG294" s="15"/>
      <c r="BH294" s="15"/>
      <c r="BI294" s="15"/>
    </row>
    <row r="295" spans="2:61" ht="15" customHeight="1" thickTop="1">
      <c r="B295" s="25" t="s">
        <v>118</v>
      </c>
      <c r="C295" s="26"/>
      <c r="D295" s="26"/>
      <c r="E295" s="26"/>
      <c r="F295" s="31"/>
      <c r="G295" s="25" t="s">
        <v>119</v>
      </c>
      <c r="H295" s="26"/>
      <c r="I295" s="26"/>
      <c r="J295" s="26"/>
      <c r="K295" s="31"/>
      <c r="L295" s="5"/>
      <c r="M295" s="6"/>
      <c r="N295" s="6"/>
      <c r="O295" s="6"/>
      <c r="P295" s="6"/>
      <c r="Q295" s="7"/>
      <c r="R295" s="25" t="s">
        <v>120</v>
      </c>
      <c r="S295" s="26"/>
      <c r="T295" s="26"/>
      <c r="U295" s="26"/>
      <c r="V295" s="31"/>
      <c r="W295" s="25" t="s">
        <v>119</v>
      </c>
      <c r="X295" s="26"/>
      <c r="Y295" s="26"/>
      <c r="Z295" s="26"/>
      <c r="AA295" s="31"/>
      <c r="AB295" s="5"/>
      <c r="AC295" s="6"/>
      <c r="AD295" s="6"/>
      <c r="AE295" s="6"/>
      <c r="AF295" s="6"/>
      <c r="AG295" s="7"/>
      <c r="AH295" s="25" t="s">
        <v>121</v>
      </c>
      <c r="AI295" s="26"/>
      <c r="AJ295" s="26"/>
      <c r="AK295" s="26"/>
      <c r="AL295" s="31"/>
      <c r="AM295" s="25" t="s">
        <v>119</v>
      </c>
      <c r="AN295" s="26"/>
      <c r="AO295" s="26"/>
      <c r="AP295" s="26"/>
      <c r="AQ295" s="31"/>
      <c r="AR295" s="5"/>
      <c r="AS295" s="6"/>
      <c r="AT295" s="6"/>
      <c r="AU295" s="6"/>
      <c r="AV295" s="6"/>
      <c r="AW295" s="7"/>
      <c r="AX295" s="25" t="s">
        <v>122</v>
      </c>
      <c r="AY295" s="26"/>
      <c r="AZ295" s="26"/>
      <c r="BA295" s="25" t="s">
        <v>119</v>
      </c>
      <c r="BB295" s="26"/>
      <c r="BC295" s="31"/>
      <c r="BD295" s="5"/>
      <c r="BE295" s="6"/>
      <c r="BF295" s="6"/>
      <c r="BG295" s="6"/>
      <c r="BH295" s="6"/>
      <c r="BI295" s="7"/>
    </row>
    <row r="296" spans="2:61" ht="15" customHeight="1">
      <c r="B296" s="27"/>
      <c r="C296" s="28"/>
      <c r="D296" s="28"/>
      <c r="E296" s="28"/>
      <c r="F296" s="32"/>
      <c r="G296" s="27"/>
      <c r="H296" s="28"/>
      <c r="I296" s="28"/>
      <c r="J296" s="28"/>
      <c r="K296" s="32"/>
      <c r="L296" s="8"/>
      <c r="M296" s="9"/>
      <c r="N296" s="9"/>
      <c r="O296" s="9"/>
      <c r="P296" s="9"/>
      <c r="Q296" s="10"/>
      <c r="R296" s="27"/>
      <c r="S296" s="28"/>
      <c r="T296" s="28"/>
      <c r="U296" s="28"/>
      <c r="V296" s="32"/>
      <c r="W296" s="27"/>
      <c r="X296" s="28"/>
      <c r="Y296" s="28"/>
      <c r="Z296" s="28"/>
      <c r="AA296" s="32"/>
      <c r="AB296" s="8"/>
      <c r="AC296" s="9"/>
      <c r="AD296" s="9"/>
      <c r="AE296" s="9"/>
      <c r="AF296" s="9"/>
      <c r="AG296" s="10"/>
      <c r="AH296" s="27"/>
      <c r="AI296" s="28"/>
      <c r="AJ296" s="28"/>
      <c r="AK296" s="28"/>
      <c r="AL296" s="32"/>
      <c r="AM296" s="27"/>
      <c r="AN296" s="28"/>
      <c r="AO296" s="28"/>
      <c r="AP296" s="28"/>
      <c r="AQ296" s="32"/>
      <c r="AR296" s="8"/>
      <c r="AS296" s="9"/>
      <c r="AT296" s="9"/>
      <c r="AU296" s="9"/>
      <c r="AV296" s="9"/>
      <c r="AW296" s="10"/>
      <c r="AX296" s="27"/>
      <c r="AY296" s="28"/>
      <c r="AZ296" s="28"/>
      <c r="BA296" s="27"/>
      <c r="BB296" s="28"/>
      <c r="BC296" s="32"/>
      <c r="BD296" s="8"/>
      <c r="BE296" s="9"/>
      <c r="BF296" s="9"/>
      <c r="BG296" s="9"/>
      <c r="BH296" s="9"/>
      <c r="BI296" s="10"/>
    </row>
    <row r="297" spans="2:61" ht="15" customHeight="1" thickBot="1">
      <c r="B297" s="27"/>
      <c r="C297" s="28"/>
      <c r="D297" s="28"/>
      <c r="E297" s="28"/>
      <c r="F297" s="32"/>
      <c r="G297" s="29"/>
      <c r="H297" s="30"/>
      <c r="I297" s="30"/>
      <c r="J297" s="30"/>
      <c r="K297" s="33"/>
      <c r="L297" s="11"/>
      <c r="M297" s="12"/>
      <c r="N297" s="12"/>
      <c r="O297" s="12"/>
      <c r="P297" s="12"/>
      <c r="Q297" s="13"/>
      <c r="R297" s="27"/>
      <c r="S297" s="28"/>
      <c r="T297" s="28"/>
      <c r="U297" s="28"/>
      <c r="V297" s="32"/>
      <c r="W297" s="29"/>
      <c r="X297" s="30"/>
      <c r="Y297" s="30"/>
      <c r="Z297" s="30"/>
      <c r="AA297" s="33"/>
      <c r="AB297" s="11"/>
      <c r="AC297" s="12"/>
      <c r="AD297" s="12"/>
      <c r="AE297" s="12"/>
      <c r="AF297" s="12"/>
      <c r="AG297" s="13"/>
      <c r="AH297" s="27"/>
      <c r="AI297" s="28"/>
      <c r="AJ297" s="28"/>
      <c r="AK297" s="28"/>
      <c r="AL297" s="32"/>
      <c r="AM297" s="29"/>
      <c r="AN297" s="30"/>
      <c r="AO297" s="30"/>
      <c r="AP297" s="30"/>
      <c r="AQ297" s="33"/>
      <c r="AR297" s="11"/>
      <c r="AS297" s="12"/>
      <c r="AT297" s="12"/>
      <c r="AU297" s="12"/>
      <c r="AV297" s="12"/>
      <c r="AW297" s="13"/>
      <c r="AX297" s="27"/>
      <c r="AY297" s="28"/>
      <c r="AZ297" s="28"/>
      <c r="BA297" s="29"/>
      <c r="BB297" s="30"/>
      <c r="BC297" s="33"/>
      <c r="BD297" s="11"/>
      <c r="BE297" s="12"/>
      <c r="BF297" s="12"/>
      <c r="BG297" s="12"/>
      <c r="BH297" s="12"/>
      <c r="BI297" s="13"/>
    </row>
    <row r="298" spans="2:61" ht="15" customHeight="1" thickTop="1">
      <c r="B298" s="27"/>
      <c r="C298" s="28"/>
      <c r="D298" s="28"/>
      <c r="E298" s="28"/>
      <c r="F298" s="32"/>
      <c r="G298" s="25" t="s">
        <v>17</v>
      </c>
      <c r="H298" s="26"/>
      <c r="I298" s="26"/>
      <c r="J298" s="26"/>
      <c r="K298" s="31"/>
      <c r="L298" s="5"/>
      <c r="M298" s="6"/>
      <c r="N298" s="6"/>
      <c r="O298" s="6"/>
      <c r="P298" s="6"/>
      <c r="Q298" s="7"/>
      <c r="R298" s="27"/>
      <c r="S298" s="28"/>
      <c r="T298" s="28"/>
      <c r="U298" s="28"/>
      <c r="V298" s="32"/>
      <c r="W298" s="25" t="s">
        <v>17</v>
      </c>
      <c r="X298" s="26"/>
      <c r="Y298" s="26"/>
      <c r="Z298" s="26"/>
      <c r="AA298" s="31"/>
      <c r="AB298" s="5"/>
      <c r="AC298" s="6"/>
      <c r="AD298" s="6"/>
      <c r="AE298" s="6"/>
      <c r="AF298" s="6"/>
      <c r="AG298" s="7"/>
      <c r="AH298" s="27"/>
      <c r="AI298" s="28"/>
      <c r="AJ298" s="28"/>
      <c r="AK298" s="28"/>
      <c r="AL298" s="32"/>
      <c r="AM298" s="25" t="s">
        <v>17</v>
      </c>
      <c r="AN298" s="26"/>
      <c r="AO298" s="26"/>
      <c r="AP298" s="26"/>
      <c r="AQ298" s="31"/>
      <c r="AR298" s="5"/>
      <c r="AS298" s="6"/>
      <c r="AT298" s="6"/>
      <c r="AU298" s="6"/>
      <c r="AV298" s="6"/>
      <c r="AW298" s="7"/>
      <c r="AX298" s="27"/>
      <c r="AY298" s="28"/>
      <c r="AZ298" s="28"/>
      <c r="BA298" s="25" t="s">
        <v>17</v>
      </c>
      <c r="BB298" s="26"/>
      <c r="BC298" s="31"/>
      <c r="BD298" s="5"/>
      <c r="BE298" s="6"/>
      <c r="BF298" s="6"/>
      <c r="BG298" s="6"/>
      <c r="BH298" s="6"/>
      <c r="BI298" s="7"/>
    </row>
    <row r="299" spans="2:61" ht="15" customHeight="1">
      <c r="B299" s="27"/>
      <c r="C299" s="28"/>
      <c r="D299" s="28"/>
      <c r="E299" s="28"/>
      <c r="F299" s="32"/>
      <c r="G299" s="27"/>
      <c r="H299" s="28"/>
      <c r="I299" s="28"/>
      <c r="J299" s="28"/>
      <c r="K299" s="32"/>
      <c r="L299" s="8"/>
      <c r="M299" s="9"/>
      <c r="N299" s="9"/>
      <c r="O299" s="9"/>
      <c r="P299" s="9"/>
      <c r="Q299" s="10"/>
      <c r="R299" s="27"/>
      <c r="S299" s="28"/>
      <c r="T299" s="28"/>
      <c r="U299" s="28"/>
      <c r="V299" s="32"/>
      <c r="W299" s="27"/>
      <c r="X299" s="28"/>
      <c r="Y299" s="28"/>
      <c r="Z299" s="28"/>
      <c r="AA299" s="32"/>
      <c r="AB299" s="8"/>
      <c r="AC299" s="9"/>
      <c r="AD299" s="9"/>
      <c r="AE299" s="9"/>
      <c r="AF299" s="9"/>
      <c r="AG299" s="10"/>
      <c r="AH299" s="27"/>
      <c r="AI299" s="28"/>
      <c r="AJ299" s="28"/>
      <c r="AK299" s="28"/>
      <c r="AL299" s="32"/>
      <c r="AM299" s="27"/>
      <c r="AN299" s="28"/>
      <c r="AO299" s="28"/>
      <c r="AP299" s="28"/>
      <c r="AQ299" s="32"/>
      <c r="AR299" s="8"/>
      <c r="AS299" s="9"/>
      <c r="AT299" s="9"/>
      <c r="AU299" s="9"/>
      <c r="AV299" s="9"/>
      <c r="AW299" s="10"/>
      <c r="AX299" s="27"/>
      <c r="AY299" s="28"/>
      <c r="AZ299" s="28"/>
      <c r="BA299" s="27"/>
      <c r="BB299" s="28"/>
      <c r="BC299" s="32"/>
      <c r="BD299" s="8"/>
      <c r="BE299" s="9"/>
      <c r="BF299" s="9"/>
      <c r="BG299" s="9"/>
      <c r="BH299" s="9"/>
      <c r="BI299" s="10"/>
    </row>
    <row r="300" spans="2:61" ht="15" customHeight="1" thickBot="1">
      <c r="B300" s="29"/>
      <c r="C300" s="30"/>
      <c r="D300" s="30"/>
      <c r="E300" s="30"/>
      <c r="F300" s="33"/>
      <c r="G300" s="29"/>
      <c r="H300" s="30"/>
      <c r="I300" s="30"/>
      <c r="J300" s="30"/>
      <c r="K300" s="33"/>
      <c r="L300" s="11"/>
      <c r="M300" s="12"/>
      <c r="N300" s="12"/>
      <c r="O300" s="12"/>
      <c r="P300" s="12"/>
      <c r="Q300" s="13"/>
      <c r="R300" s="29"/>
      <c r="S300" s="30"/>
      <c r="T300" s="30"/>
      <c r="U300" s="30"/>
      <c r="V300" s="33"/>
      <c r="W300" s="29"/>
      <c r="X300" s="30"/>
      <c r="Y300" s="30"/>
      <c r="Z300" s="30"/>
      <c r="AA300" s="33"/>
      <c r="AB300" s="11"/>
      <c r="AC300" s="12"/>
      <c r="AD300" s="12"/>
      <c r="AE300" s="12"/>
      <c r="AF300" s="12"/>
      <c r="AG300" s="13"/>
      <c r="AH300" s="29"/>
      <c r="AI300" s="30"/>
      <c r="AJ300" s="30"/>
      <c r="AK300" s="30"/>
      <c r="AL300" s="33"/>
      <c r="AM300" s="29"/>
      <c r="AN300" s="30"/>
      <c r="AO300" s="30"/>
      <c r="AP300" s="30"/>
      <c r="AQ300" s="33"/>
      <c r="AR300" s="11"/>
      <c r="AS300" s="12"/>
      <c r="AT300" s="12"/>
      <c r="AU300" s="12"/>
      <c r="AV300" s="12"/>
      <c r="AW300" s="13"/>
      <c r="AX300" s="29"/>
      <c r="AY300" s="30"/>
      <c r="AZ300" s="30"/>
      <c r="BA300" s="29"/>
      <c r="BB300" s="30"/>
      <c r="BC300" s="33"/>
      <c r="BD300" s="11"/>
      <c r="BE300" s="12"/>
      <c r="BF300" s="12"/>
      <c r="BG300" s="12"/>
      <c r="BH300" s="12"/>
      <c r="BI300" s="13"/>
    </row>
    <row r="301" spans="2:61" ht="15" customHeight="1" thickTop="1">
      <c r="B301" s="14"/>
      <c r="C301" s="14"/>
      <c r="D301" s="14"/>
      <c r="E301" s="14"/>
      <c r="F301" s="14"/>
      <c r="G301" s="14"/>
      <c r="H301" s="14"/>
      <c r="I301" s="14"/>
      <c r="J301" s="14"/>
      <c r="K301" s="14"/>
      <c r="L301" s="14"/>
      <c r="M301" s="14"/>
      <c r="N301" s="14"/>
      <c r="O301" s="14"/>
      <c r="P301" s="14"/>
      <c r="Q301" s="14"/>
      <c r="R301" s="14"/>
      <c r="S301" s="14"/>
      <c r="T301" s="14"/>
      <c r="U301" s="14"/>
      <c r="V301" s="14"/>
      <c r="W301" s="14"/>
      <c r="X301" s="14"/>
      <c r="Y301" s="14"/>
      <c r="Z301" s="14"/>
      <c r="AA301" s="14"/>
      <c r="AB301" s="14"/>
      <c r="AC301" s="14"/>
      <c r="AD301" s="14"/>
      <c r="AE301" s="14"/>
      <c r="AF301" s="14"/>
      <c r="AG301" s="14"/>
      <c r="AH301" s="14"/>
      <c r="AI301" s="14"/>
      <c r="AJ301" s="14"/>
      <c r="AK301" s="14"/>
      <c r="AL301" s="14"/>
      <c r="AM301" s="14"/>
      <c r="AN301" s="14"/>
      <c r="AO301" s="14"/>
      <c r="AP301" s="14"/>
      <c r="AQ301" s="14"/>
      <c r="AR301" s="14"/>
      <c r="AS301" s="14"/>
      <c r="AT301" s="14"/>
      <c r="AU301" s="14"/>
      <c r="AV301" s="14"/>
      <c r="AW301" s="14"/>
      <c r="AX301" s="14"/>
      <c r="AY301" s="14"/>
      <c r="AZ301" s="14"/>
      <c r="BA301" s="14"/>
      <c r="BB301" s="14"/>
      <c r="BC301" s="14"/>
      <c r="BD301" s="14"/>
      <c r="BE301" s="14"/>
      <c r="BF301" s="14"/>
      <c r="BG301" s="14"/>
      <c r="BH301" s="14"/>
      <c r="BI301" s="14"/>
    </row>
    <row r="302" spans="2:61" ht="15" customHeight="1" thickBot="1">
      <c r="B302" s="15"/>
      <c r="C302" s="15"/>
      <c r="D302" s="15"/>
      <c r="E302" s="15"/>
      <c r="F302" s="15"/>
      <c r="G302" s="15"/>
      <c r="H302" s="15"/>
      <c r="I302" s="15"/>
      <c r="J302" s="15"/>
      <c r="K302" s="15"/>
      <c r="L302" s="15"/>
      <c r="M302" s="15"/>
      <c r="N302" s="15"/>
      <c r="O302" s="15"/>
      <c r="P302" s="15"/>
      <c r="Q302" s="15"/>
      <c r="R302" s="15"/>
      <c r="S302" s="15"/>
      <c r="T302" s="15"/>
      <c r="U302" s="15"/>
      <c r="V302" s="15"/>
      <c r="W302" s="15"/>
      <c r="X302" s="15"/>
      <c r="Y302" s="15"/>
      <c r="Z302" s="15"/>
      <c r="AA302" s="15"/>
      <c r="AB302" s="15"/>
      <c r="AC302" s="15"/>
      <c r="AD302" s="15"/>
      <c r="AE302" s="15"/>
      <c r="AF302" s="15"/>
      <c r="AG302" s="15"/>
      <c r="AH302" s="15"/>
      <c r="AI302" s="15"/>
      <c r="AJ302" s="15"/>
      <c r="AK302" s="15"/>
      <c r="AL302" s="15"/>
      <c r="AM302" s="15"/>
      <c r="AN302" s="15"/>
      <c r="AO302" s="15"/>
      <c r="AP302" s="15"/>
      <c r="AQ302" s="15"/>
      <c r="AR302" s="15"/>
      <c r="AS302" s="15"/>
      <c r="AT302" s="15"/>
      <c r="AU302" s="15"/>
      <c r="AV302" s="15"/>
      <c r="AW302" s="15"/>
      <c r="AX302" s="15"/>
      <c r="AY302" s="15"/>
      <c r="AZ302" s="15"/>
      <c r="BA302" s="15"/>
      <c r="BB302" s="15"/>
      <c r="BC302" s="15"/>
      <c r="BD302" s="15"/>
      <c r="BE302" s="15"/>
      <c r="BF302" s="15"/>
      <c r="BG302" s="15"/>
      <c r="BH302" s="15"/>
      <c r="BI302" s="15"/>
    </row>
    <row r="303" spans="2:61" ht="15" customHeight="1" thickTop="1">
      <c r="B303" s="16" t="s">
        <v>19</v>
      </c>
      <c r="C303" s="16"/>
      <c r="D303" s="16"/>
      <c r="E303" s="16"/>
      <c r="F303" s="16"/>
      <c r="G303" s="16"/>
      <c r="H303" s="16"/>
      <c r="I303" s="16"/>
      <c r="J303" s="16"/>
      <c r="K303" s="19" t="str">
        <f>K33</f>
        <v>Лесковский А.В. / Набиуллин Р.И.</v>
      </c>
      <c r="L303" s="19"/>
      <c r="M303" s="19"/>
      <c r="N303" s="19"/>
      <c r="O303" s="19"/>
      <c r="P303" s="19"/>
      <c r="Q303" s="19"/>
      <c r="R303" s="19"/>
      <c r="S303" s="19"/>
      <c r="T303" s="22" t="s">
        <v>123</v>
      </c>
      <c r="U303" s="22"/>
      <c r="V303" s="22"/>
      <c r="W303" s="22"/>
      <c r="X303" s="22"/>
      <c r="Y303" s="22"/>
      <c r="Z303" s="22"/>
      <c r="AA303" s="22"/>
      <c r="AB303" s="22"/>
      <c r="AC303" s="22"/>
      <c r="AD303" s="22"/>
      <c r="AE303" s="22"/>
      <c r="AF303" s="22"/>
      <c r="AG303" s="16" t="s">
        <v>203</v>
      </c>
      <c r="AH303" s="16"/>
      <c r="AI303" s="16"/>
      <c r="AJ303" s="16"/>
      <c r="AK303" s="16"/>
      <c r="AL303" s="16"/>
      <c r="AM303" s="16"/>
      <c r="AN303" s="16"/>
      <c r="AO303" s="16"/>
      <c r="AP303" s="19" t="str">
        <f>K39</f>
        <v>Шамсиев Р.Р.</v>
      </c>
      <c r="AQ303" s="19"/>
      <c r="AR303" s="19"/>
      <c r="AS303" s="19"/>
      <c r="AT303" s="19"/>
      <c r="AU303" s="19"/>
      <c r="AV303" s="19"/>
      <c r="AW303" s="19"/>
      <c r="AX303" s="19"/>
      <c r="AY303" s="22" t="s">
        <v>123</v>
      </c>
      <c r="AZ303" s="22"/>
      <c r="BA303" s="22"/>
      <c r="BB303" s="22"/>
      <c r="BC303" s="22"/>
      <c r="BD303" s="22"/>
      <c r="BE303" s="22"/>
      <c r="BF303" s="22"/>
      <c r="BG303" s="22"/>
      <c r="BH303" s="22"/>
      <c r="BI303" s="22"/>
    </row>
    <row r="304" spans="2:61" ht="15" customHeight="1">
      <c r="B304" s="17"/>
      <c r="C304" s="17"/>
      <c r="D304" s="17"/>
      <c r="E304" s="17"/>
      <c r="F304" s="17"/>
      <c r="G304" s="17"/>
      <c r="H304" s="17"/>
      <c r="I304" s="17"/>
      <c r="J304" s="17"/>
      <c r="K304" s="20"/>
      <c r="L304" s="20"/>
      <c r="M304" s="20"/>
      <c r="N304" s="20"/>
      <c r="O304" s="20"/>
      <c r="P304" s="20"/>
      <c r="Q304" s="20"/>
      <c r="R304" s="20"/>
      <c r="S304" s="20"/>
      <c r="T304" s="23"/>
      <c r="U304" s="23"/>
      <c r="V304" s="23"/>
      <c r="W304" s="23"/>
      <c r="X304" s="23"/>
      <c r="Y304" s="23"/>
      <c r="Z304" s="23"/>
      <c r="AA304" s="23"/>
      <c r="AB304" s="23"/>
      <c r="AC304" s="23"/>
      <c r="AD304" s="23"/>
      <c r="AE304" s="23"/>
      <c r="AF304" s="23"/>
      <c r="AG304" s="17"/>
      <c r="AH304" s="17"/>
      <c r="AI304" s="17"/>
      <c r="AJ304" s="17"/>
      <c r="AK304" s="17"/>
      <c r="AL304" s="17"/>
      <c r="AM304" s="17"/>
      <c r="AN304" s="17"/>
      <c r="AO304" s="17"/>
      <c r="AP304" s="20"/>
      <c r="AQ304" s="20"/>
      <c r="AR304" s="20"/>
      <c r="AS304" s="20"/>
      <c r="AT304" s="20"/>
      <c r="AU304" s="20"/>
      <c r="AV304" s="20"/>
      <c r="AW304" s="20"/>
      <c r="AX304" s="20"/>
      <c r="AY304" s="23"/>
      <c r="AZ304" s="23"/>
      <c r="BA304" s="23"/>
      <c r="BB304" s="23"/>
      <c r="BC304" s="23"/>
      <c r="BD304" s="23"/>
      <c r="BE304" s="23"/>
      <c r="BF304" s="23"/>
      <c r="BG304" s="23"/>
      <c r="BH304" s="23"/>
      <c r="BI304" s="23"/>
    </row>
    <row r="305" spans="2:61" ht="15" customHeight="1">
      <c r="B305" s="17"/>
      <c r="C305" s="17"/>
      <c r="D305" s="17"/>
      <c r="E305" s="17"/>
      <c r="F305" s="17"/>
      <c r="G305" s="17"/>
      <c r="H305" s="17"/>
      <c r="I305" s="17"/>
      <c r="J305" s="17"/>
      <c r="K305" s="20"/>
      <c r="L305" s="20"/>
      <c r="M305" s="20"/>
      <c r="N305" s="20"/>
      <c r="O305" s="20"/>
      <c r="P305" s="20"/>
      <c r="Q305" s="20"/>
      <c r="R305" s="20"/>
      <c r="S305" s="20"/>
      <c r="T305" s="23"/>
      <c r="U305" s="23"/>
      <c r="V305" s="23"/>
      <c r="W305" s="23"/>
      <c r="X305" s="23"/>
      <c r="Y305" s="23"/>
      <c r="Z305" s="23"/>
      <c r="AA305" s="23"/>
      <c r="AB305" s="23"/>
      <c r="AC305" s="23"/>
      <c r="AD305" s="23"/>
      <c r="AE305" s="23"/>
      <c r="AF305" s="23"/>
      <c r="AG305" s="17"/>
      <c r="AH305" s="17"/>
      <c r="AI305" s="17"/>
      <c r="AJ305" s="17"/>
      <c r="AK305" s="17"/>
      <c r="AL305" s="17"/>
      <c r="AM305" s="17"/>
      <c r="AN305" s="17"/>
      <c r="AO305" s="17"/>
      <c r="AP305" s="20"/>
      <c r="AQ305" s="20"/>
      <c r="AR305" s="20"/>
      <c r="AS305" s="20"/>
      <c r="AT305" s="20"/>
      <c r="AU305" s="20"/>
      <c r="AV305" s="20"/>
      <c r="AW305" s="20"/>
      <c r="AX305" s="20"/>
      <c r="AY305" s="23"/>
      <c r="AZ305" s="23"/>
      <c r="BA305" s="23"/>
      <c r="BB305" s="23"/>
      <c r="BC305" s="23"/>
      <c r="BD305" s="23"/>
      <c r="BE305" s="23"/>
      <c r="BF305" s="23"/>
      <c r="BG305" s="23"/>
      <c r="BH305" s="23"/>
      <c r="BI305" s="23"/>
    </row>
    <row r="306" spans="2:61" ht="15" customHeight="1">
      <c r="B306" s="17"/>
      <c r="C306" s="17"/>
      <c r="D306" s="17"/>
      <c r="E306" s="17"/>
      <c r="F306" s="17"/>
      <c r="G306" s="17"/>
      <c r="H306" s="17"/>
      <c r="I306" s="17"/>
      <c r="J306" s="17"/>
      <c r="K306" s="20"/>
      <c r="L306" s="20"/>
      <c r="M306" s="20"/>
      <c r="N306" s="20"/>
      <c r="O306" s="20"/>
      <c r="P306" s="20"/>
      <c r="Q306" s="20"/>
      <c r="R306" s="20"/>
      <c r="S306" s="20"/>
      <c r="T306" s="23"/>
      <c r="U306" s="23"/>
      <c r="V306" s="23"/>
      <c r="W306" s="23"/>
      <c r="X306" s="23"/>
      <c r="Y306" s="23"/>
      <c r="Z306" s="23"/>
      <c r="AA306" s="23"/>
      <c r="AB306" s="23"/>
      <c r="AC306" s="23"/>
      <c r="AD306" s="23"/>
      <c r="AE306" s="23"/>
      <c r="AF306" s="23"/>
      <c r="AG306" s="17"/>
      <c r="AH306" s="17"/>
      <c r="AI306" s="17"/>
      <c r="AJ306" s="17"/>
      <c r="AK306" s="17"/>
      <c r="AL306" s="17"/>
      <c r="AM306" s="17"/>
      <c r="AN306" s="17"/>
      <c r="AO306" s="17"/>
      <c r="AP306" s="20"/>
      <c r="AQ306" s="20"/>
      <c r="AR306" s="20"/>
      <c r="AS306" s="20"/>
      <c r="AT306" s="20"/>
      <c r="AU306" s="20"/>
      <c r="AV306" s="20"/>
      <c r="AW306" s="20"/>
      <c r="AX306" s="20"/>
      <c r="AY306" s="23"/>
      <c r="AZ306" s="23"/>
      <c r="BA306" s="23"/>
      <c r="BB306" s="23"/>
      <c r="BC306" s="23"/>
      <c r="BD306" s="23"/>
      <c r="BE306" s="23"/>
      <c r="BF306" s="23"/>
      <c r="BG306" s="23"/>
      <c r="BH306" s="23"/>
      <c r="BI306" s="23"/>
    </row>
    <row r="307" spans="2:61" ht="56.25" customHeight="1" thickBot="1">
      <c r="B307" s="18"/>
      <c r="C307" s="18"/>
      <c r="D307" s="18"/>
      <c r="E307" s="18"/>
      <c r="F307" s="18"/>
      <c r="G307" s="18"/>
      <c r="H307" s="18"/>
      <c r="I307" s="18"/>
      <c r="J307" s="18"/>
      <c r="K307" s="21"/>
      <c r="L307" s="21"/>
      <c r="M307" s="21"/>
      <c r="N307" s="21"/>
      <c r="O307" s="21"/>
      <c r="P307" s="21"/>
      <c r="Q307" s="21"/>
      <c r="R307" s="21"/>
      <c r="S307" s="21"/>
      <c r="T307" s="24"/>
      <c r="U307" s="24"/>
      <c r="V307" s="24"/>
      <c r="W307" s="24"/>
      <c r="X307" s="24"/>
      <c r="Y307" s="24"/>
      <c r="Z307" s="24"/>
      <c r="AA307" s="24"/>
      <c r="AB307" s="24"/>
      <c r="AC307" s="24"/>
      <c r="AD307" s="24"/>
      <c r="AE307" s="24"/>
      <c r="AF307" s="24"/>
      <c r="AG307" s="18"/>
      <c r="AH307" s="18"/>
      <c r="AI307" s="18"/>
      <c r="AJ307" s="18"/>
      <c r="AK307" s="18"/>
      <c r="AL307" s="18"/>
      <c r="AM307" s="18"/>
      <c r="AN307" s="18"/>
      <c r="AO307" s="18"/>
      <c r="AP307" s="21"/>
      <c r="AQ307" s="21"/>
      <c r="AR307" s="21"/>
      <c r="AS307" s="21"/>
      <c r="AT307" s="21"/>
      <c r="AU307" s="21"/>
      <c r="AV307" s="21"/>
      <c r="AW307" s="21"/>
      <c r="AX307" s="21"/>
      <c r="AY307" s="24"/>
      <c r="AZ307" s="24"/>
      <c r="BA307" s="24"/>
      <c r="BB307" s="24"/>
      <c r="BC307" s="24"/>
      <c r="BD307" s="24"/>
      <c r="BE307" s="24"/>
      <c r="BF307" s="24"/>
      <c r="BG307" s="24"/>
      <c r="BH307" s="24"/>
      <c r="BI307" s="24"/>
    </row>
    <row r="308" spans="2:61" ht="15.75" thickTop="1"/>
  </sheetData>
  <mergeCells count="1126">
    <mergeCell ref="B301:BI302"/>
    <mergeCell ref="B303:J307"/>
    <mergeCell ref="K303:S307"/>
    <mergeCell ref="T303:AF307"/>
    <mergeCell ref="AG303:AO307"/>
    <mergeCell ref="AP303:AX307"/>
    <mergeCell ref="AY303:BI307"/>
    <mergeCell ref="AX295:AZ300"/>
    <mergeCell ref="BA295:BC297"/>
    <mergeCell ref="BD295:BI297"/>
    <mergeCell ref="G298:K300"/>
    <mergeCell ref="L298:Q300"/>
    <mergeCell ref="W298:AA300"/>
    <mergeCell ref="AB298:AG300"/>
    <mergeCell ref="AM298:AQ300"/>
    <mergeCell ref="AR298:AW300"/>
    <mergeCell ref="BA298:BC300"/>
    <mergeCell ref="B293:BI294"/>
    <mergeCell ref="B295:F300"/>
    <mergeCell ref="G295:K297"/>
    <mergeCell ref="L295:Q297"/>
    <mergeCell ref="R295:V300"/>
    <mergeCell ref="W295:AA297"/>
    <mergeCell ref="AB295:AG297"/>
    <mergeCell ref="AH295:AL300"/>
    <mergeCell ref="AM295:AQ297"/>
    <mergeCell ref="AR295:AW297"/>
    <mergeCell ref="BF279:BI282"/>
    <mergeCell ref="B283:BI284"/>
    <mergeCell ref="B285:F288"/>
    <mergeCell ref="G285:BI288"/>
    <mergeCell ref="B289:F292"/>
    <mergeCell ref="G289:AG292"/>
    <mergeCell ref="AH289:BI292"/>
    <mergeCell ref="AK279:AM282"/>
    <mergeCell ref="AN279:AP282"/>
    <mergeCell ref="AQ279:AS282"/>
    <mergeCell ref="AT279:AV282"/>
    <mergeCell ref="AW279:AY282"/>
    <mergeCell ref="AZ279:BE282"/>
    <mergeCell ref="Q279:R282"/>
    <mergeCell ref="S279:V282"/>
    <mergeCell ref="W279:Y282"/>
    <mergeCell ref="Z279:AB282"/>
    <mergeCell ref="AC279:AG282"/>
    <mergeCell ref="AH279:AJ282"/>
    <mergeCell ref="BD298:BI300"/>
    <mergeCell ref="AQ275:AS278"/>
    <mergeCell ref="AT275:AV278"/>
    <mergeCell ref="AW275:AY278"/>
    <mergeCell ref="AZ275:BE278"/>
    <mergeCell ref="BF275:BI278"/>
    <mergeCell ref="B279:D282"/>
    <mergeCell ref="E279:G282"/>
    <mergeCell ref="H279:J282"/>
    <mergeCell ref="K279:M282"/>
    <mergeCell ref="N279:P282"/>
    <mergeCell ref="W275:Y278"/>
    <mergeCell ref="Z275:AB278"/>
    <mergeCell ref="AC275:AG278"/>
    <mergeCell ref="AH275:AJ278"/>
    <mergeCell ref="AK275:AM278"/>
    <mergeCell ref="AN275:AP278"/>
    <mergeCell ref="Q273:R274"/>
    <mergeCell ref="S273:V274"/>
    <mergeCell ref="W273:Y274"/>
    <mergeCell ref="B275:D278"/>
    <mergeCell ref="E275:G278"/>
    <mergeCell ref="H275:J278"/>
    <mergeCell ref="K275:M278"/>
    <mergeCell ref="N275:P278"/>
    <mergeCell ref="Q275:R278"/>
    <mergeCell ref="S275:V278"/>
    <mergeCell ref="AN270:AP274"/>
    <mergeCell ref="AQ270:AS274"/>
    <mergeCell ref="AT270:AV274"/>
    <mergeCell ref="AW270:AY274"/>
    <mergeCell ref="AZ270:BE274"/>
    <mergeCell ref="BF270:BI274"/>
    <mergeCell ref="B268:BI269"/>
    <mergeCell ref="B270:D274"/>
    <mergeCell ref="E270:G274"/>
    <mergeCell ref="H270:J274"/>
    <mergeCell ref="K270:P274"/>
    <mergeCell ref="Q270:Y272"/>
    <mergeCell ref="Z270:AB274"/>
    <mergeCell ref="AC270:AG274"/>
    <mergeCell ref="AH270:AJ274"/>
    <mergeCell ref="AK270:AM274"/>
    <mergeCell ref="BA260:BC263"/>
    <mergeCell ref="BD260:BF263"/>
    <mergeCell ref="BG260:BI263"/>
    <mergeCell ref="B264:AB267"/>
    <mergeCell ref="AC264:AS267"/>
    <mergeCell ref="AT264:BI267"/>
    <mergeCell ref="AI260:AK263"/>
    <mergeCell ref="AL260:AN263"/>
    <mergeCell ref="AO260:AQ263"/>
    <mergeCell ref="AR260:AT263"/>
    <mergeCell ref="AU260:AW263"/>
    <mergeCell ref="AX260:AZ263"/>
    <mergeCell ref="Q260:S263"/>
    <mergeCell ref="T260:V263"/>
    <mergeCell ref="W260:Y263"/>
    <mergeCell ref="Z260:AB263"/>
    <mergeCell ref="AC260:AE263"/>
    <mergeCell ref="AF260:AH263"/>
    <mergeCell ref="B260:D263"/>
    <mergeCell ref="E260:G263"/>
    <mergeCell ref="H260:J263"/>
    <mergeCell ref="K260:M263"/>
    <mergeCell ref="N260:P263"/>
    <mergeCell ref="AC259:AE259"/>
    <mergeCell ref="AF259:AH259"/>
    <mergeCell ref="AI259:AK259"/>
    <mergeCell ref="AL259:AN259"/>
    <mergeCell ref="AO259:AQ259"/>
    <mergeCell ref="AR259:AT259"/>
    <mergeCell ref="B257:BI258"/>
    <mergeCell ref="B259:D259"/>
    <mergeCell ref="E259:G259"/>
    <mergeCell ref="H259:J259"/>
    <mergeCell ref="K259:M259"/>
    <mergeCell ref="N259:P259"/>
    <mergeCell ref="Q259:S259"/>
    <mergeCell ref="T259:V259"/>
    <mergeCell ref="W259:Y259"/>
    <mergeCell ref="Z259:AB259"/>
    <mergeCell ref="B253:BI256"/>
    <mergeCell ref="W249:AA252"/>
    <mergeCell ref="AB249:AD252"/>
    <mergeCell ref="AE249:AH252"/>
    <mergeCell ref="AI249:AK252"/>
    <mergeCell ref="AL249:AN252"/>
    <mergeCell ref="AO249:AQ252"/>
    <mergeCell ref="B249:G252"/>
    <mergeCell ref="H249:J252"/>
    <mergeCell ref="K249:M252"/>
    <mergeCell ref="N249:P252"/>
    <mergeCell ref="Q249:S252"/>
    <mergeCell ref="T249:V252"/>
    <mergeCell ref="AU259:AW259"/>
    <mergeCell ref="AX259:AZ259"/>
    <mergeCell ref="BA259:BC259"/>
    <mergeCell ref="BD259:BF259"/>
    <mergeCell ref="BG259:BI259"/>
    <mergeCell ref="AR245:AV248"/>
    <mergeCell ref="AW245:AY248"/>
    <mergeCell ref="AZ245:BB248"/>
    <mergeCell ref="BC245:BF248"/>
    <mergeCell ref="BG245:BI248"/>
    <mergeCell ref="T245:V248"/>
    <mergeCell ref="W245:AA248"/>
    <mergeCell ref="AB245:AD248"/>
    <mergeCell ref="AE245:AH248"/>
    <mergeCell ref="AI245:AK248"/>
    <mergeCell ref="AL245:AN248"/>
    <mergeCell ref="AR241:AV244"/>
    <mergeCell ref="AW241:AY244"/>
    <mergeCell ref="AZ241:BB244"/>
    <mergeCell ref="BC241:BF244"/>
    <mergeCell ref="BG241:BI244"/>
    <mergeCell ref="AR249:AV252"/>
    <mergeCell ref="AW249:AY252"/>
    <mergeCell ref="AZ249:BB252"/>
    <mergeCell ref="BC249:BF252"/>
    <mergeCell ref="BG249:BI252"/>
    <mergeCell ref="B245:G248"/>
    <mergeCell ref="H245:J248"/>
    <mergeCell ref="K245:M248"/>
    <mergeCell ref="N245:P248"/>
    <mergeCell ref="Q245:S248"/>
    <mergeCell ref="W241:AA244"/>
    <mergeCell ref="AB241:AD244"/>
    <mergeCell ref="AE241:AH244"/>
    <mergeCell ref="AI241:AK244"/>
    <mergeCell ref="AL241:AN244"/>
    <mergeCell ref="AO241:AQ244"/>
    <mergeCell ref="B241:G244"/>
    <mergeCell ref="H241:J244"/>
    <mergeCell ref="K241:M244"/>
    <mergeCell ref="N241:P244"/>
    <mergeCell ref="Q241:S244"/>
    <mergeCell ref="T241:V244"/>
    <mergeCell ref="AO245:AQ248"/>
    <mergeCell ref="AO240:AQ240"/>
    <mergeCell ref="AR240:AV240"/>
    <mergeCell ref="AW240:AY240"/>
    <mergeCell ref="AZ240:BB240"/>
    <mergeCell ref="BC240:BF240"/>
    <mergeCell ref="BG240:BI240"/>
    <mergeCell ref="T240:V240"/>
    <mergeCell ref="W240:AA240"/>
    <mergeCell ref="AB240:AD240"/>
    <mergeCell ref="AE240:AH240"/>
    <mergeCell ref="AI240:AK240"/>
    <mergeCell ref="AL240:AN240"/>
    <mergeCell ref="B234:BI235"/>
    <mergeCell ref="B236:V237"/>
    <mergeCell ref="W236:AQ237"/>
    <mergeCell ref="AR236:BI237"/>
    <mergeCell ref="B238:BI239"/>
    <mergeCell ref="B240:G240"/>
    <mergeCell ref="H240:J240"/>
    <mergeCell ref="K240:M240"/>
    <mergeCell ref="N240:P240"/>
    <mergeCell ref="Q240:S240"/>
    <mergeCell ref="BB228:BI230"/>
    <mergeCell ref="B231:G233"/>
    <mergeCell ref="H231:M233"/>
    <mergeCell ref="N231:S233"/>
    <mergeCell ref="T231:AC233"/>
    <mergeCell ref="AD231:AI233"/>
    <mergeCell ref="AJ231:AO233"/>
    <mergeCell ref="AP231:AU233"/>
    <mergeCell ref="AV231:BA233"/>
    <mergeCell ref="BB231:BI233"/>
    <mergeCell ref="B222:BI225"/>
    <mergeCell ref="B226:BI227"/>
    <mergeCell ref="B228:G230"/>
    <mergeCell ref="H228:M230"/>
    <mergeCell ref="N228:S230"/>
    <mergeCell ref="T228:AC230"/>
    <mergeCell ref="AD228:AI230"/>
    <mergeCell ref="AJ228:AO230"/>
    <mergeCell ref="AP228:AU230"/>
    <mergeCell ref="AV228:BA230"/>
    <mergeCell ref="AZ216:BI218"/>
    <mergeCell ref="B219:G221"/>
    <mergeCell ref="H219:M221"/>
    <mergeCell ref="N219:S221"/>
    <mergeCell ref="T219:AF221"/>
    <mergeCell ref="AG219:AO221"/>
    <mergeCell ref="AP219:AY221"/>
    <mergeCell ref="AZ219:BI221"/>
    <mergeCell ref="BE207:BF209"/>
    <mergeCell ref="BG207:BI209"/>
    <mergeCell ref="B210:BI213"/>
    <mergeCell ref="B214:BI215"/>
    <mergeCell ref="B216:G218"/>
    <mergeCell ref="H216:M218"/>
    <mergeCell ref="N216:S218"/>
    <mergeCell ref="T216:AF218"/>
    <mergeCell ref="AG216:AO218"/>
    <mergeCell ref="AP216:AY218"/>
    <mergeCell ref="AP207:AS209"/>
    <mergeCell ref="AT207:AV209"/>
    <mergeCell ref="AW207:AX209"/>
    <mergeCell ref="AY207:AZ209"/>
    <mergeCell ref="BA207:BB209"/>
    <mergeCell ref="BC207:BD209"/>
    <mergeCell ref="BC204:BD206"/>
    <mergeCell ref="BE204:BF206"/>
    <mergeCell ref="BG204:BI206"/>
    <mergeCell ref="B207:L209"/>
    <mergeCell ref="M207:P209"/>
    <mergeCell ref="Q207:T209"/>
    <mergeCell ref="U207:X209"/>
    <mergeCell ref="Y207:AB209"/>
    <mergeCell ref="AC207:AF209"/>
    <mergeCell ref="AG207:AO209"/>
    <mergeCell ref="AG204:AO206"/>
    <mergeCell ref="AP204:AS206"/>
    <mergeCell ref="AT204:AV206"/>
    <mergeCell ref="AW204:AX206"/>
    <mergeCell ref="AY204:AZ206"/>
    <mergeCell ref="BA204:BB206"/>
    <mergeCell ref="B204:L206"/>
    <mergeCell ref="M204:P206"/>
    <mergeCell ref="Q204:T206"/>
    <mergeCell ref="U204:X206"/>
    <mergeCell ref="Y204:AB206"/>
    <mergeCell ref="AC204:AF206"/>
    <mergeCell ref="AW201:AX203"/>
    <mergeCell ref="AY201:AZ203"/>
    <mergeCell ref="BA201:BB203"/>
    <mergeCell ref="BC201:BD203"/>
    <mergeCell ref="BE201:BF203"/>
    <mergeCell ref="BG201:BI203"/>
    <mergeCell ref="BG198:BI200"/>
    <mergeCell ref="B201:L203"/>
    <mergeCell ref="M201:P203"/>
    <mergeCell ref="Q201:T203"/>
    <mergeCell ref="U201:X203"/>
    <mergeCell ref="Y201:AB203"/>
    <mergeCell ref="AC201:AF203"/>
    <mergeCell ref="AG201:AO203"/>
    <mergeCell ref="AP201:AS203"/>
    <mergeCell ref="AT201:AV203"/>
    <mergeCell ref="AT198:AV200"/>
    <mergeCell ref="AW198:AX200"/>
    <mergeCell ref="AY198:AZ200"/>
    <mergeCell ref="BA198:BB200"/>
    <mergeCell ref="BC198:BD200"/>
    <mergeCell ref="BE198:BF200"/>
    <mergeCell ref="BE195:BF197"/>
    <mergeCell ref="BG195:BI197"/>
    <mergeCell ref="B198:L200"/>
    <mergeCell ref="M198:P200"/>
    <mergeCell ref="Q198:T200"/>
    <mergeCell ref="U198:X200"/>
    <mergeCell ref="Y198:AB200"/>
    <mergeCell ref="AC198:AF200"/>
    <mergeCell ref="AG198:AO200"/>
    <mergeCell ref="AP198:AS200"/>
    <mergeCell ref="AP195:AS197"/>
    <mergeCell ref="AT195:AV197"/>
    <mergeCell ref="AW195:AX197"/>
    <mergeCell ref="AY195:AZ197"/>
    <mergeCell ref="BA195:BB197"/>
    <mergeCell ref="BC195:BD197"/>
    <mergeCell ref="BC192:BD194"/>
    <mergeCell ref="BE192:BF194"/>
    <mergeCell ref="BG192:BI194"/>
    <mergeCell ref="B195:L197"/>
    <mergeCell ref="M195:P197"/>
    <mergeCell ref="Q195:T197"/>
    <mergeCell ref="U195:X197"/>
    <mergeCell ref="Y195:AB197"/>
    <mergeCell ref="AC195:AF197"/>
    <mergeCell ref="AG195:AO197"/>
    <mergeCell ref="AG192:AO194"/>
    <mergeCell ref="AP192:AS194"/>
    <mergeCell ref="AT192:AV194"/>
    <mergeCell ref="AW192:AX194"/>
    <mergeCell ref="AY192:AZ194"/>
    <mergeCell ref="BA192:BB194"/>
    <mergeCell ref="B192:L194"/>
    <mergeCell ref="M192:P194"/>
    <mergeCell ref="Q192:T194"/>
    <mergeCell ref="U192:X194"/>
    <mergeCell ref="Y192:AB194"/>
    <mergeCell ref="AC192:AF194"/>
    <mergeCell ref="AW189:AX191"/>
    <mergeCell ref="AY189:AZ191"/>
    <mergeCell ref="BA189:BB191"/>
    <mergeCell ref="BC189:BD191"/>
    <mergeCell ref="BE189:BF191"/>
    <mergeCell ref="BG189:BI191"/>
    <mergeCell ref="BG186:BI188"/>
    <mergeCell ref="B189:L191"/>
    <mergeCell ref="M189:P191"/>
    <mergeCell ref="Q189:T191"/>
    <mergeCell ref="U189:X191"/>
    <mergeCell ref="Y189:AB191"/>
    <mergeCell ref="AC189:AF191"/>
    <mergeCell ref="AG189:AO191"/>
    <mergeCell ref="AP189:AS191"/>
    <mergeCell ref="AT189:AV191"/>
    <mergeCell ref="AT186:AV188"/>
    <mergeCell ref="AW186:AX188"/>
    <mergeCell ref="AY186:AZ188"/>
    <mergeCell ref="BA186:BB188"/>
    <mergeCell ref="BC186:BD188"/>
    <mergeCell ref="BE186:BF188"/>
    <mergeCell ref="BE183:BF185"/>
    <mergeCell ref="BG183:BI185"/>
    <mergeCell ref="B186:L188"/>
    <mergeCell ref="M186:P188"/>
    <mergeCell ref="Q186:T188"/>
    <mergeCell ref="U186:X188"/>
    <mergeCell ref="Y186:AB188"/>
    <mergeCell ref="AC186:AF188"/>
    <mergeCell ref="AG186:AO188"/>
    <mergeCell ref="AP186:AS188"/>
    <mergeCell ref="AP183:AS185"/>
    <mergeCell ref="AT183:AV185"/>
    <mergeCell ref="AW183:AX185"/>
    <mergeCell ref="AY183:AZ185"/>
    <mergeCell ref="BA183:BB185"/>
    <mergeCell ref="BC183:BD185"/>
    <mergeCell ref="BC180:BD182"/>
    <mergeCell ref="BE180:BF182"/>
    <mergeCell ref="BG180:BI182"/>
    <mergeCell ref="B183:L185"/>
    <mergeCell ref="M183:P185"/>
    <mergeCell ref="Q183:T185"/>
    <mergeCell ref="U183:X185"/>
    <mergeCell ref="Y183:AB185"/>
    <mergeCell ref="AC183:AF185"/>
    <mergeCell ref="AG183:AO185"/>
    <mergeCell ref="AG180:AO182"/>
    <mergeCell ref="AP180:AS182"/>
    <mergeCell ref="AT180:AV182"/>
    <mergeCell ref="AW180:AX182"/>
    <mergeCell ref="AY180:AZ182"/>
    <mergeCell ref="BA180:BB182"/>
    <mergeCell ref="BE177:BF179"/>
    <mergeCell ref="BG177:BI179"/>
    <mergeCell ref="BJ177:BL179"/>
    <mergeCell ref="BM177:BO179"/>
    <mergeCell ref="B180:L182"/>
    <mergeCell ref="M180:P182"/>
    <mergeCell ref="Q180:T182"/>
    <mergeCell ref="U180:X182"/>
    <mergeCell ref="Y180:AB182"/>
    <mergeCell ref="AC180:AF182"/>
    <mergeCell ref="AP177:AS179"/>
    <mergeCell ref="AT177:AV179"/>
    <mergeCell ref="AW177:AX179"/>
    <mergeCell ref="AY177:AZ179"/>
    <mergeCell ref="BA177:BB179"/>
    <mergeCell ref="BC177:BD179"/>
    <mergeCell ref="BG174:BI176"/>
    <mergeCell ref="BJ174:BL176"/>
    <mergeCell ref="BM174:BO176"/>
    <mergeCell ref="B177:L179"/>
    <mergeCell ref="M177:P179"/>
    <mergeCell ref="Q177:T179"/>
    <mergeCell ref="U177:X179"/>
    <mergeCell ref="Y177:AB179"/>
    <mergeCell ref="AC177:AF179"/>
    <mergeCell ref="AG177:AO179"/>
    <mergeCell ref="AT174:AV176"/>
    <mergeCell ref="AW174:AX176"/>
    <mergeCell ref="AY174:AZ176"/>
    <mergeCell ref="BA174:BB176"/>
    <mergeCell ref="BC174:BD176"/>
    <mergeCell ref="BE174:BF176"/>
    <mergeCell ref="B174:L176"/>
    <mergeCell ref="M174:P176"/>
    <mergeCell ref="Q174:T176"/>
    <mergeCell ref="U174:X176"/>
    <mergeCell ref="Y174:AB176"/>
    <mergeCell ref="AC174:AF176"/>
    <mergeCell ref="AG174:AO176"/>
    <mergeCell ref="AP174:AS176"/>
    <mergeCell ref="BJ168:BL170"/>
    <mergeCell ref="BM168:BO170"/>
    <mergeCell ref="B171:L173"/>
    <mergeCell ref="M171:P173"/>
    <mergeCell ref="Q171:T173"/>
    <mergeCell ref="U171:X173"/>
    <mergeCell ref="Y171:AB173"/>
    <mergeCell ref="AC171:AF173"/>
    <mergeCell ref="AW171:AX173"/>
    <mergeCell ref="AY171:AZ173"/>
    <mergeCell ref="AP168:AS173"/>
    <mergeCell ref="AT168:AV173"/>
    <mergeCell ref="AW168:BB170"/>
    <mergeCell ref="BC168:BD173"/>
    <mergeCell ref="BE168:BF173"/>
    <mergeCell ref="BG168:BI173"/>
    <mergeCell ref="BA171:BB173"/>
    <mergeCell ref="AG165:BI167"/>
    <mergeCell ref="BJ165:BL167"/>
    <mergeCell ref="BM165:BO167"/>
    <mergeCell ref="B168:L170"/>
    <mergeCell ref="M168:P170"/>
    <mergeCell ref="Q168:T170"/>
    <mergeCell ref="U168:X170"/>
    <mergeCell ref="Y168:AB170"/>
    <mergeCell ref="AC168:AF170"/>
    <mergeCell ref="AG168:AO173"/>
    <mergeCell ref="BC162:BD164"/>
    <mergeCell ref="BE162:BF164"/>
    <mergeCell ref="BG162:BI164"/>
    <mergeCell ref="BJ162:BL164"/>
    <mergeCell ref="B165:L167"/>
    <mergeCell ref="M165:P167"/>
    <mergeCell ref="Q165:T167"/>
    <mergeCell ref="U165:X167"/>
    <mergeCell ref="Y165:AB167"/>
    <mergeCell ref="AC165:AF167"/>
    <mergeCell ref="AG162:AO164"/>
    <mergeCell ref="AP162:AS164"/>
    <mergeCell ref="AT162:AV164"/>
    <mergeCell ref="AW162:AX164"/>
    <mergeCell ref="AY162:AZ164"/>
    <mergeCell ref="BA162:BB164"/>
    <mergeCell ref="BJ171:BL173"/>
    <mergeCell ref="BM171:BO173"/>
    <mergeCell ref="BC159:BD161"/>
    <mergeCell ref="BE159:BF161"/>
    <mergeCell ref="BG159:BI161"/>
    <mergeCell ref="BJ159:BL161"/>
    <mergeCell ref="B162:L164"/>
    <mergeCell ref="M162:P164"/>
    <mergeCell ref="Q162:T164"/>
    <mergeCell ref="U162:X164"/>
    <mergeCell ref="Y162:AB164"/>
    <mergeCell ref="AC162:AF164"/>
    <mergeCell ref="AG159:AO161"/>
    <mergeCell ref="AP159:AS161"/>
    <mergeCell ref="AT159:AV161"/>
    <mergeCell ref="AW159:AX161"/>
    <mergeCell ref="AY159:AZ161"/>
    <mergeCell ref="BA159:BB161"/>
    <mergeCell ref="BC156:BD158"/>
    <mergeCell ref="BE156:BF158"/>
    <mergeCell ref="BG156:BI158"/>
    <mergeCell ref="BJ156:BL158"/>
    <mergeCell ref="B159:L161"/>
    <mergeCell ref="M159:P161"/>
    <mergeCell ref="Q159:T161"/>
    <mergeCell ref="U159:X161"/>
    <mergeCell ref="Y159:AB161"/>
    <mergeCell ref="AC159:AF161"/>
    <mergeCell ref="AG156:AO158"/>
    <mergeCell ref="AP156:AS158"/>
    <mergeCell ref="AT156:AV158"/>
    <mergeCell ref="AW156:AX158"/>
    <mergeCell ref="AY156:AZ158"/>
    <mergeCell ref="BA156:BB158"/>
    <mergeCell ref="BC153:BD155"/>
    <mergeCell ref="BE153:BF155"/>
    <mergeCell ref="BG153:BI155"/>
    <mergeCell ref="BJ153:BL155"/>
    <mergeCell ref="B156:L158"/>
    <mergeCell ref="M156:P158"/>
    <mergeCell ref="Q156:T158"/>
    <mergeCell ref="U156:X158"/>
    <mergeCell ref="Y156:AB158"/>
    <mergeCell ref="AC156:AF158"/>
    <mergeCell ref="AG153:AO155"/>
    <mergeCell ref="AP153:AS155"/>
    <mergeCell ref="AT153:AV155"/>
    <mergeCell ref="AW153:AX155"/>
    <mergeCell ref="AY153:AZ155"/>
    <mergeCell ref="BA153:BB155"/>
    <mergeCell ref="BC150:BD152"/>
    <mergeCell ref="BE150:BF152"/>
    <mergeCell ref="BG150:BI152"/>
    <mergeCell ref="BJ150:BL152"/>
    <mergeCell ref="B153:L155"/>
    <mergeCell ref="M153:P155"/>
    <mergeCell ref="Q153:T155"/>
    <mergeCell ref="U153:X155"/>
    <mergeCell ref="Y153:AB155"/>
    <mergeCell ref="AC153:AF155"/>
    <mergeCell ref="AG150:AO152"/>
    <mergeCell ref="AP150:AS152"/>
    <mergeCell ref="AT150:AV152"/>
    <mergeCell ref="AW150:AX152"/>
    <mergeCell ref="AY150:AZ152"/>
    <mergeCell ref="BA150:BB152"/>
    <mergeCell ref="BC147:BD149"/>
    <mergeCell ref="BE147:BF149"/>
    <mergeCell ref="BG147:BI149"/>
    <mergeCell ref="BJ147:BL149"/>
    <mergeCell ref="B150:L152"/>
    <mergeCell ref="M150:P152"/>
    <mergeCell ref="Q150:T152"/>
    <mergeCell ref="U150:X152"/>
    <mergeCell ref="Y150:AB152"/>
    <mergeCell ref="AC150:AF152"/>
    <mergeCell ref="AG147:AO149"/>
    <mergeCell ref="AP147:AS149"/>
    <mergeCell ref="AT147:AV149"/>
    <mergeCell ref="AW147:AX149"/>
    <mergeCell ref="AY147:AZ149"/>
    <mergeCell ref="BA147:BB149"/>
    <mergeCell ref="BC144:BD146"/>
    <mergeCell ref="BE144:BF146"/>
    <mergeCell ref="BG144:BI146"/>
    <mergeCell ref="BJ144:BL146"/>
    <mergeCell ref="B147:L149"/>
    <mergeCell ref="M147:P149"/>
    <mergeCell ref="Q147:T149"/>
    <mergeCell ref="U147:X149"/>
    <mergeCell ref="Y147:AB149"/>
    <mergeCell ref="AC147:AF149"/>
    <mergeCell ref="AG144:AO146"/>
    <mergeCell ref="AP144:AS146"/>
    <mergeCell ref="AT144:AV146"/>
    <mergeCell ref="AW144:AX146"/>
    <mergeCell ref="AY144:AZ146"/>
    <mergeCell ref="BA144:BB146"/>
    <mergeCell ref="BC141:BD143"/>
    <mergeCell ref="BE141:BF143"/>
    <mergeCell ref="BG141:BI143"/>
    <mergeCell ref="BJ141:BL143"/>
    <mergeCell ref="B144:L146"/>
    <mergeCell ref="M144:P146"/>
    <mergeCell ref="Q144:T146"/>
    <mergeCell ref="U144:X146"/>
    <mergeCell ref="Y144:AB146"/>
    <mergeCell ref="AC144:AF146"/>
    <mergeCell ref="AG141:AO143"/>
    <mergeCell ref="AP141:AS143"/>
    <mergeCell ref="AT141:AV143"/>
    <mergeCell ref="AW141:AX143"/>
    <mergeCell ref="AY141:AZ143"/>
    <mergeCell ref="BA141:BB143"/>
    <mergeCell ref="BC138:BD140"/>
    <mergeCell ref="BE138:BF140"/>
    <mergeCell ref="BG138:BI140"/>
    <mergeCell ref="BJ138:BL140"/>
    <mergeCell ref="B141:L143"/>
    <mergeCell ref="M141:P143"/>
    <mergeCell ref="Q141:T143"/>
    <mergeCell ref="U141:X143"/>
    <mergeCell ref="Y141:AB143"/>
    <mergeCell ref="AC141:AF143"/>
    <mergeCell ref="AG138:AO140"/>
    <mergeCell ref="AP138:AS140"/>
    <mergeCell ref="AT138:AV140"/>
    <mergeCell ref="AW138:AX140"/>
    <mergeCell ref="AY138:AZ140"/>
    <mergeCell ref="BA138:BB140"/>
    <mergeCell ref="BC135:BD137"/>
    <mergeCell ref="BE135:BF137"/>
    <mergeCell ref="BG135:BI137"/>
    <mergeCell ref="BJ135:BL137"/>
    <mergeCell ref="B138:L140"/>
    <mergeCell ref="M138:P140"/>
    <mergeCell ref="Q138:T140"/>
    <mergeCell ref="U138:X140"/>
    <mergeCell ref="Y138:AB140"/>
    <mergeCell ref="AC138:AF140"/>
    <mergeCell ref="AG135:AO137"/>
    <mergeCell ref="AP135:AS137"/>
    <mergeCell ref="AT135:AV137"/>
    <mergeCell ref="AW135:AX137"/>
    <mergeCell ref="AY135:AZ137"/>
    <mergeCell ref="BA135:BB137"/>
    <mergeCell ref="BC132:BD134"/>
    <mergeCell ref="BE132:BF134"/>
    <mergeCell ref="BG132:BI134"/>
    <mergeCell ref="BJ132:BL134"/>
    <mergeCell ref="B135:L137"/>
    <mergeCell ref="M135:P137"/>
    <mergeCell ref="Q135:T137"/>
    <mergeCell ref="U135:X137"/>
    <mergeCell ref="Y135:AB137"/>
    <mergeCell ref="AC135:AF137"/>
    <mergeCell ref="AG132:AO134"/>
    <mergeCell ref="AP132:AS134"/>
    <mergeCell ref="AT132:AV134"/>
    <mergeCell ref="AW132:AX134"/>
    <mergeCell ref="AY132:AZ134"/>
    <mergeCell ref="BA132:BB134"/>
    <mergeCell ref="BC129:BD131"/>
    <mergeCell ref="BE129:BF131"/>
    <mergeCell ref="BG129:BI131"/>
    <mergeCell ref="BJ129:BL131"/>
    <mergeCell ref="B132:L134"/>
    <mergeCell ref="M132:P134"/>
    <mergeCell ref="Q132:T134"/>
    <mergeCell ref="U132:X134"/>
    <mergeCell ref="Y132:AB134"/>
    <mergeCell ref="AC132:AF134"/>
    <mergeCell ref="AG129:AO131"/>
    <mergeCell ref="AP129:AS131"/>
    <mergeCell ref="AT129:AV131"/>
    <mergeCell ref="AW129:AX131"/>
    <mergeCell ref="AY129:AZ131"/>
    <mergeCell ref="BA129:BB131"/>
    <mergeCell ref="BC126:BD128"/>
    <mergeCell ref="BE126:BF128"/>
    <mergeCell ref="BG126:BI128"/>
    <mergeCell ref="BJ126:BL128"/>
    <mergeCell ref="B129:L131"/>
    <mergeCell ref="M129:P131"/>
    <mergeCell ref="Q129:T131"/>
    <mergeCell ref="U129:X131"/>
    <mergeCell ref="Y129:AB131"/>
    <mergeCell ref="AC129:AF131"/>
    <mergeCell ref="AG126:AO128"/>
    <mergeCell ref="AP126:AS128"/>
    <mergeCell ref="AT126:AV128"/>
    <mergeCell ref="AW126:AX128"/>
    <mergeCell ref="AY126:AZ128"/>
    <mergeCell ref="BA126:BB128"/>
    <mergeCell ref="BC123:BD125"/>
    <mergeCell ref="BE123:BF125"/>
    <mergeCell ref="BG123:BI125"/>
    <mergeCell ref="BJ123:BL125"/>
    <mergeCell ref="B126:L128"/>
    <mergeCell ref="M126:P128"/>
    <mergeCell ref="Q126:T128"/>
    <mergeCell ref="U126:X128"/>
    <mergeCell ref="Y126:AB128"/>
    <mergeCell ref="AC126:AF128"/>
    <mergeCell ref="AG123:AO125"/>
    <mergeCell ref="AP123:AS125"/>
    <mergeCell ref="AT123:AV125"/>
    <mergeCell ref="AW123:AX125"/>
    <mergeCell ref="AY123:AZ125"/>
    <mergeCell ref="BA123:BB125"/>
    <mergeCell ref="BC120:BD122"/>
    <mergeCell ref="BE120:BF122"/>
    <mergeCell ref="BG120:BI122"/>
    <mergeCell ref="BJ120:BL122"/>
    <mergeCell ref="B123:L125"/>
    <mergeCell ref="M123:P125"/>
    <mergeCell ref="Q123:T125"/>
    <mergeCell ref="U123:X125"/>
    <mergeCell ref="Y123:AB125"/>
    <mergeCell ref="AC123:AF125"/>
    <mergeCell ref="AG120:AO122"/>
    <mergeCell ref="AP120:AS122"/>
    <mergeCell ref="AT120:AV122"/>
    <mergeCell ref="AW120:AX122"/>
    <mergeCell ref="AY120:AZ122"/>
    <mergeCell ref="BA120:BB122"/>
    <mergeCell ref="BC117:BD119"/>
    <mergeCell ref="BE117:BF119"/>
    <mergeCell ref="BG117:BI119"/>
    <mergeCell ref="BJ117:BL119"/>
    <mergeCell ref="B120:L122"/>
    <mergeCell ref="M120:P122"/>
    <mergeCell ref="Q120:T122"/>
    <mergeCell ref="U120:X122"/>
    <mergeCell ref="Y120:AB122"/>
    <mergeCell ref="AC120:AF122"/>
    <mergeCell ref="AG117:AO119"/>
    <mergeCell ref="AP117:AS119"/>
    <mergeCell ref="AT117:AV119"/>
    <mergeCell ref="AW117:AX119"/>
    <mergeCell ref="AY117:AZ119"/>
    <mergeCell ref="BA117:BB119"/>
    <mergeCell ref="BC114:BD116"/>
    <mergeCell ref="BE114:BF116"/>
    <mergeCell ref="BG114:BI116"/>
    <mergeCell ref="BJ114:BL116"/>
    <mergeCell ref="B117:L119"/>
    <mergeCell ref="M117:P119"/>
    <mergeCell ref="Q117:T119"/>
    <mergeCell ref="U117:X119"/>
    <mergeCell ref="Y117:AB119"/>
    <mergeCell ref="AC117:AF119"/>
    <mergeCell ref="AG114:AO116"/>
    <mergeCell ref="AP114:AS116"/>
    <mergeCell ref="AT114:AV116"/>
    <mergeCell ref="AW114:AX116"/>
    <mergeCell ref="AY114:AZ116"/>
    <mergeCell ref="BA114:BB116"/>
    <mergeCell ref="BC111:BD113"/>
    <mergeCell ref="BE111:BF113"/>
    <mergeCell ref="BG111:BI113"/>
    <mergeCell ref="BJ111:BL113"/>
    <mergeCell ref="B114:L116"/>
    <mergeCell ref="M114:P116"/>
    <mergeCell ref="Q114:T116"/>
    <mergeCell ref="U114:X116"/>
    <mergeCell ref="Y114:AB116"/>
    <mergeCell ref="AC114:AF116"/>
    <mergeCell ref="AG111:AO113"/>
    <mergeCell ref="AP111:AS113"/>
    <mergeCell ref="AT111:AV113"/>
    <mergeCell ref="AW111:AX113"/>
    <mergeCell ref="AY111:AZ113"/>
    <mergeCell ref="BA111:BB113"/>
    <mergeCell ref="BC108:BD110"/>
    <mergeCell ref="BE108:BF110"/>
    <mergeCell ref="BG108:BI110"/>
    <mergeCell ref="BJ108:BL110"/>
    <mergeCell ref="B111:L113"/>
    <mergeCell ref="M111:P113"/>
    <mergeCell ref="Q111:T113"/>
    <mergeCell ref="U111:X113"/>
    <mergeCell ref="Y111:AB113"/>
    <mergeCell ref="AC111:AF113"/>
    <mergeCell ref="AG108:AO110"/>
    <mergeCell ref="AP108:AS110"/>
    <mergeCell ref="AT108:AV110"/>
    <mergeCell ref="AW108:AX110"/>
    <mergeCell ref="AY108:AZ110"/>
    <mergeCell ref="BA108:BB110"/>
    <mergeCell ref="BC105:BD107"/>
    <mergeCell ref="BE105:BF107"/>
    <mergeCell ref="BG105:BI107"/>
    <mergeCell ref="BJ105:BL107"/>
    <mergeCell ref="B108:L110"/>
    <mergeCell ref="M108:P110"/>
    <mergeCell ref="Q108:T110"/>
    <mergeCell ref="U108:X110"/>
    <mergeCell ref="Y108:AB110"/>
    <mergeCell ref="AC108:AF110"/>
    <mergeCell ref="AG105:AO107"/>
    <mergeCell ref="AP105:AS107"/>
    <mergeCell ref="AT105:AV107"/>
    <mergeCell ref="AW105:AX107"/>
    <mergeCell ref="AY105:AZ107"/>
    <mergeCell ref="BA105:BB107"/>
    <mergeCell ref="BC102:BD104"/>
    <mergeCell ref="BE102:BF104"/>
    <mergeCell ref="BG102:BI104"/>
    <mergeCell ref="BJ102:BL104"/>
    <mergeCell ref="B105:L107"/>
    <mergeCell ref="M105:P107"/>
    <mergeCell ref="Q105:T107"/>
    <mergeCell ref="U105:X107"/>
    <mergeCell ref="Y105:AB107"/>
    <mergeCell ref="AC105:AF107"/>
    <mergeCell ref="AG102:AO104"/>
    <mergeCell ref="AP102:AS104"/>
    <mergeCell ref="AT102:AV104"/>
    <mergeCell ref="AW102:AX104"/>
    <mergeCell ref="AY102:AZ104"/>
    <mergeCell ref="BA102:BB104"/>
    <mergeCell ref="BC99:BD101"/>
    <mergeCell ref="BE99:BF101"/>
    <mergeCell ref="BG99:BI101"/>
    <mergeCell ref="BJ99:BL101"/>
    <mergeCell ref="B102:L104"/>
    <mergeCell ref="M102:P104"/>
    <mergeCell ref="Q102:T104"/>
    <mergeCell ref="U102:X104"/>
    <mergeCell ref="Y102:AB104"/>
    <mergeCell ref="AC102:AF104"/>
    <mergeCell ref="AG99:AO101"/>
    <mergeCell ref="AP99:AS101"/>
    <mergeCell ref="AT99:AV101"/>
    <mergeCell ref="AW99:AX101"/>
    <mergeCell ref="AY99:AZ101"/>
    <mergeCell ref="BA99:BB101"/>
    <mergeCell ref="BC96:BD98"/>
    <mergeCell ref="BE96:BF98"/>
    <mergeCell ref="BG96:BI98"/>
    <mergeCell ref="BJ96:BL98"/>
    <mergeCell ref="B99:L101"/>
    <mergeCell ref="M99:P101"/>
    <mergeCell ref="Q99:T101"/>
    <mergeCell ref="U99:X101"/>
    <mergeCell ref="Y99:AB101"/>
    <mergeCell ref="AC99:AF101"/>
    <mergeCell ref="AG96:AO98"/>
    <mergeCell ref="AP96:AS98"/>
    <mergeCell ref="AT96:AV98"/>
    <mergeCell ref="AW96:AX98"/>
    <mergeCell ref="AY96:AZ98"/>
    <mergeCell ref="BA96:BB98"/>
    <mergeCell ref="BC93:BD95"/>
    <mergeCell ref="BE93:BF95"/>
    <mergeCell ref="BG93:BI95"/>
    <mergeCell ref="BJ93:BL95"/>
    <mergeCell ref="B96:L98"/>
    <mergeCell ref="M96:P98"/>
    <mergeCell ref="Q96:T98"/>
    <mergeCell ref="U96:X98"/>
    <mergeCell ref="Y96:AB98"/>
    <mergeCell ref="AC96:AF98"/>
    <mergeCell ref="AG93:AO95"/>
    <mergeCell ref="AP93:AS95"/>
    <mergeCell ref="AT93:AV95"/>
    <mergeCell ref="AW93:AX95"/>
    <mergeCell ref="AY93:AZ95"/>
    <mergeCell ref="BA93:BB95"/>
    <mergeCell ref="BC90:BD92"/>
    <mergeCell ref="BE90:BF92"/>
    <mergeCell ref="BG90:BI92"/>
    <mergeCell ref="BJ90:BL92"/>
    <mergeCell ref="B93:L95"/>
    <mergeCell ref="M93:P95"/>
    <mergeCell ref="Q93:T95"/>
    <mergeCell ref="U93:X95"/>
    <mergeCell ref="Y93:AB95"/>
    <mergeCell ref="AC93:AF95"/>
    <mergeCell ref="AG90:AO92"/>
    <mergeCell ref="AP90:AS92"/>
    <mergeCell ref="AT90:AV92"/>
    <mergeCell ref="AW90:AX92"/>
    <mergeCell ref="AY90:AZ92"/>
    <mergeCell ref="BA90:BB92"/>
    <mergeCell ref="BC87:BD89"/>
    <mergeCell ref="BE87:BF89"/>
    <mergeCell ref="BG87:BI89"/>
    <mergeCell ref="BJ87:BL89"/>
    <mergeCell ref="B90:L92"/>
    <mergeCell ref="M90:P92"/>
    <mergeCell ref="Q90:T92"/>
    <mergeCell ref="U90:X92"/>
    <mergeCell ref="Y90:AB92"/>
    <mergeCell ref="AC90:AF92"/>
    <mergeCell ref="AG87:AO89"/>
    <mergeCell ref="AP87:AS89"/>
    <mergeCell ref="AT87:AV89"/>
    <mergeCell ref="AW87:AX89"/>
    <mergeCell ref="AY87:AZ89"/>
    <mergeCell ref="BA87:BB89"/>
    <mergeCell ref="BC84:BD86"/>
    <mergeCell ref="BE84:BF86"/>
    <mergeCell ref="BG84:BI86"/>
    <mergeCell ref="BJ84:BL86"/>
    <mergeCell ref="B87:L89"/>
    <mergeCell ref="M87:P89"/>
    <mergeCell ref="Q87:T89"/>
    <mergeCell ref="U87:X89"/>
    <mergeCell ref="Y87:AB89"/>
    <mergeCell ref="AC87:AF89"/>
    <mergeCell ref="AG84:AO86"/>
    <mergeCell ref="AP84:AS86"/>
    <mergeCell ref="AT84:AV86"/>
    <mergeCell ref="AW84:AX86"/>
    <mergeCell ref="AY84:AZ86"/>
    <mergeCell ref="BA84:BB86"/>
    <mergeCell ref="BC81:BD83"/>
    <mergeCell ref="BE81:BF83"/>
    <mergeCell ref="BG81:BI83"/>
    <mergeCell ref="BJ81:BL83"/>
    <mergeCell ref="B84:L86"/>
    <mergeCell ref="M84:P86"/>
    <mergeCell ref="Q84:T86"/>
    <mergeCell ref="U84:X86"/>
    <mergeCell ref="Y84:AB86"/>
    <mergeCell ref="AC84:AF86"/>
    <mergeCell ref="AG81:AO83"/>
    <mergeCell ref="AP81:AS83"/>
    <mergeCell ref="AT81:AV83"/>
    <mergeCell ref="AW81:AX83"/>
    <mergeCell ref="AY81:AZ83"/>
    <mergeCell ref="BA81:BB83"/>
    <mergeCell ref="BC78:BD80"/>
    <mergeCell ref="BE78:BF80"/>
    <mergeCell ref="BG78:BI80"/>
    <mergeCell ref="BJ78:BL80"/>
    <mergeCell ref="B81:L83"/>
    <mergeCell ref="M81:P83"/>
    <mergeCell ref="Q81:T83"/>
    <mergeCell ref="U81:X83"/>
    <mergeCell ref="Y81:AB83"/>
    <mergeCell ref="AC81:AF83"/>
    <mergeCell ref="AG78:AO80"/>
    <mergeCell ref="AP78:AS80"/>
    <mergeCell ref="AT78:AV80"/>
    <mergeCell ref="AW78:AX80"/>
    <mergeCell ref="AY78:AZ80"/>
    <mergeCell ref="BA78:BB80"/>
    <mergeCell ref="BC75:BD77"/>
    <mergeCell ref="BE75:BF77"/>
    <mergeCell ref="BG75:BI77"/>
    <mergeCell ref="BJ75:BL77"/>
    <mergeCell ref="B78:L80"/>
    <mergeCell ref="M78:P80"/>
    <mergeCell ref="Q78:T80"/>
    <mergeCell ref="U78:X80"/>
    <mergeCell ref="Y78:AB80"/>
    <mergeCell ref="AC78:AF80"/>
    <mergeCell ref="AG75:AO77"/>
    <mergeCell ref="AP75:AS77"/>
    <mergeCell ref="AT75:AV77"/>
    <mergeCell ref="AW75:AX77"/>
    <mergeCell ref="AY75:AZ77"/>
    <mergeCell ref="BA75:BB77"/>
    <mergeCell ref="BC72:BD74"/>
    <mergeCell ref="BE72:BF74"/>
    <mergeCell ref="BG72:BI74"/>
    <mergeCell ref="BJ72:BL74"/>
    <mergeCell ref="B75:L77"/>
    <mergeCell ref="M75:P77"/>
    <mergeCell ref="Q75:T77"/>
    <mergeCell ref="U75:X77"/>
    <mergeCell ref="Y75:AB77"/>
    <mergeCell ref="AC75:AF77"/>
    <mergeCell ref="AG72:AO74"/>
    <mergeCell ref="AP72:AS74"/>
    <mergeCell ref="AT72:AV74"/>
    <mergeCell ref="AW72:AX74"/>
    <mergeCell ref="AY72:AZ74"/>
    <mergeCell ref="BA72:BB74"/>
    <mergeCell ref="B72:L74"/>
    <mergeCell ref="M72:P74"/>
    <mergeCell ref="Q72:T74"/>
    <mergeCell ref="U72:X74"/>
    <mergeCell ref="Y72:AB74"/>
    <mergeCell ref="AC72:AF74"/>
    <mergeCell ref="AG69:AO71"/>
    <mergeCell ref="AP69:AS71"/>
    <mergeCell ref="AT69:AV71"/>
    <mergeCell ref="AW69:AX71"/>
    <mergeCell ref="AY69:AZ71"/>
    <mergeCell ref="BA69:BB71"/>
    <mergeCell ref="BC66:BD68"/>
    <mergeCell ref="BE66:BF68"/>
    <mergeCell ref="BG66:BI68"/>
    <mergeCell ref="BJ66:BL68"/>
    <mergeCell ref="B69:L71"/>
    <mergeCell ref="M69:P71"/>
    <mergeCell ref="Q69:T71"/>
    <mergeCell ref="U69:X71"/>
    <mergeCell ref="Y69:AB71"/>
    <mergeCell ref="AG66:AO68"/>
    <mergeCell ref="AP66:AS68"/>
    <mergeCell ref="AT66:AV68"/>
    <mergeCell ref="AW66:AX68"/>
    <mergeCell ref="AY66:AZ68"/>
    <mergeCell ref="BA66:BB68"/>
    <mergeCell ref="B66:L68"/>
    <mergeCell ref="M66:P68"/>
    <mergeCell ref="Q66:T68"/>
    <mergeCell ref="U66:X68"/>
    <mergeCell ref="Y66:AB68"/>
    <mergeCell ref="BJ60:BL65"/>
    <mergeCell ref="B63:L65"/>
    <mergeCell ref="M63:P65"/>
    <mergeCell ref="Q63:T65"/>
    <mergeCell ref="U63:X65"/>
    <mergeCell ref="Y63:AB65"/>
    <mergeCell ref="AW63:AX65"/>
    <mergeCell ref="AY63:AZ65"/>
    <mergeCell ref="BA63:BB65"/>
    <mergeCell ref="AP60:AS65"/>
    <mergeCell ref="AT60:AV65"/>
    <mergeCell ref="AW60:BB62"/>
    <mergeCell ref="BC60:BD65"/>
    <mergeCell ref="BE60:BF65"/>
    <mergeCell ref="BG60:BI65"/>
    <mergeCell ref="AC63:AF71"/>
    <mergeCell ref="BC69:BD71"/>
    <mergeCell ref="BE69:BF71"/>
    <mergeCell ref="BG69:BI71"/>
    <mergeCell ref="BJ69:BL71"/>
    <mergeCell ref="B54:AF57"/>
    <mergeCell ref="AG54:BI57"/>
    <mergeCell ref="B58:BI59"/>
    <mergeCell ref="B60:L62"/>
    <mergeCell ref="M60:P62"/>
    <mergeCell ref="Q60:T62"/>
    <mergeCell ref="U60:X62"/>
    <mergeCell ref="Y60:AB62"/>
    <mergeCell ref="AC60:AF62"/>
    <mergeCell ref="AG60:AO65"/>
    <mergeCell ref="BH48:BI50"/>
    <mergeCell ref="B51:J53"/>
    <mergeCell ref="K51:S53"/>
    <mergeCell ref="T51:AF53"/>
    <mergeCell ref="AG51:AO53"/>
    <mergeCell ref="AP51:AV53"/>
    <mergeCell ref="AW51:AY53"/>
    <mergeCell ref="AZ51:BE53"/>
    <mergeCell ref="BF51:BG53"/>
    <mergeCell ref="BH51:BI53"/>
    <mergeCell ref="BF45:BG47"/>
    <mergeCell ref="BH45:BI47"/>
    <mergeCell ref="B48:J50"/>
    <mergeCell ref="K48:S50"/>
    <mergeCell ref="T48:AF50"/>
    <mergeCell ref="AG48:AO50"/>
    <mergeCell ref="AP48:AV50"/>
    <mergeCell ref="AW48:AY50"/>
    <mergeCell ref="AZ48:BE50"/>
    <mergeCell ref="BF48:BG50"/>
    <mergeCell ref="AZ42:BE44"/>
    <mergeCell ref="BF42:BG44"/>
    <mergeCell ref="BH42:BI44"/>
    <mergeCell ref="B45:J47"/>
    <mergeCell ref="K45:S47"/>
    <mergeCell ref="T45:AF47"/>
    <mergeCell ref="AG45:AO47"/>
    <mergeCell ref="AP45:AV47"/>
    <mergeCell ref="AW45:AY47"/>
    <mergeCell ref="AZ45:BE47"/>
    <mergeCell ref="B42:J44"/>
    <mergeCell ref="K42:S44"/>
    <mergeCell ref="T42:AF44"/>
    <mergeCell ref="AG42:AO44"/>
    <mergeCell ref="AP42:AV44"/>
    <mergeCell ref="AW42:AY44"/>
    <mergeCell ref="AY36:AZ38"/>
    <mergeCell ref="BA36:BB38"/>
    <mergeCell ref="BC36:BE38"/>
    <mergeCell ref="BF36:BI38"/>
    <mergeCell ref="B39:J41"/>
    <mergeCell ref="K39:S41"/>
    <mergeCell ref="T39:AF41"/>
    <mergeCell ref="AG39:AO41"/>
    <mergeCell ref="AP39:AY41"/>
    <mergeCell ref="AZ39:BI41"/>
    <mergeCell ref="AY33:AZ35"/>
    <mergeCell ref="BA33:BB35"/>
    <mergeCell ref="BC33:BE35"/>
    <mergeCell ref="BF33:BI35"/>
    <mergeCell ref="B36:J38"/>
    <mergeCell ref="K36:S38"/>
    <mergeCell ref="T36:AF38"/>
    <mergeCell ref="AG36:AO38"/>
    <mergeCell ref="AP36:AU38"/>
    <mergeCell ref="AV36:AX38"/>
    <mergeCell ref="T21:AF23"/>
    <mergeCell ref="AG21:AO23"/>
    <mergeCell ref="AP21:AU23"/>
    <mergeCell ref="AV21:AX23"/>
    <mergeCell ref="AY30:AZ32"/>
    <mergeCell ref="BA30:BB32"/>
    <mergeCell ref="BC30:BE32"/>
    <mergeCell ref="BF30:BI32"/>
    <mergeCell ref="B33:J35"/>
    <mergeCell ref="K33:S35"/>
    <mergeCell ref="T33:AF35"/>
    <mergeCell ref="AG33:AO35"/>
    <mergeCell ref="AP33:AU35"/>
    <mergeCell ref="AV33:AX35"/>
    <mergeCell ref="AY27:AZ29"/>
    <mergeCell ref="BA27:BB29"/>
    <mergeCell ref="BC27:BE29"/>
    <mergeCell ref="BF27:BI29"/>
    <mergeCell ref="B30:J32"/>
    <mergeCell ref="K30:S32"/>
    <mergeCell ref="T30:AF32"/>
    <mergeCell ref="AG30:AO32"/>
    <mergeCell ref="AP30:AU32"/>
    <mergeCell ref="AV30:AX32"/>
    <mergeCell ref="B2:AO11"/>
    <mergeCell ref="AP2:AY11"/>
    <mergeCell ref="AZ2:BI11"/>
    <mergeCell ref="B12:BI15"/>
    <mergeCell ref="B16:BI17"/>
    <mergeCell ref="B18:J20"/>
    <mergeCell ref="K18:S20"/>
    <mergeCell ref="T18:AF20"/>
    <mergeCell ref="AG18:AO20"/>
    <mergeCell ref="AP18:BI20"/>
    <mergeCell ref="AY24:AZ26"/>
    <mergeCell ref="BA24:BB26"/>
    <mergeCell ref="BC24:BE26"/>
    <mergeCell ref="BF24:BI26"/>
    <mergeCell ref="B27:J29"/>
    <mergeCell ref="K27:S29"/>
    <mergeCell ref="T27:AF29"/>
    <mergeCell ref="AG27:AO29"/>
    <mergeCell ref="AP27:AU29"/>
    <mergeCell ref="AV27:AX29"/>
    <mergeCell ref="AY21:AZ23"/>
    <mergeCell ref="BA21:BB23"/>
    <mergeCell ref="BC21:BE23"/>
    <mergeCell ref="BF21:BI23"/>
    <mergeCell ref="B24:J26"/>
    <mergeCell ref="K24:S26"/>
    <mergeCell ref="T24:AF26"/>
    <mergeCell ref="AG24:AO26"/>
    <mergeCell ref="AP24:AU26"/>
    <mergeCell ref="AV24:AX26"/>
    <mergeCell ref="B21:J23"/>
    <mergeCell ref="K21:S23"/>
  </mergeCells>
  <conditionalFormatting sqref="AT66:AZ68 AY108:AZ119 AY123:AZ131 AY135:AZ137 AY141:AZ164 AY69:AZ104 AT69:AX164 BE66:BL164">
    <cfRule type="cellIs" dxfId="151" priority="38" operator="equal">
      <formula>0</formula>
    </cfRule>
  </conditionalFormatting>
  <conditionalFormatting sqref="AY177:AZ209">
    <cfRule type="cellIs" dxfId="150" priority="37" operator="equal">
      <formula>0</formula>
    </cfRule>
  </conditionalFormatting>
  <conditionalFormatting sqref="AE245:AK248 AO245:AQ248">
    <cfRule type="expression" dxfId="149" priority="36">
      <formula>($AB$245=0)</formula>
    </cfRule>
  </conditionalFormatting>
  <conditionalFormatting sqref="AK279:AM282">
    <cfRule type="cellIs" dxfId="148" priority="35" operator="equal">
      <formula>0</formula>
    </cfRule>
  </conditionalFormatting>
  <conditionalFormatting sqref="BA66:BB164">
    <cfRule type="cellIs" dxfId="147" priority="34" operator="equal">
      <formula>0</formula>
    </cfRule>
  </conditionalFormatting>
  <conditionalFormatting sqref="BG66:BL164">
    <cfRule type="cellIs" dxfId="146" priority="33" operator="lessThan">
      <formula>0</formula>
    </cfRule>
  </conditionalFormatting>
  <conditionalFormatting sqref="BG177:BI209">
    <cfRule type="cellIs" dxfId="145" priority="32" operator="equal">
      <formula>0</formula>
    </cfRule>
  </conditionalFormatting>
  <conditionalFormatting sqref="BG177:BI209">
    <cfRule type="cellIs" dxfId="144" priority="31" operator="lessThan">
      <formula>0</formula>
    </cfRule>
  </conditionalFormatting>
  <conditionalFormatting sqref="AZ245:BI248">
    <cfRule type="expression" dxfId="143" priority="30">
      <formula>$AW$245=0</formula>
    </cfRule>
  </conditionalFormatting>
  <conditionalFormatting sqref="AH279:AJ282">
    <cfRule type="cellIs" dxfId="142" priority="29" operator="equal">
      <formula>0</formula>
    </cfRule>
  </conditionalFormatting>
  <conditionalFormatting sqref="AT174:BB176 AT177:AX209 BE177:BF209 BE174:BI176 BA177:BB209">
    <cfRule type="cellIs" dxfId="141" priority="28" operator="equal">
      <formula>0</formula>
    </cfRule>
  </conditionalFormatting>
  <conditionalFormatting sqref="BG174:BI176">
    <cfRule type="cellIs" dxfId="140" priority="27" operator="lessThan">
      <formula>0</formula>
    </cfRule>
  </conditionalFormatting>
  <conditionalFormatting sqref="BC66:BD164">
    <cfRule type="cellIs" dxfId="139" priority="26" operator="equal">
      <formula>0</formula>
    </cfRule>
  </conditionalFormatting>
  <conditionalFormatting sqref="BC174:BD209">
    <cfRule type="cellIs" dxfId="138" priority="25" operator="equal">
      <formula>0</formula>
    </cfRule>
  </conditionalFormatting>
  <conditionalFormatting sqref="AE241:AK244">
    <cfRule type="expression" dxfId="137" priority="24">
      <formula>($AB$245=0)</formula>
    </cfRule>
  </conditionalFormatting>
  <conditionalFormatting sqref="AO241:AQ244">
    <cfRule type="expression" dxfId="136" priority="23">
      <formula>($AB$245=0)</formula>
    </cfRule>
  </conditionalFormatting>
  <conditionalFormatting sqref="AZ241:BI244">
    <cfRule type="expression" dxfId="135" priority="22">
      <formula>$AW$245=0</formula>
    </cfRule>
  </conditionalFormatting>
  <conditionalFormatting sqref="AY105:AZ107">
    <cfRule type="cellIs" dxfId="134" priority="21" operator="equal">
      <formula>0</formula>
    </cfRule>
  </conditionalFormatting>
  <conditionalFormatting sqref="AY120:AZ122">
    <cfRule type="cellIs" dxfId="133" priority="20" operator="equal">
      <formula>0</formula>
    </cfRule>
  </conditionalFormatting>
  <conditionalFormatting sqref="AY132:AZ134">
    <cfRule type="cellIs" dxfId="132" priority="19" operator="equal">
      <formula>0</formula>
    </cfRule>
  </conditionalFormatting>
  <conditionalFormatting sqref="AY138:AZ140">
    <cfRule type="cellIs" dxfId="131" priority="18" operator="equal">
      <formula>0</formula>
    </cfRule>
  </conditionalFormatting>
  <conditionalFormatting sqref="BJ165:BL170">
    <cfRule type="cellIs" dxfId="130" priority="17" operator="equal">
      <formula>0</formula>
    </cfRule>
  </conditionalFormatting>
  <conditionalFormatting sqref="BJ165:BL170">
    <cfRule type="cellIs" dxfId="129" priority="16" operator="lessThan">
      <formula>0</formula>
    </cfRule>
  </conditionalFormatting>
  <conditionalFormatting sqref="BJ171:BL173">
    <cfRule type="cellIs" dxfId="128" priority="15" operator="equal">
      <formula>0</formula>
    </cfRule>
  </conditionalFormatting>
  <conditionalFormatting sqref="BJ171:BL173">
    <cfRule type="cellIs" dxfId="127" priority="14" operator="lessThan">
      <formula>0</formula>
    </cfRule>
  </conditionalFormatting>
  <conditionalFormatting sqref="BH48:BI53">
    <cfRule type="cellIs" dxfId="126" priority="13" operator="equal">
      <formula>0</formula>
    </cfRule>
  </conditionalFormatting>
  <conditionalFormatting sqref="BJ174:BL176">
    <cfRule type="cellIs" dxfId="125" priority="12" operator="equal">
      <formula>0</formula>
    </cfRule>
  </conditionalFormatting>
  <conditionalFormatting sqref="BJ174:BL176">
    <cfRule type="cellIs" dxfId="124" priority="11" operator="lessThan">
      <formula>0</formula>
    </cfRule>
  </conditionalFormatting>
  <conditionalFormatting sqref="AL245:AN248">
    <cfRule type="expression" dxfId="123" priority="10">
      <formula>($AB$245=0)</formula>
    </cfRule>
  </conditionalFormatting>
  <conditionalFormatting sqref="AL241:AN244">
    <cfRule type="expression" dxfId="122" priority="9">
      <formula>($AB$245=0)</formula>
    </cfRule>
  </conditionalFormatting>
  <conditionalFormatting sqref="M66:Y68 Y69:Y71 M72:Y150">
    <cfRule type="cellIs" dxfId="121" priority="8" operator="equal">
      <formula>0</formula>
    </cfRule>
  </conditionalFormatting>
  <conditionalFormatting sqref="U69:U71">
    <cfRule type="cellIs" dxfId="120" priority="6" operator="equal">
      <formula>0</formula>
    </cfRule>
  </conditionalFormatting>
  <conditionalFormatting sqref="Q69:Q71">
    <cfRule type="cellIs" dxfId="119" priority="5" operator="equal">
      <formula>0</formula>
    </cfRule>
  </conditionalFormatting>
  <conditionalFormatting sqref="M69:M71">
    <cfRule type="cellIs" dxfId="118" priority="4" operator="equal">
      <formula>0</formula>
    </cfRule>
  </conditionalFormatting>
  <conditionalFormatting sqref="BH42:BI47">
    <cfRule type="cellIs" dxfId="117" priority="3" operator="equal">
      <formula>0</formula>
    </cfRule>
  </conditionalFormatting>
  <conditionalFormatting sqref="BJ177:BL179">
    <cfRule type="cellIs" dxfId="116" priority="2" operator="equal">
      <formula>0</formula>
    </cfRule>
  </conditionalFormatting>
  <conditionalFormatting sqref="BJ177:BL179">
    <cfRule type="cellIs" dxfId="115" priority="1" operator="lessThan">
      <formula>0</formula>
    </cfRule>
  </conditionalFormatting>
  <printOptions horizontalCentered="1"/>
  <pageMargins left="0.25" right="0.25" top="0.25" bottom="0.25" header="0" footer="0"/>
  <pageSetup scale="15" orientation="portrait" r:id="rId1"/>
  <ignoredErrors>
    <ignoredError sqref="AC99" twoDigitTextYear="1"/>
  </ignoredErrors>
  <drawing r:id="rId2"/>
  <legacyDrawing r:id="rId3"/>
</worksheet>
</file>

<file path=xl/worksheets/sheet2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64">
    <tabColor theme="8" tint="-0.249977111117893"/>
  </sheetPr>
  <dimension ref="A1:BO308"/>
  <sheetViews>
    <sheetView tabSelected="1" topLeftCell="A78" zoomScale="30" zoomScaleNormal="30" zoomScaleSheetLayoutView="30" workbookViewId="0">
      <selection activeCell="H241" sqref="H241:J244"/>
    </sheetView>
  </sheetViews>
  <sheetFormatPr defaultRowHeight="15"/>
  <cols>
    <col min="2" max="15" width="9.42578125" customWidth="1"/>
    <col min="16" max="16" width="21" customWidth="1"/>
    <col min="17" max="17" width="9.42578125" customWidth="1"/>
    <col min="18" max="18" width="10.85546875" customWidth="1"/>
    <col min="19" max="19" width="16.28515625" customWidth="1"/>
    <col min="20" max="20" width="8.28515625" customWidth="1"/>
    <col min="21" max="23" width="9.42578125" customWidth="1"/>
    <col min="24" max="24" width="17.5703125" customWidth="1"/>
    <col min="25" max="25" width="14.5703125" customWidth="1"/>
    <col min="26" max="27" width="10.5703125" customWidth="1"/>
    <col min="28" max="28" width="7.140625" customWidth="1"/>
    <col min="29" max="31" width="9.42578125" customWidth="1"/>
    <col min="32" max="32" width="15.5703125" customWidth="1"/>
    <col min="33" max="40" width="9.42578125" customWidth="1"/>
    <col min="41" max="41" width="18.5703125" customWidth="1"/>
    <col min="42" max="46" width="9.42578125" customWidth="1"/>
    <col min="47" max="47" width="16.28515625" customWidth="1"/>
    <col min="48" max="49" width="9.42578125" customWidth="1"/>
    <col min="50" max="50" width="12" customWidth="1"/>
    <col min="51" max="51" width="9.42578125" customWidth="1"/>
    <col min="52" max="52" width="12" customWidth="1"/>
    <col min="53" max="53" width="9.42578125" customWidth="1"/>
    <col min="54" max="56" width="11.5703125" customWidth="1"/>
    <col min="57" max="59" width="9.42578125" customWidth="1"/>
    <col min="60" max="60" width="12" customWidth="1"/>
    <col min="61" max="61" width="11.42578125" customWidth="1"/>
    <col min="63" max="63" width="9.140625" customWidth="1"/>
  </cols>
  <sheetData>
    <row r="1" spans="2:61" ht="15.75" thickBot="1"/>
    <row r="2" spans="2:61" ht="15" customHeight="1" thickTop="1">
      <c r="B2" s="475" t="s">
        <v>0</v>
      </c>
      <c r="C2" s="476"/>
      <c r="D2" s="476"/>
      <c r="E2" s="476"/>
      <c r="F2" s="476"/>
      <c r="G2" s="476"/>
      <c r="H2" s="476"/>
      <c r="I2" s="476"/>
      <c r="J2" s="476"/>
      <c r="K2" s="476"/>
      <c r="L2" s="476"/>
      <c r="M2" s="476"/>
      <c r="N2" s="476"/>
      <c r="O2" s="476"/>
      <c r="P2" s="476"/>
      <c r="Q2" s="476"/>
      <c r="R2" s="476"/>
      <c r="S2" s="476"/>
      <c r="T2" s="476"/>
      <c r="U2" s="476"/>
      <c r="V2" s="476"/>
      <c r="W2" s="476"/>
      <c r="X2" s="476"/>
      <c r="Y2" s="476"/>
      <c r="Z2" s="476"/>
      <c r="AA2" s="476"/>
      <c r="AB2" s="476"/>
      <c r="AC2" s="476"/>
      <c r="AD2" s="476"/>
      <c r="AE2" s="476"/>
      <c r="AF2" s="476"/>
      <c r="AG2" s="476"/>
      <c r="AH2" s="476"/>
      <c r="AI2" s="476"/>
      <c r="AJ2" s="476"/>
      <c r="AK2" s="476"/>
      <c r="AL2" s="476"/>
      <c r="AM2" s="476"/>
      <c r="AN2" s="476"/>
      <c r="AO2" s="476"/>
      <c r="AP2" s="476"/>
      <c r="AQ2" s="476"/>
      <c r="AR2" s="476"/>
      <c r="AS2" s="476"/>
      <c r="AT2" s="476"/>
      <c r="AU2" s="476"/>
      <c r="AV2" s="476"/>
      <c r="AW2" s="476"/>
      <c r="AX2" s="476"/>
      <c r="AY2" s="476"/>
      <c r="AZ2" s="481"/>
      <c r="BA2" s="481"/>
      <c r="BB2" s="481"/>
      <c r="BC2" s="481"/>
      <c r="BD2" s="481"/>
      <c r="BE2" s="481"/>
      <c r="BF2" s="481"/>
      <c r="BG2" s="481"/>
      <c r="BH2" s="481"/>
      <c r="BI2" s="482"/>
    </row>
    <row r="3" spans="2:61" ht="15" customHeight="1">
      <c r="B3" s="477"/>
      <c r="C3" s="478"/>
      <c r="D3" s="478"/>
      <c r="E3" s="478"/>
      <c r="F3" s="478"/>
      <c r="G3" s="478"/>
      <c r="H3" s="478"/>
      <c r="I3" s="478"/>
      <c r="J3" s="478"/>
      <c r="K3" s="478"/>
      <c r="L3" s="478"/>
      <c r="M3" s="478"/>
      <c r="N3" s="478"/>
      <c r="O3" s="478"/>
      <c r="P3" s="478"/>
      <c r="Q3" s="478"/>
      <c r="R3" s="478"/>
      <c r="S3" s="478"/>
      <c r="T3" s="478"/>
      <c r="U3" s="478"/>
      <c r="V3" s="478"/>
      <c r="W3" s="478"/>
      <c r="X3" s="478"/>
      <c r="Y3" s="478"/>
      <c r="Z3" s="478"/>
      <c r="AA3" s="478"/>
      <c r="AB3" s="478"/>
      <c r="AC3" s="478"/>
      <c r="AD3" s="478"/>
      <c r="AE3" s="478"/>
      <c r="AF3" s="478"/>
      <c r="AG3" s="478"/>
      <c r="AH3" s="478"/>
      <c r="AI3" s="478"/>
      <c r="AJ3" s="478"/>
      <c r="AK3" s="478"/>
      <c r="AL3" s="478"/>
      <c r="AM3" s="478"/>
      <c r="AN3" s="478"/>
      <c r="AO3" s="478"/>
      <c r="AP3" s="478"/>
      <c r="AQ3" s="478"/>
      <c r="AR3" s="478"/>
      <c r="AS3" s="478"/>
      <c r="AT3" s="478"/>
      <c r="AU3" s="478"/>
      <c r="AV3" s="478"/>
      <c r="AW3" s="478"/>
      <c r="AX3" s="478"/>
      <c r="AY3" s="478"/>
      <c r="AZ3" s="483"/>
      <c r="BA3" s="483"/>
      <c r="BB3" s="483"/>
      <c r="BC3" s="483"/>
      <c r="BD3" s="483"/>
      <c r="BE3" s="483"/>
      <c r="BF3" s="483"/>
      <c r="BG3" s="483"/>
      <c r="BH3" s="483"/>
      <c r="BI3" s="484"/>
    </row>
    <row r="4" spans="2:61" ht="15" customHeight="1">
      <c r="B4" s="477"/>
      <c r="C4" s="478"/>
      <c r="D4" s="478"/>
      <c r="E4" s="478"/>
      <c r="F4" s="478"/>
      <c r="G4" s="478"/>
      <c r="H4" s="478"/>
      <c r="I4" s="478"/>
      <c r="J4" s="478"/>
      <c r="K4" s="478"/>
      <c r="L4" s="478"/>
      <c r="M4" s="478"/>
      <c r="N4" s="478"/>
      <c r="O4" s="478"/>
      <c r="P4" s="478"/>
      <c r="Q4" s="478"/>
      <c r="R4" s="478"/>
      <c r="S4" s="478"/>
      <c r="T4" s="478"/>
      <c r="U4" s="478"/>
      <c r="V4" s="478"/>
      <c r="W4" s="478"/>
      <c r="X4" s="478"/>
      <c r="Y4" s="478"/>
      <c r="Z4" s="478"/>
      <c r="AA4" s="478"/>
      <c r="AB4" s="478"/>
      <c r="AC4" s="478"/>
      <c r="AD4" s="478"/>
      <c r="AE4" s="478"/>
      <c r="AF4" s="478"/>
      <c r="AG4" s="478"/>
      <c r="AH4" s="478"/>
      <c r="AI4" s="478"/>
      <c r="AJ4" s="478"/>
      <c r="AK4" s="478"/>
      <c r="AL4" s="478"/>
      <c r="AM4" s="478"/>
      <c r="AN4" s="478"/>
      <c r="AO4" s="478"/>
      <c r="AP4" s="478"/>
      <c r="AQ4" s="478"/>
      <c r="AR4" s="478"/>
      <c r="AS4" s="478"/>
      <c r="AT4" s="478"/>
      <c r="AU4" s="478"/>
      <c r="AV4" s="478"/>
      <c r="AW4" s="478"/>
      <c r="AX4" s="478"/>
      <c r="AY4" s="478"/>
      <c r="AZ4" s="483"/>
      <c r="BA4" s="483"/>
      <c r="BB4" s="483"/>
      <c r="BC4" s="483"/>
      <c r="BD4" s="483"/>
      <c r="BE4" s="483"/>
      <c r="BF4" s="483"/>
      <c r="BG4" s="483"/>
      <c r="BH4" s="483"/>
      <c r="BI4" s="484"/>
    </row>
    <row r="5" spans="2:61" ht="15" customHeight="1">
      <c r="B5" s="477"/>
      <c r="C5" s="478"/>
      <c r="D5" s="478"/>
      <c r="E5" s="478"/>
      <c r="F5" s="478"/>
      <c r="G5" s="478"/>
      <c r="H5" s="478"/>
      <c r="I5" s="478"/>
      <c r="J5" s="478"/>
      <c r="K5" s="478"/>
      <c r="L5" s="478"/>
      <c r="M5" s="478"/>
      <c r="N5" s="478"/>
      <c r="O5" s="478"/>
      <c r="P5" s="478"/>
      <c r="Q5" s="478"/>
      <c r="R5" s="478"/>
      <c r="S5" s="478"/>
      <c r="T5" s="478"/>
      <c r="U5" s="478"/>
      <c r="V5" s="478"/>
      <c r="W5" s="478"/>
      <c r="X5" s="478"/>
      <c r="Y5" s="478"/>
      <c r="Z5" s="478"/>
      <c r="AA5" s="478"/>
      <c r="AB5" s="478"/>
      <c r="AC5" s="478"/>
      <c r="AD5" s="478"/>
      <c r="AE5" s="478"/>
      <c r="AF5" s="478"/>
      <c r="AG5" s="478"/>
      <c r="AH5" s="478"/>
      <c r="AI5" s="478"/>
      <c r="AJ5" s="478"/>
      <c r="AK5" s="478"/>
      <c r="AL5" s="478"/>
      <c r="AM5" s="478"/>
      <c r="AN5" s="478"/>
      <c r="AO5" s="478"/>
      <c r="AP5" s="478"/>
      <c r="AQ5" s="478"/>
      <c r="AR5" s="478"/>
      <c r="AS5" s="478"/>
      <c r="AT5" s="478"/>
      <c r="AU5" s="478"/>
      <c r="AV5" s="478"/>
      <c r="AW5" s="478"/>
      <c r="AX5" s="478"/>
      <c r="AY5" s="478"/>
      <c r="AZ5" s="483"/>
      <c r="BA5" s="483"/>
      <c r="BB5" s="483"/>
      <c r="BC5" s="483"/>
      <c r="BD5" s="483"/>
      <c r="BE5" s="483"/>
      <c r="BF5" s="483"/>
      <c r="BG5" s="483"/>
      <c r="BH5" s="483"/>
      <c r="BI5" s="484"/>
    </row>
    <row r="6" spans="2:61" ht="15" customHeight="1">
      <c r="B6" s="477"/>
      <c r="C6" s="478"/>
      <c r="D6" s="478"/>
      <c r="E6" s="478"/>
      <c r="F6" s="478"/>
      <c r="G6" s="478"/>
      <c r="H6" s="478"/>
      <c r="I6" s="478"/>
      <c r="J6" s="478"/>
      <c r="K6" s="478"/>
      <c r="L6" s="478"/>
      <c r="M6" s="478"/>
      <c r="N6" s="478"/>
      <c r="O6" s="478"/>
      <c r="P6" s="478"/>
      <c r="Q6" s="478"/>
      <c r="R6" s="478"/>
      <c r="S6" s="478"/>
      <c r="T6" s="478"/>
      <c r="U6" s="478"/>
      <c r="V6" s="478"/>
      <c r="W6" s="478"/>
      <c r="X6" s="478"/>
      <c r="Y6" s="478"/>
      <c r="Z6" s="478"/>
      <c r="AA6" s="478"/>
      <c r="AB6" s="478"/>
      <c r="AC6" s="478"/>
      <c r="AD6" s="478"/>
      <c r="AE6" s="478"/>
      <c r="AF6" s="478"/>
      <c r="AG6" s="478"/>
      <c r="AH6" s="478"/>
      <c r="AI6" s="478"/>
      <c r="AJ6" s="478"/>
      <c r="AK6" s="478"/>
      <c r="AL6" s="478"/>
      <c r="AM6" s="478"/>
      <c r="AN6" s="478"/>
      <c r="AO6" s="478"/>
      <c r="AP6" s="478"/>
      <c r="AQ6" s="478"/>
      <c r="AR6" s="478"/>
      <c r="AS6" s="478"/>
      <c r="AT6" s="478"/>
      <c r="AU6" s="478"/>
      <c r="AV6" s="478"/>
      <c r="AW6" s="478"/>
      <c r="AX6" s="478"/>
      <c r="AY6" s="478"/>
      <c r="AZ6" s="483"/>
      <c r="BA6" s="483"/>
      <c r="BB6" s="483"/>
      <c r="BC6" s="483"/>
      <c r="BD6" s="483"/>
      <c r="BE6" s="483"/>
      <c r="BF6" s="483"/>
      <c r="BG6" s="483"/>
      <c r="BH6" s="483"/>
      <c r="BI6" s="484"/>
    </row>
    <row r="7" spans="2:61" ht="15" customHeight="1">
      <c r="B7" s="477"/>
      <c r="C7" s="478"/>
      <c r="D7" s="478"/>
      <c r="E7" s="478"/>
      <c r="F7" s="478"/>
      <c r="G7" s="478"/>
      <c r="H7" s="478"/>
      <c r="I7" s="478"/>
      <c r="J7" s="478"/>
      <c r="K7" s="478"/>
      <c r="L7" s="478"/>
      <c r="M7" s="478"/>
      <c r="N7" s="478"/>
      <c r="O7" s="478"/>
      <c r="P7" s="478"/>
      <c r="Q7" s="478"/>
      <c r="R7" s="478"/>
      <c r="S7" s="478"/>
      <c r="T7" s="478"/>
      <c r="U7" s="478"/>
      <c r="V7" s="478"/>
      <c r="W7" s="478"/>
      <c r="X7" s="478"/>
      <c r="Y7" s="478"/>
      <c r="Z7" s="478"/>
      <c r="AA7" s="478"/>
      <c r="AB7" s="478"/>
      <c r="AC7" s="478"/>
      <c r="AD7" s="478"/>
      <c r="AE7" s="478"/>
      <c r="AF7" s="478"/>
      <c r="AG7" s="478"/>
      <c r="AH7" s="478"/>
      <c r="AI7" s="478"/>
      <c r="AJ7" s="478"/>
      <c r="AK7" s="478"/>
      <c r="AL7" s="478"/>
      <c r="AM7" s="478"/>
      <c r="AN7" s="478"/>
      <c r="AO7" s="478"/>
      <c r="AP7" s="478"/>
      <c r="AQ7" s="478"/>
      <c r="AR7" s="478"/>
      <c r="AS7" s="478"/>
      <c r="AT7" s="478"/>
      <c r="AU7" s="478"/>
      <c r="AV7" s="478"/>
      <c r="AW7" s="478"/>
      <c r="AX7" s="478"/>
      <c r="AY7" s="478"/>
      <c r="AZ7" s="483"/>
      <c r="BA7" s="483"/>
      <c r="BB7" s="483"/>
      <c r="BC7" s="483"/>
      <c r="BD7" s="483"/>
      <c r="BE7" s="483"/>
      <c r="BF7" s="483"/>
      <c r="BG7" s="483"/>
      <c r="BH7" s="483"/>
      <c r="BI7" s="484"/>
    </row>
    <row r="8" spans="2:61" ht="15" customHeight="1">
      <c r="B8" s="477"/>
      <c r="C8" s="478"/>
      <c r="D8" s="478"/>
      <c r="E8" s="478"/>
      <c r="F8" s="478"/>
      <c r="G8" s="478"/>
      <c r="H8" s="478"/>
      <c r="I8" s="478"/>
      <c r="J8" s="478"/>
      <c r="K8" s="478"/>
      <c r="L8" s="478"/>
      <c r="M8" s="478"/>
      <c r="N8" s="478"/>
      <c r="O8" s="478"/>
      <c r="P8" s="478"/>
      <c r="Q8" s="478"/>
      <c r="R8" s="478"/>
      <c r="S8" s="478"/>
      <c r="T8" s="478"/>
      <c r="U8" s="478"/>
      <c r="V8" s="478"/>
      <c r="W8" s="478"/>
      <c r="X8" s="478"/>
      <c r="Y8" s="478"/>
      <c r="Z8" s="478"/>
      <c r="AA8" s="478"/>
      <c r="AB8" s="478"/>
      <c r="AC8" s="478"/>
      <c r="AD8" s="478"/>
      <c r="AE8" s="478"/>
      <c r="AF8" s="478"/>
      <c r="AG8" s="478"/>
      <c r="AH8" s="478"/>
      <c r="AI8" s="478"/>
      <c r="AJ8" s="478"/>
      <c r="AK8" s="478"/>
      <c r="AL8" s="478"/>
      <c r="AM8" s="478"/>
      <c r="AN8" s="478"/>
      <c r="AO8" s="478"/>
      <c r="AP8" s="478"/>
      <c r="AQ8" s="478"/>
      <c r="AR8" s="478"/>
      <c r="AS8" s="478"/>
      <c r="AT8" s="478"/>
      <c r="AU8" s="478"/>
      <c r="AV8" s="478"/>
      <c r="AW8" s="478"/>
      <c r="AX8" s="478"/>
      <c r="AY8" s="478"/>
      <c r="AZ8" s="483"/>
      <c r="BA8" s="483"/>
      <c r="BB8" s="483"/>
      <c r="BC8" s="483"/>
      <c r="BD8" s="483"/>
      <c r="BE8" s="483"/>
      <c r="BF8" s="483"/>
      <c r="BG8" s="483"/>
      <c r="BH8" s="483"/>
      <c r="BI8" s="484"/>
    </row>
    <row r="9" spans="2:61" ht="15" customHeight="1">
      <c r="B9" s="477"/>
      <c r="C9" s="478"/>
      <c r="D9" s="478"/>
      <c r="E9" s="478"/>
      <c r="F9" s="478"/>
      <c r="G9" s="478"/>
      <c r="H9" s="478"/>
      <c r="I9" s="478"/>
      <c r="J9" s="478"/>
      <c r="K9" s="478"/>
      <c r="L9" s="478"/>
      <c r="M9" s="478"/>
      <c r="N9" s="478"/>
      <c r="O9" s="478"/>
      <c r="P9" s="478"/>
      <c r="Q9" s="478"/>
      <c r="R9" s="478"/>
      <c r="S9" s="478"/>
      <c r="T9" s="478"/>
      <c r="U9" s="478"/>
      <c r="V9" s="478"/>
      <c r="W9" s="478"/>
      <c r="X9" s="478"/>
      <c r="Y9" s="478"/>
      <c r="Z9" s="478"/>
      <c r="AA9" s="478"/>
      <c r="AB9" s="478"/>
      <c r="AC9" s="478"/>
      <c r="AD9" s="478"/>
      <c r="AE9" s="478"/>
      <c r="AF9" s="478"/>
      <c r="AG9" s="478"/>
      <c r="AH9" s="478"/>
      <c r="AI9" s="478"/>
      <c r="AJ9" s="478"/>
      <c r="AK9" s="478"/>
      <c r="AL9" s="478"/>
      <c r="AM9" s="478"/>
      <c r="AN9" s="478"/>
      <c r="AO9" s="478"/>
      <c r="AP9" s="478"/>
      <c r="AQ9" s="478"/>
      <c r="AR9" s="478"/>
      <c r="AS9" s="478"/>
      <c r="AT9" s="478"/>
      <c r="AU9" s="478"/>
      <c r="AV9" s="478"/>
      <c r="AW9" s="478"/>
      <c r="AX9" s="478"/>
      <c r="AY9" s="478"/>
      <c r="AZ9" s="483"/>
      <c r="BA9" s="483"/>
      <c r="BB9" s="483"/>
      <c r="BC9" s="483"/>
      <c r="BD9" s="483"/>
      <c r="BE9" s="483"/>
      <c r="BF9" s="483"/>
      <c r="BG9" s="483"/>
      <c r="BH9" s="483"/>
      <c r="BI9" s="484"/>
    </row>
    <row r="10" spans="2:61" ht="15" customHeight="1">
      <c r="B10" s="477"/>
      <c r="C10" s="478"/>
      <c r="D10" s="478"/>
      <c r="E10" s="478"/>
      <c r="F10" s="478"/>
      <c r="G10" s="478"/>
      <c r="H10" s="478"/>
      <c r="I10" s="478"/>
      <c r="J10" s="478"/>
      <c r="K10" s="478"/>
      <c r="L10" s="478"/>
      <c r="M10" s="478"/>
      <c r="N10" s="478"/>
      <c r="O10" s="478"/>
      <c r="P10" s="478"/>
      <c r="Q10" s="478"/>
      <c r="R10" s="478"/>
      <c r="S10" s="478"/>
      <c r="T10" s="478"/>
      <c r="U10" s="478"/>
      <c r="V10" s="478"/>
      <c r="W10" s="478"/>
      <c r="X10" s="478"/>
      <c r="Y10" s="478"/>
      <c r="Z10" s="478"/>
      <c r="AA10" s="478"/>
      <c r="AB10" s="478"/>
      <c r="AC10" s="478"/>
      <c r="AD10" s="478"/>
      <c r="AE10" s="478"/>
      <c r="AF10" s="478"/>
      <c r="AG10" s="478"/>
      <c r="AH10" s="478"/>
      <c r="AI10" s="478"/>
      <c r="AJ10" s="478"/>
      <c r="AK10" s="478"/>
      <c r="AL10" s="478"/>
      <c r="AM10" s="478"/>
      <c r="AN10" s="478"/>
      <c r="AO10" s="478"/>
      <c r="AP10" s="478"/>
      <c r="AQ10" s="478"/>
      <c r="AR10" s="478"/>
      <c r="AS10" s="478"/>
      <c r="AT10" s="478"/>
      <c r="AU10" s="478"/>
      <c r="AV10" s="478"/>
      <c r="AW10" s="478"/>
      <c r="AX10" s="478"/>
      <c r="AY10" s="478"/>
      <c r="AZ10" s="483"/>
      <c r="BA10" s="483"/>
      <c r="BB10" s="483"/>
      <c r="BC10" s="483"/>
      <c r="BD10" s="483"/>
      <c r="BE10" s="483"/>
      <c r="BF10" s="483"/>
      <c r="BG10" s="483"/>
      <c r="BH10" s="483"/>
      <c r="BI10" s="484"/>
    </row>
    <row r="11" spans="2:61" ht="15.75" customHeight="1" thickBot="1">
      <c r="B11" s="479"/>
      <c r="C11" s="480"/>
      <c r="D11" s="480"/>
      <c r="E11" s="480"/>
      <c r="F11" s="480"/>
      <c r="G11" s="480"/>
      <c r="H11" s="480"/>
      <c r="I11" s="480"/>
      <c r="J11" s="480"/>
      <c r="K11" s="480"/>
      <c r="L11" s="480"/>
      <c r="M11" s="480"/>
      <c r="N11" s="480"/>
      <c r="O11" s="480"/>
      <c r="P11" s="480"/>
      <c r="Q11" s="480"/>
      <c r="R11" s="480"/>
      <c r="S11" s="480"/>
      <c r="T11" s="480"/>
      <c r="U11" s="480"/>
      <c r="V11" s="480"/>
      <c r="W11" s="480"/>
      <c r="X11" s="480"/>
      <c r="Y11" s="480"/>
      <c r="Z11" s="480"/>
      <c r="AA11" s="480"/>
      <c r="AB11" s="480"/>
      <c r="AC11" s="480"/>
      <c r="AD11" s="480"/>
      <c r="AE11" s="480"/>
      <c r="AF11" s="480"/>
      <c r="AG11" s="480"/>
      <c r="AH11" s="480"/>
      <c r="AI11" s="480"/>
      <c r="AJ11" s="480"/>
      <c r="AK11" s="480"/>
      <c r="AL11" s="480"/>
      <c r="AM11" s="480"/>
      <c r="AN11" s="480"/>
      <c r="AO11" s="480"/>
      <c r="AP11" s="480"/>
      <c r="AQ11" s="480"/>
      <c r="AR11" s="480"/>
      <c r="AS11" s="480"/>
      <c r="AT11" s="480"/>
      <c r="AU11" s="480"/>
      <c r="AV11" s="480"/>
      <c r="AW11" s="480"/>
      <c r="AX11" s="480"/>
      <c r="AY11" s="480"/>
      <c r="AZ11" s="485"/>
      <c r="BA11" s="485"/>
      <c r="BB11" s="485"/>
      <c r="BC11" s="485"/>
      <c r="BD11" s="485"/>
      <c r="BE11" s="485"/>
      <c r="BF11" s="485"/>
      <c r="BG11" s="485"/>
      <c r="BH11" s="485"/>
      <c r="BI11" s="486"/>
    </row>
    <row r="12" spans="2:61" ht="16.5" customHeight="1" thickTop="1" thickBot="1">
      <c r="B12" s="183" t="s">
        <v>1</v>
      </c>
      <c r="C12" s="183"/>
      <c r="D12" s="183"/>
      <c r="E12" s="183"/>
      <c r="F12" s="183"/>
      <c r="G12" s="183"/>
      <c r="H12" s="183"/>
      <c r="I12" s="183"/>
      <c r="J12" s="183"/>
      <c r="K12" s="183"/>
      <c r="L12" s="183"/>
      <c r="M12" s="183"/>
      <c r="N12" s="183"/>
      <c r="O12" s="183"/>
      <c r="P12" s="183"/>
      <c r="Q12" s="183"/>
      <c r="R12" s="183"/>
      <c r="S12" s="183"/>
      <c r="T12" s="183"/>
      <c r="U12" s="183"/>
      <c r="V12" s="183"/>
      <c r="W12" s="183"/>
      <c r="X12" s="183"/>
      <c r="Y12" s="183"/>
      <c r="Z12" s="183"/>
      <c r="AA12" s="183"/>
      <c r="AB12" s="183"/>
      <c r="AC12" s="183"/>
      <c r="AD12" s="183"/>
      <c r="AE12" s="183"/>
      <c r="AF12" s="183"/>
      <c r="AG12" s="183"/>
      <c r="AH12" s="183"/>
      <c r="AI12" s="183"/>
      <c r="AJ12" s="183"/>
      <c r="AK12" s="183"/>
      <c r="AL12" s="183"/>
      <c r="AM12" s="183"/>
      <c r="AN12" s="183"/>
      <c r="AO12" s="183"/>
      <c r="AP12" s="183"/>
      <c r="AQ12" s="183"/>
      <c r="AR12" s="183"/>
      <c r="AS12" s="183"/>
      <c r="AT12" s="183"/>
      <c r="AU12" s="183"/>
      <c r="AV12" s="183"/>
      <c r="AW12" s="183"/>
      <c r="AX12" s="183"/>
      <c r="AY12" s="183"/>
      <c r="AZ12" s="183"/>
      <c r="BA12" s="183"/>
      <c r="BB12" s="183"/>
      <c r="BC12" s="183"/>
      <c r="BD12" s="183"/>
      <c r="BE12" s="183"/>
      <c r="BF12" s="183"/>
      <c r="BG12" s="183"/>
      <c r="BH12" s="183"/>
      <c r="BI12" s="183"/>
    </row>
    <row r="13" spans="2:61" ht="16.5" customHeight="1" thickTop="1" thickBot="1">
      <c r="B13" s="183"/>
      <c r="C13" s="183"/>
      <c r="D13" s="183"/>
      <c r="E13" s="183"/>
      <c r="F13" s="183"/>
      <c r="G13" s="183"/>
      <c r="H13" s="183"/>
      <c r="I13" s="183"/>
      <c r="J13" s="183"/>
      <c r="K13" s="183"/>
      <c r="L13" s="183"/>
      <c r="M13" s="183"/>
      <c r="N13" s="183"/>
      <c r="O13" s="183"/>
      <c r="P13" s="183"/>
      <c r="Q13" s="183"/>
      <c r="R13" s="183"/>
      <c r="S13" s="183"/>
      <c r="T13" s="183"/>
      <c r="U13" s="183"/>
      <c r="V13" s="183"/>
      <c r="W13" s="183"/>
      <c r="X13" s="183"/>
      <c r="Y13" s="183"/>
      <c r="Z13" s="183"/>
      <c r="AA13" s="183"/>
      <c r="AB13" s="183"/>
      <c r="AC13" s="183"/>
      <c r="AD13" s="183"/>
      <c r="AE13" s="183"/>
      <c r="AF13" s="183"/>
      <c r="AG13" s="183"/>
      <c r="AH13" s="183"/>
      <c r="AI13" s="183"/>
      <c r="AJ13" s="183"/>
      <c r="AK13" s="183"/>
      <c r="AL13" s="183"/>
      <c r="AM13" s="183"/>
      <c r="AN13" s="183"/>
      <c r="AO13" s="183"/>
      <c r="AP13" s="183"/>
      <c r="AQ13" s="183"/>
      <c r="AR13" s="183"/>
      <c r="AS13" s="183"/>
      <c r="AT13" s="183"/>
      <c r="AU13" s="183"/>
      <c r="AV13" s="183"/>
      <c r="AW13" s="183"/>
      <c r="AX13" s="183"/>
      <c r="AY13" s="183"/>
      <c r="AZ13" s="183"/>
      <c r="BA13" s="183"/>
      <c r="BB13" s="183"/>
      <c r="BC13" s="183"/>
      <c r="BD13" s="183"/>
      <c r="BE13" s="183"/>
      <c r="BF13" s="183"/>
      <c r="BG13" s="183"/>
      <c r="BH13" s="183"/>
      <c r="BI13" s="183"/>
    </row>
    <row r="14" spans="2:61" ht="16.5" customHeight="1" thickTop="1" thickBot="1">
      <c r="B14" s="183"/>
      <c r="C14" s="183"/>
      <c r="D14" s="183"/>
      <c r="E14" s="183"/>
      <c r="F14" s="183"/>
      <c r="G14" s="183"/>
      <c r="H14" s="183"/>
      <c r="I14" s="183"/>
      <c r="J14" s="183"/>
      <c r="K14" s="183"/>
      <c r="L14" s="183"/>
      <c r="M14" s="183"/>
      <c r="N14" s="183"/>
      <c r="O14" s="183"/>
      <c r="P14" s="183"/>
      <c r="Q14" s="183"/>
      <c r="R14" s="183"/>
      <c r="S14" s="183"/>
      <c r="T14" s="183"/>
      <c r="U14" s="183"/>
      <c r="V14" s="183"/>
      <c r="W14" s="183"/>
      <c r="X14" s="183"/>
      <c r="Y14" s="183"/>
      <c r="Z14" s="183"/>
      <c r="AA14" s="183"/>
      <c r="AB14" s="183"/>
      <c r="AC14" s="183"/>
      <c r="AD14" s="183"/>
      <c r="AE14" s="183"/>
      <c r="AF14" s="183"/>
      <c r="AG14" s="183"/>
      <c r="AH14" s="183"/>
      <c r="AI14" s="183"/>
      <c r="AJ14" s="183"/>
      <c r="AK14" s="183"/>
      <c r="AL14" s="183"/>
      <c r="AM14" s="183"/>
      <c r="AN14" s="183"/>
      <c r="AO14" s="183"/>
      <c r="AP14" s="183"/>
      <c r="AQ14" s="183"/>
      <c r="AR14" s="183"/>
      <c r="AS14" s="183"/>
      <c r="AT14" s="183"/>
      <c r="AU14" s="183"/>
      <c r="AV14" s="183"/>
      <c r="AW14" s="183"/>
      <c r="AX14" s="183"/>
      <c r="AY14" s="183"/>
      <c r="AZ14" s="183"/>
      <c r="BA14" s="183"/>
      <c r="BB14" s="183"/>
      <c r="BC14" s="183"/>
      <c r="BD14" s="183"/>
      <c r="BE14" s="183"/>
      <c r="BF14" s="183"/>
      <c r="BG14" s="183"/>
      <c r="BH14" s="183"/>
      <c r="BI14" s="183"/>
    </row>
    <row r="15" spans="2:61" ht="16.5" customHeight="1" thickTop="1" thickBot="1">
      <c r="B15" s="183"/>
      <c r="C15" s="183"/>
      <c r="D15" s="183"/>
      <c r="E15" s="183"/>
      <c r="F15" s="183"/>
      <c r="G15" s="183"/>
      <c r="H15" s="183"/>
      <c r="I15" s="183"/>
      <c r="J15" s="183"/>
      <c r="K15" s="183"/>
      <c r="L15" s="183"/>
      <c r="M15" s="183"/>
      <c r="N15" s="183"/>
      <c r="O15" s="183"/>
      <c r="P15" s="183"/>
      <c r="Q15" s="183"/>
      <c r="R15" s="183"/>
      <c r="S15" s="183"/>
      <c r="T15" s="183"/>
      <c r="U15" s="183"/>
      <c r="V15" s="183"/>
      <c r="W15" s="183"/>
      <c r="X15" s="183"/>
      <c r="Y15" s="183"/>
      <c r="Z15" s="183"/>
      <c r="AA15" s="183"/>
      <c r="AB15" s="183"/>
      <c r="AC15" s="183"/>
      <c r="AD15" s="183"/>
      <c r="AE15" s="183"/>
      <c r="AF15" s="183"/>
      <c r="AG15" s="183"/>
      <c r="AH15" s="183"/>
      <c r="AI15" s="183"/>
      <c r="AJ15" s="183"/>
      <c r="AK15" s="183"/>
      <c r="AL15" s="183"/>
      <c r="AM15" s="183"/>
      <c r="AN15" s="183"/>
      <c r="AO15" s="183"/>
      <c r="AP15" s="183"/>
      <c r="AQ15" s="183"/>
      <c r="AR15" s="183"/>
      <c r="AS15" s="183"/>
      <c r="AT15" s="183"/>
      <c r="AU15" s="183"/>
      <c r="AV15" s="183"/>
      <c r="AW15" s="183"/>
      <c r="AX15" s="183"/>
      <c r="AY15" s="183"/>
      <c r="AZ15" s="183"/>
      <c r="BA15" s="183"/>
      <c r="BB15" s="183"/>
      <c r="BC15" s="183"/>
      <c r="BD15" s="183"/>
      <c r="BE15" s="183"/>
      <c r="BF15" s="183"/>
      <c r="BG15" s="183"/>
      <c r="BH15" s="183"/>
      <c r="BI15" s="183"/>
    </row>
    <row r="16" spans="2:61" ht="16.5" customHeight="1" thickTop="1" thickBot="1">
      <c r="B16" s="146"/>
      <c r="C16" s="146"/>
      <c r="D16" s="146"/>
      <c r="E16" s="146"/>
      <c r="F16" s="146"/>
      <c r="G16" s="146"/>
      <c r="H16" s="146"/>
      <c r="I16" s="146"/>
      <c r="J16" s="146"/>
      <c r="K16" s="146"/>
      <c r="L16" s="146"/>
      <c r="M16" s="146"/>
      <c r="N16" s="146"/>
      <c r="O16" s="146"/>
      <c r="P16" s="146"/>
      <c r="Q16" s="146"/>
      <c r="R16" s="146"/>
      <c r="S16" s="146"/>
      <c r="T16" s="146"/>
      <c r="U16" s="146"/>
      <c r="V16" s="146"/>
      <c r="W16" s="146"/>
      <c r="X16" s="146"/>
      <c r="Y16" s="146"/>
      <c r="Z16" s="146"/>
      <c r="AA16" s="146"/>
      <c r="AB16" s="146"/>
      <c r="AC16" s="146"/>
      <c r="AD16" s="146"/>
      <c r="AE16" s="146"/>
      <c r="AF16" s="146"/>
      <c r="AG16" s="146"/>
      <c r="AH16" s="146"/>
      <c r="AI16" s="146"/>
      <c r="AJ16" s="146"/>
      <c r="AK16" s="146"/>
      <c r="AL16" s="146"/>
      <c r="AM16" s="146"/>
      <c r="AN16" s="146"/>
      <c r="AO16" s="146"/>
      <c r="AP16" s="146"/>
      <c r="AQ16" s="146"/>
      <c r="AR16" s="146"/>
      <c r="AS16" s="146"/>
      <c r="AT16" s="146"/>
      <c r="AU16" s="146"/>
      <c r="AV16" s="146"/>
      <c r="AW16" s="146"/>
      <c r="AX16" s="146"/>
      <c r="AY16" s="146"/>
      <c r="AZ16" s="146"/>
      <c r="BA16" s="146"/>
      <c r="BB16" s="146"/>
      <c r="BC16" s="146"/>
      <c r="BD16" s="146"/>
      <c r="BE16" s="146"/>
      <c r="BF16" s="146"/>
      <c r="BG16" s="146"/>
      <c r="BH16" s="146"/>
      <c r="BI16" s="146"/>
    </row>
    <row r="17" spans="2:61" ht="16.5" customHeight="1" thickTop="1" thickBot="1">
      <c r="B17" s="146"/>
      <c r="C17" s="146"/>
      <c r="D17" s="146"/>
      <c r="E17" s="146"/>
      <c r="F17" s="146"/>
      <c r="G17" s="146"/>
      <c r="H17" s="146"/>
      <c r="I17" s="146"/>
      <c r="J17" s="146"/>
      <c r="K17" s="146"/>
      <c r="L17" s="146"/>
      <c r="M17" s="146"/>
      <c r="N17" s="146"/>
      <c r="O17" s="146"/>
      <c r="P17" s="146"/>
      <c r="Q17" s="146"/>
      <c r="R17" s="146"/>
      <c r="S17" s="146"/>
      <c r="T17" s="146"/>
      <c r="U17" s="146"/>
      <c r="V17" s="146"/>
      <c r="W17" s="146"/>
      <c r="X17" s="146"/>
      <c r="Y17" s="146"/>
      <c r="Z17" s="146"/>
      <c r="AA17" s="146"/>
      <c r="AB17" s="146"/>
      <c r="AC17" s="146"/>
      <c r="AD17" s="146"/>
      <c r="AE17" s="146"/>
      <c r="AF17" s="146"/>
      <c r="AG17" s="146"/>
      <c r="AH17" s="146"/>
      <c r="AI17" s="146"/>
      <c r="AJ17" s="146"/>
      <c r="AK17" s="146"/>
      <c r="AL17" s="146"/>
      <c r="AM17" s="146"/>
      <c r="AN17" s="146"/>
      <c r="AO17" s="146"/>
      <c r="AP17" s="146"/>
      <c r="AQ17" s="146"/>
      <c r="AR17" s="146"/>
      <c r="AS17" s="146"/>
      <c r="AT17" s="146"/>
      <c r="AU17" s="146"/>
      <c r="AV17" s="146"/>
      <c r="AW17" s="146"/>
      <c r="AX17" s="146"/>
      <c r="AY17" s="146"/>
      <c r="AZ17" s="146"/>
      <c r="BA17" s="146"/>
      <c r="BB17" s="146"/>
      <c r="BC17" s="146"/>
      <c r="BD17" s="146"/>
      <c r="BE17" s="146"/>
      <c r="BF17" s="146"/>
      <c r="BG17" s="146"/>
      <c r="BH17" s="146"/>
      <c r="BI17" s="146"/>
    </row>
    <row r="18" spans="2:61" ht="15" customHeight="1" thickTop="1" thickBot="1">
      <c r="B18" s="461" t="s">
        <v>2</v>
      </c>
      <c r="C18" s="461"/>
      <c r="D18" s="461"/>
      <c r="E18" s="461"/>
      <c r="F18" s="461"/>
      <c r="G18" s="461"/>
      <c r="H18" s="461"/>
      <c r="I18" s="461"/>
      <c r="J18" s="461"/>
      <c r="K18" s="414" t="s">
        <v>260</v>
      </c>
      <c r="L18" s="414"/>
      <c r="M18" s="414"/>
      <c r="N18" s="414"/>
      <c r="O18" s="414"/>
      <c r="P18" s="414"/>
      <c r="Q18" s="414"/>
      <c r="R18" s="414"/>
      <c r="S18" s="414"/>
      <c r="T18" s="461" t="s">
        <v>3</v>
      </c>
      <c r="U18" s="461"/>
      <c r="V18" s="461"/>
      <c r="W18" s="461"/>
      <c r="X18" s="461"/>
      <c r="Y18" s="461"/>
      <c r="Z18" s="461"/>
      <c r="AA18" s="461"/>
      <c r="AB18" s="461"/>
      <c r="AC18" s="461"/>
      <c r="AD18" s="461"/>
      <c r="AE18" s="461"/>
      <c r="AF18" s="461"/>
      <c r="AG18" s="643">
        <f>'23.02'!AG18+1</f>
        <v>44251</v>
      </c>
      <c r="AH18" s="643"/>
      <c r="AI18" s="643"/>
      <c r="AJ18" s="643"/>
      <c r="AK18" s="643"/>
      <c r="AL18" s="643"/>
      <c r="AM18" s="643"/>
      <c r="AN18" s="643"/>
      <c r="AO18" s="643"/>
      <c r="AP18" s="183" t="s">
        <v>4</v>
      </c>
      <c r="AQ18" s="183"/>
      <c r="AR18" s="183"/>
      <c r="AS18" s="183"/>
      <c r="AT18" s="183"/>
      <c r="AU18" s="183"/>
      <c r="AV18" s="183"/>
      <c r="AW18" s="183"/>
      <c r="AX18" s="183"/>
      <c r="AY18" s="183"/>
      <c r="AZ18" s="183"/>
      <c r="BA18" s="183"/>
      <c r="BB18" s="183"/>
      <c r="BC18" s="183"/>
      <c r="BD18" s="183"/>
      <c r="BE18" s="183"/>
      <c r="BF18" s="183"/>
      <c r="BG18" s="183"/>
      <c r="BH18" s="183"/>
      <c r="BI18" s="183"/>
    </row>
    <row r="19" spans="2:61" ht="15" customHeight="1" thickTop="1" thickBot="1">
      <c r="B19" s="461"/>
      <c r="C19" s="461"/>
      <c r="D19" s="461"/>
      <c r="E19" s="461"/>
      <c r="F19" s="461"/>
      <c r="G19" s="461"/>
      <c r="H19" s="461"/>
      <c r="I19" s="461"/>
      <c r="J19" s="461"/>
      <c r="K19" s="414"/>
      <c r="L19" s="414"/>
      <c r="M19" s="414"/>
      <c r="N19" s="414"/>
      <c r="O19" s="414"/>
      <c r="P19" s="414"/>
      <c r="Q19" s="414"/>
      <c r="R19" s="414"/>
      <c r="S19" s="414"/>
      <c r="T19" s="461"/>
      <c r="U19" s="461"/>
      <c r="V19" s="461"/>
      <c r="W19" s="461"/>
      <c r="X19" s="461"/>
      <c r="Y19" s="461"/>
      <c r="Z19" s="461"/>
      <c r="AA19" s="461"/>
      <c r="AB19" s="461"/>
      <c r="AC19" s="461"/>
      <c r="AD19" s="461"/>
      <c r="AE19" s="461"/>
      <c r="AF19" s="461"/>
      <c r="AG19" s="643"/>
      <c r="AH19" s="643"/>
      <c r="AI19" s="643"/>
      <c r="AJ19" s="643"/>
      <c r="AK19" s="643"/>
      <c r="AL19" s="643"/>
      <c r="AM19" s="643"/>
      <c r="AN19" s="643"/>
      <c r="AO19" s="643"/>
      <c r="AP19" s="183"/>
      <c r="AQ19" s="183"/>
      <c r="AR19" s="183"/>
      <c r="AS19" s="183"/>
      <c r="AT19" s="183"/>
      <c r="AU19" s="183"/>
      <c r="AV19" s="183"/>
      <c r="AW19" s="183"/>
      <c r="AX19" s="183"/>
      <c r="AY19" s="183"/>
      <c r="AZ19" s="183"/>
      <c r="BA19" s="183"/>
      <c r="BB19" s="183"/>
      <c r="BC19" s="183"/>
      <c r="BD19" s="183"/>
      <c r="BE19" s="183"/>
      <c r="BF19" s="183"/>
      <c r="BG19" s="183"/>
      <c r="BH19" s="183"/>
      <c r="BI19" s="183"/>
    </row>
    <row r="20" spans="2:61" ht="15" customHeight="1" thickTop="1" thickBot="1">
      <c r="B20" s="461"/>
      <c r="C20" s="461"/>
      <c r="D20" s="461"/>
      <c r="E20" s="461"/>
      <c r="F20" s="461"/>
      <c r="G20" s="461"/>
      <c r="H20" s="461"/>
      <c r="I20" s="461"/>
      <c r="J20" s="461"/>
      <c r="K20" s="414"/>
      <c r="L20" s="414"/>
      <c r="M20" s="414"/>
      <c r="N20" s="414"/>
      <c r="O20" s="414"/>
      <c r="P20" s="414"/>
      <c r="Q20" s="414"/>
      <c r="R20" s="414"/>
      <c r="S20" s="414"/>
      <c r="T20" s="461"/>
      <c r="U20" s="461"/>
      <c r="V20" s="461"/>
      <c r="W20" s="461"/>
      <c r="X20" s="461"/>
      <c r="Y20" s="461"/>
      <c r="Z20" s="461"/>
      <c r="AA20" s="461"/>
      <c r="AB20" s="461"/>
      <c r="AC20" s="461"/>
      <c r="AD20" s="461"/>
      <c r="AE20" s="461"/>
      <c r="AF20" s="461"/>
      <c r="AG20" s="643"/>
      <c r="AH20" s="643"/>
      <c r="AI20" s="643"/>
      <c r="AJ20" s="643"/>
      <c r="AK20" s="643"/>
      <c r="AL20" s="643"/>
      <c r="AM20" s="643"/>
      <c r="AN20" s="643"/>
      <c r="AO20" s="643"/>
      <c r="AP20" s="183"/>
      <c r="AQ20" s="183"/>
      <c r="AR20" s="183"/>
      <c r="AS20" s="183"/>
      <c r="AT20" s="183"/>
      <c r="AU20" s="183"/>
      <c r="AV20" s="183"/>
      <c r="AW20" s="183"/>
      <c r="AX20" s="183"/>
      <c r="AY20" s="183"/>
      <c r="AZ20" s="183"/>
      <c r="BA20" s="183"/>
      <c r="BB20" s="183"/>
      <c r="BC20" s="183"/>
      <c r="BD20" s="183"/>
      <c r="BE20" s="183"/>
      <c r="BF20" s="183"/>
      <c r="BG20" s="183"/>
      <c r="BH20" s="183"/>
      <c r="BI20" s="183"/>
    </row>
    <row r="21" spans="2:61" ht="16.5" customHeight="1" thickTop="1" thickBot="1">
      <c r="B21" s="461" t="s">
        <v>5</v>
      </c>
      <c r="C21" s="461"/>
      <c r="D21" s="461"/>
      <c r="E21" s="461"/>
      <c r="F21" s="461"/>
      <c r="G21" s="461"/>
      <c r="H21" s="461"/>
      <c r="I21" s="461"/>
      <c r="J21" s="461"/>
      <c r="K21" s="414" t="s">
        <v>137</v>
      </c>
      <c r="L21" s="414"/>
      <c r="M21" s="414"/>
      <c r="N21" s="414"/>
      <c r="O21" s="414"/>
      <c r="P21" s="414"/>
      <c r="Q21" s="414"/>
      <c r="R21" s="414"/>
      <c r="S21" s="414"/>
      <c r="T21" s="461" t="s">
        <v>6</v>
      </c>
      <c r="U21" s="461"/>
      <c r="V21" s="461"/>
      <c r="W21" s="461"/>
      <c r="X21" s="461"/>
      <c r="Y21" s="461"/>
      <c r="Z21" s="461"/>
      <c r="AA21" s="461"/>
      <c r="AB21" s="461"/>
      <c r="AC21" s="461"/>
      <c r="AD21" s="461"/>
      <c r="AE21" s="461"/>
      <c r="AF21" s="461"/>
      <c r="AG21" s="462">
        <f>'23.02'!AG21+1</f>
        <v>20</v>
      </c>
      <c r="AH21" s="463"/>
      <c r="AI21" s="463"/>
      <c r="AJ21" s="463"/>
      <c r="AK21" s="463"/>
      <c r="AL21" s="463"/>
      <c r="AM21" s="463"/>
      <c r="AN21" s="463"/>
      <c r="AO21" s="463"/>
      <c r="AP21" s="187" t="s">
        <v>7</v>
      </c>
      <c r="AQ21" s="187"/>
      <c r="AR21" s="187"/>
      <c r="AS21" s="187"/>
      <c r="AT21" s="187"/>
      <c r="AU21" s="187"/>
      <c r="AV21" s="464" t="s">
        <v>8</v>
      </c>
      <c r="AW21" s="464"/>
      <c r="AX21" s="464"/>
      <c r="AY21" s="269" t="s">
        <v>9</v>
      </c>
      <c r="AZ21" s="270"/>
      <c r="BA21" s="269" t="s">
        <v>10</v>
      </c>
      <c r="BB21" s="270"/>
      <c r="BC21" s="269" t="s">
        <v>11</v>
      </c>
      <c r="BD21" s="275"/>
      <c r="BE21" s="270"/>
      <c r="BF21" s="464" t="s">
        <v>12</v>
      </c>
      <c r="BG21" s="464"/>
      <c r="BH21" s="464"/>
      <c r="BI21" s="464"/>
    </row>
    <row r="22" spans="2:61" ht="16.5" customHeight="1" thickTop="1" thickBot="1">
      <c r="B22" s="461"/>
      <c r="C22" s="461"/>
      <c r="D22" s="461"/>
      <c r="E22" s="461"/>
      <c r="F22" s="461"/>
      <c r="G22" s="461"/>
      <c r="H22" s="461"/>
      <c r="I22" s="461"/>
      <c r="J22" s="461"/>
      <c r="K22" s="414"/>
      <c r="L22" s="414"/>
      <c r="M22" s="414"/>
      <c r="N22" s="414"/>
      <c r="O22" s="414"/>
      <c r="P22" s="414"/>
      <c r="Q22" s="414"/>
      <c r="R22" s="414"/>
      <c r="S22" s="414"/>
      <c r="T22" s="461"/>
      <c r="U22" s="461"/>
      <c r="V22" s="461"/>
      <c r="W22" s="461"/>
      <c r="X22" s="461"/>
      <c r="Y22" s="461"/>
      <c r="Z22" s="461"/>
      <c r="AA22" s="461"/>
      <c r="AB22" s="461"/>
      <c r="AC22" s="461"/>
      <c r="AD22" s="461"/>
      <c r="AE22" s="461"/>
      <c r="AF22" s="461"/>
      <c r="AG22" s="463"/>
      <c r="AH22" s="463"/>
      <c r="AI22" s="463"/>
      <c r="AJ22" s="463"/>
      <c r="AK22" s="463"/>
      <c r="AL22" s="463"/>
      <c r="AM22" s="463"/>
      <c r="AN22" s="463"/>
      <c r="AO22" s="463"/>
      <c r="AP22" s="187"/>
      <c r="AQ22" s="187"/>
      <c r="AR22" s="187"/>
      <c r="AS22" s="187"/>
      <c r="AT22" s="187"/>
      <c r="AU22" s="187"/>
      <c r="AV22" s="464"/>
      <c r="AW22" s="464"/>
      <c r="AX22" s="464"/>
      <c r="AY22" s="271"/>
      <c r="AZ22" s="272"/>
      <c r="BA22" s="271"/>
      <c r="BB22" s="272"/>
      <c r="BC22" s="271"/>
      <c r="BD22" s="276"/>
      <c r="BE22" s="272"/>
      <c r="BF22" s="464"/>
      <c r="BG22" s="464"/>
      <c r="BH22" s="464"/>
      <c r="BI22" s="464"/>
    </row>
    <row r="23" spans="2:61" ht="16.5" customHeight="1" thickTop="1" thickBot="1">
      <c r="B23" s="461"/>
      <c r="C23" s="461"/>
      <c r="D23" s="461"/>
      <c r="E23" s="461"/>
      <c r="F23" s="461"/>
      <c r="G23" s="461"/>
      <c r="H23" s="461"/>
      <c r="I23" s="461"/>
      <c r="J23" s="461"/>
      <c r="K23" s="414"/>
      <c r="L23" s="414"/>
      <c r="M23" s="414"/>
      <c r="N23" s="414"/>
      <c r="O23" s="414"/>
      <c r="P23" s="414"/>
      <c r="Q23" s="414"/>
      <c r="R23" s="414"/>
      <c r="S23" s="414"/>
      <c r="T23" s="461"/>
      <c r="U23" s="461"/>
      <c r="V23" s="461"/>
      <c r="W23" s="461"/>
      <c r="X23" s="461"/>
      <c r="Y23" s="461"/>
      <c r="Z23" s="461"/>
      <c r="AA23" s="461"/>
      <c r="AB23" s="461"/>
      <c r="AC23" s="461"/>
      <c r="AD23" s="461"/>
      <c r="AE23" s="461"/>
      <c r="AF23" s="461"/>
      <c r="AG23" s="463"/>
      <c r="AH23" s="463"/>
      <c r="AI23" s="463"/>
      <c r="AJ23" s="463"/>
      <c r="AK23" s="463"/>
      <c r="AL23" s="463"/>
      <c r="AM23" s="463"/>
      <c r="AN23" s="463"/>
      <c r="AO23" s="463"/>
      <c r="AP23" s="187"/>
      <c r="AQ23" s="187"/>
      <c r="AR23" s="187"/>
      <c r="AS23" s="187"/>
      <c r="AT23" s="187"/>
      <c r="AU23" s="187"/>
      <c r="AV23" s="464"/>
      <c r="AW23" s="464"/>
      <c r="AX23" s="464"/>
      <c r="AY23" s="273"/>
      <c r="AZ23" s="274"/>
      <c r="BA23" s="273"/>
      <c r="BB23" s="274"/>
      <c r="BC23" s="273"/>
      <c r="BD23" s="277"/>
      <c r="BE23" s="274"/>
      <c r="BF23" s="464"/>
      <c r="BG23" s="464"/>
      <c r="BH23" s="464"/>
      <c r="BI23" s="464"/>
    </row>
    <row r="24" spans="2:61" ht="16.5" customHeight="1" thickTop="1" thickBot="1">
      <c r="B24" s="461" t="s">
        <v>13</v>
      </c>
      <c r="C24" s="461"/>
      <c r="D24" s="461"/>
      <c r="E24" s="461"/>
      <c r="F24" s="461"/>
      <c r="G24" s="461"/>
      <c r="H24" s="461"/>
      <c r="I24" s="461"/>
      <c r="J24" s="461"/>
      <c r="K24" s="414" t="s">
        <v>168</v>
      </c>
      <c r="L24" s="414"/>
      <c r="M24" s="414"/>
      <c r="N24" s="414"/>
      <c r="O24" s="414"/>
      <c r="P24" s="414"/>
      <c r="Q24" s="414"/>
      <c r="R24" s="414"/>
      <c r="S24" s="414"/>
      <c r="T24" s="209" t="s">
        <v>14</v>
      </c>
      <c r="U24" s="210"/>
      <c r="V24" s="210"/>
      <c r="W24" s="210"/>
      <c r="X24" s="210"/>
      <c r="Y24" s="210"/>
      <c r="Z24" s="210"/>
      <c r="AA24" s="210"/>
      <c r="AB24" s="210"/>
      <c r="AC24" s="210"/>
      <c r="AD24" s="210"/>
      <c r="AE24" s="210"/>
      <c r="AF24" s="211"/>
      <c r="AG24" s="496">
        <f>'23.02'!AG24</f>
        <v>44232</v>
      </c>
      <c r="AH24" s="496"/>
      <c r="AI24" s="496"/>
      <c r="AJ24" s="496"/>
      <c r="AK24" s="496"/>
      <c r="AL24" s="496"/>
      <c r="AM24" s="496"/>
      <c r="AN24" s="496"/>
      <c r="AO24" s="496"/>
      <c r="AP24" s="506" t="s">
        <v>172</v>
      </c>
      <c r="AQ24" s="506"/>
      <c r="AR24" s="506"/>
      <c r="AS24" s="506"/>
      <c r="AT24" s="506"/>
      <c r="AU24" s="506"/>
      <c r="AV24" s="188" t="s">
        <v>325</v>
      </c>
      <c r="AW24" s="241"/>
      <c r="AX24" s="189"/>
      <c r="AY24" s="188">
        <v>30</v>
      </c>
      <c r="AZ24" s="189"/>
      <c r="BA24" s="188">
        <v>30</v>
      </c>
      <c r="BB24" s="189"/>
      <c r="BC24" s="188">
        <v>30</v>
      </c>
      <c r="BD24" s="241"/>
      <c r="BE24" s="189"/>
      <c r="BF24" s="459" t="s">
        <v>323</v>
      </c>
      <c r="BG24" s="241"/>
      <c r="BH24" s="241"/>
      <c r="BI24" s="189"/>
    </row>
    <row r="25" spans="2:61" ht="16.5" customHeight="1" thickTop="1" thickBot="1">
      <c r="B25" s="461"/>
      <c r="C25" s="461"/>
      <c r="D25" s="461"/>
      <c r="E25" s="461"/>
      <c r="F25" s="461"/>
      <c r="G25" s="461"/>
      <c r="H25" s="461"/>
      <c r="I25" s="461"/>
      <c r="J25" s="461"/>
      <c r="K25" s="414"/>
      <c r="L25" s="414"/>
      <c r="M25" s="414"/>
      <c r="N25" s="414"/>
      <c r="O25" s="414"/>
      <c r="P25" s="414"/>
      <c r="Q25" s="414"/>
      <c r="R25" s="414"/>
      <c r="S25" s="414"/>
      <c r="T25" s="212"/>
      <c r="U25" s="213"/>
      <c r="V25" s="213"/>
      <c r="W25" s="213"/>
      <c r="X25" s="213"/>
      <c r="Y25" s="213"/>
      <c r="Z25" s="213"/>
      <c r="AA25" s="213"/>
      <c r="AB25" s="213"/>
      <c r="AC25" s="213"/>
      <c r="AD25" s="213"/>
      <c r="AE25" s="213"/>
      <c r="AF25" s="214"/>
      <c r="AG25" s="496"/>
      <c r="AH25" s="496"/>
      <c r="AI25" s="496"/>
      <c r="AJ25" s="496"/>
      <c r="AK25" s="496"/>
      <c r="AL25" s="496"/>
      <c r="AM25" s="496"/>
      <c r="AN25" s="496"/>
      <c r="AO25" s="496"/>
      <c r="AP25" s="506"/>
      <c r="AQ25" s="506"/>
      <c r="AR25" s="506"/>
      <c r="AS25" s="506"/>
      <c r="AT25" s="506"/>
      <c r="AU25" s="506"/>
      <c r="AV25" s="190"/>
      <c r="AW25" s="242"/>
      <c r="AX25" s="191"/>
      <c r="AY25" s="190"/>
      <c r="AZ25" s="191"/>
      <c r="BA25" s="190"/>
      <c r="BB25" s="191"/>
      <c r="BC25" s="190"/>
      <c r="BD25" s="242"/>
      <c r="BE25" s="191"/>
      <c r="BF25" s="190"/>
      <c r="BG25" s="242"/>
      <c r="BH25" s="242"/>
      <c r="BI25" s="191"/>
    </row>
    <row r="26" spans="2:61" ht="16.5" customHeight="1" thickTop="1" thickBot="1">
      <c r="B26" s="461"/>
      <c r="C26" s="461"/>
      <c r="D26" s="461"/>
      <c r="E26" s="461"/>
      <c r="F26" s="461"/>
      <c r="G26" s="461"/>
      <c r="H26" s="461"/>
      <c r="I26" s="461"/>
      <c r="J26" s="461"/>
      <c r="K26" s="414"/>
      <c r="L26" s="414"/>
      <c r="M26" s="414"/>
      <c r="N26" s="414"/>
      <c r="O26" s="414"/>
      <c r="P26" s="414"/>
      <c r="Q26" s="414"/>
      <c r="R26" s="414"/>
      <c r="S26" s="414"/>
      <c r="T26" s="215"/>
      <c r="U26" s="216"/>
      <c r="V26" s="216"/>
      <c r="W26" s="216"/>
      <c r="X26" s="216"/>
      <c r="Y26" s="216"/>
      <c r="Z26" s="216"/>
      <c r="AA26" s="216"/>
      <c r="AB26" s="216"/>
      <c r="AC26" s="216"/>
      <c r="AD26" s="216"/>
      <c r="AE26" s="216"/>
      <c r="AF26" s="217"/>
      <c r="AG26" s="496"/>
      <c r="AH26" s="496"/>
      <c r="AI26" s="496"/>
      <c r="AJ26" s="496"/>
      <c r="AK26" s="496"/>
      <c r="AL26" s="496"/>
      <c r="AM26" s="496"/>
      <c r="AN26" s="496"/>
      <c r="AO26" s="496"/>
      <c r="AP26" s="506"/>
      <c r="AQ26" s="506"/>
      <c r="AR26" s="506"/>
      <c r="AS26" s="506"/>
      <c r="AT26" s="506"/>
      <c r="AU26" s="506"/>
      <c r="AV26" s="192"/>
      <c r="AW26" s="243"/>
      <c r="AX26" s="193"/>
      <c r="AY26" s="192"/>
      <c r="AZ26" s="193"/>
      <c r="BA26" s="192"/>
      <c r="BB26" s="193"/>
      <c r="BC26" s="192"/>
      <c r="BD26" s="243"/>
      <c r="BE26" s="193"/>
      <c r="BF26" s="192"/>
      <c r="BG26" s="243"/>
      <c r="BH26" s="243"/>
      <c r="BI26" s="193"/>
    </row>
    <row r="27" spans="2:61" ht="16.5" customHeight="1" thickTop="1" thickBot="1">
      <c r="B27" s="461" t="s">
        <v>15</v>
      </c>
      <c r="C27" s="461"/>
      <c r="D27" s="461"/>
      <c r="E27" s="461"/>
      <c r="F27" s="461"/>
      <c r="G27" s="461"/>
      <c r="H27" s="461"/>
      <c r="I27" s="461"/>
      <c r="J27" s="461"/>
      <c r="K27" s="414">
        <v>23</v>
      </c>
      <c r="L27" s="414"/>
      <c r="M27" s="414"/>
      <c r="N27" s="414"/>
      <c r="O27" s="414"/>
      <c r="P27" s="414"/>
      <c r="Q27" s="414"/>
      <c r="R27" s="414"/>
      <c r="S27" s="414"/>
      <c r="T27" s="461" t="s">
        <v>16</v>
      </c>
      <c r="U27" s="461"/>
      <c r="V27" s="461"/>
      <c r="W27" s="461"/>
      <c r="X27" s="461"/>
      <c r="Y27" s="461"/>
      <c r="Z27" s="461"/>
      <c r="AA27" s="461"/>
      <c r="AB27" s="461"/>
      <c r="AC27" s="461"/>
      <c r="AD27" s="461"/>
      <c r="AE27" s="461"/>
      <c r="AF27" s="461"/>
      <c r="AG27" s="323" t="s">
        <v>129</v>
      </c>
      <c r="AH27" s="324"/>
      <c r="AI27" s="324"/>
      <c r="AJ27" s="324"/>
      <c r="AK27" s="324"/>
      <c r="AL27" s="324"/>
      <c r="AM27" s="324"/>
      <c r="AN27" s="324"/>
      <c r="AO27" s="325"/>
      <c r="AP27" s="506" t="s">
        <v>324</v>
      </c>
      <c r="AQ27" s="506"/>
      <c r="AR27" s="506"/>
      <c r="AS27" s="506"/>
      <c r="AT27" s="506"/>
      <c r="AU27" s="506"/>
      <c r="AV27" s="188" t="s">
        <v>326</v>
      </c>
      <c r="AW27" s="241"/>
      <c r="AX27" s="189"/>
      <c r="AY27" s="188">
        <v>1063</v>
      </c>
      <c r="AZ27" s="189"/>
      <c r="BA27" s="188">
        <v>1063</v>
      </c>
      <c r="BB27" s="189"/>
      <c r="BC27" s="194">
        <v>1037</v>
      </c>
      <c r="BD27" s="219"/>
      <c r="BE27" s="195"/>
      <c r="BF27" s="459" t="s">
        <v>489</v>
      </c>
      <c r="BG27" s="241"/>
      <c r="BH27" s="241"/>
      <c r="BI27" s="189"/>
    </row>
    <row r="28" spans="2:61" ht="16.5" customHeight="1" thickTop="1" thickBot="1">
      <c r="B28" s="461"/>
      <c r="C28" s="461"/>
      <c r="D28" s="461"/>
      <c r="E28" s="461"/>
      <c r="F28" s="461"/>
      <c r="G28" s="461"/>
      <c r="H28" s="461"/>
      <c r="I28" s="461"/>
      <c r="J28" s="461"/>
      <c r="K28" s="414"/>
      <c r="L28" s="414"/>
      <c r="M28" s="414"/>
      <c r="N28" s="414"/>
      <c r="O28" s="414"/>
      <c r="P28" s="414"/>
      <c r="Q28" s="414"/>
      <c r="R28" s="414"/>
      <c r="S28" s="414"/>
      <c r="T28" s="461"/>
      <c r="U28" s="461"/>
      <c r="V28" s="461"/>
      <c r="W28" s="461"/>
      <c r="X28" s="461"/>
      <c r="Y28" s="461"/>
      <c r="Z28" s="461"/>
      <c r="AA28" s="461"/>
      <c r="AB28" s="461"/>
      <c r="AC28" s="461"/>
      <c r="AD28" s="461"/>
      <c r="AE28" s="461"/>
      <c r="AF28" s="461"/>
      <c r="AG28" s="326"/>
      <c r="AH28" s="327"/>
      <c r="AI28" s="327"/>
      <c r="AJ28" s="327"/>
      <c r="AK28" s="327"/>
      <c r="AL28" s="327"/>
      <c r="AM28" s="327"/>
      <c r="AN28" s="327"/>
      <c r="AO28" s="328"/>
      <c r="AP28" s="506"/>
      <c r="AQ28" s="506"/>
      <c r="AR28" s="506"/>
      <c r="AS28" s="506"/>
      <c r="AT28" s="506"/>
      <c r="AU28" s="506"/>
      <c r="AV28" s="190"/>
      <c r="AW28" s="242"/>
      <c r="AX28" s="191"/>
      <c r="AY28" s="190"/>
      <c r="AZ28" s="191"/>
      <c r="BA28" s="190"/>
      <c r="BB28" s="191"/>
      <c r="BC28" s="196"/>
      <c r="BD28" s="220"/>
      <c r="BE28" s="197"/>
      <c r="BF28" s="190"/>
      <c r="BG28" s="242"/>
      <c r="BH28" s="242"/>
      <c r="BI28" s="191"/>
    </row>
    <row r="29" spans="2:61" ht="16.5" customHeight="1" thickTop="1" thickBot="1">
      <c r="B29" s="461"/>
      <c r="C29" s="461"/>
      <c r="D29" s="461"/>
      <c r="E29" s="461"/>
      <c r="F29" s="461"/>
      <c r="G29" s="461"/>
      <c r="H29" s="461"/>
      <c r="I29" s="461"/>
      <c r="J29" s="461"/>
      <c r="K29" s="414"/>
      <c r="L29" s="414"/>
      <c r="M29" s="414"/>
      <c r="N29" s="414"/>
      <c r="O29" s="414"/>
      <c r="P29" s="414"/>
      <c r="Q29" s="414"/>
      <c r="R29" s="414"/>
      <c r="S29" s="414"/>
      <c r="T29" s="461"/>
      <c r="U29" s="461"/>
      <c r="V29" s="461"/>
      <c r="W29" s="461"/>
      <c r="X29" s="461"/>
      <c r="Y29" s="461"/>
      <c r="Z29" s="461"/>
      <c r="AA29" s="461"/>
      <c r="AB29" s="461"/>
      <c r="AC29" s="461"/>
      <c r="AD29" s="461"/>
      <c r="AE29" s="461"/>
      <c r="AF29" s="461"/>
      <c r="AG29" s="329"/>
      <c r="AH29" s="330"/>
      <c r="AI29" s="330"/>
      <c r="AJ29" s="330"/>
      <c r="AK29" s="330"/>
      <c r="AL29" s="330"/>
      <c r="AM29" s="330"/>
      <c r="AN29" s="330"/>
      <c r="AO29" s="331"/>
      <c r="AP29" s="506"/>
      <c r="AQ29" s="506"/>
      <c r="AR29" s="506"/>
      <c r="AS29" s="506"/>
      <c r="AT29" s="506"/>
      <c r="AU29" s="506"/>
      <c r="AV29" s="192"/>
      <c r="AW29" s="243"/>
      <c r="AX29" s="193"/>
      <c r="AY29" s="192"/>
      <c r="AZ29" s="193"/>
      <c r="BA29" s="192"/>
      <c r="BB29" s="193"/>
      <c r="BC29" s="198"/>
      <c r="BD29" s="221"/>
      <c r="BE29" s="199"/>
      <c r="BF29" s="192"/>
      <c r="BG29" s="243"/>
      <c r="BH29" s="243"/>
      <c r="BI29" s="193"/>
    </row>
    <row r="30" spans="2:61" ht="16.5" customHeight="1" thickTop="1" thickBot="1">
      <c r="B30" s="461" t="s">
        <v>17</v>
      </c>
      <c r="C30" s="461"/>
      <c r="D30" s="461"/>
      <c r="E30" s="461"/>
      <c r="F30" s="461"/>
      <c r="G30" s="461"/>
      <c r="H30" s="461"/>
      <c r="I30" s="461"/>
      <c r="J30" s="461"/>
      <c r="K30" s="413">
        <v>7476</v>
      </c>
      <c r="L30" s="413"/>
      <c r="M30" s="413"/>
      <c r="N30" s="413"/>
      <c r="O30" s="413"/>
      <c r="P30" s="413"/>
      <c r="Q30" s="413"/>
      <c r="R30" s="413"/>
      <c r="S30" s="413"/>
      <c r="T30" s="209" t="s">
        <v>18</v>
      </c>
      <c r="U30" s="210"/>
      <c r="V30" s="210"/>
      <c r="W30" s="210"/>
      <c r="X30" s="210"/>
      <c r="Y30" s="210"/>
      <c r="Z30" s="210"/>
      <c r="AA30" s="210"/>
      <c r="AB30" s="210"/>
      <c r="AC30" s="210"/>
      <c r="AD30" s="210"/>
      <c r="AE30" s="210"/>
      <c r="AF30" s="211"/>
      <c r="AG30" s="474">
        <f>'23.02'!AG30+1</f>
        <v>20</v>
      </c>
      <c r="AH30" s="474"/>
      <c r="AI30" s="474"/>
      <c r="AJ30" s="474"/>
      <c r="AK30" s="474"/>
      <c r="AL30" s="474"/>
      <c r="AM30" s="474"/>
      <c r="AN30" s="474"/>
      <c r="AO30" s="474"/>
      <c r="AP30" s="461" t="s">
        <v>129</v>
      </c>
      <c r="AQ30" s="461"/>
      <c r="AR30" s="461"/>
      <c r="AS30" s="461"/>
      <c r="AT30" s="461"/>
      <c r="AU30" s="461"/>
      <c r="AV30" s="188" t="s">
        <v>129</v>
      </c>
      <c r="AW30" s="241"/>
      <c r="AX30" s="189"/>
      <c r="AY30" s="188" t="s">
        <v>129</v>
      </c>
      <c r="AZ30" s="189"/>
      <c r="BA30" s="188"/>
      <c r="BB30" s="189"/>
      <c r="BC30" s="194"/>
      <c r="BD30" s="219"/>
      <c r="BE30" s="195"/>
      <c r="BF30" s="465"/>
      <c r="BG30" s="466"/>
      <c r="BH30" s="466"/>
      <c r="BI30" s="467"/>
    </row>
    <row r="31" spans="2:61" ht="16.5" customHeight="1" thickTop="1" thickBot="1">
      <c r="B31" s="461"/>
      <c r="C31" s="461"/>
      <c r="D31" s="461"/>
      <c r="E31" s="461"/>
      <c r="F31" s="461"/>
      <c r="G31" s="461"/>
      <c r="H31" s="461"/>
      <c r="I31" s="461"/>
      <c r="J31" s="461"/>
      <c r="K31" s="413"/>
      <c r="L31" s="413"/>
      <c r="M31" s="413"/>
      <c r="N31" s="413"/>
      <c r="O31" s="413"/>
      <c r="P31" s="413"/>
      <c r="Q31" s="413"/>
      <c r="R31" s="413"/>
      <c r="S31" s="413"/>
      <c r="T31" s="212"/>
      <c r="U31" s="213"/>
      <c r="V31" s="213"/>
      <c r="W31" s="213"/>
      <c r="X31" s="213"/>
      <c r="Y31" s="213"/>
      <c r="Z31" s="213"/>
      <c r="AA31" s="213"/>
      <c r="AB31" s="213"/>
      <c r="AC31" s="213"/>
      <c r="AD31" s="213"/>
      <c r="AE31" s="213"/>
      <c r="AF31" s="214"/>
      <c r="AG31" s="474"/>
      <c r="AH31" s="474"/>
      <c r="AI31" s="474"/>
      <c r="AJ31" s="474"/>
      <c r="AK31" s="474"/>
      <c r="AL31" s="474"/>
      <c r="AM31" s="474"/>
      <c r="AN31" s="474"/>
      <c r="AO31" s="474"/>
      <c r="AP31" s="461"/>
      <c r="AQ31" s="461"/>
      <c r="AR31" s="461"/>
      <c r="AS31" s="461"/>
      <c r="AT31" s="461"/>
      <c r="AU31" s="461"/>
      <c r="AV31" s="190"/>
      <c r="AW31" s="242"/>
      <c r="AX31" s="191"/>
      <c r="AY31" s="190"/>
      <c r="AZ31" s="191"/>
      <c r="BA31" s="190"/>
      <c r="BB31" s="191"/>
      <c r="BC31" s="196"/>
      <c r="BD31" s="220"/>
      <c r="BE31" s="197"/>
      <c r="BF31" s="468"/>
      <c r="BG31" s="469"/>
      <c r="BH31" s="469"/>
      <c r="BI31" s="470"/>
    </row>
    <row r="32" spans="2:61" ht="16.5" customHeight="1" thickTop="1" thickBot="1">
      <c r="B32" s="461"/>
      <c r="C32" s="461"/>
      <c r="D32" s="461"/>
      <c r="E32" s="461"/>
      <c r="F32" s="461"/>
      <c r="G32" s="461"/>
      <c r="H32" s="461"/>
      <c r="I32" s="461"/>
      <c r="J32" s="461"/>
      <c r="K32" s="413"/>
      <c r="L32" s="413"/>
      <c r="M32" s="413"/>
      <c r="N32" s="413"/>
      <c r="O32" s="413"/>
      <c r="P32" s="413"/>
      <c r="Q32" s="413"/>
      <c r="R32" s="413"/>
      <c r="S32" s="413"/>
      <c r="T32" s="215"/>
      <c r="U32" s="216"/>
      <c r="V32" s="216"/>
      <c r="W32" s="216"/>
      <c r="X32" s="216"/>
      <c r="Y32" s="216"/>
      <c r="Z32" s="216"/>
      <c r="AA32" s="216"/>
      <c r="AB32" s="216"/>
      <c r="AC32" s="216"/>
      <c r="AD32" s="216"/>
      <c r="AE32" s="216"/>
      <c r="AF32" s="217"/>
      <c r="AG32" s="474"/>
      <c r="AH32" s="474"/>
      <c r="AI32" s="474"/>
      <c r="AJ32" s="474"/>
      <c r="AK32" s="474"/>
      <c r="AL32" s="474"/>
      <c r="AM32" s="474"/>
      <c r="AN32" s="474"/>
      <c r="AO32" s="474"/>
      <c r="AP32" s="461"/>
      <c r="AQ32" s="461"/>
      <c r="AR32" s="461"/>
      <c r="AS32" s="461"/>
      <c r="AT32" s="461"/>
      <c r="AU32" s="461"/>
      <c r="AV32" s="192"/>
      <c r="AW32" s="243"/>
      <c r="AX32" s="193"/>
      <c r="AY32" s="192"/>
      <c r="AZ32" s="193"/>
      <c r="BA32" s="192"/>
      <c r="BB32" s="193"/>
      <c r="BC32" s="198"/>
      <c r="BD32" s="221"/>
      <c r="BE32" s="199"/>
      <c r="BF32" s="471"/>
      <c r="BG32" s="472"/>
      <c r="BH32" s="472"/>
      <c r="BI32" s="473"/>
    </row>
    <row r="33" spans="2:61" ht="16.5" customHeight="1" thickTop="1" thickBot="1">
      <c r="B33" s="461" t="s">
        <v>19</v>
      </c>
      <c r="C33" s="461"/>
      <c r="D33" s="461"/>
      <c r="E33" s="461"/>
      <c r="F33" s="461"/>
      <c r="G33" s="461"/>
      <c r="H33" s="461"/>
      <c r="I33" s="461"/>
      <c r="J33" s="461"/>
      <c r="K33" s="617" t="s">
        <v>449</v>
      </c>
      <c r="L33" s="617"/>
      <c r="M33" s="617"/>
      <c r="N33" s="617"/>
      <c r="O33" s="617"/>
      <c r="P33" s="617"/>
      <c r="Q33" s="617"/>
      <c r="R33" s="617"/>
      <c r="S33" s="617"/>
      <c r="T33" s="461" t="s">
        <v>20</v>
      </c>
      <c r="U33" s="461"/>
      <c r="V33" s="461"/>
      <c r="W33" s="461"/>
      <c r="X33" s="461"/>
      <c r="Y33" s="461"/>
      <c r="Z33" s="461"/>
      <c r="AA33" s="461"/>
      <c r="AB33" s="461"/>
      <c r="AC33" s="461"/>
      <c r="AD33" s="461"/>
      <c r="AE33" s="461"/>
      <c r="AF33" s="461"/>
      <c r="AG33" s="460" t="s">
        <v>129</v>
      </c>
      <c r="AH33" s="460"/>
      <c r="AI33" s="460"/>
      <c r="AJ33" s="460"/>
      <c r="AK33" s="460"/>
      <c r="AL33" s="460"/>
      <c r="AM33" s="460"/>
      <c r="AN33" s="460"/>
      <c r="AO33" s="460"/>
      <c r="AP33" s="506" t="s">
        <v>327</v>
      </c>
      <c r="AQ33" s="506"/>
      <c r="AR33" s="506"/>
      <c r="AS33" s="506"/>
      <c r="AT33" s="506"/>
      <c r="AU33" s="506"/>
      <c r="AV33" s="188" t="s">
        <v>328</v>
      </c>
      <c r="AW33" s="241"/>
      <c r="AX33" s="189"/>
      <c r="AY33" s="188">
        <v>1994</v>
      </c>
      <c r="AZ33" s="189"/>
      <c r="BA33" s="188"/>
      <c r="BB33" s="189"/>
      <c r="BC33" s="188"/>
      <c r="BD33" s="241"/>
      <c r="BE33" s="189"/>
      <c r="BF33" s="459"/>
      <c r="BG33" s="241"/>
      <c r="BH33" s="241"/>
      <c r="BI33" s="189"/>
    </row>
    <row r="34" spans="2:61" ht="16.5" customHeight="1" thickTop="1" thickBot="1">
      <c r="B34" s="461"/>
      <c r="C34" s="461"/>
      <c r="D34" s="461"/>
      <c r="E34" s="461"/>
      <c r="F34" s="461"/>
      <c r="G34" s="461"/>
      <c r="H34" s="461"/>
      <c r="I34" s="461"/>
      <c r="J34" s="461"/>
      <c r="K34" s="617"/>
      <c r="L34" s="617"/>
      <c r="M34" s="617"/>
      <c r="N34" s="617"/>
      <c r="O34" s="617"/>
      <c r="P34" s="617"/>
      <c r="Q34" s="617"/>
      <c r="R34" s="617"/>
      <c r="S34" s="617"/>
      <c r="T34" s="461"/>
      <c r="U34" s="461"/>
      <c r="V34" s="461"/>
      <c r="W34" s="461"/>
      <c r="X34" s="461"/>
      <c r="Y34" s="461"/>
      <c r="Z34" s="461"/>
      <c r="AA34" s="461"/>
      <c r="AB34" s="461"/>
      <c r="AC34" s="461"/>
      <c r="AD34" s="461"/>
      <c r="AE34" s="461"/>
      <c r="AF34" s="461"/>
      <c r="AG34" s="460"/>
      <c r="AH34" s="460"/>
      <c r="AI34" s="460"/>
      <c r="AJ34" s="460"/>
      <c r="AK34" s="460"/>
      <c r="AL34" s="460"/>
      <c r="AM34" s="460"/>
      <c r="AN34" s="460"/>
      <c r="AO34" s="460"/>
      <c r="AP34" s="506"/>
      <c r="AQ34" s="506"/>
      <c r="AR34" s="506"/>
      <c r="AS34" s="506"/>
      <c r="AT34" s="506"/>
      <c r="AU34" s="506"/>
      <c r="AV34" s="190"/>
      <c r="AW34" s="242"/>
      <c r="AX34" s="191"/>
      <c r="AY34" s="190"/>
      <c r="AZ34" s="191"/>
      <c r="BA34" s="190"/>
      <c r="BB34" s="191"/>
      <c r="BC34" s="190"/>
      <c r="BD34" s="242"/>
      <c r="BE34" s="191"/>
      <c r="BF34" s="190"/>
      <c r="BG34" s="242"/>
      <c r="BH34" s="242"/>
      <c r="BI34" s="191"/>
    </row>
    <row r="35" spans="2:61" ht="16.5" customHeight="1" thickTop="1" thickBot="1">
      <c r="B35" s="461"/>
      <c r="C35" s="461"/>
      <c r="D35" s="461"/>
      <c r="E35" s="461"/>
      <c r="F35" s="461"/>
      <c r="G35" s="461"/>
      <c r="H35" s="461"/>
      <c r="I35" s="461"/>
      <c r="J35" s="461"/>
      <c r="K35" s="617"/>
      <c r="L35" s="617"/>
      <c r="M35" s="617"/>
      <c r="N35" s="617"/>
      <c r="O35" s="617"/>
      <c r="P35" s="617"/>
      <c r="Q35" s="617"/>
      <c r="R35" s="617"/>
      <c r="S35" s="617"/>
      <c r="T35" s="461"/>
      <c r="U35" s="461"/>
      <c r="V35" s="461"/>
      <c r="W35" s="461"/>
      <c r="X35" s="461"/>
      <c r="Y35" s="461"/>
      <c r="Z35" s="461"/>
      <c r="AA35" s="461"/>
      <c r="AB35" s="461"/>
      <c r="AC35" s="461"/>
      <c r="AD35" s="461"/>
      <c r="AE35" s="461"/>
      <c r="AF35" s="461"/>
      <c r="AG35" s="460"/>
      <c r="AH35" s="460"/>
      <c r="AI35" s="460"/>
      <c r="AJ35" s="460"/>
      <c r="AK35" s="460"/>
      <c r="AL35" s="460"/>
      <c r="AM35" s="460"/>
      <c r="AN35" s="460"/>
      <c r="AO35" s="460"/>
      <c r="AP35" s="506"/>
      <c r="AQ35" s="506"/>
      <c r="AR35" s="506"/>
      <c r="AS35" s="506"/>
      <c r="AT35" s="506"/>
      <c r="AU35" s="506"/>
      <c r="AV35" s="192"/>
      <c r="AW35" s="243"/>
      <c r="AX35" s="193"/>
      <c r="AY35" s="192"/>
      <c r="AZ35" s="193"/>
      <c r="BA35" s="192"/>
      <c r="BB35" s="193"/>
      <c r="BC35" s="192"/>
      <c r="BD35" s="243"/>
      <c r="BE35" s="193"/>
      <c r="BF35" s="192"/>
      <c r="BG35" s="243"/>
      <c r="BH35" s="243"/>
      <c r="BI35" s="193"/>
    </row>
    <row r="36" spans="2:61" ht="16.5" customHeight="1" thickTop="1" thickBot="1">
      <c r="B36" s="413" t="s">
        <v>405</v>
      </c>
      <c r="C36" s="413"/>
      <c r="D36" s="413"/>
      <c r="E36" s="413"/>
      <c r="F36" s="413"/>
      <c r="G36" s="413"/>
      <c r="H36" s="413"/>
      <c r="I36" s="413"/>
      <c r="J36" s="413"/>
      <c r="K36" s="413" t="s">
        <v>462</v>
      </c>
      <c r="L36" s="413"/>
      <c r="M36" s="413"/>
      <c r="N36" s="413"/>
      <c r="O36" s="413"/>
      <c r="P36" s="413"/>
      <c r="Q36" s="413"/>
      <c r="R36" s="413"/>
      <c r="S36" s="413"/>
      <c r="T36" s="341" t="s">
        <v>22</v>
      </c>
      <c r="U36" s="342"/>
      <c r="V36" s="342"/>
      <c r="W36" s="342"/>
      <c r="X36" s="342"/>
      <c r="Y36" s="342"/>
      <c r="Z36" s="342"/>
      <c r="AA36" s="342"/>
      <c r="AB36" s="342"/>
      <c r="AC36" s="342"/>
      <c r="AD36" s="342"/>
      <c r="AE36" s="342"/>
      <c r="AF36" s="343"/>
      <c r="AG36" s="460">
        <v>220.7</v>
      </c>
      <c r="AH36" s="460"/>
      <c r="AI36" s="460"/>
      <c r="AJ36" s="460"/>
      <c r="AK36" s="460"/>
      <c r="AL36" s="460"/>
      <c r="AM36" s="460"/>
      <c r="AN36" s="460"/>
      <c r="AO36" s="460"/>
      <c r="AP36" s="513" t="s">
        <v>329</v>
      </c>
      <c r="AQ36" s="514"/>
      <c r="AR36" s="514"/>
      <c r="AS36" s="514"/>
      <c r="AT36" s="514"/>
      <c r="AU36" s="515"/>
      <c r="AV36" s="188" t="s">
        <v>330</v>
      </c>
      <c r="AW36" s="241"/>
      <c r="AX36" s="189"/>
      <c r="AY36" s="696" t="s">
        <v>331</v>
      </c>
      <c r="AZ36" s="697"/>
      <c r="BA36" s="444"/>
      <c r="BB36" s="445"/>
      <c r="BC36" s="188"/>
      <c r="BD36" s="241"/>
      <c r="BE36" s="189"/>
      <c r="BF36" s="188"/>
      <c r="BG36" s="241"/>
      <c r="BH36" s="241"/>
      <c r="BI36" s="189"/>
    </row>
    <row r="37" spans="2:61" ht="16.5" customHeight="1" thickTop="1" thickBot="1">
      <c r="B37" s="413"/>
      <c r="C37" s="413"/>
      <c r="D37" s="413"/>
      <c r="E37" s="413"/>
      <c r="F37" s="413"/>
      <c r="G37" s="413"/>
      <c r="H37" s="413"/>
      <c r="I37" s="413"/>
      <c r="J37" s="413"/>
      <c r="K37" s="413"/>
      <c r="L37" s="413"/>
      <c r="M37" s="413"/>
      <c r="N37" s="413"/>
      <c r="O37" s="413"/>
      <c r="P37" s="413"/>
      <c r="Q37" s="413"/>
      <c r="R37" s="413"/>
      <c r="S37" s="413"/>
      <c r="T37" s="344"/>
      <c r="U37" s="345"/>
      <c r="V37" s="345"/>
      <c r="W37" s="345"/>
      <c r="X37" s="345"/>
      <c r="Y37" s="345"/>
      <c r="Z37" s="345"/>
      <c r="AA37" s="345"/>
      <c r="AB37" s="345"/>
      <c r="AC37" s="345"/>
      <c r="AD37" s="345"/>
      <c r="AE37" s="345"/>
      <c r="AF37" s="346"/>
      <c r="AG37" s="460"/>
      <c r="AH37" s="460"/>
      <c r="AI37" s="460"/>
      <c r="AJ37" s="460"/>
      <c r="AK37" s="460"/>
      <c r="AL37" s="460"/>
      <c r="AM37" s="460"/>
      <c r="AN37" s="460"/>
      <c r="AO37" s="460"/>
      <c r="AP37" s="516"/>
      <c r="AQ37" s="517"/>
      <c r="AR37" s="517"/>
      <c r="AS37" s="517"/>
      <c r="AT37" s="517"/>
      <c r="AU37" s="518"/>
      <c r="AV37" s="190"/>
      <c r="AW37" s="242"/>
      <c r="AX37" s="191"/>
      <c r="AY37" s="698"/>
      <c r="AZ37" s="699"/>
      <c r="BA37" s="446"/>
      <c r="BB37" s="447"/>
      <c r="BC37" s="190"/>
      <c r="BD37" s="242"/>
      <c r="BE37" s="191"/>
      <c r="BF37" s="190"/>
      <c r="BG37" s="242"/>
      <c r="BH37" s="242"/>
      <c r="BI37" s="191"/>
    </row>
    <row r="38" spans="2:61" ht="16.5" customHeight="1" thickTop="1" thickBot="1">
      <c r="B38" s="413"/>
      <c r="C38" s="413"/>
      <c r="D38" s="413"/>
      <c r="E38" s="413"/>
      <c r="F38" s="413"/>
      <c r="G38" s="413"/>
      <c r="H38" s="413"/>
      <c r="I38" s="413"/>
      <c r="J38" s="413"/>
      <c r="K38" s="413"/>
      <c r="L38" s="413"/>
      <c r="M38" s="413"/>
      <c r="N38" s="413"/>
      <c r="O38" s="413"/>
      <c r="P38" s="413"/>
      <c r="Q38" s="413"/>
      <c r="R38" s="413"/>
      <c r="S38" s="413"/>
      <c r="T38" s="347"/>
      <c r="U38" s="348"/>
      <c r="V38" s="348"/>
      <c r="W38" s="348"/>
      <c r="X38" s="348"/>
      <c r="Y38" s="348"/>
      <c r="Z38" s="348"/>
      <c r="AA38" s="348"/>
      <c r="AB38" s="348"/>
      <c r="AC38" s="348"/>
      <c r="AD38" s="348"/>
      <c r="AE38" s="348"/>
      <c r="AF38" s="349"/>
      <c r="AG38" s="460"/>
      <c r="AH38" s="460"/>
      <c r="AI38" s="460"/>
      <c r="AJ38" s="460"/>
      <c r="AK38" s="460"/>
      <c r="AL38" s="460"/>
      <c r="AM38" s="460"/>
      <c r="AN38" s="460"/>
      <c r="AO38" s="460"/>
      <c r="AP38" s="519"/>
      <c r="AQ38" s="520"/>
      <c r="AR38" s="520"/>
      <c r="AS38" s="520"/>
      <c r="AT38" s="520"/>
      <c r="AU38" s="521"/>
      <c r="AV38" s="192"/>
      <c r="AW38" s="243"/>
      <c r="AX38" s="193"/>
      <c r="AY38" s="700"/>
      <c r="AZ38" s="701"/>
      <c r="BA38" s="448"/>
      <c r="BB38" s="449"/>
      <c r="BC38" s="192"/>
      <c r="BD38" s="243"/>
      <c r="BE38" s="193"/>
      <c r="BF38" s="192"/>
      <c r="BG38" s="243"/>
      <c r="BH38" s="243"/>
      <c r="BI38" s="193"/>
    </row>
    <row r="39" spans="2:61" ht="16.5" customHeight="1" thickTop="1" thickBot="1">
      <c r="B39" s="413" t="s">
        <v>23</v>
      </c>
      <c r="C39" s="413"/>
      <c r="D39" s="413"/>
      <c r="E39" s="413"/>
      <c r="F39" s="413"/>
      <c r="G39" s="413"/>
      <c r="H39" s="413"/>
      <c r="I39" s="413"/>
      <c r="J39" s="413"/>
      <c r="K39" s="474" t="s">
        <v>499</v>
      </c>
      <c r="L39" s="474"/>
      <c r="M39" s="474"/>
      <c r="N39" s="474"/>
      <c r="O39" s="474"/>
      <c r="P39" s="474"/>
      <c r="Q39" s="474"/>
      <c r="R39" s="474"/>
      <c r="S39" s="474"/>
      <c r="T39" s="341" t="s">
        <v>177</v>
      </c>
      <c r="U39" s="342"/>
      <c r="V39" s="342"/>
      <c r="W39" s="342"/>
      <c r="X39" s="342"/>
      <c r="Y39" s="342"/>
      <c r="Z39" s="342"/>
      <c r="AA39" s="342"/>
      <c r="AB39" s="342"/>
      <c r="AC39" s="342"/>
      <c r="AD39" s="342"/>
      <c r="AE39" s="342"/>
      <c r="AF39" s="343"/>
      <c r="AG39" s="645">
        <v>1656</v>
      </c>
      <c r="AH39" s="646"/>
      <c r="AI39" s="646"/>
      <c r="AJ39" s="646"/>
      <c r="AK39" s="646"/>
      <c r="AL39" s="646"/>
      <c r="AM39" s="646"/>
      <c r="AN39" s="646"/>
      <c r="AO39" s="647"/>
      <c r="AP39" s="394" t="s">
        <v>24</v>
      </c>
      <c r="AQ39" s="395"/>
      <c r="AR39" s="395"/>
      <c r="AS39" s="395"/>
      <c r="AT39" s="395"/>
      <c r="AU39" s="395"/>
      <c r="AV39" s="395"/>
      <c r="AW39" s="395"/>
      <c r="AX39" s="395"/>
      <c r="AY39" s="400"/>
      <c r="AZ39" s="395" t="s">
        <v>25</v>
      </c>
      <c r="BA39" s="395"/>
      <c r="BB39" s="395"/>
      <c r="BC39" s="395"/>
      <c r="BD39" s="395"/>
      <c r="BE39" s="395"/>
      <c r="BF39" s="395"/>
      <c r="BG39" s="395"/>
      <c r="BH39" s="395"/>
      <c r="BI39" s="400"/>
    </row>
    <row r="40" spans="2:61" ht="16.5" customHeight="1" thickTop="1" thickBot="1">
      <c r="B40" s="413"/>
      <c r="C40" s="413"/>
      <c r="D40" s="413"/>
      <c r="E40" s="413"/>
      <c r="F40" s="413"/>
      <c r="G40" s="413"/>
      <c r="H40" s="413"/>
      <c r="I40" s="413"/>
      <c r="J40" s="413"/>
      <c r="K40" s="474"/>
      <c r="L40" s="474"/>
      <c r="M40" s="474"/>
      <c r="N40" s="474"/>
      <c r="O40" s="474"/>
      <c r="P40" s="474"/>
      <c r="Q40" s="474"/>
      <c r="R40" s="474"/>
      <c r="S40" s="474"/>
      <c r="T40" s="344"/>
      <c r="U40" s="345"/>
      <c r="V40" s="345"/>
      <c r="W40" s="345"/>
      <c r="X40" s="345"/>
      <c r="Y40" s="345"/>
      <c r="Z40" s="345"/>
      <c r="AA40" s="345"/>
      <c r="AB40" s="345"/>
      <c r="AC40" s="345"/>
      <c r="AD40" s="345"/>
      <c r="AE40" s="345"/>
      <c r="AF40" s="346"/>
      <c r="AG40" s="648"/>
      <c r="AH40" s="649"/>
      <c r="AI40" s="649"/>
      <c r="AJ40" s="649"/>
      <c r="AK40" s="649"/>
      <c r="AL40" s="649"/>
      <c r="AM40" s="649"/>
      <c r="AN40" s="649"/>
      <c r="AO40" s="650"/>
      <c r="AP40" s="396"/>
      <c r="AQ40" s="397"/>
      <c r="AR40" s="397"/>
      <c r="AS40" s="397"/>
      <c r="AT40" s="397"/>
      <c r="AU40" s="397"/>
      <c r="AV40" s="397"/>
      <c r="AW40" s="397"/>
      <c r="AX40" s="397"/>
      <c r="AY40" s="401"/>
      <c r="AZ40" s="397"/>
      <c r="BA40" s="397"/>
      <c r="BB40" s="397"/>
      <c r="BC40" s="397"/>
      <c r="BD40" s="397"/>
      <c r="BE40" s="397"/>
      <c r="BF40" s="397"/>
      <c r="BG40" s="397"/>
      <c r="BH40" s="397"/>
      <c r="BI40" s="401"/>
    </row>
    <row r="41" spans="2:61" ht="16.5" customHeight="1" thickTop="1" thickBot="1">
      <c r="B41" s="413"/>
      <c r="C41" s="413"/>
      <c r="D41" s="413"/>
      <c r="E41" s="413"/>
      <c r="F41" s="413"/>
      <c r="G41" s="413"/>
      <c r="H41" s="413"/>
      <c r="I41" s="413"/>
      <c r="J41" s="413"/>
      <c r="K41" s="474"/>
      <c r="L41" s="474"/>
      <c r="M41" s="474"/>
      <c r="N41" s="474"/>
      <c r="O41" s="474"/>
      <c r="P41" s="474"/>
      <c r="Q41" s="474"/>
      <c r="R41" s="474"/>
      <c r="S41" s="474"/>
      <c r="T41" s="347"/>
      <c r="U41" s="348"/>
      <c r="V41" s="348"/>
      <c r="W41" s="348"/>
      <c r="X41" s="348"/>
      <c r="Y41" s="348"/>
      <c r="Z41" s="348"/>
      <c r="AA41" s="348"/>
      <c r="AB41" s="348"/>
      <c r="AC41" s="348"/>
      <c r="AD41" s="348"/>
      <c r="AE41" s="348"/>
      <c r="AF41" s="349"/>
      <c r="AG41" s="651"/>
      <c r="AH41" s="652"/>
      <c r="AI41" s="652"/>
      <c r="AJ41" s="652"/>
      <c r="AK41" s="652"/>
      <c r="AL41" s="652"/>
      <c r="AM41" s="652"/>
      <c r="AN41" s="652"/>
      <c r="AO41" s="653"/>
      <c r="AP41" s="398"/>
      <c r="AQ41" s="399"/>
      <c r="AR41" s="399"/>
      <c r="AS41" s="399"/>
      <c r="AT41" s="399"/>
      <c r="AU41" s="399"/>
      <c r="AV41" s="399"/>
      <c r="AW41" s="399"/>
      <c r="AX41" s="399"/>
      <c r="AY41" s="402"/>
      <c r="AZ41" s="399"/>
      <c r="BA41" s="399"/>
      <c r="BB41" s="399"/>
      <c r="BC41" s="399"/>
      <c r="BD41" s="399"/>
      <c r="BE41" s="399"/>
      <c r="BF41" s="399"/>
      <c r="BG41" s="399"/>
      <c r="BH41" s="399"/>
      <c r="BI41" s="402"/>
    </row>
    <row r="42" spans="2:61" ht="16.5" customHeight="1" thickTop="1" thickBot="1">
      <c r="B42" s="413" t="s">
        <v>26</v>
      </c>
      <c r="C42" s="413"/>
      <c r="D42" s="413"/>
      <c r="E42" s="413"/>
      <c r="F42" s="413"/>
      <c r="G42" s="413"/>
      <c r="H42" s="413"/>
      <c r="I42" s="413"/>
      <c r="J42" s="413"/>
      <c r="K42" s="441" t="s">
        <v>257</v>
      </c>
      <c r="L42" s="441"/>
      <c r="M42" s="441"/>
      <c r="N42" s="441"/>
      <c r="O42" s="441"/>
      <c r="P42" s="441"/>
      <c r="Q42" s="441"/>
      <c r="R42" s="441"/>
      <c r="S42" s="441"/>
      <c r="T42" s="341" t="s">
        <v>27</v>
      </c>
      <c r="U42" s="342"/>
      <c r="V42" s="342"/>
      <c r="W42" s="342"/>
      <c r="X42" s="342"/>
      <c r="Y42" s="342"/>
      <c r="Z42" s="342"/>
      <c r="AA42" s="342"/>
      <c r="AB42" s="342"/>
      <c r="AC42" s="342"/>
      <c r="AD42" s="342"/>
      <c r="AE42" s="342"/>
      <c r="AF42" s="343"/>
      <c r="AG42" s="654">
        <v>1472</v>
      </c>
      <c r="AH42" s="654"/>
      <c r="AI42" s="654"/>
      <c r="AJ42" s="654"/>
      <c r="AK42" s="654"/>
      <c r="AL42" s="654"/>
      <c r="AM42" s="654"/>
      <c r="AN42" s="654"/>
      <c r="AO42" s="654"/>
      <c r="AP42" s="413" t="s">
        <v>28</v>
      </c>
      <c r="AQ42" s="413"/>
      <c r="AR42" s="413"/>
      <c r="AS42" s="413"/>
      <c r="AT42" s="413"/>
      <c r="AU42" s="413"/>
      <c r="AV42" s="413"/>
      <c r="AW42" s="413" t="s">
        <v>307</v>
      </c>
      <c r="AX42" s="413"/>
      <c r="AY42" s="413"/>
      <c r="AZ42" s="341" t="s">
        <v>178</v>
      </c>
      <c r="BA42" s="342"/>
      <c r="BB42" s="342"/>
      <c r="BC42" s="342"/>
      <c r="BD42" s="342"/>
      <c r="BE42" s="343"/>
      <c r="BF42" s="497">
        <f>BF48-BF45</f>
        <v>14</v>
      </c>
      <c r="BG42" s="499"/>
      <c r="BH42" s="407">
        <f>IFERROR(BF42/($N$231*0.06),"-")</f>
        <v>6.481481481481481</v>
      </c>
      <c r="BI42" s="408"/>
    </row>
    <row r="43" spans="2:61" ht="16.5" customHeight="1" thickTop="1" thickBot="1">
      <c r="B43" s="413"/>
      <c r="C43" s="413"/>
      <c r="D43" s="413"/>
      <c r="E43" s="413"/>
      <c r="F43" s="413"/>
      <c r="G43" s="413"/>
      <c r="H43" s="413"/>
      <c r="I43" s="413"/>
      <c r="J43" s="413"/>
      <c r="K43" s="441"/>
      <c r="L43" s="441"/>
      <c r="M43" s="441"/>
      <c r="N43" s="441"/>
      <c r="O43" s="441"/>
      <c r="P43" s="441"/>
      <c r="Q43" s="441"/>
      <c r="R43" s="441"/>
      <c r="S43" s="441"/>
      <c r="T43" s="344"/>
      <c r="U43" s="345"/>
      <c r="V43" s="345"/>
      <c r="W43" s="345"/>
      <c r="X43" s="345"/>
      <c r="Y43" s="345"/>
      <c r="Z43" s="345"/>
      <c r="AA43" s="345"/>
      <c r="AB43" s="345"/>
      <c r="AC43" s="345"/>
      <c r="AD43" s="345"/>
      <c r="AE43" s="345"/>
      <c r="AF43" s="346"/>
      <c r="AG43" s="654"/>
      <c r="AH43" s="654"/>
      <c r="AI43" s="654"/>
      <c r="AJ43" s="654"/>
      <c r="AK43" s="654"/>
      <c r="AL43" s="654"/>
      <c r="AM43" s="654"/>
      <c r="AN43" s="654"/>
      <c r="AO43" s="654"/>
      <c r="AP43" s="413"/>
      <c r="AQ43" s="413"/>
      <c r="AR43" s="413"/>
      <c r="AS43" s="413"/>
      <c r="AT43" s="413"/>
      <c r="AU43" s="413"/>
      <c r="AV43" s="413"/>
      <c r="AW43" s="413"/>
      <c r="AX43" s="413"/>
      <c r="AY43" s="413"/>
      <c r="AZ43" s="344"/>
      <c r="BA43" s="345"/>
      <c r="BB43" s="345"/>
      <c r="BC43" s="345"/>
      <c r="BD43" s="345"/>
      <c r="BE43" s="346"/>
      <c r="BF43" s="500"/>
      <c r="BG43" s="502"/>
      <c r="BH43" s="409"/>
      <c r="BI43" s="410"/>
    </row>
    <row r="44" spans="2:61" ht="16.5" customHeight="1" thickTop="1" thickBot="1">
      <c r="B44" s="413"/>
      <c r="C44" s="413"/>
      <c r="D44" s="413"/>
      <c r="E44" s="413"/>
      <c r="F44" s="413"/>
      <c r="G44" s="413"/>
      <c r="H44" s="413"/>
      <c r="I44" s="413"/>
      <c r="J44" s="413"/>
      <c r="K44" s="441"/>
      <c r="L44" s="441"/>
      <c r="M44" s="441"/>
      <c r="N44" s="441"/>
      <c r="O44" s="441"/>
      <c r="P44" s="441"/>
      <c r="Q44" s="441"/>
      <c r="R44" s="441"/>
      <c r="S44" s="441"/>
      <c r="T44" s="347"/>
      <c r="U44" s="348"/>
      <c r="V44" s="348"/>
      <c r="W44" s="348"/>
      <c r="X44" s="348"/>
      <c r="Y44" s="348"/>
      <c r="Z44" s="348"/>
      <c r="AA44" s="348"/>
      <c r="AB44" s="348"/>
      <c r="AC44" s="348"/>
      <c r="AD44" s="348"/>
      <c r="AE44" s="348"/>
      <c r="AF44" s="349"/>
      <c r="AG44" s="654"/>
      <c r="AH44" s="654"/>
      <c r="AI44" s="654"/>
      <c r="AJ44" s="654"/>
      <c r="AK44" s="654"/>
      <c r="AL44" s="654"/>
      <c r="AM44" s="654"/>
      <c r="AN44" s="654"/>
      <c r="AO44" s="654"/>
      <c r="AP44" s="413"/>
      <c r="AQ44" s="413"/>
      <c r="AR44" s="413"/>
      <c r="AS44" s="413"/>
      <c r="AT44" s="413"/>
      <c r="AU44" s="413"/>
      <c r="AV44" s="413"/>
      <c r="AW44" s="413"/>
      <c r="AX44" s="413"/>
      <c r="AY44" s="413"/>
      <c r="AZ44" s="347"/>
      <c r="BA44" s="348"/>
      <c r="BB44" s="348"/>
      <c r="BC44" s="348"/>
      <c r="BD44" s="348"/>
      <c r="BE44" s="349"/>
      <c r="BF44" s="503"/>
      <c r="BG44" s="505"/>
      <c r="BH44" s="411"/>
      <c r="BI44" s="412"/>
    </row>
    <row r="45" spans="2:61" ht="16.5" customHeight="1" thickTop="1" thickBot="1">
      <c r="B45" s="413" t="s">
        <v>29</v>
      </c>
      <c r="C45" s="413"/>
      <c r="D45" s="413"/>
      <c r="E45" s="413"/>
      <c r="F45" s="413"/>
      <c r="G45" s="413"/>
      <c r="H45" s="413"/>
      <c r="I45" s="413"/>
      <c r="J45" s="413"/>
      <c r="K45" s="431" t="s">
        <v>256</v>
      </c>
      <c r="L45" s="431"/>
      <c r="M45" s="431"/>
      <c r="N45" s="431"/>
      <c r="O45" s="431"/>
      <c r="P45" s="431"/>
      <c r="Q45" s="431"/>
      <c r="R45" s="431"/>
      <c r="S45" s="431"/>
      <c r="T45" s="341" t="s">
        <v>30</v>
      </c>
      <c r="U45" s="342"/>
      <c r="V45" s="342"/>
      <c r="W45" s="342"/>
      <c r="X45" s="342"/>
      <c r="Y45" s="342"/>
      <c r="Z45" s="342"/>
      <c r="AA45" s="342"/>
      <c r="AB45" s="342"/>
      <c r="AC45" s="342"/>
      <c r="AD45" s="342"/>
      <c r="AE45" s="342"/>
      <c r="AF45" s="343"/>
      <c r="AG45" s="432">
        <f>AG39-'23.02'!AG39</f>
        <v>515</v>
      </c>
      <c r="AH45" s="433"/>
      <c r="AI45" s="433"/>
      <c r="AJ45" s="433"/>
      <c r="AK45" s="433"/>
      <c r="AL45" s="433"/>
      <c r="AM45" s="433"/>
      <c r="AN45" s="433"/>
      <c r="AO45" s="434"/>
      <c r="AP45" s="413" t="s">
        <v>31</v>
      </c>
      <c r="AQ45" s="413"/>
      <c r="AR45" s="413"/>
      <c r="AS45" s="413"/>
      <c r="AT45" s="413"/>
      <c r="AU45" s="413"/>
      <c r="AV45" s="413"/>
      <c r="AW45" s="413">
        <v>170</v>
      </c>
      <c r="AX45" s="413"/>
      <c r="AY45" s="413"/>
      <c r="AZ45" s="341" t="s">
        <v>179</v>
      </c>
      <c r="BA45" s="342"/>
      <c r="BB45" s="342"/>
      <c r="BC45" s="342"/>
      <c r="BD45" s="342"/>
      <c r="BE45" s="343"/>
      <c r="BF45" s="497">
        <v>49</v>
      </c>
      <c r="BG45" s="499"/>
      <c r="BH45" s="407">
        <f>IFERROR(BF45/($N$231*0.06),"-")</f>
        <v>22.685185185185183</v>
      </c>
      <c r="BI45" s="408"/>
    </row>
    <row r="46" spans="2:61" ht="16.5" customHeight="1" thickTop="1" thickBot="1">
      <c r="B46" s="413"/>
      <c r="C46" s="413"/>
      <c r="D46" s="413"/>
      <c r="E46" s="413"/>
      <c r="F46" s="413"/>
      <c r="G46" s="413"/>
      <c r="H46" s="413"/>
      <c r="I46" s="413"/>
      <c r="J46" s="413"/>
      <c r="K46" s="431"/>
      <c r="L46" s="431"/>
      <c r="M46" s="431"/>
      <c r="N46" s="431"/>
      <c r="O46" s="431"/>
      <c r="P46" s="431"/>
      <c r="Q46" s="431"/>
      <c r="R46" s="431"/>
      <c r="S46" s="431"/>
      <c r="T46" s="344"/>
      <c r="U46" s="345"/>
      <c r="V46" s="345"/>
      <c r="W46" s="345"/>
      <c r="X46" s="345"/>
      <c r="Y46" s="345"/>
      <c r="Z46" s="345"/>
      <c r="AA46" s="345"/>
      <c r="AB46" s="345"/>
      <c r="AC46" s="345"/>
      <c r="AD46" s="345"/>
      <c r="AE46" s="345"/>
      <c r="AF46" s="346"/>
      <c r="AG46" s="435"/>
      <c r="AH46" s="436"/>
      <c r="AI46" s="436"/>
      <c r="AJ46" s="436"/>
      <c r="AK46" s="436"/>
      <c r="AL46" s="436"/>
      <c r="AM46" s="436"/>
      <c r="AN46" s="436"/>
      <c r="AO46" s="437"/>
      <c r="AP46" s="413"/>
      <c r="AQ46" s="413"/>
      <c r="AR46" s="413"/>
      <c r="AS46" s="413"/>
      <c r="AT46" s="413"/>
      <c r="AU46" s="413"/>
      <c r="AV46" s="413"/>
      <c r="AW46" s="413"/>
      <c r="AX46" s="413"/>
      <c r="AY46" s="413"/>
      <c r="AZ46" s="344"/>
      <c r="BA46" s="345"/>
      <c r="BB46" s="345"/>
      <c r="BC46" s="345"/>
      <c r="BD46" s="345"/>
      <c r="BE46" s="346"/>
      <c r="BF46" s="500"/>
      <c r="BG46" s="502"/>
      <c r="BH46" s="409"/>
      <c r="BI46" s="410"/>
    </row>
    <row r="47" spans="2:61" ht="16.5" customHeight="1" thickTop="1" thickBot="1">
      <c r="B47" s="413"/>
      <c r="C47" s="413"/>
      <c r="D47" s="413"/>
      <c r="E47" s="413"/>
      <c r="F47" s="413"/>
      <c r="G47" s="413"/>
      <c r="H47" s="413"/>
      <c r="I47" s="413"/>
      <c r="J47" s="413"/>
      <c r="K47" s="431"/>
      <c r="L47" s="431"/>
      <c r="M47" s="431"/>
      <c r="N47" s="431"/>
      <c r="O47" s="431"/>
      <c r="P47" s="431"/>
      <c r="Q47" s="431"/>
      <c r="R47" s="431"/>
      <c r="S47" s="431"/>
      <c r="T47" s="347"/>
      <c r="U47" s="348"/>
      <c r="V47" s="348"/>
      <c r="W47" s="348"/>
      <c r="X47" s="348"/>
      <c r="Y47" s="348"/>
      <c r="Z47" s="348"/>
      <c r="AA47" s="348"/>
      <c r="AB47" s="348"/>
      <c r="AC47" s="348"/>
      <c r="AD47" s="348"/>
      <c r="AE47" s="348"/>
      <c r="AF47" s="349"/>
      <c r="AG47" s="438"/>
      <c r="AH47" s="439"/>
      <c r="AI47" s="439"/>
      <c r="AJ47" s="439"/>
      <c r="AK47" s="439"/>
      <c r="AL47" s="439"/>
      <c r="AM47" s="439"/>
      <c r="AN47" s="439"/>
      <c r="AO47" s="440"/>
      <c r="AP47" s="413"/>
      <c r="AQ47" s="413"/>
      <c r="AR47" s="413"/>
      <c r="AS47" s="413"/>
      <c r="AT47" s="413"/>
      <c r="AU47" s="413"/>
      <c r="AV47" s="413"/>
      <c r="AW47" s="413"/>
      <c r="AX47" s="413"/>
      <c r="AY47" s="413"/>
      <c r="AZ47" s="347"/>
      <c r="BA47" s="348"/>
      <c r="BB47" s="348"/>
      <c r="BC47" s="348"/>
      <c r="BD47" s="348"/>
      <c r="BE47" s="349"/>
      <c r="BF47" s="503"/>
      <c r="BG47" s="505"/>
      <c r="BH47" s="411"/>
      <c r="BI47" s="412"/>
    </row>
    <row r="48" spans="2:61" ht="15" customHeight="1" thickTop="1" thickBot="1">
      <c r="B48" s="413" t="s">
        <v>32</v>
      </c>
      <c r="C48" s="413"/>
      <c r="D48" s="413"/>
      <c r="E48" s="413"/>
      <c r="F48" s="413"/>
      <c r="G48" s="413"/>
      <c r="H48" s="413"/>
      <c r="I48" s="413"/>
      <c r="J48" s="413"/>
      <c r="K48" s="414"/>
      <c r="L48" s="414"/>
      <c r="M48" s="414"/>
      <c r="N48" s="414"/>
      <c r="O48" s="414"/>
      <c r="P48" s="414"/>
      <c r="Q48" s="414"/>
      <c r="R48" s="414"/>
      <c r="S48" s="414"/>
      <c r="T48" s="341" t="s">
        <v>33</v>
      </c>
      <c r="U48" s="342"/>
      <c r="V48" s="342"/>
      <c r="W48" s="342"/>
      <c r="X48" s="342"/>
      <c r="Y48" s="342"/>
      <c r="Z48" s="342"/>
      <c r="AA48" s="342"/>
      <c r="AB48" s="342"/>
      <c r="AC48" s="342"/>
      <c r="AD48" s="342"/>
      <c r="AE48" s="342"/>
      <c r="AF48" s="343"/>
      <c r="AG48" s="712" t="s">
        <v>278</v>
      </c>
      <c r="AH48" s="713"/>
      <c r="AI48" s="713"/>
      <c r="AJ48" s="713"/>
      <c r="AK48" s="713"/>
      <c r="AL48" s="713"/>
      <c r="AM48" s="713"/>
      <c r="AN48" s="713"/>
      <c r="AO48" s="714"/>
      <c r="AP48" s="341" t="s">
        <v>34</v>
      </c>
      <c r="AQ48" s="342"/>
      <c r="AR48" s="342"/>
      <c r="AS48" s="342"/>
      <c r="AT48" s="342"/>
      <c r="AU48" s="342"/>
      <c r="AV48" s="343"/>
      <c r="AW48" s="413">
        <v>1776</v>
      </c>
      <c r="AX48" s="413"/>
      <c r="AY48" s="413"/>
      <c r="AZ48" s="341" t="s">
        <v>180</v>
      </c>
      <c r="BA48" s="342"/>
      <c r="BB48" s="342"/>
      <c r="BC48" s="342"/>
      <c r="BD48" s="342"/>
      <c r="BE48" s="343"/>
      <c r="BF48" s="497">
        <f>E279</f>
        <v>63</v>
      </c>
      <c r="BG48" s="499"/>
      <c r="BH48" s="407">
        <f>IFERROR(BF48/(N231*0.06),"-")</f>
        <v>29.166666666666664</v>
      </c>
      <c r="BI48" s="408"/>
    </row>
    <row r="49" spans="2:64" ht="15" customHeight="1" thickTop="1" thickBot="1">
      <c r="B49" s="413"/>
      <c r="C49" s="413"/>
      <c r="D49" s="413"/>
      <c r="E49" s="413"/>
      <c r="F49" s="413"/>
      <c r="G49" s="413"/>
      <c r="H49" s="413"/>
      <c r="I49" s="413"/>
      <c r="J49" s="413"/>
      <c r="K49" s="414"/>
      <c r="L49" s="414"/>
      <c r="M49" s="414"/>
      <c r="N49" s="414"/>
      <c r="O49" s="414"/>
      <c r="P49" s="414"/>
      <c r="Q49" s="414"/>
      <c r="R49" s="414"/>
      <c r="S49" s="414"/>
      <c r="T49" s="344"/>
      <c r="U49" s="345"/>
      <c r="V49" s="345"/>
      <c r="W49" s="345"/>
      <c r="X49" s="345"/>
      <c r="Y49" s="345"/>
      <c r="Z49" s="345"/>
      <c r="AA49" s="345"/>
      <c r="AB49" s="345"/>
      <c r="AC49" s="345"/>
      <c r="AD49" s="345"/>
      <c r="AE49" s="345"/>
      <c r="AF49" s="346"/>
      <c r="AG49" s="715"/>
      <c r="AH49" s="716"/>
      <c r="AI49" s="716"/>
      <c r="AJ49" s="716"/>
      <c r="AK49" s="716"/>
      <c r="AL49" s="716"/>
      <c r="AM49" s="716"/>
      <c r="AN49" s="716"/>
      <c r="AO49" s="717"/>
      <c r="AP49" s="344"/>
      <c r="AQ49" s="345"/>
      <c r="AR49" s="345"/>
      <c r="AS49" s="345"/>
      <c r="AT49" s="345"/>
      <c r="AU49" s="345"/>
      <c r="AV49" s="346"/>
      <c r="AW49" s="413"/>
      <c r="AX49" s="413"/>
      <c r="AY49" s="413"/>
      <c r="AZ49" s="344"/>
      <c r="BA49" s="345"/>
      <c r="BB49" s="345"/>
      <c r="BC49" s="345"/>
      <c r="BD49" s="345"/>
      <c r="BE49" s="346"/>
      <c r="BF49" s="500"/>
      <c r="BG49" s="502"/>
      <c r="BH49" s="409"/>
      <c r="BI49" s="410"/>
    </row>
    <row r="50" spans="2:64" ht="15" customHeight="1" thickTop="1" thickBot="1">
      <c r="B50" s="413"/>
      <c r="C50" s="413"/>
      <c r="D50" s="413"/>
      <c r="E50" s="413"/>
      <c r="F50" s="413"/>
      <c r="G50" s="413"/>
      <c r="H50" s="413"/>
      <c r="I50" s="413"/>
      <c r="J50" s="413"/>
      <c r="K50" s="414"/>
      <c r="L50" s="414"/>
      <c r="M50" s="414"/>
      <c r="N50" s="414"/>
      <c r="O50" s="414"/>
      <c r="P50" s="414"/>
      <c r="Q50" s="414"/>
      <c r="R50" s="414"/>
      <c r="S50" s="414"/>
      <c r="T50" s="347"/>
      <c r="U50" s="348"/>
      <c r="V50" s="348"/>
      <c r="W50" s="348"/>
      <c r="X50" s="348"/>
      <c r="Y50" s="348"/>
      <c r="Z50" s="348"/>
      <c r="AA50" s="348"/>
      <c r="AB50" s="348"/>
      <c r="AC50" s="348"/>
      <c r="AD50" s="348"/>
      <c r="AE50" s="348"/>
      <c r="AF50" s="349"/>
      <c r="AG50" s="718"/>
      <c r="AH50" s="719"/>
      <c r="AI50" s="719"/>
      <c r="AJ50" s="719"/>
      <c r="AK50" s="719"/>
      <c r="AL50" s="719"/>
      <c r="AM50" s="719"/>
      <c r="AN50" s="719"/>
      <c r="AO50" s="720"/>
      <c r="AP50" s="347"/>
      <c r="AQ50" s="348"/>
      <c r="AR50" s="348"/>
      <c r="AS50" s="348"/>
      <c r="AT50" s="348"/>
      <c r="AU50" s="348"/>
      <c r="AV50" s="349"/>
      <c r="AW50" s="413"/>
      <c r="AX50" s="413"/>
      <c r="AY50" s="413"/>
      <c r="AZ50" s="347"/>
      <c r="BA50" s="348"/>
      <c r="BB50" s="348"/>
      <c r="BC50" s="348"/>
      <c r="BD50" s="348"/>
      <c r="BE50" s="349"/>
      <c r="BF50" s="503"/>
      <c r="BG50" s="505"/>
      <c r="BH50" s="411"/>
      <c r="BI50" s="412"/>
    </row>
    <row r="51" spans="2:64" ht="15" customHeight="1" thickTop="1" thickBot="1">
      <c r="B51" s="413" t="s">
        <v>35</v>
      </c>
      <c r="C51" s="413"/>
      <c r="D51" s="413"/>
      <c r="E51" s="413"/>
      <c r="F51" s="413"/>
      <c r="G51" s="413"/>
      <c r="H51" s="413"/>
      <c r="I51" s="413"/>
      <c r="J51" s="413"/>
      <c r="K51" s="414" t="s">
        <v>133</v>
      </c>
      <c r="L51" s="414"/>
      <c r="M51" s="414"/>
      <c r="N51" s="414"/>
      <c r="O51" s="414"/>
      <c r="P51" s="414"/>
      <c r="Q51" s="414"/>
      <c r="R51" s="414"/>
      <c r="S51" s="414"/>
      <c r="T51" s="413"/>
      <c r="U51" s="413"/>
      <c r="V51" s="413"/>
      <c r="W51" s="413"/>
      <c r="X51" s="413"/>
      <c r="Y51" s="413"/>
      <c r="Z51" s="413"/>
      <c r="AA51" s="413"/>
      <c r="AB51" s="413"/>
      <c r="AC51" s="413"/>
      <c r="AD51" s="413"/>
      <c r="AE51" s="413"/>
      <c r="AF51" s="413"/>
      <c r="AG51" s="413"/>
      <c r="AH51" s="413"/>
      <c r="AI51" s="413"/>
      <c r="AJ51" s="413"/>
      <c r="AK51" s="413"/>
      <c r="AL51" s="413"/>
      <c r="AM51" s="413"/>
      <c r="AN51" s="413"/>
      <c r="AO51" s="413"/>
      <c r="AP51" s="341"/>
      <c r="AQ51" s="342"/>
      <c r="AR51" s="342"/>
      <c r="AS51" s="342"/>
      <c r="AT51" s="342"/>
      <c r="AU51" s="342"/>
      <c r="AV51" s="343"/>
      <c r="AW51" s="413"/>
      <c r="AX51" s="413"/>
      <c r="AY51" s="413"/>
      <c r="AZ51" s="341" t="s">
        <v>181</v>
      </c>
      <c r="BA51" s="342"/>
      <c r="BB51" s="342"/>
      <c r="BC51" s="342"/>
      <c r="BD51" s="342"/>
      <c r="BE51" s="343"/>
      <c r="BF51" s="497">
        <f>IFERROR(BF48+B279,"-")</f>
        <v>103</v>
      </c>
      <c r="BG51" s="499"/>
      <c r="BH51" s="407">
        <f>IFERROR(BF51/(N231*0.06),"-")</f>
        <v>47.685185185185183</v>
      </c>
      <c r="BI51" s="408"/>
    </row>
    <row r="52" spans="2:64" ht="15" customHeight="1" thickTop="1" thickBot="1">
      <c r="B52" s="413"/>
      <c r="C52" s="413"/>
      <c r="D52" s="413"/>
      <c r="E52" s="413"/>
      <c r="F52" s="413"/>
      <c r="G52" s="413"/>
      <c r="H52" s="413"/>
      <c r="I52" s="413"/>
      <c r="J52" s="413"/>
      <c r="K52" s="414"/>
      <c r="L52" s="414"/>
      <c r="M52" s="414"/>
      <c r="N52" s="414"/>
      <c r="O52" s="414"/>
      <c r="P52" s="414"/>
      <c r="Q52" s="414"/>
      <c r="R52" s="414"/>
      <c r="S52" s="414"/>
      <c r="T52" s="413"/>
      <c r="U52" s="413"/>
      <c r="V52" s="413"/>
      <c r="W52" s="413"/>
      <c r="X52" s="413"/>
      <c r="Y52" s="413"/>
      <c r="Z52" s="413"/>
      <c r="AA52" s="413"/>
      <c r="AB52" s="413"/>
      <c r="AC52" s="413"/>
      <c r="AD52" s="413"/>
      <c r="AE52" s="413"/>
      <c r="AF52" s="413"/>
      <c r="AG52" s="413"/>
      <c r="AH52" s="413"/>
      <c r="AI52" s="413"/>
      <c r="AJ52" s="413"/>
      <c r="AK52" s="413"/>
      <c r="AL52" s="413"/>
      <c r="AM52" s="413"/>
      <c r="AN52" s="413"/>
      <c r="AO52" s="413"/>
      <c r="AP52" s="344"/>
      <c r="AQ52" s="345"/>
      <c r="AR52" s="345"/>
      <c r="AS52" s="345"/>
      <c r="AT52" s="345"/>
      <c r="AU52" s="345"/>
      <c r="AV52" s="346"/>
      <c r="AW52" s="413"/>
      <c r="AX52" s="413"/>
      <c r="AY52" s="413"/>
      <c r="AZ52" s="344"/>
      <c r="BA52" s="345"/>
      <c r="BB52" s="345"/>
      <c r="BC52" s="345"/>
      <c r="BD52" s="345"/>
      <c r="BE52" s="346"/>
      <c r="BF52" s="500"/>
      <c r="BG52" s="502"/>
      <c r="BH52" s="409"/>
      <c r="BI52" s="410"/>
    </row>
    <row r="53" spans="2:64" ht="15" customHeight="1" thickTop="1" thickBot="1">
      <c r="B53" s="413"/>
      <c r="C53" s="413"/>
      <c r="D53" s="413"/>
      <c r="E53" s="413"/>
      <c r="F53" s="413"/>
      <c r="G53" s="413"/>
      <c r="H53" s="413"/>
      <c r="I53" s="413"/>
      <c r="J53" s="413"/>
      <c r="K53" s="414"/>
      <c r="L53" s="414"/>
      <c r="M53" s="414"/>
      <c r="N53" s="414"/>
      <c r="O53" s="414"/>
      <c r="P53" s="414"/>
      <c r="Q53" s="414"/>
      <c r="R53" s="414"/>
      <c r="S53" s="414"/>
      <c r="T53" s="413"/>
      <c r="U53" s="413"/>
      <c r="V53" s="413"/>
      <c r="W53" s="413"/>
      <c r="X53" s="413"/>
      <c r="Y53" s="413"/>
      <c r="Z53" s="413"/>
      <c r="AA53" s="413"/>
      <c r="AB53" s="413"/>
      <c r="AC53" s="413"/>
      <c r="AD53" s="413"/>
      <c r="AE53" s="413"/>
      <c r="AF53" s="413"/>
      <c r="AG53" s="413"/>
      <c r="AH53" s="413"/>
      <c r="AI53" s="413"/>
      <c r="AJ53" s="413"/>
      <c r="AK53" s="413"/>
      <c r="AL53" s="413"/>
      <c r="AM53" s="413"/>
      <c r="AN53" s="413"/>
      <c r="AO53" s="413"/>
      <c r="AP53" s="347"/>
      <c r="AQ53" s="348"/>
      <c r="AR53" s="348"/>
      <c r="AS53" s="348"/>
      <c r="AT53" s="348"/>
      <c r="AU53" s="348"/>
      <c r="AV53" s="349"/>
      <c r="AW53" s="413"/>
      <c r="AX53" s="413"/>
      <c r="AY53" s="413"/>
      <c r="AZ53" s="347"/>
      <c r="BA53" s="348"/>
      <c r="BB53" s="348"/>
      <c r="BC53" s="348"/>
      <c r="BD53" s="348"/>
      <c r="BE53" s="349"/>
      <c r="BF53" s="503"/>
      <c r="BG53" s="505"/>
      <c r="BH53" s="411"/>
      <c r="BI53" s="412"/>
    </row>
    <row r="54" spans="2:64" ht="15.75" customHeight="1" thickTop="1">
      <c r="B54" s="394" t="s">
        <v>36</v>
      </c>
      <c r="C54" s="395"/>
      <c r="D54" s="395"/>
      <c r="E54" s="395"/>
      <c r="F54" s="395"/>
      <c r="G54" s="395"/>
      <c r="H54" s="395"/>
      <c r="I54" s="395"/>
      <c r="J54" s="395"/>
      <c r="K54" s="395"/>
      <c r="L54" s="395"/>
      <c r="M54" s="395"/>
      <c r="N54" s="395"/>
      <c r="O54" s="395"/>
      <c r="P54" s="395"/>
      <c r="Q54" s="395"/>
      <c r="R54" s="395"/>
      <c r="S54" s="395"/>
      <c r="T54" s="395"/>
      <c r="U54" s="395"/>
      <c r="V54" s="395"/>
      <c r="W54" s="395"/>
      <c r="X54" s="395"/>
      <c r="Y54" s="395"/>
      <c r="Z54" s="395"/>
      <c r="AA54" s="395"/>
      <c r="AB54" s="395"/>
      <c r="AC54" s="395"/>
      <c r="AD54" s="395"/>
      <c r="AE54" s="395"/>
      <c r="AF54" s="395"/>
      <c r="AG54" s="395" t="s">
        <v>37</v>
      </c>
      <c r="AH54" s="395"/>
      <c r="AI54" s="395"/>
      <c r="AJ54" s="395"/>
      <c r="AK54" s="395"/>
      <c r="AL54" s="395"/>
      <c r="AM54" s="395"/>
      <c r="AN54" s="395"/>
      <c r="AO54" s="395"/>
      <c r="AP54" s="395"/>
      <c r="AQ54" s="395"/>
      <c r="AR54" s="395"/>
      <c r="AS54" s="395"/>
      <c r="AT54" s="395"/>
      <c r="AU54" s="395"/>
      <c r="AV54" s="395"/>
      <c r="AW54" s="395"/>
      <c r="AX54" s="395"/>
      <c r="AY54" s="395"/>
      <c r="AZ54" s="395"/>
      <c r="BA54" s="395"/>
      <c r="BB54" s="395"/>
      <c r="BC54" s="395"/>
      <c r="BD54" s="395"/>
      <c r="BE54" s="395"/>
      <c r="BF54" s="395"/>
      <c r="BG54" s="395"/>
      <c r="BH54" s="395"/>
      <c r="BI54" s="400"/>
    </row>
    <row r="55" spans="2:64" ht="15" customHeight="1">
      <c r="B55" s="396"/>
      <c r="C55" s="397"/>
      <c r="D55" s="397"/>
      <c r="E55" s="397"/>
      <c r="F55" s="397"/>
      <c r="G55" s="397"/>
      <c r="H55" s="397"/>
      <c r="I55" s="397"/>
      <c r="J55" s="397"/>
      <c r="K55" s="397"/>
      <c r="L55" s="397"/>
      <c r="M55" s="397"/>
      <c r="N55" s="397"/>
      <c r="O55" s="397"/>
      <c r="P55" s="397"/>
      <c r="Q55" s="397"/>
      <c r="R55" s="397"/>
      <c r="S55" s="397"/>
      <c r="T55" s="397"/>
      <c r="U55" s="397"/>
      <c r="V55" s="397"/>
      <c r="W55" s="397"/>
      <c r="X55" s="397"/>
      <c r="Y55" s="397"/>
      <c r="Z55" s="397"/>
      <c r="AA55" s="397"/>
      <c r="AB55" s="397"/>
      <c r="AC55" s="397"/>
      <c r="AD55" s="397"/>
      <c r="AE55" s="397"/>
      <c r="AF55" s="397"/>
      <c r="AG55" s="397"/>
      <c r="AH55" s="397"/>
      <c r="AI55" s="397"/>
      <c r="AJ55" s="397"/>
      <c r="AK55" s="397"/>
      <c r="AL55" s="397"/>
      <c r="AM55" s="397"/>
      <c r="AN55" s="397"/>
      <c r="AO55" s="397"/>
      <c r="AP55" s="397"/>
      <c r="AQ55" s="397"/>
      <c r="AR55" s="397"/>
      <c r="AS55" s="397"/>
      <c r="AT55" s="397"/>
      <c r="AU55" s="397"/>
      <c r="AV55" s="397"/>
      <c r="AW55" s="397"/>
      <c r="AX55" s="397"/>
      <c r="AY55" s="397"/>
      <c r="AZ55" s="397"/>
      <c r="BA55" s="397"/>
      <c r="BB55" s="397"/>
      <c r="BC55" s="397"/>
      <c r="BD55" s="397"/>
      <c r="BE55" s="397"/>
      <c r="BF55" s="397"/>
      <c r="BG55" s="397"/>
      <c r="BH55" s="397"/>
      <c r="BI55" s="401"/>
    </row>
    <row r="56" spans="2:64" ht="15" customHeight="1">
      <c r="B56" s="396"/>
      <c r="C56" s="397"/>
      <c r="D56" s="397"/>
      <c r="E56" s="397"/>
      <c r="F56" s="397"/>
      <c r="G56" s="397"/>
      <c r="H56" s="397"/>
      <c r="I56" s="397"/>
      <c r="J56" s="397"/>
      <c r="K56" s="397"/>
      <c r="L56" s="397"/>
      <c r="M56" s="397"/>
      <c r="N56" s="397"/>
      <c r="O56" s="397"/>
      <c r="P56" s="397"/>
      <c r="Q56" s="397"/>
      <c r="R56" s="397"/>
      <c r="S56" s="397"/>
      <c r="T56" s="397"/>
      <c r="U56" s="397"/>
      <c r="V56" s="397"/>
      <c r="W56" s="397"/>
      <c r="X56" s="397"/>
      <c r="Y56" s="397"/>
      <c r="Z56" s="397"/>
      <c r="AA56" s="397"/>
      <c r="AB56" s="397"/>
      <c r="AC56" s="397"/>
      <c r="AD56" s="397"/>
      <c r="AE56" s="397"/>
      <c r="AF56" s="397"/>
      <c r="AG56" s="397"/>
      <c r="AH56" s="397"/>
      <c r="AI56" s="397"/>
      <c r="AJ56" s="397"/>
      <c r="AK56" s="397"/>
      <c r="AL56" s="397"/>
      <c r="AM56" s="397"/>
      <c r="AN56" s="397"/>
      <c r="AO56" s="397"/>
      <c r="AP56" s="397"/>
      <c r="AQ56" s="397"/>
      <c r="AR56" s="397"/>
      <c r="AS56" s="397"/>
      <c r="AT56" s="397"/>
      <c r="AU56" s="397"/>
      <c r="AV56" s="397"/>
      <c r="AW56" s="397"/>
      <c r="AX56" s="397"/>
      <c r="AY56" s="397"/>
      <c r="AZ56" s="397"/>
      <c r="BA56" s="397"/>
      <c r="BB56" s="397"/>
      <c r="BC56" s="397"/>
      <c r="BD56" s="397"/>
      <c r="BE56" s="397"/>
      <c r="BF56" s="397"/>
      <c r="BG56" s="397"/>
      <c r="BH56" s="397"/>
      <c r="BI56" s="401"/>
    </row>
    <row r="57" spans="2:64" ht="15.75" customHeight="1" thickBot="1">
      <c r="B57" s="398"/>
      <c r="C57" s="399"/>
      <c r="D57" s="399"/>
      <c r="E57" s="399"/>
      <c r="F57" s="399"/>
      <c r="G57" s="399"/>
      <c r="H57" s="399"/>
      <c r="I57" s="399"/>
      <c r="J57" s="399"/>
      <c r="K57" s="399"/>
      <c r="L57" s="399"/>
      <c r="M57" s="399"/>
      <c r="N57" s="399"/>
      <c r="O57" s="399"/>
      <c r="P57" s="399"/>
      <c r="Q57" s="399"/>
      <c r="R57" s="399"/>
      <c r="S57" s="399"/>
      <c r="T57" s="399"/>
      <c r="U57" s="399"/>
      <c r="V57" s="399"/>
      <c r="W57" s="399"/>
      <c r="X57" s="399"/>
      <c r="Y57" s="399"/>
      <c r="Z57" s="399"/>
      <c r="AA57" s="399"/>
      <c r="AB57" s="399"/>
      <c r="AC57" s="399"/>
      <c r="AD57" s="399"/>
      <c r="AE57" s="399"/>
      <c r="AF57" s="399"/>
      <c r="AG57" s="399"/>
      <c r="AH57" s="399"/>
      <c r="AI57" s="399"/>
      <c r="AJ57" s="399"/>
      <c r="AK57" s="399"/>
      <c r="AL57" s="399"/>
      <c r="AM57" s="399"/>
      <c r="AN57" s="399"/>
      <c r="AO57" s="399"/>
      <c r="AP57" s="399"/>
      <c r="AQ57" s="399"/>
      <c r="AR57" s="399"/>
      <c r="AS57" s="399"/>
      <c r="AT57" s="399"/>
      <c r="AU57" s="399"/>
      <c r="AV57" s="399"/>
      <c r="AW57" s="399"/>
      <c r="AX57" s="399"/>
      <c r="AY57" s="399"/>
      <c r="AZ57" s="399"/>
      <c r="BA57" s="399"/>
      <c r="BB57" s="399"/>
      <c r="BC57" s="399"/>
      <c r="BD57" s="399"/>
      <c r="BE57" s="399"/>
      <c r="BF57" s="399"/>
      <c r="BG57" s="399"/>
      <c r="BH57" s="399"/>
      <c r="BI57" s="402"/>
    </row>
    <row r="58" spans="2:64" ht="16.5" customHeight="1" thickTop="1" thickBot="1">
      <c r="B58" s="403" t="s">
        <v>182</v>
      </c>
      <c r="C58" s="403"/>
      <c r="D58" s="403"/>
      <c r="E58" s="403"/>
      <c r="F58" s="403"/>
      <c r="G58" s="403"/>
      <c r="H58" s="403"/>
      <c r="I58" s="403"/>
      <c r="J58" s="403"/>
      <c r="K58" s="403"/>
      <c r="L58" s="403"/>
      <c r="M58" s="403"/>
      <c r="N58" s="403"/>
      <c r="O58" s="403"/>
      <c r="P58" s="403"/>
      <c r="Q58" s="403"/>
      <c r="R58" s="403"/>
      <c r="S58" s="403"/>
      <c r="T58" s="403"/>
      <c r="U58" s="403"/>
      <c r="V58" s="403"/>
      <c r="W58" s="403"/>
      <c r="X58" s="403"/>
      <c r="Y58" s="403"/>
      <c r="Z58" s="403"/>
      <c r="AA58" s="403"/>
      <c r="AB58" s="403"/>
      <c r="AC58" s="403"/>
      <c r="AD58" s="403"/>
      <c r="AE58" s="403"/>
      <c r="AF58" s="403"/>
      <c r="AG58" s="403"/>
      <c r="AH58" s="403"/>
      <c r="AI58" s="403"/>
      <c r="AJ58" s="403"/>
      <c r="AK58" s="403"/>
      <c r="AL58" s="403"/>
      <c r="AM58" s="403"/>
      <c r="AN58" s="403"/>
      <c r="AO58" s="403"/>
      <c r="AP58" s="403"/>
      <c r="AQ58" s="403"/>
      <c r="AR58" s="403"/>
      <c r="AS58" s="403"/>
      <c r="AT58" s="403"/>
      <c r="AU58" s="403"/>
      <c r="AV58" s="403"/>
      <c r="AW58" s="403"/>
      <c r="AX58" s="403"/>
      <c r="AY58" s="403"/>
      <c r="AZ58" s="403"/>
      <c r="BA58" s="403"/>
      <c r="BB58" s="403"/>
      <c r="BC58" s="403"/>
      <c r="BD58" s="403"/>
      <c r="BE58" s="403"/>
      <c r="BF58" s="403"/>
      <c r="BG58" s="403"/>
      <c r="BH58" s="403"/>
      <c r="BI58" s="403"/>
    </row>
    <row r="59" spans="2:64" ht="16.5" customHeight="1" thickTop="1" thickBot="1">
      <c r="B59" s="404"/>
      <c r="C59" s="404"/>
      <c r="D59" s="404"/>
      <c r="E59" s="404"/>
      <c r="F59" s="404"/>
      <c r="G59" s="404"/>
      <c r="H59" s="404"/>
      <c r="I59" s="404"/>
      <c r="J59" s="404"/>
      <c r="K59" s="404"/>
      <c r="L59" s="404"/>
      <c r="M59" s="404"/>
      <c r="N59" s="404"/>
      <c r="O59" s="404"/>
      <c r="P59" s="404"/>
      <c r="Q59" s="404"/>
      <c r="R59" s="404"/>
      <c r="S59" s="404"/>
      <c r="T59" s="404"/>
      <c r="U59" s="404"/>
      <c r="V59" s="404"/>
      <c r="W59" s="404"/>
      <c r="X59" s="404"/>
      <c r="Y59" s="404"/>
      <c r="Z59" s="404"/>
      <c r="AA59" s="404"/>
      <c r="AB59" s="404"/>
      <c r="AC59" s="404"/>
      <c r="AD59" s="404"/>
      <c r="AE59" s="404"/>
      <c r="AF59" s="404"/>
      <c r="AG59" s="404"/>
      <c r="AH59" s="404"/>
      <c r="AI59" s="404"/>
      <c r="AJ59" s="404"/>
      <c r="AK59" s="404"/>
      <c r="AL59" s="404"/>
      <c r="AM59" s="404"/>
      <c r="AN59" s="404"/>
      <c r="AO59" s="404"/>
      <c r="AP59" s="404"/>
      <c r="AQ59" s="404"/>
      <c r="AR59" s="404"/>
      <c r="AS59" s="404"/>
      <c r="AT59" s="404"/>
      <c r="AU59" s="404"/>
      <c r="AV59" s="404"/>
      <c r="AW59" s="404"/>
      <c r="AX59" s="404"/>
      <c r="AY59" s="404"/>
      <c r="AZ59" s="404"/>
      <c r="BA59" s="404"/>
      <c r="BB59" s="404"/>
      <c r="BC59" s="404"/>
      <c r="BD59" s="404"/>
      <c r="BE59" s="404"/>
      <c r="BF59" s="404"/>
      <c r="BG59" s="404"/>
      <c r="BH59" s="404"/>
      <c r="BI59" s="404"/>
    </row>
    <row r="60" spans="2:64" ht="15" customHeight="1" thickTop="1" thickBot="1">
      <c r="B60" s="209" t="s">
        <v>38</v>
      </c>
      <c r="C60" s="210"/>
      <c r="D60" s="210"/>
      <c r="E60" s="210"/>
      <c r="F60" s="210"/>
      <c r="G60" s="210"/>
      <c r="H60" s="210"/>
      <c r="I60" s="210"/>
      <c r="J60" s="210"/>
      <c r="K60" s="210"/>
      <c r="L60" s="211"/>
      <c r="M60" s="405">
        <v>0.25</v>
      </c>
      <c r="N60" s="182"/>
      <c r="O60" s="182"/>
      <c r="P60" s="182"/>
      <c r="Q60" s="405">
        <v>0.45833333333333331</v>
      </c>
      <c r="R60" s="182"/>
      <c r="S60" s="182"/>
      <c r="T60" s="182"/>
      <c r="U60" s="405">
        <v>0.625</v>
      </c>
      <c r="V60" s="182"/>
      <c r="W60" s="182"/>
      <c r="X60" s="182"/>
      <c r="Y60" s="406" t="s">
        <v>131</v>
      </c>
      <c r="Z60" s="406"/>
      <c r="AA60" s="406"/>
      <c r="AB60" s="406"/>
      <c r="AC60" s="405" t="s">
        <v>39</v>
      </c>
      <c r="AD60" s="182"/>
      <c r="AE60" s="182"/>
      <c r="AF60" s="182"/>
      <c r="AG60" s="182" t="s">
        <v>40</v>
      </c>
      <c r="AH60" s="182"/>
      <c r="AI60" s="182"/>
      <c r="AJ60" s="182"/>
      <c r="AK60" s="182"/>
      <c r="AL60" s="182"/>
      <c r="AM60" s="182"/>
      <c r="AN60" s="182"/>
      <c r="AO60" s="182"/>
      <c r="AP60" s="182" t="s">
        <v>41</v>
      </c>
      <c r="AQ60" s="182"/>
      <c r="AR60" s="182"/>
      <c r="AS60" s="182"/>
      <c r="AT60" s="170" t="s">
        <v>42</v>
      </c>
      <c r="AU60" s="170"/>
      <c r="AV60" s="170"/>
      <c r="AW60" s="182" t="s">
        <v>43</v>
      </c>
      <c r="AX60" s="182"/>
      <c r="AY60" s="182"/>
      <c r="AZ60" s="182"/>
      <c r="BA60" s="182"/>
      <c r="BB60" s="182"/>
      <c r="BC60" s="49" t="s">
        <v>44</v>
      </c>
      <c r="BD60" s="51"/>
      <c r="BE60" s="387" t="s">
        <v>45</v>
      </c>
      <c r="BF60" s="388"/>
      <c r="BG60" s="182" t="s">
        <v>46</v>
      </c>
      <c r="BH60" s="182"/>
      <c r="BI60" s="182"/>
      <c r="BJ60" s="386" t="s">
        <v>255</v>
      </c>
      <c r="BK60" s="386"/>
      <c r="BL60" s="386"/>
    </row>
    <row r="61" spans="2:64" ht="15" customHeight="1" thickTop="1" thickBot="1">
      <c r="B61" s="212"/>
      <c r="C61" s="213"/>
      <c r="D61" s="213"/>
      <c r="E61" s="213"/>
      <c r="F61" s="213"/>
      <c r="G61" s="213"/>
      <c r="H61" s="213"/>
      <c r="I61" s="213"/>
      <c r="J61" s="213"/>
      <c r="K61" s="213"/>
      <c r="L61" s="214"/>
      <c r="M61" s="182"/>
      <c r="N61" s="182"/>
      <c r="O61" s="182"/>
      <c r="P61" s="182"/>
      <c r="Q61" s="182"/>
      <c r="R61" s="182"/>
      <c r="S61" s="182"/>
      <c r="T61" s="182"/>
      <c r="U61" s="182"/>
      <c r="V61" s="182"/>
      <c r="W61" s="182"/>
      <c r="X61" s="182"/>
      <c r="Y61" s="406"/>
      <c r="Z61" s="406"/>
      <c r="AA61" s="406"/>
      <c r="AB61" s="406"/>
      <c r="AC61" s="182"/>
      <c r="AD61" s="182"/>
      <c r="AE61" s="182"/>
      <c r="AF61" s="182"/>
      <c r="AG61" s="182"/>
      <c r="AH61" s="182"/>
      <c r="AI61" s="182"/>
      <c r="AJ61" s="182"/>
      <c r="AK61" s="182"/>
      <c r="AL61" s="182"/>
      <c r="AM61" s="182"/>
      <c r="AN61" s="182"/>
      <c r="AO61" s="182"/>
      <c r="AP61" s="182"/>
      <c r="AQ61" s="182"/>
      <c r="AR61" s="182"/>
      <c r="AS61" s="182"/>
      <c r="AT61" s="170"/>
      <c r="AU61" s="170"/>
      <c r="AV61" s="170"/>
      <c r="AW61" s="182"/>
      <c r="AX61" s="182"/>
      <c r="AY61" s="182"/>
      <c r="AZ61" s="182"/>
      <c r="BA61" s="182"/>
      <c r="BB61" s="182"/>
      <c r="BC61" s="52"/>
      <c r="BD61" s="54"/>
      <c r="BE61" s="389"/>
      <c r="BF61" s="390"/>
      <c r="BG61" s="182"/>
      <c r="BH61" s="182"/>
      <c r="BI61" s="182"/>
      <c r="BJ61" s="386"/>
      <c r="BK61" s="386"/>
      <c r="BL61" s="386"/>
    </row>
    <row r="62" spans="2:64" ht="15" customHeight="1" thickTop="1" thickBot="1">
      <c r="B62" s="215"/>
      <c r="C62" s="216"/>
      <c r="D62" s="216"/>
      <c r="E62" s="216"/>
      <c r="F62" s="216"/>
      <c r="G62" s="216"/>
      <c r="H62" s="216"/>
      <c r="I62" s="216"/>
      <c r="J62" s="216"/>
      <c r="K62" s="216"/>
      <c r="L62" s="217"/>
      <c r="M62" s="182"/>
      <c r="N62" s="182"/>
      <c r="O62" s="182"/>
      <c r="P62" s="182"/>
      <c r="Q62" s="182"/>
      <c r="R62" s="182"/>
      <c r="S62" s="182"/>
      <c r="T62" s="182"/>
      <c r="U62" s="182"/>
      <c r="V62" s="182"/>
      <c r="W62" s="182"/>
      <c r="X62" s="182"/>
      <c r="Y62" s="406"/>
      <c r="Z62" s="406"/>
      <c r="AA62" s="406"/>
      <c r="AB62" s="406"/>
      <c r="AC62" s="182"/>
      <c r="AD62" s="182"/>
      <c r="AE62" s="182"/>
      <c r="AF62" s="182"/>
      <c r="AG62" s="182"/>
      <c r="AH62" s="182"/>
      <c r="AI62" s="182"/>
      <c r="AJ62" s="182"/>
      <c r="AK62" s="182"/>
      <c r="AL62" s="182"/>
      <c r="AM62" s="182"/>
      <c r="AN62" s="182"/>
      <c r="AO62" s="182"/>
      <c r="AP62" s="182"/>
      <c r="AQ62" s="182"/>
      <c r="AR62" s="182"/>
      <c r="AS62" s="182"/>
      <c r="AT62" s="170"/>
      <c r="AU62" s="170"/>
      <c r="AV62" s="170"/>
      <c r="AW62" s="182"/>
      <c r="AX62" s="182"/>
      <c r="AY62" s="182"/>
      <c r="AZ62" s="182"/>
      <c r="BA62" s="182"/>
      <c r="BB62" s="182"/>
      <c r="BC62" s="52"/>
      <c r="BD62" s="54"/>
      <c r="BE62" s="389"/>
      <c r="BF62" s="390"/>
      <c r="BG62" s="182"/>
      <c r="BH62" s="182"/>
      <c r="BI62" s="182"/>
      <c r="BJ62" s="386"/>
      <c r="BK62" s="386"/>
      <c r="BL62" s="386"/>
    </row>
    <row r="63" spans="2:64" ht="15" customHeight="1" thickTop="1" thickBot="1">
      <c r="B63" s="209" t="s">
        <v>47</v>
      </c>
      <c r="C63" s="210"/>
      <c r="D63" s="210"/>
      <c r="E63" s="210"/>
      <c r="F63" s="210"/>
      <c r="G63" s="210"/>
      <c r="H63" s="210"/>
      <c r="I63" s="210"/>
      <c r="J63" s="210"/>
      <c r="K63" s="210"/>
      <c r="L63" s="211"/>
      <c r="M63" s="194" t="s">
        <v>183</v>
      </c>
      <c r="N63" s="219"/>
      <c r="O63" s="219"/>
      <c r="P63" s="195"/>
      <c r="Q63" s="194" t="s">
        <v>183</v>
      </c>
      <c r="R63" s="219"/>
      <c r="S63" s="219"/>
      <c r="T63" s="195"/>
      <c r="U63" s="194" t="s">
        <v>183</v>
      </c>
      <c r="V63" s="219"/>
      <c r="W63" s="219"/>
      <c r="X63" s="195"/>
      <c r="Y63" s="194" t="s">
        <v>183</v>
      </c>
      <c r="Z63" s="219"/>
      <c r="AA63" s="219"/>
      <c r="AB63" s="195"/>
      <c r="AC63" s="49" t="s">
        <v>474</v>
      </c>
      <c r="AD63" s="50"/>
      <c r="AE63" s="50"/>
      <c r="AF63" s="51"/>
      <c r="AG63" s="182"/>
      <c r="AH63" s="182"/>
      <c r="AI63" s="182"/>
      <c r="AJ63" s="182"/>
      <c r="AK63" s="182"/>
      <c r="AL63" s="182"/>
      <c r="AM63" s="182"/>
      <c r="AN63" s="182"/>
      <c r="AO63" s="182"/>
      <c r="AP63" s="182"/>
      <c r="AQ63" s="182"/>
      <c r="AR63" s="182"/>
      <c r="AS63" s="182"/>
      <c r="AT63" s="170"/>
      <c r="AU63" s="170"/>
      <c r="AV63" s="170"/>
      <c r="AW63" s="182" t="s">
        <v>48</v>
      </c>
      <c r="AX63" s="182"/>
      <c r="AY63" s="182" t="s">
        <v>49</v>
      </c>
      <c r="AZ63" s="182"/>
      <c r="BA63" s="182" t="s">
        <v>50</v>
      </c>
      <c r="BB63" s="182"/>
      <c r="BC63" s="52"/>
      <c r="BD63" s="54"/>
      <c r="BE63" s="389"/>
      <c r="BF63" s="390"/>
      <c r="BG63" s="182"/>
      <c r="BH63" s="182"/>
      <c r="BI63" s="182"/>
      <c r="BJ63" s="386"/>
      <c r="BK63" s="386"/>
      <c r="BL63" s="386"/>
    </row>
    <row r="64" spans="2:64" ht="15.75" customHeight="1" thickTop="1" thickBot="1">
      <c r="B64" s="212"/>
      <c r="C64" s="213"/>
      <c r="D64" s="213"/>
      <c r="E64" s="213"/>
      <c r="F64" s="213"/>
      <c r="G64" s="213"/>
      <c r="H64" s="213"/>
      <c r="I64" s="213"/>
      <c r="J64" s="213"/>
      <c r="K64" s="213"/>
      <c r="L64" s="214"/>
      <c r="M64" s="196"/>
      <c r="N64" s="220"/>
      <c r="O64" s="220"/>
      <c r="P64" s="197"/>
      <c r="Q64" s="196"/>
      <c r="R64" s="220"/>
      <c r="S64" s="220"/>
      <c r="T64" s="197"/>
      <c r="U64" s="196"/>
      <c r="V64" s="220"/>
      <c r="W64" s="220"/>
      <c r="X64" s="197"/>
      <c r="Y64" s="196"/>
      <c r="Z64" s="220"/>
      <c r="AA64" s="220"/>
      <c r="AB64" s="197"/>
      <c r="AC64" s="52"/>
      <c r="AD64" s="53"/>
      <c r="AE64" s="53"/>
      <c r="AF64" s="54"/>
      <c r="AG64" s="182"/>
      <c r="AH64" s="182"/>
      <c r="AI64" s="182"/>
      <c r="AJ64" s="182"/>
      <c r="AK64" s="182"/>
      <c r="AL64" s="182"/>
      <c r="AM64" s="182"/>
      <c r="AN64" s="182"/>
      <c r="AO64" s="182"/>
      <c r="AP64" s="182"/>
      <c r="AQ64" s="182"/>
      <c r="AR64" s="182"/>
      <c r="AS64" s="182"/>
      <c r="AT64" s="170"/>
      <c r="AU64" s="170"/>
      <c r="AV64" s="170"/>
      <c r="AW64" s="182"/>
      <c r="AX64" s="182"/>
      <c r="AY64" s="182"/>
      <c r="AZ64" s="182"/>
      <c r="BA64" s="182"/>
      <c r="BB64" s="182"/>
      <c r="BC64" s="52"/>
      <c r="BD64" s="54"/>
      <c r="BE64" s="389"/>
      <c r="BF64" s="390"/>
      <c r="BG64" s="182"/>
      <c r="BH64" s="182"/>
      <c r="BI64" s="393"/>
      <c r="BJ64" s="386"/>
      <c r="BK64" s="386"/>
      <c r="BL64" s="386"/>
    </row>
    <row r="65" spans="2:66" ht="15" customHeight="1" thickTop="1" thickBot="1">
      <c r="B65" s="215"/>
      <c r="C65" s="216"/>
      <c r="D65" s="216"/>
      <c r="E65" s="216"/>
      <c r="F65" s="216"/>
      <c r="G65" s="216"/>
      <c r="H65" s="216"/>
      <c r="I65" s="216"/>
      <c r="J65" s="216"/>
      <c r="K65" s="216"/>
      <c r="L65" s="217"/>
      <c r="M65" s="198"/>
      <c r="N65" s="221"/>
      <c r="O65" s="221"/>
      <c r="P65" s="199"/>
      <c r="Q65" s="198"/>
      <c r="R65" s="221"/>
      <c r="S65" s="221"/>
      <c r="T65" s="199"/>
      <c r="U65" s="198"/>
      <c r="V65" s="221"/>
      <c r="W65" s="221"/>
      <c r="X65" s="199"/>
      <c r="Y65" s="198"/>
      <c r="Z65" s="221"/>
      <c r="AA65" s="221"/>
      <c r="AB65" s="199"/>
      <c r="AC65" s="52"/>
      <c r="AD65" s="53"/>
      <c r="AE65" s="53"/>
      <c r="AF65" s="54"/>
      <c r="AG65" s="182"/>
      <c r="AH65" s="182"/>
      <c r="AI65" s="182"/>
      <c r="AJ65" s="182"/>
      <c r="AK65" s="182"/>
      <c r="AL65" s="182"/>
      <c r="AM65" s="182"/>
      <c r="AN65" s="182"/>
      <c r="AO65" s="182"/>
      <c r="AP65" s="182"/>
      <c r="AQ65" s="182"/>
      <c r="AR65" s="182"/>
      <c r="AS65" s="182"/>
      <c r="AT65" s="170"/>
      <c r="AU65" s="170"/>
      <c r="AV65" s="170"/>
      <c r="AW65" s="182"/>
      <c r="AX65" s="182"/>
      <c r="AY65" s="182"/>
      <c r="AZ65" s="182"/>
      <c r="BA65" s="182"/>
      <c r="BB65" s="182"/>
      <c r="BC65" s="55"/>
      <c r="BD65" s="57"/>
      <c r="BE65" s="391"/>
      <c r="BF65" s="392"/>
      <c r="BG65" s="182"/>
      <c r="BH65" s="182"/>
      <c r="BI65" s="393"/>
      <c r="BJ65" s="386"/>
      <c r="BK65" s="386"/>
      <c r="BL65" s="386"/>
      <c r="BN65" s="2"/>
    </row>
    <row r="66" spans="2:66" ht="15" customHeight="1" thickTop="1">
      <c r="B66" s="209" t="s">
        <v>138</v>
      </c>
      <c r="C66" s="210"/>
      <c r="D66" s="210"/>
      <c r="E66" s="210"/>
      <c r="F66" s="210"/>
      <c r="G66" s="210"/>
      <c r="H66" s="210"/>
      <c r="I66" s="210"/>
      <c r="J66" s="210"/>
      <c r="K66" s="210"/>
      <c r="L66" s="211"/>
      <c r="M66" s="497">
        <v>1262</v>
      </c>
      <c r="N66" s="498"/>
      <c r="O66" s="498"/>
      <c r="P66" s="499"/>
      <c r="Q66" s="194">
        <v>1360</v>
      </c>
      <c r="R66" s="219"/>
      <c r="S66" s="219"/>
      <c r="T66" s="195"/>
      <c r="U66" s="194">
        <v>1471</v>
      </c>
      <c r="V66" s="219"/>
      <c r="W66" s="219"/>
      <c r="X66" s="195"/>
      <c r="Y66" s="194">
        <v>1632</v>
      </c>
      <c r="Z66" s="219"/>
      <c r="AA66" s="219"/>
      <c r="AB66" s="195"/>
      <c r="AC66" s="52"/>
      <c r="AD66" s="53"/>
      <c r="AE66" s="53"/>
      <c r="AF66" s="54"/>
      <c r="AG66" s="323" t="s">
        <v>254</v>
      </c>
      <c r="AH66" s="324"/>
      <c r="AI66" s="324"/>
      <c r="AJ66" s="324"/>
      <c r="AK66" s="324"/>
      <c r="AL66" s="324"/>
      <c r="AM66" s="324"/>
      <c r="AN66" s="324"/>
      <c r="AO66" s="325"/>
      <c r="AP66" s="200" t="s">
        <v>128</v>
      </c>
      <c r="AQ66" s="206"/>
      <c r="AR66" s="206"/>
      <c r="AS66" s="201"/>
      <c r="AT66" s="200">
        <f>'23.02'!AT66+AY66</f>
        <v>33</v>
      </c>
      <c r="AU66" s="206"/>
      <c r="AV66" s="201"/>
      <c r="AW66" s="188">
        <f>'23.02'!BG66</f>
        <v>11</v>
      </c>
      <c r="AX66" s="189"/>
      <c r="AY66" s="188"/>
      <c r="AZ66" s="189"/>
      <c r="BA66" s="200"/>
      <c r="BB66" s="201"/>
      <c r="BC66" s="269">
        <f>'23.02'!BC66+BA66</f>
        <v>0</v>
      </c>
      <c r="BD66" s="270"/>
      <c r="BE66" s="200">
        <f>'23.02'!BE66+BA66</f>
        <v>22</v>
      </c>
      <c r="BF66" s="201"/>
      <c r="BG66" s="200">
        <f>AT66-BE66</f>
        <v>11</v>
      </c>
      <c r="BH66" s="206"/>
      <c r="BI66" s="201"/>
      <c r="BJ66" s="254">
        <f>((LEFT(AP66,FIND(" ",AP66)-1)*BC66)/$S$279)</f>
        <v>0</v>
      </c>
      <c r="BK66" s="255"/>
      <c r="BL66" s="256"/>
      <c r="BN66" s="2"/>
    </row>
    <row r="67" spans="2:66" ht="15" customHeight="1">
      <c r="B67" s="212"/>
      <c r="C67" s="213"/>
      <c r="D67" s="213"/>
      <c r="E67" s="213"/>
      <c r="F67" s="213"/>
      <c r="G67" s="213"/>
      <c r="H67" s="213"/>
      <c r="I67" s="213"/>
      <c r="J67" s="213"/>
      <c r="K67" s="213"/>
      <c r="L67" s="214"/>
      <c r="M67" s="500"/>
      <c r="N67" s="501"/>
      <c r="O67" s="501"/>
      <c r="P67" s="502"/>
      <c r="Q67" s="196"/>
      <c r="R67" s="220"/>
      <c r="S67" s="220"/>
      <c r="T67" s="197"/>
      <c r="U67" s="196"/>
      <c r="V67" s="220"/>
      <c r="W67" s="220"/>
      <c r="X67" s="197"/>
      <c r="Y67" s="196"/>
      <c r="Z67" s="220"/>
      <c r="AA67" s="220"/>
      <c r="AB67" s="197"/>
      <c r="AC67" s="52"/>
      <c r="AD67" s="53"/>
      <c r="AE67" s="53"/>
      <c r="AF67" s="54"/>
      <c r="AG67" s="326"/>
      <c r="AH67" s="327"/>
      <c r="AI67" s="327"/>
      <c r="AJ67" s="327"/>
      <c r="AK67" s="327"/>
      <c r="AL67" s="327"/>
      <c r="AM67" s="327"/>
      <c r="AN67" s="327"/>
      <c r="AO67" s="328"/>
      <c r="AP67" s="202"/>
      <c r="AQ67" s="207"/>
      <c r="AR67" s="207"/>
      <c r="AS67" s="203"/>
      <c r="AT67" s="202"/>
      <c r="AU67" s="207"/>
      <c r="AV67" s="203"/>
      <c r="AW67" s="190"/>
      <c r="AX67" s="191"/>
      <c r="AY67" s="190"/>
      <c r="AZ67" s="191"/>
      <c r="BA67" s="202"/>
      <c r="BB67" s="203"/>
      <c r="BC67" s="271"/>
      <c r="BD67" s="272"/>
      <c r="BE67" s="202"/>
      <c r="BF67" s="203"/>
      <c r="BG67" s="202"/>
      <c r="BH67" s="207"/>
      <c r="BI67" s="203"/>
      <c r="BJ67" s="257"/>
      <c r="BK67" s="258"/>
      <c r="BL67" s="259"/>
      <c r="BN67" s="2"/>
    </row>
    <row r="68" spans="2:66" ht="15" customHeight="1" thickBot="1">
      <c r="B68" s="215"/>
      <c r="C68" s="216"/>
      <c r="D68" s="216"/>
      <c r="E68" s="216"/>
      <c r="F68" s="216"/>
      <c r="G68" s="216"/>
      <c r="H68" s="216"/>
      <c r="I68" s="216"/>
      <c r="J68" s="216"/>
      <c r="K68" s="216"/>
      <c r="L68" s="217"/>
      <c r="M68" s="503"/>
      <c r="N68" s="504"/>
      <c r="O68" s="504"/>
      <c r="P68" s="505"/>
      <c r="Q68" s="198"/>
      <c r="R68" s="221"/>
      <c r="S68" s="221"/>
      <c r="T68" s="199"/>
      <c r="U68" s="198"/>
      <c r="V68" s="221"/>
      <c r="W68" s="221"/>
      <c r="X68" s="199"/>
      <c r="Y68" s="198"/>
      <c r="Z68" s="221"/>
      <c r="AA68" s="221"/>
      <c r="AB68" s="199"/>
      <c r="AC68" s="52"/>
      <c r="AD68" s="53"/>
      <c r="AE68" s="53"/>
      <c r="AF68" s="54"/>
      <c r="AG68" s="329"/>
      <c r="AH68" s="330"/>
      <c r="AI68" s="330"/>
      <c r="AJ68" s="330"/>
      <c r="AK68" s="330"/>
      <c r="AL68" s="330"/>
      <c r="AM68" s="330"/>
      <c r="AN68" s="330"/>
      <c r="AO68" s="331"/>
      <c r="AP68" s="204"/>
      <c r="AQ68" s="208"/>
      <c r="AR68" s="208"/>
      <c r="AS68" s="205"/>
      <c r="AT68" s="204"/>
      <c r="AU68" s="208"/>
      <c r="AV68" s="205"/>
      <c r="AW68" s="192"/>
      <c r="AX68" s="193"/>
      <c r="AY68" s="192"/>
      <c r="AZ68" s="193"/>
      <c r="BA68" s="204"/>
      <c r="BB68" s="205"/>
      <c r="BC68" s="273"/>
      <c r="BD68" s="274"/>
      <c r="BE68" s="204"/>
      <c r="BF68" s="205"/>
      <c r="BG68" s="204"/>
      <c r="BH68" s="208"/>
      <c r="BI68" s="205"/>
      <c r="BJ68" s="260"/>
      <c r="BK68" s="261"/>
      <c r="BL68" s="262"/>
      <c r="BN68" s="2"/>
    </row>
    <row r="69" spans="2:66" ht="15" customHeight="1" thickTop="1">
      <c r="B69" s="341" t="s">
        <v>53</v>
      </c>
      <c r="C69" s="342"/>
      <c r="D69" s="342"/>
      <c r="E69" s="342"/>
      <c r="F69" s="342"/>
      <c r="G69" s="342"/>
      <c r="H69" s="342"/>
      <c r="I69" s="342"/>
      <c r="J69" s="342"/>
      <c r="K69" s="342"/>
      <c r="L69" s="343"/>
      <c r="M69" s="660" t="s">
        <v>500</v>
      </c>
      <c r="N69" s="661"/>
      <c r="O69" s="661"/>
      <c r="P69" s="662"/>
      <c r="Q69" s="660" t="s">
        <v>500</v>
      </c>
      <c r="R69" s="661"/>
      <c r="S69" s="661"/>
      <c r="T69" s="662"/>
      <c r="U69" s="660" t="s">
        <v>500</v>
      </c>
      <c r="V69" s="661"/>
      <c r="W69" s="661"/>
      <c r="X69" s="662"/>
      <c r="Y69" s="660" t="s">
        <v>500</v>
      </c>
      <c r="Z69" s="661"/>
      <c r="AA69" s="661"/>
      <c r="AB69" s="662"/>
      <c r="AC69" s="52"/>
      <c r="AD69" s="53"/>
      <c r="AE69" s="53"/>
      <c r="AF69" s="54"/>
      <c r="AG69" s="323" t="s">
        <v>162</v>
      </c>
      <c r="AH69" s="324"/>
      <c r="AI69" s="324"/>
      <c r="AJ69" s="324"/>
      <c r="AK69" s="324"/>
      <c r="AL69" s="324"/>
      <c r="AM69" s="324"/>
      <c r="AN69" s="324"/>
      <c r="AO69" s="325"/>
      <c r="AP69" s="269" t="s">
        <v>128</v>
      </c>
      <c r="AQ69" s="275"/>
      <c r="AR69" s="275"/>
      <c r="AS69" s="270"/>
      <c r="AT69" s="200">
        <f>'23.02'!AT69+AY69</f>
        <v>16</v>
      </c>
      <c r="AU69" s="206"/>
      <c r="AV69" s="201"/>
      <c r="AW69" s="188">
        <f>'23.02'!BG69</f>
        <v>10</v>
      </c>
      <c r="AX69" s="189"/>
      <c r="AY69" s="188"/>
      <c r="AZ69" s="189"/>
      <c r="BA69" s="200">
        <v>2</v>
      </c>
      <c r="BB69" s="201"/>
      <c r="BC69" s="269">
        <f>'23.02'!BC69+BA69</f>
        <v>8</v>
      </c>
      <c r="BD69" s="270"/>
      <c r="BE69" s="200">
        <f>'23.02'!BE69+BA69</f>
        <v>8</v>
      </c>
      <c r="BF69" s="201"/>
      <c r="BG69" s="200">
        <f>AT69-BE69</f>
        <v>8</v>
      </c>
      <c r="BH69" s="206"/>
      <c r="BI69" s="201"/>
      <c r="BJ69" s="254">
        <f>((LEFT(AP69,FIND(" ",AP69)-1)*BC69)/$S$279)</f>
        <v>64</v>
      </c>
      <c r="BK69" s="255"/>
      <c r="BL69" s="256"/>
      <c r="BM69" s="1"/>
      <c r="BN69" s="2"/>
    </row>
    <row r="70" spans="2:66" ht="15.75" customHeight="1">
      <c r="B70" s="344"/>
      <c r="C70" s="345"/>
      <c r="D70" s="345"/>
      <c r="E70" s="345"/>
      <c r="F70" s="345"/>
      <c r="G70" s="345"/>
      <c r="H70" s="345"/>
      <c r="I70" s="345"/>
      <c r="J70" s="345"/>
      <c r="K70" s="345"/>
      <c r="L70" s="346"/>
      <c r="M70" s="663"/>
      <c r="N70" s="664"/>
      <c r="O70" s="664"/>
      <c r="P70" s="665"/>
      <c r="Q70" s="663"/>
      <c r="R70" s="664"/>
      <c r="S70" s="664"/>
      <c r="T70" s="665"/>
      <c r="U70" s="663"/>
      <c r="V70" s="664"/>
      <c r="W70" s="664"/>
      <c r="X70" s="665"/>
      <c r="Y70" s="663"/>
      <c r="Z70" s="664"/>
      <c r="AA70" s="664"/>
      <c r="AB70" s="665"/>
      <c r="AC70" s="52"/>
      <c r="AD70" s="53"/>
      <c r="AE70" s="53"/>
      <c r="AF70" s="54"/>
      <c r="AG70" s="326"/>
      <c r="AH70" s="327"/>
      <c r="AI70" s="327"/>
      <c r="AJ70" s="327"/>
      <c r="AK70" s="327"/>
      <c r="AL70" s="327"/>
      <c r="AM70" s="327"/>
      <c r="AN70" s="327"/>
      <c r="AO70" s="328"/>
      <c r="AP70" s="271"/>
      <c r="AQ70" s="276"/>
      <c r="AR70" s="276"/>
      <c r="AS70" s="272"/>
      <c r="AT70" s="202"/>
      <c r="AU70" s="207"/>
      <c r="AV70" s="203"/>
      <c r="AW70" s="190"/>
      <c r="AX70" s="191"/>
      <c r="AY70" s="190"/>
      <c r="AZ70" s="191"/>
      <c r="BA70" s="202"/>
      <c r="BB70" s="203"/>
      <c r="BC70" s="271"/>
      <c r="BD70" s="272"/>
      <c r="BE70" s="202"/>
      <c r="BF70" s="203"/>
      <c r="BG70" s="202"/>
      <c r="BH70" s="207"/>
      <c r="BI70" s="203"/>
      <c r="BJ70" s="257"/>
      <c r="BK70" s="258"/>
      <c r="BL70" s="259"/>
      <c r="BM70" s="1"/>
      <c r="BN70" s="2"/>
    </row>
    <row r="71" spans="2:66" ht="15" customHeight="1" thickBot="1">
      <c r="B71" s="347"/>
      <c r="C71" s="348"/>
      <c r="D71" s="348"/>
      <c r="E71" s="348"/>
      <c r="F71" s="348"/>
      <c r="G71" s="348"/>
      <c r="H71" s="348"/>
      <c r="I71" s="348"/>
      <c r="J71" s="348"/>
      <c r="K71" s="348"/>
      <c r="L71" s="349"/>
      <c r="M71" s="666"/>
      <c r="N71" s="667"/>
      <c r="O71" s="667"/>
      <c r="P71" s="668"/>
      <c r="Q71" s="666"/>
      <c r="R71" s="667"/>
      <c r="S71" s="667"/>
      <c r="T71" s="668"/>
      <c r="U71" s="666"/>
      <c r="V71" s="667"/>
      <c r="W71" s="667"/>
      <c r="X71" s="668"/>
      <c r="Y71" s="666"/>
      <c r="Z71" s="667"/>
      <c r="AA71" s="667"/>
      <c r="AB71" s="668"/>
      <c r="AC71" s="55"/>
      <c r="AD71" s="56"/>
      <c r="AE71" s="56"/>
      <c r="AF71" s="57"/>
      <c r="AG71" s="329"/>
      <c r="AH71" s="330"/>
      <c r="AI71" s="330"/>
      <c r="AJ71" s="330"/>
      <c r="AK71" s="330"/>
      <c r="AL71" s="330"/>
      <c r="AM71" s="330"/>
      <c r="AN71" s="330"/>
      <c r="AO71" s="331"/>
      <c r="AP71" s="273"/>
      <c r="AQ71" s="277"/>
      <c r="AR71" s="277"/>
      <c r="AS71" s="274"/>
      <c r="AT71" s="204"/>
      <c r="AU71" s="208"/>
      <c r="AV71" s="205"/>
      <c r="AW71" s="192"/>
      <c r="AX71" s="193"/>
      <c r="AY71" s="192"/>
      <c r="AZ71" s="193"/>
      <c r="BA71" s="204"/>
      <c r="BB71" s="205"/>
      <c r="BC71" s="273"/>
      <c r="BD71" s="274"/>
      <c r="BE71" s="204"/>
      <c r="BF71" s="205"/>
      <c r="BG71" s="204"/>
      <c r="BH71" s="208"/>
      <c r="BI71" s="205"/>
      <c r="BJ71" s="260"/>
      <c r="BK71" s="261"/>
      <c r="BL71" s="262"/>
      <c r="BM71" s="1"/>
      <c r="BN71" s="2"/>
    </row>
    <row r="72" spans="2:66" ht="15" customHeight="1" thickTop="1">
      <c r="B72" s="209" t="s">
        <v>253</v>
      </c>
      <c r="C72" s="210"/>
      <c r="D72" s="210"/>
      <c r="E72" s="210"/>
      <c r="F72" s="210"/>
      <c r="G72" s="210"/>
      <c r="H72" s="210"/>
      <c r="I72" s="210"/>
      <c r="J72" s="210"/>
      <c r="K72" s="210"/>
      <c r="L72" s="211"/>
      <c r="M72" s="194">
        <v>16</v>
      </c>
      <c r="N72" s="219"/>
      <c r="O72" s="219"/>
      <c r="P72" s="195"/>
      <c r="Q72" s="194">
        <v>21</v>
      </c>
      <c r="R72" s="219"/>
      <c r="S72" s="219"/>
      <c r="T72" s="195"/>
      <c r="U72" s="194">
        <v>23</v>
      </c>
      <c r="V72" s="219"/>
      <c r="W72" s="219"/>
      <c r="X72" s="195"/>
      <c r="Y72" s="194">
        <v>25</v>
      </c>
      <c r="Z72" s="219"/>
      <c r="AA72" s="219"/>
      <c r="AB72" s="195"/>
      <c r="AC72" s="188" t="s">
        <v>129</v>
      </c>
      <c r="AD72" s="241"/>
      <c r="AE72" s="241"/>
      <c r="AF72" s="189"/>
      <c r="AG72" s="323" t="s">
        <v>163</v>
      </c>
      <c r="AH72" s="324"/>
      <c r="AI72" s="324"/>
      <c r="AJ72" s="324"/>
      <c r="AK72" s="324"/>
      <c r="AL72" s="324"/>
      <c r="AM72" s="324"/>
      <c r="AN72" s="324"/>
      <c r="AO72" s="325"/>
      <c r="AP72" s="269" t="s">
        <v>128</v>
      </c>
      <c r="AQ72" s="275"/>
      <c r="AR72" s="275"/>
      <c r="AS72" s="270"/>
      <c r="AT72" s="200">
        <f>'23.02'!AT72+AY72</f>
        <v>6</v>
      </c>
      <c r="AU72" s="206"/>
      <c r="AV72" s="201"/>
      <c r="AW72" s="188">
        <f>'23.02'!BG72</f>
        <v>3</v>
      </c>
      <c r="AX72" s="189"/>
      <c r="AY72" s="593"/>
      <c r="AZ72" s="594"/>
      <c r="BA72" s="200"/>
      <c r="BB72" s="201"/>
      <c r="BC72" s="269">
        <f>'23.02'!BC72+BA72</f>
        <v>3</v>
      </c>
      <c r="BD72" s="270"/>
      <c r="BE72" s="200">
        <f>'23.02'!BE72+BA72</f>
        <v>3</v>
      </c>
      <c r="BF72" s="201"/>
      <c r="BG72" s="200">
        <f>AT72-BE72</f>
        <v>3</v>
      </c>
      <c r="BH72" s="206"/>
      <c r="BI72" s="201"/>
      <c r="BJ72" s="254">
        <f>((LEFT(AP72,FIND(" ",AP72)-1)*BC72)/$S$279)</f>
        <v>24</v>
      </c>
      <c r="BK72" s="255"/>
      <c r="BL72" s="256"/>
      <c r="BM72" s="1"/>
      <c r="BN72" s="2"/>
    </row>
    <row r="73" spans="2:66" ht="15" customHeight="1">
      <c r="B73" s="212"/>
      <c r="C73" s="213"/>
      <c r="D73" s="213"/>
      <c r="E73" s="213"/>
      <c r="F73" s="213"/>
      <c r="G73" s="213"/>
      <c r="H73" s="213"/>
      <c r="I73" s="213"/>
      <c r="J73" s="213"/>
      <c r="K73" s="213"/>
      <c r="L73" s="214"/>
      <c r="M73" s="196"/>
      <c r="N73" s="220"/>
      <c r="O73" s="220"/>
      <c r="P73" s="197"/>
      <c r="Q73" s="196"/>
      <c r="R73" s="220"/>
      <c r="S73" s="220"/>
      <c r="T73" s="197"/>
      <c r="U73" s="196"/>
      <c r="V73" s="220"/>
      <c r="W73" s="220"/>
      <c r="X73" s="197"/>
      <c r="Y73" s="196"/>
      <c r="Z73" s="220"/>
      <c r="AA73" s="220"/>
      <c r="AB73" s="197"/>
      <c r="AC73" s="190"/>
      <c r="AD73" s="242"/>
      <c r="AE73" s="242"/>
      <c r="AF73" s="191"/>
      <c r="AG73" s="326"/>
      <c r="AH73" s="327"/>
      <c r="AI73" s="327"/>
      <c r="AJ73" s="327"/>
      <c r="AK73" s="327"/>
      <c r="AL73" s="327"/>
      <c r="AM73" s="327"/>
      <c r="AN73" s="327"/>
      <c r="AO73" s="328"/>
      <c r="AP73" s="271"/>
      <c r="AQ73" s="276"/>
      <c r="AR73" s="276"/>
      <c r="AS73" s="272"/>
      <c r="AT73" s="202"/>
      <c r="AU73" s="207"/>
      <c r="AV73" s="203"/>
      <c r="AW73" s="190"/>
      <c r="AX73" s="191"/>
      <c r="AY73" s="595"/>
      <c r="AZ73" s="596"/>
      <c r="BA73" s="202"/>
      <c r="BB73" s="203"/>
      <c r="BC73" s="271"/>
      <c r="BD73" s="272"/>
      <c r="BE73" s="202"/>
      <c r="BF73" s="203"/>
      <c r="BG73" s="202"/>
      <c r="BH73" s="207"/>
      <c r="BI73" s="203"/>
      <c r="BJ73" s="257"/>
      <c r="BK73" s="258"/>
      <c r="BL73" s="259"/>
      <c r="BM73" s="1"/>
      <c r="BN73" s="2"/>
    </row>
    <row r="74" spans="2:66" ht="19.5" customHeight="1" thickBot="1">
      <c r="B74" s="215"/>
      <c r="C74" s="216"/>
      <c r="D74" s="216"/>
      <c r="E74" s="216"/>
      <c r="F74" s="216"/>
      <c r="G74" s="216"/>
      <c r="H74" s="216"/>
      <c r="I74" s="216"/>
      <c r="J74" s="216"/>
      <c r="K74" s="216"/>
      <c r="L74" s="217"/>
      <c r="M74" s="198"/>
      <c r="N74" s="221"/>
      <c r="O74" s="221"/>
      <c r="P74" s="199"/>
      <c r="Q74" s="198"/>
      <c r="R74" s="221"/>
      <c r="S74" s="221"/>
      <c r="T74" s="199"/>
      <c r="U74" s="198"/>
      <c r="V74" s="221"/>
      <c r="W74" s="221"/>
      <c r="X74" s="199"/>
      <c r="Y74" s="198"/>
      <c r="Z74" s="221"/>
      <c r="AA74" s="221"/>
      <c r="AB74" s="199"/>
      <c r="AC74" s="192"/>
      <c r="AD74" s="243"/>
      <c r="AE74" s="243"/>
      <c r="AF74" s="193"/>
      <c r="AG74" s="329"/>
      <c r="AH74" s="330"/>
      <c r="AI74" s="330"/>
      <c r="AJ74" s="330"/>
      <c r="AK74" s="330"/>
      <c r="AL74" s="330"/>
      <c r="AM74" s="330"/>
      <c r="AN74" s="330"/>
      <c r="AO74" s="331"/>
      <c r="AP74" s="273"/>
      <c r="AQ74" s="277"/>
      <c r="AR74" s="277"/>
      <c r="AS74" s="274"/>
      <c r="AT74" s="204"/>
      <c r="AU74" s="208"/>
      <c r="AV74" s="205"/>
      <c r="AW74" s="192"/>
      <c r="AX74" s="193"/>
      <c r="AY74" s="597"/>
      <c r="AZ74" s="598"/>
      <c r="BA74" s="204"/>
      <c r="BB74" s="205"/>
      <c r="BC74" s="273"/>
      <c r="BD74" s="274"/>
      <c r="BE74" s="204"/>
      <c r="BF74" s="205"/>
      <c r="BG74" s="204"/>
      <c r="BH74" s="208"/>
      <c r="BI74" s="205"/>
      <c r="BJ74" s="260"/>
      <c r="BK74" s="261"/>
      <c r="BL74" s="262"/>
      <c r="BM74" s="1"/>
      <c r="BN74" s="2"/>
    </row>
    <row r="75" spans="2:66" ht="15" customHeight="1" thickTop="1">
      <c r="B75" s="341" t="s">
        <v>252</v>
      </c>
      <c r="C75" s="342"/>
      <c r="D75" s="342"/>
      <c r="E75" s="342"/>
      <c r="F75" s="342"/>
      <c r="G75" s="342"/>
      <c r="H75" s="342"/>
      <c r="I75" s="342"/>
      <c r="J75" s="342"/>
      <c r="K75" s="342"/>
      <c r="L75" s="343"/>
      <c r="M75" s="350">
        <v>1.1000000000000001</v>
      </c>
      <c r="N75" s="351"/>
      <c r="O75" s="351"/>
      <c r="P75" s="352"/>
      <c r="Q75" s="350">
        <v>1.1100000000000001</v>
      </c>
      <c r="R75" s="219"/>
      <c r="S75" s="219"/>
      <c r="T75" s="195"/>
      <c r="U75" s="350">
        <v>1.1200000000000001</v>
      </c>
      <c r="V75" s="219"/>
      <c r="W75" s="219"/>
      <c r="X75" s="195"/>
      <c r="Y75" s="350">
        <v>1.1399999999999999</v>
      </c>
      <c r="Z75" s="219"/>
      <c r="AA75" s="219"/>
      <c r="AB75" s="195"/>
      <c r="AC75" s="359" t="s">
        <v>476</v>
      </c>
      <c r="AD75" s="360"/>
      <c r="AE75" s="360"/>
      <c r="AF75" s="361"/>
      <c r="AG75" s="323" t="s">
        <v>51</v>
      </c>
      <c r="AH75" s="324"/>
      <c r="AI75" s="324"/>
      <c r="AJ75" s="324"/>
      <c r="AK75" s="324"/>
      <c r="AL75" s="324"/>
      <c r="AM75" s="324"/>
      <c r="AN75" s="324"/>
      <c r="AO75" s="325"/>
      <c r="AP75" s="269" t="s">
        <v>52</v>
      </c>
      <c r="AQ75" s="275"/>
      <c r="AR75" s="275"/>
      <c r="AS75" s="270"/>
      <c r="AT75" s="200">
        <f>'23.02'!AT75+AY75</f>
        <v>61</v>
      </c>
      <c r="AU75" s="206"/>
      <c r="AV75" s="201"/>
      <c r="AW75" s="188">
        <f>'23.02'!BG75</f>
        <v>46</v>
      </c>
      <c r="AX75" s="189"/>
      <c r="AY75" s="188"/>
      <c r="AZ75" s="189"/>
      <c r="BA75" s="200"/>
      <c r="BB75" s="201"/>
      <c r="BC75" s="269">
        <f>'23.02'!BC75+BA75</f>
        <v>15</v>
      </c>
      <c r="BD75" s="270"/>
      <c r="BE75" s="200">
        <f>'23.02'!BE75+BA75</f>
        <v>15</v>
      </c>
      <c r="BF75" s="201"/>
      <c r="BG75" s="200">
        <f>AT75-BE75</f>
        <v>46</v>
      </c>
      <c r="BH75" s="206"/>
      <c r="BI75" s="201"/>
      <c r="BJ75" s="254">
        <f>((LEFT(AP75,FIND(" ",AP75)-1)*BC75)/$S$279)</f>
        <v>3</v>
      </c>
      <c r="BK75" s="255"/>
      <c r="BL75" s="256"/>
      <c r="BM75" s="1"/>
      <c r="BN75" s="2"/>
    </row>
    <row r="76" spans="2:66" ht="15" customHeight="1">
      <c r="B76" s="344"/>
      <c r="C76" s="345"/>
      <c r="D76" s="345"/>
      <c r="E76" s="345"/>
      <c r="F76" s="345"/>
      <c r="G76" s="345"/>
      <c r="H76" s="345"/>
      <c r="I76" s="345"/>
      <c r="J76" s="345"/>
      <c r="K76" s="345"/>
      <c r="L76" s="346"/>
      <c r="M76" s="353"/>
      <c r="N76" s="354"/>
      <c r="O76" s="354"/>
      <c r="P76" s="355"/>
      <c r="Q76" s="196"/>
      <c r="R76" s="220"/>
      <c r="S76" s="220"/>
      <c r="T76" s="197"/>
      <c r="U76" s="196"/>
      <c r="V76" s="220"/>
      <c r="W76" s="220"/>
      <c r="X76" s="197"/>
      <c r="Y76" s="196"/>
      <c r="Z76" s="220"/>
      <c r="AA76" s="220"/>
      <c r="AB76" s="197"/>
      <c r="AC76" s="362"/>
      <c r="AD76" s="363"/>
      <c r="AE76" s="363"/>
      <c r="AF76" s="364"/>
      <c r="AG76" s="326"/>
      <c r="AH76" s="327"/>
      <c r="AI76" s="327"/>
      <c r="AJ76" s="327"/>
      <c r="AK76" s="327"/>
      <c r="AL76" s="327"/>
      <c r="AM76" s="327"/>
      <c r="AN76" s="327"/>
      <c r="AO76" s="328"/>
      <c r="AP76" s="271"/>
      <c r="AQ76" s="276"/>
      <c r="AR76" s="276"/>
      <c r="AS76" s="272"/>
      <c r="AT76" s="202"/>
      <c r="AU76" s="207"/>
      <c r="AV76" s="203"/>
      <c r="AW76" s="190"/>
      <c r="AX76" s="191"/>
      <c r="AY76" s="190"/>
      <c r="AZ76" s="191"/>
      <c r="BA76" s="202"/>
      <c r="BB76" s="203"/>
      <c r="BC76" s="271"/>
      <c r="BD76" s="272"/>
      <c r="BE76" s="202"/>
      <c r="BF76" s="203"/>
      <c r="BG76" s="202"/>
      <c r="BH76" s="207"/>
      <c r="BI76" s="203"/>
      <c r="BJ76" s="257"/>
      <c r="BK76" s="258"/>
      <c r="BL76" s="259"/>
      <c r="BM76" s="1"/>
      <c r="BN76" s="2"/>
    </row>
    <row r="77" spans="2:66" ht="15" customHeight="1" thickBot="1">
      <c r="B77" s="347"/>
      <c r="C77" s="348"/>
      <c r="D77" s="348"/>
      <c r="E77" s="348"/>
      <c r="F77" s="348"/>
      <c r="G77" s="348"/>
      <c r="H77" s="348"/>
      <c r="I77" s="348"/>
      <c r="J77" s="348"/>
      <c r="K77" s="348"/>
      <c r="L77" s="349"/>
      <c r="M77" s="356"/>
      <c r="N77" s="357"/>
      <c r="O77" s="357"/>
      <c r="P77" s="358"/>
      <c r="Q77" s="198"/>
      <c r="R77" s="221"/>
      <c r="S77" s="221"/>
      <c r="T77" s="199"/>
      <c r="U77" s="198"/>
      <c r="V77" s="221"/>
      <c r="W77" s="221"/>
      <c r="X77" s="199"/>
      <c r="Y77" s="198"/>
      <c r="Z77" s="221"/>
      <c r="AA77" s="221"/>
      <c r="AB77" s="199"/>
      <c r="AC77" s="365"/>
      <c r="AD77" s="366"/>
      <c r="AE77" s="366"/>
      <c r="AF77" s="367"/>
      <c r="AG77" s="329"/>
      <c r="AH77" s="330"/>
      <c r="AI77" s="330"/>
      <c r="AJ77" s="330"/>
      <c r="AK77" s="330"/>
      <c r="AL77" s="330"/>
      <c r="AM77" s="330"/>
      <c r="AN77" s="330"/>
      <c r="AO77" s="331"/>
      <c r="AP77" s="273"/>
      <c r="AQ77" s="277"/>
      <c r="AR77" s="277"/>
      <c r="AS77" s="274"/>
      <c r="AT77" s="204"/>
      <c r="AU77" s="208"/>
      <c r="AV77" s="205"/>
      <c r="AW77" s="192"/>
      <c r="AX77" s="193"/>
      <c r="AY77" s="192"/>
      <c r="AZ77" s="193"/>
      <c r="BA77" s="204"/>
      <c r="BB77" s="205"/>
      <c r="BC77" s="273"/>
      <c r="BD77" s="274"/>
      <c r="BE77" s="204"/>
      <c r="BF77" s="205"/>
      <c r="BG77" s="204"/>
      <c r="BH77" s="208"/>
      <c r="BI77" s="205"/>
      <c r="BJ77" s="260"/>
      <c r="BK77" s="261"/>
      <c r="BL77" s="262"/>
      <c r="BM77" s="1"/>
      <c r="BN77" s="2"/>
    </row>
    <row r="78" spans="2:66" ht="15" customHeight="1" thickTop="1">
      <c r="B78" s="209" t="s">
        <v>251</v>
      </c>
      <c r="C78" s="210"/>
      <c r="D78" s="210"/>
      <c r="E78" s="210"/>
      <c r="F78" s="210"/>
      <c r="G78" s="210"/>
      <c r="H78" s="210"/>
      <c r="I78" s="210"/>
      <c r="J78" s="210"/>
      <c r="K78" s="210"/>
      <c r="L78" s="211"/>
      <c r="M78" s="194">
        <v>47</v>
      </c>
      <c r="N78" s="219"/>
      <c r="O78" s="219"/>
      <c r="P78" s="195"/>
      <c r="Q78" s="194">
        <v>46</v>
      </c>
      <c r="R78" s="219"/>
      <c r="S78" s="219"/>
      <c r="T78" s="195"/>
      <c r="U78" s="194">
        <v>43</v>
      </c>
      <c r="V78" s="219"/>
      <c r="W78" s="219"/>
      <c r="X78" s="195"/>
      <c r="Y78" s="194">
        <v>44</v>
      </c>
      <c r="Z78" s="219"/>
      <c r="AA78" s="219"/>
      <c r="AB78" s="195"/>
      <c r="AC78" s="49" t="s">
        <v>477</v>
      </c>
      <c r="AD78" s="50"/>
      <c r="AE78" s="50"/>
      <c r="AF78" s="51"/>
      <c r="AG78" s="323" t="s">
        <v>250</v>
      </c>
      <c r="AH78" s="324"/>
      <c r="AI78" s="324"/>
      <c r="AJ78" s="324"/>
      <c r="AK78" s="324"/>
      <c r="AL78" s="324"/>
      <c r="AM78" s="324"/>
      <c r="AN78" s="324"/>
      <c r="AO78" s="325"/>
      <c r="AP78" s="269" t="s">
        <v>143</v>
      </c>
      <c r="AQ78" s="275"/>
      <c r="AR78" s="275"/>
      <c r="AS78" s="270"/>
      <c r="AT78" s="200">
        <f>'23.02'!AT78+AY78</f>
        <v>45</v>
      </c>
      <c r="AU78" s="206"/>
      <c r="AV78" s="201"/>
      <c r="AW78" s="188">
        <f>'23.02'!BG78</f>
        <v>21</v>
      </c>
      <c r="AX78" s="189"/>
      <c r="AY78" s="188"/>
      <c r="AZ78" s="189"/>
      <c r="BA78" s="200">
        <v>4</v>
      </c>
      <c r="BB78" s="201"/>
      <c r="BC78" s="269">
        <f>'23.02'!BC78+BA78</f>
        <v>15</v>
      </c>
      <c r="BD78" s="270"/>
      <c r="BE78" s="200">
        <f>'23.02'!BE78+BA78</f>
        <v>28</v>
      </c>
      <c r="BF78" s="201"/>
      <c r="BG78" s="200">
        <f>AT78-BE78</f>
        <v>17</v>
      </c>
      <c r="BH78" s="206"/>
      <c r="BI78" s="201"/>
      <c r="BJ78" s="254">
        <f>((LEFT(AP78,FIND(" ",AP78)-1)*BC78)/$S$279)</f>
        <v>24.96</v>
      </c>
      <c r="BK78" s="255"/>
      <c r="BL78" s="256"/>
      <c r="BM78" s="1"/>
      <c r="BN78" s="2"/>
    </row>
    <row r="79" spans="2:66" ht="15" customHeight="1">
      <c r="B79" s="212"/>
      <c r="C79" s="213"/>
      <c r="D79" s="213"/>
      <c r="E79" s="213"/>
      <c r="F79" s="213"/>
      <c r="G79" s="213"/>
      <c r="H79" s="213"/>
      <c r="I79" s="213"/>
      <c r="J79" s="213"/>
      <c r="K79" s="213"/>
      <c r="L79" s="214"/>
      <c r="M79" s="196"/>
      <c r="N79" s="220"/>
      <c r="O79" s="220"/>
      <c r="P79" s="197"/>
      <c r="Q79" s="196"/>
      <c r="R79" s="220"/>
      <c r="S79" s="220"/>
      <c r="T79" s="197"/>
      <c r="U79" s="196"/>
      <c r="V79" s="220"/>
      <c r="W79" s="220"/>
      <c r="X79" s="197"/>
      <c r="Y79" s="196"/>
      <c r="Z79" s="220"/>
      <c r="AA79" s="220"/>
      <c r="AB79" s="197"/>
      <c r="AC79" s="52"/>
      <c r="AD79" s="53"/>
      <c r="AE79" s="53"/>
      <c r="AF79" s="54"/>
      <c r="AG79" s="326"/>
      <c r="AH79" s="327"/>
      <c r="AI79" s="327"/>
      <c r="AJ79" s="327"/>
      <c r="AK79" s="327"/>
      <c r="AL79" s="327"/>
      <c r="AM79" s="327"/>
      <c r="AN79" s="327"/>
      <c r="AO79" s="328"/>
      <c r="AP79" s="271"/>
      <c r="AQ79" s="276"/>
      <c r="AR79" s="276"/>
      <c r="AS79" s="272"/>
      <c r="AT79" s="202"/>
      <c r="AU79" s="207"/>
      <c r="AV79" s="203"/>
      <c r="AW79" s="190"/>
      <c r="AX79" s="191"/>
      <c r="AY79" s="190"/>
      <c r="AZ79" s="191"/>
      <c r="BA79" s="202"/>
      <c r="BB79" s="203"/>
      <c r="BC79" s="271"/>
      <c r="BD79" s="272"/>
      <c r="BE79" s="202"/>
      <c r="BF79" s="203"/>
      <c r="BG79" s="202"/>
      <c r="BH79" s="207"/>
      <c r="BI79" s="203"/>
      <c r="BJ79" s="257"/>
      <c r="BK79" s="258"/>
      <c r="BL79" s="259"/>
      <c r="BM79" s="1"/>
      <c r="BN79" s="2"/>
    </row>
    <row r="80" spans="2:66" ht="15" customHeight="1" thickBot="1">
      <c r="B80" s="215"/>
      <c r="C80" s="216"/>
      <c r="D80" s="216"/>
      <c r="E80" s="216"/>
      <c r="F80" s="216"/>
      <c r="G80" s="216"/>
      <c r="H80" s="216"/>
      <c r="I80" s="216"/>
      <c r="J80" s="216"/>
      <c r="K80" s="216"/>
      <c r="L80" s="217"/>
      <c r="M80" s="198"/>
      <c r="N80" s="221"/>
      <c r="O80" s="221"/>
      <c r="P80" s="199"/>
      <c r="Q80" s="198"/>
      <c r="R80" s="221"/>
      <c r="S80" s="221"/>
      <c r="T80" s="199"/>
      <c r="U80" s="198"/>
      <c r="V80" s="221"/>
      <c r="W80" s="221"/>
      <c r="X80" s="199"/>
      <c r="Y80" s="198"/>
      <c r="Z80" s="221"/>
      <c r="AA80" s="221"/>
      <c r="AB80" s="199"/>
      <c r="AC80" s="55"/>
      <c r="AD80" s="56"/>
      <c r="AE80" s="56"/>
      <c r="AF80" s="57"/>
      <c r="AG80" s="329"/>
      <c r="AH80" s="330"/>
      <c r="AI80" s="330"/>
      <c r="AJ80" s="330"/>
      <c r="AK80" s="330"/>
      <c r="AL80" s="330"/>
      <c r="AM80" s="330"/>
      <c r="AN80" s="330"/>
      <c r="AO80" s="331"/>
      <c r="AP80" s="273"/>
      <c r="AQ80" s="277"/>
      <c r="AR80" s="277"/>
      <c r="AS80" s="274"/>
      <c r="AT80" s="204"/>
      <c r="AU80" s="208"/>
      <c r="AV80" s="205"/>
      <c r="AW80" s="192"/>
      <c r="AX80" s="193"/>
      <c r="AY80" s="192"/>
      <c r="AZ80" s="193"/>
      <c r="BA80" s="204"/>
      <c r="BB80" s="205"/>
      <c r="BC80" s="273"/>
      <c r="BD80" s="274"/>
      <c r="BE80" s="204"/>
      <c r="BF80" s="205"/>
      <c r="BG80" s="204"/>
      <c r="BH80" s="208"/>
      <c r="BI80" s="205"/>
      <c r="BJ80" s="260"/>
      <c r="BK80" s="261"/>
      <c r="BL80" s="262"/>
      <c r="BM80" s="1"/>
      <c r="BN80" s="2"/>
    </row>
    <row r="81" spans="2:66" ht="15" customHeight="1" thickTop="1">
      <c r="B81" s="209" t="s">
        <v>54</v>
      </c>
      <c r="C81" s="210"/>
      <c r="D81" s="210"/>
      <c r="E81" s="210"/>
      <c r="F81" s="210"/>
      <c r="G81" s="210"/>
      <c r="H81" s="210"/>
      <c r="I81" s="210"/>
      <c r="J81" s="210"/>
      <c r="K81" s="210"/>
      <c r="L81" s="211"/>
      <c r="M81" s="194">
        <v>38</v>
      </c>
      <c r="N81" s="219"/>
      <c r="O81" s="219"/>
      <c r="P81" s="195"/>
      <c r="Q81" s="194">
        <v>37</v>
      </c>
      <c r="R81" s="219"/>
      <c r="S81" s="219"/>
      <c r="T81" s="195"/>
      <c r="U81" s="194">
        <v>35</v>
      </c>
      <c r="V81" s="219"/>
      <c r="W81" s="219"/>
      <c r="X81" s="195"/>
      <c r="Y81" s="194">
        <v>45</v>
      </c>
      <c r="Z81" s="219"/>
      <c r="AA81" s="219"/>
      <c r="AB81" s="195"/>
      <c r="AC81" s="188" t="s">
        <v>129</v>
      </c>
      <c r="AD81" s="241"/>
      <c r="AE81" s="241"/>
      <c r="AF81" s="189"/>
      <c r="AG81" s="323" t="s">
        <v>124</v>
      </c>
      <c r="AH81" s="324"/>
      <c r="AI81" s="324"/>
      <c r="AJ81" s="324"/>
      <c r="AK81" s="324"/>
      <c r="AL81" s="324"/>
      <c r="AM81" s="324"/>
      <c r="AN81" s="324"/>
      <c r="AO81" s="325"/>
      <c r="AP81" s="269" t="s">
        <v>128</v>
      </c>
      <c r="AQ81" s="275"/>
      <c r="AR81" s="275"/>
      <c r="AS81" s="270"/>
      <c r="AT81" s="200">
        <f>'23.02'!AT81+AY81</f>
        <v>12</v>
      </c>
      <c r="AU81" s="206"/>
      <c r="AV81" s="201"/>
      <c r="AW81" s="188">
        <f>'23.02'!BG81</f>
        <v>4</v>
      </c>
      <c r="AX81" s="189"/>
      <c r="AY81" s="188"/>
      <c r="AZ81" s="189"/>
      <c r="BA81" s="200"/>
      <c r="BB81" s="201"/>
      <c r="BC81" s="269">
        <f>'23.02'!BC81+BA81</f>
        <v>0</v>
      </c>
      <c r="BD81" s="270"/>
      <c r="BE81" s="200">
        <f>'23.02'!BE81+BA81</f>
        <v>8</v>
      </c>
      <c r="BF81" s="201"/>
      <c r="BG81" s="200">
        <f>AT81-BE81</f>
        <v>4</v>
      </c>
      <c r="BH81" s="206"/>
      <c r="BI81" s="201"/>
      <c r="BJ81" s="254">
        <f>((LEFT(AP81,FIND(" ",AP81)-1)*BC81)/$S$279)</f>
        <v>0</v>
      </c>
      <c r="BK81" s="255"/>
      <c r="BL81" s="256"/>
      <c r="BM81" s="1"/>
      <c r="BN81" s="2"/>
    </row>
    <row r="82" spans="2:66" ht="4.5" customHeight="1">
      <c r="B82" s="212"/>
      <c r="C82" s="213"/>
      <c r="D82" s="213"/>
      <c r="E82" s="213"/>
      <c r="F82" s="213"/>
      <c r="G82" s="213"/>
      <c r="H82" s="213"/>
      <c r="I82" s="213"/>
      <c r="J82" s="213"/>
      <c r="K82" s="213"/>
      <c r="L82" s="214"/>
      <c r="M82" s="196"/>
      <c r="N82" s="220"/>
      <c r="O82" s="220"/>
      <c r="P82" s="197"/>
      <c r="Q82" s="196"/>
      <c r="R82" s="220"/>
      <c r="S82" s="220"/>
      <c r="T82" s="197"/>
      <c r="U82" s="196"/>
      <c r="V82" s="220"/>
      <c r="W82" s="220"/>
      <c r="X82" s="197"/>
      <c r="Y82" s="196"/>
      <c r="Z82" s="220"/>
      <c r="AA82" s="220"/>
      <c r="AB82" s="197"/>
      <c r="AC82" s="190"/>
      <c r="AD82" s="242"/>
      <c r="AE82" s="242"/>
      <c r="AF82" s="191"/>
      <c r="AG82" s="326"/>
      <c r="AH82" s="327"/>
      <c r="AI82" s="327"/>
      <c r="AJ82" s="327"/>
      <c r="AK82" s="327"/>
      <c r="AL82" s="327"/>
      <c r="AM82" s="327"/>
      <c r="AN82" s="327"/>
      <c r="AO82" s="328"/>
      <c r="AP82" s="271"/>
      <c r="AQ82" s="276"/>
      <c r="AR82" s="276"/>
      <c r="AS82" s="272"/>
      <c r="AT82" s="202"/>
      <c r="AU82" s="207"/>
      <c r="AV82" s="203"/>
      <c r="AW82" s="190"/>
      <c r="AX82" s="191"/>
      <c r="AY82" s="190"/>
      <c r="AZ82" s="191"/>
      <c r="BA82" s="202"/>
      <c r="BB82" s="203"/>
      <c r="BC82" s="271"/>
      <c r="BD82" s="272"/>
      <c r="BE82" s="202"/>
      <c r="BF82" s="203"/>
      <c r="BG82" s="202"/>
      <c r="BH82" s="207"/>
      <c r="BI82" s="203"/>
      <c r="BJ82" s="257"/>
      <c r="BK82" s="258"/>
      <c r="BL82" s="259"/>
      <c r="BM82" s="1"/>
      <c r="BN82" s="2"/>
    </row>
    <row r="83" spans="2:66" ht="24.75" customHeight="1" thickBot="1">
      <c r="B83" s="215"/>
      <c r="C83" s="216"/>
      <c r="D83" s="216"/>
      <c r="E83" s="216"/>
      <c r="F83" s="216"/>
      <c r="G83" s="216"/>
      <c r="H83" s="216"/>
      <c r="I83" s="216"/>
      <c r="J83" s="216"/>
      <c r="K83" s="216"/>
      <c r="L83" s="217"/>
      <c r="M83" s="198"/>
      <c r="N83" s="221"/>
      <c r="O83" s="221"/>
      <c r="P83" s="199"/>
      <c r="Q83" s="198"/>
      <c r="R83" s="221"/>
      <c r="S83" s="221"/>
      <c r="T83" s="199"/>
      <c r="U83" s="198"/>
      <c r="V83" s="221"/>
      <c r="W83" s="221"/>
      <c r="X83" s="199"/>
      <c r="Y83" s="198"/>
      <c r="Z83" s="221"/>
      <c r="AA83" s="221"/>
      <c r="AB83" s="199"/>
      <c r="AC83" s="192"/>
      <c r="AD83" s="243"/>
      <c r="AE83" s="243"/>
      <c r="AF83" s="193"/>
      <c r="AG83" s="329"/>
      <c r="AH83" s="330"/>
      <c r="AI83" s="330"/>
      <c r="AJ83" s="330"/>
      <c r="AK83" s="330"/>
      <c r="AL83" s="330"/>
      <c r="AM83" s="330"/>
      <c r="AN83" s="330"/>
      <c r="AO83" s="331"/>
      <c r="AP83" s="273"/>
      <c r="AQ83" s="277"/>
      <c r="AR83" s="277"/>
      <c r="AS83" s="274"/>
      <c r="AT83" s="204"/>
      <c r="AU83" s="208"/>
      <c r="AV83" s="205"/>
      <c r="AW83" s="192"/>
      <c r="AX83" s="193"/>
      <c r="AY83" s="192"/>
      <c r="AZ83" s="193"/>
      <c r="BA83" s="204"/>
      <c r="BB83" s="205"/>
      <c r="BC83" s="273"/>
      <c r="BD83" s="274"/>
      <c r="BE83" s="204"/>
      <c r="BF83" s="205"/>
      <c r="BG83" s="204"/>
      <c r="BH83" s="208"/>
      <c r="BI83" s="205"/>
      <c r="BJ83" s="260"/>
      <c r="BK83" s="261"/>
      <c r="BL83" s="262"/>
      <c r="BM83" s="1"/>
      <c r="BN83" s="2"/>
    </row>
    <row r="84" spans="2:66" ht="15" customHeight="1" thickTop="1">
      <c r="B84" s="209" t="s">
        <v>55</v>
      </c>
      <c r="C84" s="210"/>
      <c r="D84" s="210"/>
      <c r="E84" s="210"/>
      <c r="F84" s="210"/>
      <c r="G84" s="210"/>
      <c r="H84" s="210"/>
      <c r="I84" s="210"/>
      <c r="J84" s="210"/>
      <c r="K84" s="210"/>
      <c r="L84" s="211"/>
      <c r="M84" s="194">
        <v>27</v>
      </c>
      <c r="N84" s="219"/>
      <c r="O84" s="219"/>
      <c r="P84" s="195"/>
      <c r="Q84" s="194">
        <v>27</v>
      </c>
      <c r="R84" s="219"/>
      <c r="S84" s="219"/>
      <c r="T84" s="195"/>
      <c r="U84" s="194">
        <v>25</v>
      </c>
      <c r="V84" s="219"/>
      <c r="W84" s="219"/>
      <c r="X84" s="195"/>
      <c r="Y84" s="194">
        <v>31</v>
      </c>
      <c r="Z84" s="219"/>
      <c r="AA84" s="219"/>
      <c r="AB84" s="195"/>
      <c r="AC84" s="188" t="s">
        <v>129</v>
      </c>
      <c r="AD84" s="241"/>
      <c r="AE84" s="241"/>
      <c r="AF84" s="189"/>
      <c r="AG84" s="323" t="s">
        <v>139</v>
      </c>
      <c r="AH84" s="324"/>
      <c r="AI84" s="324"/>
      <c r="AJ84" s="324"/>
      <c r="AK84" s="324"/>
      <c r="AL84" s="324"/>
      <c r="AM84" s="324"/>
      <c r="AN84" s="324"/>
      <c r="AO84" s="325"/>
      <c r="AP84" s="269" t="s">
        <v>52</v>
      </c>
      <c r="AQ84" s="275"/>
      <c r="AR84" s="275"/>
      <c r="AS84" s="270"/>
      <c r="AT84" s="200">
        <f>'23.02'!AT84+AY84</f>
        <v>54</v>
      </c>
      <c r="AU84" s="206"/>
      <c r="AV84" s="201"/>
      <c r="AW84" s="188">
        <f>'23.02'!BG84</f>
        <v>41</v>
      </c>
      <c r="AX84" s="189"/>
      <c r="AY84" s="188"/>
      <c r="AZ84" s="189"/>
      <c r="BA84" s="194">
        <v>3</v>
      </c>
      <c r="BB84" s="195"/>
      <c r="BC84" s="269">
        <f>'23.02'!BC84+BA84</f>
        <v>6</v>
      </c>
      <c r="BD84" s="270"/>
      <c r="BE84" s="200">
        <f>'23.02'!BE84+BA84</f>
        <v>16</v>
      </c>
      <c r="BF84" s="201"/>
      <c r="BG84" s="200">
        <f>AT84-BE84</f>
        <v>38</v>
      </c>
      <c r="BH84" s="206"/>
      <c r="BI84" s="201"/>
      <c r="BJ84" s="254">
        <f>((LEFT(AP84,FIND(" ",AP84)-1)*BC84)/$S$279)</f>
        <v>1.2</v>
      </c>
      <c r="BK84" s="255"/>
      <c r="BL84" s="256"/>
      <c r="BM84" s="1"/>
      <c r="BN84" s="2"/>
    </row>
    <row r="85" spans="2:66" ht="15" customHeight="1">
      <c r="B85" s="212"/>
      <c r="C85" s="213"/>
      <c r="D85" s="213"/>
      <c r="E85" s="213"/>
      <c r="F85" s="213"/>
      <c r="G85" s="213"/>
      <c r="H85" s="213"/>
      <c r="I85" s="213"/>
      <c r="J85" s="213"/>
      <c r="K85" s="213"/>
      <c r="L85" s="214"/>
      <c r="M85" s="196"/>
      <c r="N85" s="220"/>
      <c r="O85" s="220"/>
      <c r="P85" s="197"/>
      <c r="Q85" s="196"/>
      <c r="R85" s="220"/>
      <c r="S85" s="220"/>
      <c r="T85" s="197"/>
      <c r="U85" s="196"/>
      <c r="V85" s="220"/>
      <c r="W85" s="220"/>
      <c r="X85" s="197"/>
      <c r="Y85" s="196"/>
      <c r="Z85" s="220"/>
      <c r="AA85" s="220"/>
      <c r="AB85" s="197"/>
      <c r="AC85" s="190"/>
      <c r="AD85" s="242"/>
      <c r="AE85" s="242"/>
      <c r="AF85" s="191"/>
      <c r="AG85" s="326"/>
      <c r="AH85" s="327"/>
      <c r="AI85" s="327"/>
      <c r="AJ85" s="327"/>
      <c r="AK85" s="327"/>
      <c r="AL85" s="327"/>
      <c r="AM85" s="327"/>
      <c r="AN85" s="327"/>
      <c r="AO85" s="328"/>
      <c r="AP85" s="271"/>
      <c r="AQ85" s="276"/>
      <c r="AR85" s="276"/>
      <c r="AS85" s="272"/>
      <c r="AT85" s="202"/>
      <c r="AU85" s="207"/>
      <c r="AV85" s="203"/>
      <c r="AW85" s="190"/>
      <c r="AX85" s="191"/>
      <c r="AY85" s="190"/>
      <c r="AZ85" s="191"/>
      <c r="BA85" s="196"/>
      <c r="BB85" s="197"/>
      <c r="BC85" s="271"/>
      <c r="BD85" s="272"/>
      <c r="BE85" s="202"/>
      <c r="BF85" s="203"/>
      <c r="BG85" s="202"/>
      <c r="BH85" s="207"/>
      <c r="BI85" s="203"/>
      <c r="BJ85" s="257"/>
      <c r="BK85" s="258"/>
      <c r="BL85" s="259"/>
      <c r="BM85" s="1"/>
      <c r="BN85" s="2"/>
    </row>
    <row r="86" spans="2:66" ht="15" customHeight="1" thickBot="1">
      <c r="B86" s="215"/>
      <c r="C86" s="216"/>
      <c r="D86" s="216"/>
      <c r="E86" s="216"/>
      <c r="F86" s="216"/>
      <c r="G86" s="216"/>
      <c r="H86" s="216"/>
      <c r="I86" s="216"/>
      <c r="J86" s="216"/>
      <c r="K86" s="216"/>
      <c r="L86" s="217"/>
      <c r="M86" s="198"/>
      <c r="N86" s="221"/>
      <c r="O86" s="221"/>
      <c r="P86" s="199"/>
      <c r="Q86" s="198"/>
      <c r="R86" s="221"/>
      <c r="S86" s="221"/>
      <c r="T86" s="199"/>
      <c r="U86" s="198"/>
      <c r="V86" s="221"/>
      <c r="W86" s="221"/>
      <c r="X86" s="199"/>
      <c r="Y86" s="198"/>
      <c r="Z86" s="221"/>
      <c r="AA86" s="221"/>
      <c r="AB86" s="199"/>
      <c r="AC86" s="192"/>
      <c r="AD86" s="243"/>
      <c r="AE86" s="243"/>
      <c r="AF86" s="193"/>
      <c r="AG86" s="329"/>
      <c r="AH86" s="330"/>
      <c r="AI86" s="330"/>
      <c r="AJ86" s="330"/>
      <c r="AK86" s="330"/>
      <c r="AL86" s="330"/>
      <c r="AM86" s="330"/>
      <c r="AN86" s="330"/>
      <c r="AO86" s="331"/>
      <c r="AP86" s="273"/>
      <c r="AQ86" s="277"/>
      <c r="AR86" s="277"/>
      <c r="AS86" s="274"/>
      <c r="AT86" s="204"/>
      <c r="AU86" s="208"/>
      <c r="AV86" s="205"/>
      <c r="AW86" s="192"/>
      <c r="AX86" s="193"/>
      <c r="AY86" s="192"/>
      <c r="AZ86" s="193"/>
      <c r="BA86" s="198"/>
      <c r="BB86" s="199"/>
      <c r="BC86" s="273"/>
      <c r="BD86" s="274"/>
      <c r="BE86" s="204"/>
      <c r="BF86" s="205"/>
      <c r="BG86" s="204"/>
      <c r="BH86" s="208"/>
      <c r="BI86" s="205"/>
      <c r="BJ86" s="260"/>
      <c r="BK86" s="261"/>
      <c r="BL86" s="262"/>
      <c r="BM86" s="1"/>
      <c r="BN86" s="2"/>
    </row>
    <row r="87" spans="2:66" ht="15" customHeight="1" thickTop="1">
      <c r="B87" s="209" t="s">
        <v>56</v>
      </c>
      <c r="C87" s="210"/>
      <c r="D87" s="210"/>
      <c r="E87" s="210"/>
      <c r="F87" s="210"/>
      <c r="G87" s="210"/>
      <c r="H87" s="210"/>
      <c r="I87" s="210"/>
      <c r="J87" s="210"/>
      <c r="K87" s="210"/>
      <c r="L87" s="211"/>
      <c r="M87" s="194">
        <v>22</v>
      </c>
      <c r="N87" s="219"/>
      <c r="O87" s="219"/>
      <c r="P87" s="195"/>
      <c r="Q87" s="194">
        <v>23</v>
      </c>
      <c r="R87" s="219"/>
      <c r="S87" s="219"/>
      <c r="T87" s="195"/>
      <c r="U87" s="194">
        <v>20</v>
      </c>
      <c r="V87" s="219"/>
      <c r="W87" s="219"/>
      <c r="X87" s="195"/>
      <c r="Y87" s="194">
        <v>25</v>
      </c>
      <c r="Z87" s="219"/>
      <c r="AA87" s="219"/>
      <c r="AB87" s="195"/>
      <c r="AC87" s="188" t="s">
        <v>129</v>
      </c>
      <c r="AD87" s="241"/>
      <c r="AE87" s="241"/>
      <c r="AF87" s="189"/>
      <c r="AG87" s="323" t="s">
        <v>249</v>
      </c>
      <c r="AH87" s="324"/>
      <c r="AI87" s="324"/>
      <c r="AJ87" s="324"/>
      <c r="AK87" s="324"/>
      <c r="AL87" s="324"/>
      <c r="AM87" s="324"/>
      <c r="AN87" s="324"/>
      <c r="AO87" s="325"/>
      <c r="AP87" s="269" t="s">
        <v>52</v>
      </c>
      <c r="AQ87" s="275"/>
      <c r="AR87" s="275"/>
      <c r="AS87" s="270"/>
      <c r="AT87" s="200">
        <f>'23.02'!AT87+AY87</f>
        <v>82</v>
      </c>
      <c r="AU87" s="206"/>
      <c r="AV87" s="201"/>
      <c r="AW87" s="188">
        <f>'23.02'!BG87</f>
        <v>82</v>
      </c>
      <c r="AX87" s="189"/>
      <c r="AY87" s="188"/>
      <c r="AZ87" s="189"/>
      <c r="BA87" s="200"/>
      <c r="BB87" s="201"/>
      <c r="BC87" s="269">
        <f>'23.02'!BC87+BA87</f>
        <v>0</v>
      </c>
      <c r="BD87" s="270"/>
      <c r="BE87" s="200">
        <f>'23.02'!BE87+BA87</f>
        <v>0</v>
      </c>
      <c r="BF87" s="201"/>
      <c r="BG87" s="200">
        <f>AT87-BE87</f>
        <v>82</v>
      </c>
      <c r="BH87" s="206"/>
      <c r="BI87" s="201"/>
      <c r="BJ87" s="254">
        <f>((LEFT(AP87,FIND(" ",AP87)-1)*BC87)/$S$279)</f>
        <v>0</v>
      </c>
      <c r="BK87" s="255"/>
      <c r="BL87" s="256"/>
      <c r="BM87" s="1"/>
      <c r="BN87" s="2"/>
    </row>
    <row r="88" spans="2:66" ht="15" customHeight="1">
      <c r="B88" s="212"/>
      <c r="C88" s="213"/>
      <c r="D88" s="213"/>
      <c r="E88" s="213"/>
      <c r="F88" s="213"/>
      <c r="G88" s="213"/>
      <c r="H88" s="213"/>
      <c r="I88" s="213"/>
      <c r="J88" s="213"/>
      <c r="K88" s="213"/>
      <c r="L88" s="214"/>
      <c r="M88" s="196"/>
      <c r="N88" s="220"/>
      <c r="O88" s="220"/>
      <c r="P88" s="197"/>
      <c r="Q88" s="196"/>
      <c r="R88" s="220"/>
      <c r="S88" s="220"/>
      <c r="T88" s="197"/>
      <c r="U88" s="196"/>
      <c r="V88" s="220"/>
      <c r="W88" s="220"/>
      <c r="X88" s="197"/>
      <c r="Y88" s="196"/>
      <c r="Z88" s="220"/>
      <c r="AA88" s="220"/>
      <c r="AB88" s="197"/>
      <c r="AC88" s="190"/>
      <c r="AD88" s="242"/>
      <c r="AE88" s="242"/>
      <c r="AF88" s="191"/>
      <c r="AG88" s="326"/>
      <c r="AH88" s="327"/>
      <c r="AI88" s="327"/>
      <c r="AJ88" s="327"/>
      <c r="AK88" s="327"/>
      <c r="AL88" s="327"/>
      <c r="AM88" s="327"/>
      <c r="AN88" s="327"/>
      <c r="AO88" s="328"/>
      <c r="AP88" s="271"/>
      <c r="AQ88" s="276"/>
      <c r="AR88" s="276"/>
      <c r="AS88" s="272"/>
      <c r="AT88" s="202"/>
      <c r="AU88" s="207"/>
      <c r="AV88" s="203"/>
      <c r="AW88" s="190"/>
      <c r="AX88" s="191"/>
      <c r="AY88" s="190"/>
      <c r="AZ88" s="191"/>
      <c r="BA88" s="202"/>
      <c r="BB88" s="203"/>
      <c r="BC88" s="271"/>
      <c r="BD88" s="272"/>
      <c r="BE88" s="202"/>
      <c r="BF88" s="203"/>
      <c r="BG88" s="202"/>
      <c r="BH88" s="207"/>
      <c r="BI88" s="203"/>
      <c r="BJ88" s="257"/>
      <c r="BK88" s="258"/>
      <c r="BL88" s="259"/>
      <c r="BM88" s="1"/>
      <c r="BN88" s="2"/>
    </row>
    <row r="89" spans="2:66" ht="15" customHeight="1" thickBot="1">
      <c r="B89" s="215"/>
      <c r="C89" s="216"/>
      <c r="D89" s="216"/>
      <c r="E89" s="216"/>
      <c r="F89" s="216"/>
      <c r="G89" s="216"/>
      <c r="H89" s="216"/>
      <c r="I89" s="216"/>
      <c r="J89" s="216"/>
      <c r="K89" s="216"/>
      <c r="L89" s="217"/>
      <c r="M89" s="198"/>
      <c r="N89" s="221"/>
      <c r="O89" s="221"/>
      <c r="P89" s="199"/>
      <c r="Q89" s="198"/>
      <c r="R89" s="221"/>
      <c r="S89" s="221"/>
      <c r="T89" s="199"/>
      <c r="U89" s="198"/>
      <c r="V89" s="221"/>
      <c r="W89" s="221"/>
      <c r="X89" s="199"/>
      <c r="Y89" s="198"/>
      <c r="Z89" s="221"/>
      <c r="AA89" s="221"/>
      <c r="AB89" s="199"/>
      <c r="AC89" s="192"/>
      <c r="AD89" s="243"/>
      <c r="AE89" s="243"/>
      <c r="AF89" s="193"/>
      <c r="AG89" s="329"/>
      <c r="AH89" s="330"/>
      <c r="AI89" s="330"/>
      <c r="AJ89" s="330"/>
      <c r="AK89" s="330"/>
      <c r="AL89" s="330"/>
      <c r="AM89" s="330"/>
      <c r="AN89" s="330"/>
      <c r="AO89" s="331"/>
      <c r="AP89" s="273"/>
      <c r="AQ89" s="277"/>
      <c r="AR89" s="277"/>
      <c r="AS89" s="274"/>
      <c r="AT89" s="204"/>
      <c r="AU89" s="208"/>
      <c r="AV89" s="205"/>
      <c r="AW89" s="192"/>
      <c r="AX89" s="193"/>
      <c r="AY89" s="192"/>
      <c r="AZ89" s="193"/>
      <c r="BA89" s="204"/>
      <c r="BB89" s="205"/>
      <c r="BC89" s="273"/>
      <c r="BD89" s="274"/>
      <c r="BE89" s="204"/>
      <c r="BF89" s="205"/>
      <c r="BG89" s="204"/>
      <c r="BH89" s="208"/>
      <c r="BI89" s="205"/>
      <c r="BJ89" s="260"/>
      <c r="BK89" s="261"/>
      <c r="BL89" s="262"/>
      <c r="BM89" s="1"/>
      <c r="BN89" s="2"/>
    </row>
    <row r="90" spans="2:66" ht="15" customHeight="1" thickTop="1">
      <c r="B90" s="209" t="s">
        <v>57</v>
      </c>
      <c r="C90" s="210"/>
      <c r="D90" s="210"/>
      <c r="E90" s="210"/>
      <c r="F90" s="210"/>
      <c r="G90" s="210"/>
      <c r="H90" s="210"/>
      <c r="I90" s="210"/>
      <c r="J90" s="210"/>
      <c r="K90" s="210"/>
      <c r="L90" s="211"/>
      <c r="M90" s="194">
        <v>16</v>
      </c>
      <c r="N90" s="219"/>
      <c r="O90" s="219"/>
      <c r="P90" s="195"/>
      <c r="Q90" s="194">
        <v>17</v>
      </c>
      <c r="R90" s="219"/>
      <c r="S90" s="219"/>
      <c r="T90" s="195"/>
      <c r="U90" s="194">
        <v>15</v>
      </c>
      <c r="V90" s="219"/>
      <c r="W90" s="219"/>
      <c r="X90" s="195"/>
      <c r="Y90" s="194">
        <v>18</v>
      </c>
      <c r="Z90" s="219"/>
      <c r="AA90" s="219"/>
      <c r="AB90" s="195"/>
      <c r="AC90" s="188" t="s">
        <v>129</v>
      </c>
      <c r="AD90" s="241"/>
      <c r="AE90" s="241"/>
      <c r="AF90" s="189"/>
      <c r="AG90" s="323" t="s">
        <v>248</v>
      </c>
      <c r="AH90" s="324"/>
      <c r="AI90" s="324"/>
      <c r="AJ90" s="324"/>
      <c r="AK90" s="324"/>
      <c r="AL90" s="324"/>
      <c r="AM90" s="324"/>
      <c r="AN90" s="324"/>
      <c r="AO90" s="325"/>
      <c r="AP90" s="188" t="s">
        <v>52</v>
      </c>
      <c r="AQ90" s="241"/>
      <c r="AR90" s="241"/>
      <c r="AS90" s="189"/>
      <c r="AT90" s="200">
        <f>'23.02'!AT90+AY90</f>
        <v>34</v>
      </c>
      <c r="AU90" s="206"/>
      <c r="AV90" s="201"/>
      <c r="AW90" s="188">
        <f>'23.02'!BG90</f>
        <v>11</v>
      </c>
      <c r="AX90" s="189"/>
      <c r="AY90" s="188"/>
      <c r="AZ90" s="189"/>
      <c r="BA90" s="637"/>
      <c r="BB90" s="638"/>
      <c r="BC90" s="269">
        <f>'23.02'!BC90+BA90</f>
        <v>2</v>
      </c>
      <c r="BD90" s="270"/>
      <c r="BE90" s="200">
        <f>'23.02'!BE90+BA90</f>
        <v>23</v>
      </c>
      <c r="BF90" s="201"/>
      <c r="BG90" s="200">
        <f>AT90-BE90</f>
        <v>11</v>
      </c>
      <c r="BH90" s="206"/>
      <c r="BI90" s="201"/>
      <c r="BJ90" s="254">
        <f>((LEFT(AP90,FIND(" ",AP90)-1)*BC90)/$S$279)</f>
        <v>0.4</v>
      </c>
      <c r="BK90" s="255"/>
      <c r="BL90" s="256"/>
      <c r="BM90" s="1"/>
      <c r="BN90" s="2"/>
    </row>
    <row r="91" spans="2:66" ht="15" customHeight="1">
      <c r="B91" s="212"/>
      <c r="C91" s="213"/>
      <c r="D91" s="213"/>
      <c r="E91" s="213"/>
      <c r="F91" s="213"/>
      <c r="G91" s="213"/>
      <c r="H91" s="213"/>
      <c r="I91" s="213"/>
      <c r="J91" s="213"/>
      <c r="K91" s="213"/>
      <c r="L91" s="214"/>
      <c r="M91" s="196"/>
      <c r="N91" s="220"/>
      <c r="O91" s="220"/>
      <c r="P91" s="197"/>
      <c r="Q91" s="196"/>
      <c r="R91" s="220"/>
      <c r="S91" s="220"/>
      <c r="T91" s="197"/>
      <c r="U91" s="196"/>
      <c r="V91" s="220"/>
      <c r="W91" s="220"/>
      <c r="X91" s="197"/>
      <c r="Y91" s="196"/>
      <c r="Z91" s="220"/>
      <c r="AA91" s="220"/>
      <c r="AB91" s="197"/>
      <c r="AC91" s="190"/>
      <c r="AD91" s="242"/>
      <c r="AE91" s="242"/>
      <c r="AF91" s="191"/>
      <c r="AG91" s="326"/>
      <c r="AH91" s="327"/>
      <c r="AI91" s="327"/>
      <c r="AJ91" s="327"/>
      <c r="AK91" s="327"/>
      <c r="AL91" s="327"/>
      <c r="AM91" s="327"/>
      <c r="AN91" s="327"/>
      <c r="AO91" s="328"/>
      <c r="AP91" s="190"/>
      <c r="AQ91" s="242"/>
      <c r="AR91" s="242"/>
      <c r="AS91" s="191"/>
      <c r="AT91" s="202"/>
      <c r="AU91" s="207"/>
      <c r="AV91" s="203"/>
      <c r="AW91" s="190"/>
      <c r="AX91" s="191"/>
      <c r="AY91" s="190"/>
      <c r="AZ91" s="191"/>
      <c r="BA91" s="639"/>
      <c r="BB91" s="640"/>
      <c r="BC91" s="271"/>
      <c r="BD91" s="272"/>
      <c r="BE91" s="202"/>
      <c r="BF91" s="203"/>
      <c r="BG91" s="202"/>
      <c r="BH91" s="207"/>
      <c r="BI91" s="203"/>
      <c r="BJ91" s="257"/>
      <c r="BK91" s="258"/>
      <c r="BL91" s="259"/>
      <c r="BM91" s="1"/>
      <c r="BN91" s="2"/>
    </row>
    <row r="92" spans="2:66" ht="15" customHeight="1" thickBot="1">
      <c r="B92" s="215"/>
      <c r="C92" s="216"/>
      <c r="D92" s="216"/>
      <c r="E92" s="216"/>
      <c r="F92" s="216"/>
      <c r="G92" s="216"/>
      <c r="H92" s="216"/>
      <c r="I92" s="216"/>
      <c r="J92" s="216"/>
      <c r="K92" s="216"/>
      <c r="L92" s="217"/>
      <c r="M92" s="198"/>
      <c r="N92" s="221"/>
      <c r="O92" s="221"/>
      <c r="P92" s="199"/>
      <c r="Q92" s="198"/>
      <c r="R92" s="221"/>
      <c r="S92" s="221"/>
      <c r="T92" s="199"/>
      <c r="U92" s="198"/>
      <c r="V92" s="221"/>
      <c r="W92" s="221"/>
      <c r="X92" s="199"/>
      <c r="Y92" s="198"/>
      <c r="Z92" s="221"/>
      <c r="AA92" s="221"/>
      <c r="AB92" s="199"/>
      <c r="AC92" s="192"/>
      <c r="AD92" s="243"/>
      <c r="AE92" s="243"/>
      <c r="AF92" s="193"/>
      <c r="AG92" s="329"/>
      <c r="AH92" s="330"/>
      <c r="AI92" s="330"/>
      <c r="AJ92" s="330"/>
      <c r="AK92" s="330"/>
      <c r="AL92" s="330"/>
      <c r="AM92" s="330"/>
      <c r="AN92" s="330"/>
      <c r="AO92" s="331"/>
      <c r="AP92" s="192"/>
      <c r="AQ92" s="243"/>
      <c r="AR92" s="243"/>
      <c r="AS92" s="193"/>
      <c r="AT92" s="204"/>
      <c r="AU92" s="208"/>
      <c r="AV92" s="205"/>
      <c r="AW92" s="192"/>
      <c r="AX92" s="193"/>
      <c r="AY92" s="192"/>
      <c r="AZ92" s="193"/>
      <c r="BA92" s="641"/>
      <c r="BB92" s="642"/>
      <c r="BC92" s="273"/>
      <c r="BD92" s="274"/>
      <c r="BE92" s="204"/>
      <c r="BF92" s="205"/>
      <c r="BG92" s="204"/>
      <c r="BH92" s="208"/>
      <c r="BI92" s="205"/>
      <c r="BJ92" s="260"/>
      <c r="BK92" s="261"/>
      <c r="BL92" s="262"/>
      <c r="BM92" s="1"/>
      <c r="BN92" s="2"/>
    </row>
    <row r="93" spans="2:66" ht="15" customHeight="1" thickTop="1">
      <c r="B93" s="209" t="s">
        <v>58</v>
      </c>
      <c r="C93" s="210"/>
      <c r="D93" s="210"/>
      <c r="E93" s="210"/>
      <c r="F93" s="210"/>
      <c r="G93" s="210"/>
      <c r="H93" s="210"/>
      <c r="I93" s="210"/>
      <c r="J93" s="210"/>
      <c r="K93" s="210"/>
      <c r="L93" s="211"/>
      <c r="M93" s="194">
        <v>5</v>
      </c>
      <c r="N93" s="219"/>
      <c r="O93" s="219"/>
      <c r="P93" s="195"/>
      <c r="Q93" s="194">
        <v>6</v>
      </c>
      <c r="R93" s="219"/>
      <c r="S93" s="219"/>
      <c r="T93" s="195"/>
      <c r="U93" s="194">
        <v>5</v>
      </c>
      <c r="V93" s="219"/>
      <c r="W93" s="219"/>
      <c r="X93" s="195"/>
      <c r="Y93" s="194">
        <v>7</v>
      </c>
      <c r="Z93" s="219"/>
      <c r="AA93" s="219"/>
      <c r="AB93" s="195"/>
      <c r="AC93" s="188" t="s">
        <v>129</v>
      </c>
      <c r="AD93" s="241"/>
      <c r="AE93" s="241"/>
      <c r="AF93" s="189"/>
      <c r="AG93" s="323" t="s">
        <v>247</v>
      </c>
      <c r="AH93" s="324"/>
      <c r="AI93" s="324"/>
      <c r="AJ93" s="324"/>
      <c r="AK93" s="324"/>
      <c r="AL93" s="324"/>
      <c r="AM93" s="324"/>
      <c r="AN93" s="324"/>
      <c r="AO93" s="325"/>
      <c r="AP93" s="269" t="s">
        <v>52</v>
      </c>
      <c r="AQ93" s="275"/>
      <c r="AR93" s="275"/>
      <c r="AS93" s="270"/>
      <c r="AT93" s="200">
        <f>'23.02'!AT93+AY93</f>
        <v>52</v>
      </c>
      <c r="AU93" s="206"/>
      <c r="AV93" s="201"/>
      <c r="AW93" s="188">
        <f>'23.02'!BG93</f>
        <v>38</v>
      </c>
      <c r="AX93" s="189"/>
      <c r="AY93" s="188"/>
      <c r="AZ93" s="189"/>
      <c r="BA93" s="200">
        <v>2</v>
      </c>
      <c r="BB93" s="201"/>
      <c r="BC93" s="269">
        <f>'23.02'!BC93+BA93</f>
        <v>10</v>
      </c>
      <c r="BD93" s="270"/>
      <c r="BE93" s="200">
        <f>'23.02'!BE93+BA93</f>
        <v>16</v>
      </c>
      <c r="BF93" s="201"/>
      <c r="BG93" s="200">
        <f>AT93-BE93</f>
        <v>36</v>
      </c>
      <c r="BH93" s="206"/>
      <c r="BI93" s="201"/>
      <c r="BJ93" s="254">
        <f>((LEFT(AP93,FIND(" ",AP93)-1)*BC93)/$S$279)</f>
        <v>2</v>
      </c>
      <c r="BK93" s="255"/>
      <c r="BL93" s="256"/>
      <c r="BM93" s="1"/>
      <c r="BN93" s="2"/>
    </row>
    <row r="94" spans="2:66" ht="15" customHeight="1">
      <c r="B94" s="212"/>
      <c r="C94" s="213"/>
      <c r="D94" s="213"/>
      <c r="E94" s="213"/>
      <c r="F94" s="213"/>
      <c r="G94" s="213"/>
      <c r="H94" s="213"/>
      <c r="I94" s="213"/>
      <c r="J94" s="213"/>
      <c r="K94" s="213"/>
      <c r="L94" s="214"/>
      <c r="M94" s="196"/>
      <c r="N94" s="220"/>
      <c r="O94" s="220"/>
      <c r="P94" s="197"/>
      <c r="Q94" s="196"/>
      <c r="R94" s="220"/>
      <c r="S94" s="220"/>
      <c r="T94" s="197"/>
      <c r="U94" s="196"/>
      <c r="V94" s="220"/>
      <c r="W94" s="220"/>
      <c r="X94" s="197"/>
      <c r="Y94" s="196"/>
      <c r="Z94" s="220"/>
      <c r="AA94" s="220"/>
      <c r="AB94" s="197"/>
      <c r="AC94" s="190"/>
      <c r="AD94" s="242"/>
      <c r="AE94" s="242"/>
      <c r="AF94" s="191"/>
      <c r="AG94" s="326"/>
      <c r="AH94" s="327"/>
      <c r="AI94" s="327"/>
      <c r="AJ94" s="327"/>
      <c r="AK94" s="327"/>
      <c r="AL94" s="327"/>
      <c r="AM94" s="327"/>
      <c r="AN94" s="327"/>
      <c r="AO94" s="328"/>
      <c r="AP94" s="271"/>
      <c r="AQ94" s="276"/>
      <c r="AR94" s="276"/>
      <c r="AS94" s="272"/>
      <c r="AT94" s="202"/>
      <c r="AU94" s="207"/>
      <c r="AV94" s="203"/>
      <c r="AW94" s="190"/>
      <c r="AX94" s="191"/>
      <c r="AY94" s="190"/>
      <c r="AZ94" s="191"/>
      <c r="BA94" s="202"/>
      <c r="BB94" s="203"/>
      <c r="BC94" s="271"/>
      <c r="BD94" s="272"/>
      <c r="BE94" s="202"/>
      <c r="BF94" s="203"/>
      <c r="BG94" s="202"/>
      <c r="BH94" s="207"/>
      <c r="BI94" s="203"/>
      <c r="BJ94" s="257"/>
      <c r="BK94" s="258"/>
      <c r="BL94" s="259"/>
      <c r="BM94" s="1"/>
      <c r="BN94" s="2"/>
    </row>
    <row r="95" spans="2:66" ht="15" customHeight="1" thickBot="1">
      <c r="B95" s="215"/>
      <c r="C95" s="216"/>
      <c r="D95" s="216"/>
      <c r="E95" s="216"/>
      <c r="F95" s="216"/>
      <c r="G95" s="216"/>
      <c r="H95" s="216"/>
      <c r="I95" s="216"/>
      <c r="J95" s="216"/>
      <c r="K95" s="216"/>
      <c r="L95" s="217"/>
      <c r="M95" s="198"/>
      <c r="N95" s="221"/>
      <c r="O95" s="221"/>
      <c r="P95" s="199"/>
      <c r="Q95" s="198"/>
      <c r="R95" s="221"/>
      <c r="S95" s="221"/>
      <c r="T95" s="199"/>
      <c r="U95" s="198"/>
      <c r="V95" s="221"/>
      <c r="W95" s="221"/>
      <c r="X95" s="199"/>
      <c r="Y95" s="198"/>
      <c r="Z95" s="221"/>
      <c r="AA95" s="221"/>
      <c r="AB95" s="199"/>
      <c r="AC95" s="192"/>
      <c r="AD95" s="243"/>
      <c r="AE95" s="243"/>
      <c r="AF95" s="193"/>
      <c r="AG95" s="329"/>
      <c r="AH95" s="330"/>
      <c r="AI95" s="330"/>
      <c r="AJ95" s="330"/>
      <c r="AK95" s="330"/>
      <c r="AL95" s="330"/>
      <c r="AM95" s="330"/>
      <c r="AN95" s="330"/>
      <c r="AO95" s="331"/>
      <c r="AP95" s="273"/>
      <c r="AQ95" s="277"/>
      <c r="AR95" s="277"/>
      <c r="AS95" s="274"/>
      <c r="AT95" s="204"/>
      <c r="AU95" s="208"/>
      <c r="AV95" s="205"/>
      <c r="AW95" s="192"/>
      <c r="AX95" s="193"/>
      <c r="AY95" s="192"/>
      <c r="AZ95" s="193"/>
      <c r="BA95" s="204"/>
      <c r="BB95" s="205"/>
      <c r="BC95" s="273"/>
      <c r="BD95" s="274"/>
      <c r="BE95" s="204"/>
      <c r="BF95" s="205"/>
      <c r="BG95" s="204"/>
      <c r="BH95" s="208"/>
      <c r="BI95" s="205"/>
      <c r="BJ95" s="260"/>
      <c r="BK95" s="261"/>
      <c r="BL95" s="262"/>
      <c r="BM95" s="1"/>
      <c r="BN95" s="2"/>
    </row>
    <row r="96" spans="2:66" ht="15" customHeight="1" thickTop="1">
      <c r="B96" s="209" t="s">
        <v>59</v>
      </c>
      <c r="C96" s="210"/>
      <c r="D96" s="210"/>
      <c r="E96" s="210"/>
      <c r="F96" s="210"/>
      <c r="G96" s="210"/>
      <c r="H96" s="210"/>
      <c r="I96" s="210"/>
      <c r="J96" s="210"/>
      <c r="K96" s="210"/>
      <c r="L96" s="211"/>
      <c r="M96" s="194">
        <v>4</v>
      </c>
      <c r="N96" s="219"/>
      <c r="O96" s="219"/>
      <c r="P96" s="195"/>
      <c r="Q96" s="194">
        <v>4</v>
      </c>
      <c r="R96" s="219"/>
      <c r="S96" s="219"/>
      <c r="T96" s="195"/>
      <c r="U96" s="194">
        <v>4</v>
      </c>
      <c r="V96" s="219"/>
      <c r="W96" s="219"/>
      <c r="X96" s="195"/>
      <c r="Y96" s="194">
        <v>5</v>
      </c>
      <c r="Z96" s="219"/>
      <c r="AA96" s="219"/>
      <c r="AB96" s="195"/>
      <c r="AC96" s="188" t="s">
        <v>129</v>
      </c>
      <c r="AD96" s="241"/>
      <c r="AE96" s="241"/>
      <c r="AF96" s="189"/>
      <c r="AG96" s="323" t="s">
        <v>246</v>
      </c>
      <c r="AH96" s="324"/>
      <c r="AI96" s="324"/>
      <c r="AJ96" s="324"/>
      <c r="AK96" s="324"/>
      <c r="AL96" s="324"/>
      <c r="AM96" s="324"/>
      <c r="AN96" s="324"/>
      <c r="AO96" s="325"/>
      <c r="AP96" s="269" t="s">
        <v>142</v>
      </c>
      <c r="AQ96" s="275"/>
      <c r="AR96" s="275"/>
      <c r="AS96" s="270"/>
      <c r="AT96" s="200">
        <f>'23.02'!AT96+AY96</f>
        <v>65</v>
      </c>
      <c r="AU96" s="206"/>
      <c r="AV96" s="201"/>
      <c r="AW96" s="188">
        <f>'23.02'!BG96</f>
        <v>47</v>
      </c>
      <c r="AX96" s="189"/>
      <c r="AY96" s="188"/>
      <c r="AZ96" s="189"/>
      <c r="BA96" s="200">
        <v>5</v>
      </c>
      <c r="BB96" s="201"/>
      <c r="BC96" s="269">
        <f>'23.02'!BC96+BA96</f>
        <v>23</v>
      </c>
      <c r="BD96" s="270"/>
      <c r="BE96" s="200">
        <f>'23.02'!BE96+BA96</f>
        <v>23</v>
      </c>
      <c r="BF96" s="201"/>
      <c r="BG96" s="200">
        <f>AT96-BE96</f>
        <v>42</v>
      </c>
      <c r="BH96" s="206"/>
      <c r="BI96" s="201"/>
      <c r="BJ96" s="254">
        <f>((LEFT(AP96,FIND(" ",AP96)-1)*BC96)/$S$279)</f>
        <v>4.1768000000000001</v>
      </c>
      <c r="BK96" s="255"/>
      <c r="BL96" s="256"/>
      <c r="BM96" s="1"/>
      <c r="BN96" s="2"/>
    </row>
    <row r="97" spans="2:66" ht="15" customHeight="1">
      <c r="B97" s="212"/>
      <c r="C97" s="213"/>
      <c r="D97" s="213"/>
      <c r="E97" s="213"/>
      <c r="F97" s="213"/>
      <c r="G97" s="213"/>
      <c r="H97" s="213"/>
      <c r="I97" s="213"/>
      <c r="J97" s="213"/>
      <c r="K97" s="213"/>
      <c r="L97" s="214"/>
      <c r="M97" s="196"/>
      <c r="N97" s="220"/>
      <c r="O97" s="220"/>
      <c r="P97" s="197"/>
      <c r="Q97" s="196"/>
      <c r="R97" s="220"/>
      <c r="S97" s="220"/>
      <c r="T97" s="197"/>
      <c r="U97" s="196"/>
      <c r="V97" s="220"/>
      <c r="W97" s="220"/>
      <c r="X97" s="197"/>
      <c r="Y97" s="196"/>
      <c r="Z97" s="220"/>
      <c r="AA97" s="220"/>
      <c r="AB97" s="197"/>
      <c r="AC97" s="190"/>
      <c r="AD97" s="242"/>
      <c r="AE97" s="242"/>
      <c r="AF97" s="191"/>
      <c r="AG97" s="326"/>
      <c r="AH97" s="327"/>
      <c r="AI97" s="327"/>
      <c r="AJ97" s="327"/>
      <c r="AK97" s="327"/>
      <c r="AL97" s="327"/>
      <c r="AM97" s="327"/>
      <c r="AN97" s="327"/>
      <c r="AO97" s="328"/>
      <c r="AP97" s="271"/>
      <c r="AQ97" s="276"/>
      <c r="AR97" s="276"/>
      <c r="AS97" s="272"/>
      <c r="AT97" s="202"/>
      <c r="AU97" s="207"/>
      <c r="AV97" s="203"/>
      <c r="AW97" s="190"/>
      <c r="AX97" s="191"/>
      <c r="AY97" s="190"/>
      <c r="AZ97" s="191"/>
      <c r="BA97" s="202"/>
      <c r="BB97" s="203"/>
      <c r="BC97" s="271"/>
      <c r="BD97" s="272"/>
      <c r="BE97" s="202"/>
      <c r="BF97" s="203"/>
      <c r="BG97" s="202"/>
      <c r="BH97" s="207"/>
      <c r="BI97" s="203"/>
      <c r="BJ97" s="257"/>
      <c r="BK97" s="258"/>
      <c r="BL97" s="259"/>
      <c r="BM97" s="1"/>
      <c r="BN97" s="2"/>
    </row>
    <row r="98" spans="2:66" ht="15" customHeight="1" thickBot="1">
      <c r="B98" s="215"/>
      <c r="C98" s="216"/>
      <c r="D98" s="216"/>
      <c r="E98" s="216"/>
      <c r="F98" s="216"/>
      <c r="G98" s="216"/>
      <c r="H98" s="216"/>
      <c r="I98" s="216"/>
      <c r="J98" s="216"/>
      <c r="K98" s="216"/>
      <c r="L98" s="217"/>
      <c r="M98" s="198"/>
      <c r="N98" s="221"/>
      <c r="O98" s="221"/>
      <c r="P98" s="199"/>
      <c r="Q98" s="198"/>
      <c r="R98" s="221"/>
      <c r="S98" s="221"/>
      <c r="T98" s="199"/>
      <c r="U98" s="198"/>
      <c r="V98" s="221"/>
      <c r="W98" s="221"/>
      <c r="X98" s="199"/>
      <c r="Y98" s="198"/>
      <c r="Z98" s="221"/>
      <c r="AA98" s="221"/>
      <c r="AB98" s="199"/>
      <c r="AC98" s="192"/>
      <c r="AD98" s="243"/>
      <c r="AE98" s="243"/>
      <c r="AF98" s="193"/>
      <c r="AG98" s="329"/>
      <c r="AH98" s="330"/>
      <c r="AI98" s="330"/>
      <c r="AJ98" s="330"/>
      <c r="AK98" s="330"/>
      <c r="AL98" s="330"/>
      <c r="AM98" s="330"/>
      <c r="AN98" s="330"/>
      <c r="AO98" s="331"/>
      <c r="AP98" s="273"/>
      <c r="AQ98" s="277"/>
      <c r="AR98" s="277"/>
      <c r="AS98" s="274"/>
      <c r="AT98" s="204"/>
      <c r="AU98" s="208"/>
      <c r="AV98" s="205"/>
      <c r="AW98" s="192"/>
      <c r="AX98" s="193"/>
      <c r="AY98" s="192"/>
      <c r="AZ98" s="193"/>
      <c r="BA98" s="204"/>
      <c r="BB98" s="205"/>
      <c r="BC98" s="273"/>
      <c r="BD98" s="274"/>
      <c r="BE98" s="204"/>
      <c r="BF98" s="205"/>
      <c r="BG98" s="204"/>
      <c r="BH98" s="208"/>
      <c r="BI98" s="205"/>
      <c r="BJ98" s="260"/>
      <c r="BK98" s="261"/>
      <c r="BL98" s="262"/>
      <c r="BM98" s="1"/>
      <c r="BN98" s="2"/>
    </row>
    <row r="99" spans="2:66" ht="15" customHeight="1" thickTop="1">
      <c r="B99" s="209" t="s">
        <v>245</v>
      </c>
      <c r="C99" s="210"/>
      <c r="D99" s="210"/>
      <c r="E99" s="210"/>
      <c r="F99" s="210"/>
      <c r="G99" s="210"/>
      <c r="H99" s="210"/>
      <c r="I99" s="210"/>
      <c r="J99" s="210"/>
      <c r="K99" s="210"/>
      <c r="L99" s="211"/>
      <c r="M99" s="194">
        <v>11</v>
      </c>
      <c r="N99" s="219"/>
      <c r="O99" s="219"/>
      <c r="P99" s="195"/>
      <c r="Q99" s="194">
        <v>10</v>
      </c>
      <c r="R99" s="219"/>
      <c r="S99" s="219"/>
      <c r="T99" s="195"/>
      <c r="U99" s="194">
        <v>10</v>
      </c>
      <c r="V99" s="219"/>
      <c r="W99" s="219"/>
      <c r="X99" s="195"/>
      <c r="Y99" s="194">
        <v>14</v>
      </c>
      <c r="Z99" s="219"/>
      <c r="AA99" s="219"/>
      <c r="AB99" s="195"/>
      <c r="AC99" s="296" t="s">
        <v>478</v>
      </c>
      <c r="AD99" s="297"/>
      <c r="AE99" s="297"/>
      <c r="AF99" s="298"/>
      <c r="AG99" s="323" t="s">
        <v>60</v>
      </c>
      <c r="AH99" s="324"/>
      <c r="AI99" s="324"/>
      <c r="AJ99" s="324"/>
      <c r="AK99" s="324"/>
      <c r="AL99" s="324"/>
      <c r="AM99" s="324"/>
      <c r="AN99" s="324"/>
      <c r="AO99" s="325"/>
      <c r="AP99" s="269" t="s">
        <v>128</v>
      </c>
      <c r="AQ99" s="275"/>
      <c r="AR99" s="275"/>
      <c r="AS99" s="270"/>
      <c r="AT99" s="200">
        <f>'23.02'!AT99+AY99</f>
        <v>2</v>
      </c>
      <c r="AU99" s="206"/>
      <c r="AV99" s="201"/>
      <c r="AW99" s="188">
        <f>'23.02'!BG99</f>
        <v>2</v>
      </c>
      <c r="AX99" s="189"/>
      <c r="AY99" s="188"/>
      <c r="AZ99" s="189"/>
      <c r="BA99" s="200"/>
      <c r="BB99" s="201"/>
      <c r="BC99" s="269">
        <f>'23.02'!BC99+BA99</f>
        <v>0</v>
      </c>
      <c r="BD99" s="270"/>
      <c r="BE99" s="200">
        <f>'23.02'!BE99+BA99</f>
        <v>0</v>
      </c>
      <c r="BF99" s="201"/>
      <c r="BG99" s="200">
        <f>AT99-BE99</f>
        <v>2</v>
      </c>
      <c r="BH99" s="206"/>
      <c r="BI99" s="201"/>
      <c r="BJ99" s="254">
        <f>((LEFT(AP99,FIND(" ",AP99)-1)*BC99)/$S$279)</f>
        <v>0</v>
      </c>
      <c r="BK99" s="255"/>
      <c r="BL99" s="256"/>
      <c r="BM99" s="1"/>
      <c r="BN99" s="2"/>
    </row>
    <row r="100" spans="2:66" ht="15" customHeight="1">
      <c r="B100" s="212"/>
      <c r="C100" s="213"/>
      <c r="D100" s="213"/>
      <c r="E100" s="213"/>
      <c r="F100" s="213"/>
      <c r="G100" s="213"/>
      <c r="H100" s="213"/>
      <c r="I100" s="213"/>
      <c r="J100" s="213"/>
      <c r="K100" s="213"/>
      <c r="L100" s="214"/>
      <c r="M100" s="196"/>
      <c r="N100" s="220"/>
      <c r="O100" s="220"/>
      <c r="P100" s="197"/>
      <c r="Q100" s="196"/>
      <c r="R100" s="220"/>
      <c r="S100" s="220"/>
      <c r="T100" s="197"/>
      <c r="U100" s="196"/>
      <c r="V100" s="220"/>
      <c r="W100" s="220"/>
      <c r="X100" s="197"/>
      <c r="Y100" s="196"/>
      <c r="Z100" s="220"/>
      <c r="AA100" s="220"/>
      <c r="AB100" s="197"/>
      <c r="AC100" s="299"/>
      <c r="AD100" s="300"/>
      <c r="AE100" s="300"/>
      <c r="AF100" s="301"/>
      <c r="AG100" s="326"/>
      <c r="AH100" s="327"/>
      <c r="AI100" s="327"/>
      <c r="AJ100" s="327"/>
      <c r="AK100" s="327"/>
      <c r="AL100" s="327"/>
      <c r="AM100" s="327"/>
      <c r="AN100" s="327"/>
      <c r="AO100" s="328"/>
      <c r="AP100" s="271"/>
      <c r="AQ100" s="276"/>
      <c r="AR100" s="276"/>
      <c r="AS100" s="272"/>
      <c r="AT100" s="202"/>
      <c r="AU100" s="207"/>
      <c r="AV100" s="203"/>
      <c r="AW100" s="190"/>
      <c r="AX100" s="191"/>
      <c r="AY100" s="190"/>
      <c r="AZ100" s="191"/>
      <c r="BA100" s="202"/>
      <c r="BB100" s="203"/>
      <c r="BC100" s="271"/>
      <c r="BD100" s="272"/>
      <c r="BE100" s="202"/>
      <c r="BF100" s="203"/>
      <c r="BG100" s="202"/>
      <c r="BH100" s="207"/>
      <c r="BI100" s="203"/>
      <c r="BJ100" s="257"/>
      <c r="BK100" s="258"/>
      <c r="BL100" s="259"/>
      <c r="BM100" s="1"/>
      <c r="BN100" s="2"/>
    </row>
    <row r="101" spans="2:66" ht="15" customHeight="1" thickBot="1">
      <c r="B101" s="215"/>
      <c r="C101" s="216"/>
      <c r="D101" s="216"/>
      <c r="E101" s="216"/>
      <c r="F101" s="216"/>
      <c r="G101" s="216"/>
      <c r="H101" s="216"/>
      <c r="I101" s="216"/>
      <c r="J101" s="216"/>
      <c r="K101" s="216"/>
      <c r="L101" s="217"/>
      <c r="M101" s="198"/>
      <c r="N101" s="221"/>
      <c r="O101" s="221"/>
      <c r="P101" s="199"/>
      <c r="Q101" s="198"/>
      <c r="R101" s="221"/>
      <c r="S101" s="221"/>
      <c r="T101" s="199"/>
      <c r="U101" s="198"/>
      <c r="V101" s="221"/>
      <c r="W101" s="221"/>
      <c r="X101" s="199"/>
      <c r="Y101" s="198"/>
      <c r="Z101" s="221"/>
      <c r="AA101" s="221"/>
      <c r="AB101" s="199"/>
      <c r="AC101" s="302"/>
      <c r="AD101" s="303"/>
      <c r="AE101" s="303"/>
      <c r="AF101" s="304"/>
      <c r="AG101" s="329"/>
      <c r="AH101" s="330"/>
      <c r="AI101" s="330"/>
      <c r="AJ101" s="330"/>
      <c r="AK101" s="330"/>
      <c r="AL101" s="330"/>
      <c r="AM101" s="330"/>
      <c r="AN101" s="330"/>
      <c r="AO101" s="331"/>
      <c r="AP101" s="273"/>
      <c r="AQ101" s="277"/>
      <c r="AR101" s="277"/>
      <c r="AS101" s="274"/>
      <c r="AT101" s="204"/>
      <c r="AU101" s="208"/>
      <c r="AV101" s="205"/>
      <c r="AW101" s="192"/>
      <c r="AX101" s="193"/>
      <c r="AY101" s="192"/>
      <c r="AZ101" s="193"/>
      <c r="BA101" s="204"/>
      <c r="BB101" s="205"/>
      <c r="BC101" s="273"/>
      <c r="BD101" s="274"/>
      <c r="BE101" s="204"/>
      <c r="BF101" s="205"/>
      <c r="BG101" s="204"/>
      <c r="BH101" s="208"/>
      <c r="BI101" s="205"/>
      <c r="BJ101" s="260"/>
      <c r="BK101" s="261"/>
      <c r="BL101" s="262"/>
      <c r="BM101" s="1"/>
      <c r="BN101" s="2"/>
    </row>
    <row r="102" spans="2:66" ht="15" customHeight="1" thickTop="1">
      <c r="B102" s="209" t="s">
        <v>244</v>
      </c>
      <c r="C102" s="210"/>
      <c r="D102" s="210"/>
      <c r="E102" s="210"/>
      <c r="F102" s="210"/>
      <c r="G102" s="210"/>
      <c r="H102" s="210"/>
      <c r="I102" s="210"/>
      <c r="J102" s="210"/>
      <c r="K102" s="210"/>
      <c r="L102" s="211"/>
      <c r="M102" s="194">
        <v>16</v>
      </c>
      <c r="N102" s="219"/>
      <c r="O102" s="219"/>
      <c r="P102" s="195"/>
      <c r="Q102" s="194">
        <v>17</v>
      </c>
      <c r="R102" s="219"/>
      <c r="S102" s="219"/>
      <c r="T102" s="195"/>
      <c r="U102" s="194">
        <v>15</v>
      </c>
      <c r="V102" s="219"/>
      <c r="W102" s="219"/>
      <c r="X102" s="195"/>
      <c r="Y102" s="194">
        <v>17</v>
      </c>
      <c r="Z102" s="219"/>
      <c r="AA102" s="219"/>
      <c r="AB102" s="195"/>
      <c r="AC102" s="296" t="s">
        <v>479</v>
      </c>
      <c r="AD102" s="297"/>
      <c r="AE102" s="297"/>
      <c r="AF102" s="298"/>
      <c r="AG102" s="323" t="s">
        <v>243</v>
      </c>
      <c r="AH102" s="324"/>
      <c r="AI102" s="324"/>
      <c r="AJ102" s="324"/>
      <c r="AK102" s="324"/>
      <c r="AL102" s="324"/>
      <c r="AM102" s="324"/>
      <c r="AN102" s="324"/>
      <c r="AO102" s="325"/>
      <c r="AP102" s="269" t="s">
        <v>52</v>
      </c>
      <c r="AQ102" s="275"/>
      <c r="AR102" s="275"/>
      <c r="AS102" s="270"/>
      <c r="AT102" s="200">
        <f>'23.02'!AT102+AY102</f>
        <v>24</v>
      </c>
      <c r="AU102" s="206"/>
      <c r="AV102" s="201"/>
      <c r="AW102" s="188">
        <f>'23.02'!BG102</f>
        <v>9</v>
      </c>
      <c r="AX102" s="189"/>
      <c r="AY102" s="188"/>
      <c r="AZ102" s="189"/>
      <c r="BA102" s="200"/>
      <c r="BB102" s="201"/>
      <c r="BC102" s="269">
        <f>'23.02'!BC102+BA102</f>
        <v>0</v>
      </c>
      <c r="BD102" s="270"/>
      <c r="BE102" s="200">
        <f>'23.02'!BE102+BA102</f>
        <v>15</v>
      </c>
      <c r="BF102" s="201"/>
      <c r="BG102" s="200">
        <f>AT102-BE102</f>
        <v>9</v>
      </c>
      <c r="BH102" s="206"/>
      <c r="BI102" s="201"/>
      <c r="BJ102" s="254">
        <f>((LEFT(AP102,FIND(" ",AP102)-1)*BC102)/$S$279)</f>
        <v>0</v>
      </c>
      <c r="BK102" s="255"/>
      <c r="BL102" s="256"/>
      <c r="BM102" s="1"/>
      <c r="BN102" s="2"/>
    </row>
    <row r="103" spans="2:66" ht="15" customHeight="1">
      <c r="B103" s="212"/>
      <c r="C103" s="213"/>
      <c r="D103" s="213"/>
      <c r="E103" s="213"/>
      <c r="F103" s="213"/>
      <c r="G103" s="213"/>
      <c r="H103" s="213"/>
      <c r="I103" s="213"/>
      <c r="J103" s="213"/>
      <c r="K103" s="213"/>
      <c r="L103" s="214"/>
      <c r="M103" s="196"/>
      <c r="N103" s="220"/>
      <c r="O103" s="220"/>
      <c r="P103" s="197"/>
      <c r="Q103" s="196"/>
      <c r="R103" s="220"/>
      <c r="S103" s="220"/>
      <c r="T103" s="197"/>
      <c r="U103" s="196"/>
      <c r="V103" s="220"/>
      <c r="W103" s="220"/>
      <c r="X103" s="197"/>
      <c r="Y103" s="196"/>
      <c r="Z103" s="220"/>
      <c r="AA103" s="220"/>
      <c r="AB103" s="197"/>
      <c r="AC103" s="299"/>
      <c r="AD103" s="300"/>
      <c r="AE103" s="300"/>
      <c r="AF103" s="301"/>
      <c r="AG103" s="326"/>
      <c r="AH103" s="327"/>
      <c r="AI103" s="327"/>
      <c r="AJ103" s="327"/>
      <c r="AK103" s="327"/>
      <c r="AL103" s="327"/>
      <c r="AM103" s="327"/>
      <c r="AN103" s="327"/>
      <c r="AO103" s="328"/>
      <c r="AP103" s="271"/>
      <c r="AQ103" s="276"/>
      <c r="AR103" s="276"/>
      <c r="AS103" s="272"/>
      <c r="AT103" s="202"/>
      <c r="AU103" s="207"/>
      <c r="AV103" s="203"/>
      <c r="AW103" s="190"/>
      <c r="AX103" s="191"/>
      <c r="AY103" s="190"/>
      <c r="AZ103" s="191"/>
      <c r="BA103" s="202"/>
      <c r="BB103" s="203"/>
      <c r="BC103" s="271"/>
      <c r="BD103" s="272"/>
      <c r="BE103" s="202"/>
      <c r="BF103" s="203"/>
      <c r="BG103" s="202"/>
      <c r="BH103" s="207"/>
      <c r="BI103" s="203"/>
      <c r="BJ103" s="257"/>
      <c r="BK103" s="258"/>
      <c r="BL103" s="259"/>
      <c r="BM103" s="1"/>
      <c r="BN103" s="2"/>
    </row>
    <row r="104" spans="2:66" ht="15" customHeight="1" thickBot="1">
      <c r="B104" s="215"/>
      <c r="C104" s="216"/>
      <c r="D104" s="216"/>
      <c r="E104" s="216"/>
      <c r="F104" s="216"/>
      <c r="G104" s="216"/>
      <c r="H104" s="216"/>
      <c r="I104" s="216"/>
      <c r="J104" s="216"/>
      <c r="K104" s="216"/>
      <c r="L104" s="217"/>
      <c r="M104" s="198"/>
      <c r="N104" s="221"/>
      <c r="O104" s="221"/>
      <c r="P104" s="199"/>
      <c r="Q104" s="198"/>
      <c r="R104" s="221"/>
      <c r="S104" s="221"/>
      <c r="T104" s="199"/>
      <c r="U104" s="198"/>
      <c r="V104" s="221"/>
      <c r="W104" s="221"/>
      <c r="X104" s="199"/>
      <c r="Y104" s="198"/>
      <c r="Z104" s="221"/>
      <c r="AA104" s="221"/>
      <c r="AB104" s="199"/>
      <c r="AC104" s="302"/>
      <c r="AD104" s="303"/>
      <c r="AE104" s="303"/>
      <c r="AF104" s="304"/>
      <c r="AG104" s="329"/>
      <c r="AH104" s="330"/>
      <c r="AI104" s="330"/>
      <c r="AJ104" s="330"/>
      <c r="AK104" s="330"/>
      <c r="AL104" s="330"/>
      <c r="AM104" s="330"/>
      <c r="AN104" s="330"/>
      <c r="AO104" s="331"/>
      <c r="AP104" s="273"/>
      <c r="AQ104" s="277"/>
      <c r="AR104" s="277"/>
      <c r="AS104" s="274"/>
      <c r="AT104" s="204"/>
      <c r="AU104" s="208"/>
      <c r="AV104" s="205"/>
      <c r="AW104" s="192"/>
      <c r="AX104" s="193"/>
      <c r="AY104" s="192"/>
      <c r="AZ104" s="193"/>
      <c r="BA104" s="204"/>
      <c r="BB104" s="205"/>
      <c r="BC104" s="273"/>
      <c r="BD104" s="274"/>
      <c r="BE104" s="204"/>
      <c r="BF104" s="205"/>
      <c r="BG104" s="204"/>
      <c r="BH104" s="208"/>
      <c r="BI104" s="205"/>
      <c r="BJ104" s="260"/>
      <c r="BK104" s="261"/>
      <c r="BL104" s="262"/>
      <c r="BM104" s="1"/>
      <c r="BN104" s="2"/>
    </row>
    <row r="105" spans="2:66" ht="15" customHeight="1" thickTop="1">
      <c r="B105" s="209" t="s">
        <v>242</v>
      </c>
      <c r="C105" s="210"/>
      <c r="D105" s="210"/>
      <c r="E105" s="210"/>
      <c r="F105" s="210"/>
      <c r="G105" s="210"/>
      <c r="H105" s="210"/>
      <c r="I105" s="210"/>
      <c r="J105" s="210"/>
      <c r="K105" s="210"/>
      <c r="L105" s="211"/>
      <c r="M105" s="194" t="s">
        <v>504</v>
      </c>
      <c r="N105" s="219"/>
      <c r="O105" s="219"/>
      <c r="P105" s="195"/>
      <c r="Q105" s="194" t="s">
        <v>505</v>
      </c>
      <c r="R105" s="219"/>
      <c r="S105" s="219"/>
      <c r="T105" s="195"/>
      <c r="U105" s="194" t="s">
        <v>506</v>
      </c>
      <c r="V105" s="219"/>
      <c r="W105" s="219"/>
      <c r="X105" s="195"/>
      <c r="Y105" s="194" t="s">
        <v>507</v>
      </c>
      <c r="Z105" s="219"/>
      <c r="AA105" s="219"/>
      <c r="AB105" s="195"/>
      <c r="AC105" s="296" t="s">
        <v>480</v>
      </c>
      <c r="AD105" s="297"/>
      <c r="AE105" s="297"/>
      <c r="AF105" s="298"/>
      <c r="AG105" s="323" t="s">
        <v>241</v>
      </c>
      <c r="AH105" s="324"/>
      <c r="AI105" s="324"/>
      <c r="AJ105" s="324"/>
      <c r="AK105" s="324"/>
      <c r="AL105" s="324"/>
      <c r="AM105" s="324"/>
      <c r="AN105" s="324"/>
      <c r="AO105" s="325"/>
      <c r="AP105" s="269" t="s">
        <v>61</v>
      </c>
      <c r="AQ105" s="275"/>
      <c r="AR105" s="275"/>
      <c r="AS105" s="270"/>
      <c r="AT105" s="200">
        <f>'23.02'!AT105+AY105</f>
        <v>1</v>
      </c>
      <c r="AU105" s="206"/>
      <c r="AV105" s="201"/>
      <c r="AW105" s="188">
        <f>'23.02'!BG105</f>
        <v>1</v>
      </c>
      <c r="AX105" s="189"/>
      <c r="AY105" s="188"/>
      <c r="AZ105" s="189"/>
      <c r="BA105" s="200"/>
      <c r="BB105" s="201"/>
      <c r="BC105" s="269">
        <f>'23.02'!BC105+BA105</f>
        <v>0</v>
      </c>
      <c r="BD105" s="270"/>
      <c r="BE105" s="200">
        <f>'23.02'!BE105+BA105</f>
        <v>0</v>
      </c>
      <c r="BF105" s="201"/>
      <c r="BG105" s="200">
        <f>AT105-BE105</f>
        <v>1</v>
      </c>
      <c r="BH105" s="206"/>
      <c r="BI105" s="201"/>
      <c r="BJ105" s="254">
        <f>((LEFT(AP105,FIND(" ",AP105)-1)*BC105)/$S$279)</f>
        <v>0</v>
      </c>
      <c r="BK105" s="255"/>
      <c r="BL105" s="256"/>
      <c r="BM105" s="1"/>
      <c r="BN105" s="2"/>
    </row>
    <row r="106" spans="2:66" ht="15" customHeight="1">
      <c r="B106" s="212"/>
      <c r="C106" s="213"/>
      <c r="D106" s="213"/>
      <c r="E106" s="213"/>
      <c r="F106" s="213"/>
      <c r="G106" s="213"/>
      <c r="H106" s="213"/>
      <c r="I106" s="213"/>
      <c r="J106" s="213"/>
      <c r="K106" s="213"/>
      <c r="L106" s="214"/>
      <c r="M106" s="196"/>
      <c r="N106" s="220"/>
      <c r="O106" s="220"/>
      <c r="P106" s="197"/>
      <c r="Q106" s="196"/>
      <c r="R106" s="220"/>
      <c r="S106" s="220"/>
      <c r="T106" s="197"/>
      <c r="U106" s="196"/>
      <c r="V106" s="220"/>
      <c r="W106" s="220"/>
      <c r="X106" s="197"/>
      <c r="Y106" s="196"/>
      <c r="Z106" s="220"/>
      <c r="AA106" s="220"/>
      <c r="AB106" s="197"/>
      <c r="AC106" s="299"/>
      <c r="AD106" s="300"/>
      <c r="AE106" s="300"/>
      <c r="AF106" s="301"/>
      <c r="AG106" s="326"/>
      <c r="AH106" s="327"/>
      <c r="AI106" s="327"/>
      <c r="AJ106" s="327"/>
      <c r="AK106" s="327"/>
      <c r="AL106" s="327"/>
      <c r="AM106" s="327"/>
      <c r="AN106" s="327"/>
      <c r="AO106" s="328"/>
      <c r="AP106" s="271"/>
      <c r="AQ106" s="276"/>
      <c r="AR106" s="276"/>
      <c r="AS106" s="272"/>
      <c r="AT106" s="202"/>
      <c r="AU106" s="207"/>
      <c r="AV106" s="203"/>
      <c r="AW106" s="190"/>
      <c r="AX106" s="191"/>
      <c r="AY106" s="190"/>
      <c r="AZ106" s="191"/>
      <c r="BA106" s="202"/>
      <c r="BB106" s="203"/>
      <c r="BC106" s="271"/>
      <c r="BD106" s="272"/>
      <c r="BE106" s="202"/>
      <c r="BF106" s="203"/>
      <c r="BG106" s="202"/>
      <c r="BH106" s="207"/>
      <c r="BI106" s="203"/>
      <c r="BJ106" s="257"/>
      <c r="BK106" s="258"/>
      <c r="BL106" s="259"/>
      <c r="BM106" s="1"/>
      <c r="BN106" s="2"/>
    </row>
    <row r="107" spans="2:66" ht="15" customHeight="1" thickBot="1">
      <c r="B107" s="215"/>
      <c r="C107" s="216"/>
      <c r="D107" s="216"/>
      <c r="E107" s="216"/>
      <c r="F107" s="216"/>
      <c r="G107" s="216"/>
      <c r="H107" s="216"/>
      <c r="I107" s="216"/>
      <c r="J107" s="216"/>
      <c r="K107" s="216"/>
      <c r="L107" s="217"/>
      <c r="M107" s="198"/>
      <c r="N107" s="221"/>
      <c r="O107" s="221"/>
      <c r="P107" s="199"/>
      <c r="Q107" s="198"/>
      <c r="R107" s="221"/>
      <c r="S107" s="221"/>
      <c r="T107" s="199"/>
      <c r="U107" s="198"/>
      <c r="V107" s="221"/>
      <c r="W107" s="221"/>
      <c r="X107" s="199"/>
      <c r="Y107" s="198"/>
      <c r="Z107" s="221"/>
      <c r="AA107" s="221"/>
      <c r="AB107" s="199"/>
      <c r="AC107" s="302"/>
      <c r="AD107" s="303"/>
      <c r="AE107" s="303"/>
      <c r="AF107" s="304"/>
      <c r="AG107" s="329"/>
      <c r="AH107" s="330"/>
      <c r="AI107" s="330"/>
      <c r="AJ107" s="330"/>
      <c r="AK107" s="330"/>
      <c r="AL107" s="330"/>
      <c r="AM107" s="330"/>
      <c r="AN107" s="330"/>
      <c r="AO107" s="331"/>
      <c r="AP107" s="273"/>
      <c r="AQ107" s="277"/>
      <c r="AR107" s="277"/>
      <c r="AS107" s="274"/>
      <c r="AT107" s="204"/>
      <c r="AU107" s="208"/>
      <c r="AV107" s="205"/>
      <c r="AW107" s="192"/>
      <c r="AX107" s="193"/>
      <c r="AY107" s="192"/>
      <c r="AZ107" s="193"/>
      <c r="BA107" s="204"/>
      <c r="BB107" s="205"/>
      <c r="BC107" s="273"/>
      <c r="BD107" s="274"/>
      <c r="BE107" s="204"/>
      <c r="BF107" s="205"/>
      <c r="BG107" s="204"/>
      <c r="BH107" s="208"/>
      <c r="BI107" s="205"/>
      <c r="BJ107" s="260"/>
      <c r="BK107" s="261"/>
      <c r="BL107" s="262"/>
      <c r="BM107" s="1"/>
      <c r="BN107" s="2"/>
    </row>
    <row r="108" spans="2:66" ht="15" customHeight="1" thickTop="1">
      <c r="B108" s="209" t="s">
        <v>240</v>
      </c>
      <c r="C108" s="210"/>
      <c r="D108" s="210"/>
      <c r="E108" s="210"/>
      <c r="F108" s="210"/>
      <c r="G108" s="210"/>
      <c r="H108" s="210"/>
      <c r="I108" s="210"/>
      <c r="J108" s="210"/>
      <c r="K108" s="210"/>
      <c r="L108" s="211"/>
      <c r="M108" s="194">
        <v>5.7</v>
      </c>
      <c r="N108" s="219"/>
      <c r="O108" s="219"/>
      <c r="P108" s="195"/>
      <c r="Q108" s="194">
        <v>5.8</v>
      </c>
      <c r="R108" s="219"/>
      <c r="S108" s="219"/>
      <c r="T108" s="195"/>
      <c r="U108" s="194">
        <v>5.4</v>
      </c>
      <c r="V108" s="219"/>
      <c r="W108" s="219"/>
      <c r="X108" s="195"/>
      <c r="Y108" s="194">
        <v>5.7</v>
      </c>
      <c r="Z108" s="219"/>
      <c r="AA108" s="219"/>
      <c r="AB108" s="195"/>
      <c r="AC108" s="305" t="s">
        <v>481</v>
      </c>
      <c r="AD108" s="306"/>
      <c r="AE108" s="306"/>
      <c r="AF108" s="307"/>
      <c r="AG108" s="323" t="s">
        <v>239</v>
      </c>
      <c r="AH108" s="324"/>
      <c r="AI108" s="324"/>
      <c r="AJ108" s="324"/>
      <c r="AK108" s="324"/>
      <c r="AL108" s="324"/>
      <c r="AM108" s="324"/>
      <c r="AN108" s="324"/>
      <c r="AO108" s="325"/>
      <c r="AP108" s="269" t="s">
        <v>143</v>
      </c>
      <c r="AQ108" s="275"/>
      <c r="AR108" s="275"/>
      <c r="AS108" s="270"/>
      <c r="AT108" s="200">
        <f>'23.02'!AT108+AY108</f>
        <v>3</v>
      </c>
      <c r="AU108" s="206"/>
      <c r="AV108" s="201"/>
      <c r="AW108" s="188">
        <f>'23.02'!BG108</f>
        <v>0</v>
      </c>
      <c r="AX108" s="189"/>
      <c r="AY108" s="188"/>
      <c r="AZ108" s="189"/>
      <c r="BA108" s="200"/>
      <c r="BB108" s="201"/>
      <c r="BC108" s="269">
        <f>'23.02'!BC108+BA108</f>
        <v>0</v>
      </c>
      <c r="BD108" s="270"/>
      <c r="BE108" s="200">
        <f>'23.02'!BE108+BA108</f>
        <v>3</v>
      </c>
      <c r="BF108" s="201"/>
      <c r="BG108" s="200">
        <f>AT108-BE108</f>
        <v>0</v>
      </c>
      <c r="BH108" s="206"/>
      <c r="BI108" s="201"/>
      <c r="BJ108" s="254">
        <f>((LEFT(AP108,FIND(" ",AP108)-1)*BC108)/$S$279)</f>
        <v>0</v>
      </c>
      <c r="BK108" s="255"/>
      <c r="BL108" s="256"/>
      <c r="BM108" s="1"/>
      <c r="BN108" s="2"/>
    </row>
    <row r="109" spans="2:66" ht="15" customHeight="1">
      <c r="B109" s="212"/>
      <c r="C109" s="213"/>
      <c r="D109" s="213"/>
      <c r="E109" s="213"/>
      <c r="F109" s="213"/>
      <c r="G109" s="213"/>
      <c r="H109" s="213"/>
      <c r="I109" s="213"/>
      <c r="J109" s="213"/>
      <c r="K109" s="213"/>
      <c r="L109" s="214"/>
      <c r="M109" s="196"/>
      <c r="N109" s="220"/>
      <c r="O109" s="220"/>
      <c r="P109" s="197"/>
      <c r="Q109" s="196"/>
      <c r="R109" s="220"/>
      <c r="S109" s="220"/>
      <c r="T109" s="197"/>
      <c r="U109" s="196"/>
      <c r="V109" s="220"/>
      <c r="W109" s="220"/>
      <c r="X109" s="197"/>
      <c r="Y109" s="196"/>
      <c r="Z109" s="220"/>
      <c r="AA109" s="220"/>
      <c r="AB109" s="197"/>
      <c r="AC109" s="308"/>
      <c r="AD109" s="309"/>
      <c r="AE109" s="309"/>
      <c r="AF109" s="310"/>
      <c r="AG109" s="326"/>
      <c r="AH109" s="327"/>
      <c r="AI109" s="327"/>
      <c r="AJ109" s="327"/>
      <c r="AK109" s="327"/>
      <c r="AL109" s="327"/>
      <c r="AM109" s="327"/>
      <c r="AN109" s="327"/>
      <c r="AO109" s="328"/>
      <c r="AP109" s="271"/>
      <c r="AQ109" s="276"/>
      <c r="AR109" s="276"/>
      <c r="AS109" s="272"/>
      <c r="AT109" s="202"/>
      <c r="AU109" s="207"/>
      <c r="AV109" s="203"/>
      <c r="AW109" s="190"/>
      <c r="AX109" s="191"/>
      <c r="AY109" s="190"/>
      <c r="AZ109" s="191"/>
      <c r="BA109" s="202"/>
      <c r="BB109" s="203"/>
      <c r="BC109" s="271"/>
      <c r="BD109" s="272"/>
      <c r="BE109" s="202"/>
      <c r="BF109" s="203"/>
      <c r="BG109" s="202"/>
      <c r="BH109" s="207"/>
      <c r="BI109" s="203"/>
      <c r="BJ109" s="257"/>
      <c r="BK109" s="258"/>
      <c r="BL109" s="259"/>
      <c r="BM109" s="1"/>
      <c r="BN109" s="2"/>
    </row>
    <row r="110" spans="2:66" ht="15" customHeight="1" thickBot="1">
      <c r="B110" s="215"/>
      <c r="C110" s="216"/>
      <c r="D110" s="216"/>
      <c r="E110" s="216"/>
      <c r="F110" s="216"/>
      <c r="G110" s="216"/>
      <c r="H110" s="216"/>
      <c r="I110" s="216"/>
      <c r="J110" s="216"/>
      <c r="K110" s="216"/>
      <c r="L110" s="217"/>
      <c r="M110" s="198"/>
      <c r="N110" s="221"/>
      <c r="O110" s="221"/>
      <c r="P110" s="199"/>
      <c r="Q110" s="198"/>
      <c r="R110" s="221"/>
      <c r="S110" s="221"/>
      <c r="T110" s="199"/>
      <c r="U110" s="198"/>
      <c r="V110" s="221"/>
      <c r="W110" s="221"/>
      <c r="X110" s="199"/>
      <c r="Y110" s="198"/>
      <c r="Z110" s="221"/>
      <c r="AA110" s="221"/>
      <c r="AB110" s="199"/>
      <c r="AC110" s="311"/>
      <c r="AD110" s="312"/>
      <c r="AE110" s="312"/>
      <c r="AF110" s="313"/>
      <c r="AG110" s="329"/>
      <c r="AH110" s="330"/>
      <c r="AI110" s="330"/>
      <c r="AJ110" s="330"/>
      <c r="AK110" s="330"/>
      <c r="AL110" s="330"/>
      <c r="AM110" s="330"/>
      <c r="AN110" s="330"/>
      <c r="AO110" s="331"/>
      <c r="AP110" s="273"/>
      <c r="AQ110" s="277"/>
      <c r="AR110" s="277"/>
      <c r="AS110" s="274"/>
      <c r="AT110" s="204"/>
      <c r="AU110" s="208"/>
      <c r="AV110" s="205"/>
      <c r="AW110" s="192"/>
      <c r="AX110" s="193"/>
      <c r="AY110" s="192"/>
      <c r="AZ110" s="193"/>
      <c r="BA110" s="204"/>
      <c r="BB110" s="205"/>
      <c r="BC110" s="273"/>
      <c r="BD110" s="274"/>
      <c r="BE110" s="204"/>
      <c r="BF110" s="205"/>
      <c r="BG110" s="204"/>
      <c r="BH110" s="208"/>
      <c r="BI110" s="205"/>
      <c r="BJ110" s="260"/>
      <c r="BK110" s="261"/>
      <c r="BL110" s="262"/>
      <c r="BM110" s="1"/>
      <c r="BN110" s="2"/>
    </row>
    <row r="111" spans="2:66" ht="15" customHeight="1" thickTop="1">
      <c r="B111" s="209" t="s">
        <v>238</v>
      </c>
      <c r="C111" s="210"/>
      <c r="D111" s="210"/>
      <c r="E111" s="210"/>
      <c r="F111" s="210"/>
      <c r="G111" s="210"/>
      <c r="H111" s="210"/>
      <c r="I111" s="210"/>
      <c r="J111" s="210"/>
      <c r="K111" s="210"/>
      <c r="L111" s="211"/>
      <c r="M111" s="194">
        <v>0.3</v>
      </c>
      <c r="N111" s="219"/>
      <c r="O111" s="219"/>
      <c r="P111" s="195"/>
      <c r="Q111" s="194">
        <v>0.3</v>
      </c>
      <c r="R111" s="219"/>
      <c r="S111" s="219"/>
      <c r="T111" s="195"/>
      <c r="U111" s="194">
        <v>0.3</v>
      </c>
      <c r="V111" s="219"/>
      <c r="W111" s="219"/>
      <c r="X111" s="195"/>
      <c r="Y111" s="194">
        <v>0.5</v>
      </c>
      <c r="Z111" s="219"/>
      <c r="AA111" s="219"/>
      <c r="AB111" s="195"/>
      <c r="AC111" s="305" t="s">
        <v>482</v>
      </c>
      <c r="AD111" s="306"/>
      <c r="AE111" s="306"/>
      <c r="AF111" s="307"/>
      <c r="AG111" s="323" t="s">
        <v>208</v>
      </c>
      <c r="AH111" s="324"/>
      <c r="AI111" s="324"/>
      <c r="AJ111" s="324"/>
      <c r="AK111" s="324"/>
      <c r="AL111" s="324"/>
      <c r="AM111" s="324"/>
      <c r="AN111" s="324"/>
      <c r="AO111" s="325"/>
      <c r="AP111" s="269" t="s">
        <v>237</v>
      </c>
      <c r="AQ111" s="275"/>
      <c r="AR111" s="275"/>
      <c r="AS111" s="270"/>
      <c r="AT111" s="200">
        <f>'23.02'!AT111+AY111</f>
        <v>4</v>
      </c>
      <c r="AU111" s="206"/>
      <c r="AV111" s="201"/>
      <c r="AW111" s="188">
        <f>'23.02'!BG111</f>
        <v>4</v>
      </c>
      <c r="AX111" s="189"/>
      <c r="AY111" s="188"/>
      <c r="AZ111" s="189"/>
      <c r="BA111" s="200"/>
      <c r="BB111" s="201"/>
      <c r="BC111" s="269">
        <f>'23.02'!BC111+BA111</f>
        <v>0</v>
      </c>
      <c r="BD111" s="270"/>
      <c r="BE111" s="200">
        <f>'23.02'!BE111+BA111</f>
        <v>0</v>
      </c>
      <c r="BF111" s="201"/>
      <c r="BG111" s="200">
        <f>AT111-BE111</f>
        <v>4</v>
      </c>
      <c r="BH111" s="206"/>
      <c r="BI111" s="201"/>
      <c r="BJ111" s="254">
        <f>((LEFT(AP111,FIND(" ",AP111)-1)*BC111)/$S$279)</f>
        <v>0</v>
      </c>
      <c r="BK111" s="255"/>
      <c r="BL111" s="256"/>
      <c r="BM111" s="1"/>
      <c r="BN111" s="2"/>
    </row>
    <row r="112" spans="2:66" ht="15" customHeight="1">
      <c r="B112" s="212"/>
      <c r="C112" s="213"/>
      <c r="D112" s="213"/>
      <c r="E112" s="213"/>
      <c r="F112" s="213"/>
      <c r="G112" s="213"/>
      <c r="H112" s="213"/>
      <c r="I112" s="213"/>
      <c r="J112" s="213"/>
      <c r="K112" s="213"/>
      <c r="L112" s="214"/>
      <c r="M112" s="196"/>
      <c r="N112" s="220"/>
      <c r="O112" s="220"/>
      <c r="P112" s="197"/>
      <c r="Q112" s="196"/>
      <c r="R112" s="220"/>
      <c r="S112" s="220"/>
      <c r="T112" s="197"/>
      <c r="U112" s="196"/>
      <c r="V112" s="220"/>
      <c r="W112" s="220"/>
      <c r="X112" s="197"/>
      <c r="Y112" s="196"/>
      <c r="Z112" s="220"/>
      <c r="AA112" s="220"/>
      <c r="AB112" s="197"/>
      <c r="AC112" s="308"/>
      <c r="AD112" s="309"/>
      <c r="AE112" s="309"/>
      <c r="AF112" s="310"/>
      <c r="AG112" s="326"/>
      <c r="AH112" s="327"/>
      <c r="AI112" s="327"/>
      <c r="AJ112" s="327"/>
      <c r="AK112" s="327"/>
      <c r="AL112" s="327"/>
      <c r="AM112" s="327"/>
      <c r="AN112" s="327"/>
      <c r="AO112" s="328"/>
      <c r="AP112" s="271"/>
      <c r="AQ112" s="276"/>
      <c r="AR112" s="276"/>
      <c r="AS112" s="272"/>
      <c r="AT112" s="202"/>
      <c r="AU112" s="207"/>
      <c r="AV112" s="203"/>
      <c r="AW112" s="190"/>
      <c r="AX112" s="191"/>
      <c r="AY112" s="190"/>
      <c r="AZ112" s="191"/>
      <c r="BA112" s="202"/>
      <c r="BB112" s="203"/>
      <c r="BC112" s="271"/>
      <c r="BD112" s="272"/>
      <c r="BE112" s="202"/>
      <c r="BF112" s="203"/>
      <c r="BG112" s="202"/>
      <c r="BH112" s="207"/>
      <c r="BI112" s="203"/>
      <c r="BJ112" s="257"/>
      <c r="BK112" s="258"/>
      <c r="BL112" s="259"/>
      <c r="BM112" s="1"/>
      <c r="BN112" s="2"/>
    </row>
    <row r="113" spans="2:66" ht="15" customHeight="1" thickBot="1">
      <c r="B113" s="215"/>
      <c r="C113" s="216"/>
      <c r="D113" s="216"/>
      <c r="E113" s="216"/>
      <c r="F113" s="216"/>
      <c r="G113" s="216"/>
      <c r="H113" s="216"/>
      <c r="I113" s="216"/>
      <c r="J113" s="216"/>
      <c r="K113" s="216"/>
      <c r="L113" s="217"/>
      <c r="M113" s="198"/>
      <c r="N113" s="221"/>
      <c r="O113" s="221"/>
      <c r="P113" s="199"/>
      <c r="Q113" s="198"/>
      <c r="R113" s="221"/>
      <c r="S113" s="221"/>
      <c r="T113" s="199"/>
      <c r="U113" s="198"/>
      <c r="V113" s="221"/>
      <c r="W113" s="221"/>
      <c r="X113" s="199"/>
      <c r="Y113" s="198"/>
      <c r="Z113" s="221"/>
      <c r="AA113" s="221"/>
      <c r="AB113" s="199"/>
      <c r="AC113" s="311"/>
      <c r="AD113" s="312"/>
      <c r="AE113" s="312"/>
      <c r="AF113" s="313"/>
      <c r="AG113" s="329"/>
      <c r="AH113" s="330"/>
      <c r="AI113" s="330"/>
      <c r="AJ113" s="330"/>
      <c r="AK113" s="330"/>
      <c r="AL113" s="330"/>
      <c r="AM113" s="330"/>
      <c r="AN113" s="330"/>
      <c r="AO113" s="331"/>
      <c r="AP113" s="273"/>
      <c r="AQ113" s="277"/>
      <c r="AR113" s="277"/>
      <c r="AS113" s="274"/>
      <c r="AT113" s="204"/>
      <c r="AU113" s="208"/>
      <c r="AV113" s="205"/>
      <c r="AW113" s="192"/>
      <c r="AX113" s="193"/>
      <c r="AY113" s="192"/>
      <c r="AZ113" s="193"/>
      <c r="BA113" s="204"/>
      <c r="BB113" s="205"/>
      <c r="BC113" s="273"/>
      <c r="BD113" s="274"/>
      <c r="BE113" s="204"/>
      <c r="BF113" s="205"/>
      <c r="BG113" s="204"/>
      <c r="BH113" s="208"/>
      <c r="BI113" s="205"/>
      <c r="BJ113" s="260"/>
      <c r="BK113" s="261"/>
      <c r="BL113" s="262"/>
      <c r="BM113" s="1"/>
      <c r="BN113" s="2"/>
    </row>
    <row r="114" spans="2:66" ht="15" customHeight="1" thickTop="1" thickBot="1">
      <c r="B114" s="209" t="s">
        <v>236</v>
      </c>
      <c r="C114" s="210"/>
      <c r="D114" s="210"/>
      <c r="E114" s="210"/>
      <c r="F114" s="210"/>
      <c r="G114" s="210"/>
      <c r="H114" s="210"/>
      <c r="I114" s="210"/>
      <c r="J114" s="210"/>
      <c r="K114" s="210"/>
      <c r="L114" s="211"/>
      <c r="M114" s="194">
        <v>6</v>
      </c>
      <c r="N114" s="219"/>
      <c r="O114" s="219"/>
      <c r="P114" s="195"/>
      <c r="Q114" s="194">
        <v>7</v>
      </c>
      <c r="R114" s="219"/>
      <c r="S114" s="219"/>
      <c r="T114" s="195"/>
      <c r="U114" s="194">
        <v>8</v>
      </c>
      <c r="V114" s="219"/>
      <c r="W114" s="219"/>
      <c r="X114" s="195"/>
      <c r="Y114" s="194">
        <v>10</v>
      </c>
      <c r="Z114" s="219"/>
      <c r="AA114" s="219"/>
      <c r="AB114" s="195"/>
      <c r="AC114" s="305" t="s">
        <v>483</v>
      </c>
      <c r="AD114" s="306"/>
      <c r="AE114" s="306"/>
      <c r="AF114" s="307"/>
      <c r="AG114" s="323" t="s">
        <v>235</v>
      </c>
      <c r="AH114" s="324"/>
      <c r="AI114" s="324"/>
      <c r="AJ114" s="324"/>
      <c r="AK114" s="324"/>
      <c r="AL114" s="324"/>
      <c r="AM114" s="324"/>
      <c r="AN114" s="324"/>
      <c r="AO114" s="325"/>
      <c r="AP114" s="186" t="s">
        <v>165</v>
      </c>
      <c r="AQ114" s="186"/>
      <c r="AR114" s="186"/>
      <c r="AS114" s="186"/>
      <c r="AT114" s="200">
        <f>'23.02'!AT114+AY114</f>
        <v>40</v>
      </c>
      <c r="AU114" s="206"/>
      <c r="AV114" s="201"/>
      <c r="AW114" s="188">
        <f>'23.02'!BG114</f>
        <v>40</v>
      </c>
      <c r="AX114" s="189"/>
      <c r="AY114" s="188"/>
      <c r="AZ114" s="189"/>
      <c r="BA114" s="200"/>
      <c r="BB114" s="201"/>
      <c r="BC114" s="269">
        <f>'23.02'!BC114+BA114</f>
        <v>0</v>
      </c>
      <c r="BD114" s="270"/>
      <c r="BE114" s="200">
        <f>'23.02'!BE114+BA114</f>
        <v>0</v>
      </c>
      <c r="BF114" s="201"/>
      <c r="BG114" s="200">
        <f>AT114-BE114</f>
        <v>40</v>
      </c>
      <c r="BH114" s="206"/>
      <c r="BI114" s="201"/>
      <c r="BJ114" s="254">
        <f>((LEFT(AP114,FIND(" ",AP114)-1)*BC114)/$S$279)</f>
        <v>0</v>
      </c>
      <c r="BK114" s="255"/>
      <c r="BL114" s="256"/>
      <c r="BM114" s="1"/>
      <c r="BN114" s="2"/>
    </row>
    <row r="115" spans="2:66" ht="15" customHeight="1" thickTop="1" thickBot="1">
      <c r="B115" s="212"/>
      <c r="C115" s="213"/>
      <c r="D115" s="213"/>
      <c r="E115" s="213"/>
      <c r="F115" s="213"/>
      <c r="G115" s="213"/>
      <c r="H115" s="213"/>
      <c r="I115" s="213"/>
      <c r="J115" s="213"/>
      <c r="K115" s="213"/>
      <c r="L115" s="214"/>
      <c r="M115" s="196"/>
      <c r="N115" s="220"/>
      <c r="O115" s="220"/>
      <c r="P115" s="197"/>
      <c r="Q115" s="196"/>
      <c r="R115" s="220"/>
      <c r="S115" s="220"/>
      <c r="T115" s="197"/>
      <c r="U115" s="196"/>
      <c r="V115" s="220"/>
      <c r="W115" s="220"/>
      <c r="X115" s="197"/>
      <c r="Y115" s="196"/>
      <c r="Z115" s="220"/>
      <c r="AA115" s="220"/>
      <c r="AB115" s="197"/>
      <c r="AC115" s="308"/>
      <c r="AD115" s="309"/>
      <c r="AE115" s="309"/>
      <c r="AF115" s="310"/>
      <c r="AG115" s="326"/>
      <c r="AH115" s="327"/>
      <c r="AI115" s="327"/>
      <c r="AJ115" s="327"/>
      <c r="AK115" s="327"/>
      <c r="AL115" s="327"/>
      <c r="AM115" s="327"/>
      <c r="AN115" s="327"/>
      <c r="AO115" s="328"/>
      <c r="AP115" s="186"/>
      <c r="AQ115" s="186"/>
      <c r="AR115" s="186"/>
      <c r="AS115" s="186"/>
      <c r="AT115" s="202"/>
      <c r="AU115" s="207"/>
      <c r="AV115" s="203"/>
      <c r="AW115" s="190"/>
      <c r="AX115" s="191"/>
      <c r="AY115" s="190"/>
      <c r="AZ115" s="191"/>
      <c r="BA115" s="202"/>
      <c r="BB115" s="203"/>
      <c r="BC115" s="271"/>
      <c r="BD115" s="272"/>
      <c r="BE115" s="202"/>
      <c r="BF115" s="203"/>
      <c r="BG115" s="202"/>
      <c r="BH115" s="207"/>
      <c r="BI115" s="203"/>
      <c r="BJ115" s="257"/>
      <c r="BK115" s="258"/>
      <c r="BL115" s="259"/>
      <c r="BM115" s="1"/>
      <c r="BN115" s="2"/>
    </row>
    <row r="116" spans="2:66" ht="15" customHeight="1" thickTop="1" thickBot="1">
      <c r="B116" s="215"/>
      <c r="C116" s="216"/>
      <c r="D116" s="216"/>
      <c r="E116" s="216"/>
      <c r="F116" s="216"/>
      <c r="G116" s="216"/>
      <c r="H116" s="216"/>
      <c r="I116" s="216"/>
      <c r="J116" s="216"/>
      <c r="K116" s="216"/>
      <c r="L116" s="217"/>
      <c r="M116" s="198"/>
      <c r="N116" s="221"/>
      <c r="O116" s="221"/>
      <c r="P116" s="199"/>
      <c r="Q116" s="198"/>
      <c r="R116" s="221"/>
      <c r="S116" s="221"/>
      <c r="T116" s="199"/>
      <c r="U116" s="198"/>
      <c r="V116" s="221"/>
      <c r="W116" s="221"/>
      <c r="X116" s="199"/>
      <c r="Y116" s="198"/>
      <c r="Z116" s="221"/>
      <c r="AA116" s="221"/>
      <c r="AB116" s="199"/>
      <c r="AC116" s="311"/>
      <c r="AD116" s="312"/>
      <c r="AE116" s="312"/>
      <c r="AF116" s="313"/>
      <c r="AG116" s="329"/>
      <c r="AH116" s="330"/>
      <c r="AI116" s="330"/>
      <c r="AJ116" s="330"/>
      <c r="AK116" s="330"/>
      <c r="AL116" s="330"/>
      <c r="AM116" s="330"/>
      <c r="AN116" s="330"/>
      <c r="AO116" s="331"/>
      <c r="AP116" s="186"/>
      <c r="AQ116" s="186"/>
      <c r="AR116" s="186"/>
      <c r="AS116" s="186"/>
      <c r="AT116" s="204"/>
      <c r="AU116" s="208"/>
      <c r="AV116" s="205"/>
      <c r="AW116" s="192"/>
      <c r="AX116" s="193"/>
      <c r="AY116" s="192"/>
      <c r="AZ116" s="193"/>
      <c r="BA116" s="204"/>
      <c r="BB116" s="205"/>
      <c r="BC116" s="273"/>
      <c r="BD116" s="274"/>
      <c r="BE116" s="204"/>
      <c r="BF116" s="205"/>
      <c r="BG116" s="204"/>
      <c r="BH116" s="208"/>
      <c r="BI116" s="205"/>
      <c r="BJ116" s="260"/>
      <c r="BK116" s="261"/>
      <c r="BL116" s="262"/>
      <c r="BM116" s="1"/>
      <c r="BN116" s="2"/>
    </row>
    <row r="117" spans="2:66" ht="15" customHeight="1" thickTop="1">
      <c r="B117" s="209" t="s">
        <v>234</v>
      </c>
      <c r="C117" s="210"/>
      <c r="D117" s="210"/>
      <c r="E117" s="210"/>
      <c r="F117" s="210"/>
      <c r="G117" s="210"/>
      <c r="H117" s="210"/>
      <c r="I117" s="210"/>
      <c r="J117" s="210"/>
      <c r="K117" s="210"/>
      <c r="L117" s="211"/>
      <c r="M117" s="194">
        <v>3</v>
      </c>
      <c r="N117" s="219"/>
      <c r="O117" s="219"/>
      <c r="P117" s="195"/>
      <c r="Q117" s="194">
        <v>3</v>
      </c>
      <c r="R117" s="219"/>
      <c r="S117" s="219"/>
      <c r="T117" s="195"/>
      <c r="U117" s="194">
        <v>3</v>
      </c>
      <c r="V117" s="219"/>
      <c r="W117" s="219"/>
      <c r="X117" s="195"/>
      <c r="Y117" s="194">
        <v>3</v>
      </c>
      <c r="Z117" s="219"/>
      <c r="AA117" s="219"/>
      <c r="AB117" s="195"/>
      <c r="AC117" s="305" t="s">
        <v>484</v>
      </c>
      <c r="AD117" s="306"/>
      <c r="AE117" s="306"/>
      <c r="AF117" s="307"/>
      <c r="AG117" s="323" t="s">
        <v>233</v>
      </c>
      <c r="AH117" s="324"/>
      <c r="AI117" s="324"/>
      <c r="AJ117" s="324"/>
      <c r="AK117" s="324"/>
      <c r="AL117" s="324"/>
      <c r="AM117" s="324"/>
      <c r="AN117" s="324"/>
      <c r="AO117" s="325"/>
      <c r="AP117" s="269" t="s">
        <v>52</v>
      </c>
      <c r="AQ117" s="275"/>
      <c r="AR117" s="275"/>
      <c r="AS117" s="270"/>
      <c r="AT117" s="200">
        <f>'23.02'!AT117+AY117</f>
        <v>40</v>
      </c>
      <c r="AU117" s="206"/>
      <c r="AV117" s="201"/>
      <c r="AW117" s="188">
        <f>'23.02'!BG117</f>
        <v>40</v>
      </c>
      <c r="AX117" s="189"/>
      <c r="AY117" s="188"/>
      <c r="AZ117" s="189"/>
      <c r="BA117" s="200"/>
      <c r="BB117" s="201"/>
      <c r="BC117" s="269">
        <f>'23.02'!BC117+BA117</f>
        <v>0</v>
      </c>
      <c r="BD117" s="270"/>
      <c r="BE117" s="200">
        <f>'23.02'!BE117+BA117</f>
        <v>0</v>
      </c>
      <c r="BF117" s="201"/>
      <c r="BG117" s="200">
        <f>AT117-BE117</f>
        <v>40</v>
      </c>
      <c r="BH117" s="206"/>
      <c r="BI117" s="201"/>
      <c r="BJ117" s="254">
        <f>((LEFT(AP117,FIND(" ",AP117)-1)*BC117)/$S$279)</f>
        <v>0</v>
      </c>
      <c r="BK117" s="255"/>
      <c r="BL117" s="256"/>
      <c r="BM117" s="1"/>
      <c r="BN117" s="2"/>
    </row>
    <row r="118" spans="2:66" ht="15" customHeight="1">
      <c r="B118" s="212"/>
      <c r="C118" s="213"/>
      <c r="D118" s="213"/>
      <c r="E118" s="213"/>
      <c r="F118" s="213"/>
      <c r="G118" s="213"/>
      <c r="H118" s="213"/>
      <c r="I118" s="213"/>
      <c r="J118" s="213"/>
      <c r="K118" s="213"/>
      <c r="L118" s="214"/>
      <c r="M118" s="196"/>
      <c r="N118" s="220"/>
      <c r="O118" s="220"/>
      <c r="P118" s="197"/>
      <c r="Q118" s="196"/>
      <c r="R118" s="220"/>
      <c r="S118" s="220"/>
      <c r="T118" s="197"/>
      <c r="U118" s="196"/>
      <c r="V118" s="220"/>
      <c r="W118" s="220"/>
      <c r="X118" s="197"/>
      <c r="Y118" s="196"/>
      <c r="Z118" s="220"/>
      <c r="AA118" s="220"/>
      <c r="AB118" s="197"/>
      <c r="AC118" s="308"/>
      <c r="AD118" s="309"/>
      <c r="AE118" s="309"/>
      <c r="AF118" s="310"/>
      <c r="AG118" s="326"/>
      <c r="AH118" s="327"/>
      <c r="AI118" s="327"/>
      <c r="AJ118" s="327"/>
      <c r="AK118" s="327"/>
      <c r="AL118" s="327"/>
      <c r="AM118" s="327"/>
      <c r="AN118" s="327"/>
      <c r="AO118" s="328"/>
      <c r="AP118" s="271"/>
      <c r="AQ118" s="276"/>
      <c r="AR118" s="276"/>
      <c r="AS118" s="272"/>
      <c r="AT118" s="202"/>
      <c r="AU118" s="207"/>
      <c r="AV118" s="203"/>
      <c r="AW118" s="190"/>
      <c r="AX118" s="191"/>
      <c r="AY118" s="190"/>
      <c r="AZ118" s="191"/>
      <c r="BA118" s="202"/>
      <c r="BB118" s="203"/>
      <c r="BC118" s="271"/>
      <c r="BD118" s="272"/>
      <c r="BE118" s="202"/>
      <c r="BF118" s="203"/>
      <c r="BG118" s="202"/>
      <c r="BH118" s="207"/>
      <c r="BI118" s="203"/>
      <c r="BJ118" s="257"/>
      <c r="BK118" s="258"/>
      <c r="BL118" s="259"/>
      <c r="BM118" s="1"/>
      <c r="BN118" s="2"/>
    </row>
    <row r="119" spans="2:66" ht="15" customHeight="1" thickBot="1">
      <c r="B119" s="215"/>
      <c r="C119" s="216"/>
      <c r="D119" s="216"/>
      <c r="E119" s="216"/>
      <c r="F119" s="216"/>
      <c r="G119" s="216"/>
      <c r="H119" s="216"/>
      <c r="I119" s="216"/>
      <c r="J119" s="216"/>
      <c r="K119" s="216"/>
      <c r="L119" s="217"/>
      <c r="M119" s="198"/>
      <c r="N119" s="221"/>
      <c r="O119" s="221"/>
      <c r="P119" s="199"/>
      <c r="Q119" s="198"/>
      <c r="R119" s="221"/>
      <c r="S119" s="221"/>
      <c r="T119" s="199"/>
      <c r="U119" s="198"/>
      <c r="V119" s="221"/>
      <c r="W119" s="221"/>
      <c r="X119" s="199"/>
      <c r="Y119" s="198"/>
      <c r="Z119" s="221"/>
      <c r="AA119" s="221"/>
      <c r="AB119" s="199"/>
      <c r="AC119" s="311"/>
      <c r="AD119" s="312"/>
      <c r="AE119" s="312"/>
      <c r="AF119" s="313"/>
      <c r="AG119" s="329"/>
      <c r="AH119" s="330"/>
      <c r="AI119" s="330"/>
      <c r="AJ119" s="330"/>
      <c r="AK119" s="330"/>
      <c r="AL119" s="330"/>
      <c r="AM119" s="330"/>
      <c r="AN119" s="330"/>
      <c r="AO119" s="331"/>
      <c r="AP119" s="273"/>
      <c r="AQ119" s="277"/>
      <c r="AR119" s="277"/>
      <c r="AS119" s="274"/>
      <c r="AT119" s="204"/>
      <c r="AU119" s="208"/>
      <c r="AV119" s="205"/>
      <c r="AW119" s="192"/>
      <c r="AX119" s="193"/>
      <c r="AY119" s="192"/>
      <c r="AZ119" s="193"/>
      <c r="BA119" s="204"/>
      <c r="BB119" s="205"/>
      <c r="BC119" s="273"/>
      <c r="BD119" s="274"/>
      <c r="BE119" s="204"/>
      <c r="BF119" s="205"/>
      <c r="BG119" s="204"/>
      <c r="BH119" s="208"/>
      <c r="BI119" s="205"/>
      <c r="BJ119" s="260"/>
      <c r="BK119" s="261"/>
      <c r="BL119" s="262"/>
      <c r="BM119" s="1"/>
      <c r="BN119" s="2"/>
    </row>
    <row r="120" spans="2:66" ht="15" customHeight="1" thickTop="1">
      <c r="B120" s="209" t="s">
        <v>232</v>
      </c>
      <c r="C120" s="210"/>
      <c r="D120" s="210"/>
      <c r="E120" s="210"/>
      <c r="F120" s="210"/>
      <c r="G120" s="210"/>
      <c r="H120" s="210"/>
      <c r="I120" s="210"/>
      <c r="J120" s="210"/>
      <c r="K120" s="210"/>
      <c r="L120" s="211"/>
      <c r="M120" s="194">
        <v>91</v>
      </c>
      <c r="N120" s="219"/>
      <c r="O120" s="219"/>
      <c r="P120" s="195"/>
      <c r="Q120" s="194">
        <v>90</v>
      </c>
      <c r="R120" s="219"/>
      <c r="S120" s="219"/>
      <c r="T120" s="195"/>
      <c r="U120" s="194">
        <v>89</v>
      </c>
      <c r="V120" s="219"/>
      <c r="W120" s="219"/>
      <c r="X120" s="195"/>
      <c r="Y120" s="194">
        <v>87</v>
      </c>
      <c r="Z120" s="219"/>
      <c r="AA120" s="219"/>
      <c r="AB120" s="195"/>
      <c r="AC120" s="188" t="s">
        <v>129</v>
      </c>
      <c r="AD120" s="241"/>
      <c r="AE120" s="241"/>
      <c r="AF120" s="189"/>
      <c r="AG120" s="222" t="s">
        <v>231</v>
      </c>
      <c r="AH120" s="223"/>
      <c r="AI120" s="223"/>
      <c r="AJ120" s="223"/>
      <c r="AK120" s="223"/>
      <c r="AL120" s="223"/>
      <c r="AM120" s="223"/>
      <c r="AN120" s="223"/>
      <c r="AO120" s="224"/>
      <c r="AP120" s="269" t="s">
        <v>142</v>
      </c>
      <c r="AQ120" s="275"/>
      <c r="AR120" s="275"/>
      <c r="AS120" s="270"/>
      <c r="AT120" s="200">
        <f>'23.02'!AT120+AY120</f>
        <v>35</v>
      </c>
      <c r="AU120" s="206"/>
      <c r="AV120" s="201"/>
      <c r="AW120" s="188">
        <f>'23.02'!BG120</f>
        <v>30</v>
      </c>
      <c r="AX120" s="189"/>
      <c r="AY120" s="188"/>
      <c r="AZ120" s="189"/>
      <c r="BA120" s="200"/>
      <c r="BB120" s="201"/>
      <c r="BC120" s="269">
        <f>'23.02'!BC120+BA120</f>
        <v>5</v>
      </c>
      <c r="BD120" s="270"/>
      <c r="BE120" s="200">
        <f>'23.02'!BE120+BA120</f>
        <v>5</v>
      </c>
      <c r="BF120" s="201"/>
      <c r="BG120" s="200">
        <f>AT120-BE120</f>
        <v>30</v>
      </c>
      <c r="BH120" s="206"/>
      <c r="BI120" s="201"/>
      <c r="BJ120" s="254">
        <f>((LEFT(AP120,FIND(" ",AP120)-1)*BC120)/$S$279)</f>
        <v>0.90800000000000003</v>
      </c>
      <c r="BK120" s="255"/>
      <c r="BL120" s="256"/>
      <c r="BM120" s="1"/>
      <c r="BN120" s="2"/>
    </row>
    <row r="121" spans="2:66" ht="15" customHeight="1">
      <c r="B121" s="212"/>
      <c r="C121" s="213"/>
      <c r="D121" s="213"/>
      <c r="E121" s="213"/>
      <c r="F121" s="213"/>
      <c r="G121" s="213"/>
      <c r="H121" s="213"/>
      <c r="I121" s="213"/>
      <c r="J121" s="213"/>
      <c r="K121" s="213"/>
      <c r="L121" s="214"/>
      <c r="M121" s="196"/>
      <c r="N121" s="220"/>
      <c r="O121" s="220"/>
      <c r="P121" s="197"/>
      <c r="Q121" s="196"/>
      <c r="R121" s="220"/>
      <c r="S121" s="220"/>
      <c r="T121" s="197"/>
      <c r="U121" s="196"/>
      <c r="V121" s="220"/>
      <c r="W121" s="220"/>
      <c r="X121" s="197"/>
      <c r="Y121" s="196"/>
      <c r="Z121" s="220"/>
      <c r="AA121" s="220"/>
      <c r="AB121" s="197"/>
      <c r="AC121" s="190"/>
      <c r="AD121" s="242"/>
      <c r="AE121" s="242"/>
      <c r="AF121" s="191"/>
      <c r="AG121" s="225"/>
      <c r="AH121" s="226"/>
      <c r="AI121" s="226"/>
      <c r="AJ121" s="226"/>
      <c r="AK121" s="226"/>
      <c r="AL121" s="226"/>
      <c r="AM121" s="226"/>
      <c r="AN121" s="226"/>
      <c r="AO121" s="227"/>
      <c r="AP121" s="271"/>
      <c r="AQ121" s="276"/>
      <c r="AR121" s="276"/>
      <c r="AS121" s="272"/>
      <c r="AT121" s="202"/>
      <c r="AU121" s="207"/>
      <c r="AV121" s="203"/>
      <c r="AW121" s="190"/>
      <c r="AX121" s="191"/>
      <c r="AY121" s="190"/>
      <c r="AZ121" s="191"/>
      <c r="BA121" s="202"/>
      <c r="BB121" s="203"/>
      <c r="BC121" s="271"/>
      <c r="BD121" s="272"/>
      <c r="BE121" s="202"/>
      <c r="BF121" s="203"/>
      <c r="BG121" s="202"/>
      <c r="BH121" s="207"/>
      <c r="BI121" s="203"/>
      <c r="BJ121" s="257"/>
      <c r="BK121" s="258"/>
      <c r="BL121" s="259"/>
      <c r="BM121" s="1"/>
      <c r="BN121" s="2"/>
    </row>
    <row r="122" spans="2:66" ht="15" customHeight="1" thickBot="1">
      <c r="B122" s="215"/>
      <c r="C122" s="216"/>
      <c r="D122" s="216"/>
      <c r="E122" s="216"/>
      <c r="F122" s="216"/>
      <c r="G122" s="216"/>
      <c r="H122" s="216"/>
      <c r="I122" s="216"/>
      <c r="J122" s="216"/>
      <c r="K122" s="216"/>
      <c r="L122" s="217"/>
      <c r="M122" s="198"/>
      <c r="N122" s="221"/>
      <c r="O122" s="221"/>
      <c r="P122" s="199"/>
      <c r="Q122" s="198"/>
      <c r="R122" s="221"/>
      <c r="S122" s="221"/>
      <c r="T122" s="199"/>
      <c r="U122" s="198"/>
      <c r="V122" s="221"/>
      <c r="W122" s="221"/>
      <c r="X122" s="199"/>
      <c r="Y122" s="198"/>
      <c r="Z122" s="221"/>
      <c r="AA122" s="221"/>
      <c r="AB122" s="199"/>
      <c r="AC122" s="192"/>
      <c r="AD122" s="243"/>
      <c r="AE122" s="243"/>
      <c r="AF122" s="193"/>
      <c r="AG122" s="228"/>
      <c r="AH122" s="229"/>
      <c r="AI122" s="229"/>
      <c r="AJ122" s="229"/>
      <c r="AK122" s="229"/>
      <c r="AL122" s="229"/>
      <c r="AM122" s="229"/>
      <c r="AN122" s="229"/>
      <c r="AO122" s="230"/>
      <c r="AP122" s="273"/>
      <c r="AQ122" s="277"/>
      <c r="AR122" s="277"/>
      <c r="AS122" s="274"/>
      <c r="AT122" s="204"/>
      <c r="AU122" s="208"/>
      <c r="AV122" s="205"/>
      <c r="AW122" s="192"/>
      <c r="AX122" s="193"/>
      <c r="AY122" s="192"/>
      <c r="AZ122" s="193"/>
      <c r="BA122" s="204"/>
      <c r="BB122" s="205"/>
      <c r="BC122" s="273"/>
      <c r="BD122" s="274"/>
      <c r="BE122" s="204"/>
      <c r="BF122" s="205"/>
      <c r="BG122" s="204"/>
      <c r="BH122" s="208"/>
      <c r="BI122" s="205"/>
      <c r="BJ122" s="260"/>
      <c r="BK122" s="261"/>
      <c r="BL122" s="262"/>
      <c r="BM122" s="1"/>
      <c r="BN122" s="2"/>
    </row>
    <row r="123" spans="2:66" ht="15" customHeight="1" thickTop="1">
      <c r="B123" s="314" t="s">
        <v>230</v>
      </c>
      <c r="C123" s="315"/>
      <c r="D123" s="315"/>
      <c r="E123" s="315"/>
      <c r="F123" s="315"/>
      <c r="G123" s="315"/>
      <c r="H123" s="315"/>
      <c r="I123" s="315"/>
      <c r="J123" s="315"/>
      <c r="K123" s="315"/>
      <c r="L123" s="316"/>
      <c r="M123" s="194">
        <v>5.7</v>
      </c>
      <c r="N123" s="219"/>
      <c r="O123" s="219"/>
      <c r="P123" s="195"/>
      <c r="Q123" s="194">
        <v>7.1</v>
      </c>
      <c r="R123" s="219"/>
      <c r="S123" s="219"/>
      <c r="T123" s="195"/>
      <c r="U123" s="194">
        <v>10</v>
      </c>
      <c r="V123" s="219"/>
      <c r="W123" s="219"/>
      <c r="X123" s="195"/>
      <c r="Y123" s="194">
        <v>14.3</v>
      </c>
      <c r="Z123" s="219"/>
      <c r="AA123" s="219"/>
      <c r="AB123" s="195"/>
      <c r="AC123" s="305" t="s">
        <v>485</v>
      </c>
      <c r="AD123" s="306"/>
      <c r="AE123" s="306"/>
      <c r="AF123" s="307"/>
      <c r="AG123" s="323" t="s">
        <v>130</v>
      </c>
      <c r="AH123" s="324"/>
      <c r="AI123" s="324"/>
      <c r="AJ123" s="324"/>
      <c r="AK123" s="324"/>
      <c r="AL123" s="324"/>
      <c r="AM123" s="324"/>
      <c r="AN123" s="324"/>
      <c r="AO123" s="325"/>
      <c r="AP123" s="269" t="s">
        <v>128</v>
      </c>
      <c r="AQ123" s="275"/>
      <c r="AR123" s="275"/>
      <c r="AS123" s="270"/>
      <c r="AT123" s="200">
        <f>'23.02'!AT123+AY123</f>
        <v>0</v>
      </c>
      <c r="AU123" s="206"/>
      <c r="AV123" s="201"/>
      <c r="AW123" s="188">
        <f>'23.02'!BG123</f>
        <v>0</v>
      </c>
      <c r="AX123" s="189"/>
      <c r="AY123" s="188"/>
      <c r="AZ123" s="189"/>
      <c r="BA123" s="200"/>
      <c r="BB123" s="201"/>
      <c r="BC123" s="269">
        <f>'23.02'!BC123+BA123</f>
        <v>0</v>
      </c>
      <c r="BD123" s="270"/>
      <c r="BE123" s="200">
        <f>'23.02'!BE123+BA123</f>
        <v>0</v>
      </c>
      <c r="BF123" s="201"/>
      <c r="BG123" s="200">
        <f>AT123-BE123</f>
        <v>0</v>
      </c>
      <c r="BH123" s="206"/>
      <c r="BI123" s="201"/>
      <c r="BJ123" s="254">
        <f>((LEFT(AP123,FIND(" ",AP123)-1)*BC123)/$S$279)</f>
        <v>0</v>
      </c>
      <c r="BK123" s="255"/>
      <c r="BL123" s="256"/>
      <c r="BM123" s="1"/>
      <c r="BN123" s="2"/>
    </row>
    <row r="124" spans="2:66" ht="15" customHeight="1">
      <c r="B124" s="317"/>
      <c r="C124" s="318"/>
      <c r="D124" s="318"/>
      <c r="E124" s="318"/>
      <c r="F124" s="318"/>
      <c r="G124" s="318"/>
      <c r="H124" s="318"/>
      <c r="I124" s="318"/>
      <c r="J124" s="318"/>
      <c r="K124" s="318"/>
      <c r="L124" s="319"/>
      <c r="M124" s="196"/>
      <c r="N124" s="220"/>
      <c r="O124" s="220"/>
      <c r="P124" s="197"/>
      <c r="Q124" s="196"/>
      <c r="R124" s="220"/>
      <c r="S124" s="220"/>
      <c r="T124" s="197"/>
      <c r="U124" s="196"/>
      <c r="V124" s="220"/>
      <c r="W124" s="220"/>
      <c r="X124" s="197"/>
      <c r="Y124" s="196"/>
      <c r="Z124" s="220"/>
      <c r="AA124" s="220"/>
      <c r="AB124" s="197"/>
      <c r="AC124" s="308"/>
      <c r="AD124" s="309"/>
      <c r="AE124" s="309"/>
      <c r="AF124" s="310"/>
      <c r="AG124" s="326"/>
      <c r="AH124" s="327"/>
      <c r="AI124" s="327"/>
      <c r="AJ124" s="327"/>
      <c r="AK124" s="327"/>
      <c r="AL124" s="327"/>
      <c r="AM124" s="327"/>
      <c r="AN124" s="327"/>
      <c r="AO124" s="328"/>
      <c r="AP124" s="271"/>
      <c r="AQ124" s="276"/>
      <c r="AR124" s="276"/>
      <c r="AS124" s="272"/>
      <c r="AT124" s="202"/>
      <c r="AU124" s="207"/>
      <c r="AV124" s="203"/>
      <c r="AW124" s="190"/>
      <c r="AX124" s="191"/>
      <c r="AY124" s="190"/>
      <c r="AZ124" s="191"/>
      <c r="BA124" s="202"/>
      <c r="BB124" s="203"/>
      <c r="BC124" s="271"/>
      <c r="BD124" s="272"/>
      <c r="BE124" s="202"/>
      <c r="BF124" s="203"/>
      <c r="BG124" s="202"/>
      <c r="BH124" s="207"/>
      <c r="BI124" s="203"/>
      <c r="BJ124" s="257"/>
      <c r="BK124" s="258"/>
      <c r="BL124" s="259"/>
      <c r="BM124" s="1"/>
      <c r="BN124" s="2"/>
    </row>
    <row r="125" spans="2:66" ht="15" customHeight="1" thickBot="1">
      <c r="B125" s="320"/>
      <c r="C125" s="321"/>
      <c r="D125" s="321"/>
      <c r="E125" s="321"/>
      <c r="F125" s="321"/>
      <c r="G125" s="321"/>
      <c r="H125" s="321"/>
      <c r="I125" s="321"/>
      <c r="J125" s="321"/>
      <c r="K125" s="321"/>
      <c r="L125" s="322"/>
      <c r="M125" s="198"/>
      <c r="N125" s="221"/>
      <c r="O125" s="221"/>
      <c r="P125" s="199"/>
      <c r="Q125" s="198"/>
      <c r="R125" s="221"/>
      <c r="S125" s="221"/>
      <c r="T125" s="199"/>
      <c r="U125" s="198"/>
      <c r="V125" s="221"/>
      <c r="W125" s="221"/>
      <c r="X125" s="199"/>
      <c r="Y125" s="198"/>
      <c r="Z125" s="221"/>
      <c r="AA125" s="221"/>
      <c r="AB125" s="199"/>
      <c r="AC125" s="311"/>
      <c r="AD125" s="312"/>
      <c r="AE125" s="312"/>
      <c r="AF125" s="313"/>
      <c r="AG125" s="329"/>
      <c r="AH125" s="330"/>
      <c r="AI125" s="330"/>
      <c r="AJ125" s="330"/>
      <c r="AK125" s="330"/>
      <c r="AL125" s="330"/>
      <c r="AM125" s="330"/>
      <c r="AN125" s="330"/>
      <c r="AO125" s="331"/>
      <c r="AP125" s="273"/>
      <c r="AQ125" s="277"/>
      <c r="AR125" s="277"/>
      <c r="AS125" s="274"/>
      <c r="AT125" s="204"/>
      <c r="AU125" s="208"/>
      <c r="AV125" s="205"/>
      <c r="AW125" s="192"/>
      <c r="AX125" s="193"/>
      <c r="AY125" s="192"/>
      <c r="AZ125" s="193"/>
      <c r="BA125" s="204"/>
      <c r="BB125" s="205"/>
      <c r="BC125" s="273"/>
      <c r="BD125" s="274"/>
      <c r="BE125" s="204"/>
      <c r="BF125" s="205"/>
      <c r="BG125" s="204"/>
      <c r="BH125" s="208"/>
      <c r="BI125" s="205"/>
      <c r="BJ125" s="260"/>
      <c r="BK125" s="261"/>
      <c r="BL125" s="262"/>
      <c r="BM125" s="1"/>
      <c r="BN125" s="2"/>
    </row>
    <row r="126" spans="2:66" ht="15" customHeight="1" thickTop="1">
      <c r="B126" s="314" t="s">
        <v>62</v>
      </c>
      <c r="C126" s="315"/>
      <c r="D126" s="315"/>
      <c r="E126" s="315"/>
      <c r="F126" s="315"/>
      <c r="G126" s="315"/>
      <c r="H126" s="315"/>
      <c r="I126" s="315"/>
      <c r="J126" s="315"/>
      <c r="K126" s="315"/>
      <c r="L126" s="316"/>
      <c r="M126" s="194">
        <v>9.5</v>
      </c>
      <c r="N126" s="219"/>
      <c r="O126" s="219"/>
      <c r="P126" s="195"/>
      <c r="Q126" s="194">
        <v>9.5</v>
      </c>
      <c r="R126" s="219"/>
      <c r="S126" s="219"/>
      <c r="T126" s="195"/>
      <c r="U126" s="194">
        <v>10</v>
      </c>
      <c r="V126" s="219"/>
      <c r="W126" s="219"/>
      <c r="X126" s="195"/>
      <c r="Y126" s="194">
        <v>9.5</v>
      </c>
      <c r="Z126" s="219"/>
      <c r="AA126" s="219"/>
      <c r="AB126" s="195"/>
      <c r="AC126" s="305" t="s">
        <v>312</v>
      </c>
      <c r="AD126" s="306"/>
      <c r="AE126" s="306"/>
      <c r="AF126" s="307"/>
      <c r="AG126" s="323" t="s">
        <v>229</v>
      </c>
      <c r="AH126" s="324"/>
      <c r="AI126" s="324"/>
      <c r="AJ126" s="324"/>
      <c r="AK126" s="324"/>
      <c r="AL126" s="324"/>
      <c r="AM126" s="324"/>
      <c r="AN126" s="324"/>
      <c r="AO126" s="325"/>
      <c r="AP126" s="269" t="s">
        <v>52</v>
      </c>
      <c r="AQ126" s="275"/>
      <c r="AR126" s="275"/>
      <c r="AS126" s="270"/>
      <c r="AT126" s="200">
        <f>'23.02'!AT126+AY126</f>
        <v>118</v>
      </c>
      <c r="AU126" s="206"/>
      <c r="AV126" s="201"/>
      <c r="AW126" s="188">
        <f>'23.02'!BG126</f>
        <v>97</v>
      </c>
      <c r="AX126" s="189"/>
      <c r="AY126" s="188"/>
      <c r="AZ126" s="189"/>
      <c r="BA126" s="200">
        <v>7</v>
      </c>
      <c r="BB126" s="201"/>
      <c r="BC126" s="269">
        <f>'23.02'!BC126+BA126</f>
        <v>28</v>
      </c>
      <c r="BD126" s="270"/>
      <c r="BE126" s="200">
        <f>'23.02'!BE126+BA126</f>
        <v>28</v>
      </c>
      <c r="BF126" s="201"/>
      <c r="BG126" s="200">
        <f>AT126-BE126</f>
        <v>90</v>
      </c>
      <c r="BH126" s="206"/>
      <c r="BI126" s="201"/>
      <c r="BJ126" s="254">
        <f>((LEFT(AP126,FIND(" ",AP126)-1)*BC126)/$S$279)</f>
        <v>5.6</v>
      </c>
      <c r="BK126" s="255"/>
      <c r="BL126" s="256"/>
      <c r="BM126" s="1"/>
      <c r="BN126" s="2"/>
    </row>
    <row r="127" spans="2:66" ht="15" customHeight="1">
      <c r="B127" s="317"/>
      <c r="C127" s="318"/>
      <c r="D127" s="318"/>
      <c r="E127" s="318"/>
      <c r="F127" s="318"/>
      <c r="G127" s="318"/>
      <c r="H127" s="318"/>
      <c r="I127" s="318"/>
      <c r="J127" s="318"/>
      <c r="K127" s="318"/>
      <c r="L127" s="319"/>
      <c r="M127" s="196"/>
      <c r="N127" s="220"/>
      <c r="O127" s="220"/>
      <c r="P127" s="197"/>
      <c r="Q127" s="196"/>
      <c r="R127" s="220"/>
      <c r="S127" s="220"/>
      <c r="T127" s="197"/>
      <c r="U127" s="196"/>
      <c r="V127" s="220"/>
      <c r="W127" s="220"/>
      <c r="X127" s="197"/>
      <c r="Y127" s="196"/>
      <c r="Z127" s="220"/>
      <c r="AA127" s="220"/>
      <c r="AB127" s="197"/>
      <c r="AC127" s="308"/>
      <c r="AD127" s="309"/>
      <c r="AE127" s="309"/>
      <c r="AF127" s="310"/>
      <c r="AG127" s="326"/>
      <c r="AH127" s="327"/>
      <c r="AI127" s="327"/>
      <c r="AJ127" s="327"/>
      <c r="AK127" s="327"/>
      <c r="AL127" s="327"/>
      <c r="AM127" s="327"/>
      <c r="AN127" s="327"/>
      <c r="AO127" s="328"/>
      <c r="AP127" s="271"/>
      <c r="AQ127" s="276"/>
      <c r="AR127" s="276"/>
      <c r="AS127" s="272"/>
      <c r="AT127" s="202"/>
      <c r="AU127" s="207"/>
      <c r="AV127" s="203"/>
      <c r="AW127" s="190"/>
      <c r="AX127" s="191"/>
      <c r="AY127" s="190"/>
      <c r="AZ127" s="191"/>
      <c r="BA127" s="202"/>
      <c r="BB127" s="203"/>
      <c r="BC127" s="271"/>
      <c r="BD127" s="272"/>
      <c r="BE127" s="202"/>
      <c r="BF127" s="203"/>
      <c r="BG127" s="202"/>
      <c r="BH127" s="207"/>
      <c r="BI127" s="203"/>
      <c r="BJ127" s="257"/>
      <c r="BK127" s="258"/>
      <c r="BL127" s="259"/>
      <c r="BM127" s="1"/>
      <c r="BN127" s="2"/>
    </row>
    <row r="128" spans="2:66" ht="15" customHeight="1" thickBot="1">
      <c r="B128" s="320"/>
      <c r="C128" s="321"/>
      <c r="D128" s="321"/>
      <c r="E128" s="321"/>
      <c r="F128" s="321"/>
      <c r="G128" s="321"/>
      <c r="H128" s="321"/>
      <c r="I128" s="321"/>
      <c r="J128" s="321"/>
      <c r="K128" s="321"/>
      <c r="L128" s="322"/>
      <c r="M128" s="198"/>
      <c r="N128" s="221"/>
      <c r="O128" s="221"/>
      <c r="P128" s="199"/>
      <c r="Q128" s="198"/>
      <c r="R128" s="221"/>
      <c r="S128" s="221"/>
      <c r="T128" s="199"/>
      <c r="U128" s="198"/>
      <c r="V128" s="221"/>
      <c r="W128" s="221"/>
      <c r="X128" s="199"/>
      <c r="Y128" s="198"/>
      <c r="Z128" s="221"/>
      <c r="AA128" s="221"/>
      <c r="AB128" s="199"/>
      <c r="AC128" s="311"/>
      <c r="AD128" s="312"/>
      <c r="AE128" s="312"/>
      <c r="AF128" s="313"/>
      <c r="AG128" s="329"/>
      <c r="AH128" s="330"/>
      <c r="AI128" s="330"/>
      <c r="AJ128" s="330"/>
      <c r="AK128" s="330"/>
      <c r="AL128" s="330"/>
      <c r="AM128" s="330"/>
      <c r="AN128" s="330"/>
      <c r="AO128" s="331"/>
      <c r="AP128" s="273"/>
      <c r="AQ128" s="277"/>
      <c r="AR128" s="277"/>
      <c r="AS128" s="274"/>
      <c r="AT128" s="204"/>
      <c r="AU128" s="208"/>
      <c r="AV128" s="205"/>
      <c r="AW128" s="192"/>
      <c r="AX128" s="193"/>
      <c r="AY128" s="192"/>
      <c r="AZ128" s="193"/>
      <c r="BA128" s="204"/>
      <c r="BB128" s="205"/>
      <c r="BC128" s="273"/>
      <c r="BD128" s="274"/>
      <c r="BE128" s="204"/>
      <c r="BF128" s="205"/>
      <c r="BG128" s="204"/>
      <c r="BH128" s="208"/>
      <c r="BI128" s="205"/>
      <c r="BJ128" s="260"/>
      <c r="BK128" s="261"/>
      <c r="BL128" s="262"/>
      <c r="BM128" s="1"/>
      <c r="BN128" s="2"/>
    </row>
    <row r="129" spans="2:66" ht="15" customHeight="1" thickTop="1">
      <c r="B129" s="209" t="s">
        <v>228</v>
      </c>
      <c r="C129" s="210"/>
      <c r="D129" s="210"/>
      <c r="E129" s="210"/>
      <c r="F129" s="210"/>
      <c r="G129" s="210"/>
      <c r="H129" s="210"/>
      <c r="I129" s="210"/>
      <c r="J129" s="210"/>
      <c r="K129" s="210"/>
      <c r="L129" s="211"/>
      <c r="M129" s="194">
        <v>0.35</v>
      </c>
      <c r="N129" s="219"/>
      <c r="O129" s="219"/>
      <c r="P129" s="195"/>
      <c r="Q129" s="194">
        <v>0.4</v>
      </c>
      <c r="R129" s="219"/>
      <c r="S129" s="219"/>
      <c r="T129" s="195"/>
      <c r="U129" s="194">
        <v>0.5</v>
      </c>
      <c r="V129" s="219"/>
      <c r="W129" s="219"/>
      <c r="X129" s="195"/>
      <c r="Y129" s="194">
        <v>0.26</v>
      </c>
      <c r="Z129" s="219"/>
      <c r="AA129" s="219"/>
      <c r="AB129" s="195"/>
      <c r="AC129" s="278" t="s">
        <v>129</v>
      </c>
      <c r="AD129" s="279"/>
      <c r="AE129" s="279"/>
      <c r="AF129" s="280"/>
      <c r="AG129" s="323" t="s">
        <v>227</v>
      </c>
      <c r="AH129" s="324"/>
      <c r="AI129" s="324"/>
      <c r="AJ129" s="324"/>
      <c r="AK129" s="324"/>
      <c r="AL129" s="324"/>
      <c r="AM129" s="324"/>
      <c r="AN129" s="324"/>
      <c r="AO129" s="325"/>
      <c r="AP129" s="269" t="s">
        <v>52</v>
      </c>
      <c r="AQ129" s="275"/>
      <c r="AR129" s="275"/>
      <c r="AS129" s="270"/>
      <c r="AT129" s="200">
        <f>'23.02'!AT129+AY129</f>
        <v>21</v>
      </c>
      <c r="AU129" s="206"/>
      <c r="AV129" s="201"/>
      <c r="AW129" s="188">
        <f>'23.02'!BG129</f>
        <v>15</v>
      </c>
      <c r="AX129" s="189"/>
      <c r="AY129" s="188"/>
      <c r="AZ129" s="189"/>
      <c r="BA129" s="200"/>
      <c r="BB129" s="201"/>
      <c r="BC129" s="269">
        <f>'23.02'!BC129+BA129</f>
        <v>6</v>
      </c>
      <c r="BD129" s="270"/>
      <c r="BE129" s="200">
        <f>'23.02'!BE129+BA129</f>
        <v>6</v>
      </c>
      <c r="BF129" s="201"/>
      <c r="BG129" s="200">
        <f>AT129-BE129</f>
        <v>15</v>
      </c>
      <c r="BH129" s="206"/>
      <c r="BI129" s="201"/>
      <c r="BJ129" s="254">
        <f>((LEFT(AP129,FIND(" ",AP129)-1)*BC129)/$S$279)</f>
        <v>1.2</v>
      </c>
      <c r="BK129" s="255"/>
      <c r="BL129" s="256"/>
      <c r="BM129" s="1"/>
      <c r="BN129" s="2"/>
    </row>
    <row r="130" spans="2:66" ht="15" customHeight="1">
      <c r="B130" s="212"/>
      <c r="C130" s="213"/>
      <c r="D130" s="213"/>
      <c r="E130" s="213"/>
      <c r="F130" s="213"/>
      <c r="G130" s="213"/>
      <c r="H130" s="213"/>
      <c r="I130" s="213"/>
      <c r="J130" s="213"/>
      <c r="K130" s="213"/>
      <c r="L130" s="214"/>
      <c r="M130" s="196"/>
      <c r="N130" s="220"/>
      <c r="O130" s="220"/>
      <c r="P130" s="197"/>
      <c r="Q130" s="196"/>
      <c r="R130" s="220"/>
      <c r="S130" s="220"/>
      <c r="T130" s="197"/>
      <c r="U130" s="196"/>
      <c r="V130" s="220"/>
      <c r="W130" s="220"/>
      <c r="X130" s="197"/>
      <c r="Y130" s="196"/>
      <c r="Z130" s="220"/>
      <c r="AA130" s="220"/>
      <c r="AB130" s="197"/>
      <c r="AC130" s="281"/>
      <c r="AD130" s="282"/>
      <c r="AE130" s="282"/>
      <c r="AF130" s="283"/>
      <c r="AG130" s="326"/>
      <c r="AH130" s="327"/>
      <c r="AI130" s="327"/>
      <c r="AJ130" s="327"/>
      <c r="AK130" s="327"/>
      <c r="AL130" s="327"/>
      <c r="AM130" s="327"/>
      <c r="AN130" s="327"/>
      <c r="AO130" s="328"/>
      <c r="AP130" s="271"/>
      <c r="AQ130" s="276"/>
      <c r="AR130" s="276"/>
      <c r="AS130" s="272"/>
      <c r="AT130" s="202"/>
      <c r="AU130" s="207"/>
      <c r="AV130" s="203"/>
      <c r="AW130" s="190"/>
      <c r="AX130" s="191"/>
      <c r="AY130" s="190"/>
      <c r="AZ130" s="191"/>
      <c r="BA130" s="202"/>
      <c r="BB130" s="203"/>
      <c r="BC130" s="271"/>
      <c r="BD130" s="272"/>
      <c r="BE130" s="202"/>
      <c r="BF130" s="203"/>
      <c r="BG130" s="202"/>
      <c r="BH130" s="207"/>
      <c r="BI130" s="203"/>
      <c r="BJ130" s="257"/>
      <c r="BK130" s="258"/>
      <c r="BL130" s="259"/>
      <c r="BM130" s="1"/>
      <c r="BN130" s="2"/>
    </row>
    <row r="131" spans="2:66" ht="15" customHeight="1" thickBot="1">
      <c r="B131" s="215"/>
      <c r="C131" s="216"/>
      <c r="D131" s="216"/>
      <c r="E131" s="216"/>
      <c r="F131" s="216"/>
      <c r="G131" s="216"/>
      <c r="H131" s="216"/>
      <c r="I131" s="216"/>
      <c r="J131" s="216"/>
      <c r="K131" s="216"/>
      <c r="L131" s="217"/>
      <c r="M131" s="198"/>
      <c r="N131" s="221"/>
      <c r="O131" s="221"/>
      <c r="P131" s="199"/>
      <c r="Q131" s="198"/>
      <c r="R131" s="221"/>
      <c r="S131" s="221"/>
      <c r="T131" s="199"/>
      <c r="U131" s="198"/>
      <c r="V131" s="221"/>
      <c r="W131" s="221"/>
      <c r="X131" s="199"/>
      <c r="Y131" s="198"/>
      <c r="Z131" s="221"/>
      <c r="AA131" s="221"/>
      <c r="AB131" s="199"/>
      <c r="AC131" s="284"/>
      <c r="AD131" s="285"/>
      <c r="AE131" s="285"/>
      <c r="AF131" s="286"/>
      <c r="AG131" s="329"/>
      <c r="AH131" s="330"/>
      <c r="AI131" s="330"/>
      <c r="AJ131" s="330"/>
      <c r="AK131" s="330"/>
      <c r="AL131" s="330"/>
      <c r="AM131" s="330"/>
      <c r="AN131" s="330"/>
      <c r="AO131" s="331"/>
      <c r="AP131" s="273"/>
      <c r="AQ131" s="277"/>
      <c r="AR131" s="277"/>
      <c r="AS131" s="274"/>
      <c r="AT131" s="204"/>
      <c r="AU131" s="208"/>
      <c r="AV131" s="205"/>
      <c r="AW131" s="192"/>
      <c r="AX131" s="193"/>
      <c r="AY131" s="192"/>
      <c r="AZ131" s="193"/>
      <c r="BA131" s="204"/>
      <c r="BB131" s="205"/>
      <c r="BC131" s="273"/>
      <c r="BD131" s="274"/>
      <c r="BE131" s="204"/>
      <c r="BF131" s="205"/>
      <c r="BG131" s="204"/>
      <c r="BH131" s="208"/>
      <c r="BI131" s="205"/>
      <c r="BJ131" s="260"/>
      <c r="BK131" s="261"/>
      <c r="BL131" s="262"/>
      <c r="BM131" s="1"/>
      <c r="BN131" s="2"/>
    </row>
    <row r="132" spans="2:66" ht="15" customHeight="1" thickTop="1">
      <c r="B132" s="209" t="s">
        <v>226</v>
      </c>
      <c r="C132" s="210"/>
      <c r="D132" s="210"/>
      <c r="E132" s="210"/>
      <c r="F132" s="210"/>
      <c r="G132" s="210"/>
      <c r="H132" s="210"/>
      <c r="I132" s="210"/>
      <c r="J132" s="210"/>
      <c r="K132" s="210"/>
      <c r="L132" s="211"/>
      <c r="M132" s="194" t="s">
        <v>508</v>
      </c>
      <c r="N132" s="219"/>
      <c r="O132" s="219"/>
      <c r="P132" s="195"/>
      <c r="Q132" s="194" t="s">
        <v>509</v>
      </c>
      <c r="R132" s="219"/>
      <c r="S132" s="219"/>
      <c r="T132" s="195"/>
      <c r="U132" s="194" t="s">
        <v>510</v>
      </c>
      <c r="V132" s="219"/>
      <c r="W132" s="219"/>
      <c r="X132" s="195"/>
      <c r="Y132" s="194" t="s">
        <v>511</v>
      </c>
      <c r="Z132" s="219"/>
      <c r="AA132" s="219"/>
      <c r="AB132" s="195"/>
      <c r="AC132" s="188" t="s">
        <v>129</v>
      </c>
      <c r="AD132" s="241"/>
      <c r="AE132" s="241"/>
      <c r="AF132" s="189"/>
      <c r="AG132" s="222" t="s">
        <v>225</v>
      </c>
      <c r="AH132" s="223"/>
      <c r="AI132" s="223"/>
      <c r="AJ132" s="223"/>
      <c r="AK132" s="223"/>
      <c r="AL132" s="223"/>
      <c r="AM132" s="223"/>
      <c r="AN132" s="223"/>
      <c r="AO132" s="224"/>
      <c r="AP132" s="269" t="s">
        <v>141</v>
      </c>
      <c r="AQ132" s="275"/>
      <c r="AR132" s="275"/>
      <c r="AS132" s="270"/>
      <c r="AT132" s="200">
        <f>'23.02'!AT132+AY132</f>
        <v>2</v>
      </c>
      <c r="AU132" s="206"/>
      <c r="AV132" s="201"/>
      <c r="AW132" s="188">
        <f>'23.02'!BG132</f>
        <v>1</v>
      </c>
      <c r="AX132" s="189"/>
      <c r="AY132" s="188"/>
      <c r="AZ132" s="189"/>
      <c r="BA132" s="200"/>
      <c r="BB132" s="201"/>
      <c r="BC132" s="269">
        <f>'23.02'!BC132+BA132</f>
        <v>1</v>
      </c>
      <c r="BD132" s="270"/>
      <c r="BE132" s="200">
        <f>'23.02'!BE132+BA132</f>
        <v>1</v>
      </c>
      <c r="BF132" s="201"/>
      <c r="BG132" s="200">
        <f>AT132-BE132</f>
        <v>1</v>
      </c>
      <c r="BH132" s="206"/>
      <c r="BI132" s="201"/>
      <c r="BJ132" s="254">
        <f>((LEFT(AP132,FIND(" ",AP132)-1)*BC132)/$S$279)</f>
        <v>1.76</v>
      </c>
      <c r="BK132" s="255"/>
      <c r="BL132" s="256"/>
      <c r="BM132" s="1"/>
      <c r="BN132" s="2"/>
    </row>
    <row r="133" spans="2:66" ht="15" customHeight="1">
      <c r="B133" s="212"/>
      <c r="C133" s="213"/>
      <c r="D133" s="213"/>
      <c r="E133" s="213"/>
      <c r="F133" s="213"/>
      <c r="G133" s="213"/>
      <c r="H133" s="213"/>
      <c r="I133" s="213"/>
      <c r="J133" s="213"/>
      <c r="K133" s="213"/>
      <c r="L133" s="214"/>
      <c r="M133" s="196"/>
      <c r="N133" s="220"/>
      <c r="O133" s="220"/>
      <c r="P133" s="197"/>
      <c r="Q133" s="196"/>
      <c r="R133" s="220"/>
      <c r="S133" s="220"/>
      <c r="T133" s="197"/>
      <c r="U133" s="196"/>
      <c r="V133" s="220"/>
      <c r="W133" s="220"/>
      <c r="X133" s="197"/>
      <c r="Y133" s="196"/>
      <c r="Z133" s="220"/>
      <c r="AA133" s="220"/>
      <c r="AB133" s="197"/>
      <c r="AC133" s="190"/>
      <c r="AD133" s="242"/>
      <c r="AE133" s="242"/>
      <c r="AF133" s="191"/>
      <c r="AG133" s="225"/>
      <c r="AH133" s="226"/>
      <c r="AI133" s="226"/>
      <c r="AJ133" s="226"/>
      <c r="AK133" s="226"/>
      <c r="AL133" s="226"/>
      <c r="AM133" s="226"/>
      <c r="AN133" s="226"/>
      <c r="AO133" s="227"/>
      <c r="AP133" s="271"/>
      <c r="AQ133" s="276"/>
      <c r="AR133" s="276"/>
      <c r="AS133" s="272"/>
      <c r="AT133" s="202"/>
      <c r="AU133" s="207"/>
      <c r="AV133" s="203"/>
      <c r="AW133" s="190"/>
      <c r="AX133" s="191"/>
      <c r="AY133" s="190"/>
      <c r="AZ133" s="191"/>
      <c r="BA133" s="202"/>
      <c r="BB133" s="203"/>
      <c r="BC133" s="271"/>
      <c r="BD133" s="272"/>
      <c r="BE133" s="202"/>
      <c r="BF133" s="203"/>
      <c r="BG133" s="202"/>
      <c r="BH133" s="207"/>
      <c r="BI133" s="203"/>
      <c r="BJ133" s="257"/>
      <c r="BK133" s="258"/>
      <c r="BL133" s="259"/>
      <c r="BM133" s="1"/>
      <c r="BN133" s="2"/>
    </row>
    <row r="134" spans="2:66" ht="15" customHeight="1" thickBot="1">
      <c r="B134" s="215"/>
      <c r="C134" s="216"/>
      <c r="D134" s="216"/>
      <c r="E134" s="216"/>
      <c r="F134" s="216"/>
      <c r="G134" s="216"/>
      <c r="H134" s="216"/>
      <c r="I134" s="216"/>
      <c r="J134" s="216"/>
      <c r="K134" s="216"/>
      <c r="L134" s="217"/>
      <c r="M134" s="198"/>
      <c r="N134" s="221"/>
      <c r="O134" s="221"/>
      <c r="P134" s="199"/>
      <c r="Q134" s="198"/>
      <c r="R134" s="221"/>
      <c r="S134" s="221"/>
      <c r="T134" s="199"/>
      <c r="U134" s="198"/>
      <c r="V134" s="221"/>
      <c r="W134" s="221"/>
      <c r="X134" s="199"/>
      <c r="Y134" s="198"/>
      <c r="Z134" s="221"/>
      <c r="AA134" s="221"/>
      <c r="AB134" s="199"/>
      <c r="AC134" s="192"/>
      <c r="AD134" s="243"/>
      <c r="AE134" s="243"/>
      <c r="AF134" s="193"/>
      <c r="AG134" s="228"/>
      <c r="AH134" s="229"/>
      <c r="AI134" s="229"/>
      <c r="AJ134" s="229"/>
      <c r="AK134" s="229"/>
      <c r="AL134" s="229"/>
      <c r="AM134" s="229"/>
      <c r="AN134" s="229"/>
      <c r="AO134" s="230"/>
      <c r="AP134" s="273"/>
      <c r="AQ134" s="277"/>
      <c r="AR134" s="277"/>
      <c r="AS134" s="274"/>
      <c r="AT134" s="204"/>
      <c r="AU134" s="208"/>
      <c r="AV134" s="205"/>
      <c r="AW134" s="192"/>
      <c r="AX134" s="193"/>
      <c r="AY134" s="192"/>
      <c r="AZ134" s="193"/>
      <c r="BA134" s="204"/>
      <c r="BB134" s="205"/>
      <c r="BC134" s="273"/>
      <c r="BD134" s="274"/>
      <c r="BE134" s="204"/>
      <c r="BF134" s="205"/>
      <c r="BG134" s="204"/>
      <c r="BH134" s="208"/>
      <c r="BI134" s="205"/>
      <c r="BJ134" s="260"/>
      <c r="BK134" s="261"/>
      <c r="BL134" s="262"/>
      <c r="BM134" s="1"/>
      <c r="BN134" s="2"/>
    </row>
    <row r="135" spans="2:66" ht="15" customHeight="1" thickTop="1">
      <c r="B135" s="314" t="s">
        <v>224</v>
      </c>
      <c r="C135" s="315"/>
      <c r="D135" s="315"/>
      <c r="E135" s="315"/>
      <c r="F135" s="315"/>
      <c r="G135" s="315"/>
      <c r="H135" s="315"/>
      <c r="I135" s="315"/>
      <c r="J135" s="315"/>
      <c r="K135" s="315"/>
      <c r="L135" s="316"/>
      <c r="M135" s="194">
        <v>300</v>
      </c>
      <c r="N135" s="219"/>
      <c r="O135" s="219"/>
      <c r="P135" s="195"/>
      <c r="Q135" s="194">
        <v>300</v>
      </c>
      <c r="R135" s="219"/>
      <c r="S135" s="219"/>
      <c r="T135" s="195"/>
      <c r="U135" s="194">
        <v>300</v>
      </c>
      <c r="V135" s="219"/>
      <c r="W135" s="219"/>
      <c r="X135" s="195"/>
      <c r="Y135" s="194">
        <v>350</v>
      </c>
      <c r="Z135" s="219"/>
      <c r="AA135" s="219"/>
      <c r="AB135" s="195"/>
      <c r="AC135" s="188" t="s">
        <v>129</v>
      </c>
      <c r="AD135" s="241"/>
      <c r="AE135" s="241"/>
      <c r="AF135" s="189"/>
      <c r="AG135" s="323" t="s">
        <v>140</v>
      </c>
      <c r="AH135" s="324"/>
      <c r="AI135" s="324"/>
      <c r="AJ135" s="324"/>
      <c r="AK135" s="324"/>
      <c r="AL135" s="324"/>
      <c r="AM135" s="324"/>
      <c r="AN135" s="324"/>
      <c r="AO135" s="325"/>
      <c r="AP135" s="269" t="s">
        <v>159</v>
      </c>
      <c r="AQ135" s="275"/>
      <c r="AR135" s="275"/>
      <c r="AS135" s="270"/>
      <c r="AT135" s="200">
        <f>'23.02'!AT135+AY135</f>
        <v>12</v>
      </c>
      <c r="AU135" s="206"/>
      <c r="AV135" s="201"/>
      <c r="AW135" s="188">
        <f>'23.02'!BG135</f>
        <v>12</v>
      </c>
      <c r="AX135" s="189"/>
      <c r="AY135" s="188"/>
      <c r="AZ135" s="189"/>
      <c r="BA135" s="200"/>
      <c r="BB135" s="201"/>
      <c r="BC135" s="269">
        <f>'23.02'!BC135+BA135</f>
        <v>0</v>
      </c>
      <c r="BD135" s="270"/>
      <c r="BE135" s="200">
        <f>'23.02'!BE135+BA135</f>
        <v>0</v>
      </c>
      <c r="BF135" s="201"/>
      <c r="BG135" s="200">
        <f>AT135-BE135</f>
        <v>12</v>
      </c>
      <c r="BH135" s="206"/>
      <c r="BI135" s="201"/>
      <c r="BJ135" s="254">
        <f>((LEFT(AP135,FIND(" ",AP135)-1)*BC135)/$S$279)</f>
        <v>0</v>
      </c>
      <c r="BK135" s="255"/>
      <c r="BL135" s="256"/>
      <c r="BM135" s="1"/>
      <c r="BN135" s="2"/>
    </row>
    <row r="136" spans="2:66" ht="15" customHeight="1">
      <c r="B136" s="317"/>
      <c r="C136" s="318"/>
      <c r="D136" s="318"/>
      <c r="E136" s="318"/>
      <c r="F136" s="318"/>
      <c r="G136" s="318"/>
      <c r="H136" s="318"/>
      <c r="I136" s="318"/>
      <c r="J136" s="318"/>
      <c r="K136" s="318"/>
      <c r="L136" s="319"/>
      <c r="M136" s="196"/>
      <c r="N136" s="220"/>
      <c r="O136" s="220"/>
      <c r="P136" s="197"/>
      <c r="Q136" s="196"/>
      <c r="R136" s="220"/>
      <c r="S136" s="220"/>
      <c r="T136" s="197"/>
      <c r="U136" s="196"/>
      <c r="V136" s="220"/>
      <c r="W136" s="220"/>
      <c r="X136" s="197"/>
      <c r="Y136" s="196"/>
      <c r="Z136" s="220"/>
      <c r="AA136" s="220"/>
      <c r="AB136" s="197"/>
      <c r="AC136" s="190"/>
      <c r="AD136" s="242"/>
      <c r="AE136" s="242"/>
      <c r="AF136" s="191"/>
      <c r="AG136" s="326"/>
      <c r="AH136" s="327"/>
      <c r="AI136" s="327"/>
      <c r="AJ136" s="327"/>
      <c r="AK136" s="327"/>
      <c r="AL136" s="327"/>
      <c r="AM136" s="327"/>
      <c r="AN136" s="327"/>
      <c r="AO136" s="328"/>
      <c r="AP136" s="271"/>
      <c r="AQ136" s="276"/>
      <c r="AR136" s="276"/>
      <c r="AS136" s="272"/>
      <c r="AT136" s="202"/>
      <c r="AU136" s="207"/>
      <c r="AV136" s="203"/>
      <c r="AW136" s="190"/>
      <c r="AX136" s="191"/>
      <c r="AY136" s="190"/>
      <c r="AZ136" s="191"/>
      <c r="BA136" s="202"/>
      <c r="BB136" s="203"/>
      <c r="BC136" s="271"/>
      <c r="BD136" s="272"/>
      <c r="BE136" s="202"/>
      <c r="BF136" s="203"/>
      <c r="BG136" s="202"/>
      <c r="BH136" s="207"/>
      <c r="BI136" s="203"/>
      <c r="BJ136" s="257"/>
      <c r="BK136" s="258"/>
      <c r="BL136" s="259"/>
      <c r="BM136" s="1"/>
      <c r="BN136" s="2"/>
    </row>
    <row r="137" spans="2:66" ht="15" customHeight="1" thickBot="1">
      <c r="B137" s="320"/>
      <c r="C137" s="321"/>
      <c r="D137" s="321"/>
      <c r="E137" s="321"/>
      <c r="F137" s="321"/>
      <c r="G137" s="321"/>
      <c r="H137" s="321"/>
      <c r="I137" s="321"/>
      <c r="J137" s="321"/>
      <c r="K137" s="321"/>
      <c r="L137" s="322"/>
      <c r="M137" s="198"/>
      <c r="N137" s="221"/>
      <c r="O137" s="221"/>
      <c r="P137" s="199"/>
      <c r="Q137" s="198"/>
      <c r="R137" s="221"/>
      <c r="S137" s="221"/>
      <c r="T137" s="199"/>
      <c r="U137" s="198"/>
      <c r="V137" s="221"/>
      <c r="W137" s="221"/>
      <c r="X137" s="199"/>
      <c r="Y137" s="198"/>
      <c r="Z137" s="221"/>
      <c r="AA137" s="221"/>
      <c r="AB137" s="199"/>
      <c r="AC137" s="192"/>
      <c r="AD137" s="243"/>
      <c r="AE137" s="243"/>
      <c r="AF137" s="193"/>
      <c r="AG137" s="329"/>
      <c r="AH137" s="330"/>
      <c r="AI137" s="330"/>
      <c r="AJ137" s="330"/>
      <c r="AK137" s="330"/>
      <c r="AL137" s="330"/>
      <c r="AM137" s="330"/>
      <c r="AN137" s="330"/>
      <c r="AO137" s="331"/>
      <c r="AP137" s="273"/>
      <c r="AQ137" s="277"/>
      <c r="AR137" s="277"/>
      <c r="AS137" s="274"/>
      <c r="AT137" s="204"/>
      <c r="AU137" s="208"/>
      <c r="AV137" s="205"/>
      <c r="AW137" s="192"/>
      <c r="AX137" s="193"/>
      <c r="AY137" s="192"/>
      <c r="AZ137" s="193"/>
      <c r="BA137" s="204"/>
      <c r="BB137" s="205"/>
      <c r="BC137" s="273"/>
      <c r="BD137" s="274"/>
      <c r="BE137" s="204"/>
      <c r="BF137" s="205"/>
      <c r="BG137" s="204"/>
      <c r="BH137" s="208"/>
      <c r="BI137" s="205"/>
      <c r="BJ137" s="260"/>
      <c r="BK137" s="261"/>
      <c r="BL137" s="262"/>
      <c r="BM137" s="1"/>
      <c r="BN137" s="2"/>
    </row>
    <row r="138" spans="2:66" ht="15" customHeight="1" thickTop="1">
      <c r="B138" s="209" t="s">
        <v>223</v>
      </c>
      <c r="C138" s="210"/>
      <c r="D138" s="210"/>
      <c r="E138" s="210"/>
      <c r="F138" s="210"/>
      <c r="G138" s="210"/>
      <c r="H138" s="210"/>
      <c r="I138" s="210"/>
      <c r="J138" s="210"/>
      <c r="K138" s="210"/>
      <c r="L138" s="211"/>
      <c r="M138" s="194">
        <v>120</v>
      </c>
      <c r="N138" s="219"/>
      <c r="O138" s="219"/>
      <c r="P138" s="195"/>
      <c r="Q138" s="194">
        <v>120</v>
      </c>
      <c r="R138" s="219"/>
      <c r="S138" s="219"/>
      <c r="T138" s="195"/>
      <c r="U138" s="194">
        <v>120</v>
      </c>
      <c r="V138" s="219"/>
      <c r="W138" s="219"/>
      <c r="X138" s="195"/>
      <c r="Y138" s="194">
        <v>100</v>
      </c>
      <c r="Z138" s="219"/>
      <c r="AA138" s="219"/>
      <c r="AB138" s="195"/>
      <c r="AC138" s="296" t="s">
        <v>486</v>
      </c>
      <c r="AD138" s="297"/>
      <c r="AE138" s="297"/>
      <c r="AF138" s="298"/>
      <c r="AG138" s="222" t="s">
        <v>134</v>
      </c>
      <c r="AH138" s="223"/>
      <c r="AI138" s="223"/>
      <c r="AJ138" s="223"/>
      <c r="AK138" s="223"/>
      <c r="AL138" s="223"/>
      <c r="AM138" s="223"/>
      <c r="AN138" s="223"/>
      <c r="AO138" s="224"/>
      <c r="AP138" s="269" t="s">
        <v>52</v>
      </c>
      <c r="AQ138" s="275"/>
      <c r="AR138" s="275"/>
      <c r="AS138" s="270"/>
      <c r="AT138" s="200">
        <f>'23.02'!AT138+AY138</f>
        <v>60</v>
      </c>
      <c r="AU138" s="206"/>
      <c r="AV138" s="201"/>
      <c r="AW138" s="188">
        <f>'23.02'!BG138</f>
        <v>60</v>
      </c>
      <c r="AX138" s="189"/>
      <c r="AY138" s="188"/>
      <c r="AZ138" s="189"/>
      <c r="BA138" s="200">
        <v>5</v>
      </c>
      <c r="BB138" s="201"/>
      <c r="BC138" s="269">
        <f>'23.02'!BC138+BA138</f>
        <v>5</v>
      </c>
      <c r="BD138" s="270"/>
      <c r="BE138" s="200">
        <f>'23.02'!BE138+BA138</f>
        <v>5</v>
      </c>
      <c r="BF138" s="201"/>
      <c r="BG138" s="200">
        <f>AT138-BE138</f>
        <v>55</v>
      </c>
      <c r="BH138" s="206"/>
      <c r="BI138" s="201"/>
      <c r="BJ138" s="254">
        <f>((LEFT(AP138,FIND(" ",AP138)-1)*BC138)/$S$279)</f>
        <v>1</v>
      </c>
      <c r="BK138" s="255"/>
      <c r="BL138" s="256"/>
      <c r="BM138" s="1"/>
      <c r="BN138" s="2"/>
    </row>
    <row r="139" spans="2:66" ht="15" customHeight="1">
      <c r="B139" s="212"/>
      <c r="C139" s="213"/>
      <c r="D139" s="213"/>
      <c r="E139" s="213"/>
      <c r="F139" s="213"/>
      <c r="G139" s="213"/>
      <c r="H139" s="213"/>
      <c r="I139" s="213"/>
      <c r="J139" s="213"/>
      <c r="K139" s="213"/>
      <c r="L139" s="214"/>
      <c r="M139" s="196"/>
      <c r="N139" s="220"/>
      <c r="O139" s="220"/>
      <c r="P139" s="197"/>
      <c r="Q139" s="196"/>
      <c r="R139" s="220"/>
      <c r="S139" s="220"/>
      <c r="T139" s="197"/>
      <c r="U139" s="196"/>
      <c r="V139" s="220"/>
      <c r="W139" s="220"/>
      <c r="X139" s="197"/>
      <c r="Y139" s="196"/>
      <c r="Z139" s="220"/>
      <c r="AA139" s="220"/>
      <c r="AB139" s="197"/>
      <c r="AC139" s="299"/>
      <c r="AD139" s="300"/>
      <c r="AE139" s="300"/>
      <c r="AF139" s="301"/>
      <c r="AG139" s="225"/>
      <c r="AH139" s="226"/>
      <c r="AI139" s="226"/>
      <c r="AJ139" s="226"/>
      <c r="AK139" s="226"/>
      <c r="AL139" s="226"/>
      <c r="AM139" s="226"/>
      <c r="AN139" s="226"/>
      <c r="AO139" s="227"/>
      <c r="AP139" s="271"/>
      <c r="AQ139" s="276"/>
      <c r="AR139" s="276"/>
      <c r="AS139" s="272"/>
      <c r="AT139" s="202"/>
      <c r="AU139" s="207"/>
      <c r="AV139" s="203"/>
      <c r="AW139" s="190"/>
      <c r="AX139" s="191"/>
      <c r="AY139" s="190"/>
      <c r="AZ139" s="191"/>
      <c r="BA139" s="202"/>
      <c r="BB139" s="203"/>
      <c r="BC139" s="271"/>
      <c r="BD139" s="272"/>
      <c r="BE139" s="202"/>
      <c r="BF139" s="203"/>
      <c r="BG139" s="202"/>
      <c r="BH139" s="207"/>
      <c r="BI139" s="203"/>
      <c r="BJ139" s="257"/>
      <c r="BK139" s="258"/>
      <c r="BL139" s="259"/>
      <c r="BM139" s="1"/>
      <c r="BN139" s="2"/>
    </row>
    <row r="140" spans="2:66" ht="15" customHeight="1" thickBot="1">
      <c r="B140" s="215"/>
      <c r="C140" s="216"/>
      <c r="D140" s="216"/>
      <c r="E140" s="216"/>
      <c r="F140" s="216"/>
      <c r="G140" s="216"/>
      <c r="H140" s="216"/>
      <c r="I140" s="216"/>
      <c r="J140" s="216"/>
      <c r="K140" s="216"/>
      <c r="L140" s="217"/>
      <c r="M140" s="198"/>
      <c r="N140" s="221"/>
      <c r="O140" s="221"/>
      <c r="P140" s="199"/>
      <c r="Q140" s="198"/>
      <c r="R140" s="221"/>
      <c r="S140" s="221"/>
      <c r="T140" s="199"/>
      <c r="U140" s="198"/>
      <c r="V140" s="221"/>
      <c r="W140" s="221"/>
      <c r="X140" s="199"/>
      <c r="Y140" s="198"/>
      <c r="Z140" s="221"/>
      <c r="AA140" s="221"/>
      <c r="AB140" s="199"/>
      <c r="AC140" s="302"/>
      <c r="AD140" s="303"/>
      <c r="AE140" s="303"/>
      <c r="AF140" s="304"/>
      <c r="AG140" s="228"/>
      <c r="AH140" s="229"/>
      <c r="AI140" s="229"/>
      <c r="AJ140" s="229"/>
      <c r="AK140" s="229"/>
      <c r="AL140" s="229"/>
      <c r="AM140" s="229"/>
      <c r="AN140" s="229"/>
      <c r="AO140" s="230"/>
      <c r="AP140" s="273"/>
      <c r="AQ140" s="277"/>
      <c r="AR140" s="277"/>
      <c r="AS140" s="274"/>
      <c r="AT140" s="204"/>
      <c r="AU140" s="208"/>
      <c r="AV140" s="205"/>
      <c r="AW140" s="192"/>
      <c r="AX140" s="193"/>
      <c r="AY140" s="192"/>
      <c r="AZ140" s="193"/>
      <c r="BA140" s="204"/>
      <c r="BB140" s="205"/>
      <c r="BC140" s="273"/>
      <c r="BD140" s="274"/>
      <c r="BE140" s="204"/>
      <c r="BF140" s="205"/>
      <c r="BG140" s="204"/>
      <c r="BH140" s="208"/>
      <c r="BI140" s="205"/>
      <c r="BJ140" s="260"/>
      <c r="BK140" s="261"/>
      <c r="BL140" s="262"/>
      <c r="BM140" s="1"/>
      <c r="BN140" s="2"/>
    </row>
    <row r="141" spans="2:66" ht="15" customHeight="1" thickTop="1">
      <c r="B141" s="209" t="s">
        <v>222</v>
      </c>
      <c r="C141" s="210"/>
      <c r="D141" s="210"/>
      <c r="E141" s="210"/>
      <c r="F141" s="210"/>
      <c r="G141" s="210"/>
      <c r="H141" s="210"/>
      <c r="I141" s="210"/>
      <c r="J141" s="210"/>
      <c r="K141" s="210"/>
      <c r="L141" s="211"/>
      <c r="M141" s="194">
        <v>85</v>
      </c>
      <c r="N141" s="219"/>
      <c r="O141" s="219"/>
      <c r="P141" s="195"/>
      <c r="Q141" s="194">
        <v>83</v>
      </c>
      <c r="R141" s="219"/>
      <c r="S141" s="219"/>
      <c r="T141" s="195"/>
      <c r="U141" s="194">
        <v>82</v>
      </c>
      <c r="V141" s="219"/>
      <c r="W141" s="219"/>
      <c r="X141" s="195"/>
      <c r="Y141" s="194">
        <v>85</v>
      </c>
      <c r="Z141" s="219"/>
      <c r="AA141" s="219"/>
      <c r="AB141" s="195"/>
      <c r="AC141" s="305" t="s">
        <v>487</v>
      </c>
      <c r="AD141" s="306"/>
      <c r="AE141" s="306"/>
      <c r="AF141" s="307"/>
      <c r="AG141" s="323" t="s">
        <v>221</v>
      </c>
      <c r="AH141" s="324"/>
      <c r="AI141" s="324"/>
      <c r="AJ141" s="324"/>
      <c r="AK141" s="324"/>
      <c r="AL141" s="324"/>
      <c r="AM141" s="324"/>
      <c r="AN141" s="324"/>
      <c r="AO141" s="325"/>
      <c r="AP141" s="269" t="s">
        <v>52</v>
      </c>
      <c r="AQ141" s="275"/>
      <c r="AR141" s="275"/>
      <c r="AS141" s="270"/>
      <c r="AT141" s="200">
        <f>'23.02'!AT141+AY141</f>
        <v>20</v>
      </c>
      <c r="AU141" s="206"/>
      <c r="AV141" s="201"/>
      <c r="AW141" s="188">
        <f>'23.02'!BG141</f>
        <v>20</v>
      </c>
      <c r="AX141" s="189"/>
      <c r="AY141" s="188"/>
      <c r="AZ141" s="189"/>
      <c r="BA141" s="200"/>
      <c r="BB141" s="201"/>
      <c r="BC141" s="269">
        <f>'23.02'!BC141+BA141</f>
        <v>0</v>
      </c>
      <c r="BD141" s="270"/>
      <c r="BE141" s="200">
        <f>'23.02'!BE141+BA141</f>
        <v>0</v>
      </c>
      <c r="BF141" s="201"/>
      <c r="BG141" s="200">
        <f>AT141-BE141</f>
        <v>20</v>
      </c>
      <c r="BH141" s="206"/>
      <c r="BI141" s="201"/>
      <c r="BJ141" s="254">
        <f>((LEFT(AP141,FIND(" ",AP141)-1)*BC141)/$S$279)</f>
        <v>0</v>
      </c>
      <c r="BK141" s="255"/>
      <c r="BL141" s="256"/>
      <c r="BM141" s="1"/>
      <c r="BN141" s="2"/>
    </row>
    <row r="142" spans="2:66" ht="15" customHeight="1">
      <c r="B142" s="212"/>
      <c r="C142" s="213"/>
      <c r="D142" s="213"/>
      <c r="E142" s="213"/>
      <c r="F142" s="213"/>
      <c r="G142" s="213"/>
      <c r="H142" s="213"/>
      <c r="I142" s="213"/>
      <c r="J142" s="213"/>
      <c r="K142" s="213"/>
      <c r="L142" s="214"/>
      <c r="M142" s="196"/>
      <c r="N142" s="220"/>
      <c r="O142" s="220"/>
      <c r="P142" s="197"/>
      <c r="Q142" s="196"/>
      <c r="R142" s="220"/>
      <c r="S142" s="220"/>
      <c r="T142" s="197"/>
      <c r="U142" s="196"/>
      <c r="V142" s="220"/>
      <c r="W142" s="220"/>
      <c r="X142" s="197"/>
      <c r="Y142" s="196"/>
      <c r="Z142" s="220"/>
      <c r="AA142" s="220"/>
      <c r="AB142" s="197"/>
      <c r="AC142" s="308"/>
      <c r="AD142" s="309"/>
      <c r="AE142" s="309"/>
      <c r="AF142" s="310"/>
      <c r="AG142" s="326"/>
      <c r="AH142" s="327"/>
      <c r="AI142" s="327"/>
      <c r="AJ142" s="327"/>
      <c r="AK142" s="327"/>
      <c r="AL142" s="327"/>
      <c r="AM142" s="327"/>
      <c r="AN142" s="327"/>
      <c r="AO142" s="328"/>
      <c r="AP142" s="271"/>
      <c r="AQ142" s="276"/>
      <c r="AR142" s="276"/>
      <c r="AS142" s="272"/>
      <c r="AT142" s="202"/>
      <c r="AU142" s="207"/>
      <c r="AV142" s="203"/>
      <c r="AW142" s="190"/>
      <c r="AX142" s="191"/>
      <c r="AY142" s="190"/>
      <c r="AZ142" s="191"/>
      <c r="BA142" s="202"/>
      <c r="BB142" s="203"/>
      <c r="BC142" s="271"/>
      <c r="BD142" s="272"/>
      <c r="BE142" s="202"/>
      <c r="BF142" s="203"/>
      <c r="BG142" s="202"/>
      <c r="BH142" s="207"/>
      <c r="BI142" s="203"/>
      <c r="BJ142" s="257"/>
      <c r="BK142" s="258"/>
      <c r="BL142" s="259"/>
      <c r="BM142" s="1"/>
      <c r="BN142" s="2"/>
    </row>
    <row r="143" spans="2:66" ht="15" customHeight="1" thickBot="1">
      <c r="B143" s="215"/>
      <c r="C143" s="216"/>
      <c r="D143" s="216"/>
      <c r="E143" s="216"/>
      <c r="F143" s="216"/>
      <c r="G143" s="216"/>
      <c r="H143" s="216"/>
      <c r="I143" s="216"/>
      <c r="J143" s="216"/>
      <c r="K143" s="216"/>
      <c r="L143" s="217"/>
      <c r="M143" s="198"/>
      <c r="N143" s="221"/>
      <c r="O143" s="221"/>
      <c r="P143" s="199"/>
      <c r="Q143" s="198"/>
      <c r="R143" s="221"/>
      <c r="S143" s="221"/>
      <c r="T143" s="199"/>
      <c r="U143" s="198"/>
      <c r="V143" s="221"/>
      <c r="W143" s="221"/>
      <c r="X143" s="199"/>
      <c r="Y143" s="198"/>
      <c r="Z143" s="221"/>
      <c r="AA143" s="221"/>
      <c r="AB143" s="199"/>
      <c r="AC143" s="311"/>
      <c r="AD143" s="312"/>
      <c r="AE143" s="312"/>
      <c r="AF143" s="313"/>
      <c r="AG143" s="329"/>
      <c r="AH143" s="330"/>
      <c r="AI143" s="330"/>
      <c r="AJ143" s="330"/>
      <c r="AK143" s="330"/>
      <c r="AL143" s="330"/>
      <c r="AM143" s="330"/>
      <c r="AN143" s="330"/>
      <c r="AO143" s="331"/>
      <c r="AP143" s="273"/>
      <c r="AQ143" s="277"/>
      <c r="AR143" s="277"/>
      <c r="AS143" s="274"/>
      <c r="AT143" s="204"/>
      <c r="AU143" s="208"/>
      <c r="AV143" s="205"/>
      <c r="AW143" s="192"/>
      <c r="AX143" s="193"/>
      <c r="AY143" s="192"/>
      <c r="AZ143" s="193"/>
      <c r="BA143" s="204"/>
      <c r="BB143" s="205"/>
      <c r="BC143" s="273"/>
      <c r="BD143" s="274"/>
      <c r="BE143" s="204"/>
      <c r="BF143" s="205"/>
      <c r="BG143" s="204"/>
      <c r="BH143" s="208"/>
      <c r="BI143" s="205"/>
      <c r="BJ143" s="260"/>
      <c r="BK143" s="261"/>
      <c r="BL143" s="262"/>
      <c r="BM143" s="1"/>
      <c r="BN143" s="2"/>
    </row>
    <row r="144" spans="2:66" ht="15" customHeight="1" thickTop="1">
      <c r="B144" s="314" t="s">
        <v>220</v>
      </c>
      <c r="C144" s="315"/>
      <c r="D144" s="315"/>
      <c r="E144" s="315"/>
      <c r="F144" s="315"/>
      <c r="G144" s="315"/>
      <c r="H144" s="315"/>
      <c r="I144" s="315"/>
      <c r="J144" s="315"/>
      <c r="K144" s="315"/>
      <c r="L144" s="316"/>
      <c r="M144" s="194">
        <v>0.2</v>
      </c>
      <c r="N144" s="219"/>
      <c r="O144" s="219"/>
      <c r="P144" s="195"/>
      <c r="Q144" s="194">
        <v>0.2</v>
      </c>
      <c r="R144" s="219"/>
      <c r="S144" s="219"/>
      <c r="T144" s="195"/>
      <c r="U144" s="194">
        <v>0.4</v>
      </c>
      <c r="V144" s="219"/>
      <c r="W144" s="219"/>
      <c r="X144" s="195"/>
      <c r="Y144" s="194">
        <v>0.5</v>
      </c>
      <c r="Z144" s="219"/>
      <c r="AA144" s="219"/>
      <c r="AB144" s="195"/>
      <c r="AC144" s="305" t="s">
        <v>488</v>
      </c>
      <c r="AD144" s="306"/>
      <c r="AE144" s="306"/>
      <c r="AF144" s="307"/>
      <c r="AG144" s="222" t="s">
        <v>135</v>
      </c>
      <c r="AH144" s="223"/>
      <c r="AI144" s="223"/>
      <c r="AJ144" s="223"/>
      <c r="AK144" s="223"/>
      <c r="AL144" s="223"/>
      <c r="AM144" s="223"/>
      <c r="AN144" s="223"/>
      <c r="AO144" s="224"/>
      <c r="AP144" s="269" t="s">
        <v>61</v>
      </c>
      <c r="AQ144" s="275"/>
      <c r="AR144" s="275"/>
      <c r="AS144" s="270"/>
      <c r="AT144" s="200">
        <f>'23.02'!AT144+AY144</f>
        <v>16</v>
      </c>
      <c r="AU144" s="206"/>
      <c r="AV144" s="201"/>
      <c r="AW144" s="188">
        <f>'23.02'!BG144</f>
        <v>10</v>
      </c>
      <c r="AX144" s="189"/>
      <c r="AY144" s="188"/>
      <c r="AZ144" s="189"/>
      <c r="BA144" s="200">
        <v>1</v>
      </c>
      <c r="BB144" s="201"/>
      <c r="BC144" s="269">
        <f>'23.02'!BC144+BA144</f>
        <v>7</v>
      </c>
      <c r="BD144" s="270"/>
      <c r="BE144" s="200">
        <f>'23.02'!BE144+BA144</f>
        <v>7</v>
      </c>
      <c r="BF144" s="201"/>
      <c r="BG144" s="200">
        <f>AT144-BE144</f>
        <v>9</v>
      </c>
      <c r="BH144" s="206"/>
      <c r="BI144" s="201"/>
      <c r="BJ144" s="254">
        <f>((LEFT(AP144,FIND(" ",AP144)-1)*BC144)/$S$279)</f>
        <v>1.1200000000000001</v>
      </c>
      <c r="BK144" s="255"/>
      <c r="BL144" s="256"/>
      <c r="BM144" s="1"/>
      <c r="BN144" s="2"/>
    </row>
    <row r="145" spans="2:66" ht="15" customHeight="1">
      <c r="B145" s="317"/>
      <c r="C145" s="318"/>
      <c r="D145" s="318"/>
      <c r="E145" s="318"/>
      <c r="F145" s="318"/>
      <c r="G145" s="318"/>
      <c r="H145" s="318"/>
      <c r="I145" s="318"/>
      <c r="J145" s="318"/>
      <c r="K145" s="318"/>
      <c r="L145" s="319"/>
      <c r="M145" s="196"/>
      <c r="N145" s="220"/>
      <c r="O145" s="220"/>
      <c r="P145" s="197"/>
      <c r="Q145" s="196"/>
      <c r="R145" s="220"/>
      <c r="S145" s="220"/>
      <c r="T145" s="197"/>
      <c r="U145" s="196"/>
      <c r="V145" s="220"/>
      <c r="W145" s="220"/>
      <c r="X145" s="197"/>
      <c r="Y145" s="196"/>
      <c r="Z145" s="220"/>
      <c r="AA145" s="220"/>
      <c r="AB145" s="197"/>
      <c r="AC145" s="308"/>
      <c r="AD145" s="309"/>
      <c r="AE145" s="309"/>
      <c r="AF145" s="310"/>
      <c r="AG145" s="225"/>
      <c r="AH145" s="226"/>
      <c r="AI145" s="226"/>
      <c r="AJ145" s="226"/>
      <c r="AK145" s="226"/>
      <c r="AL145" s="226"/>
      <c r="AM145" s="226"/>
      <c r="AN145" s="226"/>
      <c r="AO145" s="227"/>
      <c r="AP145" s="271"/>
      <c r="AQ145" s="276"/>
      <c r="AR145" s="276"/>
      <c r="AS145" s="272"/>
      <c r="AT145" s="202"/>
      <c r="AU145" s="207"/>
      <c r="AV145" s="203"/>
      <c r="AW145" s="190"/>
      <c r="AX145" s="191"/>
      <c r="AY145" s="190"/>
      <c r="AZ145" s="191"/>
      <c r="BA145" s="202"/>
      <c r="BB145" s="203"/>
      <c r="BC145" s="271"/>
      <c r="BD145" s="272"/>
      <c r="BE145" s="202"/>
      <c r="BF145" s="203"/>
      <c r="BG145" s="202"/>
      <c r="BH145" s="207"/>
      <c r="BI145" s="203"/>
      <c r="BJ145" s="257"/>
      <c r="BK145" s="258"/>
      <c r="BL145" s="259"/>
      <c r="BM145" s="1"/>
      <c r="BN145" s="2"/>
    </row>
    <row r="146" spans="2:66" ht="15" customHeight="1" thickBot="1">
      <c r="B146" s="320"/>
      <c r="C146" s="321"/>
      <c r="D146" s="321"/>
      <c r="E146" s="321"/>
      <c r="F146" s="321"/>
      <c r="G146" s="321"/>
      <c r="H146" s="321"/>
      <c r="I146" s="321"/>
      <c r="J146" s="321"/>
      <c r="K146" s="321"/>
      <c r="L146" s="322"/>
      <c r="M146" s="198"/>
      <c r="N146" s="221"/>
      <c r="O146" s="221"/>
      <c r="P146" s="199"/>
      <c r="Q146" s="198"/>
      <c r="R146" s="221"/>
      <c r="S146" s="221"/>
      <c r="T146" s="199"/>
      <c r="U146" s="198"/>
      <c r="V146" s="221"/>
      <c r="W146" s="221"/>
      <c r="X146" s="199"/>
      <c r="Y146" s="198"/>
      <c r="Z146" s="221"/>
      <c r="AA146" s="221"/>
      <c r="AB146" s="199"/>
      <c r="AC146" s="311"/>
      <c r="AD146" s="312"/>
      <c r="AE146" s="312"/>
      <c r="AF146" s="313"/>
      <c r="AG146" s="228"/>
      <c r="AH146" s="229"/>
      <c r="AI146" s="229"/>
      <c r="AJ146" s="229"/>
      <c r="AK146" s="229"/>
      <c r="AL146" s="229"/>
      <c r="AM146" s="229"/>
      <c r="AN146" s="229"/>
      <c r="AO146" s="230"/>
      <c r="AP146" s="273"/>
      <c r="AQ146" s="277"/>
      <c r="AR146" s="277"/>
      <c r="AS146" s="274"/>
      <c r="AT146" s="204"/>
      <c r="AU146" s="208"/>
      <c r="AV146" s="205"/>
      <c r="AW146" s="192"/>
      <c r="AX146" s="193"/>
      <c r="AY146" s="192"/>
      <c r="AZ146" s="193"/>
      <c r="BA146" s="204"/>
      <c r="BB146" s="205"/>
      <c r="BC146" s="273"/>
      <c r="BD146" s="274"/>
      <c r="BE146" s="204"/>
      <c r="BF146" s="205"/>
      <c r="BG146" s="204"/>
      <c r="BH146" s="208"/>
      <c r="BI146" s="205"/>
      <c r="BJ146" s="260"/>
      <c r="BK146" s="261"/>
      <c r="BL146" s="262"/>
      <c r="BM146" s="1"/>
      <c r="BN146" s="2"/>
    </row>
    <row r="147" spans="2:66" ht="15" customHeight="1" thickTop="1">
      <c r="B147" s="209" t="s">
        <v>219</v>
      </c>
      <c r="C147" s="210"/>
      <c r="D147" s="210"/>
      <c r="E147" s="210"/>
      <c r="F147" s="210"/>
      <c r="G147" s="210"/>
      <c r="H147" s="210"/>
      <c r="I147" s="210"/>
      <c r="J147" s="210"/>
      <c r="K147" s="210"/>
      <c r="L147" s="211"/>
      <c r="M147" s="194" t="s">
        <v>129</v>
      </c>
      <c r="N147" s="219"/>
      <c r="O147" s="219"/>
      <c r="P147" s="195"/>
      <c r="Q147" s="194" t="s">
        <v>129</v>
      </c>
      <c r="R147" s="219"/>
      <c r="S147" s="219"/>
      <c r="T147" s="195"/>
      <c r="U147" s="194" t="s">
        <v>129</v>
      </c>
      <c r="V147" s="219"/>
      <c r="W147" s="219"/>
      <c r="X147" s="195"/>
      <c r="Y147" s="194" t="s">
        <v>129</v>
      </c>
      <c r="Z147" s="219"/>
      <c r="AA147" s="219"/>
      <c r="AB147" s="195"/>
      <c r="AC147" s="305" t="s">
        <v>129</v>
      </c>
      <c r="AD147" s="306"/>
      <c r="AE147" s="306"/>
      <c r="AF147" s="307"/>
      <c r="AG147" s="222" t="s">
        <v>218</v>
      </c>
      <c r="AH147" s="223"/>
      <c r="AI147" s="223"/>
      <c r="AJ147" s="223"/>
      <c r="AK147" s="223"/>
      <c r="AL147" s="223"/>
      <c r="AM147" s="223"/>
      <c r="AN147" s="223"/>
      <c r="AO147" s="224"/>
      <c r="AP147" s="269" t="s">
        <v>143</v>
      </c>
      <c r="AQ147" s="275"/>
      <c r="AR147" s="275"/>
      <c r="AS147" s="270"/>
      <c r="AT147" s="200">
        <f>'23.02'!AT147+AY147</f>
        <v>2</v>
      </c>
      <c r="AU147" s="206"/>
      <c r="AV147" s="201"/>
      <c r="AW147" s="188">
        <f>'23.02'!BG147</f>
        <v>2</v>
      </c>
      <c r="AX147" s="189"/>
      <c r="AY147" s="188"/>
      <c r="AZ147" s="189"/>
      <c r="BA147" s="200"/>
      <c r="BB147" s="201"/>
      <c r="BC147" s="269">
        <f>'23.02'!BC147+BA147</f>
        <v>0</v>
      </c>
      <c r="BD147" s="270"/>
      <c r="BE147" s="200">
        <f>'23.02'!BE147+BA147</f>
        <v>0</v>
      </c>
      <c r="BF147" s="201"/>
      <c r="BG147" s="200">
        <f>AT147-BE147</f>
        <v>2</v>
      </c>
      <c r="BH147" s="206"/>
      <c r="BI147" s="201"/>
      <c r="BJ147" s="254">
        <f>((LEFT(AP147,FIND(" ",AP147)-1)*BC147)/$S$279)</f>
        <v>0</v>
      </c>
      <c r="BK147" s="255"/>
      <c r="BL147" s="256"/>
      <c r="BM147" s="1"/>
      <c r="BN147" s="2"/>
    </row>
    <row r="148" spans="2:66" ht="15" customHeight="1">
      <c r="B148" s="212"/>
      <c r="C148" s="213"/>
      <c r="D148" s="213"/>
      <c r="E148" s="213"/>
      <c r="F148" s="213"/>
      <c r="G148" s="213"/>
      <c r="H148" s="213"/>
      <c r="I148" s="213"/>
      <c r="J148" s="213"/>
      <c r="K148" s="213"/>
      <c r="L148" s="214"/>
      <c r="M148" s="196"/>
      <c r="N148" s="220"/>
      <c r="O148" s="220"/>
      <c r="P148" s="197"/>
      <c r="Q148" s="196"/>
      <c r="R148" s="220"/>
      <c r="S148" s="220"/>
      <c r="T148" s="197"/>
      <c r="U148" s="196"/>
      <c r="V148" s="220"/>
      <c r="W148" s="220"/>
      <c r="X148" s="197"/>
      <c r="Y148" s="196"/>
      <c r="Z148" s="220"/>
      <c r="AA148" s="220"/>
      <c r="AB148" s="197"/>
      <c r="AC148" s="308"/>
      <c r="AD148" s="309"/>
      <c r="AE148" s="309"/>
      <c r="AF148" s="310"/>
      <c r="AG148" s="225"/>
      <c r="AH148" s="226"/>
      <c r="AI148" s="226"/>
      <c r="AJ148" s="226"/>
      <c r="AK148" s="226"/>
      <c r="AL148" s="226"/>
      <c r="AM148" s="226"/>
      <c r="AN148" s="226"/>
      <c r="AO148" s="227"/>
      <c r="AP148" s="271"/>
      <c r="AQ148" s="276"/>
      <c r="AR148" s="276"/>
      <c r="AS148" s="272"/>
      <c r="AT148" s="202"/>
      <c r="AU148" s="207"/>
      <c r="AV148" s="203"/>
      <c r="AW148" s="190"/>
      <c r="AX148" s="191"/>
      <c r="AY148" s="190"/>
      <c r="AZ148" s="191"/>
      <c r="BA148" s="202"/>
      <c r="BB148" s="203"/>
      <c r="BC148" s="271"/>
      <c r="BD148" s="272"/>
      <c r="BE148" s="202"/>
      <c r="BF148" s="203"/>
      <c r="BG148" s="202"/>
      <c r="BH148" s="207"/>
      <c r="BI148" s="203"/>
      <c r="BJ148" s="257"/>
      <c r="BK148" s="258"/>
      <c r="BL148" s="259"/>
      <c r="BM148" s="1"/>
      <c r="BN148" s="2"/>
    </row>
    <row r="149" spans="2:66" ht="15" customHeight="1" thickBot="1">
      <c r="B149" s="215"/>
      <c r="C149" s="216"/>
      <c r="D149" s="216"/>
      <c r="E149" s="216"/>
      <c r="F149" s="216"/>
      <c r="G149" s="216"/>
      <c r="H149" s="216"/>
      <c r="I149" s="216"/>
      <c r="J149" s="216"/>
      <c r="K149" s="216"/>
      <c r="L149" s="217"/>
      <c r="M149" s="198"/>
      <c r="N149" s="221"/>
      <c r="O149" s="221"/>
      <c r="P149" s="199"/>
      <c r="Q149" s="198"/>
      <c r="R149" s="221"/>
      <c r="S149" s="221"/>
      <c r="T149" s="199"/>
      <c r="U149" s="198"/>
      <c r="V149" s="221"/>
      <c r="W149" s="221"/>
      <c r="X149" s="199"/>
      <c r="Y149" s="198"/>
      <c r="Z149" s="221"/>
      <c r="AA149" s="221"/>
      <c r="AB149" s="199"/>
      <c r="AC149" s="311"/>
      <c r="AD149" s="312"/>
      <c r="AE149" s="312"/>
      <c r="AF149" s="313"/>
      <c r="AG149" s="228"/>
      <c r="AH149" s="229"/>
      <c r="AI149" s="229"/>
      <c r="AJ149" s="229"/>
      <c r="AK149" s="229"/>
      <c r="AL149" s="229"/>
      <c r="AM149" s="229"/>
      <c r="AN149" s="229"/>
      <c r="AO149" s="230"/>
      <c r="AP149" s="273"/>
      <c r="AQ149" s="277"/>
      <c r="AR149" s="277"/>
      <c r="AS149" s="274"/>
      <c r="AT149" s="204"/>
      <c r="AU149" s="208"/>
      <c r="AV149" s="205"/>
      <c r="AW149" s="192"/>
      <c r="AX149" s="193"/>
      <c r="AY149" s="192"/>
      <c r="AZ149" s="193"/>
      <c r="BA149" s="204"/>
      <c r="BB149" s="205"/>
      <c r="BC149" s="273"/>
      <c r="BD149" s="274"/>
      <c r="BE149" s="204"/>
      <c r="BF149" s="205"/>
      <c r="BG149" s="204"/>
      <c r="BH149" s="208"/>
      <c r="BI149" s="205"/>
      <c r="BJ149" s="260"/>
      <c r="BK149" s="261"/>
      <c r="BL149" s="262"/>
      <c r="BM149" s="1"/>
      <c r="BN149" s="2"/>
    </row>
    <row r="150" spans="2:66" ht="15" customHeight="1" thickTop="1">
      <c r="B150" s="209" t="s">
        <v>298</v>
      </c>
      <c r="C150" s="210"/>
      <c r="D150" s="210"/>
      <c r="E150" s="210"/>
      <c r="F150" s="210"/>
      <c r="G150" s="210"/>
      <c r="H150" s="210"/>
      <c r="I150" s="210"/>
      <c r="J150" s="210"/>
      <c r="K150" s="210"/>
      <c r="L150" s="211"/>
      <c r="M150" s="599">
        <v>6.9926811943510414E-2</v>
      </c>
      <c r="N150" s="600"/>
      <c r="O150" s="600"/>
      <c r="P150" s="601"/>
      <c r="Q150" s="599">
        <v>5.240777928304121E-2</v>
      </c>
      <c r="R150" s="600"/>
      <c r="S150" s="600"/>
      <c r="T150" s="601"/>
      <c r="U150" s="599">
        <v>8.7488663525924007E-2</v>
      </c>
      <c r="V150" s="600"/>
      <c r="W150" s="600"/>
      <c r="X150" s="601"/>
      <c r="Y150" s="599">
        <v>7.8701706824618439E-2</v>
      </c>
      <c r="Z150" s="600"/>
      <c r="AA150" s="600"/>
      <c r="AB150" s="601"/>
      <c r="AC150" s="296" t="s">
        <v>210</v>
      </c>
      <c r="AD150" s="297"/>
      <c r="AE150" s="297"/>
      <c r="AF150" s="298"/>
      <c r="AG150" s="222" t="s">
        <v>216</v>
      </c>
      <c r="AH150" s="223"/>
      <c r="AI150" s="223"/>
      <c r="AJ150" s="223"/>
      <c r="AK150" s="223"/>
      <c r="AL150" s="223"/>
      <c r="AM150" s="223"/>
      <c r="AN150" s="223"/>
      <c r="AO150" s="224"/>
      <c r="AP150" s="269" t="s">
        <v>159</v>
      </c>
      <c r="AQ150" s="275"/>
      <c r="AR150" s="275"/>
      <c r="AS150" s="270"/>
      <c r="AT150" s="200">
        <f>'23.02'!AT150+AY150</f>
        <v>7</v>
      </c>
      <c r="AU150" s="206"/>
      <c r="AV150" s="201"/>
      <c r="AW150" s="188">
        <f>'23.02'!BG150</f>
        <v>7</v>
      </c>
      <c r="AX150" s="189"/>
      <c r="AY150" s="188"/>
      <c r="AZ150" s="189"/>
      <c r="BA150" s="200"/>
      <c r="BB150" s="201"/>
      <c r="BC150" s="269">
        <f>'23.02'!BC150+BA150</f>
        <v>0</v>
      </c>
      <c r="BD150" s="270"/>
      <c r="BE150" s="200">
        <f>'23.02'!BE150+BA150</f>
        <v>0</v>
      </c>
      <c r="BF150" s="201"/>
      <c r="BG150" s="200">
        <f>AT150-BE150</f>
        <v>7</v>
      </c>
      <c r="BH150" s="206"/>
      <c r="BI150" s="201"/>
      <c r="BJ150" s="254">
        <f>((LEFT(AP150,FIND(" ",AP150)-1)*BC150)/$S$279)</f>
        <v>0</v>
      </c>
      <c r="BK150" s="255"/>
      <c r="BL150" s="256"/>
      <c r="BM150" s="1"/>
      <c r="BN150" s="2"/>
    </row>
    <row r="151" spans="2:66" ht="15" customHeight="1">
      <c r="B151" s="212"/>
      <c r="C151" s="213"/>
      <c r="D151" s="213"/>
      <c r="E151" s="213"/>
      <c r="F151" s="213"/>
      <c r="G151" s="213"/>
      <c r="H151" s="213"/>
      <c r="I151" s="213"/>
      <c r="J151" s="213"/>
      <c r="K151" s="213"/>
      <c r="L151" s="214"/>
      <c r="M151" s="602"/>
      <c r="N151" s="603"/>
      <c r="O151" s="603"/>
      <c r="P151" s="604"/>
      <c r="Q151" s="602"/>
      <c r="R151" s="603"/>
      <c r="S151" s="603"/>
      <c r="T151" s="604"/>
      <c r="U151" s="602"/>
      <c r="V151" s="603"/>
      <c r="W151" s="603"/>
      <c r="X151" s="604"/>
      <c r="Y151" s="602"/>
      <c r="Z151" s="603"/>
      <c r="AA151" s="603"/>
      <c r="AB151" s="604"/>
      <c r="AC151" s="299"/>
      <c r="AD151" s="300"/>
      <c r="AE151" s="300"/>
      <c r="AF151" s="301"/>
      <c r="AG151" s="225"/>
      <c r="AH151" s="226"/>
      <c r="AI151" s="226"/>
      <c r="AJ151" s="226"/>
      <c r="AK151" s="226"/>
      <c r="AL151" s="226"/>
      <c r="AM151" s="226"/>
      <c r="AN151" s="226"/>
      <c r="AO151" s="227"/>
      <c r="AP151" s="271"/>
      <c r="AQ151" s="276"/>
      <c r="AR151" s="276"/>
      <c r="AS151" s="272"/>
      <c r="AT151" s="202"/>
      <c r="AU151" s="207"/>
      <c r="AV151" s="203"/>
      <c r="AW151" s="190"/>
      <c r="AX151" s="191"/>
      <c r="AY151" s="190"/>
      <c r="AZ151" s="191"/>
      <c r="BA151" s="202"/>
      <c r="BB151" s="203"/>
      <c r="BC151" s="271"/>
      <c r="BD151" s="272"/>
      <c r="BE151" s="202"/>
      <c r="BF151" s="203"/>
      <c r="BG151" s="202"/>
      <c r="BH151" s="207"/>
      <c r="BI151" s="203"/>
      <c r="BJ151" s="257"/>
      <c r="BK151" s="258"/>
      <c r="BL151" s="259"/>
      <c r="BM151" s="1"/>
      <c r="BN151" s="2"/>
    </row>
    <row r="152" spans="2:66" ht="15" customHeight="1" thickBot="1">
      <c r="B152" s="215"/>
      <c r="C152" s="216"/>
      <c r="D152" s="216"/>
      <c r="E152" s="216"/>
      <c r="F152" s="216"/>
      <c r="G152" s="216"/>
      <c r="H152" s="216"/>
      <c r="I152" s="216"/>
      <c r="J152" s="216"/>
      <c r="K152" s="216"/>
      <c r="L152" s="217"/>
      <c r="M152" s="605"/>
      <c r="N152" s="606"/>
      <c r="O152" s="606"/>
      <c r="P152" s="607"/>
      <c r="Q152" s="605"/>
      <c r="R152" s="606"/>
      <c r="S152" s="606"/>
      <c r="T152" s="607"/>
      <c r="U152" s="605"/>
      <c r="V152" s="606"/>
      <c r="W152" s="606"/>
      <c r="X152" s="607"/>
      <c r="Y152" s="605"/>
      <c r="Z152" s="606"/>
      <c r="AA152" s="606"/>
      <c r="AB152" s="607"/>
      <c r="AC152" s="302"/>
      <c r="AD152" s="303"/>
      <c r="AE152" s="303"/>
      <c r="AF152" s="304"/>
      <c r="AG152" s="228"/>
      <c r="AH152" s="229"/>
      <c r="AI152" s="229"/>
      <c r="AJ152" s="229"/>
      <c r="AK152" s="229"/>
      <c r="AL152" s="229"/>
      <c r="AM152" s="229"/>
      <c r="AN152" s="229"/>
      <c r="AO152" s="230"/>
      <c r="AP152" s="273"/>
      <c r="AQ152" s="277"/>
      <c r="AR152" s="277"/>
      <c r="AS152" s="274"/>
      <c r="AT152" s="204"/>
      <c r="AU152" s="208"/>
      <c r="AV152" s="205"/>
      <c r="AW152" s="192"/>
      <c r="AX152" s="193"/>
      <c r="AY152" s="192"/>
      <c r="AZ152" s="193"/>
      <c r="BA152" s="204"/>
      <c r="BB152" s="205"/>
      <c r="BC152" s="273"/>
      <c r="BD152" s="274"/>
      <c r="BE152" s="204"/>
      <c r="BF152" s="205"/>
      <c r="BG152" s="204"/>
      <c r="BH152" s="208"/>
      <c r="BI152" s="205"/>
      <c r="BJ152" s="260"/>
      <c r="BK152" s="261"/>
      <c r="BL152" s="262"/>
      <c r="BM152" s="1"/>
      <c r="BN152" s="2"/>
    </row>
    <row r="153" spans="2:66" ht="15" customHeight="1" thickTop="1">
      <c r="B153" s="209"/>
      <c r="C153" s="210"/>
      <c r="D153" s="210"/>
      <c r="E153" s="210"/>
      <c r="F153" s="210"/>
      <c r="G153" s="210"/>
      <c r="H153" s="210"/>
      <c r="I153" s="210"/>
      <c r="J153" s="210"/>
      <c r="K153" s="210"/>
      <c r="L153" s="211"/>
      <c r="M153" s="188"/>
      <c r="N153" s="241"/>
      <c r="O153" s="241"/>
      <c r="P153" s="189"/>
      <c r="Q153" s="188"/>
      <c r="R153" s="241"/>
      <c r="S153" s="241"/>
      <c r="T153" s="189"/>
      <c r="U153" s="188"/>
      <c r="V153" s="241"/>
      <c r="W153" s="241"/>
      <c r="X153" s="189"/>
      <c r="Y153" s="188"/>
      <c r="Z153" s="241"/>
      <c r="AA153" s="241"/>
      <c r="AB153" s="189"/>
      <c r="AC153" s="278"/>
      <c r="AD153" s="279"/>
      <c r="AE153" s="279"/>
      <c r="AF153" s="280"/>
      <c r="AG153" s="222"/>
      <c r="AH153" s="223"/>
      <c r="AI153" s="223"/>
      <c r="AJ153" s="223"/>
      <c r="AK153" s="223"/>
      <c r="AL153" s="223"/>
      <c r="AM153" s="223"/>
      <c r="AN153" s="223"/>
      <c r="AO153" s="224"/>
      <c r="AP153" s="269"/>
      <c r="AQ153" s="275"/>
      <c r="AR153" s="275"/>
      <c r="AS153" s="270"/>
      <c r="AT153" s="200">
        <f>'23.02'!AT153+AY153</f>
        <v>0</v>
      </c>
      <c r="AU153" s="206"/>
      <c r="AV153" s="201"/>
      <c r="AW153" s="188">
        <f>'23.02'!BG153</f>
        <v>0</v>
      </c>
      <c r="AX153" s="189"/>
      <c r="AY153" s="188"/>
      <c r="AZ153" s="189"/>
      <c r="BA153" s="200"/>
      <c r="BB153" s="201"/>
      <c r="BC153" s="269">
        <f>'23.02'!BC153+BA153</f>
        <v>0</v>
      </c>
      <c r="BD153" s="270"/>
      <c r="BE153" s="200">
        <f>'23.02'!BE153+BA153</f>
        <v>0</v>
      </c>
      <c r="BF153" s="201"/>
      <c r="BG153" s="200">
        <f>AT153-BE153</f>
        <v>0</v>
      </c>
      <c r="BH153" s="206"/>
      <c r="BI153" s="201"/>
      <c r="BJ153" s="254"/>
      <c r="BK153" s="255"/>
      <c r="BL153" s="256"/>
      <c r="BM153" s="1"/>
      <c r="BN153" s="2"/>
    </row>
    <row r="154" spans="2:66" ht="15" customHeight="1">
      <c r="B154" s="212"/>
      <c r="C154" s="213"/>
      <c r="D154" s="213"/>
      <c r="E154" s="213"/>
      <c r="F154" s="213"/>
      <c r="G154" s="213"/>
      <c r="H154" s="213"/>
      <c r="I154" s="213"/>
      <c r="J154" s="213"/>
      <c r="K154" s="213"/>
      <c r="L154" s="214"/>
      <c r="M154" s="190"/>
      <c r="N154" s="242"/>
      <c r="O154" s="242"/>
      <c r="P154" s="191"/>
      <c r="Q154" s="190"/>
      <c r="R154" s="242"/>
      <c r="S154" s="242"/>
      <c r="T154" s="191"/>
      <c r="U154" s="190"/>
      <c r="V154" s="242"/>
      <c r="W154" s="242"/>
      <c r="X154" s="191"/>
      <c r="Y154" s="190"/>
      <c r="Z154" s="242"/>
      <c r="AA154" s="242"/>
      <c r="AB154" s="191"/>
      <c r="AC154" s="281"/>
      <c r="AD154" s="282"/>
      <c r="AE154" s="282"/>
      <c r="AF154" s="283"/>
      <c r="AG154" s="225"/>
      <c r="AH154" s="226"/>
      <c r="AI154" s="226"/>
      <c r="AJ154" s="226"/>
      <c r="AK154" s="226"/>
      <c r="AL154" s="226"/>
      <c r="AM154" s="226"/>
      <c r="AN154" s="226"/>
      <c r="AO154" s="227"/>
      <c r="AP154" s="271"/>
      <c r="AQ154" s="276"/>
      <c r="AR154" s="276"/>
      <c r="AS154" s="272"/>
      <c r="AT154" s="202"/>
      <c r="AU154" s="207"/>
      <c r="AV154" s="203"/>
      <c r="AW154" s="190"/>
      <c r="AX154" s="191"/>
      <c r="AY154" s="190"/>
      <c r="AZ154" s="191"/>
      <c r="BA154" s="202"/>
      <c r="BB154" s="203"/>
      <c r="BC154" s="271"/>
      <c r="BD154" s="272"/>
      <c r="BE154" s="202"/>
      <c r="BF154" s="203"/>
      <c r="BG154" s="202"/>
      <c r="BH154" s="207"/>
      <c r="BI154" s="203"/>
      <c r="BJ154" s="257"/>
      <c r="BK154" s="258"/>
      <c r="BL154" s="259"/>
      <c r="BM154" s="1"/>
      <c r="BN154" s="2"/>
    </row>
    <row r="155" spans="2:66" ht="15" customHeight="1" thickBot="1">
      <c r="B155" s="215"/>
      <c r="C155" s="216"/>
      <c r="D155" s="216"/>
      <c r="E155" s="216"/>
      <c r="F155" s="216"/>
      <c r="G155" s="216"/>
      <c r="H155" s="216"/>
      <c r="I155" s="216"/>
      <c r="J155" s="216"/>
      <c r="K155" s="216"/>
      <c r="L155" s="217"/>
      <c r="M155" s="192"/>
      <c r="N155" s="243"/>
      <c r="O155" s="243"/>
      <c r="P155" s="193"/>
      <c r="Q155" s="192"/>
      <c r="R155" s="243"/>
      <c r="S155" s="243"/>
      <c r="T155" s="193"/>
      <c r="U155" s="192"/>
      <c r="V155" s="243"/>
      <c r="W155" s="243"/>
      <c r="X155" s="193"/>
      <c r="Y155" s="192"/>
      <c r="Z155" s="243"/>
      <c r="AA155" s="243"/>
      <c r="AB155" s="193"/>
      <c r="AC155" s="284"/>
      <c r="AD155" s="285"/>
      <c r="AE155" s="285"/>
      <c r="AF155" s="286"/>
      <c r="AG155" s="228"/>
      <c r="AH155" s="229"/>
      <c r="AI155" s="229"/>
      <c r="AJ155" s="229"/>
      <c r="AK155" s="229"/>
      <c r="AL155" s="229"/>
      <c r="AM155" s="229"/>
      <c r="AN155" s="229"/>
      <c r="AO155" s="230"/>
      <c r="AP155" s="273"/>
      <c r="AQ155" s="277"/>
      <c r="AR155" s="277"/>
      <c r="AS155" s="274"/>
      <c r="AT155" s="204"/>
      <c r="AU155" s="208"/>
      <c r="AV155" s="205"/>
      <c r="AW155" s="192"/>
      <c r="AX155" s="193"/>
      <c r="AY155" s="192"/>
      <c r="AZ155" s="193"/>
      <c r="BA155" s="204"/>
      <c r="BB155" s="205"/>
      <c r="BC155" s="273"/>
      <c r="BD155" s="274"/>
      <c r="BE155" s="204"/>
      <c r="BF155" s="205"/>
      <c r="BG155" s="204"/>
      <c r="BH155" s="208"/>
      <c r="BI155" s="205"/>
      <c r="BJ155" s="260"/>
      <c r="BK155" s="261"/>
      <c r="BL155" s="262"/>
      <c r="BM155" s="1"/>
      <c r="BN155" s="2"/>
    </row>
    <row r="156" spans="2:66" ht="15" customHeight="1" thickTop="1">
      <c r="B156" s="209"/>
      <c r="C156" s="210"/>
      <c r="D156" s="210"/>
      <c r="E156" s="210"/>
      <c r="F156" s="210"/>
      <c r="G156" s="210"/>
      <c r="H156" s="210"/>
      <c r="I156" s="210"/>
      <c r="J156" s="210"/>
      <c r="K156" s="210"/>
      <c r="L156" s="211"/>
      <c r="M156" s="194"/>
      <c r="N156" s="219"/>
      <c r="O156" s="219"/>
      <c r="P156" s="195"/>
      <c r="Q156" s="194"/>
      <c r="R156" s="219"/>
      <c r="S156" s="219"/>
      <c r="T156" s="195"/>
      <c r="U156" s="194"/>
      <c r="V156" s="219"/>
      <c r="W156" s="219"/>
      <c r="X156" s="195"/>
      <c r="Y156" s="194"/>
      <c r="Z156" s="219"/>
      <c r="AA156" s="219"/>
      <c r="AB156" s="195"/>
      <c r="AC156" s="188"/>
      <c r="AD156" s="241"/>
      <c r="AE156" s="241"/>
      <c r="AF156" s="189"/>
      <c r="AG156" s="222" t="s">
        <v>215</v>
      </c>
      <c r="AH156" s="223"/>
      <c r="AI156" s="223"/>
      <c r="AJ156" s="223"/>
      <c r="AK156" s="223"/>
      <c r="AL156" s="223"/>
      <c r="AM156" s="223"/>
      <c r="AN156" s="223"/>
      <c r="AO156" s="224"/>
      <c r="AP156" s="269" t="s">
        <v>61</v>
      </c>
      <c r="AQ156" s="275"/>
      <c r="AR156" s="275"/>
      <c r="AS156" s="270"/>
      <c r="AT156" s="200">
        <f>'23.02'!AT156+AY156</f>
        <v>37</v>
      </c>
      <c r="AU156" s="206"/>
      <c r="AV156" s="201"/>
      <c r="AW156" s="188">
        <f>'23.02'!BG156</f>
        <v>33</v>
      </c>
      <c r="AX156" s="189"/>
      <c r="AY156" s="188"/>
      <c r="AZ156" s="189"/>
      <c r="BA156" s="200"/>
      <c r="BB156" s="201"/>
      <c r="BC156" s="269">
        <f>'23.02'!BC156+BA156</f>
        <v>0</v>
      </c>
      <c r="BD156" s="270"/>
      <c r="BE156" s="200">
        <f>'23.02'!BE156+BA156</f>
        <v>4</v>
      </c>
      <c r="BF156" s="201"/>
      <c r="BG156" s="200">
        <f>AT156-BE156</f>
        <v>33</v>
      </c>
      <c r="BH156" s="206"/>
      <c r="BI156" s="201"/>
      <c r="BJ156" s="254">
        <f>((LEFT(AP156,FIND(" ",AP156)-1)*BC156)/$S$279)</f>
        <v>0</v>
      </c>
      <c r="BK156" s="255"/>
      <c r="BL156" s="256"/>
      <c r="BM156" s="1"/>
      <c r="BN156" s="2"/>
    </row>
    <row r="157" spans="2:66" ht="15" customHeight="1">
      <c r="B157" s="212"/>
      <c r="C157" s="213"/>
      <c r="D157" s="213"/>
      <c r="E157" s="213"/>
      <c r="F157" s="213"/>
      <c r="G157" s="213"/>
      <c r="H157" s="213"/>
      <c r="I157" s="213"/>
      <c r="J157" s="213"/>
      <c r="K157" s="213"/>
      <c r="L157" s="214"/>
      <c r="M157" s="196"/>
      <c r="N157" s="220"/>
      <c r="O157" s="220"/>
      <c r="P157" s="197"/>
      <c r="Q157" s="196"/>
      <c r="R157" s="220"/>
      <c r="S157" s="220"/>
      <c r="T157" s="197"/>
      <c r="U157" s="196"/>
      <c r="V157" s="220"/>
      <c r="W157" s="220"/>
      <c r="X157" s="197"/>
      <c r="Y157" s="196"/>
      <c r="Z157" s="220"/>
      <c r="AA157" s="220"/>
      <c r="AB157" s="197"/>
      <c r="AC157" s="190"/>
      <c r="AD157" s="242"/>
      <c r="AE157" s="242"/>
      <c r="AF157" s="191"/>
      <c r="AG157" s="225"/>
      <c r="AH157" s="226"/>
      <c r="AI157" s="226"/>
      <c r="AJ157" s="226"/>
      <c r="AK157" s="226"/>
      <c r="AL157" s="226"/>
      <c r="AM157" s="226"/>
      <c r="AN157" s="226"/>
      <c r="AO157" s="227"/>
      <c r="AP157" s="271"/>
      <c r="AQ157" s="276"/>
      <c r="AR157" s="276"/>
      <c r="AS157" s="272"/>
      <c r="AT157" s="202"/>
      <c r="AU157" s="207"/>
      <c r="AV157" s="203"/>
      <c r="AW157" s="190"/>
      <c r="AX157" s="191"/>
      <c r="AY157" s="190"/>
      <c r="AZ157" s="191"/>
      <c r="BA157" s="202"/>
      <c r="BB157" s="203"/>
      <c r="BC157" s="271"/>
      <c r="BD157" s="272"/>
      <c r="BE157" s="202"/>
      <c r="BF157" s="203"/>
      <c r="BG157" s="202"/>
      <c r="BH157" s="207"/>
      <c r="BI157" s="203"/>
      <c r="BJ157" s="257"/>
      <c r="BK157" s="258"/>
      <c r="BL157" s="259"/>
      <c r="BM157" s="1"/>
      <c r="BN157" s="2"/>
    </row>
    <row r="158" spans="2:66" ht="15" customHeight="1" thickBot="1">
      <c r="B158" s="215"/>
      <c r="C158" s="216"/>
      <c r="D158" s="216"/>
      <c r="E158" s="216"/>
      <c r="F158" s="216"/>
      <c r="G158" s="216"/>
      <c r="H158" s="216"/>
      <c r="I158" s="216"/>
      <c r="J158" s="216"/>
      <c r="K158" s="216"/>
      <c r="L158" s="217"/>
      <c r="M158" s="198"/>
      <c r="N158" s="221"/>
      <c r="O158" s="221"/>
      <c r="P158" s="199"/>
      <c r="Q158" s="198"/>
      <c r="R158" s="221"/>
      <c r="S158" s="221"/>
      <c r="T158" s="199"/>
      <c r="U158" s="198"/>
      <c r="V158" s="221"/>
      <c r="W158" s="221"/>
      <c r="X158" s="199"/>
      <c r="Y158" s="198"/>
      <c r="Z158" s="221"/>
      <c r="AA158" s="221"/>
      <c r="AB158" s="199"/>
      <c r="AC158" s="192"/>
      <c r="AD158" s="243"/>
      <c r="AE158" s="243"/>
      <c r="AF158" s="193"/>
      <c r="AG158" s="228"/>
      <c r="AH158" s="229"/>
      <c r="AI158" s="229"/>
      <c r="AJ158" s="229"/>
      <c r="AK158" s="229"/>
      <c r="AL158" s="229"/>
      <c r="AM158" s="229"/>
      <c r="AN158" s="229"/>
      <c r="AO158" s="230"/>
      <c r="AP158" s="273"/>
      <c r="AQ158" s="277"/>
      <c r="AR158" s="277"/>
      <c r="AS158" s="274"/>
      <c r="AT158" s="204"/>
      <c r="AU158" s="208"/>
      <c r="AV158" s="205"/>
      <c r="AW158" s="192"/>
      <c r="AX158" s="193"/>
      <c r="AY158" s="192"/>
      <c r="AZ158" s="193"/>
      <c r="BA158" s="204"/>
      <c r="BB158" s="205"/>
      <c r="BC158" s="273"/>
      <c r="BD158" s="274"/>
      <c r="BE158" s="204"/>
      <c r="BF158" s="205"/>
      <c r="BG158" s="204"/>
      <c r="BH158" s="208"/>
      <c r="BI158" s="205"/>
      <c r="BJ158" s="260"/>
      <c r="BK158" s="261"/>
      <c r="BL158" s="262"/>
      <c r="BM158" s="1"/>
      <c r="BN158" s="2"/>
    </row>
    <row r="159" spans="2:66" ht="15" customHeight="1" thickTop="1" thickBot="1">
      <c r="B159" s="209"/>
      <c r="C159" s="210"/>
      <c r="D159" s="210"/>
      <c r="E159" s="210"/>
      <c r="F159" s="210"/>
      <c r="G159" s="210"/>
      <c r="H159" s="210"/>
      <c r="I159" s="210"/>
      <c r="J159" s="210"/>
      <c r="K159" s="210"/>
      <c r="L159" s="211"/>
      <c r="M159" s="218"/>
      <c r="N159" s="218"/>
      <c r="O159" s="218"/>
      <c r="P159" s="218"/>
      <c r="Q159" s="218"/>
      <c r="R159" s="218"/>
      <c r="S159" s="218"/>
      <c r="T159" s="218"/>
      <c r="U159" s="218"/>
      <c r="V159" s="218"/>
      <c r="W159" s="218"/>
      <c r="X159" s="218"/>
      <c r="Y159" s="218"/>
      <c r="Z159" s="218"/>
      <c r="AA159" s="218"/>
      <c r="AB159" s="218"/>
      <c r="AC159" s="182"/>
      <c r="AD159" s="182"/>
      <c r="AE159" s="182"/>
      <c r="AF159" s="182"/>
      <c r="AG159" s="222" t="s">
        <v>301</v>
      </c>
      <c r="AH159" s="223"/>
      <c r="AI159" s="223"/>
      <c r="AJ159" s="223"/>
      <c r="AK159" s="223"/>
      <c r="AL159" s="223"/>
      <c r="AM159" s="223"/>
      <c r="AN159" s="223"/>
      <c r="AO159" s="224"/>
      <c r="AP159" s="269" t="s">
        <v>52</v>
      </c>
      <c r="AQ159" s="275"/>
      <c r="AR159" s="275"/>
      <c r="AS159" s="270"/>
      <c r="AT159" s="200">
        <f>'23.02'!AT159+AY159</f>
        <v>10</v>
      </c>
      <c r="AU159" s="206"/>
      <c r="AV159" s="201"/>
      <c r="AW159" s="188">
        <f>'23.02'!BG159</f>
        <v>8</v>
      </c>
      <c r="AX159" s="189"/>
      <c r="AY159" s="188"/>
      <c r="AZ159" s="189"/>
      <c r="BA159" s="200"/>
      <c r="BB159" s="201"/>
      <c r="BC159" s="269">
        <f>'23.02'!BC159+BA159</f>
        <v>0</v>
      </c>
      <c r="BD159" s="270"/>
      <c r="BE159" s="200">
        <f>'23.02'!BE159+BA159</f>
        <v>2</v>
      </c>
      <c r="BF159" s="201"/>
      <c r="BG159" s="200">
        <f>AT159-BE159</f>
        <v>8</v>
      </c>
      <c r="BH159" s="206"/>
      <c r="BI159" s="201"/>
      <c r="BJ159" s="254">
        <f>((LEFT(AP159,FIND(" ",AP159)-1)*BC159)/$S$279)</f>
        <v>0</v>
      </c>
      <c r="BK159" s="255"/>
      <c r="BL159" s="256"/>
      <c r="BM159" s="1"/>
      <c r="BN159" s="2"/>
    </row>
    <row r="160" spans="2:66" ht="15" customHeight="1" thickTop="1" thickBot="1">
      <c r="B160" s="212"/>
      <c r="C160" s="213"/>
      <c r="D160" s="213"/>
      <c r="E160" s="213"/>
      <c r="F160" s="213"/>
      <c r="G160" s="213"/>
      <c r="H160" s="213"/>
      <c r="I160" s="213"/>
      <c r="J160" s="213"/>
      <c r="K160" s="213"/>
      <c r="L160" s="214"/>
      <c r="M160" s="218"/>
      <c r="N160" s="218"/>
      <c r="O160" s="218"/>
      <c r="P160" s="218"/>
      <c r="Q160" s="218"/>
      <c r="R160" s="218"/>
      <c r="S160" s="218"/>
      <c r="T160" s="218"/>
      <c r="U160" s="218"/>
      <c r="V160" s="218"/>
      <c r="W160" s="218"/>
      <c r="X160" s="218"/>
      <c r="Y160" s="218"/>
      <c r="Z160" s="218"/>
      <c r="AA160" s="218"/>
      <c r="AB160" s="218"/>
      <c r="AC160" s="182"/>
      <c r="AD160" s="182"/>
      <c r="AE160" s="182"/>
      <c r="AF160" s="182"/>
      <c r="AG160" s="225"/>
      <c r="AH160" s="226"/>
      <c r="AI160" s="226"/>
      <c r="AJ160" s="226"/>
      <c r="AK160" s="226"/>
      <c r="AL160" s="226"/>
      <c r="AM160" s="226"/>
      <c r="AN160" s="226"/>
      <c r="AO160" s="227"/>
      <c r="AP160" s="271"/>
      <c r="AQ160" s="276"/>
      <c r="AR160" s="276"/>
      <c r="AS160" s="272"/>
      <c r="AT160" s="202"/>
      <c r="AU160" s="207"/>
      <c r="AV160" s="203"/>
      <c r="AW160" s="190"/>
      <c r="AX160" s="191"/>
      <c r="AY160" s="190"/>
      <c r="AZ160" s="191"/>
      <c r="BA160" s="202"/>
      <c r="BB160" s="203"/>
      <c r="BC160" s="271"/>
      <c r="BD160" s="272"/>
      <c r="BE160" s="202"/>
      <c r="BF160" s="203"/>
      <c r="BG160" s="202"/>
      <c r="BH160" s="207"/>
      <c r="BI160" s="203"/>
      <c r="BJ160" s="257"/>
      <c r="BK160" s="258"/>
      <c r="BL160" s="259"/>
      <c r="BM160" s="1"/>
      <c r="BN160" s="2"/>
    </row>
    <row r="161" spans="2:67" ht="15" customHeight="1" thickTop="1" thickBot="1">
      <c r="B161" s="215"/>
      <c r="C161" s="216"/>
      <c r="D161" s="216"/>
      <c r="E161" s="216"/>
      <c r="F161" s="216"/>
      <c r="G161" s="216"/>
      <c r="H161" s="216"/>
      <c r="I161" s="216"/>
      <c r="J161" s="216"/>
      <c r="K161" s="216"/>
      <c r="L161" s="217"/>
      <c r="M161" s="218"/>
      <c r="N161" s="218"/>
      <c r="O161" s="218"/>
      <c r="P161" s="218"/>
      <c r="Q161" s="218"/>
      <c r="R161" s="218"/>
      <c r="S161" s="218"/>
      <c r="T161" s="218"/>
      <c r="U161" s="218"/>
      <c r="V161" s="218"/>
      <c r="W161" s="218"/>
      <c r="X161" s="218"/>
      <c r="Y161" s="218"/>
      <c r="Z161" s="218"/>
      <c r="AA161" s="218"/>
      <c r="AB161" s="218"/>
      <c r="AC161" s="182"/>
      <c r="AD161" s="182"/>
      <c r="AE161" s="182"/>
      <c r="AF161" s="182"/>
      <c r="AG161" s="228"/>
      <c r="AH161" s="229"/>
      <c r="AI161" s="229"/>
      <c r="AJ161" s="229"/>
      <c r="AK161" s="229"/>
      <c r="AL161" s="229"/>
      <c r="AM161" s="229"/>
      <c r="AN161" s="229"/>
      <c r="AO161" s="230"/>
      <c r="AP161" s="273"/>
      <c r="AQ161" s="277"/>
      <c r="AR161" s="277"/>
      <c r="AS161" s="274"/>
      <c r="AT161" s="204"/>
      <c r="AU161" s="208"/>
      <c r="AV161" s="205"/>
      <c r="AW161" s="192"/>
      <c r="AX161" s="193"/>
      <c r="AY161" s="192"/>
      <c r="AZ161" s="193"/>
      <c r="BA161" s="204"/>
      <c r="BB161" s="205"/>
      <c r="BC161" s="273"/>
      <c r="BD161" s="274"/>
      <c r="BE161" s="204"/>
      <c r="BF161" s="205"/>
      <c r="BG161" s="204"/>
      <c r="BH161" s="208"/>
      <c r="BI161" s="205"/>
      <c r="BJ161" s="260"/>
      <c r="BK161" s="261"/>
      <c r="BL161" s="262"/>
      <c r="BM161" s="1"/>
      <c r="BN161" s="2"/>
    </row>
    <row r="162" spans="2:67" ht="15" customHeight="1" thickTop="1" thickBot="1">
      <c r="B162" s="209"/>
      <c r="C162" s="210"/>
      <c r="D162" s="210"/>
      <c r="E162" s="210"/>
      <c r="F162" s="210"/>
      <c r="G162" s="210"/>
      <c r="H162" s="210"/>
      <c r="I162" s="210"/>
      <c r="J162" s="210"/>
      <c r="K162" s="210"/>
      <c r="L162" s="211"/>
      <c r="M162" s="218"/>
      <c r="N162" s="218"/>
      <c r="O162" s="218"/>
      <c r="P162" s="218"/>
      <c r="Q162" s="218"/>
      <c r="R162" s="218"/>
      <c r="S162" s="218"/>
      <c r="T162" s="218"/>
      <c r="U162" s="218"/>
      <c r="V162" s="218"/>
      <c r="W162" s="218"/>
      <c r="X162" s="218"/>
      <c r="Y162" s="218"/>
      <c r="Z162" s="218"/>
      <c r="AA162" s="218"/>
      <c r="AB162" s="218"/>
      <c r="AC162" s="182"/>
      <c r="AD162" s="182"/>
      <c r="AE162" s="182"/>
      <c r="AF162" s="182"/>
      <c r="AG162" s="222" t="s">
        <v>164</v>
      </c>
      <c r="AH162" s="223"/>
      <c r="AI162" s="223"/>
      <c r="AJ162" s="223"/>
      <c r="AK162" s="223"/>
      <c r="AL162" s="223"/>
      <c r="AM162" s="223"/>
      <c r="AN162" s="223"/>
      <c r="AO162" s="224"/>
      <c r="AP162" s="269" t="s">
        <v>52</v>
      </c>
      <c r="AQ162" s="275"/>
      <c r="AR162" s="275"/>
      <c r="AS162" s="270"/>
      <c r="AT162" s="200">
        <f>'23.02'!AT162+AY162</f>
        <v>0</v>
      </c>
      <c r="AU162" s="206"/>
      <c r="AV162" s="201"/>
      <c r="AW162" s="188">
        <f>'23.02'!BG162</f>
        <v>0</v>
      </c>
      <c r="AX162" s="189"/>
      <c r="AY162" s="188"/>
      <c r="AZ162" s="189"/>
      <c r="BA162" s="200"/>
      <c r="BB162" s="201"/>
      <c r="BC162" s="269">
        <f>'23.02'!BC162+BA162</f>
        <v>0</v>
      </c>
      <c r="BD162" s="270"/>
      <c r="BE162" s="200">
        <f>'23.02'!BE162+BA162</f>
        <v>0</v>
      </c>
      <c r="BF162" s="201"/>
      <c r="BG162" s="200">
        <f>AT162-BE162</f>
        <v>0</v>
      </c>
      <c r="BH162" s="206"/>
      <c r="BI162" s="201"/>
      <c r="BJ162" s="254">
        <f>((LEFT(AP162,FIND(" ",AP162)-1)*BC162)/$S$279)</f>
        <v>0</v>
      </c>
      <c r="BK162" s="255"/>
      <c r="BL162" s="256"/>
      <c r="BM162" s="1"/>
      <c r="BN162" s="2"/>
    </row>
    <row r="163" spans="2:67" ht="15" customHeight="1" thickTop="1" thickBot="1">
      <c r="B163" s="212"/>
      <c r="C163" s="213"/>
      <c r="D163" s="213"/>
      <c r="E163" s="213"/>
      <c r="F163" s="213"/>
      <c r="G163" s="213"/>
      <c r="H163" s="213"/>
      <c r="I163" s="213"/>
      <c r="J163" s="213"/>
      <c r="K163" s="213"/>
      <c r="L163" s="214"/>
      <c r="M163" s="218"/>
      <c r="N163" s="218"/>
      <c r="O163" s="218"/>
      <c r="P163" s="218"/>
      <c r="Q163" s="218"/>
      <c r="R163" s="218"/>
      <c r="S163" s="218"/>
      <c r="T163" s="218"/>
      <c r="U163" s="218"/>
      <c r="V163" s="218"/>
      <c r="W163" s="218"/>
      <c r="X163" s="218"/>
      <c r="Y163" s="218"/>
      <c r="Z163" s="218"/>
      <c r="AA163" s="218"/>
      <c r="AB163" s="218"/>
      <c r="AC163" s="182"/>
      <c r="AD163" s="182"/>
      <c r="AE163" s="182"/>
      <c r="AF163" s="182"/>
      <c r="AG163" s="225"/>
      <c r="AH163" s="226"/>
      <c r="AI163" s="226"/>
      <c r="AJ163" s="226"/>
      <c r="AK163" s="226"/>
      <c r="AL163" s="226"/>
      <c r="AM163" s="226"/>
      <c r="AN163" s="226"/>
      <c r="AO163" s="227"/>
      <c r="AP163" s="271"/>
      <c r="AQ163" s="276"/>
      <c r="AR163" s="276"/>
      <c r="AS163" s="272"/>
      <c r="AT163" s="202"/>
      <c r="AU163" s="207"/>
      <c r="AV163" s="203"/>
      <c r="AW163" s="190"/>
      <c r="AX163" s="191"/>
      <c r="AY163" s="190"/>
      <c r="AZ163" s="191"/>
      <c r="BA163" s="202"/>
      <c r="BB163" s="203"/>
      <c r="BC163" s="271"/>
      <c r="BD163" s="272"/>
      <c r="BE163" s="202"/>
      <c r="BF163" s="203"/>
      <c r="BG163" s="202"/>
      <c r="BH163" s="207"/>
      <c r="BI163" s="203"/>
      <c r="BJ163" s="257"/>
      <c r="BK163" s="258"/>
      <c r="BL163" s="259"/>
      <c r="BM163" s="1"/>
      <c r="BN163" s="2"/>
    </row>
    <row r="164" spans="2:67" ht="15" customHeight="1" thickTop="1" thickBot="1">
      <c r="B164" s="215"/>
      <c r="C164" s="216"/>
      <c r="D164" s="216"/>
      <c r="E164" s="216"/>
      <c r="F164" s="216"/>
      <c r="G164" s="216"/>
      <c r="H164" s="216"/>
      <c r="I164" s="216"/>
      <c r="J164" s="216"/>
      <c r="K164" s="216"/>
      <c r="L164" s="217"/>
      <c r="M164" s="218"/>
      <c r="N164" s="218"/>
      <c r="O164" s="218"/>
      <c r="P164" s="218"/>
      <c r="Q164" s="218"/>
      <c r="R164" s="218"/>
      <c r="S164" s="218"/>
      <c r="T164" s="218"/>
      <c r="U164" s="218"/>
      <c r="V164" s="218"/>
      <c r="W164" s="218"/>
      <c r="X164" s="218"/>
      <c r="Y164" s="218"/>
      <c r="Z164" s="218"/>
      <c r="AA164" s="218"/>
      <c r="AB164" s="218"/>
      <c r="AC164" s="182"/>
      <c r="AD164" s="182"/>
      <c r="AE164" s="182"/>
      <c r="AF164" s="182"/>
      <c r="AG164" s="228"/>
      <c r="AH164" s="229"/>
      <c r="AI164" s="229"/>
      <c r="AJ164" s="229"/>
      <c r="AK164" s="229"/>
      <c r="AL164" s="229"/>
      <c r="AM164" s="229"/>
      <c r="AN164" s="229"/>
      <c r="AO164" s="230"/>
      <c r="AP164" s="273"/>
      <c r="AQ164" s="277"/>
      <c r="AR164" s="277"/>
      <c r="AS164" s="274"/>
      <c r="AT164" s="204"/>
      <c r="AU164" s="208"/>
      <c r="AV164" s="205"/>
      <c r="AW164" s="192"/>
      <c r="AX164" s="193"/>
      <c r="AY164" s="192"/>
      <c r="AZ164" s="193"/>
      <c r="BA164" s="204"/>
      <c r="BB164" s="205"/>
      <c r="BC164" s="273"/>
      <c r="BD164" s="274"/>
      <c r="BE164" s="204"/>
      <c r="BF164" s="205"/>
      <c r="BG164" s="204"/>
      <c r="BH164" s="208"/>
      <c r="BI164" s="205"/>
      <c r="BJ164" s="260"/>
      <c r="BK164" s="261"/>
      <c r="BL164" s="262"/>
      <c r="BM164" s="1"/>
      <c r="BN164" s="2"/>
    </row>
    <row r="165" spans="2:67" ht="15" customHeight="1" thickTop="1" thickBot="1">
      <c r="B165" s="209"/>
      <c r="C165" s="210"/>
      <c r="D165" s="210"/>
      <c r="E165" s="210"/>
      <c r="F165" s="210"/>
      <c r="G165" s="210"/>
      <c r="H165" s="210"/>
      <c r="I165" s="210"/>
      <c r="J165" s="210"/>
      <c r="K165" s="210"/>
      <c r="L165" s="211"/>
      <c r="M165" s="218"/>
      <c r="N165" s="218"/>
      <c r="O165" s="218"/>
      <c r="P165" s="218"/>
      <c r="Q165" s="218"/>
      <c r="R165" s="218"/>
      <c r="S165" s="218"/>
      <c r="T165" s="218"/>
      <c r="U165" s="218"/>
      <c r="V165" s="218"/>
      <c r="W165" s="218"/>
      <c r="X165" s="218"/>
      <c r="Y165" s="218"/>
      <c r="Z165" s="218"/>
      <c r="AA165" s="218"/>
      <c r="AB165" s="218"/>
      <c r="AC165" s="182"/>
      <c r="AD165" s="182"/>
      <c r="AE165" s="182"/>
      <c r="AF165" s="182"/>
      <c r="AG165" s="265" t="s">
        <v>63</v>
      </c>
      <c r="AH165" s="265"/>
      <c r="AI165" s="265"/>
      <c r="AJ165" s="265"/>
      <c r="AK165" s="265"/>
      <c r="AL165" s="265"/>
      <c r="AM165" s="265"/>
      <c r="AN165" s="265"/>
      <c r="AO165" s="265"/>
      <c r="AP165" s="265"/>
      <c r="AQ165" s="265"/>
      <c r="AR165" s="265"/>
      <c r="AS165" s="265"/>
      <c r="AT165" s="265"/>
      <c r="AU165" s="265"/>
      <c r="AV165" s="265"/>
      <c r="AW165" s="265"/>
      <c r="AX165" s="265"/>
      <c r="AY165" s="265"/>
      <c r="AZ165" s="265"/>
      <c r="BA165" s="265"/>
      <c r="BB165" s="265"/>
      <c r="BC165" s="265"/>
      <c r="BD165" s="265"/>
      <c r="BE165" s="265"/>
      <c r="BF165" s="265"/>
      <c r="BG165" s="265"/>
      <c r="BH165" s="265"/>
      <c r="BI165" s="266"/>
      <c r="BJ165" s="254">
        <f>SUM(BG66:BI164)</f>
        <v>676</v>
      </c>
      <c r="BK165" s="255"/>
      <c r="BL165" s="256"/>
      <c r="BM165" s="263" t="s">
        <v>263</v>
      </c>
      <c r="BN165" s="264"/>
      <c r="BO165" s="264"/>
    </row>
    <row r="166" spans="2:67" ht="15" customHeight="1" thickTop="1" thickBot="1">
      <c r="B166" s="212"/>
      <c r="C166" s="213"/>
      <c r="D166" s="213"/>
      <c r="E166" s="213"/>
      <c r="F166" s="213"/>
      <c r="G166" s="213"/>
      <c r="H166" s="213"/>
      <c r="I166" s="213"/>
      <c r="J166" s="213"/>
      <c r="K166" s="213"/>
      <c r="L166" s="214"/>
      <c r="M166" s="218"/>
      <c r="N166" s="218"/>
      <c r="O166" s="218"/>
      <c r="P166" s="218"/>
      <c r="Q166" s="218"/>
      <c r="R166" s="218"/>
      <c r="S166" s="218"/>
      <c r="T166" s="218"/>
      <c r="U166" s="218"/>
      <c r="V166" s="218"/>
      <c r="W166" s="218"/>
      <c r="X166" s="218"/>
      <c r="Y166" s="218"/>
      <c r="Z166" s="218"/>
      <c r="AA166" s="218"/>
      <c r="AB166" s="218"/>
      <c r="AC166" s="182"/>
      <c r="AD166" s="182"/>
      <c r="AE166" s="182"/>
      <c r="AF166" s="182"/>
      <c r="AG166" s="267"/>
      <c r="AH166" s="267"/>
      <c r="AI166" s="267"/>
      <c r="AJ166" s="267"/>
      <c r="AK166" s="267"/>
      <c r="AL166" s="267"/>
      <c r="AM166" s="267"/>
      <c r="AN166" s="267"/>
      <c r="AO166" s="267"/>
      <c r="AP166" s="267"/>
      <c r="AQ166" s="267"/>
      <c r="AR166" s="267"/>
      <c r="AS166" s="267"/>
      <c r="AT166" s="267"/>
      <c r="AU166" s="267"/>
      <c r="AV166" s="267"/>
      <c r="AW166" s="267"/>
      <c r="AX166" s="267"/>
      <c r="AY166" s="267"/>
      <c r="AZ166" s="267"/>
      <c r="BA166" s="267"/>
      <c r="BB166" s="267"/>
      <c r="BC166" s="267"/>
      <c r="BD166" s="267"/>
      <c r="BE166" s="267"/>
      <c r="BF166" s="267"/>
      <c r="BG166" s="267"/>
      <c r="BH166" s="267"/>
      <c r="BI166" s="268"/>
      <c r="BJ166" s="257"/>
      <c r="BK166" s="258"/>
      <c r="BL166" s="259"/>
      <c r="BM166" s="263"/>
      <c r="BN166" s="264"/>
      <c r="BO166" s="264"/>
    </row>
    <row r="167" spans="2:67" ht="15" customHeight="1" thickTop="1" thickBot="1">
      <c r="B167" s="215"/>
      <c r="C167" s="216"/>
      <c r="D167" s="216"/>
      <c r="E167" s="216"/>
      <c r="F167" s="216"/>
      <c r="G167" s="216"/>
      <c r="H167" s="216"/>
      <c r="I167" s="216"/>
      <c r="J167" s="216"/>
      <c r="K167" s="216"/>
      <c r="L167" s="217"/>
      <c r="M167" s="218"/>
      <c r="N167" s="218"/>
      <c r="O167" s="218"/>
      <c r="P167" s="218"/>
      <c r="Q167" s="218"/>
      <c r="R167" s="218"/>
      <c r="S167" s="218"/>
      <c r="T167" s="218"/>
      <c r="U167" s="218"/>
      <c r="V167" s="218"/>
      <c r="W167" s="218"/>
      <c r="X167" s="218"/>
      <c r="Y167" s="218"/>
      <c r="Z167" s="218"/>
      <c r="AA167" s="218"/>
      <c r="AB167" s="218"/>
      <c r="AC167" s="182"/>
      <c r="AD167" s="182"/>
      <c r="AE167" s="182"/>
      <c r="AF167" s="182"/>
      <c r="AG167" s="267"/>
      <c r="AH167" s="267"/>
      <c r="AI167" s="267"/>
      <c r="AJ167" s="267"/>
      <c r="AK167" s="267"/>
      <c r="AL167" s="267"/>
      <c r="AM167" s="267"/>
      <c r="AN167" s="267"/>
      <c r="AO167" s="267"/>
      <c r="AP167" s="267"/>
      <c r="AQ167" s="267"/>
      <c r="AR167" s="267"/>
      <c r="AS167" s="267"/>
      <c r="AT167" s="267"/>
      <c r="AU167" s="267"/>
      <c r="AV167" s="267"/>
      <c r="AW167" s="267"/>
      <c r="AX167" s="267"/>
      <c r="AY167" s="267"/>
      <c r="AZ167" s="267"/>
      <c r="BA167" s="267"/>
      <c r="BB167" s="267"/>
      <c r="BC167" s="267"/>
      <c r="BD167" s="267"/>
      <c r="BE167" s="267"/>
      <c r="BF167" s="267"/>
      <c r="BG167" s="267"/>
      <c r="BH167" s="267"/>
      <c r="BI167" s="268"/>
      <c r="BJ167" s="260"/>
      <c r="BK167" s="261"/>
      <c r="BL167" s="262"/>
      <c r="BM167" s="263"/>
      <c r="BN167" s="264"/>
      <c r="BO167" s="264"/>
    </row>
    <row r="168" spans="2:67" ht="15" customHeight="1" thickTop="1" thickBot="1">
      <c r="B168" s="209"/>
      <c r="C168" s="210"/>
      <c r="D168" s="210"/>
      <c r="E168" s="210"/>
      <c r="F168" s="210"/>
      <c r="G168" s="210"/>
      <c r="H168" s="210"/>
      <c r="I168" s="210"/>
      <c r="J168" s="210"/>
      <c r="K168" s="210"/>
      <c r="L168" s="211"/>
      <c r="M168" s="218"/>
      <c r="N168" s="218"/>
      <c r="O168" s="218"/>
      <c r="P168" s="218"/>
      <c r="Q168" s="218"/>
      <c r="R168" s="218"/>
      <c r="S168" s="218"/>
      <c r="T168" s="218"/>
      <c r="U168" s="218"/>
      <c r="V168" s="218"/>
      <c r="W168" s="218"/>
      <c r="X168" s="218"/>
      <c r="Y168" s="218"/>
      <c r="Z168" s="218"/>
      <c r="AA168" s="218"/>
      <c r="AB168" s="218"/>
      <c r="AC168" s="182"/>
      <c r="AD168" s="182"/>
      <c r="AE168" s="182"/>
      <c r="AF168" s="182"/>
      <c r="AG168" s="246" t="s">
        <v>40</v>
      </c>
      <c r="AH168" s="246"/>
      <c r="AI168" s="246"/>
      <c r="AJ168" s="246"/>
      <c r="AK168" s="246"/>
      <c r="AL168" s="246"/>
      <c r="AM168" s="246"/>
      <c r="AN168" s="246"/>
      <c r="AO168" s="246"/>
      <c r="AP168" s="246" t="s">
        <v>41</v>
      </c>
      <c r="AQ168" s="246"/>
      <c r="AR168" s="246"/>
      <c r="AS168" s="246"/>
      <c r="AT168" s="247" t="s">
        <v>42</v>
      </c>
      <c r="AU168" s="247"/>
      <c r="AV168" s="247"/>
      <c r="AW168" s="246" t="s">
        <v>43</v>
      </c>
      <c r="AX168" s="246"/>
      <c r="AY168" s="246"/>
      <c r="AZ168" s="246"/>
      <c r="BA168" s="246"/>
      <c r="BB168" s="246"/>
      <c r="BC168" s="49" t="s">
        <v>44</v>
      </c>
      <c r="BD168" s="51"/>
      <c r="BE168" s="248" t="s">
        <v>45</v>
      </c>
      <c r="BF168" s="249"/>
      <c r="BG168" s="246" t="s">
        <v>46</v>
      </c>
      <c r="BH168" s="246"/>
      <c r="BI168" s="246"/>
      <c r="BJ168" s="254">
        <f>SUM(BG174:BI209)</f>
        <v>11</v>
      </c>
      <c r="BK168" s="255"/>
      <c r="BL168" s="256"/>
      <c r="BM168" s="263" t="s">
        <v>264</v>
      </c>
      <c r="BN168" s="264"/>
      <c r="BO168" s="264"/>
    </row>
    <row r="169" spans="2:67" ht="15" customHeight="1" thickTop="1" thickBot="1">
      <c r="B169" s="212"/>
      <c r="C169" s="213"/>
      <c r="D169" s="213"/>
      <c r="E169" s="213"/>
      <c r="F169" s="213"/>
      <c r="G169" s="213"/>
      <c r="H169" s="213"/>
      <c r="I169" s="213"/>
      <c r="J169" s="213"/>
      <c r="K169" s="213"/>
      <c r="L169" s="214"/>
      <c r="M169" s="218"/>
      <c r="N169" s="218"/>
      <c r="O169" s="218"/>
      <c r="P169" s="218"/>
      <c r="Q169" s="218"/>
      <c r="R169" s="218"/>
      <c r="S169" s="218"/>
      <c r="T169" s="218"/>
      <c r="U169" s="218"/>
      <c r="V169" s="218"/>
      <c r="W169" s="218"/>
      <c r="X169" s="218"/>
      <c r="Y169" s="218"/>
      <c r="Z169" s="218"/>
      <c r="AA169" s="218"/>
      <c r="AB169" s="218"/>
      <c r="AC169" s="182"/>
      <c r="AD169" s="182"/>
      <c r="AE169" s="182"/>
      <c r="AF169" s="182"/>
      <c r="AG169" s="246"/>
      <c r="AH169" s="246"/>
      <c r="AI169" s="246"/>
      <c r="AJ169" s="246"/>
      <c r="AK169" s="246"/>
      <c r="AL169" s="246"/>
      <c r="AM169" s="246"/>
      <c r="AN169" s="246"/>
      <c r="AO169" s="246"/>
      <c r="AP169" s="246"/>
      <c r="AQ169" s="246"/>
      <c r="AR169" s="246"/>
      <c r="AS169" s="246"/>
      <c r="AT169" s="247"/>
      <c r="AU169" s="247"/>
      <c r="AV169" s="247"/>
      <c r="AW169" s="246"/>
      <c r="AX169" s="246"/>
      <c r="AY169" s="246"/>
      <c r="AZ169" s="246"/>
      <c r="BA169" s="246"/>
      <c r="BB169" s="246"/>
      <c r="BC169" s="52"/>
      <c r="BD169" s="54"/>
      <c r="BE169" s="250"/>
      <c r="BF169" s="251"/>
      <c r="BG169" s="246"/>
      <c r="BH169" s="246"/>
      <c r="BI169" s="246"/>
      <c r="BJ169" s="257"/>
      <c r="BK169" s="258"/>
      <c r="BL169" s="259"/>
      <c r="BM169" s="263"/>
      <c r="BN169" s="264"/>
      <c r="BO169" s="264"/>
    </row>
    <row r="170" spans="2:67" ht="15" customHeight="1" thickTop="1" thickBot="1">
      <c r="B170" s="215"/>
      <c r="C170" s="216"/>
      <c r="D170" s="216"/>
      <c r="E170" s="216"/>
      <c r="F170" s="216"/>
      <c r="G170" s="216"/>
      <c r="H170" s="216"/>
      <c r="I170" s="216"/>
      <c r="J170" s="216"/>
      <c r="K170" s="216"/>
      <c r="L170" s="217"/>
      <c r="M170" s="218"/>
      <c r="N170" s="218"/>
      <c r="O170" s="218"/>
      <c r="P170" s="218"/>
      <c r="Q170" s="218"/>
      <c r="R170" s="218"/>
      <c r="S170" s="218"/>
      <c r="T170" s="218"/>
      <c r="U170" s="218"/>
      <c r="V170" s="218"/>
      <c r="W170" s="218"/>
      <c r="X170" s="218"/>
      <c r="Y170" s="218"/>
      <c r="Z170" s="218"/>
      <c r="AA170" s="218"/>
      <c r="AB170" s="218"/>
      <c r="AC170" s="182"/>
      <c r="AD170" s="182"/>
      <c r="AE170" s="182"/>
      <c r="AF170" s="182"/>
      <c r="AG170" s="246"/>
      <c r="AH170" s="246"/>
      <c r="AI170" s="246"/>
      <c r="AJ170" s="246"/>
      <c r="AK170" s="246"/>
      <c r="AL170" s="246"/>
      <c r="AM170" s="246"/>
      <c r="AN170" s="246"/>
      <c r="AO170" s="246"/>
      <c r="AP170" s="246"/>
      <c r="AQ170" s="246"/>
      <c r="AR170" s="246"/>
      <c r="AS170" s="246"/>
      <c r="AT170" s="247"/>
      <c r="AU170" s="247"/>
      <c r="AV170" s="247"/>
      <c r="AW170" s="246"/>
      <c r="AX170" s="246"/>
      <c r="AY170" s="246"/>
      <c r="AZ170" s="246"/>
      <c r="BA170" s="246"/>
      <c r="BB170" s="246"/>
      <c r="BC170" s="52"/>
      <c r="BD170" s="54"/>
      <c r="BE170" s="250"/>
      <c r="BF170" s="251"/>
      <c r="BG170" s="246"/>
      <c r="BH170" s="246"/>
      <c r="BI170" s="246"/>
      <c r="BJ170" s="260"/>
      <c r="BK170" s="261"/>
      <c r="BL170" s="262"/>
      <c r="BM170" s="263"/>
      <c r="BN170" s="264"/>
      <c r="BO170" s="264"/>
    </row>
    <row r="171" spans="2:67" ht="15" customHeight="1" thickTop="1" thickBot="1">
      <c r="B171" s="209"/>
      <c r="C171" s="210"/>
      <c r="D171" s="210"/>
      <c r="E171" s="210"/>
      <c r="F171" s="210"/>
      <c r="G171" s="210"/>
      <c r="H171" s="210"/>
      <c r="I171" s="210"/>
      <c r="J171" s="210"/>
      <c r="K171" s="210"/>
      <c r="L171" s="211"/>
      <c r="M171" s="218"/>
      <c r="N171" s="218"/>
      <c r="O171" s="218"/>
      <c r="P171" s="218"/>
      <c r="Q171" s="218"/>
      <c r="R171" s="218"/>
      <c r="S171" s="218"/>
      <c r="T171" s="218"/>
      <c r="U171" s="218"/>
      <c r="V171" s="218"/>
      <c r="W171" s="218"/>
      <c r="X171" s="218"/>
      <c r="Y171" s="218"/>
      <c r="Z171" s="218"/>
      <c r="AA171" s="218"/>
      <c r="AB171" s="218"/>
      <c r="AC171" s="182"/>
      <c r="AD171" s="182"/>
      <c r="AE171" s="182"/>
      <c r="AF171" s="182"/>
      <c r="AG171" s="246"/>
      <c r="AH171" s="246"/>
      <c r="AI171" s="246"/>
      <c r="AJ171" s="246"/>
      <c r="AK171" s="246"/>
      <c r="AL171" s="246"/>
      <c r="AM171" s="246"/>
      <c r="AN171" s="246"/>
      <c r="AO171" s="246"/>
      <c r="AP171" s="246"/>
      <c r="AQ171" s="246"/>
      <c r="AR171" s="246"/>
      <c r="AS171" s="246"/>
      <c r="AT171" s="247"/>
      <c r="AU171" s="247"/>
      <c r="AV171" s="247"/>
      <c r="AW171" s="246" t="s">
        <v>48</v>
      </c>
      <c r="AX171" s="246"/>
      <c r="AY171" s="246" t="s">
        <v>49</v>
      </c>
      <c r="AZ171" s="246"/>
      <c r="BA171" s="246" t="s">
        <v>50</v>
      </c>
      <c r="BB171" s="246"/>
      <c r="BC171" s="52"/>
      <c r="BD171" s="54"/>
      <c r="BE171" s="250"/>
      <c r="BF171" s="251"/>
      <c r="BG171" s="246"/>
      <c r="BH171" s="246"/>
      <c r="BI171" s="246"/>
      <c r="BJ171" s="254">
        <f>BJ165+BJ168+BJ177</f>
        <v>688.1</v>
      </c>
      <c r="BK171" s="255"/>
      <c r="BL171" s="256"/>
      <c r="BM171" s="263" t="s">
        <v>265</v>
      </c>
      <c r="BN171" s="264"/>
      <c r="BO171" s="264"/>
    </row>
    <row r="172" spans="2:67" ht="15" customHeight="1" thickTop="1" thickBot="1">
      <c r="B172" s="212"/>
      <c r="C172" s="213"/>
      <c r="D172" s="213"/>
      <c r="E172" s="213"/>
      <c r="F172" s="213"/>
      <c r="G172" s="213"/>
      <c r="H172" s="213"/>
      <c r="I172" s="213"/>
      <c r="J172" s="213"/>
      <c r="K172" s="213"/>
      <c r="L172" s="214"/>
      <c r="M172" s="218"/>
      <c r="N172" s="218"/>
      <c r="O172" s="218"/>
      <c r="P172" s="218"/>
      <c r="Q172" s="218"/>
      <c r="R172" s="218"/>
      <c r="S172" s="218"/>
      <c r="T172" s="218"/>
      <c r="U172" s="218"/>
      <c r="V172" s="218"/>
      <c r="W172" s="218"/>
      <c r="X172" s="218"/>
      <c r="Y172" s="218"/>
      <c r="Z172" s="218"/>
      <c r="AA172" s="218"/>
      <c r="AB172" s="218"/>
      <c r="AC172" s="182"/>
      <c r="AD172" s="182"/>
      <c r="AE172" s="182"/>
      <c r="AF172" s="182"/>
      <c r="AG172" s="246"/>
      <c r="AH172" s="246"/>
      <c r="AI172" s="246"/>
      <c r="AJ172" s="246"/>
      <c r="AK172" s="246"/>
      <c r="AL172" s="246"/>
      <c r="AM172" s="246"/>
      <c r="AN172" s="246"/>
      <c r="AO172" s="246"/>
      <c r="AP172" s="246"/>
      <c r="AQ172" s="246"/>
      <c r="AR172" s="246"/>
      <c r="AS172" s="246"/>
      <c r="AT172" s="247"/>
      <c r="AU172" s="247"/>
      <c r="AV172" s="247"/>
      <c r="AW172" s="246"/>
      <c r="AX172" s="246"/>
      <c r="AY172" s="246"/>
      <c r="AZ172" s="246"/>
      <c r="BA172" s="246"/>
      <c r="BB172" s="246"/>
      <c r="BC172" s="52"/>
      <c r="BD172" s="54"/>
      <c r="BE172" s="250"/>
      <c r="BF172" s="251"/>
      <c r="BG172" s="246"/>
      <c r="BH172" s="246"/>
      <c r="BI172" s="246"/>
      <c r="BJ172" s="257"/>
      <c r="BK172" s="258"/>
      <c r="BL172" s="259"/>
      <c r="BM172" s="263"/>
      <c r="BN172" s="264"/>
      <c r="BO172" s="264"/>
    </row>
    <row r="173" spans="2:67" ht="15" customHeight="1" thickTop="1" thickBot="1">
      <c r="B173" s="215"/>
      <c r="C173" s="216"/>
      <c r="D173" s="216"/>
      <c r="E173" s="216"/>
      <c r="F173" s="216"/>
      <c r="G173" s="216"/>
      <c r="H173" s="216"/>
      <c r="I173" s="216"/>
      <c r="J173" s="216"/>
      <c r="K173" s="216"/>
      <c r="L173" s="217"/>
      <c r="M173" s="218"/>
      <c r="N173" s="218"/>
      <c r="O173" s="218"/>
      <c r="P173" s="218"/>
      <c r="Q173" s="218"/>
      <c r="R173" s="218"/>
      <c r="S173" s="218"/>
      <c r="T173" s="218"/>
      <c r="U173" s="218"/>
      <c r="V173" s="218"/>
      <c r="W173" s="218"/>
      <c r="X173" s="218"/>
      <c r="Y173" s="218"/>
      <c r="Z173" s="218"/>
      <c r="AA173" s="218"/>
      <c r="AB173" s="218"/>
      <c r="AC173" s="182"/>
      <c r="AD173" s="182"/>
      <c r="AE173" s="182"/>
      <c r="AF173" s="182"/>
      <c r="AG173" s="246"/>
      <c r="AH173" s="246"/>
      <c r="AI173" s="246"/>
      <c r="AJ173" s="246"/>
      <c r="AK173" s="246"/>
      <c r="AL173" s="246"/>
      <c r="AM173" s="246"/>
      <c r="AN173" s="246"/>
      <c r="AO173" s="246"/>
      <c r="AP173" s="246"/>
      <c r="AQ173" s="246"/>
      <c r="AR173" s="246"/>
      <c r="AS173" s="246"/>
      <c r="AT173" s="247"/>
      <c r="AU173" s="247"/>
      <c r="AV173" s="247"/>
      <c r="AW173" s="246"/>
      <c r="AX173" s="246"/>
      <c r="AY173" s="246"/>
      <c r="AZ173" s="246"/>
      <c r="BA173" s="246"/>
      <c r="BB173" s="246"/>
      <c r="BC173" s="55"/>
      <c r="BD173" s="57"/>
      <c r="BE173" s="252"/>
      <c r="BF173" s="253"/>
      <c r="BG173" s="246"/>
      <c r="BH173" s="246"/>
      <c r="BI173" s="246"/>
      <c r="BJ173" s="260"/>
      <c r="BK173" s="261"/>
      <c r="BL173" s="262"/>
      <c r="BM173" s="263"/>
      <c r="BN173" s="264"/>
      <c r="BO173" s="264"/>
    </row>
    <row r="174" spans="2:67" ht="15.75" customHeight="1" thickTop="1" thickBot="1">
      <c r="B174" s="209"/>
      <c r="C174" s="210"/>
      <c r="D174" s="210"/>
      <c r="E174" s="210"/>
      <c r="F174" s="210"/>
      <c r="G174" s="210"/>
      <c r="H174" s="210"/>
      <c r="I174" s="210"/>
      <c r="J174" s="210"/>
      <c r="K174" s="210"/>
      <c r="L174" s="211"/>
      <c r="M174" s="218"/>
      <c r="N174" s="218"/>
      <c r="O174" s="218"/>
      <c r="P174" s="218"/>
      <c r="Q174" s="218"/>
      <c r="R174" s="218"/>
      <c r="S174" s="218"/>
      <c r="T174" s="218"/>
      <c r="U174" s="218"/>
      <c r="V174" s="218"/>
      <c r="W174" s="218"/>
      <c r="X174" s="218"/>
      <c r="Y174" s="218"/>
      <c r="Z174" s="218"/>
      <c r="AA174" s="218"/>
      <c r="AB174" s="218"/>
      <c r="AC174" s="182"/>
      <c r="AD174" s="182"/>
      <c r="AE174" s="182"/>
      <c r="AF174" s="182"/>
      <c r="AG174" s="222" t="s">
        <v>144</v>
      </c>
      <c r="AH174" s="223"/>
      <c r="AI174" s="223"/>
      <c r="AJ174" s="223"/>
      <c r="AK174" s="223"/>
      <c r="AL174" s="223"/>
      <c r="AM174" s="223"/>
      <c r="AN174" s="223"/>
      <c r="AO174" s="224"/>
      <c r="AP174" s="231" t="s">
        <v>184</v>
      </c>
      <c r="AQ174" s="231"/>
      <c r="AR174" s="231"/>
      <c r="AS174" s="231"/>
      <c r="AT174" s="200">
        <f>AY174+'23.02'!AT174:AV176</f>
        <v>2</v>
      </c>
      <c r="AU174" s="206"/>
      <c r="AV174" s="201"/>
      <c r="AW174" s="188">
        <f>'23.02'!BG174</f>
        <v>1</v>
      </c>
      <c r="AX174" s="189"/>
      <c r="AY174" s="194"/>
      <c r="AZ174" s="195"/>
      <c r="BA174" s="188"/>
      <c r="BB174" s="189"/>
      <c r="BC174" s="200">
        <f>'23.02'!BC174+BA174</f>
        <v>0</v>
      </c>
      <c r="BD174" s="201"/>
      <c r="BE174" s="200">
        <f>BA174+'23.02'!BE174</f>
        <v>1</v>
      </c>
      <c r="BF174" s="201"/>
      <c r="BG174" s="200">
        <f>AW174+AY174-BA174</f>
        <v>1</v>
      </c>
      <c r="BH174" s="206"/>
      <c r="BI174" s="201"/>
      <c r="BJ174" s="254">
        <f>IF(AG45&gt;0,(AG36/1000)^2*AG45*0.7854*1.3,0)</f>
        <v>25.612156366796995</v>
      </c>
      <c r="BK174" s="255"/>
      <c r="BL174" s="256"/>
      <c r="BM174" s="263" t="s">
        <v>279</v>
      </c>
      <c r="BN174" s="264"/>
      <c r="BO174" s="264"/>
    </row>
    <row r="175" spans="2:67" ht="15" customHeight="1" thickTop="1" thickBot="1">
      <c r="B175" s="212"/>
      <c r="C175" s="213"/>
      <c r="D175" s="213"/>
      <c r="E175" s="213"/>
      <c r="F175" s="213"/>
      <c r="G175" s="213"/>
      <c r="H175" s="213"/>
      <c r="I175" s="213"/>
      <c r="J175" s="213"/>
      <c r="K175" s="213"/>
      <c r="L175" s="214"/>
      <c r="M175" s="218"/>
      <c r="N175" s="218"/>
      <c r="O175" s="218"/>
      <c r="P175" s="218"/>
      <c r="Q175" s="218"/>
      <c r="R175" s="218"/>
      <c r="S175" s="218"/>
      <c r="T175" s="218"/>
      <c r="U175" s="218"/>
      <c r="V175" s="218"/>
      <c r="W175" s="218"/>
      <c r="X175" s="218"/>
      <c r="Y175" s="218"/>
      <c r="Z175" s="218"/>
      <c r="AA175" s="218"/>
      <c r="AB175" s="218"/>
      <c r="AC175" s="182"/>
      <c r="AD175" s="182"/>
      <c r="AE175" s="182"/>
      <c r="AF175" s="182"/>
      <c r="AG175" s="225"/>
      <c r="AH175" s="226"/>
      <c r="AI175" s="226"/>
      <c r="AJ175" s="226"/>
      <c r="AK175" s="226"/>
      <c r="AL175" s="226"/>
      <c r="AM175" s="226"/>
      <c r="AN175" s="226"/>
      <c r="AO175" s="227"/>
      <c r="AP175" s="231"/>
      <c r="AQ175" s="231"/>
      <c r="AR175" s="231"/>
      <c r="AS175" s="231"/>
      <c r="AT175" s="202"/>
      <c r="AU175" s="207"/>
      <c r="AV175" s="203"/>
      <c r="AW175" s="190"/>
      <c r="AX175" s="191"/>
      <c r="AY175" s="196"/>
      <c r="AZ175" s="197"/>
      <c r="BA175" s="190"/>
      <c r="BB175" s="191"/>
      <c r="BC175" s="202"/>
      <c r="BD175" s="203"/>
      <c r="BE175" s="202"/>
      <c r="BF175" s="203"/>
      <c r="BG175" s="202"/>
      <c r="BH175" s="207"/>
      <c r="BI175" s="203"/>
      <c r="BJ175" s="257"/>
      <c r="BK175" s="258"/>
      <c r="BL175" s="259"/>
      <c r="BM175" s="263"/>
      <c r="BN175" s="264"/>
      <c r="BO175" s="264"/>
    </row>
    <row r="176" spans="2:67" ht="15" customHeight="1" thickTop="1" thickBot="1">
      <c r="B176" s="215"/>
      <c r="C176" s="216"/>
      <c r="D176" s="216"/>
      <c r="E176" s="216"/>
      <c r="F176" s="216"/>
      <c r="G176" s="216"/>
      <c r="H176" s="216"/>
      <c r="I176" s="216"/>
      <c r="J176" s="216"/>
      <c r="K176" s="216"/>
      <c r="L176" s="217"/>
      <c r="M176" s="218"/>
      <c r="N176" s="218"/>
      <c r="O176" s="218"/>
      <c r="P176" s="218"/>
      <c r="Q176" s="218"/>
      <c r="R176" s="218"/>
      <c r="S176" s="218"/>
      <c r="T176" s="218"/>
      <c r="U176" s="218"/>
      <c r="V176" s="218"/>
      <c r="W176" s="218"/>
      <c r="X176" s="218"/>
      <c r="Y176" s="218"/>
      <c r="Z176" s="218"/>
      <c r="AA176" s="218"/>
      <c r="AB176" s="218"/>
      <c r="AC176" s="182"/>
      <c r="AD176" s="182"/>
      <c r="AE176" s="182"/>
      <c r="AF176" s="182"/>
      <c r="AG176" s="228"/>
      <c r="AH176" s="229"/>
      <c r="AI176" s="229"/>
      <c r="AJ176" s="229"/>
      <c r="AK176" s="229"/>
      <c r="AL176" s="229"/>
      <c r="AM176" s="229"/>
      <c r="AN176" s="229"/>
      <c r="AO176" s="230"/>
      <c r="AP176" s="231"/>
      <c r="AQ176" s="231"/>
      <c r="AR176" s="231"/>
      <c r="AS176" s="231"/>
      <c r="AT176" s="204"/>
      <c r="AU176" s="208"/>
      <c r="AV176" s="205"/>
      <c r="AW176" s="192"/>
      <c r="AX176" s="193"/>
      <c r="AY176" s="198"/>
      <c r="AZ176" s="199"/>
      <c r="BA176" s="192"/>
      <c r="BB176" s="193"/>
      <c r="BC176" s="204"/>
      <c r="BD176" s="205"/>
      <c r="BE176" s="204"/>
      <c r="BF176" s="205"/>
      <c r="BG176" s="204"/>
      <c r="BH176" s="208"/>
      <c r="BI176" s="205"/>
      <c r="BJ176" s="260"/>
      <c r="BK176" s="261"/>
      <c r="BL176" s="262"/>
      <c r="BM176" s="263"/>
      <c r="BN176" s="264"/>
      <c r="BO176" s="264"/>
    </row>
    <row r="177" spans="2:67" ht="15" customHeight="1" thickTop="1" thickBot="1">
      <c r="B177" s="209"/>
      <c r="C177" s="210"/>
      <c r="D177" s="210"/>
      <c r="E177" s="210"/>
      <c r="F177" s="210"/>
      <c r="G177" s="210"/>
      <c r="H177" s="210"/>
      <c r="I177" s="210"/>
      <c r="J177" s="210"/>
      <c r="K177" s="210"/>
      <c r="L177" s="211"/>
      <c r="M177" s="182"/>
      <c r="N177" s="182"/>
      <c r="O177" s="182"/>
      <c r="P177" s="182"/>
      <c r="Q177" s="218"/>
      <c r="R177" s="218"/>
      <c r="S177" s="218"/>
      <c r="T177" s="218"/>
      <c r="U177" s="218"/>
      <c r="V177" s="218"/>
      <c r="W177" s="218"/>
      <c r="X177" s="218"/>
      <c r="Y177" s="218"/>
      <c r="Z177" s="218"/>
      <c r="AA177" s="218"/>
      <c r="AB177" s="218"/>
      <c r="AC177" s="218"/>
      <c r="AD177" s="218"/>
      <c r="AE177" s="218"/>
      <c r="AF177" s="218"/>
      <c r="AG177" s="222" t="s">
        <v>145</v>
      </c>
      <c r="AH177" s="223"/>
      <c r="AI177" s="223"/>
      <c r="AJ177" s="223"/>
      <c r="AK177" s="223"/>
      <c r="AL177" s="223"/>
      <c r="AM177" s="223"/>
      <c r="AN177" s="223"/>
      <c r="AO177" s="224"/>
      <c r="AP177" s="231" t="s">
        <v>184</v>
      </c>
      <c r="AQ177" s="231"/>
      <c r="AR177" s="231"/>
      <c r="AS177" s="231"/>
      <c r="AT177" s="200">
        <f>AY177+'23.02'!AT177:AV179</f>
        <v>0</v>
      </c>
      <c r="AU177" s="206"/>
      <c r="AV177" s="201"/>
      <c r="AW177" s="188">
        <f>'23.02'!BG177</f>
        <v>0</v>
      </c>
      <c r="AX177" s="189"/>
      <c r="AY177" s="194"/>
      <c r="AZ177" s="195"/>
      <c r="BA177" s="188"/>
      <c r="BB177" s="189"/>
      <c r="BC177" s="200">
        <f>'23.02'!BC177+BA177</f>
        <v>0</v>
      </c>
      <c r="BD177" s="201"/>
      <c r="BE177" s="200">
        <f>BA177+'23.02'!BE177</f>
        <v>0</v>
      </c>
      <c r="BF177" s="201"/>
      <c r="BG177" s="200">
        <f>AW177+AY177-BA177</f>
        <v>0</v>
      </c>
      <c r="BH177" s="206"/>
      <c r="BI177" s="201"/>
      <c r="BJ177" s="254">
        <v>1.1000000000000001</v>
      </c>
      <c r="BK177" s="255"/>
      <c r="BL177" s="256"/>
      <c r="BM177" s="263" t="s">
        <v>371</v>
      </c>
      <c r="BN177" s="264"/>
      <c r="BO177" s="264"/>
    </row>
    <row r="178" spans="2:67" ht="15.75" customHeight="1" thickTop="1" thickBot="1">
      <c r="B178" s="212"/>
      <c r="C178" s="213"/>
      <c r="D178" s="213"/>
      <c r="E178" s="213"/>
      <c r="F178" s="213"/>
      <c r="G178" s="213"/>
      <c r="H178" s="213"/>
      <c r="I178" s="213"/>
      <c r="J178" s="213"/>
      <c r="K178" s="213"/>
      <c r="L178" s="214"/>
      <c r="M178" s="182"/>
      <c r="N178" s="182"/>
      <c r="O178" s="182"/>
      <c r="P178" s="182"/>
      <c r="Q178" s="218"/>
      <c r="R178" s="218"/>
      <c r="S178" s="218"/>
      <c r="T178" s="218"/>
      <c r="U178" s="218"/>
      <c r="V178" s="218"/>
      <c r="W178" s="218"/>
      <c r="X178" s="218"/>
      <c r="Y178" s="218"/>
      <c r="Z178" s="218"/>
      <c r="AA178" s="218"/>
      <c r="AB178" s="218"/>
      <c r="AC178" s="218"/>
      <c r="AD178" s="218"/>
      <c r="AE178" s="218"/>
      <c r="AF178" s="218"/>
      <c r="AG178" s="225"/>
      <c r="AH178" s="226"/>
      <c r="AI178" s="226"/>
      <c r="AJ178" s="226"/>
      <c r="AK178" s="226"/>
      <c r="AL178" s="226"/>
      <c r="AM178" s="226"/>
      <c r="AN178" s="226"/>
      <c r="AO178" s="227"/>
      <c r="AP178" s="231"/>
      <c r="AQ178" s="231"/>
      <c r="AR178" s="231"/>
      <c r="AS178" s="231"/>
      <c r="AT178" s="202"/>
      <c r="AU178" s="207"/>
      <c r="AV178" s="203"/>
      <c r="AW178" s="190"/>
      <c r="AX178" s="191"/>
      <c r="AY178" s="196"/>
      <c r="AZ178" s="197"/>
      <c r="BA178" s="190"/>
      <c r="BB178" s="191"/>
      <c r="BC178" s="202"/>
      <c r="BD178" s="203"/>
      <c r="BE178" s="202"/>
      <c r="BF178" s="203"/>
      <c r="BG178" s="202"/>
      <c r="BH178" s="207"/>
      <c r="BI178" s="203"/>
      <c r="BJ178" s="257"/>
      <c r="BK178" s="258"/>
      <c r="BL178" s="259"/>
      <c r="BM178" s="263"/>
      <c r="BN178" s="264"/>
      <c r="BO178" s="264"/>
    </row>
    <row r="179" spans="2:67" ht="15.75" customHeight="1" thickTop="1" thickBot="1">
      <c r="B179" s="215"/>
      <c r="C179" s="216"/>
      <c r="D179" s="216"/>
      <c r="E179" s="216"/>
      <c r="F179" s="216"/>
      <c r="G179" s="216"/>
      <c r="H179" s="216"/>
      <c r="I179" s="216"/>
      <c r="J179" s="216"/>
      <c r="K179" s="216"/>
      <c r="L179" s="217"/>
      <c r="M179" s="182"/>
      <c r="N179" s="182"/>
      <c r="O179" s="182"/>
      <c r="P179" s="182"/>
      <c r="Q179" s="218"/>
      <c r="R179" s="218"/>
      <c r="S179" s="218"/>
      <c r="T179" s="218"/>
      <c r="U179" s="218"/>
      <c r="V179" s="218"/>
      <c r="W179" s="218"/>
      <c r="X179" s="218"/>
      <c r="Y179" s="218"/>
      <c r="Z179" s="218"/>
      <c r="AA179" s="218"/>
      <c r="AB179" s="218"/>
      <c r="AC179" s="218"/>
      <c r="AD179" s="218"/>
      <c r="AE179" s="218"/>
      <c r="AF179" s="218"/>
      <c r="AG179" s="228"/>
      <c r="AH179" s="229"/>
      <c r="AI179" s="229"/>
      <c r="AJ179" s="229"/>
      <c r="AK179" s="229"/>
      <c r="AL179" s="229"/>
      <c r="AM179" s="229"/>
      <c r="AN179" s="229"/>
      <c r="AO179" s="230"/>
      <c r="AP179" s="231"/>
      <c r="AQ179" s="231"/>
      <c r="AR179" s="231"/>
      <c r="AS179" s="231"/>
      <c r="AT179" s="204"/>
      <c r="AU179" s="208"/>
      <c r="AV179" s="205"/>
      <c r="AW179" s="192"/>
      <c r="AX179" s="193"/>
      <c r="AY179" s="198"/>
      <c r="AZ179" s="199"/>
      <c r="BA179" s="192"/>
      <c r="BB179" s="193"/>
      <c r="BC179" s="204"/>
      <c r="BD179" s="205"/>
      <c r="BE179" s="204"/>
      <c r="BF179" s="205"/>
      <c r="BG179" s="204"/>
      <c r="BH179" s="208"/>
      <c r="BI179" s="205"/>
      <c r="BJ179" s="260"/>
      <c r="BK179" s="261"/>
      <c r="BL179" s="262"/>
      <c r="BM179" s="263"/>
      <c r="BN179" s="264"/>
      <c r="BO179" s="264"/>
    </row>
    <row r="180" spans="2:67" ht="15.75" customHeight="1" thickTop="1" thickBot="1">
      <c r="B180" s="209"/>
      <c r="C180" s="210"/>
      <c r="D180" s="210"/>
      <c r="E180" s="210"/>
      <c r="F180" s="210"/>
      <c r="G180" s="210"/>
      <c r="H180" s="210"/>
      <c r="I180" s="210"/>
      <c r="J180" s="210"/>
      <c r="K180" s="210"/>
      <c r="L180" s="211"/>
      <c r="M180" s="244"/>
      <c r="N180" s="244"/>
      <c r="O180" s="244"/>
      <c r="P180" s="244"/>
      <c r="Q180" s="245"/>
      <c r="R180" s="245"/>
      <c r="S180" s="245"/>
      <c r="T180" s="245"/>
      <c r="U180" s="245"/>
      <c r="V180" s="245"/>
      <c r="W180" s="245"/>
      <c r="X180" s="245"/>
      <c r="Y180" s="245"/>
      <c r="Z180" s="245"/>
      <c r="AA180" s="245"/>
      <c r="AB180" s="245"/>
      <c r="AC180" s="218"/>
      <c r="AD180" s="218"/>
      <c r="AE180" s="218"/>
      <c r="AF180" s="218"/>
      <c r="AG180" s="222" t="s">
        <v>147</v>
      </c>
      <c r="AH180" s="223"/>
      <c r="AI180" s="223"/>
      <c r="AJ180" s="223"/>
      <c r="AK180" s="223"/>
      <c r="AL180" s="223"/>
      <c r="AM180" s="223"/>
      <c r="AN180" s="223"/>
      <c r="AO180" s="224"/>
      <c r="AP180" s="231" t="s">
        <v>184</v>
      </c>
      <c r="AQ180" s="231"/>
      <c r="AR180" s="231"/>
      <c r="AS180" s="231"/>
      <c r="AT180" s="200">
        <f>AY180+'23.02'!AT180:AV182</f>
        <v>2</v>
      </c>
      <c r="AU180" s="206"/>
      <c r="AV180" s="201"/>
      <c r="AW180" s="188">
        <f>'23.02'!BG180</f>
        <v>0</v>
      </c>
      <c r="AX180" s="189"/>
      <c r="AY180" s="194"/>
      <c r="AZ180" s="195"/>
      <c r="BA180" s="188"/>
      <c r="BB180" s="189"/>
      <c r="BC180" s="200">
        <f>'23.02'!BC180+BA180</f>
        <v>0</v>
      </c>
      <c r="BD180" s="201"/>
      <c r="BE180" s="200">
        <f>BA180+'23.02'!BE180</f>
        <v>2</v>
      </c>
      <c r="BF180" s="201"/>
      <c r="BG180" s="200">
        <f>AW180+AY180-BA180</f>
        <v>0</v>
      </c>
      <c r="BH180" s="206"/>
      <c r="BI180" s="201"/>
    </row>
    <row r="181" spans="2:67" ht="15.75" customHeight="1" thickTop="1" thickBot="1">
      <c r="B181" s="212"/>
      <c r="C181" s="213"/>
      <c r="D181" s="213"/>
      <c r="E181" s="213"/>
      <c r="F181" s="213"/>
      <c r="G181" s="213"/>
      <c r="H181" s="213"/>
      <c r="I181" s="213"/>
      <c r="J181" s="213"/>
      <c r="K181" s="213"/>
      <c r="L181" s="214"/>
      <c r="M181" s="244"/>
      <c r="N181" s="244"/>
      <c r="O181" s="244"/>
      <c r="P181" s="244"/>
      <c r="Q181" s="245"/>
      <c r="R181" s="245"/>
      <c r="S181" s="245"/>
      <c r="T181" s="245"/>
      <c r="U181" s="245"/>
      <c r="V181" s="245"/>
      <c r="W181" s="245"/>
      <c r="X181" s="245"/>
      <c r="Y181" s="245"/>
      <c r="Z181" s="245"/>
      <c r="AA181" s="245"/>
      <c r="AB181" s="245"/>
      <c r="AC181" s="218"/>
      <c r="AD181" s="218"/>
      <c r="AE181" s="218"/>
      <c r="AF181" s="218"/>
      <c r="AG181" s="225"/>
      <c r="AH181" s="226"/>
      <c r="AI181" s="226"/>
      <c r="AJ181" s="226"/>
      <c r="AK181" s="226"/>
      <c r="AL181" s="226"/>
      <c r="AM181" s="226"/>
      <c r="AN181" s="226"/>
      <c r="AO181" s="227"/>
      <c r="AP181" s="231"/>
      <c r="AQ181" s="231"/>
      <c r="AR181" s="231"/>
      <c r="AS181" s="231"/>
      <c r="AT181" s="202"/>
      <c r="AU181" s="207"/>
      <c r="AV181" s="203"/>
      <c r="AW181" s="190"/>
      <c r="AX181" s="191"/>
      <c r="AY181" s="196"/>
      <c r="AZ181" s="197"/>
      <c r="BA181" s="190"/>
      <c r="BB181" s="191"/>
      <c r="BC181" s="202"/>
      <c r="BD181" s="203"/>
      <c r="BE181" s="202"/>
      <c r="BF181" s="203"/>
      <c r="BG181" s="202"/>
      <c r="BH181" s="207"/>
      <c r="BI181" s="203"/>
    </row>
    <row r="182" spans="2:67" ht="15.75" customHeight="1" thickTop="1" thickBot="1">
      <c r="B182" s="215"/>
      <c r="C182" s="216"/>
      <c r="D182" s="216"/>
      <c r="E182" s="216"/>
      <c r="F182" s="216"/>
      <c r="G182" s="216"/>
      <c r="H182" s="216"/>
      <c r="I182" s="216"/>
      <c r="J182" s="216"/>
      <c r="K182" s="216"/>
      <c r="L182" s="217"/>
      <c r="M182" s="244"/>
      <c r="N182" s="244"/>
      <c r="O182" s="244"/>
      <c r="P182" s="244"/>
      <c r="Q182" s="245"/>
      <c r="R182" s="245"/>
      <c r="S182" s="245"/>
      <c r="T182" s="245"/>
      <c r="U182" s="245"/>
      <c r="V182" s="245"/>
      <c r="W182" s="245"/>
      <c r="X182" s="245"/>
      <c r="Y182" s="245"/>
      <c r="Z182" s="245"/>
      <c r="AA182" s="245"/>
      <c r="AB182" s="245"/>
      <c r="AC182" s="218"/>
      <c r="AD182" s="218"/>
      <c r="AE182" s="218"/>
      <c r="AF182" s="218"/>
      <c r="AG182" s="228"/>
      <c r="AH182" s="229"/>
      <c r="AI182" s="229"/>
      <c r="AJ182" s="229"/>
      <c r="AK182" s="229"/>
      <c r="AL182" s="229"/>
      <c r="AM182" s="229"/>
      <c r="AN182" s="229"/>
      <c r="AO182" s="230"/>
      <c r="AP182" s="231"/>
      <c r="AQ182" s="231"/>
      <c r="AR182" s="231"/>
      <c r="AS182" s="231"/>
      <c r="AT182" s="204"/>
      <c r="AU182" s="208"/>
      <c r="AV182" s="205"/>
      <c r="AW182" s="192"/>
      <c r="AX182" s="193"/>
      <c r="AY182" s="198"/>
      <c r="AZ182" s="199"/>
      <c r="BA182" s="192"/>
      <c r="BB182" s="193"/>
      <c r="BC182" s="204"/>
      <c r="BD182" s="205"/>
      <c r="BE182" s="204"/>
      <c r="BF182" s="205"/>
      <c r="BG182" s="204"/>
      <c r="BH182" s="208"/>
      <c r="BI182" s="205"/>
    </row>
    <row r="183" spans="2:67" ht="15.75" customHeight="1" thickTop="1" thickBot="1">
      <c r="B183" s="209"/>
      <c r="C183" s="210"/>
      <c r="D183" s="210"/>
      <c r="E183" s="210"/>
      <c r="F183" s="210"/>
      <c r="G183" s="210"/>
      <c r="H183" s="210"/>
      <c r="I183" s="210"/>
      <c r="J183" s="210"/>
      <c r="K183" s="210"/>
      <c r="L183" s="211"/>
      <c r="M183" s="188"/>
      <c r="N183" s="241"/>
      <c r="O183" s="241"/>
      <c r="P183" s="189"/>
      <c r="Q183" s="188"/>
      <c r="R183" s="241"/>
      <c r="S183" s="241"/>
      <c r="T183" s="189"/>
      <c r="U183" s="188"/>
      <c r="V183" s="241"/>
      <c r="W183" s="241"/>
      <c r="X183" s="189"/>
      <c r="Y183" s="188"/>
      <c r="Z183" s="241"/>
      <c r="AA183" s="241"/>
      <c r="AB183" s="189"/>
      <c r="AC183" s="194"/>
      <c r="AD183" s="219"/>
      <c r="AE183" s="219"/>
      <c r="AF183" s="195"/>
      <c r="AG183" s="222" t="s">
        <v>148</v>
      </c>
      <c r="AH183" s="223"/>
      <c r="AI183" s="223"/>
      <c r="AJ183" s="223"/>
      <c r="AK183" s="223"/>
      <c r="AL183" s="223"/>
      <c r="AM183" s="223"/>
      <c r="AN183" s="223"/>
      <c r="AO183" s="224"/>
      <c r="AP183" s="231" t="s">
        <v>184</v>
      </c>
      <c r="AQ183" s="231"/>
      <c r="AR183" s="231"/>
      <c r="AS183" s="231"/>
      <c r="AT183" s="200">
        <f>AY183+'23.02'!AT183:AV185</f>
        <v>4</v>
      </c>
      <c r="AU183" s="206"/>
      <c r="AV183" s="201"/>
      <c r="AW183" s="188">
        <f>'23.02'!BG183</f>
        <v>1</v>
      </c>
      <c r="AX183" s="189"/>
      <c r="AY183" s="194"/>
      <c r="AZ183" s="195"/>
      <c r="BA183" s="188"/>
      <c r="BB183" s="189"/>
      <c r="BC183" s="200">
        <f>'23.02'!BC183+BA183</f>
        <v>0</v>
      </c>
      <c r="BD183" s="201"/>
      <c r="BE183" s="200">
        <f>BA183+'23.02'!BE183</f>
        <v>3</v>
      </c>
      <c r="BF183" s="201"/>
      <c r="BG183" s="200">
        <f>AW183+AY183-BA183</f>
        <v>1</v>
      </c>
      <c r="BH183" s="206"/>
      <c r="BI183" s="201"/>
    </row>
    <row r="184" spans="2:67" ht="15.75" customHeight="1" thickTop="1" thickBot="1">
      <c r="B184" s="212"/>
      <c r="C184" s="213"/>
      <c r="D184" s="213"/>
      <c r="E184" s="213"/>
      <c r="F184" s="213"/>
      <c r="G184" s="213"/>
      <c r="H184" s="213"/>
      <c r="I184" s="213"/>
      <c r="J184" s="213"/>
      <c r="K184" s="213"/>
      <c r="L184" s="214"/>
      <c r="M184" s="190"/>
      <c r="N184" s="242"/>
      <c r="O184" s="242"/>
      <c r="P184" s="191"/>
      <c r="Q184" s="190"/>
      <c r="R184" s="242"/>
      <c r="S184" s="242"/>
      <c r="T184" s="191"/>
      <c r="U184" s="190"/>
      <c r="V184" s="242"/>
      <c r="W184" s="242"/>
      <c r="X184" s="191"/>
      <c r="Y184" s="190"/>
      <c r="Z184" s="242"/>
      <c r="AA184" s="242"/>
      <c r="AB184" s="191"/>
      <c r="AC184" s="196"/>
      <c r="AD184" s="220"/>
      <c r="AE184" s="220"/>
      <c r="AF184" s="197"/>
      <c r="AG184" s="225"/>
      <c r="AH184" s="226"/>
      <c r="AI184" s="226"/>
      <c r="AJ184" s="226"/>
      <c r="AK184" s="226"/>
      <c r="AL184" s="226"/>
      <c r="AM184" s="226"/>
      <c r="AN184" s="226"/>
      <c r="AO184" s="227"/>
      <c r="AP184" s="231"/>
      <c r="AQ184" s="231"/>
      <c r="AR184" s="231"/>
      <c r="AS184" s="231"/>
      <c r="AT184" s="202"/>
      <c r="AU184" s="207"/>
      <c r="AV184" s="203"/>
      <c r="AW184" s="190"/>
      <c r="AX184" s="191"/>
      <c r="AY184" s="196"/>
      <c r="AZ184" s="197"/>
      <c r="BA184" s="190"/>
      <c r="BB184" s="191"/>
      <c r="BC184" s="202"/>
      <c r="BD184" s="203"/>
      <c r="BE184" s="202"/>
      <c r="BF184" s="203"/>
      <c r="BG184" s="202"/>
      <c r="BH184" s="207"/>
      <c r="BI184" s="203"/>
    </row>
    <row r="185" spans="2:67" ht="15.75" customHeight="1" thickTop="1" thickBot="1">
      <c r="B185" s="215"/>
      <c r="C185" s="216"/>
      <c r="D185" s="216"/>
      <c r="E185" s="216"/>
      <c r="F185" s="216"/>
      <c r="G185" s="216"/>
      <c r="H185" s="216"/>
      <c r="I185" s="216"/>
      <c r="J185" s="216"/>
      <c r="K185" s="216"/>
      <c r="L185" s="217"/>
      <c r="M185" s="192"/>
      <c r="N185" s="243"/>
      <c r="O185" s="243"/>
      <c r="P185" s="193"/>
      <c r="Q185" s="192"/>
      <c r="R185" s="243"/>
      <c r="S185" s="243"/>
      <c r="T185" s="193"/>
      <c r="U185" s="192"/>
      <c r="V185" s="243"/>
      <c r="W185" s="243"/>
      <c r="X185" s="193"/>
      <c r="Y185" s="192"/>
      <c r="Z185" s="243"/>
      <c r="AA185" s="243"/>
      <c r="AB185" s="193"/>
      <c r="AC185" s="198"/>
      <c r="AD185" s="221"/>
      <c r="AE185" s="221"/>
      <c r="AF185" s="199"/>
      <c r="AG185" s="228"/>
      <c r="AH185" s="229"/>
      <c r="AI185" s="229"/>
      <c r="AJ185" s="229"/>
      <c r="AK185" s="229"/>
      <c r="AL185" s="229"/>
      <c r="AM185" s="229"/>
      <c r="AN185" s="229"/>
      <c r="AO185" s="230"/>
      <c r="AP185" s="231"/>
      <c r="AQ185" s="231"/>
      <c r="AR185" s="231"/>
      <c r="AS185" s="231"/>
      <c r="AT185" s="204"/>
      <c r="AU185" s="208"/>
      <c r="AV185" s="205"/>
      <c r="AW185" s="192"/>
      <c r="AX185" s="193"/>
      <c r="AY185" s="198"/>
      <c r="AZ185" s="199"/>
      <c r="BA185" s="192"/>
      <c r="BB185" s="193"/>
      <c r="BC185" s="204"/>
      <c r="BD185" s="205"/>
      <c r="BE185" s="204"/>
      <c r="BF185" s="205"/>
      <c r="BG185" s="204"/>
      <c r="BH185" s="208"/>
      <c r="BI185" s="205"/>
    </row>
    <row r="186" spans="2:67" ht="15.75" customHeight="1" thickTop="1" thickBot="1">
      <c r="B186" s="209"/>
      <c r="C186" s="210"/>
      <c r="D186" s="210"/>
      <c r="E186" s="210"/>
      <c r="F186" s="210"/>
      <c r="G186" s="210"/>
      <c r="H186" s="210"/>
      <c r="I186" s="210"/>
      <c r="J186" s="210"/>
      <c r="K186" s="210"/>
      <c r="L186" s="211"/>
      <c r="M186" s="188"/>
      <c r="N186" s="241"/>
      <c r="O186" s="241"/>
      <c r="P186" s="189"/>
      <c r="Q186" s="188"/>
      <c r="R186" s="241"/>
      <c r="S186" s="241"/>
      <c r="T186" s="189"/>
      <c r="U186" s="188"/>
      <c r="V186" s="241"/>
      <c r="W186" s="241"/>
      <c r="X186" s="189"/>
      <c r="Y186" s="188"/>
      <c r="Z186" s="241"/>
      <c r="AA186" s="241"/>
      <c r="AB186" s="189"/>
      <c r="AC186" s="194"/>
      <c r="AD186" s="219"/>
      <c r="AE186" s="219"/>
      <c r="AF186" s="195"/>
      <c r="AG186" s="222" t="s">
        <v>149</v>
      </c>
      <c r="AH186" s="223"/>
      <c r="AI186" s="223"/>
      <c r="AJ186" s="223"/>
      <c r="AK186" s="223"/>
      <c r="AL186" s="223"/>
      <c r="AM186" s="223"/>
      <c r="AN186" s="223"/>
      <c r="AO186" s="224"/>
      <c r="AP186" s="231" t="s">
        <v>184</v>
      </c>
      <c r="AQ186" s="231"/>
      <c r="AR186" s="231"/>
      <c r="AS186" s="231"/>
      <c r="AT186" s="200">
        <f>AY186+'23.02'!AT186:AV188</f>
        <v>2</v>
      </c>
      <c r="AU186" s="206"/>
      <c r="AV186" s="201"/>
      <c r="AW186" s="188">
        <f>'23.02'!BG186</f>
        <v>2</v>
      </c>
      <c r="AX186" s="189"/>
      <c r="AY186" s="194"/>
      <c r="AZ186" s="195"/>
      <c r="BA186" s="188"/>
      <c r="BB186" s="189"/>
      <c r="BC186" s="200">
        <f>'23.02'!BC186+BA186</f>
        <v>0</v>
      </c>
      <c r="BD186" s="201"/>
      <c r="BE186" s="200">
        <f>BA186+'23.02'!BE186</f>
        <v>0</v>
      </c>
      <c r="BF186" s="201"/>
      <c r="BG186" s="200">
        <f>AW186+AY186-BA186</f>
        <v>2</v>
      </c>
      <c r="BH186" s="206"/>
      <c r="BI186" s="201"/>
    </row>
    <row r="187" spans="2:67" ht="15.75" customHeight="1" thickTop="1" thickBot="1">
      <c r="B187" s="212"/>
      <c r="C187" s="213"/>
      <c r="D187" s="213"/>
      <c r="E187" s="213"/>
      <c r="F187" s="213"/>
      <c r="G187" s="213"/>
      <c r="H187" s="213"/>
      <c r="I187" s="213"/>
      <c r="J187" s="213"/>
      <c r="K187" s="213"/>
      <c r="L187" s="214"/>
      <c r="M187" s="190"/>
      <c r="N187" s="242"/>
      <c r="O187" s="242"/>
      <c r="P187" s="191"/>
      <c r="Q187" s="190"/>
      <c r="R187" s="242"/>
      <c r="S187" s="242"/>
      <c r="T187" s="191"/>
      <c r="U187" s="190"/>
      <c r="V187" s="242"/>
      <c r="W187" s="242"/>
      <c r="X187" s="191"/>
      <c r="Y187" s="190"/>
      <c r="Z187" s="242"/>
      <c r="AA187" s="242"/>
      <c r="AB187" s="191"/>
      <c r="AC187" s="196"/>
      <c r="AD187" s="220"/>
      <c r="AE187" s="220"/>
      <c r="AF187" s="197"/>
      <c r="AG187" s="225"/>
      <c r="AH187" s="226"/>
      <c r="AI187" s="226"/>
      <c r="AJ187" s="226"/>
      <c r="AK187" s="226"/>
      <c r="AL187" s="226"/>
      <c r="AM187" s="226"/>
      <c r="AN187" s="226"/>
      <c r="AO187" s="227"/>
      <c r="AP187" s="231"/>
      <c r="AQ187" s="231"/>
      <c r="AR187" s="231"/>
      <c r="AS187" s="231"/>
      <c r="AT187" s="202"/>
      <c r="AU187" s="207"/>
      <c r="AV187" s="203"/>
      <c r="AW187" s="190"/>
      <c r="AX187" s="191"/>
      <c r="AY187" s="196"/>
      <c r="AZ187" s="197"/>
      <c r="BA187" s="190"/>
      <c r="BB187" s="191"/>
      <c r="BC187" s="202"/>
      <c r="BD187" s="203"/>
      <c r="BE187" s="202"/>
      <c r="BF187" s="203"/>
      <c r="BG187" s="202"/>
      <c r="BH187" s="207"/>
      <c r="BI187" s="203"/>
    </row>
    <row r="188" spans="2:67" ht="15.75" customHeight="1" thickTop="1" thickBot="1">
      <c r="B188" s="215"/>
      <c r="C188" s="216"/>
      <c r="D188" s="216"/>
      <c r="E188" s="216"/>
      <c r="F188" s="216"/>
      <c r="G188" s="216"/>
      <c r="H188" s="216"/>
      <c r="I188" s="216"/>
      <c r="J188" s="216"/>
      <c r="K188" s="216"/>
      <c r="L188" s="217"/>
      <c r="M188" s="192"/>
      <c r="N188" s="243"/>
      <c r="O188" s="243"/>
      <c r="P188" s="193"/>
      <c r="Q188" s="192"/>
      <c r="R188" s="243"/>
      <c r="S188" s="243"/>
      <c r="T188" s="193"/>
      <c r="U188" s="192"/>
      <c r="V188" s="243"/>
      <c r="W188" s="243"/>
      <c r="X188" s="193"/>
      <c r="Y188" s="192"/>
      <c r="Z188" s="243"/>
      <c r="AA188" s="243"/>
      <c r="AB188" s="193"/>
      <c r="AC188" s="198"/>
      <c r="AD188" s="221"/>
      <c r="AE188" s="221"/>
      <c r="AF188" s="199"/>
      <c r="AG188" s="228"/>
      <c r="AH188" s="229"/>
      <c r="AI188" s="229"/>
      <c r="AJ188" s="229"/>
      <c r="AK188" s="229"/>
      <c r="AL188" s="229"/>
      <c r="AM188" s="229"/>
      <c r="AN188" s="229"/>
      <c r="AO188" s="230"/>
      <c r="AP188" s="231"/>
      <c r="AQ188" s="231"/>
      <c r="AR188" s="231"/>
      <c r="AS188" s="231"/>
      <c r="AT188" s="204"/>
      <c r="AU188" s="208"/>
      <c r="AV188" s="205"/>
      <c r="AW188" s="192"/>
      <c r="AX188" s="193"/>
      <c r="AY188" s="198"/>
      <c r="AZ188" s="199"/>
      <c r="BA188" s="192"/>
      <c r="BB188" s="193"/>
      <c r="BC188" s="204"/>
      <c r="BD188" s="205"/>
      <c r="BE188" s="204"/>
      <c r="BF188" s="205"/>
      <c r="BG188" s="204"/>
      <c r="BH188" s="208"/>
      <c r="BI188" s="205"/>
    </row>
    <row r="189" spans="2:67" ht="15.75" customHeight="1" thickTop="1" thickBot="1">
      <c r="B189" s="209"/>
      <c r="C189" s="210"/>
      <c r="D189" s="210"/>
      <c r="E189" s="210"/>
      <c r="F189" s="210"/>
      <c r="G189" s="210"/>
      <c r="H189" s="210"/>
      <c r="I189" s="210"/>
      <c r="J189" s="210"/>
      <c r="K189" s="210"/>
      <c r="L189" s="211"/>
      <c r="M189" s="188"/>
      <c r="N189" s="241"/>
      <c r="O189" s="241"/>
      <c r="P189" s="189"/>
      <c r="Q189" s="188"/>
      <c r="R189" s="241"/>
      <c r="S189" s="241"/>
      <c r="T189" s="189"/>
      <c r="U189" s="188"/>
      <c r="V189" s="241"/>
      <c r="W189" s="241"/>
      <c r="X189" s="189"/>
      <c r="Y189" s="188"/>
      <c r="Z189" s="241"/>
      <c r="AA189" s="241"/>
      <c r="AB189" s="189"/>
      <c r="AC189" s="194"/>
      <c r="AD189" s="219"/>
      <c r="AE189" s="219"/>
      <c r="AF189" s="195"/>
      <c r="AG189" s="222" t="s">
        <v>150</v>
      </c>
      <c r="AH189" s="223"/>
      <c r="AI189" s="223"/>
      <c r="AJ189" s="223"/>
      <c r="AK189" s="223"/>
      <c r="AL189" s="223"/>
      <c r="AM189" s="223"/>
      <c r="AN189" s="223"/>
      <c r="AO189" s="224"/>
      <c r="AP189" s="231" t="s">
        <v>184</v>
      </c>
      <c r="AQ189" s="231"/>
      <c r="AR189" s="231"/>
      <c r="AS189" s="231"/>
      <c r="AT189" s="200">
        <f>AY189+'23.02'!AT189:AV191</f>
        <v>0</v>
      </c>
      <c r="AU189" s="206"/>
      <c r="AV189" s="201"/>
      <c r="AW189" s="188">
        <f>'23.02'!BG189</f>
        <v>0</v>
      </c>
      <c r="AX189" s="189"/>
      <c r="AY189" s="194"/>
      <c r="AZ189" s="195"/>
      <c r="BA189" s="188"/>
      <c r="BB189" s="189"/>
      <c r="BC189" s="200">
        <f>'23.02'!BC189+BA189</f>
        <v>0</v>
      </c>
      <c r="BD189" s="201"/>
      <c r="BE189" s="200">
        <f>BA189+'23.02'!BE189</f>
        <v>0</v>
      </c>
      <c r="BF189" s="201"/>
      <c r="BG189" s="200">
        <f>AW189+AY189-BA189</f>
        <v>0</v>
      </c>
      <c r="BH189" s="206"/>
      <c r="BI189" s="201"/>
    </row>
    <row r="190" spans="2:67" ht="15.75" customHeight="1" thickTop="1" thickBot="1">
      <c r="B190" s="212"/>
      <c r="C190" s="213"/>
      <c r="D190" s="213"/>
      <c r="E190" s="213"/>
      <c r="F190" s="213"/>
      <c r="G190" s="213"/>
      <c r="H190" s="213"/>
      <c r="I190" s="213"/>
      <c r="J190" s="213"/>
      <c r="K190" s="213"/>
      <c r="L190" s="214"/>
      <c r="M190" s="190"/>
      <c r="N190" s="242"/>
      <c r="O190" s="242"/>
      <c r="P190" s="191"/>
      <c r="Q190" s="190"/>
      <c r="R190" s="242"/>
      <c r="S190" s="242"/>
      <c r="T190" s="191"/>
      <c r="U190" s="190"/>
      <c r="V190" s="242"/>
      <c r="W190" s="242"/>
      <c r="X190" s="191"/>
      <c r="Y190" s="190"/>
      <c r="Z190" s="242"/>
      <c r="AA190" s="242"/>
      <c r="AB190" s="191"/>
      <c r="AC190" s="196"/>
      <c r="AD190" s="220"/>
      <c r="AE190" s="220"/>
      <c r="AF190" s="197"/>
      <c r="AG190" s="225"/>
      <c r="AH190" s="226"/>
      <c r="AI190" s="226"/>
      <c r="AJ190" s="226"/>
      <c r="AK190" s="226"/>
      <c r="AL190" s="226"/>
      <c r="AM190" s="226"/>
      <c r="AN190" s="226"/>
      <c r="AO190" s="227"/>
      <c r="AP190" s="231"/>
      <c r="AQ190" s="231"/>
      <c r="AR190" s="231"/>
      <c r="AS190" s="231"/>
      <c r="AT190" s="202"/>
      <c r="AU190" s="207"/>
      <c r="AV190" s="203"/>
      <c r="AW190" s="190"/>
      <c r="AX190" s="191"/>
      <c r="AY190" s="196"/>
      <c r="AZ190" s="197"/>
      <c r="BA190" s="190"/>
      <c r="BB190" s="191"/>
      <c r="BC190" s="202"/>
      <c r="BD190" s="203"/>
      <c r="BE190" s="202"/>
      <c r="BF190" s="203"/>
      <c r="BG190" s="202"/>
      <c r="BH190" s="207"/>
      <c r="BI190" s="203"/>
    </row>
    <row r="191" spans="2:67" ht="15.75" customHeight="1" thickTop="1" thickBot="1">
      <c r="B191" s="215"/>
      <c r="C191" s="216"/>
      <c r="D191" s="216"/>
      <c r="E191" s="216"/>
      <c r="F191" s="216"/>
      <c r="G191" s="216"/>
      <c r="H191" s="216"/>
      <c r="I191" s="216"/>
      <c r="J191" s="216"/>
      <c r="K191" s="216"/>
      <c r="L191" s="217"/>
      <c r="M191" s="192"/>
      <c r="N191" s="243"/>
      <c r="O191" s="243"/>
      <c r="P191" s="193"/>
      <c r="Q191" s="192"/>
      <c r="R191" s="243"/>
      <c r="S191" s="243"/>
      <c r="T191" s="193"/>
      <c r="U191" s="192"/>
      <c r="V191" s="243"/>
      <c r="W191" s="243"/>
      <c r="X191" s="193"/>
      <c r="Y191" s="192"/>
      <c r="Z191" s="243"/>
      <c r="AA191" s="243"/>
      <c r="AB191" s="193"/>
      <c r="AC191" s="198"/>
      <c r="AD191" s="221"/>
      <c r="AE191" s="221"/>
      <c r="AF191" s="199"/>
      <c r="AG191" s="228"/>
      <c r="AH191" s="229"/>
      <c r="AI191" s="229"/>
      <c r="AJ191" s="229"/>
      <c r="AK191" s="229"/>
      <c r="AL191" s="229"/>
      <c r="AM191" s="229"/>
      <c r="AN191" s="229"/>
      <c r="AO191" s="230"/>
      <c r="AP191" s="231"/>
      <c r="AQ191" s="231"/>
      <c r="AR191" s="231"/>
      <c r="AS191" s="231"/>
      <c r="AT191" s="204"/>
      <c r="AU191" s="208"/>
      <c r="AV191" s="205"/>
      <c r="AW191" s="192"/>
      <c r="AX191" s="193"/>
      <c r="AY191" s="198"/>
      <c r="AZ191" s="199"/>
      <c r="BA191" s="192"/>
      <c r="BB191" s="193"/>
      <c r="BC191" s="204"/>
      <c r="BD191" s="205"/>
      <c r="BE191" s="204"/>
      <c r="BF191" s="205"/>
      <c r="BG191" s="204"/>
      <c r="BH191" s="208"/>
      <c r="BI191" s="205"/>
    </row>
    <row r="192" spans="2:67" ht="15.75" customHeight="1" thickTop="1" thickBot="1">
      <c r="B192" s="209"/>
      <c r="C192" s="210"/>
      <c r="D192" s="210"/>
      <c r="E192" s="210"/>
      <c r="F192" s="210"/>
      <c r="G192" s="210"/>
      <c r="H192" s="210"/>
      <c r="I192" s="210"/>
      <c r="J192" s="210"/>
      <c r="K192" s="210"/>
      <c r="L192" s="211"/>
      <c r="M192" s="188"/>
      <c r="N192" s="241"/>
      <c r="O192" s="241"/>
      <c r="P192" s="189"/>
      <c r="Q192" s="182"/>
      <c r="R192" s="182"/>
      <c r="S192" s="182"/>
      <c r="T192" s="182"/>
      <c r="U192" s="182"/>
      <c r="V192" s="182"/>
      <c r="W192" s="182"/>
      <c r="X192" s="182"/>
      <c r="Y192" s="182"/>
      <c r="Z192" s="182"/>
      <c r="AA192" s="182"/>
      <c r="AB192" s="182"/>
      <c r="AC192" s="218"/>
      <c r="AD192" s="218"/>
      <c r="AE192" s="218"/>
      <c r="AF192" s="218"/>
      <c r="AG192" s="222" t="s">
        <v>151</v>
      </c>
      <c r="AH192" s="223"/>
      <c r="AI192" s="223"/>
      <c r="AJ192" s="223"/>
      <c r="AK192" s="223"/>
      <c r="AL192" s="223"/>
      <c r="AM192" s="223"/>
      <c r="AN192" s="223"/>
      <c r="AO192" s="224"/>
      <c r="AP192" s="231" t="s">
        <v>184</v>
      </c>
      <c r="AQ192" s="231"/>
      <c r="AR192" s="231"/>
      <c r="AS192" s="231"/>
      <c r="AT192" s="200">
        <f>AY192+'23.02'!AT192:AV194</f>
        <v>0</v>
      </c>
      <c r="AU192" s="206"/>
      <c r="AV192" s="201"/>
      <c r="AW192" s="188">
        <f>'23.02'!BG192</f>
        <v>0</v>
      </c>
      <c r="AX192" s="189"/>
      <c r="AY192" s="194"/>
      <c r="AZ192" s="195"/>
      <c r="BA192" s="188"/>
      <c r="BB192" s="189"/>
      <c r="BC192" s="200">
        <f>'23.02'!BC192+BA192</f>
        <v>0</v>
      </c>
      <c r="BD192" s="201"/>
      <c r="BE192" s="200">
        <f>BA192+'23.02'!BE192</f>
        <v>0</v>
      </c>
      <c r="BF192" s="201"/>
      <c r="BG192" s="200">
        <f>AW192+AY192-BA192</f>
        <v>0</v>
      </c>
      <c r="BH192" s="206"/>
      <c r="BI192" s="201"/>
    </row>
    <row r="193" spans="2:61" ht="15.75" customHeight="1" thickTop="1" thickBot="1">
      <c r="B193" s="212"/>
      <c r="C193" s="213"/>
      <c r="D193" s="213"/>
      <c r="E193" s="213"/>
      <c r="F193" s="213"/>
      <c r="G193" s="213"/>
      <c r="H193" s="213"/>
      <c r="I193" s="213"/>
      <c r="J193" s="213"/>
      <c r="K193" s="213"/>
      <c r="L193" s="214"/>
      <c r="M193" s="190"/>
      <c r="N193" s="242"/>
      <c r="O193" s="242"/>
      <c r="P193" s="191"/>
      <c r="Q193" s="182"/>
      <c r="R193" s="182"/>
      <c r="S193" s="182"/>
      <c r="T193" s="182"/>
      <c r="U193" s="182"/>
      <c r="V193" s="182"/>
      <c r="W193" s="182"/>
      <c r="X193" s="182"/>
      <c r="Y193" s="182"/>
      <c r="Z193" s="182"/>
      <c r="AA193" s="182"/>
      <c r="AB193" s="182"/>
      <c r="AC193" s="218"/>
      <c r="AD193" s="218"/>
      <c r="AE193" s="218"/>
      <c r="AF193" s="218"/>
      <c r="AG193" s="225"/>
      <c r="AH193" s="226"/>
      <c r="AI193" s="226"/>
      <c r="AJ193" s="226"/>
      <c r="AK193" s="226"/>
      <c r="AL193" s="226"/>
      <c r="AM193" s="226"/>
      <c r="AN193" s="226"/>
      <c r="AO193" s="227"/>
      <c r="AP193" s="231"/>
      <c r="AQ193" s="231"/>
      <c r="AR193" s="231"/>
      <c r="AS193" s="231"/>
      <c r="AT193" s="202"/>
      <c r="AU193" s="207"/>
      <c r="AV193" s="203"/>
      <c r="AW193" s="190"/>
      <c r="AX193" s="191"/>
      <c r="AY193" s="196"/>
      <c r="AZ193" s="197"/>
      <c r="BA193" s="190"/>
      <c r="BB193" s="191"/>
      <c r="BC193" s="202"/>
      <c r="BD193" s="203"/>
      <c r="BE193" s="202"/>
      <c r="BF193" s="203"/>
      <c r="BG193" s="202"/>
      <c r="BH193" s="207"/>
      <c r="BI193" s="203"/>
    </row>
    <row r="194" spans="2:61" ht="15.75" customHeight="1" thickTop="1" thickBot="1">
      <c r="B194" s="215"/>
      <c r="C194" s="216"/>
      <c r="D194" s="216"/>
      <c r="E194" s="216"/>
      <c r="F194" s="216"/>
      <c r="G194" s="216"/>
      <c r="H194" s="216"/>
      <c r="I194" s="216"/>
      <c r="J194" s="216"/>
      <c r="K194" s="216"/>
      <c r="L194" s="217"/>
      <c r="M194" s="192"/>
      <c r="N194" s="243"/>
      <c r="O194" s="243"/>
      <c r="P194" s="193"/>
      <c r="Q194" s="182"/>
      <c r="R194" s="182"/>
      <c r="S194" s="182"/>
      <c r="T194" s="182"/>
      <c r="U194" s="182"/>
      <c r="V194" s="182"/>
      <c r="W194" s="182"/>
      <c r="X194" s="182"/>
      <c r="Y194" s="182"/>
      <c r="Z194" s="182"/>
      <c r="AA194" s="182"/>
      <c r="AB194" s="182"/>
      <c r="AC194" s="218"/>
      <c r="AD194" s="218"/>
      <c r="AE194" s="218"/>
      <c r="AF194" s="218"/>
      <c r="AG194" s="228"/>
      <c r="AH194" s="229"/>
      <c r="AI194" s="229"/>
      <c r="AJ194" s="229"/>
      <c r="AK194" s="229"/>
      <c r="AL194" s="229"/>
      <c r="AM194" s="229"/>
      <c r="AN194" s="229"/>
      <c r="AO194" s="230"/>
      <c r="AP194" s="231"/>
      <c r="AQ194" s="231"/>
      <c r="AR194" s="231"/>
      <c r="AS194" s="231"/>
      <c r="AT194" s="204"/>
      <c r="AU194" s="208"/>
      <c r="AV194" s="205"/>
      <c r="AW194" s="192"/>
      <c r="AX194" s="193"/>
      <c r="AY194" s="198"/>
      <c r="AZ194" s="199"/>
      <c r="BA194" s="192"/>
      <c r="BB194" s="193"/>
      <c r="BC194" s="204"/>
      <c r="BD194" s="205"/>
      <c r="BE194" s="204"/>
      <c r="BF194" s="205"/>
      <c r="BG194" s="204"/>
      <c r="BH194" s="208"/>
      <c r="BI194" s="205"/>
    </row>
    <row r="195" spans="2:61" ht="15.75" customHeight="1" thickTop="1" thickBot="1">
      <c r="B195" s="209"/>
      <c r="C195" s="210"/>
      <c r="D195" s="210"/>
      <c r="E195" s="210"/>
      <c r="F195" s="210"/>
      <c r="G195" s="210"/>
      <c r="H195" s="210"/>
      <c r="I195" s="210"/>
      <c r="J195" s="210"/>
      <c r="K195" s="210"/>
      <c r="L195" s="211"/>
      <c r="M195" s="194"/>
      <c r="N195" s="219"/>
      <c r="O195" s="219"/>
      <c r="P195" s="195"/>
      <c r="Q195" s="218"/>
      <c r="R195" s="218"/>
      <c r="S195" s="218"/>
      <c r="T195" s="218"/>
      <c r="U195" s="218"/>
      <c r="V195" s="218"/>
      <c r="W195" s="218"/>
      <c r="X195" s="218"/>
      <c r="Y195" s="218"/>
      <c r="Z195" s="218"/>
      <c r="AA195" s="218"/>
      <c r="AB195" s="218"/>
      <c r="AC195" s="218"/>
      <c r="AD195" s="218"/>
      <c r="AE195" s="218"/>
      <c r="AF195" s="218"/>
      <c r="AG195" s="222" t="s">
        <v>152</v>
      </c>
      <c r="AH195" s="223"/>
      <c r="AI195" s="223"/>
      <c r="AJ195" s="223"/>
      <c r="AK195" s="223"/>
      <c r="AL195" s="223"/>
      <c r="AM195" s="223"/>
      <c r="AN195" s="223"/>
      <c r="AO195" s="224"/>
      <c r="AP195" s="231" t="s">
        <v>184</v>
      </c>
      <c r="AQ195" s="231"/>
      <c r="AR195" s="231"/>
      <c r="AS195" s="231"/>
      <c r="AT195" s="200">
        <f>AY195+'23.02'!AT195:AV197</f>
        <v>3</v>
      </c>
      <c r="AU195" s="206"/>
      <c r="AV195" s="201"/>
      <c r="AW195" s="188">
        <f>'23.02'!BG195</f>
        <v>3</v>
      </c>
      <c r="AX195" s="189"/>
      <c r="AY195" s="194"/>
      <c r="AZ195" s="195"/>
      <c r="BA195" s="188"/>
      <c r="BB195" s="189"/>
      <c r="BC195" s="200">
        <f>'23.02'!BC195+BA195</f>
        <v>0</v>
      </c>
      <c r="BD195" s="201"/>
      <c r="BE195" s="200">
        <f>BA195+'23.02'!BE195</f>
        <v>0</v>
      </c>
      <c r="BF195" s="201"/>
      <c r="BG195" s="200">
        <f>AW195+AY195-BA195</f>
        <v>3</v>
      </c>
      <c r="BH195" s="206"/>
      <c r="BI195" s="201"/>
    </row>
    <row r="196" spans="2:61" ht="15.75" customHeight="1" thickTop="1" thickBot="1">
      <c r="B196" s="212"/>
      <c r="C196" s="213"/>
      <c r="D196" s="213"/>
      <c r="E196" s="213"/>
      <c r="F196" s="213"/>
      <c r="G196" s="213"/>
      <c r="H196" s="213"/>
      <c r="I196" s="213"/>
      <c r="J196" s="213"/>
      <c r="K196" s="213"/>
      <c r="L196" s="214"/>
      <c r="M196" s="196"/>
      <c r="N196" s="220"/>
      <c r="O196" s="220"/>
      <c r="P196" s="197"/>
      <c r="Q196" s="218"/>
      <c r="R196" s="218"/>
      <c r="S196" s="218"/>
      <c r="T196" s="218"/>
      <c r="U196" s="218"/>
      <c r="V196" s="218"/>
      <c r="W196" s="218"/>
      <c r="X196" s="218"/>
      <c r="Y196" s="218"/>
      <c r="Z196" s="218"/>
      <c r="AA196" s="218"/>
      <c r="AB196" s="218"/>
      <c r="AC196" s="218"/>
      <c r="AD196" s="218"/>
      <c r="AE196" s="218"/>
      <c r="AF196" s="218"/>
      <c r="AG196" s="225"/>
      <c r="AH196" s="226"/>
      <c r="AI196" s="226"/>
      <c r="AJ196" s="226"/>
      <c r="AK196" s="226"/>
      <c r="AL196" s="226"/>
      <c r="AM196" s="226"/>
      <c r="AN196" s="226"/>
      <c r="AO196" s="227"/>
      <c r="AP196" s="231"/>
      <c r="AQ196" s="231"/>
      <c r="AR196" s="231"/>
      <c r="AS196" s="231"/>
      <c r="AT196" s="202"/>
      <c r="AU196" s="207"/>
      <c r="AV196" s="203"/>
      <c r="AW196" s="190"/>
      <c r="AX196" s="191"/>
      <c r="AY196" s="196"/>
      <c r="AZ196" s="197"/>
      <c r="BA196" s="190"/>
      <c r="BB196" s="191"/>
      <c r="BC196" s="202"/>
      <c r="BD196" s="203"/>
      <c r="BE196" s="202"/>
      <c r="BF196" s="203"/>
      <c r="BG196" s="202"/>
      <c r="BH196" s="207"/>
      <c r="BI196" s="203"/>
    </row>
    <row r="197" spans="2:61" ht="15.75" customHeight="1" thickTop="1" thickBot="1">
      <c r="B197" s="215"/>
      <c r="C197" s="216"/>
      <c r="D197" s="216"/>
      <c r="E197" s="216"/>
      <c r="F197" s="216"/>
      <c r="G197" s="216"/>
      <c r="H197" s="216"/>
      <c r="I197" s="216"/>
      <c r="J197" s="216"/>
      <c r="K197" s="216"/>
      <c r="L197" s="217"/>
      <c r="M197" s="198"/>
      <c r="N197" s="221"/>
      <c r="O197" s="221"/>
      <c r="P197" s="199"/>
      <c r="Q197" s="218"/>
      <c r="R197" s="218"/>
      <c r="S197" s="218"/>
      <c r="T197" s="218"/>
      <c r="U197" s="218"/>
      <c r="V197" s="218"/>
      <c r="W197" s="218"/>
      <c r="X197" s="218"/>
      <c r="Y197" s="218"/>
      <c r="Z197" s="218"/>
      <c r="AA197" s="218"/>
      <c r="AB197" s="218"/>
      <c r="AC197" s="218"/>
      <c r="AD197" s="218"/>
      <c r="AE197" s="218"/>
      <c r="AF197" s="218"/>
      <c r="AG197" s="228"/>
      <c r="AH197" s="229"/>
      <c r="AI197" s="229"/>
      <c r="AJ197" s="229"/>
      <c r="AK197" s="229"/>
      <c r="AL197" s="229"/>
      <c r="AM197" s="229"/>
      <c r="AN197" s="229"/>
      <c r="AO197" s="230"/>
      <c r="AP197" s="231"/>
      <c r="AQ197" s="231"/>
      <c r="AR197" s="231"/>
      <c r="AS197" s="231"/>
      <c r="AT197" s="204"/>
      <c r="AU197" s="208"/>
      <c r="AV197" s="205"/>
      <c r="AW197" s="192"/>
      <c r="AX197" s="193"/>
      <c r="AY197" s="198"/>
      <c r="AZ197" s="199"/>
      <c r="BA197" s="192"/>
      <c r="BB197" s="193"/>
      <c r="BC197" s="204"/>
      <c r="BD197" s="205"/>
      <c r="BE197" s="204"/>
      <c r="BF197" s="205"/>
      <c r="BG197" s="204"/>
      <c r="BH197" s="208"/>
      <c r="BI197" s="205"/>
    </row>
    <row r="198" spans="2:61" ht="15.75" customHeight="1" thickTop="1" thickBot="1">
      <c r="B198" s="209"/>
      <c r="C198" s="210"/>
      <c r="D198" s="210"/>
      <c r="E198" s="210"/>
      <c r="F198" s="210"/>
      <c r="G198" s="210"/>
      <c r="H198" s="210"/>
      <c r="I198" s="210"/>
      <c r="J198" s="210"/>
      <c r="K198" s="210"/>
      <c r="L198" s="211"/>
      <c r="M198" s="218"/>
      <c r="N198" s="218"/>
      <c r="O198" s="218"/>
      <c r="P198" s="218"/>
      <c r="Q198" s="218"/>
      <c r="R198" s="218"/>
      <c r="S198" s="218"/>
      <c r="T198" s="218"/>
      <c r="U198" s="232"/>
      <c r="V198" s="233"/>
      <c r="W198" s="233"/>
      <c r="X198" s="234"/>
      <c r="Y198" s="232"/>
      <c r="Z198" s="233"/>
      <c r="AA198" s="233"/>
      <c r="AB198" s="234"/>
      <c r="AC198" s="218"/>
      <c r="AD198" s="218"/>
      <c r="AE198" s="218"/>
      <c r="AF198" s="218"/>
      <c r="AG198" s="222" t="s">
        <v>153</v>
      </c>
      <c r="AH198" s="223"/>
      <c r="AI198" s="223"/>
      <c r="AJ198" s="223"/>
      <c r="AK198" s="223"/>
      <c r="AL198" s="223"/>
      <c r="AM198" s="223"/>
      <c r="AN198" s="223"/>
      <c r="AO198" s="224"/>
      <c r="AP198" s="231" t="s">
        <v>184</v>
      </c>
      <c r="AQ198" s="231"/>
      <c r="AR198" s="231"/>
      <c r="AS198" s="231"/>
      <c r="AT198" s="200">
        <f>AY198+'23.02'!AT198:AV200</f>
        <v>4</v>
      </c>
      <c r="AU198" s="206"/>
      <c r="AV198" s="201"/>
      <c r="AW198" s="188">
        <f>'23.02'!BG198</f>
        <v>4</v>
      </c>
      <c r="AX198" s="189"/>
      <c r="AY198" s="194"/>
      <c r="AZ198" s="195"/>
      <c r="BA198" s="188"/>
      <c r="BB198" s="189"/>
      <c r="BC198" s="200">
        <f>'23.02'!BC198+BA198</f>
        <v>0</v>
      </c>
      <c r="BD198" s="201"/>
      <c r="BE198" s="200">
        <f>BA198+'23.02'!BE198</f>
        <v>0</v>
      </c>
      <c r="BF198" s="201"/>
      <c r="BG198" s="200">
        <f>AW198+AY198-BA198</f>
        <v>4</v>
      </c>
      <c r="BH198" s="206"/>
      <c r="BI198" s="201"/>
    </row>
    <row r="199" spans="2:61" ht="15.75" customHeight="1" thickTop="1" thickBot="1">
      <c r="B199" s="212"/>
      <c r="C199" s="213"/>
      <c r="D199" s="213"/>
      <c r="E199" s="213"/>
      <c r="F199" s="213"/>
      <c r="G199" s="213"/>
      <c r="H199" s="213"/>
      <c r="I199" s="213"/>
      <c r="J199" s="213"/>
      <c r="K199" s="213"/>
      <c r="L199" s="214"/>
      <c r="M199" s="218"/>
      <c r="N199" s="218"/>
      <c r="O199" s="218"/>
      <c r="P199" s="218"/>
      <c r="Q199" s="218"/>
      <c r="R199" s="218"/>
      <c r="S199" s="218"/>
      <c r="T199" s="218"/>
      <c r="U199" s="235"/>
      <c r="V199" s="236"/>
      <c r="W199" s="236"/>
      <c r="X199" s="237"/>
      <c r="Y199" s="235"/>
      <c r="Z199" s="236"/>
      <c r="AA199" s="236"/>
      <c r="AB199" s="237"/>
      <c r="AC199" s="218"/>
      <c r="AD199" s="218"/>
      <c r="AE199" s="218"/>
      <c r="AF199" s="218"/>
      <c r="AG199" s="225"/>
      <c r="AH199" s="226"/>
      <c r="AI199" s="226"/>
      <c r="AJ199" s="226"/>
      <c r="AK199" s="226"/>
      <c r="AL199" s="226"/>
      <c r="AM199" s="226"/>
      <c r="AN199" s="226"/>
      <c r="AO199" s="227"/>
      <c r="AP199" s="231"/>
      <c r="AQ199" s="231"/>
      <c r="AR199" s="231"/>
      <c r="AS199" s="231"/>
      <c r="AT199" s="202"/>
      <c r="AU199" s="207"/>
      <c r="AV199" s="203"/>
      <c r="AW199" s="190"/>
      <c r="AX199" s="191"/>
      <c r="AY199" s="196"/>
      <c r="AZ199" s="197"/>
      <c r="BA199" s="190"/>
      <c r="BB199" s="191"/>
      <c r="BC199" s="202"/>
      <c r="BD199" s="203"/>
      <c r="BE199" s="202"/>
      <c r="BF199" s="203"/>
      <c r="BG199" s="202"/>
      <c r="BH199" s="207"/>
      <c r="BI199" s="203"/>
    </row>
    <row r="200" spans="2:61" ht="15.75" customHeight="1" thickTop="1" thickBot="1">
      <c r="B200" s="215"/>
      <c r="C200" s="216"/>
      <c r="D200" s="216"/>
      <c r="E200" s="216"/>
      <c r="F200" s="216"/>
      <c r="G200" s="216"/>
      <c r="H200" s="216"/>
      <c r="I200" s="216"/>
      <c r="J200" s="216"/>
      <c r="K200" s="216"/>
      <c r="L200" s="217"/>
      <c r="M200" s="218"/>
      <c r="N200" s="218"/>
      <c r="O200" s="218"/>
      <c r="P200" s="218"/>
      <c r="Q200" s="218"/>
      <c r="R200" s="218"/>
      <c r="S200" s="218"/>
      <c r="T200" s="218"/>
      <c r="U200" s="238"/>
      <c r="V200" s="239"/>
      <c r="W200" s="239"/>
      <c r="X200" s="240"/>
      <c r="Y200" s="238"/>
      <c r="Z200" s="239"/>
      <c r="AA200" s="239"/>
      <c r="AB200" s="240"/>
      <c r="AC200" s="218"/>
      <c r="AD200" s="218"/>
      <c r="AE200" s="218"/>
      <c r="AF200" s="218"/>
      <c r="AG200" s="228"/>
      <c r="AH200" s="229"/>
      <c r="AI200" s="229"/>
      <c r="AJ200" s="229"/>
      <c r="AK200" s="229"/>
      <c r="AL200" s="229"/>
      <c r="AM200" s="229"/>
      <c r="AN200" s="229"/>
      <c r="AO200" s="230"/>
      <c r="AP200" s="231"/>
      <c r="AQ200" s="231"/>
      <c r="AR200" s="231"/>
      <c r="AS200" s="231"/>
      <c r="AT200" s="204"/>
      <c r="AU200" s="208"/>
      <c r="AV200" s="205"/>
      <c r="AW200" s="192"/>
      <c r="AX200" s="193"/>
      <c r="AY200" s="198"/>
      <c r="AZ200" s="199"/>
      <c r="BA200" s="192"/>
      <c r="BB200" s="193"/>
      <c r="BC200" s="204"/>
      <c r="BD200" s="205"/>
      <c r="BE200" s="204"/>
      <c r="BF200" s="205"/>
      <c r="BG200" s="204"/>
      <c r="BH200" s="208"/>
      <c r="BI200" s="205"/>
    </row>
    <row r="201" spans="2:61" ht="15.75" customHeight="1" thickTop="1" thickBot="1">
      <c r="B201" s="209"/>
      <c r="C201" s="210"/>
      <c r="D201" s="210"/>
      <c r="E201" s="210"/>
      <c r="F201" s="210"/>
      <c r="G201" s="210"/>
      <c r="H201" s="210"/>
      <c r="I201" s="210"/>
      <c r="J201" s="210"/>
      <c r="K201" s="210"/>
      <c r="L201" s="211"/>
      <c r="M201" s="182"/>
      <c r="N201" s="182"/>
      <c r="O201" s="182"/>
      <c r="P201" s="182"/>
      <c r="Q201" s="218"/>
      <c r="R201" s="218"/>
      <c r="S201" s="218"/>
      <c r="T201" s="218"/>
      <c r="U201" s="194"/>
      <c r="V201" s="219"/>
      <c r="W201" s="219"/>
      <c r="X201" s="195"/>
      <c r="Y201" s="182"/>
      <c r="Z201" s="182"/>
      <c r="AA201" s="182"/>
      <c r="AB201" s="182"/>
      <c r="AC201" s="218"/>
      <c r="AD201" s="218"/>
      <c r="AE201" s="218"/>
      <c r="AF201" s="218"/>
      <c r="AG201" s="222" t="s">
        <v>154</v>
      </c>
      <c r="AH201" s="223"/>
      <c r="AI201" s="223"/>
      <c r="AJ201" s="223"/>
      <c r="AK201" s="223"/>
      <c r="AL201" s="223"/>
      <c r="AM201" s="223"/>
      <c r="AN201" s="223"/>
      <c r="AO201" s="224"/>
      <c r="AP201" s="231" t="s">
        <v>184</v>
      </c>
      <c r="AQ201" s="231"/>
      <c r="AR201" s="231"/>
      <c r="AS201" s="231"/>
      <c r="AT201" s="269">
        <f>AY201+'23.02'!AT201:AV203</f>
        <v>0</v>
      </c>
      <c r="AU201" s="275"/>
      <c r="AV201" s="270"/>
      <c r="AW201" s="188">
        <f>'23.02'!BG201</f>
        <v>0</v>
      </c>
      <c r="AX201" s="189"/>
      <c r="AY201" s="194"/>
      <c r="AZ201" s="195"/>
      <c r="BA201" s="188"/>
      <c r="BB201" s="189"/>
      <c r="BC201" s="200">
        <f>'23.02'!BC201+BA201</f>
        <v>0</v>
      </c>
      <c r="BD201" s="201"/>
      <c r="BE201" s="200">
        <f>BA201+'23.02'!BE201</f>
        <v>0</v>
      </c>
      <c r="BF201" s="201"/>
      <c r="BG201" s="200">
        <f>AW201+AY201-BA201</f>
        <v>0</v>
      </c>
      <c r="BH201" s="206"/>
      <c r="BI201" s="201"/>
    </row>
    <row r="202" spans="2:61" ht="15.75" customHeight="1" thickTop="1" thickBot="1">
      <c r="B202" s="212"/>
      <c r="C202" s="213"/>
      <c r="D202" s="213"/>
      <c r="E202" s="213"/>
      <c r="F202" s="213"/>
      <c r="G202" s="213"/>
      <c r="H202" s="213"/>
      <c r="I202" s="213"/>
      <c r="J202" s="213"/>
      <c r="K202" s="213"/>
      <c r="L202" s="214"/>
      <c r="M202" s="182"/>
      <c r="N202" s="182"/>
      <c r="O202" s="182"/>
      <c r="P202" s="182"/>
      <c r="Q202" s="218"/>
      <c r="R202" s="218"/>
      <c r="S202" s="218"/>
      <c r="T202" s="218"/>
      <c r="U202" s="196"/>
      <c r="V202" s="220"/>
      <c r="W202" s="220"/>
      <c r="X202" s="197"/>
      <c r="Y202" s="182"/>
      <c r="Z202" s="182"/>
      <c r="AA202" s="182"/>
      <c r="AB202" s="182"/>
      <c r="AC202" s="218"/>
      <c r="AD202" s="218"/>
      <c r="AE202" s="218"/>
      <c r="AF202" s="218"/>
      <c r="AG202" s="225"/>
      <c r="AH202" s="226"/>
      <c r="AI202" s="226"/>
      <c r="AJ202" s="226"/>
      <c r="AK202" s="226"/>
      <c r="AL202" s="226"/>
      <c r="AM202" s="226"/>
      <c r="AN202" s="226"/>
      <c r="AO202" s="227"/>
      <c r="AP202" s="231"/>
      <c r="AQ202" s="231"/>
      <c r="AR202" s="231"/>
      <c r="AS202" s="231"/>
      <c r="AT202" s="271"/>
      <c r="AU202" s="276"/>
      <c r="AV202" s="272"/>
      <c r="AW202" s="190"/>
      <c r="AX202" s="191"/>
      <c r="AY202" s="196"/>
      <c r="AZ202" s="197"/>
      <c r="BA202" s="190"/>
      <c r="BB202" s="191"/>
      <c r="BC202" s="202"/>
      <c r="BD202" s="203"/>
      <c r="BE202" s="202"/>
      <c r="BF202" s="203"/>
      <c r="BG202" s="202"/>
      <c r="BH202" s="207"/>
      <c r="BI202" s="203"/>
    </row>
    <row r="203" spans="2:61" ht="15.75" customHeight="1" thickTop="1" thickBot="1">
      <c r="B203" s="215"/>
      <c r="C203" s="216"/>
      <c r="D203" s="216"/>
      <c r="E203" s="216"/>
      <c r="F203" s="216"/>
      <c r="G203" s="216"/>
      <c r="H203" s="216"/>
      <c r="I203" s="216"/>
      <c r="J203" s="216"/>
      <c r="K203" s="216"/>
      <c r="L203" s="217"/>
      <c r="M203" s="182"/>
      <c r="N203" s="182"/>
      <c r="O203" s="182"/>
      <c r="P203" s="182"/>
      <c r="Q203" s="218"/>
      <c r="R203" s="218"/>
      <c r="S203" s="218"/>
      <c r="T203" s="218"/>
      <c r="U203" s="198"/>
      <c r="V203" s="221"/>
      <c r="W203" s="221"/>
      <c r="X203" s="199"/>
      <c r="Y203" s="182"/>
      <c r="Z203" s="182"/>
      <c r="AA203" s="182"/>
      <c r="AB203" s="182"/>
      <c r="AC203" s="218"/>
      <c r="AD203" s="218"/>
      <c r="AE203" s="218"/>
      <c r="AF203" s="218"/>
      <c r="AG203" s="228"/>
      <c r="AH203" s="229"/>
      <c r="AI203" s="229"/>
      <c r="AJ203" s="229"/>
      <c r="AK203" s="229"/>
      <c r="AL203" s="229"/>
      <c r="AM203" s="229"/>
      <c r="AN203" s="229"/>
      <c r="AO203" s="230"/>
      <c r="AP203" s="231"/>
      <c r="AQ203" s="231"/>
      <c r="AR203" s="231"/>
      <c r="AS203" s="231"/>
      <c r="AT203" s="273"/>
      <c r="AU203" s="277"/>
      <c r="AV203" s="274"/>
      <c r="AW203" s="192"/>
      <c r="AX203" s="193"/>
      <c r="AY203" s="198"/>
      <c r="AZ203" s="199"/>
      <c r="BA203" s="192"/>
      <c r="BB203" s="193"/>
      <c r="BC203" s="204"/>
      <c r="BD203" s="205"/>
      <c r="BE203" s="204"/>
      <c r="BF203" s="205"/>
      <c r="BG203" s="204"/>
      <c r="BH203" s="208"/>
      <c r="BI203" s="205"/>
    </row>
    <row r="204" spans="2:61" ht="15.75" customHeight="1" thickTop="1" thickBot="1">
      <c r="B204" s="209"/>
      <c r="C204" s="210"/>
      <c r="D204" s="210"/>
      <c r="E204" s="210"/>
      <c r="F204" s="210"/>
      <c r="G204" s="210"/>
      <c r="H204" s="210"/>
      <c r="I204" s="210"/>
      <c r="J204" s="210"/>
      <c r="K204" s="210"/>
      <c r="L204" s="211"/>
      <c r="M204" s="218"/>
      <c r="N204" s="218"/>
      <c r="O204" s="218"/>
      <c r="P204" s="218"/>
      <c r="Q204" s="218"/>
      <c r="R204" s="218"/>
      <c r="S204" s="218"/>
      <c r="T204" s="218"/>
      <c r="U204" s="194"/>
      <c r="V204" s="219"/>
      <c r="W204" s="219"/>
      <c r="X204" s="195"/>
      <c r="Y204" s="218"/>
      <c r="Z204" s="218"/>
      <c r="AA204" s="218"/>
      <c r="AB204" s="218"/>
      <c r="AC204" s="218"/>
      <c r="AD204" s="218"/>
      <c r="AE204" s="218"/>
      <c r="AF204" s="218"/>
      <c r="AG204" s="222" t="s">
        <v>146</v>
      </c>
      <c r="AH204" s="223"/>
      <c r="AI204" s="223"/>
      <c r="AJ204" s="223"/>
      <c r="AK204" s="223"/>
      <c r="AL204" s="223"/>
      <c r="AM204" s="223"/>
      <c r="AN204" s="223"/>
      <c r="AO204" s="224"/>
      <c r="AP204" s="231" t="s">
        <v>184</v>
      </c>
      <c r="AQ204" s="231"/>
      <c r="AR204" s="231"/>
      <c r="AS204" s="231"/>
      <c r="AT204" s="200">
        <f>AY204+'23.02'!AT204:AV206</f>
        <v>0</v>
      </c>
      <c r="AU204" s="206"/>
      <c r="AV204" s="201"/>
      <c r="AW204" s="188">
        <f>'23.02'!BG204</f>
        <v>0</v>
      </c>
      <c r="AX204" s="189"/>
      <c r="AY204" s="194"/>
      <c r="AZ204" s="195"/>
      <c r="BA204" s="188"/>
      <c r="BB204" s="189"/>
      <c r="BC204" s="200">
        <f>'23.02'!BC204+BA204</f>
        <v>0</v>
      </c>
      <c r="BD204" s="201"/>
      <c r="BE204" s="200">
        <f>BA204+'23.02'!BE204</f>
        <v>0</v>
      </c>
      <c r="BF204" s="201"/>
      <c r="BG204" s="200">
        <f>AW204+AY204-BA204</f>
        <v>0</v>
      </c>
      <c r="BH204" s="206"/>
      <c r="BI204" s="201"/>
    </row>
    <row r="205" spans="2:61" ht="15.75" customHeight="1" thickTop="1" thickBot="1">
      <c r="B205" s="212"/>
      <c r="C205" s="213"/>
      <c r="D205" s="213"/>
      <c r="E205" s="213"/>
      <c r="F205" s="213"/>
      <c r="G205" s="213"/>
      <c r="H205" s="213"/>
      <c r="I205" s="213"/>
      <c r="J205" s="213"/>
      <c r="K205" s="213"/>
      <c r="L205" s="214"/>
      <c r="M205" s="218"/>
      <c r="N205" s="218"/>
      <c r="O205" s="218"/>
      <c r="P205" s="218"/>
      <c r="Q205" s="218"/>
      <c r="R205" s="218"/>
      <c r="S205" s="218"/>
      <c r="T205" s="218"/>
      <c r="U205" s="196"/>
      <c r="V205" s="220"/>
      <c r="W205" s="220"/>
      <c r="X205" s="197"/>
      <c r="Y205" s="218"/>
      <c r="Z205" s="218"/>
      <c r="AA205" s="218"/>
      <c r="AB205" s="218"/>
      <c r="AC205" s="218"/>
      <c r="AD205" s="218"/>
      <c r="AE205" s="218"/>
      <c r="AF205" s="218"/>
      <c r="AG205" s="225"/>
      <c r="AH205" s="226"/>
      <c r="AI205" s="226"/>
      <c r="AJ205" s="226"/>
      <c r="AK205" s="226"/>
      <c r="AL205" s="226"/>
      <c r="AM205" s="226"/>
      <c r="AN205" s="226"/>
      <c r="AO205" s="227"/>
      <c r="AP205" s="231"/>
      <c r="AQ205" s="231"/>
      <c r="AR205" s="231"/>
      <c r="AS205" s="231"/>
      <c r="AT205" s="202"/>
      <c r="AU205" s="207"/>
      <c r="AV205" s="203"/>
      <c r="AW205" s="190"/>
      <c r="AX205" s="191"/>
      <c r="AY205" s="196"/>
      <c r="AZ205" s="197"/>
      <c r="BA205" s="190"/>
      <c r="BB205" s="191"/>
      <c r="BC205" s="202"/>
      <c r="BD205" s="203"/>
      <c r="BE205" s="202"/>
      <c r="BF205" s="203"/>
      <c r="BG205" s="202"/>
      <c r="BH205" s="207"/>
      <c r="BI205" s="203"/>
    </row>
    <row r="206" spans="2:61" ht="15.75" customHeight="1" thickTop="1" thickBot="1">
      <c r="B206" s="215"/>
      <c r="C206" s="216"/>
      <c r="D206" s="216"/>
      <c r="E206" s="216"/>
      <c r="F206" s="216"/>
      <c r="G206" s="216"/>
      <c r="H206" s="216"/>
      <c r="I206" s="216"/>
      <c r="J206" s="216"/>
      <c r="K206" s="216"/>
      <c r="L206" s="217"/>
      <c r="M206" s="218"/>
      <c r="N206" s="218"/>
      <c r="O206" s="218"/>
      <c r="P206" s="218"/>
      <c r="Q206" s="218"/>
      <c r="R206" s="218"/>
      <c r="S206" s="218"/>
      <c r="T206" s="218"/>
      <c r="U206" s="198"/>
      <c r="V206" s="221"/>
      <c r="W206" s="221"/>
      <c r="X206" s="199"/>
      <c r="Y206" s="218"/>
      <c r="Z206" s="218"/>
      <c r="AA206" s="218"/>
      <c r="AB206" s="218"/>
      <c r="AC206" s="218"/>
      <c r="AD206" s="218"/>
      <c r="AE206" s="218"/>
      <c r="AF206" s="218"/>
      <c r="AG206" s="228"/>
      <c r="AH206" s="229"/>
      <c r="AI206" s="229"/>
      <c r="AJ206" s="229"/>
      <c r="AK206" s="229"/>
      <c r="AL206" s="229"/>
      <c r="AM206" s="229"/>
      <c r="AN206" s="229"/>
      <c r="AO206" s="230"/>
      <c r="AP206" s="231"/>
      <c r="AQ206" s="231"/>
      <c r="AR206" s="231"/>
      <c r="AS206" s="231"/>
      <c r="AT206" s="204"/>
      <c r="AU206" s="208"/>
      <c r="AV206" s="205"/>
      <c r="AW206" s="192"/>
      <c r="AX206" s="193"/>
      <c r="AY206" s="198"/>
      <c r="AZ206" s="199"/>
      <c r="BA206" s="192"/>
      <c r="BB206" s="193"/>
      <c r="BC206" s="204"/>
      <c r="BD206" s="205"/>
      <c r="BE206" s="204"/>
      <c r="BF206" s="205"/>
      <c r="BG206" s="204"/>
      <c r="BH206" s="208"/>
      <c r="BI206" s="205"/>
    </row>
    <row r="207" spans="2:61" ht="15.75" customHeight="1" thickTop="1" thickBot="1">
      <c r="B207" s="209"/>
      <c r="C207" s="210"/>
      <c r="D207" s="210"/>
      <c r="E207" s="210"/>
      <c r="F207" s="210"/>
      <c r="G207" s="210"/>
      <c r="H207" s="210"/>
      <c r="I207" s="210"/>
      <c r="J207" s="210"/>
      <c r="K207" s="210"/>
      <c r="L207" s="211"/>
      <c r="M207" s="218"/>
      <c r="N207" s="218"/>
      <c r="O207" s="218"/>
      <c r="P207" s="218"/>
      <c r="Q207" s="218"/>
      <c r="R207" s="218"/>
      <c r="S207" s="218"/>
      <c r="T207" s="218"/>
      <c r="U207" s="194"/>
      <c r="V207" s="219"/>
      <c r="W207" s="219"/>
      <c r="X207" s="195"/>
      <c r="Y207" s="218"/>
      <c r="Z207" s="218"/>
      <c r="AA207" s="218"/>
      <c r="AB207" s="218"/>
      <c r="AC207" s="218"/>
      <c r="AD207" s="218"/>
      <c r="AE207" s="218"/>
      <c r="AF207" s="218"/>
      <c r="AG207" s="222" t="s">
        <v>155</v>
      </c>
      <c r="AH207" s="223"/>
      <c r="AI207" s="223"/>
      <c r="AJ207" s="223"/>
      <c r="AK207" s="223"/>
      <c r="AL207" s="223"/>
      <c r="AM207" s="223"/>
      <c r="AN207" s="223"/>
      <c r="AO207" s="224"/>
      <c r="AP207" s="231"/>
      <c r="AQ207" s="231"/>
      <c r="AR207" s="231"/>
      <c r="AS207" s="231"/>
      <c r="AT207" s="200">
        <f>AY207+'23.02'!AT207:AV209</f>
        <v>0</v>
      </c>
      <c r="AU207" s="206"/>
      <c r="AV207" s="201"/>
      <c r="AW207" s="188">
        <f>'23.02'!BG207</f>
        <v>0</v>
      </c>
      <c r="AX207" s="189"/>
      <c r="AY207" s="194"/>
      <c r="AZ207" s="195"/>
      <c r="BA207" s="188"/>
      <c r="BB207" s="189"/>
      <c r="BC207" s="200">
        <f>'23.02'!BC207+BA207</f>
        <v>0</v>
      </c>
      <c r="BD207" s="201"/>
      <c r="BE207" s="200">
        <f>BA207+'23.02'!BE207</f>
        <v>0</v>
      </c>
      <c r="BF207" s="201"/>
      <c r="BG207" s="200">
        <f>AW207+AY207-BA207</f>
        <v>0</v>
      </c>
      <c r="BH207" s="206"/>
      <c r="BI207" s="201"/>
    </row>
    <row r="208" spans="2:61" ht="15.75" customHeight="1" thickTop="1" thickBot="1">
      <c r="B208" s="212"/>
      <c r="C208" s="213"/>
      <c r="D208" s="213"/>
      <c r="E208" s="213"/>
      <c r="F208" s="213"/>
      <c r="G208" s="213"/>
      <c r="H208" s="213"/>
      <c r="I208" s="213"/>
      <c r="J208" s="213"/>
      <c r="K208" s="213"/>
      <c r="L208" s="214"/>
      <c r="M208" s="218"/>
      <c r="N208" s="218"/>
      <c r="O208" s="218"/>
      <c r="P208" s="218"/>
      <c r="Q208" s="218"/>
      <c r="R208" s="218"/>
      <c r="S208" s="218"/>
      <c r="T208" s="218"/>
      <c r="U208" s="196"/>
      <c r="V208" s="220"/>
      <c r="W208" s="220"/>
      <c r="X208" s="197"/>
      <c r="Y208" s="218"/>
      <c r="Z208" s="218"/>
      <c r="AA208" s="218"/>
      <c r="AB208" s="218"/>
      <c r="AC208" s="218"/>
      <c r="AD208" s="218"/>
      <c r="AE208" s="218"/>
      <c r="AF208" s="218"/>
      <c r="AG208" s="225"/>
      <c r="AH208" s="226"/>
      <c r="AI208" s="226"/>
      <c r="AJ208" s="226"/>
      <c r="AK208" s="226"/>
      <c r="AL208" s="226"/>
      <c r="AM208" s="226"/>
      <c r="AN208" s="226"/>
      <c r="AO208" s="227"/>
      <c r="AP208" s="231"/>
      <c r="AQ208" s="231"/>
      <c r="AR208" s="231"/>
      <c r="AS208" s="231"/>
      <c r="AT208" s="202"/>
      <c r="AU208" s="207"/>
      <c r="AV208" s="203"/>
      <c r="AW208" s="190"/>
      <c r="AX208" s="191"/>
      <c r="AY208" s="196"/>
      <c r="AZ208" s="197"/>
      <c r="BA208" s="190"/>
      <c r="BB208" s="191"/>
      <c r="BC208" s="202"/>
      <c r="BD208" s="203"/>
      <c r="BE208" s="202"/>
      <c r="BF208" s="203"/>
      <c r="BG208" s="202"/>
      <c r="BH208" s="207"/>
      <c r="BI208" s="203"/>
    </row>
    <row r="209" spans="2:61" ht="15.75" customHeight="1" thickTop="1" thickBot="1">
      <c r="B209" s="215"/>
      <c r="C209" s="216"/>
      <c r="D209" s="216"/>
      <c r="E209" s="216"/>
      <c r="F209" s="216"/>
      <c r="G209" s="216"/>
      <c r="H209" s="216"/>
      <c r="I209" s="216"/>
      <c r="J209" s="216"/>
      <c r="K209" s="216"/>
      <c r="L209" s="217"/>
      <c r="M209" s="218"/>
      <c r="N209" s="218"/>
      <c r="O209" s="218"/>
      <c r="P209" s="218"/>
      <c r="Q209" s="218"/>
      <c r="R209" s="218"/>
      <c r="S209" s="218"/>
      <c r="T209" s="218"/>
      <c r="U209" s="198"/>
      <c r="V209" s="221"/>
      <c r="W209" s="221"/>
      <c r="X209" s="199"/>
      <c r="Y209" s="218"/>
      <c r="Z209" s="218"/>
      <c r="AA209" s="218"/>
      <c r="AB209" s="218"/>
      <c r="AC209" s="218"/>
      <c r="AD209" s="218"/>
      <c r="AE209" s="218"/>
      <c r="AF209" s="218"/>
      <c r="AG209" s="228"/>
      <c r="AH209" s="229"/>
      <c r="AI209" s="229"/>
      <c r="AJ209" s="229"/>
      <c r="AK209" s="229"/>
      <c r="AL209" s="229"/>
      <c r="AM209" s="229"/>
      <c r="AN209" s="229"/>
      <c r="AO209" s="230"/>
      <c r="AP209" s="231"/>
      <c r="AQ209" s="231"/>
      <c r="AR209" s="231"/>
      <c r="AS209" s="231"/>
      <c r="AT209" s="204"/>
      <c r="AU209" s="208"/>
      <c r="AV209" s="205"/>
      <c r="AW209" s="192"/>
      <c r="AX209" s="193"/>
      <c r="AY209" s="198"/>
      <c r="AZ209" s="199"/>
      <c r="BA209" s="192"/>
      <c r="BB209" s="193"/>
      <c r="BC209" s="204"/>
      <c r="BD209" s="205"/>
      <c r="BE209" s="204"/>
      <c r="BF209" s="205"/>
      <c r="BG209" s="204"/>
      <c r="BH209" s="208"/>
      <c r="BI209" s="205"/>
    </row>
    <row r="210" spans="2:61" ht="16.5" customHeight="1" thickTop="1" thickBot="1">
      <c r="B210" s="183" t="s">
        <v>64</v>
      </c>
      <c r="C210" s="183"/>
      <c r="D210" s="183"/>
      <c r="E210" s="183"/>
      <c r="F210" s="183"/>
      <c r="G210" s="183"/>
      <c r="H210" s="183"/>
      <c r="I210" s="183"/>
      <c r="J210" s="183"/>
      <c r="K210" s="183"/>
      <c r="L210" s="183"/>
      <c r="M210" s="183"/>
      <c r="N210" s="183"/>
      <c r="O210" s="183"/>
      <c r="P210" s="183"/>
      <c r="Q210" s="183"/>
      <c r="R210" s="183"/>
      <c r="S210" s="183"/>
      <c r="T210" s="183"/>
      <c r="U210" s="183"/>
      <c r="V210" s="183"/>
      <c r="W210" s="183"/>
      <c r="X210" s="183"/>
      <c r="Y210" s="183"/>
      <c r="Z210" s="183"/>
      <c r="AA210" s="183"/>
      <c r="AB210" s="183"/>
      <c r="AC210" s="183"/>
      <c r="AD210" s="183"/>
      <c r="AE210" s="183"/>
      <c r="AF210" s="183"/>
      <c r="AG210" s="183"/>
      <c r="AH210" s="183"/>
      <c r="AI210" s="183"/>
      <c r="AJ210" s="183"/>
      <c r="AK210" s="183"/>
      <c r="AL210" s="183"/>
      <c r="AM210" s="183"/>
      <c r="AN210" s="183"/>
      <c r="AO210" s="183"/>
      <c r="AP210" s="183"/>
      <c r="AQ210" s="183"/>
      <c r="AR210" s="183"/>
      <c r="AS210" s="183"/>
      <c r="AT210" s="183"/>
      <c r="AU210" s="183"/>
      <c r="AV210" s="183"/>
      <c r="AW210" s="183"/>
      <c r="AX210" s="183"/>
      <c r="AY210" s="183"/>
      <c r="AZ210" s="183"/>
      <c r="BA210" s="183"/>
      <c r="BB210" s="183"/>
      <c r="BC210" s="183"/>
      <c r="BD210" s="183"/>
      <c r="BE210" s="183"/>
      <c r="BF210" s="183"/>
      <c r="BG210" s="183"/>
      <c r="BH210" s="183"/>
      <c r="BI210" s="183"/>
    </row>
    <row r="211" spans="2:61" ht="16.5" customHeight="1" thickTop="1" thickBot="1">
      <c r="B211" s="183"/>
      <c r="C211" s="183"/>
      <c r="D211" s="183"/>
      <c r="E211" s="183"/>
      <c r="F211" s="183"/>
      <c r="G211" s="183"/>
      <c r="H211" s="183"/>
      <c r="I211" s="183"/>
      <c r="J211" s="183"/>
      <c r="K211" s="183"/>
      <c r="L211" s="183"/>
      <c r="M211" s="183"/>
      <c r="N211" s="183"/>
      <c r="O211" s="183"/>
      <c r="P211" s="183"/>
      <c r="Q211" s="183"/>
      <c r="R211" s="183"/>
      <c r="S211" s="183"/>
      <c r="T211" s="183"/>
      <c r="U211" s="183"/>
      <c r="V211" s="183"/>
      <c r="W211" s="183"/>
      <c r="X211" s="183"/>
      <c r="Y211" s="183"/>
      <c r="Z211" s="183"/>
      <c r="AA211" s="183"/>
      <c r="AB211" s="183"/>
      <c r="AC211" s="183"/>
      <c r="AD211" s="183"/>
      <c r="AE211" s="183"/>
      <c r="AF211" s="183"/>
      <c r="AG211" s="183"/>
      <c r="AH211" s="183"/>
      <c r="AI211" s="183"/>
      <c r="AJ211" s="183"/>
      <c r="AK211" s="183"/>
      <c r="AL211" s="183"/>
      <c r="AM211" s="183"/>
      <c r="AN211" s="183"/>
      <c r="AO211" s="183"/>
      <c r="AP211" s="183"/>
      <c r="AQ211" s="183"/>
      <c r="AR211" s="183"/>
      <c r="AS211" s="183"/>
      <c r="AT211" s="183"/>
      <c r="AU211" s="183"/>
      <c r="AV211" s="183"/>
      <c r="AW211" s="183"/>
      <c r="AX211" s="183"/>
      <c r="AY211" s="183"/>
      <c r="AZ211" s="183"/>
      <c r="BA211" s="183"/>
      <c r="BB211" s="183"/>
      <c r="BC211" s="183"/>
      <c r="BD211" s="183"/>
      <c r="BE211" s="183"/>
      <c r="BF211" s="183"/>
      <c r="BG211" s="183"/>
      <c r="BH211" s="183"/>
      <c r="BI211" s="183"/>
    </row>
    <row r="212" spans="2:61" ht="16.5" customHeight="1" thickTop="1" thickBot="1">
      <c r="B212" s="183"/>
      <c r="C212" s="183"/>
      <c r="D212" s="183"/>
      <c r="E212" s="183"/>
      <c r="F212" s="183"/>
      <c r="G212" s="183"/>
      <c r="H212" s="183"/>
      <c r="I212" s="183"/>
      <c r="J212" s="183"/>
      <c r="K212" s="183"/>
      <c r="L212" s="183"/>
      <c r="M212" s="183"/>
      <c r="N212" s="183"/>
      <c r="O212" s="183"/>
      <c r="P212" s="183"/>
      <c r="Q212" s="183"/>
      <c r="R212" s="183"/>
      <c r="S212" s="183"/>
      <c r="T212" s="183"/>
      <c r="U212" s="183"/>
      <c r="V212" s="183"/>
      <c r="W212" s="183"/>
      <c r="X212" s="183"/>
      <c r="Y212" s="183"/>
      <c r="Z212" s="183"/>
      <c r="AA212" s="183"/>
      <c r="AB212" s="183"/>
      <c r="AC212" s="183"/>
      <c r="AD212" s="183"/>
      <c r="AE212" s="183"/>
      <c r="AF212" s="183"/>
      <c r="AG212" s="183"/>
      <c r="AH212" s="183"/>
      <c r="AI212" s="183"/>
      <c r="AJ212" s="183"/>
      <c r="AK212" s="183"/>
      <c r="AL212" s="183"/>
      <c r="AM212" s="183"/>
      <c r="AN212" s="183"/>
      <c r="AO212" s="183"/>
      <c r="AP212" s="183"/>
      <c r="AQ212" s="183"/>
      <c r="AR212" s="183"/>
      <c r="AS212" s="183"/>
      <c r="AT212" s="183"/>
      <c r="AU212" s="183"/>
      <c r="AV212" s="183"/>
      <c r="AW212" s="183"/>
      <c r="AX212" s="183"/>
      <c r="AY212" s="183"/>
      <c r="AZ212" s="183"/>
      <c r="BA212" s="183"/>
      <c r="BB212" s="183"/>
      <c r="BC212" s="183"/>
      <c r="BD212" s="183"/>
      <c r="BE212" s="183"/>
      <c r="BF212" s="183"/>
      <c r="BG212" s="183"/>
      <c r="BH212" s="183"/>
      <c r="BI212" s="183"/>
    </row>
    <row r="213" spans="2:61" ht="16.5" customHeight="1" thickTop="1" thickBot="1">
      <c r="B213" s="183"/>
      <c r="C213" s="183"/>
      <c r="D213" s="183"/>
      <c r="E213" s="183"/>
      <c r="F213" s="183"/>
      <c r="G213" s="183"/>
      <c r="H213" s="183"/>
      <c r="I213" s="183"/>
      <c r="J213" s="183"/>
      <c r="K213" s="183"/>
      <c r="L213" s="183"/>
      <c r="M213" s="183"/>
      <c r="N213" s="183"/>
      <c r="O213" s="183"/>
      <c r="P213" s="183"/>
      <c r="Q213" s="183"/>
      <c r="R213" s="183"/>
      <c r="S213" s="183"/>
      <c r="T213" s="183"/>
      <c r="U213" s="183"/>
      <c r="V213" s="183"/>
      <c r="W213" s="183"/>
      <c r="X213" s="183"/>
      <c r="Y213" s="183"/>
      <c r="Z213" s="183"/>
      <c r="AA213" s="183"/>
      <c r="AB213" s="183"/>
      <c r="AC213" s="183"/>
      <c r="AD213" s="183"/>
      <c r="AE213" s="183"/>
      <c r="AF213" s="183"/>
      <c r="AG213" s="183"/>
      <c r="AH213" s="183"/>
      <c r="AI213" s="183"/>
      <c r="AJ213" s="183"/>
      <c r="AK213" s="183"/>
      <c r="AL213" s="183"/>
      <c r="AM213" s="183"/>
      <c r="AN213" s="183"/>
      <c r="AO213" s="183"/>
      <c r="AP213" s="183"/>
      <c r="AQ213" s="183"/>
      <c r="AR213" s="183"/>
      <c r="AS213" s="183"/>
      <c r="AT213" s="183"/>
      <c r="AU213" s="183"/>
      <c r="AV213" s="183"/>
      <c r="AW213" s="183"/>
      <c r="AX213" s="183"/>
      <c r="AY213" s="183"/>
      <c r="AZ213" s="183"/>
      <c r="BA213" s="183"/>
      <c r="BB213" s="183"/>
      <c r="BC213" s="183"/>
      <c r="BD213" s="183"/>
      <c r="BE213" s="183"/>
      <c r="BF213" s="183"/>
      <c r="BG213" s="183"/>
      <c r="BH213" s="183"/>
      <c r="BI213" s="183"/>
    </row>
    <row r="214" spans="2:61" ht="16.5" customHeight="1" thickTop="1" thickBot="1">
      <c r="B214" s="146"/>
      <c r="C214" s="146"/>
      <c r="D214" s="146"/>
      <c r="E214" s="146"/>
      <c r="F214" s="146"/>
      <c r="G214" s="146"/>
      <c r="H214" s="146"/>
      <c r="I214" s="146"/>
      <c r="J214" s="146"/>
      <c r="K214" s="146"/>
      <c r="L214" s="146"/>
      <c r="M214" s="146"/>
      <c r="N214" s="146"/>
      <c r="O214" s="146"/>
      <c r="P214" s="146"/>
      <c r="Q214" s="146"/>
      <c r="R214" s="146"/>
      <c r="S214" s="146"/>
      <c r="T214" s="146"/>
      <c r="U214" s="146"/>
      <c r="V214" s="146"/>
      <c r="W214" s="146"/>
      <c r="X214" s="146"/>
      <c r="Y214" s="146"/>
      <c r="Z214" s="146"/>
      <c r="AA214" s="146"/>
      <c r="AB214" s="146"/>
      <c r="AC214" s="146"/>
      <c r="AD214" s="146"/>
      <c r="AE214" s="146"/>
      <c r="AF214" s="146"/>
      <c r="AG214" s="146"/>
      <c r="AH214" s="146"/>
      <c r="AI214" s="146"/>
      <c r="AJ214" s="146"/>
      <c r="AK214" s="146"/>
      <c r="AL214" s="146"/>
      <c r="AM214" s="146"/>
      <c r="AN214" s="146"/>
      <c r="AO214" s="146"/>
      <c r="AP214" s="146"/>
      <c r="AQ214" s="146"/>
      <c r="AR214" s="146"/>
      <c r="AS214" s="146"/>
      <c r="AT214" s="146"/>
      <c r="AU214" s="146"/>
      <c r="AV214" s="146"/>
      <c r="AW214" s="146"/>
      <c r="AX214" s="146"/>
      <c r="AY214" s="146"/>
      <c r="AZ214" s="146"/>
      <c r="BA214" s="146"/>
      <c r="BB214" s="146"/>
      <c r="BC214" s="146"/>
      <c r="BD214" s="146"/>
      <c r="BE214" s="146"/>
      <c r="BF214" s="146"/>
      <c r="BG214" s="146"/>
      <c r="BH214" s="146"/>
      <c r="BI214" s="146"/>
    </row>
    <row r="215" spans="2:61" ht="16.5" customHeight="1" thickTop="1" thickBot="1">
      <c r="B215" s="146"/>
      <c r="C215" s="146"/>
      <c r="D215" s="146"/>
      <c r="E215" s="146"/>
      <c r="F215" s="146"/>
      <c r="G215" s="146"/>
      <c r="H215" s="146"/>
      <c r="I215" s="146"/>
      <c r="J215" s="146"/>
      <c r="K215" s="146"/>
      <c r="L215" s="146"/>
      <c r="M215" s="146"/>
      <c r="N215" s="146"/>
      <c r="O215" s="146"/>
      <c r="P215" s="146"/>
      <c r="Q215" s="146"/>
      <c r="R215" s="146"/>
      <c r="S215" s="146"/>
      <c r="T215" s="146"/>
      <c r="U215" s="146"/>
      <c r="V215" s="146"/>
      <c r="W215" s="146"/>
      <c r="X215" s="146"/>
      <c r="Y215" s="146"/>
      <c r="Z215" s="146"/>
      <c r="AA215" s="146"/>
      <c r="AB215" s="146"/>
      <c r="AC215" s="146"/>
      <c r="AD215" s="146"/>
      <c r="AE215" s="146"/>
      <c r="AF215" s="146"/>
      <c r="AG215" s="146"/>
      <c r="AH215" s="146"/>
      <c r="AI215" s="146"/>
      <c r="AJ215" s="146"/>
      <c r="AK215" s="146"/>
      <c r="AL215" s="146"/>
      <c r="AM215" s="146"/>
      <c r="AN215" s="146"/>
      <c r="AO215" s="146"/>
      <c r="AP215" s="146"/>
      <c r="AQ215" s="146"/>
      <c r="AR215" s="146"/>
      <c r="AS215" s="146"/>
      <c r="AT215" s="146"/>
      <c r="AU215" s="146"/>
      <c r="AV215" s="146"/>
      <c r="AW215" s="146"/>
      <c r="AX215" s="146"/>
      <c r="AY215" s="146"/>
      <c r="AZ215" s="146"/>
      <c r="BA215" s="146"/>
      <c r="BB215" s="146"/>
      <c r="BC215" s="146"/>
      <c r="BD215" s="146"/>
      <c r="BE215" s="146"/>
      <c r="BF215" s="146"/>
      <c r="BG215" s="146"/>
      <c r="BH215" s="146"/>
      <c r="BI215" s="146"/>
    </row>
    <row r="216" spans="2:61" ht="15" customHeight="1" thickTop="1" thickBot="1">
      <c r="B216" s="186" t="s">
        <v>65</v>
      </c>
      <c r="C216" s="186"/>
      <c r="D216" s="186"/>
      <c r="E216" s="186"/>
      <c r="F216" s="186"/>
      <c r="G216" s="186"/>
      <c r="H216" s="186" t="s">
        <v>66</v>
      </c>
      <c r="I216" s="186"/>
      <c r="J216" s="186"/>
      <c r="K216" s="186"/>
      <c r="L216" s="186"/>
      <c r="M216" s="186"/>
      <c r="N216" s="186" t="s">
        <v>67</v>
      </c>
      <c r="O216" s="186"/>
      <c r="P216" s="186"/>
      <c r="Q216" s="186"/>
      <c r="R216" s="186"/>
      <c r="S216" s="186"/>
      <c r="T216" s="186" t="s">
        <v>68</v>
      </c>
      <c r="U216" s="186"/>
      <c r="V216" s="186"/>
      <c r="W216" s="186"/>
      <c r="X216" s="186"/>
      <c r="Y216" s="186"/>
      <c r="Z216" s="186"/>
      <c r="AA216" s="186"/>
      <c r="AB216" s="186"/>
      <c r="AC216" s="186"/>
      <c r="AD216" s="186"/>
      <c r="AE216" s="186"/>
      <c r="AF216" s="186"/>
      <c r="AG216" s="186" t="s">
        <v>69</v>
      </c>
      <c r="AH216" s="186"/>
      <c r="AI216" s="186"/>
      <c r="AJ216" s="186"/>
      <c r="AK216" s="186"/>
      <c r="AL216" s="186"/>
      <c r="AM216" s="186"/>
      <c r="AN216" s="186"/>
      <c r="AO216" s="186"/>
      <c r="AP216" s="186" t="s">
        <v>70</v>
      </c>
      <c r="AQ216" s="186"/>
      <c r="AR216" s="186"/>
      <c r="AS216" s="186"/>
      <c r="AT216" s="186"/>
      <c r="AU216" s="186"/>
      <c r="AV216" s="186"/>
      <c r="AW216" s="186"/>
      <c r="AX216" s="186"/>
      <c r="AY216" s="186"/>
      <c r="AZ216" s="187" t="s">
        <v>71</v>
      </c>
      <c r="BA216" s="187"/>
      <c r="BB216" s="187"/>
      <c r="BC216" s="187"/>
      <c r="BD216" s="187"/>
      <c r="BE216" s="187"/>
      <c r="BF216" s="187"/>
      <c r="BG216" s="187"/>
      <c r="BH216" s="187"/>
      <c r="BI216" s="187"/>
    </row>
    <row r="217" spans="2:61" ht="15" customHeight="1" thickTop="1" thickBot="1">
      <c r="B217" s="186"/>
      <c r="C217" s="186"/>
      <c r="D217" s="186"/>
      <c r="E217" s="186"/>
      <c r="F217" s="186"/>
      <c r="G217" s="186"/>
      <c r="H217" s="186"/>
      <c r="I217" s="186"/>
      <c r="J217" s="186"/>
      <c r="K217" s="186"/>
      <c r="L217" s="186"/>
      <c r="M217" s="186"/>
      <c r="N217" s="186"/>
      <c r="O217" s="186"/>
      <c r="P217" s="186"/>
      <c r="Q217" s="186"/>
      <c r="R217" s="186"/>
      <c r="S217" s="186"/>
      <c r="T217" s="186"/>
      <c r="U217" s="186"/>
      <c r="V217" s="186"/>
      <c r="W217" s="186"/>
      <c r="X217" s="186"/>
      <c r="Y217" s="186"/>
      <c r="Z217" s="186"/>
      <c r="AA217" s="186"/>
      <c r="AB217" s="186"/>
      <c r="AC217" s="186"/>
      <c r="AD217" s="186"/>
      <c r="AE217" s="186"/>
      <c r="AF217" s="186"/>
      <c r="AG217" s="186"/>
      <c r="AH217" s="186"/>
      <c r="AI217" s="186"/>
      <c r="AJ217" s="186"/>
      <c r="AK217" s="186"/>
      <c r="AL217" s="186"/>
      <c r="AM217" s="186"/>
      <c r="AN217" s="186"/>
      <c r="AO217" s="186"/>
      <c r="AP217" s="186"/>
      <c r="AQ217" s="186"/>
      <c r="AR217" s="186"/>
      <c r="AS217" s="186"/>
      <c r="AT217" s="186"/>
      <c r="AU217" s="186"/>
      <c r="AV217" s="186"/>
      <c r="AW217" s="186"/>
      <c r="AX217" s="186"/>
      <c r="AY217" s="186"/>
      <c r="AZ217" s="187"/>
      <c r="BA217" s="187"/>
      <c r="BB217" s="187"/>
      <c r="BC217" s="187"/>
      <c r="BD217" s="187"/>
      <c r="BE217" s="187"/>
      <c r="BF217" s="187"/>
      <c r="BG217" s="187"/>
      <c r="BH217" s="187"/>
      <c r="BI217" s="187"/>
    </row>
    <row r="218" spans="2:61" ht="15" customHeight="1" thickTop="1" thickBot="1">
      <c r="B218" s="186"/>
      <c r="C218" s="186"/>
      <c r="D218" s="186"/>
      <c r="E218" s="186"/>
      <c r="F218" s="186"/>
      <c r="G218" s="186"/>
      <c r="H218" s="186"/>
      <c r="I218" s="186"/>
      <c r="J218" s="186"/>
      <c r="K218" s="186"/>
      <c r="L218" s="186"/>
      <c r="M218" s="186"/>
      <c r="N218" s="186"/>
      <c r="O218" s="186"/>
      <c r="P218" s="186"/>
      <c r="Q218" s="186"/>
      <c r="R218" s="186"/>
      <c r="S218" s="186"/>
      <c r="T218" s="186"/>
      <c r="U218" s="186"/>
      <c r="V218" s="186"/>
      <c r="W218" s="186"/>
      <c r="X218" s="186"/>
      <c r="Y218" s="186"/>
      <c r="Z218" s="186"/>
      <c r="AA218" s="186"/>
      <c r="AB218" s="186"/>
      <c r="AC218" s="186"/>
      <c r="AD218" s="186"/>
      <c r="AE218" s="186"/>
      <c r="AF218" s="186"/>
      <c r="AG218" s="186"/>
      <c r="AH218" s="186"/>
      <c r="AI218" s="186"/>
      <c r="AJ218" s="186"/>
      <c r="AK218" s="186"/>
      <c r="AL218" s="186"/>
      <c r="AM218" s="186"/>
      <c r="AN218" s="186"/>
      <c r="AO218" s="186"/>
      <c r="AP218" s="186"/>
      <c r="AQ218" s="186"/>
      <c r="AR218" s="186"/>
      <c r="AS218" s="186"/>
      <c r="AT218" s="186"/>
      <c r="AU218" s="186"/>
      <c r="AV218" s="186"/>
      <c r="AW218" s="186"/>
      <c r="AX218" s="186"/>
      <c r="AY218" s="186"/>
      <c r="AZ218" s="187"/>
      <c r="BA218" s="187"/>
      <c r="BB218" s="187"/>
      <c r="BC218" s="187"/>
      <c r="BD218" s="187"/>
      <c r="BE218" s="187"/>
      <c r="BF218" s="187"/>
      <c r="BG218" s="187"/>
      <c r="BH218" s="187"/>
      <c r="BI218" s="187"/>
    </row>
    <row r="219" spans="2:61" ht="16.5" customHeight="1" thickTop="1" thickBot="1">
      <c r="B219" s="182">
        <v>4</v>
      </c>
      <c r="C219" s="182"/>
      <c r="D219" s="182"/>
      <c r="E219" s="182"/>
      <c r="F219" s="182"/>
      <c r="G219" s="182"/>
      <c r="H219" s="185">
        <v>90.7</v>
      </c>
      <c r="I219" s="185"/>
      <c r="J219" s="185"/>
      <c r="K219" s="185"/>
      <c r="L219" s="185"/>
      <c r="M219" s="185"/>
      <c r="N219" s="182">
        <v>41</v>
      </c>
      <c r="O219" s="182"/>
      <c r="P219" s="182"/>
      <c r="Q219" s="182"/>
      <c r="R219" s="182"/>
      <c r="S219" s="182"/>
      <c r="T219" s="182">
        <v>50.8</v>
      </c>
      <c r="U219" s="182"/>
      <c r="V219" s="182"/>
      <c r="W219" s="182"/>
      <c r="X219" s="182"/>
      <c r="Y219" s="182"/>
      <c r="Z219" s="182"/>
      <c r="AA219" s="182"/>
      <c r="AB219" s="182"/>
      <c r="AC219" s="182"/>
      <c r="AD219" s="182"/>
      <c r="AE219" s="182"/>
      <c r="AF219" s="182"/>
      <c r="AG219" s="182">
        <v>139.69999999999999</v>
      </c>
      <c r="AH219" s="182"/>
      <c r="AI219" s="182"/>
      <c r="AJ219" s="182"/>
      <c r="AK219" s="182"/>
      <c r="AL219" s="182"/>
      <c r="AM219" s="182"/>
      <c r="AN219" s="182"/>
      <c r="AO219" s="182"/>
      <c r="AP219" s="186" t="s">
        <v>278</v>
      </c>
      <c r="AQ219" s="186"/>
      <c r="AR219" s="186"/>
      <c r="AS219" s="186"/>
      <c r="AT219" s="186"/>
      <c r="AU219" s="186"/>
      <c r="AV219" s="186"/>
      <c r="AW219" s="186"/>
      <c r="AX219" s="186"/>
      <c r="AY219" s="186"/>
      <c r="AZ219" s="182" t="s">
        <v>129</v>
      </c>
      <c r="BA219" s="182"/>
      <c r="BB219" s="182"/>
      <c r="BC219" s="182"/>
      <c r="BD219" s="182"/>
      <c r="BE219" s="182"/>
      <c r="BF219" s="182"/>
      <c r="BG219" s="182"/>
      <c r="BH219" s="182"/>
      <c r="BI219" s="182"/>
    </row>
    <row r="220" spans="2:61" ht="16.5" customHeight="1" thickTop="1" thickBot="1">
      <c r="B220" s="182"/>
      <c r="C220" s="182"/>
      <c r="D220" s="182"/>
      <c r="E220" s="182"/>
      <c r="F220" s="182"/>
      <c r="G220" s="182"/>
      <c r="H220" s="185"/>
      <c r="I220" s="185"/>
      <c r="J220" s="185"/>
      <c r="K220" s="185"/>
      <c r="L220" s="185"/>
      <c r="M220" s="185"/>
      <c r="N220" s="182"/>
      <c r="O220" s="182"/>
      <c r="P220" s="182"/>
      <c r="Q220" s="182"/>
      <c r="R220" s="182"/>
      <c r="S220" s="182"/>
      <c r="T220" s="182"/>
      <c r="U220" s="182"/>
      <c r="V220" s="182"/>
      <c r="W220" s="182"/>
      <c r="X220" s="182"/>
      <c r="Y220" s="182"/>
      <c r="Z220" s="182"/>
      <c r="AA220" s="182"/>
      <c r="AB220" s="182"/>
      <c r="AC220" s="182"/>
      <c r="AD220" s="182"/>
      <c r="AE220" s="182"/>
      <c r="AF220" s="182"/>
      <c r="AG220" s="182"/>
      <c r="AH220" s="182"/>
      <c r="AI220" s="182"/>
      <c r="AJ220" s="182"/>
      <c r="AK220" s="182"/>
      <c r="AL220" s="182"/>
      <c r="AM220" s="182"/>
      <c r="AN220" s="182"/>
      <c r="AO220" s="182"/>
      <c r="AP220" s="186"/>
      <c r="AQ220" s="186"/>
      <c r="AR220" s="186"/>
      <c r="AS220" s="186"/>
      <c r="AT220" s="186"/>
      <c r="AU220" s="186"/>
      <c r="AV220" s="186"/>
      <c r="AW220" s="186"/>
      <c r="AX220" s="186"/>
      <c r="AY220" s="186"/>
      <c r="AZ220" s="182"/>
      <c r="BA220" s="182"/>
      <c r="BB220" s="182"/>
      <c r="BC220" s="182"/>
      <c r="BD220" s="182"/>
      <c r="BE220" s="182"/>
      <c r="BF220" s="182"/>
      <c r="BG220" s="182"/>
      <c r="BH220" s="182"/>
      <c r="BI220" s="182"/>
    </row>
    <row r="221" spans="2:61" ht="16.5" customHeight="1" thickTop="1" thickBot="1">
      <c r="B221" s="182"/>
      <c r="C221" s="182"/>
      <c r="D221" s="182"/>
      <c r="E221" s="182"/>
      <c r="F221" s="182"/>
      <c r="G221" s="182"/>
      <c r="H221" s="185"/>
      <c r="I221" s="185"/>
      <c r="J221" s="185"/>
      <c r="K221" s="185"/>
      <c r="L221" s="185"/>
      <c r="M221" s="185"/>
      <c r="N221" s="182"/>
      <c r="O221" s="182"/>
      <c r="P221" s="182"/>
      <c r="Q221" s="182"/>
      <c r="R221" s="182"/>
      <c r="S221" s="182"/>
      <c r="T221" s="182"/>
      <c r="U221" s="182"/>
      <c r="V221" s="182"/>
      <c r="W221" s="182"/>
      <c r="X221" s="182"/>
      <c r="Y221" s="182"/>
      <c r="Z221" s="182"/>
      <c r="AA221" s="182"/>
      <c r="AB221" s="182"/>
      <c r="AC221" s="182"/>
      <c r="AD221" s="182"/>
      <c r="AE221" s="182"/>
      <c r="AF221" s="182"/>
      <c r="AG221" s="182"/>
      <c r="AH221" s="182"/>
      <c r="AI221" s="182"/>
      <c r="AJ221" s="182"/>
      <c r="AK221" s="182"/>
      <c r="AL221" s="182"/>
      <c r="AM221" s="182"/>
      <c r="AN221" s="182"/>
      <c r="AO221" s="182"/>
      <c r="AP221" s="186"/>
      <c r="AQ221" s="186"/>
      <c r="AR221" s="186"/>
      <c r="AS221" s="186"/>
      <c r="AT221" s="186"/>
      <c r="AU221" s="186"/>
      <c r="AV221" s="186"/>
      <c r="AW221" s="186"/>
      <c r="AX221" s="186"/>
      <c r="AY221" s="186"/>
      <c r="AZ221" s="182"/>
      <c r="BA221" s="182"/>
      <c r="BB221" s="182"/>
      <c r="BC221" s="182"/>
      <c r="BD221" s="182"/>
      <c r="BE221" s="182"/>
      <c r="BF221" s="182"/>
      <c r="BG221" s="182"/>
      <c r="BH221" s="182"/>
      <c r="BI221" s="182"/>
    </row>
    <row r="222" spans="2:61" ht="15.75" customHeight="1" thickTop="1" thickBot="1">
      <c r="B222" s="183" t="s">
        <v>72</v>
      </c>
      <c r="C222" s="183"/>
      <c r="D222" s="183"/>
      <c r="E222" s="183"/>
      <c r="F222" s="183"/>
      <c r="G222" s="183"/>
      <c r="H222" s="183"/>
      <c r="I222" s="183"/>
      <c r="J222" s="183"/>
      <c r="K222" s="183"/>
      <c r="L222" s="183"/>
      <c r="M222" s="183"/>
      <c r="N222" s="183"/>
      <c r="O222" s="183"/>
      <c r="P222" s="183"/>
      <c r="Q222" s="183"/>
      <c r="R222" s="183"/>
      <c r="S222" s="183"/>
      <c r="T222" s="183"/>
      <c r="U222" s="183"/>
      <c r="V222" s="183"/>
      <c r="W222" s="183"/>
      <c r="X222" s="183"/>
      <c r="Y222" s="183"/>
      <c r="Z222" s="183"/>
      <c r="AA222" s="183"/>
      <c r="AB222" s="183"/>
      <c r="AC222" s="183"/>
      <c r="AD222" s="183"/>
      <c r="AE222" s="183"/>
      <c r="AF222" s="183"/>
      <c r="AG222" s="183"/>
      <c r="AH222" s="183"/>
      <c r="AI222" s="183"/>
      <c r="AJ222" s="183"/>
      <c r="AK222" s="183"/>
      <c r="AL222" s="183"/>
      <c r="AM222" s="183"/>
      <c r="AN222" s="183"/>
      <c r="AO222" s="183"/>
      <c r="AP222" s="183"/>
      <c r="AQ222" s="183"/>
      <c r="AR222" s="183"/>
      <c r="AS222" s="183"/>
      <c r="AT222" s="183"/>
      <c r="AU222" s="183"/>
      <c r="AV222" s="183"/>
      <c r="AW222" s="183"/>
      <c r="AX222" s="183"/>
      <c r="AY222" s="183"/>
      <c r="AZ222" s="183"/>
      <c r="BA222" s="183"/>
      <c r="BB222" s="183"/>
      <c r="BC222" s="183"/>
      <c r="BD222" s="183"/>
      <c r="BE222" s="183"/>
      <c r="BF222" s="183"/>
      <c r="BG222" s="183"/>
      <c r="BH222" s="183"/>
      <c r="BI222" s="183"/>
    </row>
    <row r="223" spans="2:61" ht="15" customHeight="1" thickTop="1" thickBot="1">
      <c r="B223" s="183"/>
      <c r="C223" s="183"/>
      <c r="D223" s="183"/>
      <c r="E223" s="183"/>
      <c r="F223" s="183"/>
      <c r="G223" s="183"/>
      <c r="H223" s="183"/>
      <c r="I223" s="183"/>
      <c r="J223" s="183"/>
      <c r="K223" s="183"/>
      <c r="L223" s="183"/>
      <c r="M223" s="183"/>
      <c r="N223" s="183"/>
      <c r="O223" s="183"/>
      <c r="P223" s="183"/>
      <c r="Q223" s="183"/>
      <c r="R223" s="183"/>
      <c r="S223" s="183"/>
      <c r="T223" s="183"/>
      <c r="U223" s="183"/>
      <c r="V223" s="183"/>
      <c r="W223" s="183"/>
      <c r="X223" s="183"/>
      <c r="Y223" s="183"/>
      <c r="Z223" s="183"/>
      <c r="AA223" s="183"/>
      <c r="AB223" s="183"/>
      <c r="AC223" s="183"/>
      <c r="AD223" s="183"/>
      <c r="AE223" s="183"/>
      <c r="AF223" s="183"/>
      <c r="AG223" s="183"/>
      <c r="AH223" s="183"/>
      <c r="AI223" s="183"/>
      <c r="AJ223" s="183"/>
      <c r="AK223" s="183"/>
      <c r="AL223" s="183"/>
      <c r="AM223" s="183"/>
      <c r="AN223" s="183"/>
      <c r="AO223" s="183"/>
      <c r="AP223" s="183"/>
      <c r="AQ223" s="183"/>
      <c r="AR223" s="183"/>
      <c r="AS223" s="183"/>
      <c r="AT223" s="183"/>
      <c r="AU223" s="183"/>
      <c r="AV223" s="183"/>
      <c r="AW223" s="183"/>
      <c r="AX223" s="183"/>
      <c r="AY223" s="183"/>
      <c r="AZ223" s="183"/>
      <c r="BA223" s="183"/>
      <c r="BB223" s="183"/>
      <c r="BC223" s="183"/>
      <c r="BD223" s="183"/>
      <c r="BE223" s="183"/>
      <c r="BF223" s="183"/>
      <c r="BG223" s="183"/>
      <c r="BH223" s="183"/>
      <c r="BI223" s="183"/>
    </row>
    <row r="224" spans="2:61" ht="15" customHeight="1" thickTop="1" thickBot="1">
      <c r="B224" s="183"/>
      <c r="C224" s="183"/>
      <c r="D224" s="183"/>
      <c r="E224" s="183"/>
      <c r="F224" s="183"/>
      <c r="G224" s="183"/>
      <c r="H224" s="183"/>
      <c r="I224" s="183"/>
      <c r="J224" s="183"/>
      <c r="K224" s="183"/>
      <c r="L224" s="183"/>
      <c r="M224" s="183"/>
      <c r="N224" s="183"/>
      <c r="O224" s="183"/>
      <c r="P224" s="183"/>
      <c r="Q224" s="183"/>
      <c r="R224" s="183"/>
      <c r="S224" s="183"/>
      <c r="T224" s="183"/>
      <c r="U224" s="183"/>
      <c r="V224" s="183"/>
      <c r="W224" s="183"/>
      <c r="X224" s="183"/>
      <c r="Y224" s="183"/>
      <c r="Z224" s="183"/>
      <c r="AA224" s="183"/>
      <c r="AB224" s="183"/>
      <c r="AC224" s="183"/>
      <c r="AD224" s="183"/>
      <c r="AE224" s="183"/>
      <c r="AF224" s="183"/>
      <c r="AG224" s="183"/>
      <c r="AH224" s="183"/>
      <c r="AI224" s="183"/>
      <c r="AJ224" s="183"/>
      <c r="AK224" s="183"/>
      <c r="AL224" s="183"/>
      <c r="AM224" s="183"/>
      <c r="AN224" s="183"/>
      <c r="AO224" s="183"/>
      <c r="AP224" s="183"/>
      <c r="AQ224" s="183"/>
      <c r="AR224" s="183"/>
      <c r="AS224" s="183"/>
      <c r="AT224" s="183"/>
      <c r="AU224" s="183"/>
      <c r="AV224" s="183"/>
      <c r="AW224" s="183"/>
      <c r="AX224" s="183"/>
      <c r="AY224" s="183"/>
      <c r="AZ224" s="183"/>
      <c r="BA224" s="183"/>
      <c r="BB224" s="183"/>
      <c r="BC224" s="183"/>
      <c r="BD224" s="183"/>
      <c r="BE224" s="183"/>
      <c r="BF224" s="183"/>
      <c r="BG224" s="183"/>
      <c r="BH224" s="183"/>
      <c r="BI224" s="183"/>
    </row>
    <row r="225" spans="1:63" ht="15.75" customHeight="1" thickTop="1" thickBot="1">
      <c r="B225" s="183"/>
      <c r="C225" s="183"/>
      <c r="D225" s="183"/>
      <c r="E225" s="183"/>
      <c r="F225" s="183"/>
      <c r="G225" s="183"/>
      <c r="H225" s="183"/>
      <c r="I225" s="183"/>
      <c r="J225" s="183"/>
      <c r="K225" s="183"/>
      <c r="L225" s="183"/>
      <c r="M225" s="183"/>
      <c r="N225" s="183"/>
      <c r="O225" s="183"/>
      <c r="P225" s="183"/>
      <c r="Q225" s="183"/>
      <c r="R225" s="183"/>
      <c r="S225" s="183"/>
      <c r="T225" s="183"/>
      <c r="U225" s="183"/>
      <c r="V225" s="183"/>
      <c r="W225" s="183"/>
      <c r="X225" s="183"/>
      <c r="Y225" s="183"/>
      <c r="Z225" s="183"/>
      <c r="AA225" s="183"/>
      <c r="AB225" s="183"/>
      <c r="AC225" s="183"/>
      <c r="AD225" s="183"/>
      <c r="AE225" s="183"/>
      <c r="AF225" s="183"/>
      <c r="AG225" s="183"/>
      <c r="AH225" s="183"/>
      <c r="AI225" s="183"/>
      <c r="AJ225" s="183"/>
      <c r="AK225" s="183"/>
      <c r="AL225" s="183"/>
      <c r="AM225" s="183"/>
      <c r="AN225" s="183"/>
      <c r="AO225" s="183"/>
      <c r="AP225" s="183"/>
      <c r="AQ225" s="183"/>
      <c r="AR225" s="183"/>
      <c r="AS225" s="183"/>
      <c r="AT225" s="183"/>
      <c r="AU225" s="183"/>
      <c r="AV225" s="183"/>
      <c r="AW225" s="183"/>
      <c r="AX225" s="183"/>
      <c r="AY225" s="183"/>
      <c r="AZ225" s="183"/>
      <c r="BA225" s="183"/>
      <c r="BB225" s="183"/>
      <c r="BC225" s="183"/>
      <c r="BD225" s="183"/>
      <c r="BE225" s="183"/>
      <c r="BF225" s="183"/>
      <c r="BG225" s="183"/>
      <c r="BH225" s="183"/>
      <c r="BI225" s="183"/>
    </row>
    <row r="226" spans="1:63" ht="15.75" customHeight="1" thickTop="1" thickBot="1">
      <c r="B226" s="146"/>
      <c r="C226" s="146"/>
      <c r="D226" s="146"/>
      <c r="E226" s="146"/>
      <c r="F226" s="146"/>
      <c r="G226" s="146"/>
      <c r="H226" s="146"/>
      <c r="I226" s="146"/>
      <c r="J226" s="146"/>
      <c r="K226" s="146"/>
      <c r="L226" s="146"/>
      <c r="M226" s="146"/>
      <c r="N226" s="146"/>
      <c r="O226" s="146"/>
      <c r="P226" s="146"/>
      <c r="Q226" s="146"/>
      <c r="R226" s="146"/>
      <c r="S226" s="146"/>
      <c r="T226" s="146"/>
      <c r="U226" s="146"/>
      <c r="V226" s="146"/>
      <c r="W226" s="146"/>
      <c r="X226" s="146"/>
      <c r="Y226" s="146"/>
      <c r="Z226" s="146"/>
      <c r="AA226" s="146"/>
      <c r="AB226" s="146"/>
      <c r="AC226" s="146"/>
      <c r="AD226" s="146"/>
      <c r="AE226" s="146"/>
      <c r="AF226" s="146"/>
      <c r="AG226" s="146"/>
      <c r="AH226" s="146"/>
      <c r="AI226" s="146"/>
      <c r="AJ226" s="146"/>
      <c r="AK226" s="146"/>
      <c r="AL226" s="146"/>
      <c r="AM226" s="146"/>
      <c r="AN226" s="146"/>
      <c r="AO226" s="146"/>
      <c r="AP226" s="146"/>
      <c r="AQ226" s="146"/>
      <c r="AR226" s="146"/>
      <c r="AS226" s="146"/>
      <c r="AT226" s="146"/>
      <c r="AU226" s="146"/>
      <c r="AV226" s="146"/>
      <c r="AW226" s="146"/>
      <c r="AX226" s="146"/>
      <c r="AY226" s="146"/>
      <c r="AZ226" s="146"/>
      <c r="BA226" s="146"/>
      <c r="BB226" s="146"/>
      <c r="BC226" s="146"/>
      <c r="BD226" s="146"/>
      <c r="BE226" s="146"/>
      <c r="BF226" s="146"/>
      <c r="BG226" s="146"/>
      <c r="BH226" s="146"/>
      <c r="BI226" s="146"/>
    </row>
    <row r="227" spans="1:63" ht="15" customHeight="1" thickTop="1" thickBot="1">
      <c r="B227" s="146"/>
      <c r="C227" s="146"/>
      <c r="D227" s="146"/>
      <c r="E227" s="146"/>
      <c r="F227" s="146"/>
      <c r="G227" s="146"/>
      <c r="H227" s="146"/>
      <c r="I227" s="146"/>
      <c r="J227" s="146"/>
      <c r="K227" s="146"/>
      <c r="L227" s="146"/>
      <c r="M227" s="146"/>
      <c r="N227" s="146"/>
      <c r="O227" s="146"/>
      <c r="P227" s="146"/>
      <c r="Q227" s="146"/>
      <c r="R227" s="146"/>
      <c r="S227" s="146"/>
      <c r="T227" s="146"/>
      <c r="U227" s="146"/>
      <c r="V227" s="146"/>
      <c r="W227" s="146"/>
      <c r="X227" s="146"/>
      <c r="Y227" s="146"/>
      <c r="Z227" s="146"/>
      <c r="AA227" s="146"/>
      <c r="AB227" s="146"/>
      <c r="AC227" s="146"/>
      <c r="AD227" s="146"/>
      <c r="AE227" s="146"/>
      <c r="AF227" s="146"/>
      <c r="AG227" s="146"/>
      <c r="AH227" s="146"/>
      <c r="AI227" s="146"/>
      <c r="AJ227" s="146"/>
      <c r="AK227" s="146"/>
      <c r="AL227" s="146"/>
      <c r="AM227" s="146"/>
      <c r="AN227" s="146"/>
      <c r="AO227" s="146"/>
      <c r="AP227" s="146"/>
      <c r="AQ227" s="146"/>
      <c r="AR227" s="146"/>
      <c r="AS227" s="146"/>
      <c r="AT227" s="146"/>
      <c r="AU227" s="146"/>
      <c r="AV227" s="146"/>
      <c r="AW227" s="146"/>
      <c r="AX227" s="146"/>
      <c r="AY227" s="146"/>
      <c r="AZ227" s="146"/>
      <c r="BA227" s="146"/>
      <c r="BB227" s="146"/>
      <c r="BC227" s="146"/>
      <c r="BD227" s="146"/>
      <c r="BE227" s="146"/>
      <c r="BF227" s="146"/>
      <c r="BG227" s="146"/>
      <c r="BH227" s="146"/>
      <c r="BI227" s="146"/>
    </row>
    <row r="228" spans="1:63" ht="15" customHeight="1" thickTop="1" thickBot="1">
      <c r="B228" s="124" t="s">
        <v>73</v>
      </c>
      <c r="C228" s="124"/>
      <c r="D228" s="124"/>
      <c r="E228" s="124"/>
      <c r="F228" s="124"/>
      <c r="G228" s="124"/>
      <c r="H228" s="184" t="s">
        <v>74</v>
      </c>
      <c r="I228" s="184"/>
      <c r="J228" s="184"/>
      <c r="K228" s="184"/>
      <c r="L228" s="184"/>
      <c r="M228" s="184"/>
      <c r="N228" s="124" t="s">
        <v>75</v>
      </c>
      <c r="O228" s="124"/>
      <c r="P228" s="124"/>
      <c r="Q228" s="124"/>
      <c r="R228" s="124"/>
      <c r="S228" s="124"/>
      <c r="T228" s="124" t="s">
        <v>76</v>
      </c>
      <c r="U228" s="124"/>
      <c r="V228" s="124"/>
      <c r="W228" s="124"/>
      <c r="X228" s="124"/>
      <c r="Y228" s="124"/>
      <c r="Z228" s="124"/>
      <c r="AA228" s="124"/>
      <c r="AB228" s="124"/>
      <c r="AC228" s="124"/>
      <c r="AD228" s="124" t="s">
        <v>77</v>
      </c>
      <c r="AE228" s="124"/>
      <c r="AF228" s="124"/>
      <c r="AG228" s="124"/>
      <c r="AH228" s="124"/>
      <c r="AI228" s="124"/>
      <c r="AJ228" s="124" t="s">
        <v>160</v>
      </c>
      <c r="AK228" s="124"/>
      <c r="AL228" s="124"/>
      <c r="AM228" s="124"/>
      <c r="AN228" s="124"/>
      <c r="AO228" s="124"/>
      <c r="AP228" s="124" t="s">
        <v>78</v>
      </c>
      <c r="AQ228" s="124"/>
      <c r="AR228" s="124"/>
      <c r="AS228" s="124"/>
      <c r="AT228" s="124"/>
      <c r="AU228" s="124"/>
      <c r="AV228" s="124" t="s">
        <v>79</v>
      </c>
      <c r="AW228" s="124"/>
      <c r="AX228" s="124"/>
      <c r="AY228" s="124"/>
      <c r="AZ228" s="124"/>
      <c r="BA228" s="124"/>
      <c r="BB228" s="125" t="s">
        <v>80</v>
      </c>
      <c r="BC228" s="125"/>
      <c r="BD228" s="125"/>
      <c r="BE228" s="125"/>
      <c r="BF228" s="125"/>
      <c r="BG228" s="125"/>
      <c r="BH228" s="125"/>
      <c r="BI228" s="125"/>
    </row>
    <row r="229" spans="1:63" ht="15" customHeight="1" thickTop="1" thickBot="1">
      <c r="B229" s="124"/>
      <c r="C229" s="124"/>
      <c r="D229" s="124"/>
      <c r="E229" s="124"/>
      <c r="F229" s="124"/>
      <c r="G229" s="124"/>
      <c r="H229" s="184"/>
      <c r="I229" s="184"/>
      <c r="J229" s="184"/>
      <c r="K229" s="184"/>
      <c r="L229" s="184"/>
      <c r="M229" s="184"/>
      <c r="N229" s="124"/>
      <c r="O229" s="124"/>
      <c r="P229" s="124"/>
      <c r="Q229" s="124"/>
      <c r="R229" s="124"/>
      <c r="S229" s="124"/>
      <c r="T229" s="124"/>
      <c r="U229" s="124"/>
      <c r="V229" s="124"/>
      <c r="W229" s="124"/>
      <c r="X229" s="124"/>
      <c r="Y229" s="124"/>
      <c r="Z229" s="124"/>
      <c r="AA229" s="124"/>
      <c r="AB229" s="124"/>
      <c r="AC229" s="124"/>
      <c r="AD229" s="124"/>
      <c r="AE229" s="124"/>
      <c r="AF229" s="124"/>
      <c r="AG229" s="124"/>
      <c r="AH229" s="124"/>
      <c r="AI229" s="124"/>
      <c r="AJ229" s="124"/>
      <c r="AK229" s="124"/>
      <c r="AL229" s="124"/>
      <c r="AM229" s="124"/>
      <c r="AN229" s="124"/>
      <c r="AO229" s="124"/>
      <c r="AP229" s="124"/>
      <c r="AQ229" s="124"/>
      <c r="AR229" s="124"/>
      <c r="AS229" s="124"/>
      <c r="AT229" s="124"/>
      <c r="AU229" s="124"/>
      <c r="AV229" s="124"/>
      <c r="AW229" s="124"/>
      <c r="AX229" s="124"/>
      <c r="AY229" s="124"/>
      <c r="AZ229" s="124"/>
      <c r="BA229" s="124"/>
      <c r="BB229" s="125"/>
      <c r="BC229" s="125"/>
      <c r="BD229" s="125"/>
      <c r="BE229" s="125"/>
      <c r="BF229" s="125"/>
      <c r="BG229" s="125"/>
      <c r="BH229" s="125"/>
      <c r="BI229" s="125"/>
    </row>
    <row r="230" spans="1:63" ht="15" customHeight="1" thickTop="1" thickBot="1">
      <c r="B230" s="124"/>
      <c r="C230" s="124"/>
      <c r="D230" s="124"/>
      <c r="E230" s="124"/>
      <c r="F230" s="124"/>
      <c r="G230" s="124"/>
      <c r="H230" s="184"/>
      <c r="I230" s="184"/>
      <c r="J230" s="184"/>
      <c r="K230" s="184"/>
      <c r="L230" s="184"/>
      <c r="M230" s="184"/>
      <c r="N230" s="124"/>
      <c r="O230" s="124"/>
      <c r="P230" s="124"/>
      <c r="Q230" s="124"/>
      <c r="R230" s="124"/>
      <c r="S230" s="124"/>
      <c r="T230" s="124"/>
      <c r="U230" s="124"/>
      <c r="V230" s="124"/>
      <c r="W230" s="124"/>
      <c r="X230" s="124"/>
      <c r="Y230" s="124"/>
      <c r="Z230" s="124"/>
      <c r="AA230" s="124"/>
      <c r="AB230" s="124"/>
      <c r="AC230" s="124"/>
      <c r="AD230" s="124"/>
      <c r="AE230" s="124"/>
      <c r="AF230" s="124"/>
      <c r="AG230" s="124"/>
      <c r="AH230" s="124"/>
      <c r="AI230" s="124"/>
      <c r="AJ230" s="124"/>
      <c r="AK230" s="124"/>
      <c r="AL230" s="124"/>
      <c r="AM230" s="124"/>
      <c r="AN230" s="124"/>
      <c r="AO230" s="124"/>
      <c r="AP230" s="124"/>
      <c r="AQ230" s="124"/>
      <c r="AR230" s="124"/>
      <c r="AS230" s="124"/>
      <c r="AT230" s="124"/>
      <c r="AU230" s="124"/>
      <c r="AV230" s="124"/>
      <c r="AW230" s="124"/>
      <c r="AX230" s="124"/>
      <c r="AY230" s="124"/>
      <c r="AZ230" s="124"/>
      <c r="BA230" s="124"/>
      <c r="BB230" s="125"/>
      <c r="BC230" s="125"/>
      <c r="BD230" s="125"/>
      <c r="BE230" s="125"/>
      <c r="BF230" s="125"/>
      <c r="BG230" s="125"/>
      <c r="BH230" s="125"/>
      <c r="BI230" s="125"/>
    </row>
    <row r="231" spans="1:63" ht="15" customHeight="1" thickTop="1" thickBot="1">
      <c r="B231" s="171" t="s">
        <v>498</v>
      </c>
      <c r="C231" s="171"/>
      <c r="D231" s="171"/>
      <c r="E231" s="171"/>
      <c r="F231" s="171"/>
      <c r="G231" s="171"/>
      <c r="H231" s="171" t="s">
        <v>512</v>
      </c>
      <c r="I231" s="172"/>
      <c r="J231" s="172"/>
      <c r="K231" s="172"/>
      <c r="L231" s="172"/>
      <c r="M231" s="172"/>
      <c r="N231" s="171" t="s">
        <v>496</v>
      </c>
      <c r="O231" s="171"/>
      <c r="P231" s="171"/>
      <c r="Q231" s="171"/>
      <c r="R231" s="171"/>
      <c r="S231" s="171"/>
      <c r="T231" s="656" t="s">
        <v>513</v>
      </c>
      <c r="U231" s="656"/>
      <c r="V231" s="656"/>
      <c r="W231" s="656"/>
      <c r="X231" s="656"/>
      <c r="Y231" s="656"/>
      <c r="Z231" s="656"/>
      <c r="AA231" s="656"/>
      <c r="AB231" s="656"/>
      <c r="AC231" s="656"/>
      <c r="AD231" s="172">
        <v>160</v>
      </c>
      <c r="AE231" s="172"/>
      <c r="AF231" s="172"/>
      <c r="AG231" s="172"/>
      <c r="AH231" s="172"/>
      <c r="AI231" s="172"/>
      <c r="AJ231" s="656" t="s">
        <v>514</v>
      </c>
      <c r="AK231" s="656"/>
      <c r="AL231" s="656"/>
      <c r="AM231" s="656"/>
      <c r="AN231" s="656"/>
      <c r="AO231" s="656"/>
      <c r="AP231" s="170" t="s">
        <v>129</v>
      </c>
      <c r="AQ231" s="170"/>
      <c r="AR231" s="170"/>
      <c r="AS231" s="170"/>
      <c r="AT231" s="170"/>
      <c r="AU231" s="170"/>
      <c r="AV231" s="170" t="s">
        <v>129</v>
      </c>
      <c r="AW231" s="170"/>
      <c r="AX231" s="170"/>
      <c r="AY231" s="170"/>
      <c r="AZ231" s="170"/>
      <c r="BA231" s="170"/>
      <c r="BB231" s="170" t="s">
        <v>129</v>
      </c>
      <c r="BC231" s="170"/>
      <c r="BD231" s="170"/>
      <c r="BE231" s="170"/>
      <c r="BF231" s="170"/>
      <c r="BG231" s="170"/>
      <c r="BH231" s="170"/>
      <c r="BI231" s="170"/>
    </row>
    <row r="232" spans="1:63" ht="15" customHeight="1" thickTop="1" thickBot="1">
      <c r="B232" s="171"/>
      <c r="C232" s="171"/>
      <c r="D232" s="171"/>
      <c r="E232" s="171"/>
      <c r="F232" s="171"/>
      <c r="G232" s="171"/>
      <c r="H232" s="172"/>
      <c r="I232" s="172"/>
      <c r="J232" s="172"/>
      <c r="K232" s="172"/>
      <c r="L232" s="172"/>
      <c r="M232" s="172"/>
      <c r="N232" s="171"/>
      <c r="O232" s="171"/>
      <c r="P232" s="171"/>
      <c r="Q232" s="171"/>
      <c r="R232" s="171"/>
      <c r="S232" s="171"/>
      <c r="T232" s="656"/>
      <c r="U232" s="656"/>
      <c r="V232" s="656"/>
      <c r="W232" s="656"/>
      <c r="X232" s="656"/>
      <c r="Y232" s="656"/>
      <c r="Z232" s="656"/>
      <c r="AA232" s="656"/>
      <c r="AB232" s="656"/>
      <c r="AC232" s="656"/>
      <c r="AD232" s="172"/>
      <c r="AE232" s="172"/>
      <c r="AF232" s="172"/>
      <c r="AG232" s="172"/>
      <c r="AH232" s="172"/>
      <c r="AI232" s="172"/>
      <c r="AJ232" s="656"/>
      <c r="AK232" s="656"/>
      <c r="AL232" s="656"/>
      <c r="AM232" s="656"/>
      <c r="AN232" s="656"/>
      <c r="AO232" s="656"/>
      <c r="AP232" s="170"/>
      <c r="AQ232" s="170"/>
      <c r="AR232" s="170"/>
      <c r="AS232" s="170"/>
      <c r="AT232" s="170"/>
      <c r="AU232" s="170"/>
      <c r="AV232" s="170"/>
      <c r="AW232" s="170"/>
      <c r="AX232" s="170"/>
      <c r="AY232" s="170"/>
      <c r="AZ232" s="170"/>
      <c r="BA232" s="170"/>
      <c r="BB232" s="170"/>
      <c r="BC232" s="170"/>
      <c r="BD232" s="170"/>
      <c r="BE232" s="170"/>
      <c r="BF232" s="170"/>
      <c r="BG232" s="170"/>
      <c r="BH232" s="170"/>
      <c r="BI232" s="170"/>
    </row>
    <row r="233" spans="1:63" ht="15.75" customHeight="1" thickTop="1" thickBot="1">
      <c r="B233" s="171"/>
      <c r="C233" s="171"/>
      <c r="D233" s="171"/>
      <c r="E233" s="171"/>
      <c r="F233" s="171"/>
      <c r="G233" s="171"/>
      <c r="H233" s="172"/>
      <c r="I233" s="172"/>
      <c r="J233" s="172"/>
      <c r="K233" s="172"/>
      <c r="L233" s="172"/>
      <c r="M233" s="172"/>
      <c r="N233" s="171"/>
      <c r="O233" s="171"/>
      <c r="P233" s="171"/>
      <c r="Q233" s="171"/>
      <c r="R233" s="171"/>
      <c r="S233" s="171"/>
      <c r="T233" s="656"/>
      <c r="U233" s="656"/>
      <c r="V233" s="656"/>
      <c r="W233" s="656"/>
      <c r="X233" s="656"/>
      <c r="Y233" s="656"/>
      <c r="Z233" s="656"/>
      <c r="AA233" s="656"/>
      <c r="AB233" s="656"/>
      <c r="AC233" s="656"/>
      <c r="AD233" s="172"/>
      <c r="AE233" s="172"/>
      <c r="AF233" s="172"/>
      <c r="AG233" s="172"/>
      <c r="AH233" s="172"/>
      <c r="AI233" s="172"/>
      <c r="AJ233" s="656"/>
      <c r="AK233" s="656"/>
      <c r="AL233" s="656"/>
      <c r="AM233" s="656"/>
      <c r="AN233" s="656"/>
      <c r="AO233" s="656"/>
      <c r="AP233" s="170"/>
      <c r="AQ233" s="170"/>
      <c r="AR233" s="170"/>
      <c r="AS233" s="170"/>
      <c r="AT233" s="170"/>
      <c r="AU233" s="170"/>
      <c r="AV233" s="170"/>
      <c r="AW233" s="170"/>
      <c r="AX233" s="170"/>
      <c r="AY233" s="170"/>
      <c r="AZ233" s="170"/>
      <c r="BA233" s="170"/>
      <c r="BB233" s="170"/>
      <c r="BC233" s="170"/>
      <c r="BD233" s="170"/>
      <c r="BE233" s="170"/>
      <c r="BF233" s="170"/>
      <c r="BG233" s="170"/>
      <c r="BH233" s="170"/>
      <c r="BI233" s="170"/>
      <c r="BJ233" s="3"/>
      <c r="BK233" s="3"/>
    </row>
    <row r="234" spans="1:63" ht="15.75" customHeight="1" thickTop="1" thickBot="1">
      <c r="A234" s="3"/>
      <c r="B234" s="179"/>
      <c r="C234" s="179"/>
      <c r="D234" s="179"/>
      <c r="E234" s="179"/>
      <c r="F234" s="179"/>
      <c r="G234" s="179"/>
      <c r="H234" s="179"/>
      <c r="I234" s="179"/>
      <c r="J234" s="179"/>
      <c r="K234" s="179"/>
      <c r="L234" s="179"/>
      <c r="M234" s="179"/>
      <c r="N234" s="179"/>
      <c r="O234" s="179"/>
      <c r="P234" s="179"/>
      <c r="Q234" s="179"/>
      <c r="R234" s="179"/>
      <c r="S234" s="179"/>
      <c r="T234" s="179"/>
      <c r="U234" s="179"/>
      <c r="V234" s="179"/>
      <c r="W234" s="179"/>
      <c r="X234" s="179"/>
      <c r="Y234" s="179"/>
      <c r="Z234" s="179"/>
      <c r="AA234" s="179"/>
      <c r="AB234" s="179"/>
      <c r="AC234" s="179"/>
      <c r="AD234" s="179"/>
      <c r="AE234" s="179"/>
      <c r="AF234" s="179"/>
      <c r="AG234" s="179"/>
      <c r="AH234" s="179"/>
      <c r="AI234" s="179"/>
      <c r="AJ234" s="179"/>
      <c r="AK234" s="179"/>
      <c r="AL234" s="179"/>
      <c r="AM234" s="179"/>
      <c r="AN234" s="179"/>
      <c r="AO234" s="179"/>
      <c r="AP234" s="179"/>
      <c r="AQ234" s="179"/>
      <c r="AR234" s="179"/>
      <c r="AS234" s="179"/>
      <c r="AT234" s="179"/>
      <c r="AU234" s="179"/>
      <c r="AV234" s="179"/>
      <c r="AW234" s="179"/>
      <c r="AX234" s="179"/>
      <c r="AY234" s="179"/>
      <c r="AZ234" s="179"/>
      <c r="BA234" s="179"/>
      <c r="BB234" s="179"/>
      <c r="BC234" s="179"/>
      <c r="BD234" s="179"/>
      <c r="BE234" s="179"/>
      <c r="BF234" s="179"/>
      <c r="BG234" s="179"/>
      <c r="BH234" s="179"/>
      <c r="BI234" s="179"/>
      <c r="BJ234" s="3"/>
      <c r="BK234" s="3"/>
    </row>
    <row r="235" spans="1:63" ht="15" customHeight="1" thickTop="1" thickBot="1">
      <c r="A235" s="3"/>
      <c r="B235" s="179"/>
      <c r="C235" s="179"/>
      <c r="D235" s="179"/>
      <c r="E235" s="179"/>
      <c r="F235" s="179"/>
      <c r="G235" s="179"/>
      <c r="H235" s="179"/>
      <c r="I235" s="179"/>
      <c r="J235" s="179"/>
      <c r="K235" s="179"/>
      <c r="L235" s="179"/>
      <c r="M235" s="179"/>
      <c r="N235" s="179"/>
      <c r="O235" s="179"/>
      <c r="P235" s="179"/>
      <c r="Q235" s="179"/>
      <c r="R235" s="179"/>
      <c r="S235" s="179"/>
      <c r="T235" s="179"/>
      <c r="U235" s="179"/>
      <c r="V235" s="179"/>
      <c r="W235" s="179"/>
      <c r="X235" s="179"/>
      <c r="Y235" s="179"/>
      <c r="Z235" s="179"/>
      <c r="AA235" s="179"/>
      <c r="AB235" s="179"/>
      <c r="AC235" s="179"/>
      <c r="AD235" s="179"/>
      <c r="AE235" s="179"/>
      <c r="AF235" s="179"/>
      <c r="AG235" s="179"/>
      <c r="AH235" s="179"/>
      <c r="AI235" s="179"/>
      <c r="AJ235" s="179"/>
      <c r="AK235" s="179"/>
      <c r="AL235" s="179"/>
      <c r="AM235" s="179"/>
      <c r="AN235" s="179"/>
      <c r="AO235" s="179"/>
      <c r="AP235" s="179"/>
      <c r="AQ235" s="179"/>
      <c r="AR235" s="179"/>
      <c r="AS235" s="179"/>
      <c r="AT235" s="179"/>
      <c r="AU235" s="179"/>
      <c r="AV235" s="179"/>
      <c r="AW235" s="179"/>
      <c r="AX235" s="179"/>
      <c r="AY235" s="179"/>
      <c r="AZ235" s="179"/>
      <c r="BA235" s="179"/>
      <c r="BB235" s="179"/>
      <c r="BC235" s="179"/>
      <c r="BD235" s="179"/>
      <c r="BE235" s="179"/>
      <c r="BF235" s="179"/>
      <c r="BG235" s="179"/>
      <c r="BH235" s="179"/>
      <c r="BI235" s="179"/>
      <c r="BJ235" s="3"/>
      <c r="BK235" s="3"/>
    </row>
    <row r="236" spans="1:63" ht="15" customHeight="1" thickTop="1" thickBot="1">
      <c r="A236" s="3"/>
      <c r="B236" s="157" t="s">
        <v>81</v>
      </c>
      <c r="C236" s="158"/>
      <c r="D236" s="158"/>
      <c r="E236" s="158"/>
      <c r="F236" s="158"/>
      <c r="G236" s="158"/>
      <c r="H236" s="158"/>
      <c r="I236" s="158"/>
      <c r="J236" s="158"/>
      <c r="K236" s="158"/>
      <c r="L236" s="158"/>
      <c r="M236" s="158"/>
      <c r="N236" s="158"/>
      <c r="O236" s="158"/>
      <c r="P236" s="158"/>
      <c r="Q236" s="158"/>
      <c r="R236" s="158"/>
      <c r="S236" s="158"/>
      <c r="T236" s="158"/>
      <c r="U236" s="158"/>
      <c r="V236" s="159"/>
      <c r="W236" s="180" t="s">
        <v>82</v>
      </c>
      <c r="X236" s="180"/>
      <c r="Y236" s="180"/>
      <c r="Z236" s="180"/>
      <c r="AA236" s="180"/>
      <c r="AB236" s="180"/>
      <c r="AC236" s="180"/>
      <c r="AD236" s="180"/>
      <c r="AE236" s="180"/>
      <c r="AF236" s="180"/>
      <c r="AG236" s="180"/>
      <c r="AH236" s="180"/>
      <c r="AI236" s="180"/>
      <c r="AJ236" s="180"/>
      <c r="AK236" s="180"/>
      <c r="AL236" s="180"/>
      <c r="AM236" s="180"/>
      <c r="AN236" s="180"/>
      <c r="AO236" s="180"/>
      <c r="AP236" s="180"/>
      <c r="AQ236" s="180"/>
      <c r="AR236" s="180" t="s">
        <v>83</v>
      </c>
      <c r="AS236" s="180"/>
      <c r="AT236" s="180"/>
      <c r="AU236" s="180"/>
      <c r="AV236" s="180"/>
      <c r="AW236" s="180"/>
      <c r="AX236" s="180"/>
      <c r="AY236" s="180"/>
      <c r="AZ236" s="180"/>
      <c r="BA236" s="180"/>
      <c r="BB236" s="180"/>
      <c r="BC236" s="180"/>
      <c r="BD236" s="180"/>
      <c r="BE236" s="180"/>
      <c r="BF236" s="180"/>
      <c r="BG236" s="180"/>
      <c r="BH236" s="180"/>
      <c r="BI236" s="180"/>
      <c r="BJ236" s="3"/>
      <c r="BK236" s="3"/>
    </row>
    <row r="237" spans="1:63" ht="15.75" customHeight="1" thickTop="1" thickBot="1">
      <c r="A237" s="3"/>
      <c r="B237" s="163"/>
      <c r="C237" s="164"/>
      <c r="D237" s="164"/>
      <c r="E237" s="164"/>
      <c r="F237" s="164"/>
      <c r="G237" s="164"/>
      <c r="H237" s="164"/>
      <c r="I237" s="164"/>
      <c r="J237" s="164"/>
      <c r="K237" s="164"/>
      <c r="L237" s="164"/>
      <c r="M237" s="164"/>
      <c r="N237" s="164"/>
      <c r="O237" s="164"/>
      <c r="P237" s="164"/>
      <c r="Q237" s="164"/>
      <c r="R237" s="164"/>
      <c r="S237" s="164"/>
      <c r="T237" s="164"/>
      <c r="U237" s="164"/>
      <c r="V237" s="165"/>
      <c r="W237" s="180"/>
      <c r="X237" s="180"/>
      <c r="Y237" s="180"/>
      <c r="Z237" s="180"/>
      <c r="AA237" s="180"/>
      <c r="AB237" s="180"/>
      <c r="AC237" s="180"/>
      <c r="AD237" s="180"/>
      <c r="AE237" s="180"/>
      <c r="AF237" s="180"/>
      <c r="AG237" s="180"/>
      <c r="AH237" s="180"/>
      <c r="AI237" s="180"/>
      <c r="AJ237" s="180"/>
      <c r="AK237" s="180"/>
      <c r="AL237" s="180"/>
      <c r="AM237" s="180"/>
      <c r="AN237" s="180"/>
      <c r="AO237" s="180"/>
      <c r="AP237" s="180"/>
      <c r="AQ237" s="180"/>
      <c r="AR237" s="180"/>
      <c r="AS237" s="180"/>
      <c r="AT237" s="180"/>
      <c r="AU237" s="180"/>
      <c r="AV237" s="180"/>
      <c r="AW237" s="180"/>
      <c r="AX237" s="180"/>
      <c r="AY237" s="180"/>
      <c r="AZ237" s="180"/>
      <c r="BA237" s="180"/>
      <c r="BB237" s="180"/>
      <c r="BC237" s="180"/>
      <c r="BD237" s="180"/>
      <c r="BE237" s="180"/>
      <c r="BF237" s="180"/>
      <c r="BG237" s="180"/>
      <c r="BH237" s="180"/>
      <c r="BI237" s="180"/>
      <c r="BJ237" s="3"/>
      <c r="BK237" s="3"/>
    </row>
    <row r="238" spans="1:63" ht="16.5" customHeight="1" thickTop="1" thickBot="1">
      <c r="A238" s="3"/>
      <c r="B238" s="146"/>
      <c r="C238" s="146"/>
      <c r="D238" s="146"/>
      <c r="E238" s="146"/>
      <c r="F238" s="146"/>
      <c r="G238" s="146"/>
      <c r="H238" s="146"/>
      <c r="I238" s="146"/>
      <c r="J238" s="146"/>
      <c r="K238" s="146"/>
      <c r="L238" s="146"/>
      <c r="M238" s="146"/>
      <c r="N238" s="146"/>
      <c r="O238" s="146"/>
      <c r="P238" s="146"/>
      <c r="Q238" s="146"/>
      <c r="R238" s="146"/>
      <c r="S238" s="146"/>
      <c r="T238" s="146"/>
      <c r="U238" s="146"/>
      <c r="V238" s="146"/>
      <c r="W238" s="146"/>
      <c r="X238" s="146"/>
      <c r="Y238" s="146"/>
      <c r="Z238" s="146"/>
      <c r="AA238" s="146"/>
      <c r="AB238" s="146"/>
      <c r="AC238" s="146"/>
      <c r="AD238" s="146"/>
      <c r="AE238" s="146"/>
      <c r="AF238" s="146"/>
      <c r="AG238" s="146"/>
      <c r="AH238" s="146"/>
      <c r="AI238" s="146"/>
      <c r="AJ238" s="146"/>
      <c r="AK238" s="146"/>
      <c r="AL238" s="146"/>
      <c r="AM238" s="146"/>
      <c r="AN238" s="146"/>
      <c r="AO238" s="146"/>
      <c r="AP238" s="146"/>
      <c r="AQ238" s="146"/>
      <c r="AR238" s="146"/>
      <c r="AS238" s="146"/>
      <c r="AT238" s="146"/>
      <c r="AU238" s="146"/>
      <c r="AV238" s="146"/>
      <c r="AW238" s="146"/>
      <c r="AX238" s="146"/>
      <c r="AY238" s="146"/>
      <c r="AZ238" s="146"/>
      <c r="BA238" s="146"/>
      <c r="BB238" s="146"/>
      <c r="BC238" s="146"/>
      <c r="BD238" s="146"/>
      <c r="BE238" s="146"/>
      <c r="BF238" s="146"/>
      <c r="BG238" s="146"/>
      <c r="BH238" s="146"/>
      <c r="BI238" s="146"/>
      <c r="BJ238" s="3"/>
      <c r="BK238" s="3"/>
    </row>
    <row r="239" spans="1:63" ht="16.5" customHeight="1" thickTop="1" thickBot="1">
      <c r="A239" s="3"/>
      <c r="B239" s="146"/>
      <c r="C239" s="146"/>
      <c r="D239" s="146"/>
      <c r="E239" s="146"/>
      <c r="F239" s="146"/>
      <c r="G239" s="146"/>
      <c r="H239" s="146"/>
      <c r="I239" s="146"/>
      <c r="J239" s="146"/>
      <c r="K239" s="146"/>
      <c r="L239" s="146"/>
      <c r="M239" s="146"/>
      <c r="N239" s="146"/>
      <c r="O239" s="146"/>
      <c r="P239" s="146"/>
      <c r="Q239" s="146"/>
      <c r="R239" s="146"/>
      <c r="S239" s="146"/>
      <c r="T239" s="146"/>
      <c r="U239" s="146"/>
      <c r="V239" s="146"/>
      <c r="W239" s="146"/>
      <c r="X239" s="146"/>
      <c r="Y239" s="146"/>
      <c r="Z239" s="146"/>
      <c r="AA239" s="146"/>
      <c r="AB239" s="146"/>
      <c r="AC239" s="146"/>
      <c r="AD239" s="146"/>
      <c r="AE239" s="146"/>
      <c r="AF239" s="146"/>
      <c r="AG239" s="146"/>
      <c r="AH239" s="146"/>
      <c r="AI239" s="146"/>
      <c r="AJ239" s="146"/>
      <c r="AK239" s="146"/>
      <c r="AL239" s="146"/>
      <c r="AM239" s="146"/>
      <c r="AN239" s="146"/>
      <c r="AO239" s="146"/>
      <c r="AP239" s="146"/>
      <c r="AQ239" s="146"/>
      <c r="AR239" s="146"/>
      <c r="AS239" s="146"/>
      <c r="AT239" s="146"/>
      <c r="AU239" s="146"/>
      <c r="AV239" s="146"/>
      <c r="AW239" s="146"/>
      <c r="AX239" s="146"/>
      <c r="AY239" s="146"/>
      <c r="AZ239" s="146"/>
      <c r="BA239" s="146"/>
      <c r="BB239" s="146"/>
      <c r="BC239" s="146"/>
      <c r="BD239" s="146"/>
      <c r="BE239" s="146"/>
      <c r="BF239" s="146"/>
      <c r="BG239" s="146"/>
      <c r="BH239" s="146"/>
      <c r="BI239" s="146"/>
      <c r="BJ239" s="3"/>
      <c r="BK239" s="3"/>
    </row>
    <row r="240" spans="1:63" ht="51.75" customHeight="1" thickTop="1" thickBot="1">
      <c r="A240" s="3"/>
      <c r="B240" s="155" t="s">
        <v>84</v>
      </c>
      <c r="C240" s="155"/>
      <c r="D240" s="155"/>
      <c r="E240" s="155"/>
      <c r="F240" s="155"/>
      <c r="G240" s="155"/>
      <c r="H240" s="155" t="s">
        <v>85</v>
      </c>
      <c r="I240" s="155"/>
      <c r="J240" s="155"/>
      <c r="K240" s="155" t="s">
        <v>86</v>
      </c>
      <c r="L240" s="155"/>
      <c r="M240" s="155"/>
      <c r="N240" s="155" t="s">
        <v>86</v>
      </c>
      <c r="O240" s="155"/>
      <c r="P240" s="155"/>
      <c r="Q240" s="155" t="s">
        <v>86</v>
      </c>
      <c r="R240" s="155"/>
      <c r="S240" s="155"/>
      <c r="T240" s="155" t="s">
        <v>86</v>
      </c>
      <c r="U240" s="155"/>
      <c r="V240" s="155"/>
      <c r="W240" s="155" t="s">
        <v>84</v>
      </c>
      <c r="X240" s="155"/>
      <c r="Y240" s="155"/>
      <c r="Z240" s="155"/>
      <c r="AA240" s="155"/>
      <c r="AB240" s="155" t="s">
        <v>85</v>
      </c>
      <c r="AC240" s="155"/>
      <c r="AD240" s="155"/>
      <c r="AE240" s="156" t="s">
        <v>87</v>
      </c>
      <c r="AF240" s="156"/>
      <c r="AG240" s="156"/>
      <c r="AH240" s="156"/>
      <c r="AI240" s="156" t="s">
        <v>88</v>
      </c>
      <c r="AJ240" s="156"/>
      <c r="AK240" s="156"/>
      <c r="AL240" s="156" t="s">
        <v>185</v>
      </c>
      <c r="AM240" s="156"/>
      <c r="AN240" s="156"/>
      <c r="AO240" s="156" t="s">
        <v>186</v>
      </c>
      <c r="AP240" s="156"/>
      <c r="AQ240" s="156"/>
      <c r="AR240" s="156" t="s">
        <v>84</v>
      </c>
      <c r="AS240" s="156"/>
      <c r="AT240" s="156"/>
      <c r="AU240" s="156"/>
      <c r="AV240" s="156"/>
      <c r="AW240" s="156" t="s">
        <v>85</v>
      </c>
      <c r="AX240" s="156"/>
      <c r="AY240" s="156"/>
      <c r="AZ240" s="156" t="s">
        <v>89</v>
      </c>
      <c r="BA240" s="156"/>
      <c r="BB240" s="156"/>
      <c r="BC240" s="175" t="s">
        <v>185</v>
      </c>
      <c r="BD240" s="176"/>
      <c r="BE240" s="176"/>
      <c r="BF240" s="177"/>
      <c r="BG240" s="156" t="s">
        <v>186</v>
      </c>
      <c r="BH240" s="156"/>
      <c r="BI240" s="156"/>
      <c r="BJ240" s="3"/>
      <c r="BK240" s="3"/>
    </row>
    <row r="241" spans="1:63" ht="15" customHeight="1" thickTop="1" thickBot="1">
      <c r="A241" s="3"/>
      <c r="B241" s="87" t="s">
        <v>126</v>
      </c>
      <c r="C241" s="88"/>
      <c r="D241" s="88"/>
      <c r="E241" s="88"/>
      <c r="F241" s="88"/>
      <c r="G241" s="89"/>
      <c r="H241" s="178">
        <f>B260+E260+Q260+Z260+W260+N260</f>
        <v>21</v>
      </c>
      <c r="I241" s="178"/>
      <c r="J241" s="178"/>
      <c r="K241" s="114">
        <v>140</v>
      </c>
      <c r="L241" s="78"/>
      <c r="M241" s="79"/>
      <c r="N241" s="114">
        <v>100</v>
      </c>
      <c r="O241" s="78"/>
      <c r="P241" s="79"/>
      <c r="Q241" s="114">
        <v>100</v>
      </c>
      <c r="R241" s="78"/>
      <c r="S241" s="79"/>
      <c r="T241" s="87" t="s">
        <v>129</v>
      </c>
      <c r="U241" s="88"/>
      <c r="V241" s="89"/>
      <c r="W241" s="124" t="s">
        <v>90</v>
      </c>
      <c r="X241" s="124"/>
      <c r="Y241" s="124"/>
      <c r="Z241" s="124"/>
      <c r="AA241" s="124"/>
      <c r="AB241" s="173">
        <f>H241</f>
        <v>21</v>
      </c>
      <c r="AC241" s="173"/>
      <c r="AD241" s="173"/>
      <c r="AE241" s="171" t="s">
        <v>214</v>
      </c>
      <c r="AF241" s="171"/>
      <c r="AG241" s="171"/>
      <c r="AH241" s="171"/>
      <c r="AI241" s="172">
        <v>2.4</v>
      </c>
      <c r="AJ241" s="172"/>
      <c r="AK241" s="172"/>
      <c r="AL241" s="145" t="str">
        <f>CONCATENATE(MAX(M75:AB77),"/",MAX(M75:AB77)-0.02)</f>
        <v>1.14/1.12</v>
      </c>
      <c r="AM241" s="170"/>
      <c r="AN241" s="170"/>
      <c r="AO241" s="172">
        <v>1.39</v>
      </c>
      <c r="AP241" s="172"/>
      <c r="AQ241" s="172"/>
      <c r="AR241" s="124" t="s">
        <v>136</v>
      </c>
      <c r="AS241" s="124"/>
      <c r="AT241" s="124"/>
      <c r="AU241" s="124"/>
      <c r="AV241" s="124"/>
      <c r="AW241" s="711">
        <v>3</v>
      </c>
      <c r="AX241" s="76"/>
      <c r="AY241" s="76"/>
      <c r="AZ241" s="172">
        <v>2700</v>
      </c>
      <c r="BA241" s="172"/>
      <c r="BB241" s="172"/>
      <c r="BC241" s="171" t="s">
        <v>502</v>
      </c>
      <c r="BD241" s="171"/>
      <c r="BE241" s="171"/>
      <c r="BF241" s="171"/>
      <c r="BG241" s="172">
        <v>1.78</v>
      </c>
      <c r="BH241" s="172"/>
      <c r="BI241" s="172"/>
      <c r="BJ241" s="3"/>
      <c r="BK241" s="3"/>
    </row>
    <row r="242" spans="1:63" ht="15" customHeight="1" thickTop="1" thickBot="1">
      <c r="A242" s="3"/>
      <c r="B242" s="90"/>
      <c r="C242" s="91"/>
      <c r="D242" s="91"/>
      <c r="E242" s="91"/>
      <c r="F242" s="91"/>
      <c r="G242" s="92"/>
      <c r="H242" s="178"/>
      <c r="I242" s="178"/>
      <c r="J242" s="178"/>
      <c r="K242" s="80"/>
      <c r="L242" s="81"/>
      <c r="M242" s="82"/>
      <c r="N242" s="80"/>
      <c r="O242" s="81"/>
      <c r="P242" s="82"/>
      <c r="Q242" s="80"/>
      <c r="R242" s="81"/>
      <c r="S242" s="82"/>
      <c r="T242" s="90"/>
      <c r="U242" s="91"/>
      <c r="V242" s="92"/>
      <c r="W242" s="124"/>
      <c r="X242" s="124"/>
      <c r="Y242" s="124"/>
      <c r="Z242" s="124"/>
      <c r="AA242" s="124"/>
      <c r="AB242" s="173"/>
      <c r="AC242" s="173"/>
      <c r="AD242" s="173"/>
      <c r="AE242" s="171"/>
      <c r="AF242" s="171"/>
      <c r="AG242" s="171"/>
      <c r="AH242" s="171"/>
      <c r="AI242" s="172"/>
      <c r="AJ242" s="172"/>
      <c r="AK242" s="172"/>
      <c r="AL242" s="170"/>
      <c r="AM242" s="170"/>
      <c r="AN242" s="170"/>
      <c r="AO242" s="172"/>
      <c r="AP242" s="172"/>
      <c r="AQ242" s="172"/>
      <c r="AR242" s="124"/>
      <c r="AS242" s="124"/>
      <c r="AT242" s="124"/>
      <c r="AU242" s="124"/>
      <c r="AV242" s="124"/>
      <c r="AW242" s="76"/>
      <c r="AX242" s="76"/>
      <c r="AY242" s="76"/>
      <c r="AZ242" s="172"/>
      <c r="BA242" s="172"/>
      <c r="BB242" s="172"/>
      <c r="BC242" s="171"/>
      <c r="BD242" s="171"/>
      <c r="BE242" s="171"/>
      <c r="BF242" s="171"/>
      <c r="BG242" s="172"/>
      <c r="BH242" s="172"/>
      <c r="BI242" s="172"/>
      <c r="BJ242" s="3"/>
      <c r="BK242" s="3"/>
    </row>
    <row r="243" spans="1:63" ht="15" customHeight="1" thickTop="1" thickBot="1">
      <c r="A243" s="3"/>
      <c r="B243" s="90"/>
      <c r="C243" s="91"/>
      <c r="D243" s="91"/>
      <c r="E243" s="91"/>
      <c r="F243" s="91"/>
      <c r="G243" s="92"/>
      <c r="H243" s="178"/>
      <c r="I243" s="178"/>
      <c r="J243" s="178"/>
      <c r="K243" s="80"/>
      <c r="L243" s="81"/>
      <c r="M243" s="82"/>
      <c r="N243" s="80"/>
      <c r="O243" s="81"/>
      <c r="P243" s="82"/>
      <c r="Q243" s="80"/>
      <c r="R243" s="81"/>
      <c r="S243" s="82"/>
      <c r="T243" s="90"/>
      <c r="U243" s="91"/>
      <c r="V243" s="92"/>
      <c r="W243" s="124"/>
      <c r="X243" s="124"/>
      <c r="Y243" s="124"/>
      <c r="Z243" s="124"/>
      <c r="AA243" s="124"/>
      <c r="AB243" s="173"/>
      <c r="AC243" s="173"/>
      <c r="AD243" s="173"/>
      <c r="AE243" s="171"/>
      <c r="AF243" s="171"/>
      <c r="AG243" s="171"/>
      <c r="AH243" s="171"/>
      <c r="AI243" s="172"/>
      <c r="AJ243" s="172"/>
      <c r="AK243" s="172"/>
      <c r="AL243" s="170"/>
      <c r="AM243" s="170"/>
      <c r="AN243" s="170"/>
      <c r="AO243" s="172"/>
      <c r="AP243" s="172"/>
      <c r="AQ243" s="172"/>
      <c r="AR243" s="124"/>
      <c r="AS243" s="124"/>
      <c r="AT243" s="124"/>
      <c r="AU243" s="124"/>
      <c r="AV243" s="124"/>
      <c r="AW243" s="76"/>
      <c r="AX243" s="76"/>
      <c r="AY243" s="76"/>
      <c r="AZ243" s="172"/>
      <c r="BA243" s="172"/>
      <c r="BB243" s="172"/>
      <c r="BC243" s="171"/>
      <c r="BD243" s="171"/>
      <c r="BE243" s="171"/>
      <c r="BF243" s="171"/>
      <c r="BG243" s="172"/>
      <c r="BH243" s="172"/>
      <c r="BI243" s="172"/>
      <c r="BJ243" s="3"/>
      <c r="BK243" s="3"/>
    </row>
    <row r="244" spans="1:63" ht="15" customHeight="1" thickTop="1" thickBot="1">
      <c r="A244" s="3"/>
      <c r="B244" s="93"/>
      <c r="C244" s="94"/>
      <c r="D244" s="94"/>
      <c r="E244" s="94"/>
      <c r="F244" s="94"/>
      <c r="G244" s="95"/>
      <c r="H244" s="178"/>
      <c r="I244" s="178"/>
      <c r="J244" s="178"/>
      <c r="K244" s="83"/>
      <c r="L244" s="84"/>
      <c r="M244" s="85"/>
      <c r="N244" s="83"/>
      <c r="O244" s="84"/>
      <c r="P244" s="85"/>
      <c r="Q244" s="83"/>
      <c r="R244" s="84"/>
      <c r="S244" s="85"/>
      <c r="T244" s="93"/>
      <c r="U244" s="94"/>
      <c r="V244" s="95"/>
      <c r="W244" s="124"/>
      <c r="X244" s="124"/>
      <c r="Y244" s="124"/>
      <c r="Z244" s="124"/>
      <c r="AA244" s="124"/>
      <c r="AB244" s="173"/>
      <c r="AC244" s="173"/>
      <c r="AD244" s="173"/>
      <c r="AE244" s="171"/>
      <c r="AF244" s="171"/>
      <c r="AG244" s="171"/>
      <c r="AH244" s="171"/>
      <c r="AI244" s="172"/>
      <c r="AJ244" s="172"/>
      <c r="AK244" s="172"/>
      <c r="AL244" s="170"/>
      <c r="AM244" s="170"/>
      <c r="AN244" s="170"/>
      <c r="AO244" s="172"/>
      <c r="AP244" s="172"/>
      <c r="AQ244" s="172"/>
      <c r="AR244" s="124"/>
      <c r="AS244" s="124"/>
      <c r="AT244" s="124"/>
      <c r="AU244" s="124"/>
      <c r="AV244" s="124"/>
      <c r="AW244" s="76"/>
      <c r="AX244" s="76"/>
      <c r="AY244" s="76"/>
      <c r="AZ244" s="172"/>
      <c r="BA244" s="172"/>
      <c r="BB244" s="172"/>
      <c r="BC244" s="171"/>
      <c r="BD244" s="171"/>
      <c r="BE244" s="171"/>
      <c r="BF244" s="171"/>
      <c r="BG244" s="172"/>
      <c r="BH244" s="172"/>
      <c r="BI244" s="172"/>
      <c r="BJ244" s="3"/>
      <c r="BK244" s="3"/>
    </row>
    <row r="245" spans="1:63" ht="15" customHeight="1" thickTop="1" thickBot="1">
      <c r="A245" s="3"/>
      <c r="B245" s="87" t="s">
        <v>126</v>
      </c>
      <c r="C245" s="88"/>
      <c r="D245" s="88"/>
      <c r="E245" s="88"/>
      <c r="F245" s="88"/>
      <c r="G245" s="89"/>
      <c r="H245" s="178">
        <f>H241</f>
        <v>21</v>
      </c>
      <c r="I245" s="178"/>
      <c r="J245" s="178"/>
      <c r="K245" s="114">
        <v>140</v>
      </c>
      <c r="L245" s="78"/>
      <c r="M245" s="79"/>
      <c r="N245" s="114">
        <v>100</v>
      </c>
      <c r="O245" s="78"/>
      <c r="P245" s="79"/>
      <c r="Q245" s="114">
        <v>100</v>
      </c>
      <c r="R245" s="78"/>
      <c r="S245" s="79"/>
      <c r="T245" s="87" t="s">
        <v>129</v>
      </c>
      <c r="U245" s="88"/>
      <c r="V245" s="89"/>
      <c r="W245" s="124" t="s">
        <v>91</v>
      </c>
      <c r="X245" s="124"/>
      <c r="Y245" s="124"/>
      <c r="Z245" s="124"/>
      <c r="AA245" s="124"/>
      <c r="AB245" s="173">
        <f>H241</f>
        <v>21</v>
      </c>
      <c r="AC245" s="173"/>
      <c r="AD245" s="173"/>
      <c r="AE245" s="171" t="s">
        <v>213</v>
      </c>
      <c r="AF245" s="171"/>
      <c r="AG245" s="171"/>
      <c r="AH245" s="171"/>
      <c r="AI245" s="172">
        <v>1.8</v>
      </c>
      <c r="AJ245" s="172"/>
      <c r="AK245" s="172"/>
      <c r="AL245" s="145" t="str">
        <f>AL241</f>
        <v>1.14/1.12</v>
      </c>
      <c r="AM245" s="170"/>
      <c r="AN245" s="170"/>
      <c r="AO245" s="172">
        <v>1.39</v>
      </c>
      <c r="AP245" s="172"/>
      <c r="AQ245" s="172"/>
      <c r="AR245" s="124" t="s">
        <v>136</v>
      </c>
      <c r="AS245" s="124"/>
      <c r="AT245" s="124"/>
      <c r="AU245" s="124"/>
      <c r="AV245" s="124"/>
      <c r="AW245" s="169" t="s">
        <v>129</v>
      </c>
      <c r="AX245" s="124"/>
      <c r="AY245" s="124"/>
      <c r="AZ245" s="170" t="s">
        <v>129</v>
      </c>
      <c r="BA245" s="170"/>
      <c r="BB245" s="170"/>
      <c r="BC245" s="171" t="s">
        <v>129</v>
      </c>
      <c r="BD245" s="171"/>
      <c r="BE245" s="171"/>
      <c r="BF245" s="171"/>
      <c r="BG245" s="172" t="s">
        <v>129</v>
      </c>
      <c r="BH245" s="172"/>
      <c r="BI245" s="172"/>
      <c r="BJ245" s="3"/>
      <c r="BK245" s="3"/>
    </row>
    <row r="246" spans="1:63" ht="15" customHeight="1" thickTop="1" thickBot="1">
      <c r="A246" s="3"/>
      <c r="B246" s="90"/>
      <c r="C246" s="91"/>
      <c r="D246" s="91"/>
      <c r="E246" s="91"/>
      <c r="F246" s="91"/>
      <c r="G246" s="92"/>
      <c r="H246" s="178"/>
      <c r="I246" s="178"/>
      <c r="J246" s="178"/>
      <c r="K246" s="80"/>
      <c r="L246" s="81"/>
      <c r="M246" s="82"/>
      <c r="N246" s="80"/>
      <c r="O246" s="81"/>
      <c r="P246" s="82"/>
      <c r="Q246" s="80"/>
      <c r="R246" s="81"/>
      <c r="S246" s="82"/>
      <c r="T246" s="90"/>
      <c r="U246" s="91"/>
      <c r="V246" s="92"/>
      <c r="W246" s="124"/>
      <c r="X246" s="124"/>
      <c r="Y246" s="124"/>
      <c r="Z246" s="124"/>
      <c r="AA246" s="124"/>
      <c r="AB246" s="173"/>
      <c r="AC246" s="173"/>
      <c r="AD246" s="173"/>
      <c r="AE246" s="171"/>
      <c r="AF246" s="171"/>
      <c r="AG246" s="171"/>
      <c r="AH246" s="171"/>
      <c r="AI246" s="172"/>
      <c r="AJ246" s="172"/>
      <c r="AK246" s="172"/>
      <c r="AL246" s="170"/>
      <c r="AM246" s="170"/>
      <c r="AN246" s="170"/>
      <c r="AO246" s="172"/>
      <c r="AP246" s="172"/>
      <c r="AQ246" s="172"/>
      <c r="AR246" s="124"/>
      <c r="AS246" s="124"/>
      <c r="AT246" s="124"/>
      <c r="AU246" s="124"/>
      <c r="AV246" s="124"/>
      <c r="AW246" s="124"/>
      <c r="AX246" s="124"/>
      <c r="AY246" s="124"/>
      <c r="AZ246" s="170"/>
      <c r="BA246" s="170"/>
      <c r="BB246" s="170"/>
      <c r="BC246" s="171"/>
      <c r="BD246" s="171"/>
      <c r="BE246" s="171"/>
      <c r="BF246" s="171"/>
      <c r="BG246" s="172"/>
      <c r="BH246" s="172"/>
      <c r="BI246" s="172"/>
      <c r="BJ246" s="3"/>
      <c r="BK246" s="3"/>
    </row>
    <row r="247" spans="1:63" ht="15" customHeight="1" thickTop="1" thickBot="1">
      <c r="A247" s="3"/>
      <c r="B247" s="90"/>
      <c r="C247" s="91"/>
      <c r="D247" s="91"/>
      <c r="E247" s="91"/>
      <c r="F247" s="91"/>
      <c r="G247" s="92"/>
      <c r="H247" s="178"/>
      <c r="I247" s="178"/>
      <c r="J247" s="178"/>
      <c r="K247" s="80"/>
      <c r="L247" s="81"/>
      <c r="M247" s="82"/>
      <c r="N247" s="80"/>
      <c r="O247" s="81"/>
      <c r="P247" s="82"/>
      <c r="Q247" s="80"/>
      <c r="R247" s="81"/>
      <c r="S247" s="82"/>
      <c r="T247" s="90"/>
      <c r="U247" s="91"/>
      <c r="V247" s="92"/>
      <c r="W247" s="124"/>
      <c r="X247" s="124"/>
      <c r="Y247" s="124"/>
      <c r="Z247" s="124"/>
      <c r="AA247" s="124"/>
      <c r="AB247" s="173"/>
      <c r="AC247" s="173"/>
      <c r="AD247" s="173"/>
      <c r="AE247" s="171"/>
      <c r="AF247" s="171"/>
      <c r="AG247" s="171"/>
      <c r="AH247" s="171"/>
      <c r="AI247" s="172"/>
      <c r="AJ247" s="172"/>
      <c r="AK247" s="172"/>
      <c r="AL247" s="170"/>
      <c r="AM247" s="170"/>
      <c r="AN247" s="170"/>
      <c r="AO247" s="172"/>
      <c r="AP247" s="172"/>
      <c r="AQ247" s="172"/>
      <c r="AR247" s="124"/>
      <c r="AS247" s="124"/>
      <c r="AT247" s="124"/>
      <c r="AU247" s="124"/>
      <c r="AV247" s="124"/>
      <c r="AW247" s="124"/>
      <c r="AX247" s="124"/>
      <c r="AY247" s="124"/>
      <c r="AZ247" s="170"/>
      <c r="BA247" s="170"/>
      <c r="BB247" s="170"/>
      <c r="BC247" s="171"/>
      <c r="BD247" s="171"/>
      <c r="BE247" s="171"/>
      <c r="BF247" s="171"/>
      <c r="BG247" s="172"/>
      <c r="BH247" s="172"/>
      <c r="BI247" s="172"/>
      <c r="BJ247" s="3"/>
      <c r="BK247" s="3"/>
    </row>
    <row r="248" spans="1:63" ht="15" customHeight="1" thickTop="1" thickBot="1">
      <c r="A248" s="3"/>
      <c r="B248" s="93"/>
      <c r="C248" s="94"/>
      <c r="D248" s="94"/>
      <c r="E248" s="94"/>
      <c r="F248" s="94"/>
      <c r="G248" s="95"/>
      <c r="H248" s="178"/>
      <c r="I248" s="178"/>
      <c r="J248" s="178"/>
      <c r="K248" s="83"/>
      <c r="L248" s="84"/>
      <c r="M248" s="85"/>
      <c r="N248" s="83"/>
      <c r="O248" s="84"/>
      <c r="P248" s="85"/>
      <c r="Q248" s="83"/>
      <c r="R248" s="84"/>
      <c r="S248" s="85"/>
      <c r="T248" s="93"/>
      <c r="U248" s="94"/>
      <c r="V248" s="95"/>
      <c r="W248" s="124"/>
      <c r="X248" s="124"/>
      <c r="Y248" s="124"/>
      <c r="Z248" s="124"/>
      <c r="AA248" s="124"/>
      <c r="AB248" s="173"/>
      <c r="AC248" s="173"/>
      <c r="AD248" s="173"/>
      <c r="AE248" s="171"/>
      <c r="AF248" s="171"/>
      <c r="AG248" s="171"/>
      <c r="AH248" s="171"/>
      <c r="AI248" s="172"/>
      <c r="AJ248" s="172"/>
      <c r="AK248" s="172"/>
      <c r="AL248" s="170"/>
      <c r="AM248" s="170"/>
      <c r="AN248" s="170"/>
      <c r="AO248" s="172"/>
      <c r="AP248" s="172"/>
      <c r="AQ248" s="172"/>
      <c r="AR248" s="124"/>
      <c r="AS248" s="124"/>
      <c r="AT248" s="124"/>
      <c r="AU248" s="124"/>
      <c r="AV248" s="124"/>
      <c r="AW248" s="124"/>
      <c r="AX248" s="124"/>
      <c r="AY248" s="124"/>
      <c r="AZ248" s="170"/>
      <c r="BA248" s="170"/>
      <c r="BB248" s="170"/>
      <c r="BC248" s="171"/>
      <c r="BD248" s="171"/>
      <c r="BE248" s="171"/>
      <c r="BF248" s="171"/>
      <c r="BG248" s="172"/>
      <c r="BH248" s="172"/>
      <c r="BI248" s="172"/>
      <c r="BJ248" s="3"/>
      <c r="BK248" s="3"/>
    </row>
    <row r="249" spans="1:63" ht="15" customHeight="1" thickTop="1" thickBot="1">
      <c r="A249" s="3"/>
      <c r="B249" s="87" t="s">
        <v>126</v>
      </c>
      <c r="C249" s="88"/>
      <c r="D249" s="88"/>
      <c r="E249" s="88"/>
      <c r="F249" s="88"/>
      <c r="G249" s="89"/>
      <c r="H249" s="178">
        <f>H241</f>
        <v>21</v>
      </c>
      <c r="I249" s="178"/>
      <c r="J249" s="178"/>
      <c r="K249" s="114">
        <v>140</v>
      </c>
      <c r="L249" s="78"/>
      <c r="M249" s="79"/>
      <c r="N249" s="114">
        <v>100</v>
      </c>
      <c r="O249" s="78"/>
      <c r="P249" s="79"/>
      <c r="Q249" s="114">
        <v>100</v>
      </c>
      <c r="R249" s="78"/>
      <c r="S249" s="79"/>
      <c r="T249" s="87" t="s">
        <v>129</v>
      </c>
      <c r="U249" s="88"/>
      <c r="V249" s="89"/>
      <c r="W249" s="114" t="s">
        <v>467</v>
      </c>
      <c r="X249" s="78"/>
      <c r="Y249" s="78"/>
      <c r="Z249" s="78"/>
      <c r="AA249" s="79"/>
      <c r="AB249" s="145"/>
      <c r="AC249" s="145"/>
      <c r="AD249" s="145"/>
      <c r="AE249" s="124"/>
      <c r="AF249" s="124"/>
      <c r="AG249" s="124"/>
      <c r="AH249" s="124"/>
      <c r="AI249" s="124"/>
      <c r="AJ249" s="124"/>
      <c r="AK249" s="124"/>
      <c r="AL249" s="124"/>
      <c r="AM249" s="124"/>
      <c r="AN249" s="124"/>
      <c r="AO249" s="124"/>
      <c r="AP249" s="124"/>
      <c r="AQ249" s="124"/>
      <c r="AR249" s="76"/>
      <c r="AS249" s="76"/>
      <c r="AT249" s="76"/>
      <c r="AU249" s="76"/>
      <c r="AV249" s="76"/>
      <c r="AW249" s="76"/>
      <c r="AX249" s="76"/>
      <c r="AY249" s="76"/>
      <c r="AZ249" s="76"/>
      <c r="BA249" s="76"/>
      <c r="BB249" s="76"/>
      <c r="BC249" s="114"/>
      <c r="BD249" s="78"/>
      <c r="BE249" s="78"/>
      <c r="BF249" s="79"/>
      <c r="BG249" s="76"/>
      <c r="BH249" s="76"/>
      <c r="BI249" s="76"/>
      <c r="BJ249" s="3"/>
      <c r="BK249" s="3"/>
    </row>
    <row r="250" spans="1:63" ht="15" customHeight="1" thickTop="1" thickBot="1">
      <c r="A250" s="3"/>
      <c r="B250" s="90"/>
      <c r="C250" s="91"/>
      <c r="D250" s="91"/>
      <c r="E250" s="91"/>
      <c r="F250" s="91"/>
      <c r="G250" s="92"/>
      <c r="H250" s="178"/>
      <c r="I250" s="178"/>
      <c r="J250" s="178"/>
      <c r="K250" s="80"/>
      <c r="L250" s="81"/>
      <c r="M250" s="82"/>
      <c r="N250" s="80"/>
      <c r="O250" s="81"/>
      <c r="P250" s="82"/>
      <c r="Q250" s="80"/>
      <c r="R250" s="81"/>
      <c r="S250" s="82"/>
      <c r="T250" s="90"/>
      <c r="U250" s="91"/>
      <c r="V250" s="92"/>
      <c r="W250" s="80"/>
      <c r="X250" s="81"/>
      <c r="Y250" s="81"/>
      <c r="Z250" s="81"/>
      <c r="AA250" s="82"/>
      <c r="AB250" s="145"/>
      <c r="AC250" s="145"/>
      <c r="AD250" s="145"/>
      <c r="AE250" s="124"/>
      <c r="AF250" s="124"/>
      <c r="AG250" s="124"/>
      <c r="AH250" s="124"/>
      <c r="AI250" s="124"/>
      <c r="AJ250" s="124"/>
      <c r="AK250" s="124"/>
      <c r="AL250" s="124"/>
      <c r="AM250" s="124"/>
      <c r="AN250" s="124"/>
      <c r="AO250" s="124"/>
      <c r="AP250" s="124"/>
      <c r="AQ250" s="124"/>
      <c r="AR250" s="76"/>
      <c r="AS250" s="76"/>
      <c r="AT250" s="76"/>
      <c r="AU250" s="76"/>
      <c r="AV250" s="76"/>
      <c r="AW250" s="76"/>
      <c r="AX250" s="76"/>
      <c r="AY250" s="76"/>
      <c r="AZ250" s="76"/>
      <c r="BA250" s="76"/>
      <c r="BB250" s="76"/>
      <c r="BC250" s="80"/>
      <c r="BD250" s="81"/>
      <c r="BE250" s="81"/>
      <c r="BF250" s="82"/>
      <c r="BG250" s="76"/>
      <c r="BH250" s="76"/>
      <c r="BI250" s="76"/>
      <c r="BJ250" s="3"/>
      <c r="BK250" s="3"/>
    </row>
    <row r="251" spans="1:63" ht="15" customHeight="1" thickTop="1" thickBot="1">
      <c r="A251" s="3"/>
      <c r="B251" s="90"/>
      <c r="C251" s="91"/>
      <c r="D251" s="91"/>
      <c r="E251" s="91"/>
      <c r="F251" s="91"/>
      <c r="G251" s="92"/>
      <c r="H251" s="178"/>
      <c r="I251" s="178"/>
      <c r="J251" s="178"/>
      <c r="K251" s="80"/>
      <c r="L251" s="81"/>
      <c r="M251" s="82"/>
      <c r="N251" s="80"/>
      <c r="O251" s="81"/>
      <c r="P251" s="82"/>
      <c r="Q251" s="80"/>
      <c r="R251" s="81"/>
      <c r="S251" s="82"/>
      <c r="T251" s="90"/>
      <c r="U251" s="91"/>
      <c r="V251" s="92"/>
      <c r="W251" s="80"/>
      <c r="X251" s="81"/>
      <c r="Y251" s="81"/>
      <c r="Z251" s="81"/>
      <c r="AA251" s="82"/>
      <c r="AB251" s="145"/>
      <c r="AC251" s="145"/>
      <c r="AD251" s="145"/>
      <c r="AE251" s="124"/>
      <c r="AF251" s="124"/>
      <c r="AG251" s="124"/>
      <c r="AH251" s="124"/>
      <c r="AI251" s="124"/>
      <c r="AJ251" s="124"/>
      <c r="AK251" s="124"/>
      <c r="AL251" s="124"/>
      <c r="AM251" s="124"/>
      <c r="AN251" s="124"/>
      <c r="AO251" s="124"/>
      <c r="AP251" s="124"/>
      <c r="AQ251" s="124"/>
      <c r="AR251" s="76"/>
      <c r="AS251" s="76"/>
      <c r="AT251" s="76"/>
      <c r="AU251" s="76"/>
      <c r="AV251" s="76"/>
      <c r="AW251" s="76"/>
      <c r="AX251" s="76"/>
      <c r="AY251" s="76"/>
      <c r="AZ251" s="76"/>
      <c r="BA251" s="76"/>
      <c r="BB251" s="76"/>
      <c r="BC251" s="80"/>
      <c r="BD251" s="81"/>
      <c r="BE251" s="81"/>
      <c r="BF251" s="82"/>
      <c r="BG251" s="76"/>
      <c r="BH251" s="76"/>
      <c r="BI251" s="76"/>
      <c r="BJ251" s="3"/>
      <c r="BK251" s="3"/>
    </row>
    <row r="252" spans="1:63" ht="15" customHeight="1" thickTop="1" thickBot="1">
      <c r="A252" s="3"/>
      <c r="B252" s="93"/>
      <c r="C252" s="94"/>
      <c r="D252" s="94"/>
      <c r="E252" s="94"/>
      <c r="F252" s="94"/>
      <c r="G252" s="95"/>
      <c r="H252" s="178"/>
      <c r="I252" s="178"/>
      <c r="J252" s="178"/>
      <c r="K252" s="83"/>
      <c r="L252" s="84"/>
      <c r="M252" s="85"/>
      <c r="N252" s="83"/>
      <c r="O252" s="84"/>
      <c r="P252" s="85"/>
      <c r="Q252" s="83"/>
      <c r="R252" s="84"/>
      <c r="S252" s="85"/>
      <c r="T252" s="93"/>
      <c r="U252" s="94"/>
      <c r="V252" s="95"/>
      <c r="W252" s="83"/>
      <c r="X252" s="84"/>
      <c r="Y252" s="84"/>
      <c r="Z252" s="84"/>
      <c r="AA252" s="85"/>
      <c r="AB252" s="145"/>
      <c r="AC252" s="145"/>
      <c r="AD252" s="145"/>
      <c r="AE252" s="124"/>
      <c r="AF252" s="124"/>
      <c r="AG252" s="124"/>
      <c r="AH252" s="124"/>
      <c r="AI252" s="124"/>
      <c r="AJ252" s="124"/>
      <c r="AK252" s="124"/>
      <c r="AL252" s="124"/>
      <c r="AM252" s="124"/>
      <c r="AN252" s="124"/>
      <c r="AO252" s="124"/>
      <c r="AP252" s="124"/>
      <c r="AQ252" s="124"/>
      <c r="AR252" s="76"/>
      <c r="AS252" s="76"/>
      <c r="AT252" s="76"/>
      <c r="AU252" s="76"/>
      <c r="AV252" s="76"/>
      <c r="AW252" s="76"/>
      <c r="AX252" s="76"/>
      <c r="AY252" s="76"/>
      <c r="AZ252" s="76"/>
      <c r="BA252" s="76"/>
      <c r="BB252" s="76"/>
      <c r="BC252" s="83"/>
      <c r="BD252" s="84"/>
      <c r="BE252" s="84"/>
      <c r="BF252" s="85"/>
      <c r="BG252" s="76"/>
      <c r="BH252" s="76"/>
      <c r="BI252" s="76"/>
      <c r="BJ252" s="3"/>
      <c r="BK252" s="3"/>
    </row>
    <row r="253" spans="1:63" ht="15" customHeight="1" thickTop="1">
      <c r="A253" s="3"/>
      <c r="B253" s="157"/>
      <c r="C253" s="158"/>
      <c r="D253" s="158"/>
      <c r="E253" s="158"/>
      <c r="F253" s="158"/>
      <c r="G253" s="158"/>
      <c r="H253" s="158"/>
      <c r="I253" s="158"/>
      <c r="J253" s="158"/>
      <c r="K253" s="158"/>
      <c r="L253" s="158"/>
      <c r="M253" s="158"/>
      <c r="N253" s="158"/>
      <c r="O253" s="158"/>
      <c r="P253" s="158"/>
      <c r="Q253" s="158"/>
      <c r="R253" s="158"/>
      <c r="S253" s="158"/>
      <c r="T253" s="158"/>
      <c r="U253" s="158"/>
      <c r="V253" s="158"/>
      <c r="W253" s="158"/>
      <c r="X253" s="158"/>
      <c r="Y253" s="158"/>
      <c r="Z253" s="158"/>
      <c r="AA253" s="158"/>
      <c r="AB253" s="158"/>
      <c r="AC253" s="158"/>
      <c r="AD253" s="158"/>
      <c r="AE253" s="158"/>
      <c r="AF253" s="158"/>
      <c r="AG253" s="158"/>
      <c r="AH253" s="158"/>
      <c r="AI253" s="158"/>
      <c r="AJ253" s="158"/>
      <c r="AK253" s="158"/>
      <c r="AL253" s="158"/>
      <c r="AM253" s="158"/>
      <c r="AN253" s="158"/>
      <c r="AO253" s="158"/>
      <c r="AP253" s="158"/>
      <c r="AQ253" s="158"/>
      <c r="AR253" s="158"/>
      <c r="AS253" s="158"/>
      <c r="AT253" s="158"/>
      <c r="AU253" s="158"/>
      <c r="AV253" s="158"/>
      <c r="AW253" s="158"/>
      <c r="AX253" s="158"/>
      <c r="AY253" s="158"/>
      <c r="AZ253" s="158"/>
      <c r="BA253" s="158"/>
      <c r="BB253" s="158"/>
      <c r="BC253" s="158"/>
      <c r="BD253" s="158"/>
      <c r="BE253" s="158"/>
      <c r="BF253" s="158"/>
      <c r="BG253" s="158"/>
      <c r="BH253" s="158"/>
      <c r="BI253" s="159"/>
      <c r="BJ253" s="3"/>
      <c r="BK253" s="3"/>
    </row>
    <row r="254" spans="1:63" ht="15" customHeight="1">
      <c r="A254" s="3"/>
      <c r="B254" s="160"/>
      <c r="C254" s="161"/>
      <c r="D254" s="161"/>
      <c r="E254" s="161"/>
      <c r="F254" s="161"/>
      <c r="G254" s="161"/>
      <c r="H254" s="161"/>
      <c r="I254" s="161"/>
      <c r="J254" s="161"/>
      <c r="K254" s="161"/>
      <c r="L254" s="161"/>
      <c r="M254" s="161"/>
      <c r="N254" s="161"/>
      <c r="O254" s="161"/>
      <c r="P254" s="161"/>
      <c r="Q254" s="161"/>
      <c r="R254" s="161"/>
      <c r="S254" s="161"/>
      <c r="T254" s="161"/>
      <c r="U254" s="161"/>
      <c r="V254" s="161"/>
      <c r="W254" s="161"/>
      <c r="X254" s="161"/>
      <c r="Y254" s="161"/>
      <c r="Z254" s="161"/>
      <c r="AA254" s="161"/>
      <c r="AB254" s="161"/>
      <c r="AC254" s="161"/>
      <c r="AD254" s="161"/>
      <c r="AE254" s="161"/>
      <c r="AF254" s="161"/>
      <c r="AG254" s="161"/>
      <c r="AH254" s="161"/>
      <c r="AI254" s="161"/>
      <c r="AJ254" s="161"/>
      <c r="AK254" s="161"/>
      <c r="AL254" s="161"/>
      <c r="AM254" s="161"/>
      <c r="AN254" s="161"/>
      <c r="AO254" s="161"/>
      <c r="AP254" s="161"/>
      <c r="AQ254" s="161"/>
      <c r="AR254" s="161"/>
      <c r="AS254" s="161"/>
      <c r="AT254" s="161"/>
      <c r="AU254" s="161"/>
      <c r="AV254" s="161"/>
      <c r="AW254" s="161"/>
      <c r="AX254" s="161"/>
      <c r="AY254" s="161"/>
      <c r="AZ254" s="161"/>
      <c r="BA254" s="161"/>
      <c r="BB254" s="161"/>
      <c r="BC254" s="161"/>
      <c r="BD254" s="161"/>
      <c r="BE254" s="161"/>
      <c r="BF254" s="161"/>
      <c r="BG254" s="161"/>
      <c r="BH254" s="161"/>
      <c r="BI254" s="162"/>
      <c r="BJ254" s="3"/>
      <c r="BK254" s="3"/>
    </row>
    <row r="255" spans="1:63" ht="15" customHeight="1">
      <c r="A255" s="3"/>
      <c r="B255" s="160"/>
      <c r="C255" s="161"/>
      <c r="D255" s="161"/>
      <c r="E255" s="161"/>
      <c r="F255" s="161"/>
      <c r="G255" s="161"/>
      <c r="H255" s="161"/>
      <c r="I255" s="161"/>
      <c r="J255" s="161"/>
      <c r="K255" s="161"/>
      <c r="L255" s="161"/>
      <c r="M255" s="161"/>
      <c r="N255" s="161"/>
      <c r="O255" s="161"/>
      <c r="P255" s="161"/>
      <c r="Q255" s="161"/>
      <c r="R255" s="161"/>
      <c r="S255" s="161"/>
      <c r="T255" s="161"/>
      <c r="U255" s="161"/>
      <c r="V255" s="161"/>
      <c r="W255" s="161"/>
      <c r="X255" s="161"/>
      <c r="Y255" s="161"/>
      <c r="Z255" s="161"/>
      <c r="AA255" s="161"/>
      <c r="AB255" s="161"/>
      <c r="AC255" s="161"/>
      <c r="AD255" s="161"/>
      <c r="AE255" s="161"/>
      <c r="AF255" s="161"/>
      <c r="AG255" s="161"/>
      <c r="AH255" s="161"/>
      <c r="AI255" s="161"/>
      <c r="AJ255" s="161"/>
      <c r="AK255" s="161"/>
      <c r="AL255" s="161"/>
      <c r="AM255" s="161"/>
      <c r="AN255" s="161"/>
      <c r="AO255" s="161"/>
      <c r="AP255" s="161"/>
      <c r="AQ255" s="161"/>
      <c r="AR255" s="161"/>
      <c r="AS255" s="161"/>
      <c r="AT255" s="161"/>
      <c r="AU255" s="161"/>
      <c r="AV255" s="161"/>
      <c r="AW255" s="161"/>
      <c r="AX255" s="161"/>
      <c r="AY255" s="161"/>
      <c r="AZ255" s="161"/>
      <c r="BA255" s="161"/>
      <c r="BB255" s="161"/>
      <c r="BC255" s="161"/>
      <c r="BD255" s="161"/>
      <c r="BE255" s="161"/>
      <c r="BF255" s="161"/>
      <c r="BG255" s="161"/>
      <c r="BH255" s="161"/>
      <c r="BI255" s="162"/>
      <c r="BJ255" s="3"/>
      <c r="BK255" s="3"/>
    </row>
    <row r="256" spans="1:63" ht="15.75" customHeight="1" thickBot="1">
      <c r="A256" s="3"/>
      <c r="B256" s="163"/>
      <c r="C256" s="164"/>
      <c r="D256" s="164"/>
      <c r="E256" s="164"/>
      <c r="F256" s="164"/>
      <c r="G256" s="164"/>
      <c r="H256" s="164"/>
      <c r="I256" s="164"/>
      <c r="J256" s="164"/>
      <c r="K256" s="164"/>
      <c r="L256" s="164"/>
      <c r="M256" s="164"/>
      <c r="N256" s="164"/>
      <c r="O256" s="164"/>
      <c r="P256" s="164"/>
      <c r="Q256" s="164"/>
      <c r="R256" s="164"/>
      <c r="S256" s="164"/>
      <c r="T256" s="164"/>
      <c r="U256" s="164"/>
      <c r="V256" s="164"/>
      <c r="W256" s="164"/>
      <c r="X256" s="164"/>
      <c r="Y256" s="164"/>
      <c r="Z256" s="164"/>
      <c r="AA256" s="164"/>
      <c r="AB256" s="164"/>
      <c r="AC256" s="164"/>
      <c r="AD256" s="164"/>
      <c r="AE256" s="164"/>
      <c r="AF256" s="164"/>
      <c r="AG256" s="164"/>
      <c r="AH256" s="164"/>
      <c r="AI256" s="164"/>
      <c r="AJ256" s="164"/>
      <c r="AK256" s="164"/>
      <c r="AL256" s="164"/>
      <c r="AM256" s="164"/>
      <c r="AN256" s="164"/>
      <c r="AO256" s="164"/>
      <c r="AP256" s="164"/>
      <c r="AQ256" s="164"/>
      <c r="AR256" s="164"/>
      <c r="AS256" s="164"/>
      <c r="AT256" s="164"/>
      <c r="AU256" s="164"/>
      <c r="AV256" s="164"/>
      <c r="AW256" s="164"/>
      <c r="AX256" s="164"/>
      <c r="AY256" s="164"/>
      <c r="AZ256" s="164"/>
      <c r="BA256" s="164"/>
      <c r="BB256" s="164"/>
      <c r="BC256" s="164"/>
      <c r="BD256" s="164"/>
      <c r="BE256" s="164"/>
      <c r="BF256" s="164"/>
      <c r="BG256" s="164"/>
      <c r="BH256" s="164"/>
      <c r="BI256" s="165"/>
      <c r="BJ256" s="3"/>
      <c r="BK256" s="3"/>
    </row>
    <row r="257" spans="1:65" ht="16.5" customHeight="1" thickTop="1" thickBot="1">
      <c r="A257" s="3"/>
      <c r="B257" s="146"/>
      <c r="C257" s="146"/>
      <c r="D257" s="146"/>
      <c r="E257" s="146"/>
      <c r="F257" s="146"/>
      <c r="G257" s="146"/>
      <c r="H257" s="146"/>
      <c r="I257" s="146"/>
      <c r="J257" s="146"/>
      <c r="K257" s="146"/>
      <c r="L257" s="146"/>
      <c r="M257" s="146"/>
      <c r="N257" s="146"/>
      <c r="O257" s="146"/>
      <c r="P257" s="146"/>
      <c r="Q257" s="146"/>
      <c r="R257" s="146"/>
      <c r="S257" s="146"/>
      <c r="T257" s="146"/>
      <c r="U257" s="146"/>
      <c r="V257" s="146"/>
      <c r="W257" s="146"/>
      <c r="X257" s="146"/>
      <c r="Y257" s="146"/>
      <c r="Z257" s="146"/>
      <c r="AA257" s="146"/>
      <c r="AB257" s="146"/>
      <c r="AC257" s="146"/>
      <c r="AD257" s="146"/>
      <c r="AE257" s="146"/>
      <c r="AF257" s="146"/>
      <c r="AG257" s="146"/>
      <c r="AH257" s="146"/>
      <c r="AI257" s="146"/>
      <c r="AJ257" s="146"/>
      <c r="AK257" s="146"/>
      <c r="AL257" s="146"/>
      <c r="AM257" s="146"/>
      <c r="AN257" s="146"/>
      <c r="AO257" s="146"/>
      <c r="AP257" s="146"/>
      <c r="AQ257" s="146"/>
      <c r="AR257" s="146"/>
      <c r="AS257" s="146"/>
      <c r="AT257" s="146"/>
      <c r="AU257" s="146"/>
      <c r="AV257" s="146"/>
      <c r="AW257" s="146"/>
      <c r="AX257" s="146"/>
      <c r="AY257" s="146"/>
      <c r="AZ257" s="146"/>
      <c r="BA257" s="146"/>
      <c r="BB257" s="146"/>
      <c r="BC257" s="146"/>
      <c r="BD257" s="146"/>
      <c r="BE257" s="146"/>
      <c r="BF257" s="146"/>
      <c r="BG257" s="146"/>
      <c r="BH257" s="146"/>
      <c r="BI257" s="146"/>
      <c r="BJ257" s="3"/>
      <c r="BK257" s="3"/>
    </row>
    <row r="258" spans="1:65" ht="16.5" customHeight="1" thickTop="1" thickBot="1">
      <c r="A258" s="3"/>
      <c r="B258" s="146"/>
      <c r="C258" s="146"/>
      <c r="D258" s="146"/>
      <c r="E258" s="146"/>
      <c r="F258" s="146"/>
      <c r="G258" s="146"/>
      <c r="H258" s="146"/>
      <c r="I258" s="146"/>
      <c r="J258" s="146"/>
      <c r="K258" s="146"/>
      <c r="L258" s="146"/>
      <c r="M258" s="146"/>
      <c r="N258" s="146"/>
      <c r="O258" s="146"/>
      <c r="P258" s="146"/>
      <c r="Q258" s="146"/>
      <c r="R258" s="146"/>
      <c r="S258" s="146"/>
      <c r="T258" s="146"/>
      <c r="U258" s="146"/>
      <c r="V258" s="146"/>
      <c r="W258" s="146"/>
      <c r="X258" s="146"/>
      <c r="Y258" s="146"/>
      <c r="Z258" s="146"/>
      <c r="AA258" s="146"/>
      <c r="AB258" s="146"/>
      <c r="AC258" s="146"/>
      <c r="AD258" s="146"/>
      <c r="AE258" s="146"/>
      <c r="AF258" s="146"/>
      <c r="AG258" s="146"/>
      <c r="AH258" s="146"/>
      <c r="AI258" s="146"/>
      <c r="AJ258" s="146"/>
      <c r="AK258" s="146"/>
      <c r="AL258" s="146"/>
      <c r="AM258" s="146"/>
      <c r="AN258" s="146"/>
      <c r="AO258" s="146"/>
      <c r="AP258" s="146"/>
      <c r="AQ258" s="146"/>
      <c r="AR258" s="146"/>
      <c r="AS258" s="146"/>
      <c r="AT258" s="146"/>
      <c r="AU258" s="146"/>
      <c r="AV258" s="146"/>
      <c r="AW258" s="146"/>
      <c r="AX258" s="146"/>
      <c r="AY258" s="146"/>
      <c r="AZ258" s="146"/>
      <c r="BA258" s="146"/>
      <c r="BB258" s="146"/>
      <c r="BC258" s="146"/>
      <c r="BD258" s="146"/>
      <c r="BE258" s="146"/>
      <c r="BF258" s="146"/>
      <c r="BG258" s="146"/>
      <c r="BH258" s="146"/>
      <c r="BI258" s="146"/>
      <c r="BJ258" s="3"/>
      <c r="BK258" s="3"/>
    </row>
    <row r="259" spans="1:65" ht="51.75" customHeight="1" thickTop="1" thickBot="1">
      <c r="A259" s="3"/>
      <c r="B259" s="166" t="s">
        <v>188</v>
      </c>
      <c r="C259" s="167"/>
      <c r="D259" s="168"/>
      <c r="E259" s="166" t="s">
        <v>189</v>
      </c>
      <c r="F259" s="167"/>
      <c r="G259" s="168"/>
      <c r="H259" s="155" t="s">
        <v>194</v>
      </c>
      <c r="I259" s="155"/>
      <c r="J259" s="155"/>
      <c r="K259" s="166" t="s">
        <v>190</v>
      </c>
      <c r="L259" s="167"/>
      <c r="M259" s="168"/>
      <c r="N259" s="166" t="s">
        <v>294</v>
      </c>
      <c r="O259" s="167"/>
      <c r="P259" s="168"/>
      <c r="Q259" s="155" t="s">
        <v>92</v>
      </c>
      <c r="R259" s="155"/>
      <c r="S259" s="155"/>
      <c r="T259" s="155" t="s">
        <v>93</v>
      </c>
      <c r="U259" s="155"/>
      <c r="V259" s="155"/>
      <c r="W259" s="155" t="s">
        <v>161</v>
      </c>
      <c r="X259" s="155"/>
      <c r="Y259" s="155"/>
      <c r="Z259" s="155" t="s">
        <v>192</v>
      </c>
      <c r="AA259" s="155"/>
      <c r="AB259" s="155"/>
      <c r="AC259" s="155" t="s">
        <v>64</v>
      </c>
      <c r="AD259" s="155"/>
      <c r="AE259" s="155"/>
      <c r="AF259" s="155" t="s">
        <v>157</v>
      </c>
      <c r="AG259" s="155"/>
      <c r="AH259" s="155"/>
      <c r="AI259" s="155" t="s">
        <v>193</v>
      </c>
      <c r="AJ259" s="155"/>
      <c r="AK259" s="155"/>
      <c r="AL259" s="155" t="s">
        <v>156</v>
      </c>
      <c r="AM259" s="155"/>
      <c r="AN259" s="155"/>
      <c r="AO259" s="155" t="s">
        <v>167</v>
      </c>
      <c r="AP259" s="155"/>
      <c r="AQ259" s="155"/>
      <c r="AR259" s="155" t="s">
        <v>132</v>
      </c>
      <c r="AS259" s="155"/>
      <c r="AT259" s="155"/>
      <c r="AU259" s="155" t="s">
        <v>195</v>
      </c>
      <c r="AV259" s="155"/>
      <c r="AW259" s="155"/>
      <c r="AX259" s="155" t="s">
        <v>125</v>
      </c>
      <c r="AY259" s="155"/>
      <c r="AZ259" s="155"/>
      <c r="BA259" s="155" t="s">
        <v>161</v>
      </c>
      <c r="BB259" s="155"/>
      <c r="BC259" s="155"/>
      <c r="BD259" s="155" t="s">
        <v>196</v>
      </c>
      <c r="BE259" s="155"/>
      <c r="BF259" s="155"/>
      <c r="BG259" s="156" t="s">
        <v>197</v>
      </c>
      <c r="BH259" s="156"/>
      <c r="BI259" s="156"/>
      <c r="BJ259" s="3"/>
      <c r="BK259" s="3"/>
    </row>
    <row r="260" spans="1:65" ht="15" customHeight="1" thickTop="1" thickBot="1">
      <c r="A260" s="4"/>
      <c r="B260" s="145">
        <v>8.75</v>
      </c>
      <c r="C260" s="145"/>
      <c r="D260" s="145"/>
      <c r="E260" s="145">
        <v>7.75</v>
      </c>
      <c r="F260" s="145"/>
      <c r="G260" s="145"/>
      <c r="H260" s="145">
        <v>3</v>
      </c>
      <c r="I260" s="145"/>
      <c r="J260" s="145"/>
      <c r="K260" s="145"/>
      <c r="L260" s="145"/>
      <c r="M260" s="145"/>
      <c r="N260" s="145">
        <v>1.75</v>
      </c>
      <c r="O260" s="145"/>
      <c r="P260" s="145"/>
      <c r="Q260" s="145">
        <v>2.75</v>
      </c>
      <c r="R260" s="145"/>
      <c r="S260" s="145"/>
      <c r="T260" s="145"/>
      <c r="U260" s="145"/>
      <c r="V260" s="145"/>
      <c r="W260" s="145"/>
      <c r="X260" s="145"/>
      <c r="Y260" s="145"/>
      <c r="Z260" s="145"/>
      <c r="AA260" s="145"/>
      <c r="AB260" s="145"/>
      <c r="AC260" s="145"/>
      <c r="AD260" s="145"/>
      <c r="AE260" s="145"/>
      <c r="AF260" s="145"/>
      <c r="AG260" s="145"/>
      <c r="AH260" s="145"/>
      <c r="AI260" s="145"/>
      <c r="AJ260" s="145"/>
      <c r="AK260" s="145"/>
      <c r="AL260" s="145"/>
      <c r="AM260" s="145"/>
      <c r="AN260" s="145"/>
      <c r="AO260" s="145"/>
      <c r="AP260" s="145"/>
      <c r="AQ260" s="145"/>
      <c r="AR260" s="145"/>
      <c r="AS260" s="145"/>
      <c r="AT260" s="145"/>
      <c r="AU260" s="145"/>
      <c r="AV260" s="145"/>
      <c r="AW260" s="145"/>
      <c r="AX260" s="145"/>
      <c r="AY260" s="145"/>
      <c r="AZ260" s="145"/>
      <c r="BA260" s="86"/>
      <c r="BB260" s="147"/>
      <c r="BC260" s="148"/>
      <c r="BD260" s="145"/>
      <c r="BE260" s="145"/>
      <c r="BF260" s="145"/>
      <c r="BG260" s="145">
        <f>SUM(B260:BF263)</f>
        <v>24</v>
      </c>
      <c r="BH260" s="145"/>
      <c r="BI260" s="145"/>
      <c r="BJ260" s="3"/>
      <c r="BK260" s="3"/>
    </row>
    <row r="261" spans="1:65" ht="15" customHeight="1" thickTop="1" thickBot="1">
      <c r="A261" s="4"/>
      <c r="B261" s="145"/>
      <c r="C261" s="145"/>
      <c r="D261" s="145"/>
      <c r="E261" s="145"/>
      <c r="F261" s="145"/>
      <c r="G261" s="145"/>
      <c r="H261" s="145"/>
      <c r="I261" s="145"/>
      <c r="J261" s="145"/>
      <c r="K261" s="145"/>
      <c r="L261" s="145"/>
      <c r="M261" s="145"/>
      <c r="N261" s="145"/>
      <c r="O261" s="145"/>
      <c r="P261" s="145"/>
      <c r="Q261" s="145"/>
      <c r="R261" s="145"/>
      <c r="S261" s="145"/>
      <c r="T261" s="145"/>
      <c r="U261" s="145"/>
      <c r="V261" s="145"/>
      <c r="W261" s="145"/>
      <c r="X261" s="145"/>
      <c r="Y261" s="145"/>
      <c r="Z261" s="145"/>
      <c r="AA261" s="145"/>
      <c r="AB261" s="145"/>
      <c r="AC261" s="145"/>
      <c r="AD261" s="145"/>
      <c r="AE261" s="145"/>
      <c r="AF261" s="145"/>
      <c r="AG261" s="145"/>
      <c r="AH261" s="145"/>
      <c r="AI261" s="145"/>
      <c r="AJ261" s="145"/>
      <c r="AK261" s="145"/>
      <c r="AL261" s="145"/>
      <c r="AM261" s="145"/>
      <c r="AN261" s="145"/>
      <c r="AO261" s="145"/>
      <c r="AP261" s="145"/>
      <c r="AQ261" s="145"/>
      <c r="AR261" s="145"/>
      <c r="AS261" s="145"/>
      <c r="AT261" s="145"/>
      <c r="AU261" s="145"/>
      <c r="AV261" s="145"/>
      <c r="AW261" s="145"/>
      <c r="AX261" s="145"/>
      <c r="AY261" s="145"/>
      <c r="AZ261" s="145"/>
      <c r="BA261" s="149"/>
      <c r="BB261" s="150"/>
      <c r="BC261" s="151"/>
      <c r="BD261" s="145"/>
      <c r="BE261" s="145"/>
      <c r="BF261" s="145"/>
      <c r="BG261" s="145"/>
      <c r="BH261" s="145"/>
      <c r="BI261" s="145"/>
      <c r="BJ261" s="3"/>
      <c r="BK261" s="3"/>
    </row>
    <row r="262" spans="1:65" ht="15" customHeight="1" thickTop="1" thickBot="1">
      <c r="A262" s="4"/>
      <c r="B262" s="145"/>
      <c r="C262" s="145"/>
      <c r="D262" s="145"/>
      <c r="E262" s="145"/>
      <c r="F262" s="145"/>
      <c r="G262" s="145"/>
      <c r="H262" s="145"/>
      <c r="I262" s="145"/>
      <c r="J262" s="145"/>
      <c r="K262" s="145"/>
      <c r="L262" s="145"/>
      <c r="M262" s="145"/>
      <c r="N262" s="145"/>
      <c r="O262" s="145"/>
      <c r="P262" s="145"/>
      <c r="Q262" s="145"/>
      <c r="R262" s="145"/>
      <c r="S262" s="145"/>
      <c r="T262" s="145"/>
      <c r="U262" s="145"/>
      <c r="V262" s="145"/>
      <c r="W262" s="145"/>
      <c r="X262" s="145"/>
      <c r="Y262" s="145"/>
      <c r="Z262" s="145"/>
      <c r="AA262" s="145"/>
      <c r="AB262" s="145"/>
      <c r="AC262" s="145"/>
      <c r="AD262" s="145"/>
      <c r="AE262" s="145"/>
      <c r="AF262" s="145"/>
      <c r="AG262" s="145"/>
      <c r="AH262" s="145"/>
      <c r="AI262" s="145"/>
      <c r="AJ262" s="145"/>
      <c r="AK262" s="145"/>
      <c r="AL262" s="145"/>
      <c r="AM262" s="145"/>
      <c r="AN262" s="145"/>
      <c r="AO262" s="145"/>
      <c r="AP262" s="145"/>
      <c r="AQ262" s="145"/>
      <c r="AR262" s="145"/>
      <c r="AS262" s="145"/>
      <c r="AT262" s="145"/>
      <c r="AU262" s="145"/>
      <c r="AV262" s="145"/>
      <c r="AW262" s="145"/>
      <c r="AX262" s="145"/>
      <c r="AY262" s="145"/>
      <c r="AZ262" s="145"/>
      <c r="BA262" s="149"/>
      <c r="BB262" s="150"/>
      <c r="BC262" s="151"/>
      <c r="BD262" s="145"/>
      <c r="BE262" s="145"/>
      <c r="BF262" s="145"/>
      <c r="BG262" s="145"/>
      <c r="BH262" s="145"/>
      <c r="BI262" s="145"/>
      <c r="BJ262" s="3"/>
      <c r="BK262" s="3"/>
    </row>
    <row r="263" spans="1:65" ht="15" customHeight="1" thickTop="1" thickBot="1">
      <c r="A263" s="4"/>
      <c r="B263" s="145"/>
      <c r="C263" s="145"/>
      <c r="D263" s="145"/>
      <c r="E263" s="145"/>
      <c r="F263" s="145"/>
      <c r="G263" s="145"/>
      <c r="H263" s="145"/>
      <c r="I263" s="145"/>
      <c r="J263" s="145"/>
      <c r="K263" s="145"/>
      <c r="L263" s="145"/>
      <c r="M263" s="145"/>
      <c r="N263" s="145"/>
      <c r="O263" s="145"/>
      <c r="P263" s="145"/>
      <c r="Q263" s="145"/>
      <c r="R263" s="145"/>
      <c r="S263" s="145"/>
      <c r="T263" s="145"/>
      <c r="U263" s="145"/>
      <c r="V263" s="145"/>
      <c r="W263" s="145"/>
      <c r="X263" s="145"/>
      <c r="Y263" s="145"/>
      <c r="Z263" s="145"/>
      <c r="AA263" s="145"/>
      <c r="AB263" s="145"/>
      <c r="AC263" s="145"/>
      <c r="AD263" s="145"/>
      <c r="AE263" s="145"/>
      <c r="AF263" s="145"/>
      <c r="AG263" s="145"/>
      <c r="AH263" s="145"/>
      <c r="AI263" s="145"/>
      <c r="AJ263" s="145"/>
      <c r="AK263" s="145"/>
      <c r="AL263" s="145"/>
      <c r="AM263" s="145"/>
      <c r="AN263" s="145"/>
      <c r="AO263" s="145"/>
      <c r="AP263" s="145"/>
      <c r="AQ263" s="145"/>
      <c r="AR263" s="145"/>
      <c r="AS263" s="145"/>
      <c r="AT263" s="145"/>
      <c r="AU263" s="145"/>
      <c r="AV263" s="145"/>
      <c r="AW263" s="145"/>
      <c r="AX263" s="145"/>
      <c r="AY263" s="145"/>
      <c r="AZ263" s="145"/>
      <c r="BA263" s="152"/>
      <c r="BB263" s="153"/>
      <c r="BC263" s="154"/>
      <c r="BD263" s="145"/>
      <c r="BE263" s="145"/>
      <c r="BF263" s="145"/>
      <c r="BG263" s="145"/>
      <c r="BH263" s="145"/>
      <c r="BI263" s="145"/>
      <c r="BJ263" s="3"/>
      <c r="BK263" s="3"/>
      <c r="BM263" t="s">
        <v>198</v>
      </c>
    </row>
    <row r="264" spans="1:65" ht="15.75" customHeight="1" thickTop="1" thickBot="1">
      <c r="B264" s="25"/>
      <c r="C264" s="26"/>
      <c r="D264" s="26"/>
      <c r="E264" s="26"/>
      <c r="F264" s="26"/>
      <c r="G264" s="26"/>
      <c r="H264" s="26"/>
      <c r="I264" s="26"/>
      <c r="J264" s="26"/>
      <c r="K264" s="26"/>
      <c r="L264" s="26"/>
      <c r="M264" s="26"/>
      <c r="N264" s="26"/>
      <c r="O264" s="26"/>
      <c r="P264" s="26"/>
      <c r="Q264" s="26"/>
      <c r="R264" s="26"/>
      <c r="S264" s="26"/>
      <c r="T264" s="26"/>
      <c r="U264" s="26"/>
      <c r="V264" s="26"/>
      <c r="W264" s="26"/>
      <c r="X264" s="26"/>
      <c r="Y264" s="26"/>
      <c r="Z264" s="26"/>
      <c r="AA264" s="26"/>
      <c r="AB264" s="31"/>
      <c r="AC264" s="18" t="s">
        <v>95</v>
      </c>
      <c r="AD264" s="18"/>
      <c r="AE264" s="18"/>
      <c r="AF264" s="18"/>
      <c r="AG264" s="18"/>
      <c r="AH264" s="18"/>
      <c r="AI264" s="18"/>
      <c r="AJ264" s="18"/>
      <c r="AK264" s="18"/>
      <c r="AL264" s="18"/>
      <c r="AM264" s="18"/>
      <c r="AN264" s="18"/>
      <c r="AO264" s="18"/>
      <c r="AP264" s="18"/>
      <c r="AQ264" s="18"/>
      <c r="AR264" s="18"/>
      <c r="AS264" s="18"/>
      <c r="AT264" s="18" t="s">
        <v>96</v>
      </c>
      <c r="AU264" s="18"/>
      <c r="AV264" s="18"/>
      <c r="AW264" s="18"/>
      <c r="AX264" s="18"/>
      <c r="AY264" s="18"/>
      <c r="AZ264" s="18"/>
      <c r="BA264" s="18"/>
      <c r="BB264" s="18"/>
      <c r="BC264" s="18"/>
      <c r="BD264" s="18"/>
      <c r="BE264" s="18"/>
      <c r="BF264" s="18"/>
      <c r="BG264" s="18"/>
      <c r="BH264" s="18"/>
      <c r="BI264" s="18"/>
    </row>
    <row r="265" spans="1:65" ht="15" customHeight="1" thickTop="1" thickBot="1">
      <c r="B265" s="27"/>
      <c r="C265" s="28"/>
      <c r="D265" s="28"/>
      <c r="E265" s="28"/>
      <c r="F265" s="28"/>
      <c r="G265" s="28"/>
      <c r="H265" s="28"/>
      <c r="I265" s="28"/>
      <c r="J265" s="28"/>
      <c r="K265" s="28"/>
      <c r="L265" s="28"/>
      <c r="M265" s="28"/>
      <c r="N265" s="28"/>
      <c r="O265" s="28"/>
      <c r="P265" s="28"/>
      <c r="Q265" s="28"/>
      <c r="R265" s="28"/>
      <c r="S265" s="28"/>
      <c r="T265" s="28"/>
      <c r="U265" s="28"/>
      <c r="V265" s="28"/>
      <c r="W265" s="28"/>
      <c r="X265" s="28"/>
      <c r="Y265" s="28"/>
      <c r="Z265" s="28"/>
      <c r="AA265" s="28"/>
      <c r="AB265" s="32"/>
      <c r="AC265" s="36"/>
      <c r="AD265" s="36"/>
      <c r="AE265" s="36"/>
      <c r="AF265" s="36"/>
      <c r="AG265" s="36"/>
      <c r="AH265" s="36"/>
      <c r="AI265" s="36"/>
      <c r="AJ265" s="36"/>
      <c r="AK265" s="36"/>
      <c r="AL265" s="36"/>
      <c r="AM265" s="36"/>
      <c r="AN265" s="36"/>
      <c r="AO265" s="36"/>
      <c r="AP265" s="36"/>
      <c r="AQ265" s="36"/>
      <c r="AR265" s="36"/>
      <c r="AS265" s="36"/>
      <c r="AT265" s="36"/>
      <c r="AU265" s="36"/>
      <c r="AV265" s="36"/>
      <c r="AW265" s="36"/>
      <c r="AX265" s="36"/>
      <c r="AY265" s="36"/>
      <c r="AZ265" s="36"/>
      <c r="BA265" s="36"/>
      <c r="BB265" s="36"/>
      <c r="BC265" s="36"/>
      <c r="BD265" s="36"/>
      <c r="BE265" s="36"/>
      <c r="BF265" s="36"/>
      <c r="BG265" s="36"/>
      <c r="BH265" s="36"/>
      <c r="BI265" s="36"/>
    </row>
    <row r="266" spans="1:65" ht="15" customHeight="1" thickTop="1" thickBot="1">
      <c r="B266" s="27"/>
      <c r="C266" s="28"/>
      <c r="D266" s="28"/>
      <c r="E266" s="28"/>
      <c r="F266" s="28"/>
      <c r="G266" s="28"/>
      <c r="H266" s="28"/>
      <c r="I266" s="28"/>
      <c r="J266" s="28"/>
      <c r="K266" s="28"/>
      <c r="L266" s="28"/>
      <c r="M266" s="28"/>
      <c r="N266" s="28"/>
      <c r="O266" s="28"/>
      <c r="P266" s="28"/>
      <c r="Q266" s="28"/>
      <c r="R266" s="28"/>
      <c r="S266" s="28"/>
      <c r="T266" s="28"/>
      <c r="U266" s="28"/>
      <c r="V266" s="28"/>
      <c r="W266" s="28"/>
      <c r="X266" s="28"/>
      <c r="Y266" s="28"/>
      <c r="Z266" s="28"/>
      <c r="AA266" s="28"/>
      <c r="AB266" s="32"/>
      <c r="AC266" s="36"/>
      <c r="AD266" s="36"/>
      <c r="AE266" s="36"/>
      <c r="AF266" s="36"/>
      <c r="AG266" s="36"/>
      <c r="AH266" s="36"/>
      <c r="AI266" s="36"/>
      <c r="AJ266" s="36"/>
      <c r="AK266" s="36"/>
      <c r="AL266" s="36"/>
      <c r="AM266" s="36"/>
      <c r="AN266" s="36"/>
      <c r="AO266" s="36"/>
      <c r="AP266" s="36"/>
      <c r="AQ266" s="36"/>
      <c r="AR266" s="36"/>
      <c r="AS266" s="36"/>
      <c r="AT266" s="36"/>
      <c r="AU266" s="36"/>
      <c r="AV266" s="36"/>
      <c r="AW266" s="36"/>
      <c r="AX266" s="36"/>
      <c r="AY266" s="36"/>
      <c r="AZ266" s="36"/>
      <c r="BA266" s="36"/>
      <c r="BB266" s="36"/>
      <c r="BC266" s="36"/>
      <c r="BD266" s="36"/>
      <c r="BE266" s="36"/>
      <c r="BF266" s="36"/>
      <c r="BG266" s="36"/>
      <c r="BH266" s="36"/>
      <c r="BI266" s="36"/>
    </row>
    <row r="267" spans="1:65" ht="15.75" customHeight="1" thickTop="1" thickBot="1">
      <c r="B267" s="29"/>
      <c r="C267" s="30"/>
      <c r="D267" s="30"/>
      <c r="E267" s="30"/>
      <c r="F267" s="30"/>
      <c r="G267" s="30"/>
      <c r="H267" s="30"/>
      <c r="I267" s="30"/>
      <c r="J267" s="30"/>
      <c r="K267" s="30"/>
      <c r="L267" s="30"/>
      <c r="M267" s="30"/>
      <c r="N267" s="30"/>
      <c r="O267" s="30"/>
      <c r="P267" s="30"/>
      <c r="Q267" s="30"/>
      <c r="R267" s="30"/>
      <c r="S267" s="30"/>
      <c r="T267" s="30"/>
      <c r="U267" s="30"/>
      <c r="V267" s="30"/>
      <c r="W267" s="30"/>
      <c r="X267" s="30"/>
      <c r="Y267" s="30"/>
      <c r="Z267" s="30"/>
      <c r="AA267" s="30"/>
      <c r="AB267" s="33"/>
      <c r="AC267" s="36"/>
      <c r="AD267" s="36"/>
      <c r="AE267" s="36"/>
      <c r="AF267" s="36"/>
      <c r="AG267" s="36"/>
      <c r="AH267" s="36"/>
      <c r="AI267" s="36"/>
      <c r="AJ267" s="36"/>
      <c r="AK267" s="36"/>
      <c r="AL267" s="36"/>
      <c r="AM267" s="36"/>
      <c r="AN267" s="36"/>
      <c r="AO267" s="36"/>
      <c r="AP267" s="36"/>
      <c r="AQ267" s="36"/>
      <c r="AR267" s="36"/>
      <c r="AS267" s="36"/>
      <c r="AT267" s="36"/>
      <c r="AU267" s="36"/>
      <c r="AV267" s="36"/>
      <c r="AW267" s="36"/>
      <c r="AX267" s="36"/>
      <c r="AY267" s="36"/>
      <c r="AZ267" s="36"/>
      <c r="BA267" s="36"/>
      <c r="BB267" s="36"/>
      <c r="BC267" s="36"/>
      <c r="BD267" s="36"/>
      <c r="BE267" s="36"/>
      <c r="BF267" s="36"/>
      <c r="BG267" s="36"/>
      <c r="BH267" s="36"/>
      <c r="BI267" s="36"/>
    </row>
    <row r="268" spans="1:65" ht="16.5" customHeight="1" thickTop="1" thickBot="1">
      <c r="B268" s="146"/>
      <c r="C268" s="146"/>
      <c r="D268" s="146"/>
      <c r="E268" s="146"/>
      <c r="F268" s="146"/>
      <c r="G268" s="146"/>
      <c r="H268" s="146"/>
      <c r="I268" s="146"/>
      <c r="J268" s="146"/>
      <c r="K268" s="146"/>
      <c r="L268" s="146"/>
      <c r="M268" s="146"/>
      <c r="N268" s="146"/>
      <c r="O268" s="146"/>
      <c r="P268" s="146"/>
      <c r="Q268" s="146"/>
      <c r="R268" s="146"/>
      <c r="S268" s="146"/>
      <c r="T268" s="146"/>
      <c r="U268" s="146"/>
      <c r="V268" s="146"/>
      <c r="W268" s="146"/>
      <c r="X268" s="146"/>
      <c r="Y268" s="146"/>
      <c r="Z268" s="146"/>
      <c r="AA268" s="146"/>
      <c r="AB268" s="146"/>
      <c r="AC268" s="146"/>
      <c r="AD268" s="146"/>
      <c r="AE268" s="146"/>
      <c r="AF268" s="146"/>
      <c r="AG268" s="146"/>
      <c r="AH268" s="146"/>
      <c r="AI268" s="146"/>
      <c r="AJ268" s="146"/>
      <c r="AK268" s="146"/>
      <c r="AL268" s="146"/>
      <c r="AM268" s="146"/>
      <c r="AN268" s="146"/>
      <c r="AO268" s="146"/>
      <c r="AP268" s="146"/>
      <c r="AQ268" s="146"/>
      <c r="AR268" s="146"/>
      <c r="AS268" s="146"/>
      <c r="AT268" s="146"/>
      <c r="AU268" s="146"/>
      <c r="AV268" s="146"/>
      <c r="AW268" s="146"/>
      <c r="AX268" s="146"/>
      <c r="AY268" s="146"/>
      <c r="AZ268" s="146"/>
      <c r="BA268" s="146"/>
      <c r="BB268" s="146"/>
      <c r="BC268" s="146"/>
      <c r="BD268" s="146"/>
      <c r="BE268" s="146"/>
      <c r="BF268" s="146"/>
      <c r="BG268" s="146"/>
      <c r="BH268" s="146"/>
      <c r="BI268" s="146"/>
    </row>
    <row r="269" spans="1:65" ht="16.5" customHeight="1" thickTop="1" thickBot="1">
      <c r="B269" s="146"/>
      <c r="C269" s="146"/>
      <c r="D269" s="146"/>
      <c r="E269" s="146"/>
      <c r="F269" s="146"/>
      <c r="G269" s="146"/>
      <c r="H269" s="146"/>
      <c r="I269" s="146"/>
      <c r="J269" s="146"/>
      <c r="K269" s="146"/>
      <c r="L269" s="146"/>
      <c r="M269" s="146"/>
      <c r="N269" s="146"/>
      <c r="O269" s="146"/>
      <c r="P269" s="146"/>
      <c r="Q269" s="146"/>
      <c r="R269" s="146"/>
      <c r="S269" s="146"/>
      <c r="T269" s="146"/>
      <c r="U269" s="146"/>
      <c r="V269" s="146"/>
      <c r="W269" s="146"/>
      <c r="X269" s="146"/>
      <c r="Y269" s="146"/>
      <c r="Z269" s="146"/>
      <c r="AA269" s="146"/>
      <c r="AB269" s="146"/>
      <c r="AC269" s="146"/>
      <c r="AD269" s="146"/>
      <c r="AE269" s="146"/>
      <c r="AF269" s="146"/>
      <c r="AG269" s="146"/>
      <c r="AH269" s="146"/>
      <c r="AI269" s="146"/>
      <c r="AJ269" s="146"/>
      <c r="AK269" s="146"/>
      <c r="AL269" s="146"/>
      <c r="AM269" s="146"/>
      <c r="AN269" s="146"/>
      <c r="AO269" s="146"/>
      <c r="AP269" s="146"/>
      <c r="AQ269" s="146"/>
      <c r="AR269" s="146"/>
      <c r="AS269" s="146"/>
      <c r="AT269" s="146"/>
      <c r="AU269" s="146"/>
      <c r="AV269" s="146"/>
      <c r="AW269" s="146"/>
      <c r="AX269" s="146"/>
      <c r="AY269" s="146"/>
      <c r="AZ269" s="146"/>
      <c r="BA269" s="146"/>
      <c r="BB269" s="146"/>
      <c r="BC269" s="146"/>
      <c r="BD269" s="146"/>
      <c r="BE269" s="146"/>
      <c r="BF269" s="146"/>
      <c r="BG269" s="146"/>
      <c r="BH269" s="146"/>
      <c r="BI269" s="146"/>
    </row>
    <row r="270" spans="1:65" ht="15" customHeight="1" thickTop="1" thickBot="1">
      <c r="B270" s="125" t="s">
        <v>97</v>
      </c>
      <c r="C270" s="125"/>
      <c r="D270" s="125"/>
      <c r="E270" s="125" t="s">
        <v>98</v>
      </c>
      <c r="F270" s="125"/>
      <c r="G270" s="125"/>
      <c r="H270" s="125" t="s">
        <v>99</v>
      </c>
      <c r="I270" s="125"/>
      <c r="J270" s="125"/>
      <c r="K270" s="125" t="s">
        <v>100</v>
      </c>
      <c r="L270" s="125"/>
      <c r="M270" s="125"/>
      <c r="N270" s="125"/>
      <c r="O270" s="125"/>
      <c r="P270" s="125"/>
      <c r="Q270" s="125" t="s">
        <v>101</v>
      </c>
      <c r="R270" s="125"/>
      <c r="S270" s="125"/>
      <c r="T270" s="125"/>
      <c r="U270" s="125"/>
      <c r="V270" s="125"/>
      <c r="W270" s="125"/>
      <c r="X270" s="125"/>
      <c r="Y270" s="125"/>
      <c r="Z270" s="136" t="s">
        <v>102</v>
      </c>
      <c r="AA270" s="137"/>
      <c r="AB270" s="138"/>
      <c r="AC270" s="127" t="s">
        <v>103</v>
      </c>
      <c r="AD270" s="128"/>
      <c r="AE270" s="128"/>
      <c r="AF270" s="128"/>
      <c r="AG270" s="129"/>
      <c r="AH270" s="125" t="s">
        <v>104</v>
      </c>
      <c r="AI270" s="125"/>
      <c r="AJ270" s="125"/>
      <c r="AK270" s="125" t="s">
        <v>169</v>
      </c>
      <c r="AL270" s="125"/>
      <c r="AM270" s="125"/>
      <c r="AN270" s="125" t="s">
        <v>105</v>
      </c>
      <c r="AO270" s="125"/>
      <c r="AP270" s="125"/>
      <c r="AQ270" s="125" t="s">
        <v>106</v>
      </c>
      <c r="AR270" s="125"/>
      <c r="AS270" s="125"/>
      <c r="AT270" s="126" t="s">
        <v>107</v>
      </c>
      <c r="AU270" s="126"/>
      <c r="AV270" s="126"/>
      <c r="AW270" s="125" t="s">
        <v>108</v>
      </c>
      <c r="AX270" s="125"/>
      <c r="AY270" s="125"/>
      <c r="AZ270" s="125" t="s">
        <v>199</v>
      </c>
      <c r="BA270" s="125"/>
      <c r="BB270" s="125"/>
      <c r="BC270" s="125"/>
      <c r="BD270" s="125"/>
      <c r="BE270" s="125"/>
      <c r="BF270" s="126" t="s">
        <v>200</v>
      </c>
      <c r="BG270" s="126"/>
      <c r="BH270" s="126"/>
      <c r="BI270" s="126"/>
    </row>
    <row r="271" spans="1:65" ht="15" customHeight="1" thickTop="1" thickBot="1">
      <c r="B271" s="125"/>
      <c r="C271" s="125"/>
      <c r="D271" s="125"/>
      <c r="E271" s="125"/>
      <c r="F271" s="125"/>
      <c r="G271" s="125"/>
      <c r="H271" s="125"/>
      <c r="I271" s="125"/>
      <c r="J271" s="125"/>
      <c r="K271" s="125"/>
      <c r="L271" s="125"/>
      <c r="M271" s="125"/>
      <c r="N271" s="125"/>
      <c r="O271" s="125"/>
      <c r="P271" s="125"/>
      <c r="Q271" s="125"/>
      <c r="R271" s="125"/>
      <c r="S271" s="125"/>
      <c r="T271" s="125"/>
      <c r="U271" s="125"/>
      <c r="V271" s="125"/>
      <c r="W271" s="125"/>
      <c r="X271" s="125"/>
      <c r="Y271" s="125"/>
      <c r="Z271" s="139"/>
      <c r="AA271" s="140"/>
      <c r="AB271" s="141"/>
      <c r="AC271" s="130"/>
      <c r="AD271" s="131"/>
      <c r="AE271" s="131"/>
      <c r="AF271" s="131"/>
      <c r="AG271" s="132"/>
      <c r="AH271" s="125"/>
      <c r="AI271" s="125"/>
      <c r="AJ271" s="125"/>
      <c r="AK271" s="125"/>
      <c r="AL271" s="125"/>
      <c r="AM271" s="125"/>
      <c r="AN271" s="125"/>
      <c r="AO271" s="125"/>
      <c r="AP271" s="125"/>
      <c r="AQ271" s="125"/>
      <c r="AR271" s="125"/>
      <c r="AS271" s="125"/>
      <c r="AT271" s="126"/>
      <c r="AU271" s="126"/>
      <c r="AV271" s="126"/>
      <c r="AW271" s="125"/>
      <c r="AX271" s="125"/>
      <c r="AY271" s="125"/>
      <c r="AZ271" s="125"/>
      <c r="BA271" s="125"/>
      <c r="BB271" s="125"/>
      <c r="BC271" s="125"/>
      <c r="BD271" s="125"/>
      <c r="BE271" s="125"/>
      <c r="BF271" s="126"/>
      <c r="BG271" s="126"/>
      <c r="BH271" s="126"/>
      <c r="BI271" s="126"/>
    </row>
    <row r="272" spans="1:65" ht="15" customHeight="1" thickTop="1" thickBot="1">
      <c r="B272" s="125"/>
      <c r="C272" s="125"/>
      <c r="D272" s="125"/>
      <c r="E272" s="125"/>
      <c r="F272" s="125"/>
      <c r="G272" s="125"/>
      <c r="H272" s="125"/>
      <c r="I272" s="125"/>
      <c r="J272" s="125"/>
      <c r="K272" s="125"/>
      <c r="L272" s="125"/>
      <c r="M272" s="125"/>
      <c r="N272" s="125"/>
      <c r="O272" s="125"/>
      <c r="P272" s="125"/>
      <c r="Q272" s="125"/>
      <c r="R272" s="125"/>
      <c r="S272" s="125"/>
      <c r="T272" s="125"/>
      <c r="U272" s="125"/>
      <c r="V272" s="125"/>
      <c r="W272" s="125"/>
      <c r="X272" s="125"/>
      <c r="Y272" s="125"/>
      <c r="Z272" s="139"/>
      <c r="AA272" s="140"/>
      <c r="AB272" s="141"/>
      <c r="AC272" s="130"/>
      <c r="AD272" s="131"/>
      <c r="AE272" s="131"/>
      <c r="AF272" s="131"/>
      <c r="AG272" s="132"/>
      <c r="AH272" s="125"/>
      <c r="AI272" s="125"/>
      <c r="AJ272" s="125"/>
      <c r="AK272" s="125"/>
      <c r="AL272" s="125"/>
      <c r="AM272" s="125"/>
      <c r="AN272" s="125"/>
      <c r="AO272" s="125"/>
      <c r="AP272" s="125"/>
      <c r="AQ272" s="125"/>
      <c r="AR272" s="125"/>
      <c r="AS272" s="125"/>
      <c r="AT272" s="126"/>
      <c r="AU272" s="126"/>
      <c r="AV272" s="126"/>
      <c r="AW272" s="125"/>
      <c r="AX272" s="125"/>
      <c r="AY272" s="125"/>
      <c r="AZ272" s="125"/>
      <c r="BA272" s="125"/>
      <c r="BB272" s="125"/>
      <c r="BC272" s="125"/>
      <c r="BD272" s="125"/>
      <c r="BE272" s="125"/>
      <c r="BF272" s="126"/>
      <c r="BG272" s="126"/>
      <c r="BH272" s="126"/>
      <c r="BI272" s="126"/>
    </row>
    <row r="273" spans="2:61" ht="15" customHeight="1" thickTop="1" thickBot="1">
      <c r="B273" s="125"/>
      <c r="C273" s="125"/>
      <c r="D273" s="125"/>
      <c r="E273" s="125"/>
      <c r="F273" s="125"/>
      <c r="G273" s="125"/>
      <c r="H273" s="125"/>
      <c r="I273" s="125"/>
      <c r="J273" s="125"/>
      <c r="K273" s="125"/>
      <c r="L273" s="125"/>
      <c r="M273" s="125"/>
      <c r="N273" s="125"/>
      <c r="O273" s="125"/>
      <c r="P273" s="125"/>
      <c r="Q273" s="125" t="s">
        <v>109</v>
      </c>
      <c r="R273" s="125"/>
      <c r="S273" s="125" t="s">
        <v>110</v>
      </c>
      <c r="T273" s="125"/>
      <c r="U273" s="125"/>
      <c r="V273" s="125"/>
      <c r="W273" s="125" t="s">
        <v>111</v>
      </c>
      <c r="X273" s="125"/>
      <c r="Y273" s="125"/>
      <c r="Z273" s="139"/>
      <c r="AA273" s="140"/>
      <c r="AB273" s="141"/>
      <c r="AC273" s="130"/>
      <c r="AD273" s="131"/>
      <c r="AE273" s="131"/>
      <c r="AF273" s="131"/>
      <c r="AG273" s="132"/>
      <c r="AH273" s="125"/>
      <c r="AI273" s="125"/>
      <c r="AJ273" s="125"/>
      <c r="AK273" s="125"/>
      <c r="AL273" s="125"/>
      <c r="AM273" s="125"/>
      <c r="AN273" s="125"/>
      <c r="AO273" s="125"/>
      <c r="AP273" s="125"/>
      <c r="AQ273" s="125"/>
      <c r="AR273" s="125"/>
      <c r="AS273" s="125"/>
      <c r="AT273" s="126"/>
      <c r="AU273" s="126"/>
      <c r="AV273" s="126"/>
      <c r="AW273" s="125"/>
      <c r="AX273" s="125"/>
      <c r="AY273" s="125"/>
      <c r="AZ273" s="125"/>
      <c r="BA273" s="125"/>
      <c r="BB273" s="125"/>
      <c r="BC273" s="125"/>
      <c r="BD273" s="125"/>
      <c r="BE273" s="125"/>
      <c r="BF273" s="126"/>
      <c r="BG273" s="126"/>
      <c r="BH273" s="126"/>
      <c r="BI273" s="126"/>
    </row>
    <row r="274" spans="2:61" ht="15" customHeight="1" thickTop="1" thickBot="1">
      <c r="B274" s="125"/>
      <c r="C274" s="125"/>
      <c r="D274" s="125"/>
      <c r="E274" s="125"/>
      <c r="F274" s="125"/>
      <c r="G274" s="125"/>
      <c r="H274" s="125"/>
      <c r="I274" s="125"/>
      <c r="J274" s="125"/>
      <c r="K274" s="125"/>
      <c r="L274" s="125"/>
      <c r="M274" s="125"/>
      <c r="N274" s="125"/>
      <c r="O274" s="125"/>
      <c r="P274" s="125"/>
      <c r="Q274" s="125"/>
      <c r="R274" s="125"/>
      <c r="S274" s="125"/>
      <c r="T274" s="125"/>
      <c r="U274" s="125"/>
      <c r="V274" s="125"/>
      <c r="W274" s="125"/>
      <c r="X274" s="125"/>
      <c r="Y274" s="125"/>
      <c r="Z274" s="142"/>
      <c r="AA274" s="143"/>
      <c r="AB274" s="144"/>
      <c r="AC274" s="133"/>
      <c r="AD274" s="134"/>
      <c r="AE274" s="134"/>
      <c r="AF274" s="134"/>
      <c r="AG274" s="135"/>
      <c r="AH274" s="125"/>
      <c r="AI274" s="125"/>
      <c r="AJ274" s="125"/>
      <c r="AK274" s="125"/>
      <c r="AL274" s="125"/>
      <c r="AM274" s="125"/>
      <c r="AN274" s="125"/>
      <c r="AO274" s="125"/>
      <c r="AP274" s="125"/>
      <c r="AQ274" s="125"/>
      <c r="AR274" s="125"/>
      <c r="AS274" s="125"/>
      <c r="AT274" s="126"/>
      <c r="AU274" s="126"/>
      <c r="AV274" s="126"/>
      <c r="AW274" s="125"/>
      <c r="AX274" s="125"/>
      <c r="AY274" s="125"/>
      <c r="AZ274" s="125"/>
      <c r="BA274" s="125"/>
      <c r="BB274" s="125"/>
      <c r="BC274" s="125"/>
      <c r="BD274" s="125"/>
      <c r="BE274" s="125"/>
      <c r="BF274" s="126"/>
      <c r="BG274" s="126"/>
      <c r="BH274" s="126"/>
      <c r="BI274" s="126"/>
    </row>
    <row r="275" spans="2:61" ht="15" customHeight="1" thickTop="1" thickBot="1">
      <c r="B275" s="87" t="s">
        <v>112</v>
      </c>
      <c r="C275" s="88"/>
      <c r="D275" s="89"/>
      <c r="E275" s="87" t="s">
        <v>112</v>
      </c>
      <c r="F275" s="88"/>
      <c r="G275" s="89"/>
      <c r="H275" s="87" t="s">
        <v>112</v>
      </c>
      <c r="I275" s="88"/>
      <c r="J275" s="89"/>
      <c r="K275" s="87" t="s">
        <v>113</v>
      </c>
      <c r="L275" s="88"/>
      <c r="M275" s="89"/>
      <c r="N275" s="87" t="s">
        <v>114</v>
      </c>
      <c r="O275" s="88"/>
      <c r="P275" s="89"/>
      <c r="Q275" s="87" t="s">
        <v>112</v>
      </c>
      <c r="R275" s="89"/>
      <c r="S275" s="87" t="s">
        <v>201</v>
      </c>
      <c r="T275" s="88"/>
      <c r="U275" s="88"/>
      <c r="V275" s="89"/>
      <c r="W275" s="87" t="s">
        <v>112</v>
      </c>
      <c r="X275" s="88"/>
      <c r="Y275" s="89"/>
      <c r="Z275" s="87" t="s">
        <v>112</v>
      </c>
      <c r="AA275" s="88"/>
      <c r="AB275" s="89"/>
      <c r="AC275" s="87" t="s">
        <v>43</v>
      </c>
      <c r="AD275" s="88"/>
      <c r="AE275" s="88"/>
      <c r="AF275" s="88"/>
      <c r="AG275" s="89"/>
      <c r="AH275" s="58">
        <v>43.5</v>
      </c>
      <c r="AI275" s="59"/>
      <c r="AJ275" s="60"/>
      <c r="AK275" s="58">
        <v>0</v>
      </c>
      <c r="AL275" s="59"/>
      <c r="AM275" s="60"/>
      <c r="AN275" s="114"/>
      <c r="AO275" s="78"/>
      <c r="AP275" s="79"/>
      <c r="AQ275" s="115">
        <f>AK275+AN275+AH275</f>
        <v>43.5</v>
      </c>
      <c r="AR275" s="116"/>
      <c r="AS275" s="117"/>
      <c r="AT275" s="124">
        <v>1.34</v>
      </c>
      <c r="AU275" s="124"/>
      <c r="AV275" s="124"/>
      <c r="AW275" s="124">
        <v>1.28</v>
      </c>
      <c r="AX275" s="124"/>
      <c r="AY275" s="124"/>
      <c r="AZ275" s="124">
        <v>75.599999999999994</v>
      </c>
      <c r="BA275" s="124"/>
      <c r="BB275" s="124"/>
      <c r="BC275" s="124"/>
      <c r="BD275" s="124"/>
      <c r="BE275" s="124"/>
      <c r="BF275" s="124">
        <v>54.5</v>
      </c>
      <c r="BG275" s="124"/>
      <c r="BH275" s="124"/>
      <c r="BI275" s="124"/>
    </row>
    <row r="276" spans="2:61" ht="15" customHeight="1" thickTop="1" thickBot="1">
      <c r="B276" s="90"/>
      <c r="C276" s="91"/>
      <c r="D276" s="92"/>
      <c r="E276" s="90"/>
      <c r="F276" s="91"/>
      <c r="G276" s="92"/>
      <c r="H276" s="90"/>
      <c r="I276" s="91"/>
      <c r="J276" s="92"/>
      <c r="K276" s="90"/>
      <c r="L276" s="91"/>
      <c r="M276" s="92"/>
      <c r="N276" s="90"/>
      <c r="O276" s="91"/>
      <c r="P276" s="92"/>
      <c r="Q276" s="90"/>
      <c r="R276" s="92"/>
      <c r="S276" s="90"/>
      <c r="T276" s="91"/>
      <c r="U276" s="91"/>
      <c r="V276" s="92"/>
      <c r="W276" s="90"/>
      <c r="X276" s="91"/>
      <c r="Y276" s="92"/>
      <c r="Z276" s="90"/>
      <c r="AA276" s="91"/>
      <c r="AB276" s="92"/>
      <c r="AC276" s="90"/>
      <c r="AD276" s="91"/>
      <c r="AE276" s="91"/>
      <c r="AF276" s="91"/>
      <c r="AG276" s="92"/>
      <c r="AH276" s="61"/>
      <c r="AI276" s="62"/>
      <c r="AJ276" s="63"/>
      <c r="AK276" s="61"/>
      <c r="AL276" s="62"/>
      <c r="AM276" s="63"/>
      <c r="AN276" s="80"/>
      <c r="AO276" s="81"/>
      <c r="AP276" s="82"/>
      <c r="AQ276" s="118"/>
      <c r="AR276" s="119"/>
      <c r="AS276" s="120"/>
      <c r="AT276" s="124"/>
      <c r="AU276" s="124"/>
      <c r="AV276" s="124"/>
      <c r="AW276" s="124"/>
      <c r="AX276" s="124"/>
      <c r="AY276" s="124"/>
      <c r="AZ276" s="124"/>
      <c r="BA276" s="124"/>
      <c r="BB276" s="124"/>
      <c r="BC276" s="124"/>
      <c r="BD276" s="124"/>
      <c r="BE276" s="124"/>
      <c r="BF276" s="124"/>
      <c r="BG276" s="124"/>
      <c r="BH276" s="124"/>
      <c r="BI276" s="124"/>
    </row>
    <row r="277" spans="2:61" ht="15" customHeight="1" thickTop="1" thickBot="1">
      <c r="B277" s="90"/>
      <c r="C277" s="91"/>
      <c r="D277" s="92"/>
      <c r="E277" s="90"/>
      <c r="F277" s="91"/>
      <c r="G277" s="92"/>
      <c r="H277" s="90"/>
      <c r="I277" s="91"/>
      <c r="J277" s="92"/>
      <c r="K277" s="90"/>
      <c r="L277" s="91"/>
      <c r="M277" s="92"/>
      <c r="N277" s="90"/>
      <c r="O277" s="91"/>
      <c r="P277" s="92"/>
      <c r="Q277" s="90"/>
      <c r="R277" s="92"/>
      <c r="S277" s="90"/>
      <c r="T277" s="91"/>
      <c r="U277" s="91"/>
      <c r="V277" s="92"/>
      <c r="W277" s="90"/>
      <c r="X277" s="91"/>
      <c r="Y277" s="92"/>
      <c r="Z277" s="90"/>
      <c r="AA277" s="91"/>
      <c r="AB277" s="92"/>
      <c r="AC277" s="90"/>
      <c r="AD277" s="91"/>
      <c r="AE277" s="91"/>
      <c r="AF277" s="91"/>
      <c r="AG277" s="92"/>
      <c r="AH277" s="61"/>
      <c r="AI277" s="62"/>
      <c r="AJ277" s="63"/>
      <c r="AK277" s="61"/>
      <c r="AL277" s="62"/>
      <c r="AM277" s="63"/>
      <c r="AN277" s="80"/>
      <c r="AO277" s="81"/>
      <c r="AP277" s="82"/>
      <c r="AQ277" s="118"/>
      <c r="AR277" s="119"/>
      <c r="AS277" s="120"/>
      <c r="AT277" s="124"/>
      <c r="AU277" s="124"/>
      <c r="AV277" s="124"/>
      <c r="AW277" s="124"/>
      <c r="AX277" s="124"/>
      <c r="AY277" s="124"/>
      <c r="AZ277" s="124"/>
      <c r="BA277" s="124"/>
      <c r="BB277" s="124"/>
      <c r="BC277" s="124"/>
      <c r="BD277" s="124"/>
      <c r="BE277" s="124"/>
      <c r="BF277" s="124"/>
      <c r="BG277" s="124"/>
      <c r="BH277" s="124"/>
      <c r="BI277" s="124"/>
    </row>
    <row r="278" spans="2:61" ht="15" customHeight="1" thickTop="1" thickBot="1">
      <c r="B278" s="93"/>
      <c r="C278" s="94"/>
      <c r="D278" s="95"/>
      <c r="E278" s="93"/>
      <c r="F278" s="94"/>
      <c r="G278" s="95"/>
      <c r="H278" s="93"/>
      <c r="I278" s="94"/>
      <c r="J278" s="95"/>
      <c r="K278" s="93"/>
      <c r="L278" s="94"/>
      <c r="M278" s="95"/>
      <c r="N278" s="93"/>
      <c r="O278" s="94"/>
      <c r="P278" s="95"/>
      <c r="Q278" s="93"/>
      <c r="R278" s="95"/>
      <c r="S278" s="93"/>
      <c r="T278" s="94"/>
      <c r="U278" s="94"/>
      <c r="V278" s="95"/>
      <c r="W278" s="93"/>
      <c r="X278" s="94"/>
      <c r="Y278" s="95"/>
      <c r="Z278" s="93"/>
      <c r="AA278" s="94"/>
      <c r="AB278" s="95"/>
      <c r="AC278" s="93"/>
      <c r="AD278" s="94"/>
      <c r="AE278" s="94"/>
      <c r="AF278" s="94"/>
      <c r="AG278" s="95"/>
      <c r="AH278" s="64"/>
      <c r="AI278" s="65"/>
      <c r="AJ278" s="66"/>
      <c r="AK278" s="64"/>
      <c r="AL278" s="65"/>
      <c r="AM278" s="66"/>
      <c r="AN278" s="83"/>
      <c r="AO278" s="84"/>
      <c r="AP278" s="85"/>
      <c r="AQ278" s="121"/>
      <c r="AR278" s="122"/>
      <c r="AS278" s="123"/>
      <c r="AT278" s="124"/>
      <c r="AU278" s="124"/>
      <c r="AV278" s="124"/>
      <c r="AW278" s="124"/>
      <c r="AX278" s="124"/>
      <c r="AY278" s="124"/>
      <c r="AZ278" s="124"/>
      <c r="BA278" s="124"/>
      <c r="BB278" s="124"/>
      <c r="BC278" s="124"/>
      <c r="BD278" s="124"/>
      <c r="BE278" s="124"/>
      <c r="BF278" s="124"/>
      <c r="BG278" s="124"/>
      <c r="BH278" s="124"/>
      <c r="BI278" s="124"/>
    </row>
    <row r="279" spans="2:61" ht="15" customHeight="1" thickTop="1" thickBot="1">
      <c r="B279" s="627">
        <v>40</v>
      </c>
      <c r="C279" s="628"/>
      <c r="D279" s="629"/>
      <c r="E279" s="627">
        <v>63</v>
      </c>
      <c r="F279" s="628"/>
      <c r="G279" s="629"/>
      <c r="H279" s="627">
        <v>25</v>
      </c>
      <c r="I279" s="628"/>
      <c r="J279" s="629"/>
      <c r="K279" s="58">
        <v>3</v>
      </c>
      <c r="L279" s="59"/>
      <c r="M279" s="60"/>
      <c r="N279" s="58">
        <v>17</v>
      </c>
      <c r="O279" s="59"/>
      <c r="P279" s="60"/>
      <c r="Q279" s="114">
        <v>20</v>
      </c>
      <c r="R279" s="79"/>
      <c r="S279" s="77">
        <f>Q279+'23.02'!S279</f>
        <v>125</v>
      </c>
      <c r="T279" s="78"/>
      <c r="U279" s="78"/>
      <c r="V279" s="79"/>
      <c r="W279" s="86">
        <f>Q279+'23.02'!W279</f>
        <v>255</v>
      </c>
      <c r="X279" s="50"/>
      <c r="Y279" s="51"/>
      <c r="Z279" s="49">
        <f>B279+H279</f>
        <v>65</v>
      </c>
      <c r="AA279" s="50"/>
      <c r="AB279" s="51"/>
      <c r="AC279" s="87" t="s">
        <v>202</v>
      </c>
      <c r="AD279" s="88"/>
      <c r="AE279" s="88"/>
      <c r="AF279" s="88"/>
      <c r="AG279" s="89"/>
      <c r="AH279" s="96">
        <f>AH275+'23.02'!AH279</f>
        <v>230.6</v>
      </c>
      <c r="AI279" s="97"/>
      <c r="AJ279" s="98"/>
      <c r="AK279" s="96">
        <f>AK275+'23.02'!AK279</f>
        <v>66.5</v>
      </c>
      <c r="AL279" s="97"/>
      <c r="AM279" s="98"/>
      <c r="AN279" s="58">
        <f>'23.02'!AN279+AN275</f>
        <v>0</v>
      </c>
      <c r="AO279" s="59"/>
      <c r="AP279" s="60"/>
      <c r="AQ279" s="67">
        <f>AH279+AK279+AN279</f>
        <v>297.10000000000002</v>
      </c>
      <c r="AR279" s="68"/>
      <c r="AS279" s="69"/>
      <c r="AT279" s="76"/>
      <c r="AU279" s="76"/>
      <c r="AV279" s="76"/>
      <c r="AW279" s="76"/>
      <c r="AX279" s="76"/>
      <c r="AY279" s="76"/>
      <c r="AZ279" s="76"/>
      <c r="BA279" s="76"/>
      <c r="BB279" s="76"/>
      <c r="BC279" s="76"/>
      <c r="BD279" s="76"/>
      <c r="BE279" s="76"/>
      <c r="BF279" s="76"/>
      <c r="BG279" s="76"/>
      <c r="BH279" s="76"/>
      <c r="BI279" s="76"/>
    </row>
    <row r="280" spans="2:61" ht="15" customHeight="1" thickTop="1" thickBot="1">
      <c r="B280" s="630"/>
      <c r="C280" s="631"/>
      <c r="D280" s="632"/>
      <c r="E280" s="630"/>
      <c r="F280" s="631"/>
      <c r="G280" s="632"/>
      <c r="H280" s="630"/>
      <c r="I280" s="631"/>
      <c r="J280" s="632"/>
      <c r="K280" s="61"/>
      <c r="L280" s="62"/>
      <c r="M280" s="63"/>
      <c r="N280" s="61"/>
      <c r="O280" s="62"/>
      <c r="P280" s="63"/>
      <c r="Q280" s="80"/>
      <c r="R280" s="82"/>
      <c r="S280" s="80"/>
      <c r="T280" s="81"/>
      <c r="U280" s="81"/>
      <c r="V280" s="82"/>
      <c r="W280" s="52"/>
      <c r="X280" s="53"/>
      <c r="Y280" s="54"/>
      <c r="Z280" s="52"/>
      <c r="AA280" s="53"/>
      <c r="AB280" s="54"/>
      <c r="AC280" s="90"/>
      <c r="AD280" s="91"/>
      <c r="AE280" s="91"/>
      <c r="AF280" s="91"/>
      <c r="AG280" s="92"/>
      <c r="AH280" s="99"/>
      <c r="AI280" s="100"/>
      <c r="AJ280" s="101"/>
      <c r="AK280" s="99"/>
      <c r="AL280" s="100"/>
      <c r="AM280" s="101"/>
      <c r="AN280" s="61"/>
      <c r="AO280" s="62"/>
      <c r="AP280" s="63"/>
      <c r="AQ280" s="70"/>
      <c r="AR280" s="71"/>
      <c r="AS280" s="72"/>
      <c r="AT280" s="76"/>
      <c r="AU280" s="76"/>
      <c r="AV280" s="76"/>
      <c r="AW280" s="76"/>
      <c r="AX280" s="76"/>
      <c r="AY280" s="76"/>
      <c r="AZ280" s="76"/>
      <c r="BA280" s="76"/>
      <c r="BB280" s="76"/>
      <c r="BC280" s="76"/>
      <c r="BD280" s="76"/>
      <c r="BE280" s="76"/>
      <c r="BF280" s="76"/>
      <c r="BG280" s="76"/>
      <c r="BH280" s="76"/>
      <c r="BI280" s="76"/>
    </row>
    <row r="281" spans="2:61" ht="15" customHeight="1" thickTop="1" thickBot="1">
      <c r="B281" s="630"/>
      <c r="C281" s="631"/>
      <c r="D281" s="632"/>
      <c r="E281" s="630"/>
      <c r="F281" s="631"/>
      <c r="G281" s="632"/>
      <c r="H281" s="630"/>
      <c r="I281" s="631"/>
      <c r="J281" s="632"/>
      <c r="K281" s="61"/>
      <c r="L281" s="62"/>
      <c r="M281" s="63"/>
      <c r="N281" s="61"/>
      <c r="O281" s="62"/>
      <c r="P281" s="63"/>
      <c r="Q281" s="80"/>
      <c r="R281" s="82"/>
      <c r="S281" s="80"/>
      <c r="T281" s="81"/>
      <c r="U281" s="81"/>
      <c r="V281" s="82"/>
      <c r="W281" s="52"/>
      <c r="X281" s="53"/>
      <c r="Y281" s="54"/>
      <c r="Z281" s="52"/>
      <c r="AA281" s="53"/>
      <c r="AB281" s="54"/>
      <c r="AC281" s="90"/>
      <c r="AD281" s="91"/>
      <c r="AE281" s="91"/>
      <c r="AF281" s="91"/>
      <c r="AG281" s="92"/>
      <c r="AH281" s="99"/>
      <c r="AI281" s="100"/>
      <c r="AJ281" s="101"/>
      <c r="AK281" s="99"/>
      <c r="AL281" s="100"/>
      <c r="AM281" s="101"/>
      <c r="AN281" s="61"/>
      <c r="AO281" s="62"/>
      <c r="AP281" s="63"/>
      <c r="AQ281" s="70"/>
      <c r="AR281" s="71"/>
      <c r="AS281" s="72"/>
      <c r="AT281" s="76"/>
      <c r="AU281" s="76"/>
      <c r="AV281" s="76"/>
      <c r="AW281" s="76"/>
      <c r="AX281" s="76"/>
      <c r="AY281" s="76"/>
      <c r="AZ281" s="76"/>
      <c r="BA281" s="76"/>
      <c r="BB281" s="76"/>
      <c r="BC281" s="76"/>
      <c r="BD281" s="76"/>
      <c r="BE281" s="76"/>
      <c r="BF281" s="76"/>
      <c r="BG281" s="76"/>
      <c r="BH281" s="76"/>
      <c r="BI281" s="76"/>
    </row>
    <row r="282" spans="2:61" ht="15" customHeight="1" thickTop="1" thickBot="1">
      <c r="B282" s="633"/>
      <c r="C282" s="634"/>
      <c r="D282" s="635"/>
      <c r="E282" s="633"/>
      <c r="F282" s="634"/>
      <c r="G282" s="635"/>
      <c r="H282" s="633"/>
      <c r="I282" s="634"/>
      <c r="J282" s="635"/>
      <c r="K282" s="64"/>
      <c r="L282" s="65"/>
      <c r="M282" s="66"/>
      <c r="N282" s="64"/>
      <c r="O282" s="65"/>
      <c r="P282" s="66"/>
      <c r="Q282" s="83"/>
      <c r="R282" s="85"/>
      <c r="S282" s="83"/>
      <c r="T282" s="84"/>
      <c r="U282" s="84"/>
      <c r="V282" s="85"/>
      <c r="W282" s="55"/>
      <c r="X282" s="56"/>
      <c r="Y282" s="57"/>
      <c r="Z282" s="55"/>
      <c r="AA282" s="56"/>
      <c r="AB282" s="57"/>
      <c r="AC282" s="93"/>
      <c r="AD282" s="94"/>
      <c r="AE282" s="94"/>
      <c r="AF282" s="94"/>
      <c r="AG282" s="95"/>
      <c r="AH282" s="102"/>
      <c r="AI282" s="103"/>
      <c r="AJ282" s="104"/>
      <c r="AK282" s="102"/>
      <c r="AL282" s="103"/>
      <c r="AM282" s="104"/>
      <c r="AN282" s="64"/>
      <c r="AO282" s="65"/>
      <c r="AP282" s="66"/>
      <c r="AQ282" s="73"/>
      <c r="AR282" s="74"/>
      <c r="AS282" s="75"/>
      <c r="AT282" s="76"/>
      <c r="AU282" s="76"/>
      <c r="AV282" s="76"/>
      <c r="AW282" s="76"/>
      <c r="AX282" s="76"/>
      <c r="AY282" s="76"/>
      <c r="AZ282" s="76"/>
      <c r="BA282" s="76"/>
      <c r="BB282" s="76"/>
      <c r="BC282" s="76"/>
      <c r="BD282" s="76"/>
      <c r="BE282" s="76"/>
      <c r="BF282" s="76"/>
      <c r="BG282" s="76"/>
      <c r="BH282" s="76"/>
      <c r="BI282" s="76"/>
    </row>
    <row r="283" spans="2:61" ht="15.75" customHeight="1" thickTop="1">
      <c r="B283" s="34"/>
      <c r="C283" s="34"/>
      <c r="D283" s="34"/>
      <c r="E283" s="34"/>
      <c r="F283" s="34"/>
      <c r="G283" s="34"/>
      <c r="H283" s="34"/>
      <c r="I283" s="34"/>
      <c r="J283" s="34"/>
      <c r="K283" s="34"/>
      <c r="L283" s="34"/>
      <c r="M283" s="34"/>
      <c r="N283" s="34"/>
      <c r="O283" s="34"/>
      <c r="P283" s="34"/>
      <c r="Q283" s="34"/>
      <c r="R283" s="34"/>
      <c r="S283" s="34"/>
      <c r="T283" s="34"/>
      <c r="U283" s="34"/>
      <c r="V283" s="34"/>
      <c r="W283" s="34"/>
      <c r="X283" s="34"/>
      <c r="Y283" s="34"/>
      <c r="Z283" s="34"/>
      <c r="AA283" s="34"/>
      <c r="AB283" s="34"/>
      <c r="AC283" s="34"/>
      <c r="AD283" s="34"/>
      <c r="AE283" s="34"/>
      <c r="AF283" s="34"/>
      <c r="AG283" s="34"/>
      <c r="AH283" s="34"/>
      <c r="AI283" s="34"/>
      <c r="AJ283" s="34"/>
      <c r="AK283" s="34"/>
      <c r="AL283" s="34"/>
      <c r="AM283" s="34"/>
      <c r="AN283" s="34"/>
      <c r="AO283" s="34"/>
      <c r="AP283" s="34"/>
      <c r="AQ283" s="34"/>
      <c r="AR283" s="34"/>
      <c r="AS283" s="34"/>
      <c r="AT283" s="34"/>
      <c r="AU283" s="34"/>
      <c r="AV283" s="34"/>
      <c r="AW283" s="34"/>
      <c r="AX283" s="34"/>
      <c r="AY283" s="34"/>
      <c r="AZ283" s="34"/>
      <c r="BA283" s="34"/>
      <c r="BB283" s="34"/>
      <c r="BC283" s="34"/>
      <c r="BD283" s="34"/>
      <c r="BE283" s="34"/>
      <c r="BF283" s="34"/>
      <c r="BG283" s="34"/>
      <c r="BH283" s="34"/>
      <c r="BI283" s="34"/>
    </row>
    <row r="284" spans="2:61" ht="15.75" customHeight="1" thickBot="1">
      <c r="B284" s="35"/>
      <c r="C284" s="35"/>
      <c r="D284" s="35"/>
      <c r="E284" s="35"/>
      <c r="F284" s="35"/>
      <c r="G284" s="35"/>
      <c r="H284" s="35"/>
      <c r="I284" s="35"/>
      <c r="J284" s="35"/>
      <c r="K284" s="35"/>
      <c r="L284" s="35"/>
      <c r="M284" s="35"/>
      <c r="N284" s="35"/>
      <c r="O284" s="35"/>
      <c r="P284" s="35"/>
      <c r="Q284" s="35"/>
      <c r="R284" s="35"/>
      <c r="S284" s="35"/>
      <c r="T284" s="35"/>
      <c r="U284" s="35"/>
      <c r="V284" s="35"/>
      <c r="W284" s="35"/>
      <c r="X284" s="35"/>
      <c r="Y284" s="35"/>
      <c r="Z284" s="35"/>
      <c r="AA284" s="35"/>
      <c r="AB284" s="35"/>
      <c r="AC284" s="35"/>
      <c r="AD284" s="35"/>
      <c r="AE284" s="35"/>
      <c r="AF284" s="35"/>
      <c r="AG284" s="35"/>
      <c r="AH284" s="35"/>
      <c r="AI284" s="35"/>
      <c r="AJ284" s="35"/>
      <c r="AK284" s="35"/>
      <c r="AL284" s="35"/>
      <c r="AM284" s="35"/>
      <c r="AN284" s="35"/>
      <c r="AO284" s="35"/>
      <c r="AP284" s="35"/>
      <c r="AQ284" s="35"/>
      <c r="AR284" s="35"/>
      <c r="AS284" s="35"/>
      <c r="AT284" s="35"/>
      <c r="AU284" s="35"/>
      <c r="AV284" s="35"/>
      <c r="AW284" s="35"/>
      <c r="AX284" s="35"/>
      <c r="AY284" s="35"/>
      <c r="AZ284" s="35"/>
      <c r="BA284" s="35"/>
      <c r="BB284" s="35"/>
      <c r="BC284" s="35"/>
      <c r="BD284" s="35"/>
      <c r="BE284" s="35"/>
      <c r="BF284" s="35"/>
      <c r="BG284" s="35"/>
      <c r="BH284" s="35"/>
      <c r="BI284" s="35"/>
    </row>
    <row r="285" spans="2:61" ht="15.75" customHeight="1" thickTop="1" thickBot="1">
      <c r="B285" s="36" t="s">
        <v>115</v>
      </c>
      <c r="C285" s="36"/>
      <c r="D285" s="36"/>
      <c r="E285" s="36"/>
      <c r="F285" s="36"/>
      <c r="G285" s="37" t="s">
        <v>116</v>
      </c>
      <c r="H285" s="38"/>
      <c r="I285" s="38"/>
      <c r="J285" s="38"/>
      <c r="K285" s="38"/>
      <c r="L285" s="38"/>
      <c r="M285" s="38"/>
      <c r="N285" s="38"/>
      <c r="O285" s="38"/>
      <c r="P285" s="38"/>
      <c r="Q285" s="38"/>
      <c r="R285" s="38"/>
      <c r="S285" s="38"/>
      <c r="T285" s="38"/>
      <c r="U285" s="38"/>
      <c r="V285" s="38"/>
      <c r="W285" s="38"/>
      <c r="X285" s="38"/>
      <c r="Y285" s="38"/>
      <c r="Z285" s="38"/>
      <c r="AA285" s="38"/>
      <c r="AB285" s="38"/>
      <c r="AC285" s="38"/>
      <c r="AD285" s="38"/>
      <c r="AE285" s="38"/>
      <c r="AF285" s="38"/>
      <c r="AG285" s="38"/>
      <c r="AH285" s="38"/>
      <c r="AI285" s="38"/>
      <c r="AJ285" s="38"/>
      <c r="AK285" s="38"/>
      <c r="AL285" s="38"/>
      <c r="AM285" s="38"/>
      <c r="AN285" s="38"/>
      <c r="AO285" s="38"/>
      <c r="AP285" s="38"/>
      <c r="AQ285" s="38"/>
      <c r="AR285" s="38"/>
      <c r="AS285" s="38"/>
      <c r="AT285" s="38"/>
      <c r="AU285" s="38"/>
      <c r="AV285" s="38"/>
      <c r="AW285" s="38"/>
      <c r="AX285" s="38"/>
      <c r="AY285" s="38"/>
      <c r="AZ285" s="38"/>
      <c r="BA285" s="38"/>
      <c r="BB285" s="38"/>
      <c r="BC285" s="38"/>
      <c r="BD285" s="38"/>
      <c r="BE285" s="38"/>
      <c r="BF285" s="38"/>
      <c r="BG285" s="38"/>
      <c r="BH285" s="38"/>
      <c r="BI285" s="39"/>
    </row>
    <row r="286" spans="2:61" ht="15" customHeight="1" thickTop="1" thickBot="1">
      <c r="B286" s="36"/>
      <c r="C286" s="36"/>
      <c r="D286" s="36"/>
      <c r="E286" s="36"/>
      <c r="F286" s="36"/>
      <c r="G286" s="40"/>
      <c r="H286" s="41"/>
      <c r="I286" s="41"/>
      <c r="J286" s="41"/>
      <c r="K286" s="41"/>
      <c r="L286" s="41"/>
      <c r="M286" s="41"/>
      <c r="N286" s="41"/>
      <c r="O286" s="41"/>
      <c r="P286" s="41"/>
      <c r="Q286" s="41"/>
      <c r="R286" s="41"/>
      <c r="S286" s="41"/>
      <c r="T286" s="41"/>
      <c r="U286" s="41"/>
      <c r="V286" s="41"/>
      <c r="W286" s="41"/>
      <c r="X286" s="41"/>
      <c r="Y286" s="41"/>
      <c r="Z286" s="41"/>
      <c r="AA286" s="41"/>
      <c r="AB286" s="41"/>
      <c r="AC286" s="41"/>
      <c r="AD286" s="41"/>
      <c r="AE286" s="41"/>
      <c r="AF286" s="41"/>
      <c r="AG286" s="41"/>
      <c r="AH286" s="41"/>
      <c r="AI286" s="41"/>
      <c r="AJ286" s="41"/>
      <c r="AK286" s="41"/>
      <c r="AL286" s="41"/>
      <c r="AM286" s="41"/>
      <c r="AN286" s="41"/>
      <c r="AO286" s="41"/>
      <c r="AP286" s="41"/>
      <c r="AQ286" s="41"/>
      <c r="AR286" s="41"/>
      <c r="AS286" s="41"/>
      <c r="AT286" s="41"/>
      <c r="AU286" s="41"/>
      <c r="AV286" s="41"/>
      <c r="AW286" s="41"/>
      <c r="AX286" s="41"/>
      <c r="AY286" s="41"/>
      <c r="AZ286" s="41"/>
      <c r="BA286" s="41"/>
      <c r="BB286" s="41"/>
      <c r="BC286" s="41"/>
      <c r="BD286" s="41"/>
      <c r="BE286" s="41"/>
      <c r="BF286" s="41"/>
      <c r="BG286" s="41"/>
      <c r="BH286" s="41"/>
      <c r="BI286" s="42"/>
    </row>
    <row r="287" spans="2:61" ht="15" customHeight="1" thickTop="1" thickBot="1">
      <c r="B287" s="36"/>
      <c r="C287" s="36"/>
      <c r="D287" s="36"/>
      <c r="E287" s="36"/>
      <c r="F287" s="36"/>
      <c r="G287" s="40"/>
      <c r="H287" s="41"/>
      <c r="I287" s="41"/>
      <c r="J287" s="41"/>
      <c r="K287" s="41"/>
      <c r="L287" s="41"/>
      <c r="M287" s="41"/>
      <c r="N287" s="41"/>
      <c r="O287" s="41"/>
      <c r="P287" s="41"/>
      <c r="Q287" s="41"/>
      <c r="R287" s="41"/>
      <c r="S287" s="41"/>
      <c r="T287" s="41"/>
      <c r="U287" s="41"/>
      <c r="V287" s="41"/>
      <c r="W287" s="41"/>
      <c r="X287" s="41"/>
      <c r="Y287" s="41"/>
      <c r="Z287" s="41"/>
      <c r="AA287" s="41"/>
      <c r="AB287" s="41"/>
      <c r="AC287" s="41"/>
      <c r="AD287" s="41"/>
      <c r="AE287" s="41"/>
      <c r="AF287" s="41"/>
      <c r="AG287" s="41"/>
      <c r="AH287" s="41"/>
      <c r="AI287" s="41"/>
      <c r="AJ287" s="41"/>
      <c r="AK287" s="41"/>
      <c r="AL287" s="41"/>
      <c r="AM287" s="41"/>
      <c r="AN287" s="41"/>
      <c r="AO287" s="41"/>
      <c r="AP287" s="41"/>
      <c r="AQ287" s="41"/>
      <c r="AR287" s="41"/>
      <c r="AS287" s="41"/>
      <c r="AT287" s="41"/>
      <c r="AU287" s="41"/>
      <c r="AV287" s="41"/>
      <c r="AW287" s="41"/>
      <c r="AX287" s="41"/>
      <c r="AY287" s="41"/>
      <c r="AZ287" s="41"/>
      <c r="BA287" s="41"/>
      <c r="BB287" s="41"/>
      <c r="BC287" s="41"/>
      <c r="BD287" s="41"/>
      <c r="BE287" s="41"/>
      <c r="BF287" s="41"/>
      <c r="BG287" s="41"/>
      <c r="BH287" s="41"/>
      <c r="BI287" s="42"/>
    </row>
    <row r="288" spans="2:61" ht="15.75" customHeight="1" thickTop="1" thickBot="1">
      <c r="B288" s="36"/>
      <c r="C288" s="36"/>
      <c r="D288" s="36"/>
      <c r="E288" s="36"/>
      <c r="F288" s="36"/>
      <c r="G288" s="43"/>
      <c r="H288" s="44"/>
      <c r="I288" s="44"/>
      <c r="J288" s="44"/>
      <c r="K288" s="44"/>
      <c r="L288" s="44"/>
      <c r="M288" s="44"/>
      <c r="N288" s="44"/>
      <c r="O288" s="44"/>
      <c r="P288" s="44"/>
      <c r="Q288" s="44"/>
      <c r="R288" s="44"/>
      <c r="S288" s="44"/>
      <c r="T288" s="44"/>
      <c r="U288" s="44"/>
      <c r="V288" s="44"/>
      <c r="W288" s="44"/>
      <c r="X288" s="44"/>
      <c r="Y288" s="44"/>
      <c r="Z288" s="44"/>
      <c r="AA288" s="44"/>
      <c r="AB288" s="44"/>
      <c r="AC288" s="44"/>
      <c r="AD288" s="44"/>
      <c r="AE288" s="44"/>
      <c r="AF288" s="44"/>
      <c r="AG288" s="44"/>
      <c r="AH288" s="44"/>
      <c r="AI288" s="44"/>
      <c r="AJ288" s="44"/>
      <c r="AK288" s="44"/>
      <c r="AL288" s="44"/>
      <c r="AM288" s="44"/>
      <c r="AN288" s="44"/>
      <c r="AO288" s="44"/>
      <c r="AP288" s="44"/>
      <c r="AQ288" s="44"/>
      <c r="AR288" s="44"/>
      <c r="AS288" s="44"/>
      <c r="AT288" s="44"/>
      <c r="AU288" s="44"/>
      <c r="AV288" s="44"/>
      <c r="AW288" s="44"/>
      <c r="AX288" s="44"/>
      <c r="AY288" s="44"/>
      <c r="AZ288" s="44"/>
      <c r="BA288" s="44"/>
      <c r="BB288" s="44"/>
      <c r="BC288" s="44"/>
      <c r="BD288" s="44"/>
      <c r="BE288" s="44"/>
      <c r="BF288" s="44"/>
      <c r="BG288" s="44"/>
      <c r="BH288" s="44"/>
      <c r="BI288" s="45"/>
    </row>
    <row r="289" spans="2:61" ht="84.75" customHeight="1" thickTop="1" thickBot="1">
      <c r="B289" s="36" t="s">
        <v>117</v>
      </c>
      <c r="C289" s="36"/>
      <c r="D289" s="36"/>
      <c r="E289" s="36"/>
      <c r="F289" s="36"/>
      <c r="G289" s="46" t="s">
        <v>516</v>
      </c>
      <c r="H289" s="46"/>
      <c r="I289" s="46"/>
      <c r="J289" s="46"/>
      <c r="K289" s="46"/>
      <c r="L289" s="46"/>
      <c r="M289" s="46"/>
      <c r="N289" s="46"/>
      <c r="O289" s="46"/>
      <c r="P289" s="46"/>
      <c r="Q289" s="46"/>
      <c r="R289" s="46"/>
      <c r="S289" s="46"/>
      <c r="T289" s="46"/>
      <c r="U289" s="46"/>
      <c r="V289" s="46"/>
      <c r="W289" s="46"/>
      <c r="X289" s="46"/>
      <c r="Y289" s="46"/>
      <c r="Z289" s="46"/>
      <c r="AA289" s="46"/>
      <c r="AB289" s="46"/>
      <c r="AC289" s="46"/>
      <c r="AD289" s="46"/>
      <c r="AE289" s="46"/>
      <c r="AF289" s="46"/>
      <c r="AG289" s="46"/>
      <c r="AH289" s="49" t="s">
        <v>515</v>
      </c>
      <c r="AI289" s="50"/>
      <c r="AJ289" s="50"/>
      <c r="AK289" s="50"/>
      <c r="AL289" s="50"/>
      <c r="AM289" s="50"/>
      <c r="AN289" s="50"/>
      <c r="AO289" s="50"/>
      <c r="AP289" s="50"/>
      <c r="AQ289" s="50"/>
      <c r="AR289" s="50"/>
      <c r="AS289" s="50"/>
      <c r="AT289" s="50"/>
      <c r="AU289" s="50"/>
      <c r="AV289" s="50"/>
      <c r="AW289" s="50"/>
      <c r="AX289" s="50"/>
      <c r="AY289" s="50"/>
      <c r="AZ289" s="50"/>
      <c r="BA289" s="50"/>
      <c r="BB289" s="50"/>
      <c r="BC289" s="50"/>
      <c r="BD289" s="50"/>
      <c r="BE289" s="50"/>
      <c r="BF289" s="50"/>
      <c r="BG289" s="50"/>
      <c r="BH289" s="50"/>
      <c r="BI289" s="51"/>
    </row>
    <row r="290" spans="2:61" ht="45" customHeight="1" thickTop="1" thickBot="1">
      <c r="B290" s="36"/>
      <c r="C290" s="36"/>
      <c r="D290" s="36"/>
      <c r="E290" s="36"/>
      <c r="F290" s="36"/>
      <c r="G290" s="47"/>
      <c r="H290" s="47"/>
      <c r="I290" s="47"/>
      <c r="J290" s="47"/>
      <c r="K290" s="47"/>
      <c r="L290" s="47"/>
      <c r="M290" s="47"/>
      <c r="N290" s="47"/>
      <c r="O290" s="47"/>
      <c r="P290" s="47"/>
      <c r="Q290" s="47"/>
      <c r="R290" s="47"/>
      <c r="S290" s="47"/>
      <c r="T290" s="47"/>
      <c r="U290" s="47"/>
      <c r="V290" s="47"/>
      <c r="W290" s="47"/>
      <c r="X290" s="47"/>
      <c r="Y290" s="47"/>
      <c r="Z290" s="47"/>
      <c r="AA290" s="47"/>
      <c r="AB290" s="47"/>
      <c r="AC290" s="47"/>
      <c r="AD290" s="47"/>
      <c r="AE290" s="47"/>
      <c r="AF290" s="47"/>
      <c r="AG290" s="47"/>
      <c r="AH290" s="52"/>
      <c r="AI290" s="53"/>
      <c r="AJ290" s="53"/>
      <c r="AK290" s="53"/>
      <c r="AL290" s="53"/>
      <c r="AM290" s="53"/>
      <c r="AN290" s="53"/>
      <c r="AO290" s="53"/>
      <c r="AP290" s="53"/>
      <c r="AQ290" s="53"/>
      <c r="AR290" s="53"/>
      <c r="AS290" s="53"/>
      <c r="AT290" s="53"/>
      <c r="AU290" s="53"/>
      <c r="AV290" s="53"/>
      <c r="AW290" s="53"/>
      <c r="AX290" s="53"/>
      <c r="AY290" s="53"/>
      <c r="AZ290" s="53"/>
      <c r="BA290" s="53"/>
      <c r="BB290" s="53"/>
      <c r="BC290" s="53"/>
      <c r="BD290" s="53"/>
      <c r="BE290" s="53"/>
      <c r="BF290" s="53"/>
      <c r="BG290" s="53"/>
      <c r="BH290" s="53"/>
      <c r="BI290" s="54"/>
    </row>
    <row r="291" spans="2:61" ht="45" customHeight="1" thickTop="1" thickBot="1">
      <c r="B291" s="36"/>
      <c r="C291" s="36"/>
      <c r="D291" s="36"/>
      <c r="E291" s="36"/>
      <c r="F291" s="36"/>
      <c r="G291" s="47"/>
      <c r="H291" s="47"/>
      <c r="I291" s="47"/>
      <c r="J291" s="47"/>
      <c r="K291" s="47"/>
      <c r="L291" s="47"/>
      <c r="M291" s="47"/>
      <c r="N291" s="47"/>
      <c r="O291" s="47"/>
      <c r="P291" s="47"/>
      <c r="Q291" s="47"/>
      <c r="R291" s="47"/>
      <c r="S291" s="47"/>
      <c r="T291" s="47"/>
      <c r="U291" s="47"/>
      <c r="V291" s="47"/>
      <c r="W291" s="47"/>
      <c r="X291" s="47"/>
      <c r="Y291" s="47"/>
      <c r="Z291" s="47"/>
      <c r="AA291" s="47"/>
      <c r="AB291" s="47"/>
      <c r="AC291" s="47"/>
      <c r="AD291" s="47"/>
      <c r="AE291" s="47"/>
      <c r="AF291" s="47"/>
      <c r="AG291" s="47"/>
      <c r="AH291" s="52"/>
      <c r="AI291" s="53"/>
      <c r="AJ291" s="53"/>
      <c r="AK291" s="53"/>
      <c r="AL291" s="53"/>
      <c r="AM291" s="53"/>
      <c r="AN291" s="53"/>
      <c r="AO291" s="53"/>
      <c r="AP291" s="53"/>
      <c r="AQ291" s="53"/>
      <c r="AR291" s="53"/>
      <c r="AS291" s="53"/>
      <c r="AT291" s="53"/>
      <c r="AU291" s="53"/>
      <c r="AV291" s="53"/>
      <c r="AW291" s="53"/>
      <c r="AX291" s="53"/>
      <c r="AY291" s="53"/>
      <c r="AZ291" s="53"/>
      <c r="BA291" s="53"/>
      <c r="BB291" s="53"/>
      <c r="BC291" s="53"/>
      <c r="BD291" s="53"/>
      <c r="BE291" s="53"/>
      <c r="BF291" s="53"/>
      <c r="BG291" s="53"/>
      <c r="BH291" s="53"/>
      <c r="BI291" s="54"/>
    </row>
    <row r="292" spans="2:61" ht="45" customHeight="1" thickTop="1" thickBot="1">
      <c r="B292" s="36"/>
      <c r="C292" s="36"/>
      <c r="D292" s="36"/>
      <c r="E292" s="36"/>
      <c r="F292" s="36"/>
      <c r="G292" s="48"/>
      <c r="H292" s="48"/>
      <c r="I292" s="48"/>
      <c r="J292" s="48"/>
      <c r="K292" s="48"/>
      <c r="L292" s="48"/>
      <c r="M292" s="48"/>
      <c r="N292" s="48"/>
      <c r="O292" s="48"/>
      <c r="P292" s="48"/>
      <c r="Q292" s="48"/>
      <c r="R292" s="48"/>
      <c r="S292" s="48"/>
      <c r="T292" s="48"/>
      <c r="U292" s="48"/>
      <c r="V292" s="48"/>
      <c r="W292" s="48"/>
      <c r="X292" s="48"/>
      <c r="Y292" s="48"/>
      <c r="Z292" s="48"/>
      <c r="AA292" s="48"/>
      <c r="AB292" s="48"/>
      <c r="AC292" s="48"/>
      <c r="AD292" s="48"/>
      <c r="AE292" s="48"/>
      <c r="AF292" s="48"/>
      <c r="AG292" s="48"/>
      <c r="AH292" s="55"/>
      <c r="AI292" s="56"/>
      <c r="AJ292" s="56"/>
      <c r="AK292" s="56"/>
      <c r="AL292" s="56"/>
      <c r="AM292" s="56"/>
      <c r="AN292" s="56"/>
      <c r="AO292" s="56"/>
      <c r="AP292" s="56"/>
      <c r="AQ292" s="56"/>
      <c r="AR292" s="56"/>
      <c r="AS292" s="56"/>
      <c r="AT292" s="56"/>
      <c r="AU292" s="56"/>
      <c r="AV292" s="56"/>
      <c r="AW292" s="56"/>
      <c r="AX292" s="56"/>
      <c r="AY292" s="56"/>
      <c r="AZ292" s="56"/>
      <c r="BA292" s="56"/>
      <c r="BB292" s="56"/>
      <c r="BC292" s="56"/>
      <c r="BD292" s="56"/>
      <c r="BE292" s="56"/>
      <c r="BF292" s="56"/>
      <c r="BG292" s="56"/>
      <c r="BH292" s="56"/>
      <c r="BI292" s="57"/>
    </row>
    <row r="293" spans="2:61" ht="15" customHeight="1" thickTop="1">
      <c r="B293" s="14"/>
      <c r="C293" s="14"/>
      <c r="D293" s="14"/>
      <c r="E293" s="14"/>
      <c r="F293" s="14"/>
      <c r="G293" s="14"/>
      <c r="H293" s="14"/>
      <c r="I293" s="14"/>
      <c r="J293" s="14"/>
      <c r="K293" s="14"/>
      <c r="L293" s="14"/>
      <c r="M293" s="14"/>
      <c r="N293" s="14"/>
      <c r="O293" s="14"/>
      <c r="P293" s="14"/>
      <c r="Q293" s="14"/>
      <c r="R293" s="14"/>
      <c r="S293" s="14"/>
      <c r="T293" s="14"/>
      <c r="U293" s="14"/>
      <c r="V293" s="14"/>
      <c r="W293" s="14"/>
      <c r="X293" s="14"/>
      <c r="Y293" s="14"/>
      <c r="Z293" s="14"/>
      <c r="AA293" s="14"/>
      <c r="AB293" s="14"/>
      <c r="AC293" s="14"/>
      <c r="AD293" s="14"/>
      <c r="AE293" s="14"/>
      <c r="AF293" s="14"/>
      <c r="AG293" s="14"/>
      <c r="AH293" s="14"/>
      <c r="AI293" s="14"/>
      <c r="AJ293" s="14"/>
      <c r="AK293" s="14"/>
      <c r="AL293" s="14"/>
      <c r="AM293" s="14"/>
      <c r="AN293" s="14"/>
      <c r="AO293" s="14"/>
      <c r="AP293" s="14"/>
      <c r="AQ293" s="14"/>
      <c r="AR293" s="14"/>
      <c r="AS293" s="14"/>
      <c r="AT293" s="14"/>
      <c r="AU293" s="14"/>
      <c r="AV293" s="14"/>
      <c r="AW293" s="14"/>
      <c r="AX293" s="14"/>
      <c r="AY293" s="14"/>
      <c r="AZ293" s="14"/>
      <c r="BA293" s="14"/>
      <c r="BB293" s="14"/>
      <c r="BC293" s="14"/>
      <c r="BD293" s="14"/>
      <c r="BE293" s="14"/>
      <c r="BF293" s="14"/>
      <c r="BG293" s="14"/>
      <c r="BH293" s="14"/>
      <c r="BI293" s="14"/>
    </row>
    <row r="294" spans="2:61" ht="15" customHeight="1" thickBot="1">
      <c r="B294" s="15"/>
      <c r="C294" s="15"/>
      <c r="D294" s="15"/>
      <c r="E294" s="15"/>
      <c r="F294" s="15"/>
      <c r="G294" s="15"/>
      <c r="H294" s="15"/>
      <c r="I294" s="15"/>
      <c r="J294" s="15"/>
      <c r="K294" s="15"/>
      <c r="L294" s="15"/>
      <c r="M294" s="15"/>
      <c r="N294" s="15"/>
      <c r="O294" s="15"/>
      <c r="P294" s="15"/>
      <c r="Q294" s="15"/>
      <c r="R294" s="15"/>
      <c r="S294" s="15"/>
      <c r="T294" s="15"/>
      <c r="U294" s="15"/>
      <c r="V294" s="15"/>
      <c r="W294" s="15"/>
      <c r="X294" s="15"/>
      <c r="Y294" s="15"/>
      <c r="Z294" s="15"/>
      <c r="AA294" s="15"/>
      <c r="AB294" s="15"/>
      <c r="AC294" s="15"/>
      <c r="AD294" s="15"/>
      <c r="AE294" s="15"/>
      <c r="AF294" s="15"/>
      <c r="AG294" s="15"/>
      <c r="AH294" s="15"/>
      <c r="AI294" s="15"/>
      <c r="AJ294" s="15"/>
      <c r="AK294" s="15"/>
      <c r="AL294" s="15"/>
      <c r="AM294" s="15"/>
      <c r="AN294" s="15"/>
      <c r="AO294" s="15"/>
      <c r="AP294" s="15"/>
      <c r="AQ294" s="15"/>
      <c r="AR294" s="15"/>
      <c r="AS294" s="15"/>
      <c r="AT294" s="15"/>
      <c r="AU294" s="15"/>
      <c r="AV294" s="15"/>
      <c r="AW294" s="15"/>
      <c r="AX294" s="15"/>
      <c r="AY294" s="15"/>
      <c r="AZ294" s="15"/>
      <c r="BA294" s="15"/>
      <c r="BB294" s="15"/>
      <c r="BC294" s="15"/>
      <c r="BD294" s="15"/>
      <c r="BE294" s="15"/>
      <c r="BF294" s="15"/>
      <c r="BG294" s="15"/>
      <c r="BH294" s="15"/>
      <c r="BI294" s="15"/>
    </row>
    <row r="295" spans="2:61" ht="15" customHeight="1" thickTop="1">
      <c r="B295" s="25" t="s">
        <v>118</v>
      </c>
      <c r="C295" s="26"/>
      <c r="D295" s="26"/>
      <c r="E295" s="26"/>
      <c r="F295" s="31"/>
      <c r="G295" s="25" t="s">
        <v>119</v>
      </c>
      <c r="H295" s="26"/>
      <c r="I295" s="26"/>
      <c r="J295" s="26"/>
      <c r="K295" s="31"/>
      <c r="L295" s="5"/>
      <c r="M295" s="6"/>
      <c r="N295" s="6"/>
      <c r="O295" s="6"/>
      <c r="P295" s="6"/>
      <c r="Q295" s="7"/>
      <c r="R295" s="25" t="s">
        <v>120</v>
      </c>
      <c r="S295" s="26"/>
      <c r="T295" s="26"/>
      <c r="U295" s="26"/>
      <c r="V295" s="31"/>
      <c r="W295" s="25" t="s">
        <v>119</v>
      </c>
      <c r="X295" s="26"/>
      <c r="Y295" s="26"/>
      <c r="Z295" s="26"/>
      <c r="AA295" s="31"/>
      <c r="AB295" s="5"/>
      <c r="AC295" s="6"/>
      <c r="AD295" s="6"/>
      <c r="AE295" s="6"/>
      <c r="AF295" s="6"/>
      <c r="AG295" s="7"/>
      <c r="AH295" s="25" t="s">
        <v>121</v>
      </c>
      <c r="AI295" s="26"/>
      <c r="AJ295" s="26"/>
      <c r="AK295" s="26"/>
      <c r="AL295" s="31"/>
      <c r="AM295" s="25" t="s">
        <v>119</v>
      </c>
      <c r="AN295" s="26"/>
      <c r="AO295" s="26"/>
      <c r="AP295" s="26"/>
      <c r="AQ295" s="31"/>
      <c r="AR295" s="5"/>
      <c r="AS295" s="6"/>
      <c r="AT295" s="6"/>
      <c r="AU295" s="6"/>
      <c r="AV295" s="6"/>
      <c r="AW295" s="7"/>
      <c r="AX295" s="25" t="s">
        <v>122</v>
      </c>
      <c r="AY295" s="26"/>
      <c r="AZ295" s="26"/>
      <c r="BA295" s="25" t="s">
        <v>119</v>
      </c>
      <c r="BB295" s="26"/>
      <c r="BC295" s="31"/>
      <c r="BD295" s="5"/>
      <c r="BE295" s="6"/>
      <c r="BF295" s="6"/>
      <c r="BG295" s="6"/>
      <c r="BH295" s="6"/>
      <c r="BI295" s="7"/>
    </row>
    <row r="296" spans="2:61" ht="15" customHeight="1">
      <c r="B296" s="27"/>
      <c r="C296" s="28"/>
      <c r="D296" s="28"/>
      <c r="E296" s="28"/>
      <c r="F296" s="32"/>
      <c r="G296" s="27"/>
      <c r="H296" s="28"/>
      <c r="I296" s="28"/>
      <c r="J296" s="28"/>
      <c r="K296" s="32"/>
      <c r="L296" s="8"/>
      <c r="M296" s="9"/>
      <c r="N296" s="9"/>
      <c r="O296" s="9"/>
      <c r="P296" s="9"/>
      <c r="Q296" s="10"/>
      <c r="R296" s="27"/>
      <c r="S296" s="28"/>
      <c r="T296" s="28"/>
      <c r="U296" s="28"/>
      <c r="V296" s="32"/>
      <c r="W296" s="27"/>
      <c r="X296" s="28"/>
      <c r="Y296" s="28"/>
      <c r="Z296" s="28"/>
      <c r="AA296" s="32"/>
      <c r="AB296" s="8"/>
      <c r="AC296" s="9"/>
      <c r="AD296" s="9"/>
      <c r="AE296" s="9"/>
      <c r="AF296" s="9"/>
      <c r="AG296" s="10"/>
      <c r="AH296" s="27"/>
      <c r="AI296" s="28"/>
      <c r="AJ296" s="28"/>
      <c r="AK296" s="28"/>
      <c r="AL296" s="32"/>
      <c r="AM296" s="27"/>
      <c r="AN296" s="28"/>
      <c r="AO296" s="28"/>
      <c r="AP296" s="28"/>
      <c r="AQ296" s="32"/>
      <c r="AR296" s="8"/>
      <c r="AS296" s="9"/>
      <c r="AT296" s="9"/>
      <c r="AU296" s="9"/>
      <c r="AV296" s="9"/>
      <c r="AW296" s="10"/>
      <c r="AX296" s="27"/>
      <c r="AY296" s="28"/>
      <c r="AZ296" s="28"/>
      <c r="BA296" s="27"/>
      <c r="BB296" s="28"/>
      <c r="BC296" s="32"/>
      <c r="BD296" s="8"/>
      <c r="BE296" s="9"/>
      <c r="BF296" s="9"/>
      <c r="BG296" s="9"/>
      <c r="BH296" s="9"/>
      <c r="BI296" s="10"/>
    </row>
    <row r="297" spans="2:61" ht="15" customHeight="1" thickBot="1">
      <c r="B297" s="27"/>
      <c r="C297" s="28"/>
      <c r="D297" s="28"/>
      <c r="E297" s="28"/>
      <c r="F297" s="32"/>
      <c r="G297" s="29"/>
      <c r="H297" s="30"/>
      <c r="I297" s="30"/>
      <c r="J297" s="30"/>
      <c r="K297" s="33"/>
      <c r="L297" s="11"/>
      <c r="M297" s="12"/>
      <c r="N297" s="12"/>
      <c r="O297" s="12"/>
      <c r="P297" s="12"/>
      <c r="Q297" s="13"/>
      <c r="R297" s="27"/>
      <c r="S297" s="28"/>
      <c r="T297" s="28"/>
      <c r="U297" s="28"/>
      <c r="V297" s="32"/>
      <c r="W297" s="29"/>
      <c r="X297" s="30"/>
      <c r="Y297" s="30"/>
      <c r="Z297" s="30"/>
      <c r="AA297" s="33"/>
      <c r="AB297" s="11"/>
      <c r="AC297" s="12"/>
      <c r="AD297" s="12"/>
      <c r="AE297" s="12"/>
      <c r="AF297" s="12"/>
      <c r="AG297" s="13"/>
      <c r="AH297" s="27"/>
      <c r="AI297" s="28"/>
      <c r="AJ297" s="28"/>
      <c r="AK297" s="28"/>
      <c r="AL297" s="32"/>
      <c r="AM297" s="29"/>
      <c r="AN297" s="30"/>
      <c r="AO297" s="30"/>
      <c r="AP297" s="30"/>
      <c r="AQ297" s="33"/>
      <c r="AR297" s="11"/>
      <c r="AS297" s="12"/>
      <c r="AT297" s="12"/>
      <c r="AU297" s="12"/>
      <c r="AV297" s="12"/>
      <c r="AW297" s="13"/>
      <c r="AX297" s="27"/>
      <c r="AY297" s="28"/>
      <c r="AZ297" s="28"/>
      <c r="BA297" s="29"/>
      <c r="BB297" s="30"/>
      <c r="BC297" s="33"/>
      <c r="BD297" s="11"/>
      <c r="BE297" s="12"/>
      <c r="BF297" s="12"/>
      <c r="BG297" s="12"/>
      <c r="BH297" s="12"/>
      <c r="BI297" s="13"/>
    </row>
    <row r="298" spans="2:61" ht="15" customHeight="1" thickTop="1">
      <c r="B298" s="27"/>
      <c r="C298" s="28"/>
      <c r="D298" s="28"/>
      <c r="E298" s="28"/>
      <c r="F298" s="32"/>
      <c r="G298" s="25" t="s">
        <v>17</v>
      </c>
      <c r="H298" s="26"/>
      <c r="I298" s="26"/>
      <c r="J298" s="26"/>
      <c r="K298" s="31"/>
      <c r="L298" s="5"/>
      <c r="M298" s="6"/>
      <c r="N298" s="6"/>
      <c r="O298" s="6"/>
      <c r="P298" s="6"/>
      <c r="Q298" s="7"/>
      <c r="R298" s="27"/>
      <c r="S298" s="28"/>
      <c r="T298" s="28"/>
      <c r="U298" s="28"/>
      <c r="V298" s="32"/>
      <c r="W298" s="25" t="s">
        <v>17</v>
      </c>
      <c r="X298" s="26"/>
      <c r="Y298" s="26"/>
      <c r="Z298" s="26"/>
      <c r="AA298" s="31"/>
      <c r="AB298" s="5"/>
      <c r="AC298" s="6"/>
      <c r="AD298" s="6"/>
      <c r="AE298" s="6"/>
      <c r="AF298" s="6"/>
      <c r="AG298" s="7"/>
      <c r="AH298" s="27"/>
      <c r="AI298" s="28"/>
      <c r="AJ298" s="28"/>
      <c r="AK298" s="28"/>
      <c r="AL298" s="32"/>
      <c r="AM298" s="25" t="s">
        <v>17</v>
      </c>
      <c r="AN298" s="26"/>
      <c r="AO298" s="26"/>
      <c r="AP298" s="26"/>
      <c r="AQ298" s="31"/>
      <c r="AR298" s="5"/>
      <c r="AS298" s="6"/>
      <c r="AT298" s="6"/>
      <c r="AU298" s="6"/>
      <c r="AV298" s="6"/>
      <c r="AW298" s="7"/>
      <c r="AX298" s="27"/>
      <c r="AY298" s="28"/>
      <c r="AZ298" s="28"/>
      <c r="BA298" s="25" t="s">
        <v>17</v>
      </c>
      <c r="BB298" s="26"/>
      <c r="BC298" s="31"/>
      <c r="BD298" s="5"/>
      <c r="BE298" s="6"/>
      <c r="BF298" s="6"/>
      <c r="BG298" s="6"/>
      <c r="BH298" s="6"/>
      <c r="BI298" s="7"/>
    </row>
    <row r="299" spans="2:61" ht="15" customHeight="1">
      <c r="B299" s="27"/>
      <c r="C299" s="28"/>
      <c r="D299" s="28"/>
      <c r="E299" s="28"/>
      <c r="F299" s="32"/>
      <c r="G299" s="27"/>
      <c r="H299" s="28"/>
      <c r="I299" s="28"/>
      <c r="J299" s="28"/>
      <c r="K299" s="32"/>
      <c r="L299" s="8"/>
      <c r="M299" s="9"/>
      <c r="N299" s="9"/>
      <c r="O299" s="9"/>
      <c r="P299" s="9"/>
      <c r="Q299" s="10"/>
      <c r="R299" s="27"/>
      <c r="S299" s="28"/>
      <c r="T299" s="28"/>
      <c r="U299" s="28"/>
      <c r="V299" s="32"/>
      <c r="W299" s="27"/>
      <c r="X299" s="28"/>
      <c r="Y299" s="28"/>
      <c r="Z299" s="28"/>
      <c r="AA299" s="32"/>
      <c r="AB299" s="8"/>
      <c r="AC299" s="9"/>
      <c r="AD299" s="9"/>
      <c r="AE299" s="9"/>
      <c r="AF299" s="9"/>
      <c r="AG299" s="10"/>
      <c r="AH299" s="27"/>
      <c r="AI299" s="28"/>
      <c r="AJ299" s="28"/>
      <c r="AK299" s="28"/>
      <c r="AL299" s="32"/>
      <c r="AM299" s="27"/>
      <c r="AN299" s="28"/>
      <c r="AO299" s="28"/>
      <c r="AP299" s="28"/>
      <c r="AQ299" s="32"/>
      <c r="AR299" s="8"/>
      <c r="AS299" s="9"/>
      <c r="AT299" s="9"/>
      <c r="AU299" s="9"/>
      <c r="AV299" s="9"/>
      <c r="AW299" s="10"/>
      <c r="AX299" s="27"/>
      <c r="AY299" s="28"/>
      <c r="AZ299" s="28"/>
      <c r="BA299" s="27"/>
      <c r="BB299" s="28"/>
      <c r="BC299" s="32"/>
      <c r="BD299" s="8"/>
      <c r="BE299" s="9"/>
      <c r="BF299" s="9"/>
      <c r="BG299" s="9"/>
      <c r="BH299" s="9"/>
      <c r="BI299" s="10"/>
    </row>
    <row r="300" spans="2:61" ht="15" customHeight="1" thickBot="1">
      <c r="B300" s="29"/>
      <c r="C300" s="30"/>
      <c r="D300" s="30"/>
      <c r="E300" s="30"/>
      <c r="F300" s="33"/>
      <c r="G300" s="29"/>
      <c r="H300" s="30"/>
      <c r="I300" s="30"/>
      <c r="J300" s="30"/>
      <c r="K300" s="33"/>
      <c r="L300" s="11"/>
      <c r="M300" s="12"/>
      <c r="N300" s="12"/>
      <c r="O300" s="12"/>
      <c r="P300" s="12"/>
      <c r="Q300" s="13"/>
      <c r="R300" s="29"/>
      <c r="S300" s="30"/>
      <c r="T300" s="30"/>
      <c r="U300" s="30"/>
      <c r="V300" s="33"/>
      <c r="W300" s="29"/>
      <c r="X300" s="30"/>
      <c r="Y300" s="30"/>
      <c r="Z300" s="30"/>
      <c r="AA300" s="33"/>
      <c r="AB300" s="11"/>
      <c r="AC300" s="12"/>
      <c r="AD300" s="12"/>
      <c r="AE300" s="12"/>
      <c r="AF300" s="12"/>
      <c r="AG300" s="13"/>
      <c r="AH300" s="29"/>
      <c r="AI300" s="30"/>
      <c r="AJ300" s="30"/>
      <c r="AK300" s="30"/>
      <c r="AL300" s="33"/>
      <c r="AM300" s="29"/>
      <c r="AN300" s="30"/>
      <c r="AO300" s="30"/>
      <c r="AP300" s="30"/>
      <c r="AQ300" s="33"/>
      <c r="AR300" s="11"/>
      <c r="AS300" s="12"/>
      <c r="AT300" s="12"/>
      <c r="AU300" s="12"/>
      <c r="AV300" s="12"/>
      <c r="AW300" s="13"/>
      <c r="AX300" s="29"/>
      <c r="AY300" s="30"/>
      <c r="AZ300" s="30"/>
      <c r="BA300" s="29"/>
      <c r="BB300" s="30"/>
      <c r="BC300" s="33"/>
      <c r="BD300" s="11"/>
      <c r="BE300" s="12"/>
      <c r="BF300" s="12"/>
      <c r="BG300" s="12"/>
      <c r="BH300" s="12"/>
      <c r="BI300" s="13"/>
    </row>
    <row r="301" spans="2:61" ht="15" customHeight="1" thickTop="1">
      <c r="B301" s="14"/>
      <c r="C301" s="14"/>
      <c r="D301" s="14"/>
      <c r="E301" s="14"/>
      <c r="F301" s="14"/>
      <c r="G301" s="14"/>
      <c r="H301" s="14"/>
      <c r="I301" s="14"/>
      <c r="J301" s="14"/>
      <c r="K301" s="14"/>
      <c r="L301" s="14"/>
      <c r="M301" s="14"/>
      <c r="N301" s="14"/>
      <c r="O301" s="14"/>
      <c r="P301" s="14"/>
      <c r="Q301" s="14"/>
      <c r="R301" s="14"/>
      <c r="S301" s="14"/>
      <c r="T301" s="14"/>
      <c r="U301" s="14"/>
      <c r="V301" s="14"/>
      <c r="W301" s="14"/>
      <c r="X301" s="14"/>
      <c r="Y301" s="14"/>
      <c r="Z301" s="14"/>
      <c r="AA301" s="14"/>
      <c r="AB301" s="14"/>
      <c r="AC301" s="14"/>
      <c r="AD301" s="14"/>
      <c r="AE301" s="14"/>
      <c r="AF301" s="14"/>
      <c r="AG301" s="14"/>
      <c r="AH301" s="14"/>
      <c r="AI301" s="14"/>
      <c r="AJ301" s="14"/>
      <c r="AK301" s="14"/>
      <c r="AL301" s="14"/>
      <c r="AM301" s="14"/>
      <c r="AN301" s="14"/>
      <c r="AO301" s="14"/>
      <c r="AP301" s="14"/>
      <c r="AQ301" s="14"/>
      <c r="AR301" s="14"/>
      <c r="AS301" s="14"/>
      <c r="AT301" s="14"/>
      <c r="AU301" s="14"/>
      <c r="AV301" s="14"/>
      <c r="AW301" s="14"/>
      <c r="AX301" s="14"/>
      <c r="AY301" s="14"/>
      <c r="AZ301" s="14"/>
      <c r="BA301" s="14"/>
      <c r="BB301" s="14"/>
      <c r="BC301" s="14"/>
      <c r="BD301" s="14"/>
      <c r="BE301" s="14"/>
      <c r="BF301" s="14"/>
      <c r="BG301" s="14"/>
      <c r="BH301" s="14"/>
      <c r="BI301" s="14"/>
    </row>
    <row r="302" spans="2:61" ht="15" customHeight="1" thickBot="1">
      <c r="B302" s="15"/>
      <c r="C302" s="15"/>
      <c r="D302" s="15"/>
      <c r="E302" s="15"/>
      <c r="F302" s="15"/>
      <c r="G302" s="15"/>
      <c r="H302" s="15"/>
      <c r="I302" s="15"/>
      <c r="J302" s="15"/>
      <c r="K302" s="15"/>
      <c r="L302" s="15"/>
      <c r="M302" s="15"/>
      <c r="N302" s="15"/>
      <c r="O302" s="15"/>
      <c r="P302" s="15"/>
      <c r="Q302" s="15"/>
      <c r="R302" s="15"/>
      <c r="S302" s="15"/>
      <c r="T302" s="15"/>
      <c r="U302" s="15"/>
      <c r="V302" s="15"/>
      <c r="W302" s="15"/>
      <c r="X302" s="15"/>
      <c r="Y302" s="15"/>
      <c r="Z302" s="15"/>
      <c r="AA302" s="15"/>
      <c r="AB302" s="15"/>
      <c r="AC302" s="15"/>
      <c r="AD302" s="15"/>
      <c r="AE302" s="15"/>
      <c r="AF302" s="15"/>
      <c r="AG302" s="15"/>
      <c r="AH302" s="15"/>
      <c r="AI302" s="15"/>
      <c r="AJ302" s="15"/>
      <c r="AK302" s="15"/>
      <c r="AL302" s="15"/>
      <c r="AM302" s="15"/>
      <c r="AN302" s="15"/>
      <c r="AO302" s="15"/>
      <c r="AP302" s="15"/>
      <c r="AQ302" s="15"/>
      <c r="AR302" s="15"/>
      <c r="AS302" s="15"/>
      <c r="AT302" s="15"/>
      <c r="AU302" s="15"/>
      <c r="AV302" s="15"/>
      <c r="AW302" s="15"/>
      <c r="AX302" s="15"/>
      <c r="AY302" s="15"/>
      <c r="AZ302" s="15"/>
      <c r="BA302" s="15"/>
      <c r="BB302" s="15"/>
      <c r="BC302" s="15"/>
      <c r="BD302" s="15"/>
      <c r="BE302" s="15"/>
      <c r="BF302" s="15"/>
      <c r="BG302" s="15"/>
      <c r="BH302" s="15"/>
      <c r="BI302" s="15"/>
    </row>
    <row r="303" spans="2:61" ht="15" customHeight="1" thickTop="1">
      <c r="B303" s="16" t="s">
        <v>19</v>
      </c>
      <c r="C303" s="16"/>
      <c r="D303" s="16"/>
      <c r="E303" s="16"/>
      <c r="F303" s="16"/>
      <c r="G303" s="16"/>
      <c r="H303" s="16"/>
      <c r="I303" s="16"/>
      <c r="J303" s="16"/>
      <c r="K303" s="19" t="str">
        <f>K33</f>
        <v>Лесковский А.В. / Набиуллин Р.И.</v>
      </c>
      <c r="L303" s="19"/>
      <c r="M303" s="19"/>
      <c r="N303" s="19"/>
      <c r="O303" s="19"/>
      <c r="P303" s="19"/>
      <c r="Q303" s="19"/>
      <c r="R303" s="19"/>
      <c r="S303" s="19"/>
      <c r="T303" s="22" t="s">
        <v>123</v>
      </c>
      <c r="U303" s="22"/>
      <c r="V303" s="22"/>
      <c r="W303" s="22"/>
      <c r="X303" s="22"/>
      <c r="Y303" s="22"/>
      <c r="Z303" s="22"/>
      <c r="AA303" s="22"/>
      <c r="AB303" s="22"/>
      <c r="AC303" s="22"/>
      <c r="AD303" s="22"/>
      <c r="AE303" s="22"/>
      <c r="AF303" s="22"/>
      <c r="AG303" s="16" t="s">
        <v>203</v>
      </c>
      <c r="AH303" s="16"/>
      <c r="AI303" s="16"/>
      <c r="AJ303" s="16"/>
      <c r="AK303" s="16"/>
      <c r="AL303" s="16"/>
      <c r="AM303" s="16"/>
      <c r="AN303" s="16"/>
      <c r="AO303" s="16"/>
      <c r="AP303" s="19" t="str">
        <f>K39</f>
        <v>Шамсиев Р.Р. / Данилов А.С.</v>
      </c>
      <c r="AQ303" s="19"/>
      <c r="AR303" s="19"/>
      <c r="AS303" s="19"/>
      <c r="AT303" s="19"/>
      <c r="AU303" s="19"/>
      <c r="AV303" s="19"/>
      <c r="AW303" s="19"/>
      <c r="AX303" s="19"/>
      <c r="AY303" s="22" t="s">
        <v>123</v>
      </c>
      <c r="AZ303" s="22"/>
      <c r="BA303" s="22"/>
      <c r="BB303" s="22"/>
      <c r="BC303" s="22"/>
      <c r="BD303" s="22"/>
      <c r="BE303" s="22"/>
      <c r="BF303" s="22"/>
      <c r="BG303" s="22"/>
      <c r="BH303" s="22"/>
      <c r="BI303" s="22"/>
    </row>
    <row r="304" spans="2:61" ht="15" customHeight="1">
      <c r="B304" s="17"/>
      <c r="C304" s="17"/>
      <c r="D304" s="17"/>
      <c r="E304" s="17"/>
      <c r="F304" s="17"/>
      <c r="G304" s="17"/>
      <c r="H304" s="17"/>
      <c r="I304" s="17"/>
      <c r="J304" s="17"/>
      <c r="K304" s="20"/>
      <c r="L304" s="20"/>
      <c r="M304" s="20"/>
      <c r="N304" s="20"/>
      <c r="O304" s="20"/>
      <c r="P304" s="20"/>
      <c r="Q304" s="20"/>
      <c r="R304" s="20"/>
      <c r="S304" s="20"/>
      <c r="T304" s="23"/>
      <c r="U304" s="23"/>
      <c r="V304" s="23"/>
      <c r="W304" s="23"/>
      <c r="X304" s="23"/>
      <c r="Y304" s="23"/>
      <c r="Z304" s="23"/>
      <c r="AA304" s="23"/>
      <c r="AB304" s="23"/>
      <c r="AC304" s="23"/>
      <c r="AD304" s="23"/>
      <c r="AE304" s="23"/>
      <c r="AF304" s="23"/>
      <c r="AG304" s="17"/>
      <c r="AH304" s="17"/>
      <c r="AI304" s="17"/>
      <c r="AJ304" s="17"/>
      <c r="AK304" s="17"/>
      <c r="AL304" s="17"/>
      <c r="AM304" s="17"/>
      <c r="AN304" s="17"/>
      <c r="AO304" s="17"/>
      <c r="AP304" s="20"/>
      <c r="AQ304" s="20"/>
      <c r="AR304" s="20"/>
      <c r="AS304" s="20"/>
      <c r="AT304" s="20"/>
      <c r="AU304" s="20"/>
      <c r="AV304" s="20"/>
      <c r="AW304" s="20"/>
      <c r="AX304" s="20"/>
      <c r="AY304" s="23"/>
      <c r="AZ304" s="23"/>
      <c r="BA304" s="23"/>
      <c r="BB304" s="23"/>
      <c r="BC304" s="23"/>
      <c r="BD304" s="23"/>
      <c r="BE304" s="23"/>
      <c r="BF304" s="23"/>
      <c r="BG304" s="23"/>
      <c r="BH304" s="23"/>
      <c r="BI304" s="23"/>
    </row>
    <row r="305" spans="2:61" ht="15" customHeight="1">
      <c r="B305" s="17"/>
      <c r="C305" s="17"/>
      <c r="D305" s="17"/>
      <c r="E305" s="17"/>
      <c r="F305" s="17"/>
      <c r="G305" s="17"/>
      <c r="H305" s="17"/>
      <c r="I305" s="17"/>
      <c r="J305" s="17"/>
      <c r="K305" s="20"/>
      <c r="L305" s="20"/>
      <c r="M305" s="20"/>
      <c r="N305" s="20"/>
      <c r="O305" s="20"/>
      <c r="P305" s="20"/>
      <c r="Q305" s="20"/>
      <c r="R305" s="20"/>
      <c r="S305" s="20"/>
      <c r="T305" s="23"/>
      <c r="U305" s="23"/>
      <c r="V305" s="23"/>
      <c r="W305" s="23"/>
      <c r="X305" s="23"/>
      <c r="Y305" s="23"/>
      <c r="Z305" s="23"/>
      <c r="AA305" s="23"/>
      <c r="AB305" s="23"/>
      <c r="AC305" s="23"/>
      <c r="AD305" s="23"/>
      <c r="AE305" s="23"/>
      <c r="AF305" s="23"/>
      <c r="AG305" s="17"/>
      <c r="AH305" s="17"/>
      <c r="AI305" s="17"/>
      <c r="AJ305" s="17"/>
      <c r="AK305" s="17"/>
      <c r="AL305" s="17"/>
      <c r="AM305" s="17"/>
      <c r="AN305" s="17"/>
      <c r="AO305" s="17"/>
      <c r="AP305" s="20"/>
      <c r="AQ305" s="20"/>
      <c r="AR305" s="20"/>
      <c r="AS305" s="20"/>
      <c r="AT305" s="20"/>
      <c r="AU305" s="20"/>
      <c r="AV305" s="20"/>
      <c r="AW305" s="20"/>
      <c r="AX305" s="20"/>
      <c r="AY305" s="23"/>
      <c r="AZ305" s="23"/>
      <c r="BA305" s="23"/>
      <c r="BB305" s="23"/>
      <c r="BC305" s="23"/>
      <c r="BD305" s="23"/>
      <c r="BE305" s="23"/>
      <c r="BF305" s="23"/>
      <c r="BG305" s="23"/>
      <c r="BH305" s="23"/>
      <c r="BI305" s="23"/>
    </row>
    <row r="306" spans="2:61" ht="15" customHeight="1">
      <c r="B306" s="17"/>
      <c r="C306" s="17"/>
      <c r="D306" s="17"/>
      <c r="E306" s="17"/>
      <c r="F306" s="17"/>
      <c r="G306" s="17"/>
      <c r="H306" s="17"/>
      <c r="I306" s="17"/>
      <c r="J306" s="17"/>
      <c r="K306" s="20"/>
      <c r="L306" s="20"/>
      <c r="M306" s="20"/>
      <c r="N306" s="20"/>
      <c r="O306" s="20"/>
      <c r="P306" s="20"/>
      <c r="Q306" s="20"/>
      <c r="R306" s="20"/>
      <c r="S306" s="20"/>
      <c r="T306" s="23"/>
      <c r="U306" s="23"/>
      <c r="V306" s="23"/>
      <c r="W306" s="23"/>
      <c r="X306" s="23"/>
      <c r="Y306" s="23"/>
      <c r="Z306" s="23"/>
      <c r="AA306" s="23"/>
      <c r="AB306" s="23"/>
      <c r="AC306" s="23"/>
      <c r="AD306" s="23"/>
      <c r="AE306" s="23"/>
      <c r="AF306" s="23"/>
      <c r="AG306" s="17"/>
      <c r="AH306" s="17"/>
      <c r="AI306" s="17"/>
      <c r="AJ306" s="17"/>
      <c r="AK306" s="17"/>
      <c r="AL306" s="17"/>
      <c r="AM306" s="17"/>
      <c r="AN306" s="17"/>
      <c r="AO306" s="17"/>
      <c r="AP306" s="20"/>
      <c r="AQ306" s="20"/>
      <c r="AR306" s="20"/>
      <c r="AS306" s="20"/>
      <c r="AT306" s="20"/>
      <c r="AU306" s="20"/>
      <c r="AV306" s="20"/>
      <c r="AW306" s="20"/>
      <c r="AX306" s="20"/>
      <c r="AY306" s="23"/>
      <c r="AZ306" s="23"/>
      <c r="BA306" s="23"/>
      <c r="BB306" s="23"/>
      <c r="BC306" s="23"/>
      <c r="BD306" s="23"/>
      <c r="BE306" s="23"/>
      <c r="BF306" s="23"/>
      <c r="BG306" s="23"/>
      <c r="BH306" s="23"/>
      <c r="BI306" s="23"/>
    </row>
    <row r="307" spans="2:61" ht="56.25" customHeight="1" thickBot="1">
      <c r="B307" s="18"/>
      <c r="C307" s="18"/>
      <c r="D307" s="18"/>
      <c r="E307" s="18"/>
      <c r="F307" s="18"/>
      <c r="G307" s="18"/>
      <c r="H307" s="18"/>
      <c r="I307" s="18"/>
      <c r="J307" s="18"/>
      <c r="K307" s="21"/>
      <c r="L307" s="21"/>
      <c r="M307" s="21"/>
      <c r="N307" s="21"/>
      <c r="O307" s="21"/>
      <c r="P307" s="21"/>
      <c r="Q307" s="21"/>
      <c r="R307" s="21"/>
      <c r="S307" s="21"/>
      <c r="T307" s="24"/>
      <c r="U307" s="24"/>
      <c r="V307" s="24"/>
      <c r="W307" s="24"/>
      <c r="X307" s="24"/>
      <c r="Y307" s="24"/>
      <c r="Z307" s="24"/>
      <c r="AA307" s="24"/>
      <c r="AB307" s="24"/>
      <c r="AC307" s="24"/>
      <c r="AD307" s="24"/>
      <c r="AE307" s="24"/>
      <c r="AF307" s="24"/>
      <c r="AG307" s="18"/>
      <c r="AH307" s="18"/>
      <c r="AI307" s="18"/>
      <c r="AJ307" s="18"/>
      <c r="AK307" s="18"/>
      <c r="AL307" s="18"/>
      <c r="AM307" s="18"/>
      <c r="AN307" s="18"/>
      <c r="AO307" s="18"/>
      <c r="AP307" s="21"/>
      <c r="AQ307" s="21"/>
      <c r="AR307" s="21"/>
      <c r="AS307" s="21"/>
      <c r="AT307" s="21"/>
      <c r="AU307" s="21"/>
      <c r="AV307" s="21"/>
      <c r="AW307" s="21"/>
      <c r="AX307" s="21"/>
      <c r="AY307" s="24"/>
      <c r="AZ307" s="24"/>
      <c r="BA307" s="24"/>
      <c r="BB307" s="24"/>
      <c r="BC307" s="24"/>
      <c r="BD307" s="24"/>
      <c r="BE307" s="24"/>
      <c r="BF307" s="24"/>
      <c r="BG307" s="24"/>
      <c r="BH307" s="24"/>
      <c r="BI307" s="24"/>
    </row>
    <row r="308" spans="2:61" ht="15.75" thickTop="1"/>
  </sheetData>
  <mergeCells count="1126">
    <mergeCell ref="B2:AO11"/>
    <mergeCell ref="AP2:AY11"/>
    <mergeCell ref="AZ2:BI11"/>
    <mergeCell ref="B12:BI15"/>
    <mergeCell ref="B16:BI17"/>
    <mergeCell ref="B18:J20"/>
    <mergeCell ref="K18:S20"/>
    <mergeCell ref="T18:AF20"/>
    <mergeCell ref="AG18:AO20"/>
    <mergeCell ref="AP18:BI20"/>
    <mergeCell ref="AY24:AZ26"/>
    <mergeCell ref="BA24:BB26"/>
    <mergeCell ref="BC24:BE26"/>
    <mergeCell ref="BF24:BI26"/>
    <mergeCell ref="B27:J29"/>
    <mergeCell ref="K27:S29"/>
    <mergeCell ref="T27:AF29"/>
    <mergeCell ref="AG27:AO29"/>
    <mergeCell ref="AP27:AU29"/>
    <mergeCell ref="AV27:AX29"/>
    <mergeCell ref="AY21:AZ23"/>
    <mergeCell ref="BA21:BB23"/>
    <mergeCell ref="BC21:BE23"/>
    <mergeCell ref="BF21:BI23"/>
    <mergeCell ref="B24:J26"/>
    <mergeCell ref="K24:S26"/>
    <mergeCell ref="T24:AF26"/>
    <mergeCell ref="AG24:AO26"/>
    <mergeCell ref="AP24:AU26"/>
    <mergeCell ref="AV24:AX26"/>
    <mergeCell ref="B21:J23"/>
    <mergeCell ref="K21:S23"/>
    <mergeCell ref="T21:AF23"/>
    <mergeCell ref="AG21:AO23"/>
    <mergeCell ref="AP21:AU23"/>
    <mergeCell ref="AV21:AX23"/>
    <mergeCell ref="AY30:AZ32"/>
    <mergeCell ref="BA30:BB32"/>
    <mergeCell ref="BC30:BE32"/>
    <mergeCell ref="BF30:BI32"/>
    <mergeCell ref="B33:J35"/>
    <mergeCell ref="K33:S35"/>
    <mergeCell ref="T33:AF35"/>
    <mergeCell ref="AG33:AO35"/>
    <mergeCell ref="AP33:AU35"/>
    <mergeCell ref="AV33:AX35"/>
    <mergeCell ref="AY27:AZ29"/>
    <mergeCell ref="BA27:BB29"/>
    <mergeCell ref="BC27:BE29"/>
    <mergeCell ref="BF27:BI29"/>
    <mergeCell ref="B30:J32"/>
    <mergeCell ref="K30:S32"/>
    <mergeCell ref="T30:AF32"/>
    <mergeCell ref="AG30:AO32"/>
    <mergeCell ref="AP30:AU32"/>
    <mergeCell ref="AV30:AX32"/>
    <mergeCell ref="AY36:AZ38"/>
    <mergeCell ref="BA36:BB38"/>
    <mergeCell ref="BC36:BE38"/>
    <mergeCell ref="BF36:BI38"/>
    <mergeCell ref="B39:J41"/>
    <mergeCell ref="K39:S41"/>
    <mergeCell ref="T39:AF41"/>
    <mergeCell ref="AG39:AO41"/>
    <mergeCell ref="AP39:AY41"/>
    <mergeCell ref="AZ39:BI41"/>
    <mergeCell ref="AY33:AZ35"/>
    <mergeCell ref="BA33:BB35"/>
    <mergeCell ref="BC33:BE35"/>
    <mergeCell ref="BF33:BI35"/>
    <mergeCell ref="B36:J38"/>
    <mergeCell ref="K36:S38"/>
    <mergeCell ref="T36:AF38"/>
    <mergeCell ref="AG36:AO38"/>
    <mergeCell ref="AP36:AU38"/>
    <mergeCell ref="AV36:AX38"/>
    <mergeCell ref="BF45:BG47"/>
    <mergeCell ref="BH45:BI47"/>
    <mergeCell ref="B48:J50"/>
    <mergeCell ref="K48:S50"/>
    <mergeCell ref="T48:AF50"/>
    <mergeCell ref="AG48:AO50"/>
    <mergeCell ref="AP48:AV50"/>
    <mergeCell ref="AW48:AY50"/>
    <mergeCell ref="AZ48:BE50"/>
    <mergeCell ref="BF48:BG50"/>
    <mergeCell ref="AZ42:BE44"/>
    <mergeCell ref="BF42:BG44"/>
    <mergeCell ref="BH42:BI44"/>
    <mergeCell ref="B45:J47"/>
    <mergeCell ref="K45:S47"/>
    <mergeCell ref="T45:AF47"/>
    <mergeCell ref="AG45:AO47"/>
    <mergeCell ref="AP45:AV47"/>
    <mergeCell ref="AW45:AY47"/>
    <mergeCell ref="AZ45:BE47"/>
    <mergeCell ref="B42:J44"/>
    <mergeCell ref="K42:S44"/>
    <mergeCell ref="T42:AF44"/>
    <mergeCell ref="AG42:AO44"/>
    <mergeCell ref="AP42:AV44"/>
    <mergeCell ref="AW42:AY44"/>
    <mergeCell ref="B54:AF57"/>
    <mergeCell ref="AG54:BI57"/>
    <mergeCell ref="B58:BI59"/>
    <mergeCell ref="B60:L62"/>
    <mergeCell ref="M60:P62"/>
    <mergeCell ref="Q60:T62"/>
    <mergeCell ref="U60:X62"/>
    <mergeCell ref="Y60:AB62"/>
    <mergeCell ref="AC60:AF62"/>
    <mergeCell ref="AG60:AO65"/>
    <mergeCell ref="BH48:BI50"/>
    <mergeCell ref="B51:J53"/>
    <mergeCell ref="K51:S53"/>
    <mergeCell ref="T51:AF53"/>
    <mergeCell ref="AG51:AO53"/>
    <mergeCell ref="AP51:AV53"/>
    <mergeCell ref="AW51:AY53"/>
    <mergeCell ref="AZ51:BE53"/>
    <mergeCell ref="BF51:BG53"/>
    <mergeCell ref="BH51:BI53"/>
    <mergeCell ref="Q66:T68"/>
    <mergeCell ref="U66:X68"/>
    <mergeCell ref="Y66:AB68"/>
    <mergeCell ref="AG66:AO68"/>
    <mergeCell ref="BJ60:BL65"/>
    <mergeCell ref="B63:L65"/>
    <mergeCell ref="M63:P65"/>
    <mergeCell ref="Q63:T65"/>
    <mergeCell ref="U63:X65"/>
    <mergeCell ref="Y63:AB65"/>
    <mergeCell ref="AC63:AF71"/>
    <mergeCell ref="AW63:AX65"/>
    <mergeCell ref="AY63:AZ65"/>
    <mergeCell ref="BA63:BB65"/>
    <mergeCell ref="AP60:AS65"/>
    <mergeCell ref="AT60:AV65"/>
    <mergeCell ref="AW60:BB62"/>
    <mergeCell ref="BC60:BD65"/>
    <mergeCell ref="BE60:BF65"/>
    <mergeCell ref="BG60:BI65"/>
    <mergeCell ref="BG69:BI71"/>
    <mergeCell ref="BJ69:BL71"/>
    <mergeCell ref="B72:L74"/>
    <mergeCell ref="M72:P74"/>
    <mergeCell ref="Q72:T74"/>
    <mergeCell ref="U72:X74"/>
    <mergeCell ref="Y72:AB74"/>
    <mergeCell ref="AC72:AF74"/>
    <mergeCell ref="AG72:AO74"/>
    <mergeCell ref="AP72:AS74"/>
    <mergeCell ref="AT69:AV71"/>
    <mergeCell ref="AW69:AX71"/>
    <mergeCell ref="AY69:AZ71"/>
    <mergeCell ref="BA69:BB71"/>
    <mergeCell ref="BC69:BD71"/>
    <mergeCell ref="BE69:BF71"/>
    <mergeCell ref="BE66:BF68"/>
    <mergeCell ref="BG66:BI68"/>
    <mergeCell ref="BJ66:BL68"/>
    <mergeCell ref="B69:L71"/>
    <mergeCell ref="M69:P71"/>
    <mergeCell ref="Q69:T71"/>
    <mergeCell ref="U69:X71"/>
    <mergeCell ref="Y69:AB71"/>
    <mergeCell ref="AG69:AO71"/>
    <mergeCell ref="AP69:AS71"/>
    <mergeCell ref="AP66:AS68"/>
    <mergeCell ref="AT66:AV68"/>
    <mergeCell ref="AW66:AX68"/>
    <mergeCell ref="AY66:AZ68"/>
    <mergeCell ref="BA66:BB68"/>
    <mergeCell ref="BC66:BD68"/>
    <mergeCell ref="B66:L68"/>
    <mergeCell ref="M66:P68"/>
    <mergeCell ref="BG75:BI77"/>
    <mergeCell ref="BJ75:BL77"/>
    <mergeCell ref="B78:L80"/>
    <mergeCell ref="M78:P80"/>
    <mergeCell ref="Q78:T80"/>
    <mergeCell ref="U78:X80"/>
    <mergeCell ref="Y78:AB80"/>
    <mergeCell ref="AC78:AF80"/>
    <mergeCell ref="AG78:AO80"/>
    <mergeCell ref="AP78:AS80"/>
    <mergeCell ref="AT75:AV77"/>
    <mergeCell ref="AW75:AX77"/>
    <mergeCell ref="AY75:AZ77"/>
    <mergeCell ref="BA75:BB77"/>
    <mergeCell ref="BC75:BD77"/>
    <mergeCell ref="BE75:BF77"/>
    <mergeCell ref="BG72:BI74"/>
    <mergeCell ref="BJ72:BL74"/>
    <mergeCell ref="B75:L77"/>
    <mergeCell ref="M75:P77"/>
    <mergeCell ref="Q75:T77"/>
    <mergeCell ref="U75:X77"/>
    <mergeCell ref="Y75:AB77"/>
    <mergeCell ref="AC75:AF77"/>
    <mergeCell ref="AG75:AO77"/>
    <mergeCell ref="AP75:AS77"/>
    <mergeCell ref="AT72:AV74"/>
    <mergeCell ref="AW72:AX74"/>
    <mergeCell ref="AY72:AZ74"/>
    <mergeCell ref="BA72:BB74"/>
    <mergeCell ref="BC72:BD74"/>
    <mergeCell ref="BE72:BF74"/>
    <mergeCell ref="BG81:BI83"/>
    <mergeCell ref="BJ81:BL83"/>
    <mergeCell ref="B84:L86"/>
    <mergeCell ref="M84:P86"/>
    <mergeCell ref="Q84:T86"/>
    <mergeCell ref="U84:X86"/>
    <mergeCell ref="Y84:AB86"/>
    <mergeCell ref="AC84:AF86"/>
    <mergeCell ref="AG84:AO86"/>
    <mergeCell ref="AP84:AS86"/>
    <mergeCell ref="AT81:AV83"/>
    <mergeCell ref="AW81:AX83"/>
    <mergeCell ref="AY81:AZ83"/>
    <mergeCell ref="BA81:BB83"/>
    <mergeCell ref="BC81:BD83"/>
    <mergeCell ref="BE81:BF83"/>
    <mergeCell ref="BG78:BI80"/>
    <mergeCell ref="BJ78:BL80"/>
    <mergeCell ref="B81:L83"/>
    <mergeCell ref="M81:P83"/>
    <mergeCell ref="Q81:T83"/>
    <mergeCell ref="U81:X83"/>
    <mergeCell ref="Y81:AB83"/>
    <mergeCell ref="AC81:AF83"/>
    <mergeCell ref="AG81:AO83"/>
    <mergeCell ref="AP81:AS83"/>
    <mergeCell ref="AT78:AV80"/>
    <mergeCell ref="AW78:AX80"/>
    <mergeCell ref="AY78:AZ80"/>
    <mergeCell ref="BA78:BB80"/>
    <mergeCell ref="BC78:BD80"/>
    <mergeCell ref="BE78:BF80"/>
    <mergeCell ref="BG87:BI89"/>
    <mergeCell ref="BJ87:BL89"/>
    <mergeCell ref="B90:L92"/>
    <mergeCell ref="M90:P92"/>
    <mergeCell ref="Q90:T92"/>
    <mergeCell ref="U90:X92"/>
    <mergeCell ref="Y90:AB92"/>
    <mergeCell ref="AC90:AF92"/>
    <mergeCell ref="AG90:AO92"/>
    <mergeCell ref="AP90:AS92"/>
    <mergeCell ref="AT87:AV89"/>
    <mergeCell ref="AW87:AX89"/>
    <mergeCell ref="AY87:AZ89"/>
    <mergeCell ref="BA87:BB89"/>
    <mergeCell ref="BC87:BD89"/>
    <mergeCell ref="BE87:BF89"/>
    <mergeCell ref="BG84:BI86"/>
    <mergeCell ref="BJ84:BL86"/>
    <mergeCell ref="B87:L89"/>
    <mergeCell ref="M87:P89"/>
    <mergeCell ref="Q87:T89"/>
    <mergeCell ref="U87:X89"/>
    <mergeCell ref="Y87:AB89"/>
    <mergeCell ref="AC87:AF89"/>
    <mergeCell ref="AG87:AO89"/>
    <mergeCell ref="AP87:AS89"/>
    <mergeCell ref="AT84:AV86"/>
    <mergeCell ref="AW84:AX86"/>
    <mergeCell ref="AY84:AZ86"/>
    <mergeCell ref="BA84:BB86"/>
    <mergeCell ref="BC84:BD86"/>
    <mergeCell ref="BE84:BF86"/>
    <mergeCell ref="BG93:BI95"/>
    <mergeCell ref="BJ93:BL95"/>
    <mergeCell ref="B96:L98"/>
    <mergeCell ref="M96:P98"/>
    <mergeCell ref="Q96:T98"/>
    <mergeCell ref="U96:X98"/>
    <mergeCell ref="Y96:AB98"/>
    <mergeCell ref="AC96:AF98"/>
    <mergeCell ref="AG96:AO98"/>
    <mergeCell ref="AP96:AS98"/>
    <mergeCell ref="AT93:AV95"/>
    <mergeCell ref="AW93:AX95"/>
    <mergeCell ref="AY93:AZ95"/>
    <mergeCell ref="BA93:BB95"/>
    <mergeCell ref="BC93:BD95"/>
    <mergeCell ref="BE93:BF95"/>
    <mergeCell ref="BG90:BI92"/>
    <mergeCell ref="BJ90:BL92"/>
    <mergeCell ref="B93:L95"/>
    <mergeCell ref="M93:P95"/>
    <mergeCell ref="Q93:T95"/>
    <mergeCell ref="U93:X95"/>
    <mergeCell ref="Y93:AB95"/>
    <mergeCell ref="AC93:AF95"/>
    <mergeCell ref="AG93:AO95"/>
    <mergeCell ref="AP93:AS95"/>
    <mergeCell ref="AT90:AV92"/>
    <mergeCell ref="AW90:AX92"/>
    <mergeCell ref="AY90:AZ92"/>
    <mergeCell ref="BA90:BB92"/>
    <mergeCell ref="BC90:BD92"/>
    <mergeCell ref="BE90:BF92"/>
    <mergeCell ref="BG99:BI101"/>
    <mergeCell ref="BJ99:BL101"/>
    <mergeCell ref="B102:L104"/>
    <mergeCell ref="M102:P104"/>
    <mergeCell ref="Q102:T104"/>
    <mergeCell ref="U102:X104"/>
    <mergeCell ref="Y102:AB104"/>
    <mergeCell ref="AC102:AF104"/>
    <mergeCell ref="AG102:AO104"/>
    <mergeCell ref="AP102:AS104"/>
    <mergeCell ref="AT99:AV101"/>
    <mergeCell ref="AW99:AX101"/>
    <mergeCell ref="AY99:AZ101"/>
    <mergeCell ref="BA99:BB101"/>
    <mergeCell ref="BC99:BD101"/>
    <mergeCell ref="BE99:BF101"/>
    <mergeCell ref="BG96:BI98"/>
    <mergeCell ref="BJ96:BL98"/>
    <mergeCell ref="B99:L101"/>
    <mergeCell ref="M99:P101"/>
    <mergeCell ref="Q99:T101"/>
    <mergeCell ref="U99:X101"/>
    <mergeCell ref="Y99:AB101"/>
    <mergeCell ref="AC99:AF101"/>
    <mergeCell ref="AG99:AO101"/>
    <mergeCell ref="AP99:AS101"/>
    <mergeCell ref="AT96:AV98"/>
    <mergeCell ref="AW96:AX98"/>
    <mergeCell ref="AY96:AZ98"/>
    <mergeCell ref="BA96:BB98"/>
    <mergeCell ref="BC96:BD98"/>
    <mergeCell ref="BE96:BF98"/>
    <mergeCell ref="BG105:BI107"/>
    <mergeCell ref="BJ105:BL107"/>
    <mergeCell ref="B108:L110"/>
    <mergeCell ref="M108:P110"/>
    <mergeCell ref="Q108:T110"/>
    <mergeCell ref="U108:X110"/>
    <mergeCell ref="Y108:AB110"/>
    <mergeCell ref="AC108:AF110"/>
    <mergeCell ref="AG108:AO110"/>
    <mergeCell ref="AP108:AS110"/>
    <mergeCell ref="AT105:AV107"/>
    <mergeCell ref="AW105:AX107"/>
    <mergeCell ref="AY105:AZ107"/>
    <mergeCell ref="BA105:BB107"/>
    <mergeCell ref="BC105:BD107"/>
    <mergeCell ref="BE105:BF107"/>
    <mergeCell ref="BG102:BI104"/>
    <mergeCell ref="BJ102:BL104"/>
    <mergeCell ref="B105:L107"/>
    <mergeCell ref="M105:P107"/>
    <mergeCell ref="Q105:T107"/>
    <mergeCell ref="U105:X107"/>
    <mergeCell ref="Y105:AB107"/>
    <mergeCell ref="AC105:AF107"/>
    <mergeCell ref="AG105:AO107"/>
    <mergeCell ref="AP105:AS107"/>
    <mergeCell ref="AT102:AV104"/>
    <mergeCell ref="AW102:AX104"/>
    <mergeCell ref="AY102:AZ104"/>
    <mergeCell ref="BA102:BB104"/>
    <mergeCell ref="BC102:BD104"/>
    <mergeCell ref="BE102:BF104"/>
    <mergeCell ref="BG111:BI113"/>
    <mergeCell ref="BJ111:BL113"/>
    <mergeCell ref="B114:L116"/>
    <mergeCell ref="M114:P116"/>
    <mergeCell ref="Q114:T116"/>
    <mergeCell ref="U114:X116"/>
    <mergeCell ref="Y114:AB116"/>
    <mergeCell ref="AC114:AF116"/>
    <mergeCell ref="AG114:AO116"/>
    <mergeCell ref="AP114:AS116"/>
    <mergeCell ref="AT111:AV113"/>
    <mergeCell ref="AW111:AX113"/>
    <mergeCell ref="AY111:AZ113"/>
    <mergeCell ref="BA111:BB113"/>
    <mergeCell ref="BC111:BD113"/>
    <mergeCell ref="BE111:BF113"/>
    <mergeCell ref="BG108:BI110"/>
    <mergeCell ref="BJ108:BL110"/>
    <mergeCell ref="B111:L113"/>
    <mergeCell ref="M111:P113"/>
    <mergeCell ref="Q111:T113"/>
    <mergeCell ref="U111:X113"/>
    <mergeCell ref="Y111:AB113"/>
    <mergeCell ref="AC111:AF113"/>
    <mergeCell ref="AG111:AO113"/>
    <mergeCell ref="AP111:AS113"/>
    <mergeCell ref="AT108:AV110"/>
    <mergeCell ref="AW108:AX110"/>
    <mergeCell ref="AY108:AZ110"/>
    <mergeCell ref="BA108:BB110"/>
    <mergeCell ref="BC108:BD110"/>
    <mergeCell ref="BE108:BF110"/>
    <mergeCell ref="BG117:BI119"/>
    <mergeCell ref="BJ117:BL119"/>
    <mergeCell ref="B120:L122"/>
    <mergeCell ref="M120:P122"/>
    <mergeCell ref="Q120:T122"/>
    <mergeCell ref="U120:X122"/>
    <mergeCell ref="Y120:AB122"/>
    <mergeCell ref="AC120:AF122"/>
    <mergeCell ref="AG120:AO122"/>
    <mergeCell ref="AP120:AS122"/>
    <mergeCell ref="AT117:AV119"/>
    <mergeCell ref="AW117:AX119"/>
    <mergeCell ref="AY117:AZ119"/>
    <mergeCell ref="BA117:BB119"/>
    <mergeCell ref="BC117:BD119"/>
    <mergeCell ref="BE117:BF119"/>
    <mergeCell ref="BG114:BI116"/>
    <mergeCell ref="BJ114:BL116"/>
    <mergeCell ref="B117:L119"/>
    <mergeCell ref="M117:P119"/>
    <mergeCell ref="Q117:T119"/>
    <mergeCell ref="U117:X119"/>
    <mergeCell ref="Y117:AB119"/>
    <mergeCell ref="AC117:AF119"/>
    <mergeCell ref="AG117:AO119"/>
    <mergeCell ref="AP117:AS119"/>
    <mergeCell ref="AT114:AV116"/>
    <mergeCell ref="AW114:AX116"/>
    <mergeCell ref="AY114:AZ116"/>
    <mergeCell ref="BA114:BB116"/>
    <mergeCell ref="BC114:BD116"/>
    <mergeCell ref="BE114:BF116"/>
    <mergeCell ref="BG123:BI125"/>
    <mergeCell ref="BJ123:BL125"/>
    <mergeCell ref="B126:L128"/>
    <mergeCell ref="M126:P128"/>
    <mergeCell ref="Q126:T128"/>
    <mergeCell ref="U126:X128"/>
    <mergeCell ref="Y126:AB128"/>
    <mergeCell ref="AC126:AF128"/>
    <mergeCell ref="AG126:AO128"/>
    <mergeCell ref="AP126:AS128"/>
    <mergeCell ref="AT123:AV125"/>
    <mergeCell ref="AW123:AX125"/>
    <mergeCell ref="AY123:AZ125"/>
    <mergeCell ref="BA123:BB125"/>
    <mergeCell ref="BC123:BD125"/>
    <mergeCell ref="BE123:BF125"/>
    <mergeCell ref="BG120:BI122"/>
    <mergeCell ref="BJ120:BL122"/>
    <mergeCell ref="B123:L125"/>
    <mergeCell ref="M123:P125"/>
    <mergeCell ref="Q123:T125"/>
    <mergeCell ref="U123:X125"/>
    <mergeCell ref="Y123:AB125"/>
    <mergeCell ref="AC123:AF125"/>
    <mergeCell ref="AG123:AO125"/>
    <mergeCell ref="AP123:AS125"/>
    <mergeCell ref="AT120:AV122"/>
    <mergeCell ref="AW120:AX122"/>
    <mergeCell ref="AY120:AZ122"/>
    <mergeCell ref="BA120:BB122"/>
    <mergeCell ref="BC120:BD122"/>
    <mergeCell ref="BE120:BF122"/>
    <mergeCell ref="BG129:BI131"/>
    <mergeCell ref="BJ129:BL131"/>
    <mergeCell ref="B132:L134"/>
    <mergeCell ref="M132:P134"/>
    <mergeCell ref="Q132:T134"/>
    <mergeCell ref="U132:X134"/>
    <mergeCell ref="Y132:AB134"/>
    <mergeCell ref="AC132:AF134"/>
    <mergeCell ref="AG132:AO134"/>
    <mergeCell ref="AP132:AS134"/>
    <mergeCell ref="AT129:AV131"/>
    <mergeCell ref="AW129:AX131"/>
    <mergeCell ref="AY129:AZ131"/>
    <mergeCell ref="BA129:BB131"/>
    <mergeCell ref="BC129:BD131"/>
    <mergeCell ref="BE129:BF131"/>
    <mergeCell ref="BG126:BI128"/>
    <mergeCell ref="BJ126:BL128"/>
    <mergeCell ref="B129:L131"/>
    <mergeCell ref="M129:P131"/>
    <mergeCell ref="Q129:T131"/>
    <mergeCell ref="U129:X131"/>
    <mergeCell ref="Y129:AB131"/>
    <mergeCell ref="AC129:AF131"/>
    <mergeCell ref="AG129:AO131"/>
    <mergeCell ref="AP129:AS131"/>
    <mergeCell ref="AT126:AV128"/>
    <mergeCell ref="AW126:AX128"/>
    <mergeCell ref="AY126:AZ128"/>
    <mergeCell ref="BA126:BB128"/>
    <mergeCell ref="BC126:BD128"/>
    <mergeCell ref="BE126:BF128"/>
    <mergeCell ref="BG135:BI137"/>
    <mergeCell ref="BJ135:BL137"/>
    <mergeCell ref="B138:L140"/>
    <mergeCell ref="M138:P140"/>
    <mergeCell ref="Q138:T140"/>
    <mergeCell ref="U138:X140"/>
    <mergeCell ref="Y138:AB140"/>
    <mergeCell ref="AC138:AF140"/>
    <mergeCell ref="AG138:AO140"/>
    <mergeCell ref="AP138:AS140"/>
    <mergeCell ref="AT135:AV137"/>
    <mergeCell ref="AW135:AX137"/>
    <mergeCell ref="AY135:AZ137"/>
    <mergeCell ref="BA135:BB137"/>
    <mergeCell ref="BC135:BD137"/>
    <mergeCell ref="BE135:BF137"/>
    <mergeCell ref="BG132:BI134"/>
    <mergeCell ref="BJ132:BL134"/>
    <mergeCell ref="B135:L137"/>
    <mergeCell ref="M135:P137"/>
    <mergeCell ref="Q135:T137"/>
    <mergeCell ref="U135:X137"/>
    <mergeCell ref="Y135:AB137"/>
    <mergeCell ref="AC135:AF137"/>
    <mergeCell ref="AG135:AO137"/>
    <mergeCell ref="AP135:AS137"/>
    <mergeCell ref="AT132:AV134"/>
    <mergeCell ref="AW132:AX134"/>
    <mergeCell ref="AY132:AZ134"/>
    <mergeCell ref="BA132:BB134"/>
    <mergeCell ref="BC132:BD134"/>
    <mergeCell ref="BE132:BF134"/>
    <mergeCell ref="BG141:BI143"/>
    <mergeCell ref="BJ141:BL143"/>
    <mergeCell ref="B144:L146"/>
    <mergeCell ref="M144:P146"/>
    <mergeCell ref="Q144:T146"/>
    <mergeCell ref="U144:X146"/>
    <mergeCell ref="Y144:AB146"/>
    <mergeCell ref="AC144:AF146"/>
    <mergeCell ref="AG144:AO146"/>
    <mergeCell ref="AP144:AS146"/>
    <mergeCell ref="AT141:AV143"/>
    <mergeCell ref="AW141:AX143"/>
    <mergeCell ref="AY141:AZ143"/>
    <mergeCell ref="BA141:BB143"/>
    <mergeCell ref="BC141:BD143"/>
    <mergeCell ref="BE141:BF143"/>
    <mergeCell ref="BG138:BI140"/>
    <mergeCell ref="BJ138:BL140"/>
    <mergeCell ref="B141:L143"/>
    <mergeCell ref="M141:P143"/>
    <mergeCell ref="Q141:T143"/>
    <mergeCell ref="U141:X143"/>
    <mergeCell ref="Y141:AB143"/>
    <mergeCell ref="AC141:AF143"/>
    <mergeCell ref="AG141:AO143"/>
    <mergeCell ref="AP141:AS143"/>
    <mergeCell ref="AT138:AV140"/>
    <mergeCell ref="AW138:AX140"/>
    <mergeCell ref="AY138:AZ140"/>
    <mergeCell ref="BA138:BB140"/>
    <mergeCell ref="BC138:BD140"/>
    <mergeCell ref="BE138:BF140"/>
    <mergeCell ref="BG147:BI149"/>
    <mergeCell ref="BJ147:BL149"/>
    <mergeCell ref="B150:L152"/>
    <mergeCell ref="M150:P152"/>
    <mergeCell ref="Q150:T152"/>
    <mergeCell ref="U150:X152"/>
    <mergeCell ref="Y150:AB152"/>
    <mergeCell ref="AC150:AF152"/>
    <mergeCell ref="AG150:AO152"/>
    <mergeCell ref="AP150:AS152"/>
    <mergeCell ref="AT147:AV149"/>
    <mergeCell ref="AW147:AX149"/>
    <mergeCell ref="AY147:AZ149"/>
    <mergeCell ref="BA147:BB149"/>
    <mergeCell ref="BC147:BD149"/>
    <mergeCell ref="BE147:BF149"/>
    <mergeCell ref="BG144:BI146"/>
    <mergeCell ref="BJ144:BL146"/>
    <mergeCell ref="B147:L149"/>
    <mergeCell ref="M147:P149"/>
    <mergeCell ref="Q147:T149"/>
    <mergeCell ref="U147:X149"/>
    <mergeCell ref="Y147:AB149"/>
    <mergeCell ref="AC147:AF149"/>
    <mergeCell ref="AG147:AO149"/>
    <mergeCell ref="AP147:AS149"/>
    <mergeCell ref="AT144:AV146"/>
    <mergeCell ref="AW144:AX146"/>
    <mergeCell ref="AY144:AZ146"/>
    <mergeCell ref="BA144:BB146"/>
    <mergeCell ref="BC144:BD146"/>
    <mergeCell ref="BE144:BF146"/>
    <mergeCell ref="BG153:BI155"/>
    <mergeCell ref="BJ153:BL155"/>
    <mergeCell ref="B156:L158"/>
    <mergeCell ref="M156:P158"/>
    <mergeCell ref="Q156:T158"/>
    <mergeCell ref="U156:X158"/>
    <mergeCell ref="Y156:AB158"/>
    <mergeCell ref="AC156:AF158"/>
    <mergeCell ref="AG156:AO158"/>
    <mergeCell ref="AP156:AS158"/>
    <mergeCell ref="AT153:AV155"/>
    <mergeCell ref="AW153:AX155"/>
    <mergeCell ref="AY153:AZ155"/>
    <mergeCell ref="BA153:BB155"/>
    <mergeCell ref="BC153:BD155"/>
    <mergeCell ref="BE153:BF155"/>
    <mergeCell ref="BG150:BI152"/>
    <mergeCell ref="BJ150:BL152"/>
    <mergeCell ref="B153:L155"/>
    <mergeCell ref="M153:P155"/>
    <mergeCell ref="Q153:T155"/>
    <mergeCell ref="U153:X155"/>
    <mergeCell ref="Y153:AB155"/>
    <mergeCell ref="AC153:AF155"/>
    <mergeCell ref="AG153:AO155"/>
    <mergeCell ref="AP153:AS155"/>
    <mergeCell ref="AT150:AV152"/>
    <mergeCell ref="AW150:AX152"/>
    <mergeCell ref="AY150:AZ152"/>
    <mergeCell ref="BA150:BB152"/>
    <mergeCell ref="BC150:BD152"/>
    <mergeCell ref="BE150:BF152"/>
    <mergeCell ref="BG159:BI161"/>
    <mergeCell ref="BJ159:BL161"/>
    <mergeCell ref="B162:L164"/>
    <mergeCell ref="M162:P164"/>
    <mergeCell ref="Q162:T164"/>
    <mergeCell ref="U162:X164"/>
    <mergeCell ref="Y162:AB164"/>
    <mergeCell ref="AC162:AF164"/>
    <mergeCell ref="AG162:AO164"/>
    <mergeCell ref="AP162:AS164"/>
    <mergeCell ref="AT159:AV161"/>
    <mergeCell ref="AW159:AX161"/>
    <mergeCell ref="AY159:AZ161"/>
    <mergeCell ref="BA159:BB161"/>
    <mergeCell ref="BC159:BD161"/>
    <mergeCell ref="BE159:BF161"/>
    <mergeCell ref="BG156:BI158"/>
    <mergeCell ref="BJ156:BL158"/>
    <mergeCell ref="B159:L161"/>
    <mergeCell ref="M159:P161"/>
    <mergeCell ref="Q159:T161"/>
    <mergeCell ref="U159:X161"/>
    <mergeCell ref="Y159:AB161"/>
    <mergeCell ref="AC159:AF161"/>
    <mergeCell ref="AG159:AO161"/>
    <mergeCell ref="AP159:AS161"/>
    <mergeCell ref="AT156:AV158"/>
    <mergeCell ref="AW156:AX158"/>
    <mergeCell ref="AY156:AZ158"/>
    <mergeCell ref="BA156:BB158"/>
    <mergeCell ref="BC156:BD158"/>
    <mergeCell ref="BE156:BF158"/>
    <mergeCell ref="BM165:BO167"/>
    <mergeCell ref="B168:L170"/>
    <mergeCell ref="M168:P170"/>
    <mergeCell ref="Q168:T170"/>
    <mergeCell ref="U168:X170"/>
    <mergeCell ref="Y168:AB170"/>
    <mergeCell ref="AC168:AF170"/>
    <mergeCell ref="AG168:AO173"/>
    <mergeCell ref="AP168:AS173"/>
    <mergeCell ref="AT168:AV173"/>
    <mergeCell ref="BG162:BI164"/>
    <mergeCell ref="BJ162:BL164"/>
    <mergeCell ref="B165:L167"/>
    <mergeCell ref="M165:P167"/>
    <mergeCell ref="Q165:T167"/>
    <mergeCell ref="U165:X167"/>
    <mergeCell ref="Y165:AB167"/>
    <mergeCell ref="AC165:AF167"/>
    <mergeCell ref="AG165:BI167"/>
    <mergeCell ref="BJ165:BL167"/>
    <mergeCell ref="AT162:AV164"/>
    <mergeCell ref="AW162:AX164"/>
    <mergeCell ref="AY162:AZ164"/>
    <mergeCell ref="BA162:BB164"/>
    <mergeCell ref="BC162:BD164"/>
    <mergeCell ref="BE162:BF164"/>
    <mergeCell ref="BM171:BO173"/>
    <mergeCell ref="BE168:BF173"/>
    <mergeCell ref="BG168:BI173"/>
    <mergeCell ref="BJ168:BL170"/>
    <mergeCell ref="BM168:BO170"/>
    <mergeCell ref="BJ171:BL173"/>
    <mergeCell ref="B174:L176"/>
    <mergeCell ref="M174:P176"/>
    <mergeCell ref="Q174:T176"/>
    <mergeCell ref="U174:X176"/>
    <mergeCell ref="Y174:AB176"/>
    <mergeCell ref="AC174:AF176"/>
    <mergeCell ref="AG174:AO176"/>
    <mergeCell ref="AP174:AS176"/>
    <mergeCell ref="AT174:AV176"/>
    <mergeCell ref="B171:L173"/>
    <mergeCell ref="M171:P173"/>
    <mergeCell ref="Q171:T173"/>
    <mergeCell ref="U171:X173"/>
    <mergeCell ref="Y171:AB173"/>
    <mergeCell ref="AC171:AF173"/>
    <mergeCell ref="AW168:BB170"/>
    <mergeCell ref="BC168:BD173"/>
    <mergeCell ref="AW171:AX173"/>
    <mergeCell ref="AY171:AZ173"/>
    <mergeCell ref="BA171:BB173"/>
    <mergeCell ref="BJ177:BL179"/>
    <mergeCell ref="BM177:BO179"/>
    <mergeCell ref="B180:L182"/>
    <mergeCell ref="M180:P182"/>
    <mergeCell ref="Q180:T182"/>
    <mergeCell ref="U180:X182"/>
    <mergeCell ref="Y180:AB182"/>
    <mergeCell ref="AC180:AF182"/>
    <mergeCell ref="AG180:AO182"/>
    <mergeCell ref="AT177:AV179"/>
    <mergeCell ref="AW177:AX179"/>
    <mergeCell ref="AY177:AZ179"/>
    <mergeCell ref="BA177:BB179"/>
    <mergeCell ref="BC177:BD179"/>
    <mergeCell ref="BE177:BF179"/>
    <mergeCell ref="BJ174:BL176"/>
    <mergeCell ref="BM174:BO176"/>
    <mergeCell ref="B177:L179"/>
    <mergeCell ref="M177:P179"/>
    <mergeCell ref="Q177:T179"/>
    <mergeCell ref="U177:X179"/>
    <mergeCell ref="Y177:AB179"/>
    <mergeCell ref="AC177:AF179"/>
    <mergeCell ref="AG177:AO179"/>
    <mergeCell ref="AP177:AS179"/>
    <mergeCell ref="AW174:AX176"/>
    <mergeCell ref="AY174:AZ176"/>
    <mergeCell ref="BA174:BB176"/>
    <mergeCell ref="BC174:BD176"/>
    <mergeCell ref="BE174:BF176"/>
    <mergeCell ref="BG174:BI176"/>
    <mergeCell ref="BE180:BF182"/>
    <mergeCell ref="BG180:BI182"/>
    <mergeCell ref="B183:L185"/>
    <mergeCell ref="M183:P185"/>
    <mergeCell ref="Q183:T185"/>
    <mergeCell ref="U183:X185"/>
    <mergeCell ref="Y183:AB185"/>
    <mergeCell ref="AC183:AF185"/>
    <mergeCell ref="AG183:AO185"/>
    <mergeCell ref="AP183:AS185"/>
    <mergeCell ref="AP180:AS182"/>
    <mergeCell ref="AT180:AV182"/>
    <mergeCell ref="AW180:AX182"/>
    <mergeCell ref="AY180:AZ182"/>
    <mergeCell ref="BA180:BB182"/>
    <mergeCell ref="BC180:BD182"/>
    <mergeCell ref="BG177:BI179"/>
    <mergeCell ref="B189:L191"/>
    <mergeCell ref="M189:P191"/>
    <mergeCell ref="Q189:T191"/>
    <mergeCell ref="U189:X191"/>
    <mergeCell ref="Y189:AB191"/>
    <mergeCell ref="AC189:AF191"/>
    <mergeCell ref="AW186:AX188"/>
    <mergeCell ref="AY186:AZ188"/>
    <mergeCell ref="BA186:BB188"/>
    <mergeCell ref="BC186:BD188"/>
    <mergeCell ref="BE186:BF188"/>
    <mergeCell ref="BG186:BI188"/>
    <mergeCell ref="BG183:BI185"/>
    <mergeCell ref="B186:L188"/>
    <mergeCell ref="M186:P188"/>
    <mergeCell ref="Q186:T188"/>
    <mergeCell ref="U186:X188"/>
    <mergeCell ref="Y186:AB188"/>
    <mergeCell ref="AC186:AF188"/>
    <mergeCell ref="AG186:AO188"/>
    <mergeCell ref="AP186:AS188"/>
    <mergeCell ref="AT186:AV188"/>
    <mergeCell ref="AT183:AV185"/>
    <mergeCell ref="AW183:AX185"/>
    <mergeCell ref="AY183:AZ185"/>
    <mergeCell ref="BA183:BB185"/>
    <mergeCell ref="BC183:BD185"/>
    <mergeCell ref="BE183:BF185"/>
    <mergeCell ref="BE192:BF194"/>
    <mergeCell ref="BG192:BI194"/>
    <mergeCell ref="B195:L197"/>
    <mergeCell ref="M195:P197"/>
    <mergeCell ref="Q195:T197"/>
    <mergeCell ref="U195:X197"/>
    <mergeCell ref="Y195:AB197"/>
    <mergeCell ref="AC195:AF197"/>
    <mergeCell ref="AG195:AO197"/>
    <mergeCell ref="AP195:AS197"/>
    <mergeCell ref="AP192:AS194"/>
    <mergeCell ref="AT192:AV194"/>
    <mergeCell ref="AW192:AX194"/>
    <mergeCell ref="AY192:AZ194"/>
    <mergeCell ref="BA192:BB194"/>
    <mergeCell ref="BC192:BD194"/>
    <mergeCell ref="BC189:BD191"/>
    <mergeCell ref="BE189:BF191"/>
    <mergeCell ref="BG189:BI191"/>
    <mergeCell ref="B192:L194"/>
    <mergeCell ref="M192:P194"/>
    <mergeCell ref="Q192:T194"/>
    <mergeCell ref="U192:X194"/>
    <mergeCell ref="Y192:AB194"/>
    <mergeCell ref="AC192:AF194"/>
    <mergeCell ref="AG192:AO194"/>
    <mergeCell ref="AG189:AO191"/>
    <mergeCell ref="AP189:AS191"/>
    <mergeCell ref="AT189:AV191"/>
    <mergeCell ref="AW189:AX191"/>
    <mergeCell ref="AY189:AZ191"/>
    <mergeCell ref="BA189:BB191"/>
    <mergeCell ref="AW198:AX200"/>
    <mergeCell ref="AY198:AZ200"/>
    <mergeCell ref="BA198:BB200"/>
    <mergeCell ref="BC198:BD200"/>
    <mergeCell ref="BE198:BF200"/>
    <mergeCell ref="BG198:BI200"/>
    <mergeCell ref="BG195:BI197"/>
    <mergeCell ref="B198:L200"/>
    <mergeCell ref="M198:P200"/>
    <mergeCell ref="Q198:T200"/>
    <mergeCell ref="U198:X200"/>
    <mergeCell ref="Y198:AB200"/>
    <mergeCell ref="AC198:AF200"/>
    <mergeCell ref="AG198:AO200"/>
    <mergeCell ref="AP198:AS200"/>
    <mergeCell ref="AT198:AV200"/>
    <mergeCell ref="AT195:AV197"/>
    <mergeCell ref="AW195:AX197"/>
    <mergeCell ref="AY195:AZ197"/>
    <mergeCell ref="BA195:BB197"/>
    <mergeCell ref="BC195:BD197"/>
    <mergeCell ref="BE195:BF197"/>
    <mergeCell ref="BC201:BD203"/>
    <mergeCell ref="BE201:BF203"/>
    <mergeCell ref="BG201:BI203"/>
    <mergeCell ref="B204:L206"/>
    <mergeCell ref="M204:P206"/>
    <mergeCell ref="Q204:T206"/>
    <mergeCell ref="U204:X206"/>
    <mergeCell ref="Y204:AB206"/>
    <mergeCell ref="AC204:AF206"/>
    <mergeCell ref="AG204:AO206"/>
    <mergeCell ref="AG201:AO203"/>
    <mergeCell ref="AP201:AS203"/>
    <mergeCell ref="AT201:AV203"/>
    <mergeCell ref="AW201:AX203"/>
    <mergeCell ref="AY201:AZ203"/>
    <mergeCell ref="BA201:BB203"/>
    <mergeCell ref="B201:L203"/>
    <mergeCell ref="M201:P203"/>
    <mergeCell ref="Q201:T203"/>
    <mergeCell ref="U201:X203"/>
    <mergeCell ref="Y201:AB203"/>
    <mergeCell ref="AC201:AF203"/>
    <mergeCell ref="BG207:BI209"/>
    <mergeCell ref="B210:BI213"/>
    <mergeCell ref="B214:BI215"/>
    <mergeCell ref="B216:G218"/>
    <mergeCell ref="H216:M218"/>
    <mergeCell ref="N216:S218"/>
    <mergeCell ref="T216:AF218"/>
    <mergeCell ref="AG216:AO218"/>
    <mergeCell ref="AP216:AY218"/>
    <mergeCell ref="AZ216:BI218"/>
    <mergeCell ref="AT207:AV209"/>
    <mergeCell ref="AW207:AX209"/>
    <mergeCell ref="AY207:AZ209"/>
    <mergeCell ref="BA207:BB209"/>
    <mergeCell ref="BC207:BD209"/>
    <mergeCell ref="BE207:BF209"/>
    <mergeCell ref="BE204:BF206"/>
    <mergeCell ref="BG204:BI206"/>
    <mergeCell ref="B207:L209"/>
    <mergeCell ref="M207:P209"/>
    <mergeCell ref="Q207:T209"/>
    <mergeCell ref="U207:X209"/>
    <mergeCell ref="Y207:AB209"/>
    <mergeCell ref="AC207:AF209"/>
    <mergeCell ref="AG207:AO209"/>
    <mergeCell ref="AP207:AS209"/>
    <mergeCell ref="AP204:AS206"/>
    <mergeCell ref="AT204:AV206"/>
    <mergeCell ref="AW204:AX206"/>
    <mergeCell ref="AY204:AZ206"/>
    <mergeCell ref="BA204:BB206"/>
    <mergeCell ref="BC204:BD206"/>
    <mergeCell ref="BB231:BI233"/>
    <mergeCell ref="B234:BI235"/>
    <mergeCell ref="B236:V237"/>
    <mergeCell ref="W236:AQ237"/>
    <mergeCell ref="AR236:BI237"/>
    <mergeCell ref="B238:BI239"/>
    <mergeCell ref="AV228:BA230"/>
    <mergeCell ref="BB228:BI230"/>
    <mergeCell ref="B231:G233"/>
    <mergeCell ref="H231:M233"/>
    <mergeCell ref="N231:S233"/>
    <mergeCell ref="T231:AC233"/>
    <mergeCell ref="AD231:AI233"/>
    <mergeCell ref="AJ231:AO233"/>
    <mergeCell ref="AP231:AU233"/>
    <mergeCell ref="AV231:BA233"/>
    <mergeCell ref="AZ219:BI221"/>
    <mergeCell ref="B222:BI225"/>
    <mergeCell ref="B226:BI227"/>
    <mergeCell ref="B228:G230"/>
    <mergeCell ref="H228:M230"/>
    <mergeCell ref="N228:S230"/>
    <mergeCell ref="T228:AC230"/>
    <mergeCell ref="AD228:AI230"/>
    <mergeCell ref="AJ228:AO230"/>
    <mergeCell ref="AP228:AU230"/>
    <mergeCell ref="B219:G221"/>
    <mergeCell ref="H219:M221"/>
    <mergeCell ref="N219:S221"/>
    <mergeCell ref="T219:AF221"/>
    <mergeCell ref="AG219:AO221"/>
    <mergeCell ref="AP219:AY221"/>
    <mergeCell ref="B241:G244"/>
    <mergeCell ref="H241:J244"/>
    <mergeCell ref="K241:M244"/>
    <mergeCell ref="N241:P244"/>
    <mergeCell ref="Q241:S244"/>
    <mergeCell ref="W240:AA240"/>
    <mergeCell ref="AB240:AD240"/>
    <mergeCell ref="AE240:AH240"/>
    <mergeCell ref="AI240:AK240"/>
    <mergeCell ref="AL240:AN240"/>
    <mergeCell ref="AO240:AQ240"/>
    <mergeCell ref="B240:G240"/>
    <mergeCell ref="H240:J240"/>
    <mergeCell ref="K240:M240"/>
    <mergeCell ref="N240:P240"/>
    <mergeCell ref="Q240:S240"/>
    <mergeCell ref="T240:V240"/>
    <mergeCell ref="AO241:AQ244"/>
    <mergeCell ref="AR241:AV244"/>
    <mergeCell ref="AW241:AY244"/>
    <mergeCell ref="AZ241:BB244"/>
    <mergeCell ref="BC241:BF244"/>
    <mergeCell ref="BG241:BI244"/>
    <mergeCell ref="T241:V244"/>
    <mergeCell ref="W241:AA244"/>
    <mergeCell ref="AB241:AD244"/>
    <mergeCell ref="AE241:AH244"/>
    <mergeCell ref="AI241:AK244"/>
    <mergeCell ref="AL241:AN244"/>
    <mergeCell ref="AR240:AV240"/>
    <mergeCell ref="AW240:AY240"/>
    <mergeCell ref="AZ240:BB240"/>
    <mergeCell ref="BC240:BF240"/>
    <mergeCell ref="BG240:BI240"/>
    <mergeCell ref="B249:G252"/>
    <mergeCell ref="H249:J252"/>
    <mergeCell ref="K249:M252"/>
    <mergeCell ref="N249:P252"/>
    <mergeCell ref="Q249:S252"/>
    <mergeCell ref="W245:AA248"/>
    <mergeCell ref="AB245:AD248"/>
    <mergeCell ref="AE245:AH248"/>
    <mergeCell ref="AI245:AK248"/>
    <mergeCell ref="AL245:AN248"/>
    <mergeCell ref="AO245:AQ248"/>
    <mergeCell ref="B245:G248"/>
    <mergeCell ref="H245:J248"/>
    <mergeCell ref="K245:M248"/>
    <mergeCell ref="N245:P248"/>
    <mergeCell ref="Q245:S248"/>
    <mergeCell ref="T245:V248"/>
    <mergeCell ref="AO249:AQ252"/>
    <mergeCell ref="AR249:AV252"/>
    <mergeCell ref="AW249:AY252"/>
    <mergeCell ref="AZ249:BB252"/>
    <mergeCell ref="BC249:BF252"/>
    <mergeCell ref="BG249:BI252"/>
    <mergeCell ref="T249:V252"/>
    <mergeCell ref="W249:AA252"/>
    <mergeCell ref="AB249:AD252"/>
    <mergeCell ref="AE249:AH252"/>
    <mergeCell ref="AI249:AK252"/>
    <mergeCell ref="AL249:AN252"/>
    <mergeCell ref="AR245:AV248"/>
    <mergeCell ref="AW245:AY248"/>
    <mergeCell ref="AZ245:BB248"/>
    <mergeCell ref="BC245:BF248"/>
    <mergeCell ref="BG245:BI248"/>
    <mergeCell ref="AR259:AT259"/>
    <mergeCell ref="AU259:AW259"/>
    <mergeCell ref="AX259:AZ259"/>
    <mergeCell ref="BA259:BC259"/>
    <mergeCell ref="BD259:BF259"/>
    <mergeCell ref="BG259:BI259"/>
    <mergeCell ref="Z259:AB259"/>
    <mergeCell ref="AC259:AE259"/>
    <mergeCell ref="AF259:AH259"/>
    <mergeCell ref="AI259:AK259"/>
    <mergeCell ref="AL259:AN259"/>
    <mergeCell ref="AO259:AQ259"/>
    <mergeCell ref="B253:BI256"/>
    <mergeCell ref="B257:BI258"/>
    <mergeCell ref="B259:D259"/>
    <mergeCell ref="E259:G259"/>
    <mergeCell ref="H259:J259"/>
    <mergeCell ref="K259:M259"/>
    <mergeCell ref="N259:P259"/>
    <mergeCell ref="Q259:S259"/>
    <mergeCell ref="T259:V259"/>
    <mergeCell ref="W259:Y259"/>
    <mergeCell ref="BD260:BF263"/>
    <mergeCell ref="BG260:BI263"/>
    <mergeCell ref="B264:AB267"/>
    <mergeCell ref="AC264:AS267"/>
    <mergeCell ref="AT264:BI267"/>
    <mergeCell ref="B268:BI269"/>
    <mergeCell ref="AL260:AN263"/>
    <mergeCell ref="AO260:AQ263"/>
    <mergeCell ref="AR260:AT263"/>
    <mergeCell ref="AU260:AW263"/>
    <mergeCell ref="AX260:AZ263"/>
    <mergeCell ref="BA260:BC263"/>
    <mergeCell ref="T260:V263"/>
    <mergeCell ref="W260:Y263"/>
    <mergeCell ref="Z260:AB263"/>
    <mergeCell ref="AC260:AE263"/>
    <mergeCell ref="AF260:AH263"/>
    <mergeCell ref="AI260:AK263"/>
    <mergeCell ref="B260:D263"/>
    <mergeCell ref="E260:G263"/>
    <mergeCell ref="H260:J263"/>
    <mergeCell ref="K260:M263"/>
    <mergeCell ref="N260:P263"/>
    <mergeCell ref="Q260:S263"/>
    <mergeCell ref="AW270:AY274"/>
    <mergeCell ref="AZ270:BE274"/>
    <mergeCell ref="BF270:BI274"/>
    <mergeCell ref="Q273:R274"/>
    <mergeCell ref="S273:V274"/>
    <mergeCell ref="W273:Y274"/>
    <mergeCell ref="AC270:AG274"/>
    <mergeCell ref="AH270:AJ274"/>
    <mergeCell ref="AK270:AM274"/>
    <mergeCell ref="AN270:AP274"/>
    <mergeCell ref="AQ270:AS274"/>
    <mergeCell ref="AT270:AV274"/>
    <mergeCell ref="B270:D274"/>
    <mergeCell ref="E270:G274"/>
    <mergeCell ref="H270:J274"/>
    <mergeCell ref="K270:P274"/>
    <mergeCell ref="Q270:Y272"/>
    <mergeCell ref="Z270:AB274"/>
    <mergeCell ref="N279:P282"/>
    <mergeCell ref="Q279:R282"/>
    <mergeCell ref="AN275:AP278"/>
    <mergeCell ref="AQ275:AS278"/>
    <mergeCell ref="AT275:AV278"/>
    <mergeCell ref="AW275:AY278"/>
    <mergeCell ref="AZ275:BE278"/>
    <mergeCell ref="BF275:BI278"/>
    <mergeCell ref="S275:V278"/>
    <mergeCell ref="W275:Y278"/>
    <mergeCell ref="Z275:AB278"/>
    <mergeCell ref="AC275:AG278"/>
    <mergeCell ref="AH275:AJ278"/>
    <mergeCell ref="AK275:AM278"/>
    <mergeCell ref="B275:D278"/>
    <mergeCell ref="E275:G278"/>
    <mergeCell ref="H275:J278"/>
    <mergeCell ref="K275:M278"/>
    <mergeCell ref="N275:P278"/>
    <mergeCell ref="Q275:R278"/>
    <mergeCell ref="B293:BI294"/>
    <mergeCell ref="B295:F300"/>
    <mergeCell ref="G295:K297"/>
    <mergeCell ref="L295:Q297"/>
    <mergeCell ref="R295:V300"/>
    <mergeCell ref="W295:AA297"/>
    <mergeCell ref="AB295:AG297"/>
    <mergeCell ref="AH295:AL300"/>
    <mergeCell ref="AM295:AQ297"/>
    <mergeCell ref="AR295:AW297"/>
    <mergeCell ref="B283:BI284"/>
    <mergeCell ref="B285:F288"/>
    <mergeCell ref="G285:BI288"/>
    <mergeCell ref="B289:F292"/>
    <mergeCell ref="G289:AG292"/>
    <mergeCell ref="AH289:BI292"/>
    <mergeCell ref="AN279:AP282"/>
    <mergeCell ref="AQ279:AS282"/>
    <mergeCell ref="AT279:AV282"/>
    <mergeCell ref="AW279:AY282"/>
    <mergeCell ref="AZ279:BE282"/>
    <mergeCell ref="BF279:BI282"/>
    <mergeCell ref="S279:V282"/>
    <mergeCell ref="W279:Y282"/>
    <mergeCell ref="Z279:AB282"/>
    <mergeCell ref="AC279:AG282"/>
    <mergeCell ref="AH279:AJ282"/>
    <mergeCell ref="AK279:AM282"/>
    <mergeCell ref="B279:D282"/>
    <mergeCell ref="E279:G282"/>
    <mergeCell ref="H279:J282"/>
    <mergeCell ref="K279:M282"/>
    <mergeCell ref="BD298:BI300"/>
    <mergeCell ref="B301:BI302"/>
    <mergeCell ref="B303:J307"/>
    <mergeCell ref="K303:S307"/>
    <mergeCell ref="T303:AF307"/>
    <mergeCell ref="AG303:AO307"/>
    <mergeCell ref="AP303:AX307"/>
    <mergeCell ref="AY303:BI307"/>
    <mergeCell ref="AX295:AZ300"/>
    <mergeCell ref="BA295:BC297"/>
    <mergeCell ref="BD295:BI297"/>
    <mergeCell ref="G298:K300"/>
    <mergeCell ref="L298:Q300"/>
    <mergeCell ref="W298:AA300"/>
    <mergeCell ref="AB298:AG300"/>
    <mergeCell ref="AM298:AQ300"/>
    <mergeCell ref="AR298:AW300"/>
    <mergeCell ref="BA298:BC300"/>
  </mergeCells>
  <conditionalFormatting sqref="AT66:AZ68 AY108:AZ119 AY123:AZ131 AY135:AZ137 AY141:AZ164 AY69:AZ104 AT69:AX164 BE66:BL164">
    <cfRule type="cellIs" dxfId="114" priority="40" operator="equal">
      <formula>0</formula>
    </cfRule>
  </conditionalFormatting>
  <conditionalFormatting sqref="AY177:AZ209">
    <cfRule type="cellIs" dxfId="113" priority="39" operator="equal">
      <formula>0</formula>
    </cfRule>
  </conditionalFormatting>
  <conditionalFormatting sqref="AE245:AK248 AO245:AQ248">
    <cfRule type="expression" dxfId="112" priority="38">
      <formula>($AB$245=0)</formula>
    </cfRule>
  </conditionalFormatting>
  <conditionalFormatting sqref="AK279:AM282">
    <cfRule type="cellIs" dxfId="111" priority="37" operator="equal">
      <formula>0</formula>
    </cfRule>
  </conditionalFormatting>
  <conditionalFormatting sqref="BA66:BB164">
    <cfRule type="cellIs" dxfId="110" priority="36" operator="equal">
      <formula>0</formula>
    </cfRule>
  </conditionalFormatting>
  <conditionalFormatting sqref="BG66:BL164">
    <cfRule type="cellIs" dxfId="109" priority="35" operator="lessThan">
      <formula>0</formula>
    </cfRule>
  </conditionalFormatting>
  <conditionalFormatting sqref="BG177:BI209">
    <cfRule type="cellIs" dxfId="108" priority="34" operator="equal">
      <formula>0</formula>
    </cfRule>
  </conditionalFormatting>
  <conditionalFormatting sqref="BG177:BI209">
    <cfRule type="cellIs" dxfId="107" priority="33" operator="lessThan">
      <formula>0</formula>
    </cfRule>
  </conditionalFormatting>
  <conditionalFormatting sqref="AZ245:BI248">
    <cfRule type="expression" dxfId="106" priority="32">
      <formula>$AW$245=0</formula>
    </cfRule>
  </conditionalFormatting>
  <conditionalFormatting sqref="AH279:AJ282">
    <cfRule type="cellIs" dxfId="105" priority="31" operator="equal">
      <formula>0</formula>
    </cfRule>
  </conditionalFormatting>
  <conditionalFormatting sqref="AT174:BB176 AT177:AX209 BE177:BF209 BE174:BI176 BA177:BB209">
    <cfRule type="cellIs" dxfId="104" priority="30" operator="equal">
      <formula>0</formula>
    </cfRule>
  </conditionalFormatting>
  <conditionalFormatting sqref="BG174:BI176">
    <cfRule type="cellIs" dxfId="103" priority="29" operator="lessThan">
      <formula>0</formula>
    </cfRule>
  </conditionalFormatting>
  <conditionalFormatting sqref="BC66:BD164">
    <cfRule type="cellIs" dxfId="102" priority="28" operator="equal">
      <formula>0</formula>
    </cfRule>
  </conditionalFormatting>
  <conditionalFormatting sqref="BC174:BD209">
    <cfRule type="cellIs" dxfId="101" priority="27" operator="equal">
      <formula>0</formula>
    </cfRule>
  </conditionalFormatting>
  <conditionalFormatting sqref="AE241:AK244">
    <cfRule type="expression" dxfId="100" priority="26">
      <formula>($AB$245=0)</formula>
    </cfRule>
  </conditionalFormatting>
  <conditionalFormatting sqref="AO241:AQ244">
    <cfRule type="expression" dxfId="99" priority="25">
      <formula>($AB$245=0)</formula>
    </cfRule>
  </conditionalFormatting>
  <conditionalFormatting sqref="AZ241:BI244">
    <cfRule type="expression" dxfId="98" priority="24">
      <formula>$AW$245=0</formula>
    </cfRule>
  </conditionalFormatting>
  <conditionalFormatting sqref="AY105:AZ107">
    <cfRule type="cellIs" dxfId="97" priority="23" operator="equal">
      <formula>0</formula>
    </cfRule>
  </conditionalFormatting>
  <conditionalFormatting sqref="AY120:AZ122">
    <cfRule type="cellIs" dxfId="96" priority="22" operator="equal">
      <formula>0</formula>
    </cfRule>
  </conditionalFormatting>
  <conditionalFormatting sqref="AY132:AZ134">
    <cfRule type="cellIs" dxfId="95" priority="21" operator="equal">
      <formula>0</formula>
    </cfRule>
  </conditionalFormatting>
  <conditionalFormatting sqref="AY138:AZ140">
    <cfRule type="cellIs" dxfId="94" priority="20" operator="equal">
      <formula>0</formula>
    </cfRule>
  </conditionalFormatting>
  <conditionalFormatting sqref="BJ165:BL170">
    <cfRule type="cellIs" dxfId="93" priority="19" operator="equal">
      <formula>0</formula>
    </cfRule>
  </conditionalFormatting>
  <conditionalFormatting sqref="BJ165:BL170">
    <cfRule type="cellIs" dxfId="92" priority="18" operator="lessThan">
      <formula>0</formula>
    </cfRule>
  </conditionalFormatting>
  <conditionalFormatting sqref="BJ171:BL173">
    <cfRule type="cellIs" dxfId="91" priority="17" operator="equal">
      <formula>0</formula>
    </cfRule>
  </conditionalFormatting>
  <conditionalFormatting sqref="BJ171:BL173">
    <cfRule type="cellIs" dxfId="90" priority="16" operator="lessThan">
      <formula>0</formula>
    </cfRule>
  </conditionalFormatting>
  <conditionalFormatting sqref="BH48:BI53">
    <cfRule type="cellIs" dxfId="89" priority="15" operator="equal">
      <formula>0</formula>
    </cfRule>
  </conditionalFormatting>
  <conditionalFormatting sqref="BJ174:BL176">
    <cfRule type="cellIs" dxfId="88" priority="14" operator="equal">
      <formula>0</formula>
    </cfRule>
  </conditionalFormatting>
  <conditionalFormatting sqref="BJ174:BL176">
    <cfRule type="cellIs" dxfId="87" priority="13" operator="lessThan">
      <formula>0</formula>
    </cfRule>
  </conditionalFormatting>
  <conditionalFormatting sqref="AL245:AN248">
    <cfRule type="expression" dxfId="86" priority="12">
      <formula>($AB$245=0)</formula>
    </cfRule>
  </conditionalFormatting>
  <conditionalFormatting sqref="AL241:AN244">
    <cfRule type="expression" dxfId="85" priority="11">
      <formula>($AB$245=0)</formula>
    </cfRule>
  </conditionalFormatting>
  <conditionalFormatting sqref="M66:Y68 Y69:Y71 M72:Y150">
    <cfRule type="cellIs" dxfId="84" priority="10" operator="equal">
      <formula>0</formula>
    </cfRule>
  </conditionalFormatting>
  <conditionalFormatting sqref="BH42:BI47">
    <cfRule type="cellIs" dxfId="83" priority="6" operator="equal">
      <formula>0</formula>
    </cfRule>
  </conditionalFormatting>
  <conditionalFormatting sqref="BJ177:BL179">
    <cfRule type="cellIs" dxfId="82" priority="5" operator="equal">
      <formula>0</formula>
    </cfRule>
  </conditionalFormatting>
  <conditionalFormatting sqref="BJ177:BL179">
    <cfRule type="cellIs" dxfId="81" priority="4" operator="lessThan">
      <formula>0</formula>
    </cfRule>
  </conditionalFormatting>
  <conditionalFormatting sqref="U69:U71">
    <cfRule type="cellIs" dxfId="80" priority="3" operator="equal">
      <formula>0</formula>
    </cfRule>
  </conditionalFormatting>
  <conditionalFormatting sqref="Q69:Q71">
    <cfRule type="cellIs" dxfId="79" priority="2" operator="equal">
      <formula>0</formula>
    </cfRule>
  </conditionalFormatting>
  <conditionalFormatting sqref="M69:M71">
    <cfRule type="cellIs" dxfId="78" priority="1" operator="equal">
      <formula>0</formula>
    </cfRule>
  </conditionalFormatting>
  <printOptions horizontalCentered="1"/>
  <pageMargins left="0.25" right="0.25" top="0.25" bottom="0.25" header="0" footer="0"/>
  <pageSetup scale="15" orientation="portrait" r:id="rId1"/>
  <drawing r:id="rId2"/>
  <legacyDrawing r:id="rId3"/>
</worksheet>
</file>

<file path=xl/worksheets/sheet2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65">
    <tabColor theme="8" tint="-0.249977111117893"/>
  </sheetPr>
  <dimension ref="A1:BO308"/>
  <sheetViews>
    <sheetView topLeftCell="A42" zoomScale="30" zoomScaleNormal="30" zoomScaleSheetLayoutView="30" workbookViewId="0">
      <selection activeCell="BA75" sqref="BA75:BB149"/>
    </sheetView>
  </sheetViews>
  <sheetFormatPr defaultRowHeight="15"/>
  <cols>
    <col min="2" max="15" width="9.42578125" customWidth="1"/>
    <col min="16" max="16" width="21" customWidth="1"/>
    <col min="17" max="17" width="9.42578125" customWidth="1"/>
    <col min="18" max="18" width="10.85546875" customWidth="1"/>
    <col min="19" max="19" width="16.28515625" customWidth="1"/>
    <col min="20" max="20" width="8.28515625" customWidth="1"/>
    <col min="21" max="23" width="9.42578125" customWidth="1"/>
    <col min="24" max="24" width="17.5703125" customWidth="1"/>
    <col min="25" max="25" width="14.5703125" customWidth="1"/>
    <col min="26" max="27" width="10.5703125" customWidth="1"/>
    <col min="28" max="28" width="7.140625" customWidth="1"/>
    <col min="29" max="31" width="9.42578125" customWidth="1"/>
    <col min="32" max="32" width="15.5703125" customWidth="1"/>
    <col min="33" max="40" width="9.42578125" customWidth="1"/>
    <col min="41" max="41" width="18.5703125" customWidth="1"/>
    <col min="42" max="46" width="9.42578125" customWidth="1"/>
    <col min="47" max="47" width="16.28515625" customWidth="1"/>
    <col min="48" max="49" width="9.42578125" customWidth="1"/>
    <col min="50" max="50" width="12" customWidth="1"/>
    <col min="51" max="51" width="9.42578125" customWidth="1"/>
    <col min="52" max="52" width="12" customWidth="1"/>
    <col min="53" max="53" width="9.42578125" customWidth="1"/>
    <col min="54" max="56" width="11.5703125" customWidth="1"/>
    <col min="57" max="59" width="9.42578125" customWidth="1"/>
    <col min="60" max="60" width="12" customWidth="1"/>
    <col min="61" max="61" width="11.42578125" customWidth="1"/>
    <col min="63" max="63" width="9.140625" customWidth="1"/>
  </cols>
  <sheetData>
    <row r="1" spans="2:61" ht="15.75" thickBot="1"/>
    <row r="2" spans="2:61" ht="15" customHeight="1" thickTop="1">
      <c r="B2" s="475" t="s">
        <v>0</v>
      </c>
      <c r="C2" s="476"/>
      <c r="D2" s="476"/>
      <c r="E2" s="476"/>
      <c r="F2" s="476"/>
      <c r="G2" s="476"/>
      <c r="H2" s="476"/>
      <c r="I2" s="476"/>
      <c r="J2" s="476"/>
      <c r="K2" s="476"/>
      <c r="L2" s="476"/>
      <c r="M2" s="476"/>
      <c r="N2" s="476"/>
      <c r="O2" s="476"/>
      <c r="P2" s="476"/>
      <c r="Q2" s="476"/>
      <c r="R2" s="476"/>
      <c r="S2" s="476"/>
      <c r="T2" s="476"/>
      <c r="U2" s="476"/>
      <c r="V2" s="476"/>
      <c r="W2" s="476"/>
      <c r="X2" s="476"/>
      <c r="Y2" s="476"/>
      <c r="Z2" s="476"/>
      <c r="AA2" s="476"/>
      <c r="AB2" s="476"/>
      <c r="AC2" s="476"/>
      <c r="AD2" s="476"/>
      <c r="AE2" s="476"/>
      <c r="AF2" s="476"/>
      <c r="AG2" s="476"/>
      <c r="AH2" s="476"/>
      <c r="AI2" s="476"/>
      <c r="AJ2" s="476"/>
      <c r="AK2" s="476"/>
      <c r="AL2" s="476"/>
      <c r="AM2" s="476"/>
      <c r="AN2" s="476"/>
      <c r="AO2" s="476"/>
      <c r="AP2" s="476"/>
      <c r="AQ2" s="476"/>
      <c r="AR2" s="476"/>
      <c r="AS2" s="476"/>
      <c r="AT2" s="476"/>
      <c r="AU2" s="476"/>
      <c r="AV2" s="476"/>
      <c r="AW2" s="476"/>
      <c r="AX2" s="476"/>
      <c r="AY2" s="476"/>
      <c r="AZ2" s="481"/>
      <c r="BA2" s="481"/>
      <c r="BB2" s="481"/>
      <c r="BC2" s="481"/>
      <c r="BD2" s="481"/>
      <c r="BE2" s="481"/>
      <c r="BF2" s="481"/>
      <c r="BG2" s="481"/>
      <c r="BH2" s="481"/>
      <c r="BI2" s="482"/>
    </row>
    <row r="3" spans="2:61" ht="15" customHeight="1">
      <c r="B3" s="477"/>
      <c r="C3" s="478"/>
      <c r="D3" s="478"/>
      <c r="E3" s="478"/>
      <c r="F3" s="478"/>
      <c r="G3" s="478"/>
      <c r="H3" s="478"/>
      <c r="I3" s="478"/>
      <c r="J3" s="478"/>
      <c r="K3" s="478"/>
      <c r="L3" s="478"/>
      <c r="M3" s="478"/>
      <c r="N3" s="478"/>
      <c r="O3" s="478"/>
      <c r="P3" s="478"/>
      <c r="Q3" s="478"/>
      <c r="R3" s="478"/>
      <c r="S3" s="478"/>
      <c r="T3" s="478"/>
      <c r="U3" s="478"/>
      <c r="V3" s="478"/>
      <c r="W3" s="478"/>
      <c r="X3" s="478"/>
      <c r="Y3" s="478"/>
      <c r="Z3" s="478"/>
      <c r="AA3" s="478"/>
      <c r="AB3" s="478"/>
      <c r="AC3" s="478"/>
      <c r="AD3" s="478"/>
      <c r="AE3" s="478"/>
      <c r="AF3" s="478"/>
      <c r="AG3" s="478"/>
      <c r="AH3" s="478"/>
      <c r="AI3" s="478"/>
      <c r="AJ3" s="478"/>
      <c r="AK3" s="478"/>
      <c r="AL3" s="478"/>
      <c r="AM3" s="478"/>
      <c r="AN3" s="478"/>
      <c r="AO3" s="478"/>
      <c r="AP3" s="478"/>
      <c r="AQ3" s="478"/>
      <c r="AR3" s="478"/>
      <c r="AS3" s="478"/>
      <c r="AT3" s="478"/>
      <c r="AU3" s="478"/>
      <c r="AV3" s="478"/>
      <c r="AW3" s="478"/>
      <c r="AX3" s="478"/>
      <c r="AY3" s="478"/>
      <c r="AZ3" s="483"/>
      <c r="BA3" s="483"/>
      <c r="BB3" s="483"/>
      <c r="BC3" s="483"/>
      <c r="BD3" s="483"/>
      <c r="BE3" s="483"/>
      <c r="BF3" s="483"/>
      <c r="BG3" s="483"/>
      <c r="BH3" s="483"/>
      <c r="BI3" s="484"/>
    </row>
    <row r="4" spans="2:61" ht="15" customHeight="1">
      <c r="B4" s="477"/>
      <c r="C4" s="478"/>
      <c r="D4" s="478"/>
      <c r="E4" s="478"/>
      <c r="F4" s="478"/>
      <c r="G4" s="478"/>
      <c r="H4" s="478"/>
      <c r="I4" s="478"/>
      <c r="J4" s="478"/>
      <c r="K4" s="478"/>
      <c r="L4" s="478"/>
      <c r="M4" s="478"/>
      <c r="N4" s="478"/>
      <c r="O4" s="478"/>
      <c r="P4" s="478"/>
      <c r="Q4" s="478"/>
      <c r="R4" s="478"/>
      <c r="S4" s="478"/>
      <c r="T4" s="478"/>
      <c r="U4" s="478"/>
      <c r="V4" s="478"/>
      <c r="W4" s="478"/>
      <c r="X4" s="478"/>
      <c r="Y4" s="478"/>
      <c r="Z4" s="478"/>
      <c r="AA4" s="478"/>
      <c r="AB4" s="478"/>
      <c r="AC4" s="478"/>
      <c r="AD4" s="478"/>
      <c r="AE4" s="478"/>
      <c r="AF4" s="478"/>
      <c r="AG4" s="478"/>
      <c r="AH4" s="478"/>
      <c r="AI4" s="478"/>
      <c r="AJ4" s="478"/>
      <c r="AK4" s="478"/>
      <c r="AL4" s="478"/>
      <c r="AM4" s="478"/>
      <c r="AN4" s="478"/>
      <c r="AO4" s="478"/>
      <c r="AP4" s="478"/>
      <c r="AQ4" s="478"/>
      <c r="AR4" s="478"/>
      <c r="AS4" s="478"/>
      <c r="AT4" s="478"/>
      <c r="AU4" s="478"/>
      <c r="AV4" s="478"/>
      <c r="AW4" s="478"/>
      <c r="AX4" s="478"/>
      <c r="AY4" s="478"/>
      <c r="AZ4" s="483"/>
      <c r="BA4" s="483"/>
      <c r="BB4" s="483"/>
      <c r="BC4" s="483"/>
      <c r="BD4" s="483"/>
      <c r="BE4" s="483"/>
      <c r="BF4" s="483"/>
      <c r="BG4" s="483"/>
      <c r="BH4" s="483"/>
      <c r="BI4" s="484"/>
    </row>
    <row r="5" spans="2:61" ht="15" customHeight="1">
      <c r="B5" s="477"/>
      <c r="C5" s="478"/>
      <c r="D5" s="478"/>
      <c r="E5" s="478"/>
      <c r="F5" s="478"/>
      <c r="G5" s="478"/>
      <c r="H5" s="478"/>
      <c r="I5" s="478"/>
      <c r="J5" s="478"/>
      <c r="K5" s="478"/>
      <c r="L5" s="478"/>
      <c r="M5" s="478"/>
      <c r="N5" s="478"/>
      <c r="O5" s="478"/>
      <c r="P5" s="478"/>
      <c r="Q5" s="478"/>
      <c r="R5" s="478"/>
      <c r="S5" s="478"/>
      <c r="T5" s="478"/>
      <c r="U5" s="478"/>
      <c r="V5" s="478"/>
      <c r="W5" s="478"/>
      <c r="X5" s="478"/>
      <c r="Y5" s="478"/>
      <c r="Z5" s="478"/>
      <c r="AA5" s="478"/>
      <c r="AB5" s="478"/>
      <c r="AC5" s="478"/>
      <c r="AD5" s="478"/>
      <c r="AE5" s="478"/>
      <c r="AF5" s="478"/>
      <c r="AG5" s="478"/>
      <c r="AH5" s="478"/>
      <c r="AI5" s="478"/>
      <c r="AJ5" s="478"/>
      <c r="AK5" s="478"/>
      <c r="AL5" s="478"/>
      <c r="AM5" s="478"/>
      <c r="AN5" s="478"/>
      <c r="AO5" s="478"/>
      <c r="AP5" s="478"/>
      <c r="AQ5" s="478"/>
      <c r="AR5" s="478"/>
      <c r="AS5" s="478"/>
      <c r="AT5" s="478"/>
      <c r="AU5" s="478"/>
      <c r="AV5" s="478"/>
      <c r="AW5" s="478"/>
      <c r="AX5" s="478"/>
      <c r="AY5" s="478"/>
      <c r="AZ5" s="483"/>
      <c r="BA5" s="483"/>
      <c r="BB5" s="483"/>
      <c r="BC5" s="483"/>
      <c r="BD5" s="483"/>
      <c r="BE5" s="483"/>
      <c r="BF5" s="483"/>
      <c r="BG5" s="483"/>
      <c r="BH5" s="483"/>
      <c r="BI5" s="484"/>
    </row>
    <row r="6" spans="2:61" ht="15" customHeight="1">
      <c r="B6" s="477"/>
      <c r="C6" s="478"/>
      <c r="D6" s="478"/>
      <c r="E6" s="478"/>
      <c r="F6" s="478"/>
      <c r="G6" s="478"/>
      <c r="H6" s="478"/>
      <c r="I6" s="478"/>
      <c r="J6" s="478"/>
      <c r="K6" s="478"/>
      <c r="L6" s="478"/>
      <c r="M6" s="478"/>
      <c r="N6" s="478"/>
      <c r="O6" s="478"/>
      <c r="P6" s="478"/>
      <c r="Q6" s="478"/>
      <c r="R6" s="478"/>
      <c r="S6" s="478"/>
      <c r="T6" s="478"/>
      <c r="U6" s="478"/>
      <c r="V6" s="478"/>
      <c r="W6" s="478"/>
      <c r="X6" s="478"/>
      <c r="Y6" s="478"/>
      <c r="Z6" s="478"/>
      <c r="AA6" s="478"/>
      <c r="AB6" s="478"/>
      <c r="AC6" s="478"/>
      <c r="AD6" s="478"/>
      <c r="AE6" s="478"/>
      <c r="AF6" s="478"/>
      <c r="AG6" s="478"/>
      <c r="AH6" s="478"/>
      <c r="AI6" s="478"/>
      <c r="AJ6" s="478"/>
      <c r="AK6" s="478"/>
      <c r="AL6" s="478"/>
      <c r="AM6" s="478"/>
      <c r="AN6" s="478"/>
      <c r="AO6" s="478"/>
      <c r="AP6" s="478"/>
      <c r="AQ6" s="478"/>
      <c r="AR6" s="478"/>
      <c r="AS6" s="478"/>
      <c r="AT6" s="478"/>
      <c r="AU6" s="478"/>
      <c r="AV6" s="478"/>
      <c r="AW6" s="478"/>
      <c r="AX6" s="478"/>
      <c r="AY6" s="478"/>
      <c r="AZ6" s="483"/>
      <c r="BA6" s="483"/>
      <c r="BB6" s="483"/>
      <c r="BC6" s="483"/>
      <c r="BD6" s="483"/>
      <c r="BE6" s="483"/>
      <c r="BF6" s="483"/>
      <c r="BG6" s="483"/>
      <c r="BH6" s="483"/>
      <c r="BI6" s="484"/>
    </row>
    <row r="7" spans="2:61" ht="15" customHeight="1">
      <c r="B7" s="477"/>
      <c r="C7" s="478"/>
      <c r="D7" s="478"/>
      <c r="E7" s="478"/>
      <c r="F7" s="478"/>
      <c r="G7" s="478"/>
      <c r="H7" s="478"/>
      <c r="I7" s="478"/>
      <c r="J7" s="478"/>
      <c r="K7" s="478"/>
      <c r="L7" s="478"/>
      <c r="M7" s="478"/>
      <c r="N7" s="478"/>
      <c r="O7" s="478"/>
      <c r="P7" s="478"/>
      <c r="Q7" s="478"/>
      <c r="R7" s="478"/>
      <c r="S7" s="478"/>
      <c r="T7" s="478"/>
      <c r="U7" s="478"/>
      <c r="V7" s="478"/>
      <c r="W7" s="478"/>
      <c r="X7" s="478"/>
      <c r="Y7" s="478"/>
      <c r="Z7" s="478"/>
      <c r="AA7" s="478"/>
      <c r="AB7" s="478"/>
      <c r="AC7" s="478"/>
      <c r="AD7" s="478"/>
      <c r="AE7" s="478"/>
      <c r="AF7" s="478"/>
      <c r="AG7" s="478"/>
      <c r="AH7" s="478"/>
      <c r="AI7" s="478"/>
      <c r="AJ7" s="478"/>
      <c r="AK7" s="478"/>
      <c r="AL7" s="478"/>
      <c r="AM7" s="478"/>
      <c r="AN7" s="478"/>
      <c r="AO7" s="478"/>
      <c r="AP7" s="478"/>
      <c r="AQ7" s="478"/>
      <c r="AR7" s="478"/>
      <c r="AS7" s="478"/>
      <c r="AT7" s="478"/>
      <c r="AU7" s="478"/>
      <c r="AV7" s="478"/>
      <c r="AW7" s="478"/>
      <c r="AX7" s="478"/>
      <c r="AY7" s="478"/>
      <c r="AZ7" s="483"/>
      <c r="BA7" s="483"/>
      <c r="BB7" s="483"/>
      <c r="BC7" s="483"/>
      <c r="BD7" s="483"/>
      <c r="BE7" s="483"/>
      <c r="BF7" s="483"/>
      <c r="BG7" s="483"/>
      <c r="BH7" s="483"/>
      <c r="BI7" s="484"/>
    </row>
    <row r="8" spans="2:61" ht="15" customHeight="1">
      <c r="B8" s="477"/>
      <c r="C8" s="478"/>
      <c r="D8" s="478"/>
      <c r="E8" s="478"/>
      <c r="F8" s="478"/>
      <c r="G8" s="478"/>
      <c r="H8" s="478"/>
      <c r="I8" s="478"/>
      <c r="J8" s="478"/>
      <c r="K8" s="478"/>
      <c r="L8" s="478"/>
      <c r="M8" s="478"/>
      <c r="N8" s="478"/>
      <c r="O8" s="478"/>
      <c r="P8" s="478"/>
      <c r="Q8" s="478"/>
      <c r="R8" s="478"/>
      <c r="S8" s="478"/>
      <c r="T8" s="478"/>
      <c r="U8" s="478"/>
      <c r="V8" s="478"/>
      <c r="W8" s="478"/>
      <c r="X8" s="478"/>
      <c r="Y8" s="478"/>
      <c r="Z8" s="478"/>
      <c r="AA8" s="478"/>
      <c r="AB8" s="478"/>
      <c r="AC8" s="478"/>
      <c r="AD8" s="478"/>
      <c r="AE8" s="478"/>
      <c r="AF8" s="478"/>
      <c r="AG8" s="478"/>
      <c r="AH8" s="478"/>
      <c r="AI8" s="478"/>
      <c r="AJ8" s="478"/>
      <c r="AK8" s="478"/>
      <c r="AL8" s="478"/>
      <c r="AM8" s="478"/>
      <c r="AN8" s="478"/>
      <c r="AO8" s="478"/>
      <c r="AP8" s="478"/>
      <c r="AQ8" s="478"/>
      <c r="AR8" s="478"/>
      <c r="AS8" s="478"/>
      <c r="AT8" s="478"/>
      <c r="AU8" s="478"/>
      <c r="AV8" s="478"/>
      <c r="AW8" s="478"/>
      <c r="AX8" s="478"/>
      <c r="AY8" s="478"/>
      <c r="AZ8" s="483"/>
      <c r="BA8" s="483"/>
      <c r="BB8" s="483"/>
      <c r="BC8" s="483"/>
      <c r="BD8" s="483"/>
      <c r="BE8" s="483"/>
      <c r="BF8" s="483"/>
      <c r="BG8" s="483"/>
      <c r="BH8" s="483"/>
      <c r="BI8" s="484"/>
    </row>
    <row r="9" spans="2:61" ht="15" customHeight="1">
      <c r="B9" s="477"/>
      <c r="C9" s="478"/>
      <c r="D9" s="478"/>
      <c r="E9" s="478"/>
      <c r="F9" s="478"/>
      <c r="G9" s="478"/>
      <c r="H9" s="478"/>
      <c r="I9" s="478"/>
      <c r="J9" s="478"/>
      <c r="K9" s="478"/>
      <c r="L9" s="478"/>
      <c r="M9" s="478"/>
      <c r="N9" s="478"/>
      <c r="O9" s="478"/>
      <c r="P9" s="478"/>
      <c r="Q9" s="478"/>
      <c r="R9" s="478"/>
      <c r="S9" s="478"/>
      <c r="T9" s="478"/>
      <c r="U9" s="478"/>
      <c r="V9" s="478"/>
      <c r="W9" s="478"/>
      <c r="X9" s="478"/>
      <c r="Y9" s="478"/>
      <c r="Z9" s="478"/>
      <c r="AA9" s="478"/>
      <c r="AB9" s="478"/>
      <c r="AC9" s="478"/>
      <c r="AD9" s="478"/>
      <c r="AE9" s="478"/>
      <c r="AF9" s="478"/>
      <c r="AG9" s="478"/>
      <c r="AH9" s="478"/>
      <c r="AI9" s="478"/>
      <c r="AJ9" s="478"/>
      <c r="AK9" s="478"/>
      <c r="AL9" s="478"/>
      <c r="AM9" s="478"/>
      <c r="AN9" s="478"/>
      <c r="AO9" s="478"/>
      <c r="AP9" s="478"/>
      <c r="AQ9" s="478"/>
      <c r="AR9" s="478"/>
      <c r="AS9" s="478"/>
      <c r="AT9" s="478"/>
      <c r="AU9" s="478"/>
      <c r="AV9" s="478"/>
      <c r="AW9" s="478"/>
      <c r="AX9" s="478"/>
      <c r="AY9" s="478"/>
      <c r="AZ9" s="483"/>
      <c r="BA9" s="483"/>
      <c r="BB9" s="483"/>
      <c r="BC9" s="483"/>
      <c r="BD9" s="483"/>
      <c r="BE9" s="483"/>
      <c r="BF9" s="483"/>
      <c r="BG9" s="483"/>
      <c r="BH9" s="483"/>
      <c r="BI9" s="484"/>
    </row>
    <row r="10" spans="2:61" ht="15" customHeight="1">
      <c r="B10" s="477"/>
      <c r="C10" s="478"/>
      <c r="D10" s="478"/>
      <c r="E10" s="478"/>
      <c r="F10" s="478"/>
      <c r="G10" s="478"/>
      <c r="H10" s="478"/>
      <c r="I10" s="478"/>
      <c r="J10" s="478"/>
      <c r="K10" s="478"/>
      <c r="L10" s="478"/>
      <c r="M10" s="478"/>
      <c r="N10" s="478"/>
      <c r="O10" s="478"/>
      <c r="P10" s="478"/>
      <c r="Q10" s="478"/>
      <c r="R10" s="478"/>
      <c r="S10" s="478"/>
      <c r="T10" s="478"/>
      <c r="U10" s="478"/>
      <c r="V10" s="478"/>
      <c r="W10" s="478"/>
      <c r="X10" s="478"/>
      <c r="Y10" s="478"/>
      <c r="Z10" s="478"/>
      <c r="AA10" s="478"/>
      <c r="AB10" s="478"/>
      <c r="AC10" s="478"/>
      <c r="AD10" s="478"/>
      <c r="AE10" s="478"/>
      <c r="AF10" s="478"/>
      <c r="AG10" s="478"/>
      <c r="AH10" s="478"/>
      <c r="AI10" s="478"/>
      <c r="AJ10" s="478"/>
      <c r="AK10" s="478"/>
      <c r="AL10" s="478"/>
      <c r="AM10" s="478"/>
      <c r="AN10" s="478"/>
      <c r="AO10" s="478"/>
      <c r="AP10" s="478"/>
      <c r="AQ10" s="478"/>
      <c r="AR10" s="478"/>
      <c r="AS10" s="478"/>
      <c r="AT10" s="478"/>
      <c r="AU10" s="478"/>
      <c r="AV10" s="478"/>
      <c r="AW10" s="478"/>
      <c r="AX10" s="478"/>
      <c r="AY10" s="478"/>
      <c r="AZ10" s="483"/>
      <c r="BA10" s="483"/>
      <c r="BB10" s="483"/>
      <c r="BC10" s="483"/>
      <c r="BD10" s="483"/>
      <c r="BE10" s="483"/>
      <c r="BF10" s="483"/>
      <c r="BG10" s="483"/>
      <c r="BH10" s="483"/>
      <c r="BI10" s="484"/>
    </row>
    <row r="11" spans="2:61" ht="15.75" customHeight="1" thickBot="1">
      <c r="B11" s="479"/>
      <c r="C11" s="480"/>
      <c r="D11" s="480"/>
      <c r="E11" s="480"/>
      <c r="F11" s="480"/>
      <c r="G11" s="480"/>
      <c r="H11" s="480"/>
      <c r="I11" s="480"/>
      <c r="J11" s="480"/>
      <c r="K11" s="480"/>
      <c r="L11" s="480"/>
      <c r="M11" s="480"/>
      <c r="N11" s="480"/>
      <c r="O11" s="480"/>
      <c r="P11" s="480"/>
      <c r="Q11" s="480"/>
      <c r="R11" s="480"/>
      <c r="S11" s="480"/>
      <c r="T11" s="480"/>
      <c r="U11" s="480"/>
      <c r="V11" s="480"/>
      <c r="W11" s="480"/>
      <c r="X11" s="480"/>
      <c r="Y11" s="480"/>
      <c r="Z11" s="480"/>
      <c r="AA11" s="480"/>
      <c r="AB11" s="480"/>
      <c r="AC11" s="480"/>
      <c r="AD11" s="480"/>
      <c r="AE11" s="480"/>
      <c r="AF11" s="480"/>
      <c r="AG11" s="480"/>
      <c r="AH11" s="480"/>
      <c r="AI11" s="480"/>
      <c r="AJ11" s="480"/>
      <c r="AK11" s="480"/>
      <c r="AL11" s="480"/>
      <c r="AM11" s="480"/>
      <c r="AN11" s="480"/>
      <c r="AO11" s="480"/>
      <c r="AP11" s="480"/>
      <c r="AQ11" s="480"/>
      <c r="AR11" s="480"/>
      <c r="AS11" s="480"/>
      <c r="AT11" s="480"/>
      <c r="AU11" s="480"/>
      <c r="AV11" s="480"/>
      <c r="AW11" s="480"/>
      <c r="AX11" s="480"/>
      <c r="AY11" s="480"/>
      <c r="AZ11" s="485"/>
      <c r="BA11" s="485"/>
      <c r="BB11" s="485"/>
      <c r="BC11" s="485"/>
      <c r="BD11" s="485"/>
      <c r="BE11" s="485"/>
      <c r="BF11" s="485"/>
      <c r="BG11" s="485"/>
      <c r="BH11" s="485"/>
      <c r="BI11" s="486"/>
    </row>
    <row r="12" spans="2:61" ht="16.5" customHeight="1" thickTop="1" thickBot="1">
      <c r="B12" s="183" t="s">
        <v>1</v>
      </c>
      <c r="C12" s="183"/>
      <c r="D12" s="183"/>
      <c r="E12" s="183"/>
      <c r="F12" s="183"/>
      <c r="G12" s="183"/>
      <c r="H12" s="183"/>
      <c r="I12" s="183"/>
      <c r="J12" s="183"/>
      <c r="K12" s="183"/>
      <c r="L12" s="183"/>
      <c r="M12" s="183"/>
      <c r="N12" s="183"/>
      <c r="O12" s="183"/>
      <c r="P12" s="183"/>
      <c r="Q12" s="183"/>
      <c r="R12" s="183"/>
      <c r="S12" s="183"/>
      <c r="T12" s="183"/>
      <c r="U12" s="183"/>
      <c r="V12" s="183"/>
      <c r="W12" s="183"/>
      <c r="X12" s="183"/>
      <c r="Y12" s="183"/>
      <c r="Z12" s="183"/>
      <c r="AA12" s="183"/>
      <c r="AB12" s="183"/>
      <c r="AC12" s="183"/>
      <c r="AD12" s="183"/>
      <c r="AE12" s="183"/>
      <c r="AF12" s="183"/>
      <c r="AG12" s="183"/>
      <c r="AH12" s="183"/>
      <c r="AI12" s="183"/>
      <c r="AJ12" s="183"/>
      <c r="AK12" s="183"/>
      <c r="AL12" s="183"/>
      <c r="AM12" s="183"/>
      <c r="AN12" s="183"/>
      <c r="AO12" s="183"/>
      <c r="AP12" s="183"/>
      <c r="AQ12" s="183"/>
      <c r="AR12" s="183"/>
      <c r="AS12" s="183"/>
      <c r="AT12" s="183"/>
      <c r="AU12" s="183"/>
      <c r="AV12" s="183"/>
      <c r="AW12" s="183"/>
      <c r="AX12" s="183"/>
      <c r="AY12" s="183"/>
      <c r="AZ12" s="183"/>
      <c r="BA12" s="183"/>
      <c r="BB12" s="183"/>
      <c r="BC12" s="183"/>
      <c r="BD12" s="183"/>
      <c r="BE12" s="183"/>
      <c r="BF12" s="183"/>
      <c r="BG12" s="183"/>
      <c r="BH12" s="183"/>
      <c r="BI12" s="183"/>
    </row>
    <row r="13" spans="2:61" ht="16.5" customHeight="1" thickTop="1" thickBot="1">
      <c r="B13" s="183"/>
      <c r="C13" s="183"/>
      <c r="D13" s="183"/>
      <c r="E13" s="183"/>
      <c r="F13" s="183"/>
      <c r="G13" s="183"/>
      <c r="H13" s="183"/>
      <c r="I13" s="183"/>
      <c r="J13" s="183"/>
      <c r="K13" s="183"/>
      <c r="L13" s="183"/>
      <c r="M13" s="183"/>
      <c r="N13" s="183"/>
      <c r="O13" s="183"/>
      <c r="P13" s="183"/>
      <c r="Q13" s="183"/>
      <c r="R13" s="183"/>
      <c r="S13" s="183"/>
      <c r="T13" s="183"/>
      <c r="U13" s="183"/>
      <c r="V13" s="183"/>
      <c r="W13" s="183"/>
      <c r="X13" s="183"/>
      <c r="Y13" s="183"/>
      <c r="Z13" s="183"/>
      <c r="AA13" s="183"/>
      <c r="AB13" s="183"/>
      <c r="AC13" s="183"/>
      <c r="AD13" s="183"/>
      <c r="AE13" s="183"/>
      <c r="AF13" s="183"/>
      <c r="AG13" s="183"/>
      <c r="AH13" s="183"/>
      <c r="AI13" s="183"/>
      <c r="AJ13" s="183"/>
      <c r="AK13" s="183"/>
      <c r="AL13" s="183"/>
      <c r="AM13" s="183"/>
      <c r="AN13" s="183"/>
      <c r="AO13" s="183"/>
      <c r="AP13" s="183"/>
      <c r="AQ13" s="183"/>
      <c r="AR13" s="183"/>
      <c r="AS13" s="183"/>
      <c r="AT13" s="183"/>
      <c r="AU13" s="183"/>
      <c r="AV13" s="183"/>
      <c r="AW13" s="183"/>
      <c r="AX13" s="183"/>
      <c r="AY13" s="183"/>
      <c r="AZ13" s="183"/>
      <c r="BA13" s="183"/>
      <c r="BB13" s="183"/>
      <c r="BC13" s="183"/>
      <c r="BD13" s="183"/>
      <c r="BE13" s="183"/>
      <c r="BF13" s="183"/>
      <c r="BG13" s="183"/>
      <c r="BH13" s="183"/>
      <c r="BI13" s="183"/>
    </row>
    <row r="14" spans="2:61" ht="16.5" customHeight="1" thickTop="1" thickBot="1">
      <c r="B14" s="183"/>
      <c r="C14" s="183"/>
      <c r="D14" s="183"/>
      <c r="E14" s="183"/>
      <c r="F14" s="183"/>
      <c r="G14" s="183"/>
      <c r="H14" s="183"/>
      <c r="I14" s="183"/>
      <c r="J14" s="183"/>
      <c r="K14" s="183"/>
      <c r="L14" s="183"/>
      <c r="M14" s="183"/>
      <c r="N14" s="183"/>
      <c r="O14" s="183"/>
      <c r="P14" s="183"/>
      <c r="Q14" s="183"/>
      <c r="R14" s="183"/>
      <c r="S14" s="183"/>
      <c r="T14" s="183"/>
      <c r="U14" s="183"/>
      <c r="V14" s="183"/>
      <c r="W14" s="183"/>
      <c r="X14" s="183"/>
      <c r="Y14" s="183"/>
      <c r="Z14" s="183"/>
      <c r="AA14" s="183"/>
      <c r="AB14" s="183"/>
      <c r="AC14" s="183"/>
      <c r="AD14" s="183"/>
      <c r="AE14" s="183"/>
      <c r="AF14" s="183"/>
      <c r="AG14" s="183"/>
      <c r="AH14" s="183"/>
      <c r="AI14" s="183"/>
      <c r="AJ14" s="183"/>
      <c r="AK14" s="183"/>
      <c r="AL14" s="183"/>
      <c r="AM14" s="183"/>
      <c r="AN14" s="183"/>
      <c r="AO14" s="183"/>
      <c r="AP14" s="183"/>
      <c r="AQ14" s="183"/>
      <c r="AR14" s="183"/>
      <c r="AS14" s="183"/>
      <c r="AT14" s="183"/>
      <c r="AU14" s="183"/>
      <c r="AV14" s="183"/>
      <c r="AW14" s="183"/>
      <c r="AX14" s="183"/>
      <c r="AY14" s="183"/>
      <c r="AZ14" s="183"/>
      <c r="BA14" s="183"/>
      <c r="BB14" s="183"/>
      <c r="BC14" s="183"/>
      <c r="BD14" s="183"/>
      <c r="BE14" s="183"/>
      <c r="BF14" s="183"/>
      <c r="BG14" s="183"/>
      <c r="BH14" s="183"/>
      <c r="BI14" s="183"/>
    </row>
    <row r="15" spans="2:61" ht="16.5" customHeight="1" thickTop="1" thickBot="1">
      <c r="B15" s="183"/>
      <c r="C15" s="183"/>
      <c r="D15" s="183"/>
      <c r="E15" s="183"/>
      <c r="F15" s="183"/>
      <c r="G15" s="183"/>
      <c r="H15" s="183"/>
      <c r="I15" s="183"/>
      <c r="J15" s="183"/>
      <c r="K15" s="183"/>
      <c r="L15" s="183"/>
      <c r="M15" s="183"/>
      <c r="N15" s="183"/>
      <c r="O15" s="183"/>
      <c r="P15" s="183"/>
      <c r="Q15" s="183"/>
      <c r="R15" s="183"/>
      <c r="S15" s="183"/>
      <c r="T15" s="183"/>
      <c r="U15" s="183"/>
      <c r="V15" s="183"/>
      <c r="W15" s="183"/>
      <c r="X15" s="183"/>
      <c r="Y15" s="183"/>
      <c r="Z15" s="183"/>
      <c r="AA15" s="183"/>
      <c r="AB15" s="183"/>
      <c r="AC15" s="183"/>
      <c r="AD15" s="183"/>
      <c r="AE15" s="183"/>
      <c r="AF15" s="183"/>
      <c r="AG15" s="183"/>
      <c r="AH15" s="183"/>
      <c r="AI15" s="183"/>
      <c r="AJ15" s="183"/>
      <c r="AK15" s="183"/>
      <c r="AL15" s="183"/>
      <c r="AM15" s="183"/>
      <c r="AN15" s="183"/>
      <c r="AO15" s="183"/>
      <c r="AP15" s="183"/>
      <c r="AQ15" s="183"/>
      <c r="AR15" s="183"/>
      <c r="AS15" s="183"/>
      <c r="AT15" s="183"/>
      <c r="AU15" s="183"/>
      <c r="AV15" s="183"/>
      <c r="AW15" s="183"/>
      <c r="AX15" s="183"/>
      <c r="AY15" s="183"/>
      <c r="AZ15" s="183"/>
      <c r="BA15" s="183"/>
      <c r="BB15" s="183"/>
      <c r="BC15" s="183"/>
      <c r="BD15" s="183"/>
      <c r="BE15" s="183"/>
      <c r="BF15" s="183"/>
      <c r="BG15" s="183"/>
      <c r="BH15" s="183"/>
      <c r="BI15" s="183"/>
    </row>
    <row r="16" spans="2:61" ht="16.5" customHeight="1" thickTop="1" thickBot="1">
      <c r="B16" s="146"/>
      <c r="C16" s="146"/>
      <c r="D16" s="146"/>
      <c r="E16" s="146"/>
      <c r="F16" s="146"/>
      <c r="G16" s="146"/>
      <c r="H16" s="146"/>
      <c r="I16" s="146"/>
      <c r="J16" s="146"/>
      <c r="K16" s="146"/>
      <c r="L16" s="146"/>
      <c r="M16" s="146"/>
      <c r="N16" s="146"/>
      <c r="O16" s="146"/>
      <c r="P16" s="146"/>
      <c r="Q16" s="146"/>
      <c r="R16" s="146"/>
      <c r="S16" s="146"/>
      <c r="T16" s="146"/>
      <c r="U16" s="146"/>
      <c r="V16" s="146"/>
      <c r="W16" s="146"/>
      <c r="X16" s="146"/>
      <c r="Y16" s="146"/>
      <c r="Z16" s="146"/>
      <c r="AA16" s="146"/>
      <c r="AB16" s="146"/>
      <c r="AC16" s="146"/>
      <c r="AD16" s="146"/>
      <c r="AE16" s="146"/>
      <c r="AF16" s="146"/>
      <c r="AG16" s="146"/>
      <c r="AH16" s="146"/>
      <c r="AI16" s="146"/>
      <c r="AJ16" s="146"/>
      <c r="AK16" s="146"/>
      <c r="AL16" s="146"/>
      <c r="AM16" s="146"/>
      <c r="AN16" s="146"/>
      <c r="AO16" s="146"/>
      <c r="AP16" s="146"/>
      <c r="AQ16" s="146"/>
      <c r="AR16" s="146"/>
      <c r="AS16" s="146"/>
      <c r="AT16" s="146"/>
      <c r="AU16" s="146"/>
      <c r="AV16" s="146"/>
      <c r="AW16" s="146"/>
      <c r="AX16" s="146"/>
      <c r="AY16" s="146"/>
      <c r="AZ16" s="146"/>
      <c r="BA16" s="146"/>
      <c r="BB16" s="146"/>
      <c r="BC16" s="146"/>
      <c r="BD16" s="146"/>
      <c r="BE16" s="146"/>
      <c r="BF16" s="146"/>
      <c r="BG16" s="146"/>
      <c r="BH16" s="146"/>
      <c r="BI16" s="146"/>
    </row>
    <row r="17" spans="2:61" ht="16.5" customHeight="1" thickTop="1" thickBot="1">
      <c r="B17" s="146"/>
      <c r="C17" s="146"/>
      <c r="D17" s="146"/>
      <c r="E17" s="146"/>
      <c r="F17" s="146"/>
      <c r="G17" s="146"/>
      <c r="H17" s="146"/>
      <c r="I17" s="146"/>
      <c r="J17" s="146"/>
      <c r="K17" s="146"/>
      <c r="L17" s="146"/>
      <c r="M17" s="146"/>
      <c r="N17" s="146"/>
      <c r="O17" s="146"/>
      <c r="P17" s="146"/>
      <c r="Q17" s="146"/>
      <c r="R17" s="146"/>
      <c r="S17" s="146"/>
      <c r="T17" s="146"/>
      <c r="U17" s="146"/>
      <c r="V17" s="146"/>
      <c r="W17" s="146"/>
      <c r="X17" s="146"/>
      <c r="Y17" s="146"/>
      <c r="Z17" s="146"/>
      <c r="AA17" s="146"/>
      <c r="AB17" s="146"/>
      <c r="AC17" s="146"/>
      <c r="AD17" s="146"/>
      <c r="AE17" s="146"/>
      <c r="AF17" s="146"/>
      <c r="AG17" s="146"/>
      <c r="AH17" s="146"/>
      <c r="AI17" s="146"/>
      <c r="AJ17" s="146"/>
      <c r="AK17" s="146"/>
      <c r="AL17" s="146"/>
      <c r="AM17" s="146"/>
      <c r="AN17" s="146"/>
      <c r="AO17" s="146"/>
      <c r="AP17" s="146"/>
      <c r="AQ17" s="146"/>
      <c r="AR17" s="146"/>
      <c r="AS17" s="146"/>
      <c r="AT17" s="146"/>
      <c r="AU17" s="146"/>
      <c r="AV17" s="146"/>
      <c r="AW17" s="146"/>
      <c r="AX17" s="146"/>
      <c r="AY17" s="146"/>
      <c r="AZ17" s="146"/>
      <c r="BA17" s="146"/>
      <c r="BB17" s="146"/>
      <c r="BC17" s="146"/>
      <c r="BD17" s="146"/>
      <c r="BE17" s="146"/>
      <c r="BF17" s="146"/>
      <c r="BG17" s="146"/>
      <c r="BH17" s="146"/>
      <c r="BI17" s="146"/>
    </row>
    <row r="18" spans="2:61" ht="15" customHeight="1" thickTop="1" thickBot="1">
      <c r="B18" s="461" t="s">
        <v>2</v>
      </c>
      <c r="C18" s="461"/>
      <c r="D18" s="461"/>
      <c r="E18" s="461"/>
      <c r="F18" s="461"/>
      <c r="G18" s="461"/>
      <c r="H18" s="461"/>
      <c r="I18" s="461"/>
      <c r="J18" s="461"/>
      <c r="K18" s="414" t="s">
        <v>260</v>
      </c>
      <c r="L18" s="414"/>
      <c r="M18" s="414"/>
      <c r="N18" s="414"/>
      <c r="O18" s="414"/>
      <c r="P18" s="414"/>
      <c r="Q18" s="414"/>
      <c r="R18" s="414"/>
      <c r="S18" s="414"/>
      <c r="T18" s="461" t="s">
        <v>3</v>
      </c>
      <c r="U18" s="461"/>
      <c r="V18" s="461"/>
      <c r="W18" s="461"/>
      <c r="X18" s="461"/>
      <c r="Y18" s="461"/>
      <c r="Z18" s="461"/>
      <c r="AA18" s="461"/>
      <c r="AB18" s="461"/>
      <c r="AC18" s="461"/>
      <c r="AD18" s="461"/>
      <c r="AE18" s="461"/>
      <c r="AF18" s="461"/>
      <c r="AG18" s="721">
        <f>'24.02'!AG18+1</f>
        <v>44252</v>
      </c>
      <c r="AH18" s="721"/>
      <c r="AI18" s="721"/>
      <c r="AJ18" s="721"/>
      <c r="AK18" s="721"/>
      <c r="AL18" s="721"/>
      <c r="AM18" s="721"/>
      <c r="AN18" s="721"/>
      <c r="AO18" s="721"/>
      <c r="AP18" s="183" t="s">
        <v>4</v>
      </c>
      <c r="AQ18" s="183"/>
      <c r="AR18" s="183"/>
      <c r="AS18" s="183"/>
      <c r="AT18" s="183"/>
      <c r="AU18" s="183"/>
      <c r="AV18" s="183"/>
      <c r="AW18" s="183"/>
      <c r="AX18" s="183"/>
      <c r="AY18" s="183"/>
      <c r="AZ18" s="183"/>
      <c r="BA18" s="183"/>
      <c r="BB18" s="183"/>
      <c r="BC18" s="183"/>
      <c r="BD18" s="183"/>
      <c r="BE18" s="183"/>
      <c r="BF18" s="183"/>
      <c r="BG18" s="183"/>
      <c r="BH18" s="183"/>
      <c r="BI18" s="183"/>
    </row>
    <row r="19" spans="2:61" ht="15" customHeight="1" thickTop="1" thickBot="1">
      <c r="B19" s="461"/>
      <c r="C19" s="461"/>
      <c r="D19" s="461"/>
      <c r="E19" s="461"/>
      <c r="F19" s="461"/>
      <c r="G19" s="461"/>
      <c r="H19" s="461"/>
      <c r="I19" s="461"/>
      <c r="J19" s="461"/>
      <c r="K19" s="414"/>
      <c r="L19" s="414"/>
      <c r="M19" s="414"/>
      <c r="N19" s="414"/>
      <c r="O19" s="414"/>
      <c r="P19" s="414"/>
      <c r="Q19" s="414"/>
      <c r="R19" s="414"/>
      <c r="S19" s="414"/>
      <c r="T19" s="461"/>
      <c r="U19" s="461"/>
      <c r="V19" s="461"/>
      <c r="W19" s="461"/>
      <c r="X19" s="461"/>
      <c r="Y19" s="461"/>
      <c r="Z19" s="461"/>
      <c r="AA19" s="461"/>
      <c r="AB19" s="461"/>
      <c r="AC19" s="461"/>
      <c r="AD19" s="461"/>
      <c r="AE19" s="461"/>
      <c r="AF19" s="461"/>
      <c r="AG19" s="721"/>
      <c r="AH19" s="721"/>
      <c r="AI19" s="721"/>
      <c r="AJ19" s="721"/>
      <c r="AK19" s="721"/>
      <c r="AL19" s="721"/>
      <c r="AM19" s="721"/>
      <c r="AN19" s="721"/>
      <c r="AO19" s="721"/>
      <c r="AP19" s="183"/>
      <c r="AQ19" s="183"/>
      <c r="AR19" s="183"/>
      <c r="AS19" s="183"/>
      <c r="AT19" s="183"/>
      <c r="AU19" s="183"/>
      <c r="AV19" s="183"/>
      <c r="AW19" s="183"/>
      <c r="AX19" s="183"/>
      <c r="AY19" s="183"/>
      <c r="AZ19" s="183"/>
      <c r="BA19" s="183"/>
      <c r="BB19" s="183"/>
      <c r="BC19" s="183"/>
      <c r="BD19" s="183"/>
      <c r="BE19" s="183"/>
      <c r="BF19" s="183"/>
      <c r="BG19" s="183"/>
      <c r="BH19" s="183"/>
      <c r="BI19" s="183"/>
    </row>
    <row r="20" spans="2:61" ht="15" customHeight="1" thickTop="1" thickBot="1">
      <c r="B20" s="461"/>
      <c r="C20" s="461"/>
      <c r="D20" s="461"/>
      <c r="E20" s="461"/>
      <c r="F20" s="461"/>
      <c r="G20" s="461"/>
      <c r="H20" s="461"/>
      <c r="I20" s="461"/>
      <c r="J20" s="461"/>
      <c r="K20" s="414"/>
      <c r="L20" s="414"/>
      <c r="M20" s="414"/>
      <c r="N20" s="414"/>
      <c r="O20" s="414"/>
      <c r="P20" s="414"/>
      <c r="Q20" s="414"/>
      <c r="R20" s="414"/>
      <c r="S20" s="414"/>
      <c r="T20" s="461"/>
      <c r="U20" s="461"/>
      <c r="V20" s="461"/>
      <c r="W20" s="461"/>
      <c r="X20" s="461"/>
      <c r="Y20" s="461"/>
      <c r="Z20" s="461"/>
      <c r="AA20" s="461"/>
      <c r="AB20" s="461"/>
      <c r="AC20" s="461"/>
      <c r="AD20" s="461"/>
      <c r="AE20" s="461"/>
      <c r="AF20" s="461"/>
      <c r="AG20" s="721"/>
      <c r="AH20" s="721"/>
      <c r="AI20" s="721"/>
      <c r="AJ20" s="721"/>
      <c r="AK20" s="721"/>
      <c r="AL20" s="721"/>
      <c r="AM20" s="721"/>
      <c r="AN20" s="721"/>
      <c r="AO20" s="721"/>
      <c r="AP20" s="183"/>
      <c r="AQ20" s="183"/>
      <c r="AR20" s="183"/>
      <c r="AS20" s="183"/>
      <c r="AT20" s="183"/>
      <c r="AU20" s="183"/>
      <c r="AV20" s="183"/>
      <c r="AW20" s="183"/>
      <c r="AX20" s="183"/>
      <c r="AY20" s="183"/>
      <c r="AZ20" s="183"/>
      <c r="BA20" s="183"/>
      <c r="BB20" s="183"/>
      <c r="BC20" s="183"/>
      <c r="BD20" s="183"/>
      <c r="BE20" s="183"/>
      <c r="BF20" s="183"/>
      <c r="BG20" s="183"/>
      <c r="BH20" s="183"/>
      <c r="BI20" s="183"/>
    </row>
    <row r="21" spans="2:61" ht="16.5" customHeight="1" thickTop="1" thickBot="1">
      <c r="B21" s="461" t="s">
        <v>5</v>
      </c>
      <c r="C21" s="461"/>
      <c r="D21" s="461"/>
      <c r="E21" s="461"/>
      <c r="F21" s="461"/>
      <c r="G21" s="461"/>
      <c r="H21" s="461"/>
      <c r="I21" s="461"/>
      <c r="J21" s="461"/>
      <c r="K21" s="414" t="s">
        <v>137</v>
      </c>
      <c r="L21" s="414"/>
      <c r="M21" s="414"/>
      <c r="N21" s="414"/>
      <c r="O21" s="414"/>
      <c r="P21" s="414"/>
      <c r="Q21" s="414"/>
      <c r="R21" s="414"/>
      <c r="S21" s="414"/>
      <c r="T21" s="461" t="s">
        <v>6</v>
      </c>
      <c r="U21" s="461"/>
      <c r="V21" s="461"/>
      <c r="W21" s="461"/>
      <c r="X21" s="461"/>
      <c r="Y21" s="461"/>
      <c r="Z21" s="461"/>
      <c r="AA21" s="461"/>
      <c r="AB21" s="461"/>
      <c r="AC21" s="461"/>
      <c r="AD21" s="461"/>
      <c r="AE21" s="461"/>
      <c r="AF21" s="461"/>
      <c r="AG21" s="462">
        <f>'24.02'!AG21+1</f>
        <v>21</v>
      </c>
      <c r="AH21" s="463"/>
      <c r="AI21" s="463"/>
      <c r="AJ21" s="463"/>
      <c r="AK21" s="463"/>
      <c r="AL21" s="463"/>
      <c r="AM21" s="463"/>
      <c r="AN21" s="463"/>
      <c r="AO21" s="463"/>
      <c r="AP21" s="187" t="s">
        <v>7</v>
      </c>
      <c r="AQ21" s="187"/>
      <c r="AR21" s="187"/>
      <c r="AS21" s="187"/>
      <c r="AT21" s="187"/>
      <c r="AU21" s="187"/>
      <c r="AV21" s="464" t="s">
        <v>8</v>
      </c>
      <c r="AW21" s="464"/>
      <c r="AX21" s="464"/>
      <c r="AY21" s="269" t="s">
        <v>9</v>
      </c>
      <c r="AZ21" s="270"/>
      <c r="BA21" s="269" t="s">
        <v>10</v>
      </c>
      <c r="BB21" s="270"/>
      <c r="BC21" s="269" t="s">
        <v>11</v>
      </c>
      <c r="BD21" s="275"/>
      <c r="BE21" s="270"/>
      <c r="BF21" s="464" t="s">
        <v>12</v>
      </c>
      <c r="BG21" s="464"/>
      <c r="BH21" s="464"/>
      <c r="BI21" s="464"/>
    </row>
    <row r="22" spans="2:61" ht="16.5" customHeight="1" thickTop="1" thickBot="1">
      <c r="B22" s="461"/>
      <c r="C22" s="461"/>
      <c r="D22" s="461"/>
      <c r="E22" s="461"/>
      <c r="F22" s="461"/>
      <c r="G22" s="461"/>
      <c r="H22" s="461"/>
      <c r="I22" s="461"/>
      <c r="J22" s="461"/>
      <c r="K22" s="414"/>
      <c r="L22" s="414"/>
      <c r="M22" s="414"/>
      <c r="N22" s="414"/>
      <c r="O22" s="414"/>
      <c r="P22" s="414"/>
      <c r="Q22" s="414"/>
      <c r="R22" s="414"/>
      <c r="S22" s="414"/>
      <c r="T22" s="461"/>
      <c r="U22" s="461"/>
      <c r="V22" s="461"/>
      <c r="W22" s="461"/>
      <c r="X22" s="461"/>
      <c r="Y22" s="461"/>
      <c r="Z22" s="461"/>
      <c r="AA22" s="461"/>
      <c r="AB22" s="461"/>
      <c r="AC22" s="461"/>
      <c r="AD22" s="461"/>
      <c r="AE22" s="461"/>
      <c r="AF22" s="461"/>
      <c r="AG22" s="463"/>
      <c r="AH22" s="463"/>
      <c r="AI22" s="463"/>
      <c r="AJ22" s="463"/>
      <c r="AK22" s="463"/>
      <c r="AL22" s="463"/>
      <c r="AM22" s="463"/>
      <c r="AN22" s="463"/>
      <c r="AO22" s="463"/>
      <c r="AP22" s="187"/>
      <c r="AQ22" s="187"/>
      <c r="AR22" s="187"/>
      <c r="AS22" s="187"/>
      <c r="AT22" s="187"/>
      <c r="AU22" s="187"/>
      <c r="AV22" s="464"/>
      <c r="AW22" s="464"/>
      <c r="AX22" s="464"/>
      <c r="AY22" s="271"/>
      <c r="AZ22" s="272"/>
      <c r="BA22" s="271"/>
      <c r="BB22" s="272"/>
      <c r="BC22" s="271"/>
      <c r="BD22" s="276"/>
      <c r="BE22" s="272"/>
      <c r="BF22" s="464"/>
      <c r="BG22" s="464"/>
      <c r="BH22" s="464"/>
      <c r="BI22" s="464"/>
    </row>
    <row r="23" spans="2:61" ht="16.5" customHeight="1" thickTop="1" thickBot="1">
      <c r="B23" s="461"/>
      <c r="C23" s="461"/>
      <c r="D23" s="461"/>
      <c r="E23" s="461"/>
      <c r="F23" s="461"/>
      <c r="G23" s="461"/>
      <c r="H23" s="461"/>
      <c r="I23" s="461"/>
      <c r="J23" s="461"/>
      <c r="K23" s="414"/>
      <c r="L23" s="414"/>
      <c r="M23" s="414"/>
      <c r="N23" s="414"/>
      <c r="O23" s="414"/>
      <c r="P23" s="414"/>
      <c r="Q23" s="414"/>
      <c r="R23" s="414"/>
      <c r="S23" s="414"/>
      <c r="T23" s="461"/>
      <c r="U23" s="461"/>
      <c r="V23" s="461"/>
      <c r="W23" s="461"/>
      <c r="X23" s="461"/>
      <c r="Y23" s="461"/>
      <c r="Z23" s="461"/>
      <c r="AA23" s="461"/>
      <c r="AB23" s="461"/>
      <c r="AC23" s="461"/>
      <c r="AD23" s="461"/>
      <c r="AE23" s="461"/>
      <c r="AF23" s="461"/>
      <c r="AG23" s="463"/>
      <c r="AH23" s="463"/>
      <c r="AI23" s="463"/>
      <c r="AJ23" s="463"/>
      <c r="AK23" s="463"/>
      <c r="AL23" s="463"/>
      <c r="AM23" s="463"/>
      <c r="AN23" s="463"/>
      <c r="AO23" s="463"/>
      <c r="AP23" s="187"/>
      <c r="AQ23" s="187"/>
      <c r="AR23" s="187"/>
      <c r="AS23" s="187"/>
      <c r="AT23" s="187"/>
      <c r="AU23" s="187"/>
      <c r="AV23" s="464"/>
      <c r="AW23" s="464"/>
      <c r="AX23" s="464"/>
      <c r="AY23" s="273"/>
      <c r="AZ23" s="274"/>
      <c r="BA23" s="273"/>
      <c r="BB23" s="274"/>
      <c r="BC23" s="273"/>
      <c r="BD23" s="277"/>
      <c r="BE23" s="274"/>
      <c r="BF23" s="464"/>
      <c r="BG23" s="464"/>
      <c r="BH23" s="464"/>
      <c r="BI23" s="464"/>
    </row>
    <row r="24" spans="2:61" ht="16.5" customHeight="1" thickTop="1" thickBot="1">
      <c r="B24" s="461" t="s">
        <v>13</v>
      </c>
      <c r="C24" s="461"/>
      <c r="D24" s="461"/>
      <c r="E24" s="461"/>
      <c r="F24" s="461"/>
      <c r="G24" s="461"/>
      <c r="H24" s="461"/>
      <c r="I24" s="461"/>
      <c r="J24" s="461"/>
      <c r="K24" s="414" t="s">
        <v>168</v>
      </c>
      <c r="L24" s="414"/>
      <c r="M24" s="414"/>
      <c r="N24" s="414"/>
      <c r="O24" s="414"/>
      <c r="P24" s="414"/>
      <c r="Q24" s="414"/>
      <c r="R24" s="414"/>
      <c r="S24" s="414"/>
      <c r="T24" s="209" t="s">
        <v>14</v>
      </c>
      <c r="U24" s="210"/>
      <c r="V24" s="210"/>
      <c r="W24" s="210"/>
      <c r="X24" s="210"/>
      <c r="Y24" s="210"/>
      <c r="Z24" s="210"/>
      <c r="AA24" s="210"/>
      <c r="AB24" s="210"/>
      <c r="AC24" s="210"/>
      <c r="AD24" s="210"/>
      <c r="AE24" s="210"/>
      <c r="AF24" s="211"/>
      <c r="AG24" s="496">
        <f>'24.02'!AG24</f>
        <v>44232</v>
      </c>
      <c r="AH24" s="496"/>
      <c r="AI24" s="496"/>
      <c r="AJ24" s="496"/>
      <c r="AK24" s="496"/>
      <c r="AL24" s="496"/>
      <c r="AM24" s="496"/>
      <c r="AN24" s="496"/>
      <c r="AO24" s="496"/>
      <c r="AP24" s="506" t="s">
        <v>172</v>
      </c>
      <c r="AQ24" s="506"/>
      <c r="AR24" s="506"/>
      <c r="AS24" s="506"/>
      <c r="AT24" s="506"/>
      <c r="AU24" s="506"/>
      <c r="AV24" s="188" t="s">
        <v>325</v>
      </c>
      <c r="AW24" s="241"/>
      <c r="AX24" s="189"/>
      <c r="AY24" s="188">
        <v>30</v>
      </c>
      <c r="AZ24" s="189"/>
      <c r="BA24" s="188">
        <v>30</v>
      </c>
      <c r="BB24" s="189"/>
      <c r="BC24" s="188">
        <v>30</v>
      </c>
      <c r="BD24" s="241"/>
      <c r="BE24" s="189"/>
      <c r="BF24" s="459" t="s">
        <v>323</v>
      </c>
      <c r="BG24" s="241"/>
      <c r="BH24" s="241"/>
      <c r="BI24" s="189"/>
    </row>
    <row r="25" spans="2:61" ht="16.5" customHeight="1" thickTop="1" thickBot="1">
      <c r="B25" s="461"/>
      <c r="C25" s="461"/>
      <c r="D25" s="461"/>
      <c r="E25" s="461"/>
      <c r="F25" s="461"/>
      <c r="G25" s="461"/>
      <c r="H25" s="461"/>
      <c r="I25" s="461"/>
      <c r="J25" s="461"/>
      <c r="K25" s="414"/>
      <c r="L25" s="414"/>
      <c r="M25" s="414"/>
      <c r="N25" s="414"/>
      <c r="O25" s="414"/>
      <c r="P25" s="414"/>
      <c r="Q25" s="414"/>
      <c r="R25" s="414"/>
      <c r="S25" s="414"/>
      <c r="T25" s="212"/>
      <c r="U25" s="213"/>
      <c r="V25" s="213"/>
      <c r="W25" s="213"/>
      <c r="X25" s="213"/>
      <c r="Y25" s="213"/>
      <c r="Z25" s="213"/>
      <c r="AA25" s="213"/>
      <c r="AB25" s="213"/>
      <c r="AC25" s="213"/>
      <c r="AD25" s="213"/>
      <c r="AE25" s="213"/>
      <c r="AF25" s="214"/>
      <c r="AG25" s="496"/>
      <c r="AH25" s="496"/>
      <c r="AI25" s="496"/>
      <c r="AJ25" s="496"/>
      <c r="AK25" s="496"/>
      <c r="AL25" s="496"/>
      <c r="AM25" s="496"/>
      <c r="AN25" s="496"/>
      <c r="AO25" s="496"/>
      <c r="AP25" s="506"/>
      <c r="AQ25" s="506"/>
      <c r="AR25" s="506"/>
      <c r="AS25" s="506"/>
      <c r="AT25" s="506"/>
      <c r="AU25" s="506"/>
      <c r="AV25" s="190"/>
      <c r="AW25" s="242"/>
      <c r="AX25" s="191"/>
      <c r="AY25" s="190"/>
      <c r="AZ25" s="191"/>
      <c r="BA25" s="190"/>
      <c r="BB25" s="191"/>
      <c r="BC25" s="190"/>
      <c r="BD25" s="242"/>
      <c r="BE25" s="191"/>
      <c r="BF25" s="190"/>
      <c r="BG25" s="242"/>
      <c r="BH25" s="242"/>
      <c r="BI25" s="191"/>
    </row>
    <row r="26" spans="2:61" ht="16.5" customHeight="1" thickTop="1" thickBot="1">
      <c r="B26" s="461"/>
      <c r="C26" s="461"/>
      <c r="D26" s="461"/>
      <c r="E26" s="461"/>
      <c r="F26" s="461"/>
      <c r="G26" s="461"/>
      <c r="H26" s="461"/>
      <c r="I26" s="461"/>
      <c r="J26" s="461"/>
      <c r="K26" s="414"/>
      <c r="L26" s="414"/>
      <c r="M26" s="414"/>
      <c r="N26" s="414"/>
      <c r="O26" s="414"/>
      <c r="P26" s="414"/>
      <c r="Q26" s="414"/>
      <c r="R26" s="414"/>
      <c r="S26" s="414"/>
      <c r="T26" s="215"/>
      <c r="U26" s="216"/>
      <c r="V26" s="216"/>
      <c r="W26" s="216"/>
      <c r="X26" s="216"/>
      <c r="Y26" s="216"/>
      <c r="Z26" s="216"/>
      <c r="AA26" s="216"/>
      <c r="AB26" s="216"/>
      <c r="AC26" s="216"/>
      <c r="AD26" s="216"/>
      <c r="AE26" s="216"/>
      <c r="AF26" s="217"/>
      <c r="AG26" s="496"/>
      <c r="AH26" s="496"/>
      <c r="AI26" s="496"/>
      <c r="AJ26" s="496"/>
      <c r="AK26" s="496"/>
      <c r="AL26" s="496"/>
      <c r="AM26" s="496"/>
      <c r="AN26" s="496"/>
      <c r="AO26" s="496"/>
      <c r="AP26" s="506"/>
      <c r="AQ26" s="506"/>
      <c r="AR26" s="506"/>
      <c r="AS26" s="506"/>
      <c r="AT26" s="506"/>
      <c r="AU26" s="506"/>
      <c r="AV26" s="192"/>
      <c r="AW26" s="243"/>
      <c r="AX26" s="193"/>
      <c r="AY26" s="192"/>
      <c r="AZ26" s="193"/>
      <c r="BA26" s="192"/>
      <c r="BB26" s="193"/>
      <c r="BC26" s="192"/>
      <c r="BD26" s="243"/>
      <c r="BE26" s="193"/>
      <c r="BF26" s="192"/>
      <c r="BG26" s="243"/>
      <c r="BH26" s="243"/>
      <c r="BI26" s="193"/>
    </row>
    <row r="27" spans="2:61" ht="16.5" customHeight="1" thickTop="1" thickBot="1">
      <c r="B27" s="461" t="s">
        <v>15</v>
      </c>
      <c r="C27" s="461"/>
      <c r="D27" s="461"/>
      <c r="E27" s="461"/>
      <c r="F27" s="461"/>
      <c r="G27" s="461"/>
      <c r="H27" s="461"/>
      <c r="I27" s="461"/>
      <c r="J27" s="461"/>
      <c r="K27" s="414">
        <v>23</v>
      </c>
      <c r="L27" s="414"/>
      <c r="M27" s="414"/>
      <c r="N27" s="414"/>
      <c r="O27" s="414"/>
      <c r="P27" s="414"/>
      <c r="Q27" s="414"/>
      <c r="R27" s="414"/>
      <c r="S27" s="414"/>
      <c r="T27" s="461" t="s">
        <v>16</v>
      </c>
      <c r="U27" s="461"/>
      <c r="V27" s="461"/>
      <c r="W27" s="461"/>
      <c r="X27" s="461"/>
      <c r="Y27" s="461"/>
      <c r="Z27" s="461"/>
      <c r="AA27" s="461"/>
      <c r="AB27" s="461"/>
      <c r="AC27" s="461"/>
      <c r="AD27" s="461"/>
      <c r="AE27" s="461"/>
      <c r="AF27" s="461"/>
      <c r="AG27" s="323" t="s">
        <v>129</v>
      </c>
      <c r="AH27" s="324"/>
      <c r="AI27" s="324"/>
      <c r="AJ27" s="324"/>
      <c r="AK27" s="324"/>
      <c r="AL27" s="324"/>
      <c r="AM27" s="324"/>
      <c r="AN27" s="324"/>
      <c r="AO27" s="325"/>
      <c r="AP27" s="506" t="s">
        <v>324</v>
      </c>
      <c r="AQ27" s="506"/>
      <c r="AR27" s="506"/>
      <c r="AS27" s="506"/>
      <c r="AT27" s="506"/>
      <c r="AU27" s="506"/>
      <c r="AV27" s="188" t="s">
        <v>326</v>
      </c>
      <c r="AW27" s="241"/>
      <c r="AX27" s="189"/>
      <c r="AY27" s="188">
        <v>1063</v>
      </c>
      <c r="AZ27" s="189"/>
      <c r="BA27" s="188">
        <v>1063</v>
      </c>
      <c r="BB27" s="189"/>
      <c r="BC27" s="194">
        <v>1037</v>
      </c>
      <c r="BD27" s="219"/>
      <c r="BE27" s="195"/>
      <c r="BF27" s="459" t="s">
        <v>503</v>
      </c>
      <c r="BG27" s="241"/>
      <c r="BH27" s="241"/>
      <c r="BI27" s="189"/>
    </row>
    <row r="28" spans="2:61" ht="16.5" customHeight="1" thickTop="1" thickBot="1">
      <c r="B28" s="461"/>
      <c r="C28" s="461"/>
      <c r="D28" s="461"/>
      <c r="E28" s="461"/>
      <c r="F28" s="461"/>
      <c r="G28" s="461"/>
      <c r="H28" s="461"/>
      <c r="I28" s="461"/>
      <c r="J28" s="461"/>
      <c r="K28" s="414"/>
      <c r="L28" s="414"/>
      <c r="M28" s="414"/>
      <c r="N28" s="414"/>
      <c r="O28" s="414"/>
      <c r="P28" s="414"/>
      <c r="Q28" s="414"/>
      <c r="R28" s="414"/>
      <c r="S28" s="414"/>
      <c r="T28" s="461"/>
      <c r="U28" s="461"/>
      <c r="V28" s="461"/>
      <c r="W28" s="461"/>
      <c r="X28" s="461"/>
      <c r="Y28" s="461"/>
      <c r="Z28" s="461"/>
      <c r="AA28" s="461"/>
      <c r="AB28" s="461"/>
      <c r="AC28" s="461"/>
      <c r="AD28" s="461"/>
      <c r="AE28" s="461"/>
      <c r="AF28" s="461"/>
      <c r="AG28" s="326"/>
      <c r="AH28" s="327"/>
      <c r="AI28" s="327"/>
      <c r="AJ28" s="327"/>
      <c r="AK28" s="327"/>
      <c r="AL28" s="327"/>
      <c r="AM28" s="327"/>
      <c r="AN28" s="327"/>
      <c r="AO28" s="328"/>
      <c r="AP28" s="506"/>
      <c r="AQ28" s="506"/>
      <c r="AR28" s="506"/>
      <c r="AS28" s="506"/>
      <c r="AT28" s="506"/>
      <c r="AU28" s="506"/>
      <c r="AV28" s="190"/>
      <c r="AW28" s="242"/>
      <c r="AX28" s="191"/>
      <c r="AY28" s="190"/>
      <c r="AZ28" s="191"/>
      <c r="BA28" s="190"/>
      <c r="BB28" s="191"/>
      <c r="BC28" s="196"/>
      <c r="BD28" s="220"/>
      <c r="BE28" s="197"/>
      <c r="BF28" s="190"/>
      <c r="BG28" s="242"/>
      <c r="BH28" s="242"/>
      <c r="BI28" s="191"/>
    </row>
    <row r="29" spans="2:61" ht="16.5" customHeight="1" thickTop="1" thickBot="1">
      <c r="B29" s="461"/>
      <c r="C29" s="461"/>
      <c r="D29" s="461"/>
      <c r="E29" s="461"/>
      <c r="F29" s="461"/>
      <c r="G29" s="461"/>
      <c r="H29" s="461"/>
      <c r="I29" s="461"/>
      <c r="J29" s="461"/>
      <c r="K29" s="414"/>
      <c r="L29" s="414"/>
      <c r="M29" s="414"/>
      <c r="N29" s="414"/>
      <c r="O29" s="414"/>
      <c r="P29" s="414"/>
      <c r="Q29" s="414"/>
      <c r="R29" s="414"/>
      <c r="S29" s="414"/>
      <c r="T29" s="461"/>
      <c r="U29" s="461"/>
      <c r="V29" s="461"/>
      <c r="W29" s="461"/>
      <c r="X29" s="461"/>
      <c r="Y29" s="461"/>
      <c r="Z29" s="461"/>
      <c r="AA29" s="461"/>
      <c r="AB29" s="461"/>
      <c r="AC29" s="461"/>
      <c r="AD29" s="461"/>
      <c r="AE29" s="461"/>
      <c r="AF29" s="461"/>
      <c r="AG29" s="329"/>
      <c r="AH29" s="330"/>
      <c r="AI29" s="330"/>
      <c r="AJ29" s="330"/>
      <c r="AK29" s="330"/>
      <c r="AL29" s="330"/>
      <c r="AM29" s="330"/>
      <c r="AN29" s="330"/>
      <c r="AO29" s="331"/>
      <c r="AP29" s="506"/>
      <c r="AQ29" s="506"/>
      <c r="AR29" s="506"/>
      <c r="AS29" s="506"/>
      <c r="AT29" s="506"/>
      <c r="AU29" s="506"/>
      <c r="AV29" s="192"/>
      <c r="AW29" s="243"/>
      <c r="AX29" s="193"/>
      <c r="AY29" s="192"/>
      <c r="AZ29" s="193"/>
      <c r="BA29" s="192"/>
      <c r="BB29" s="193"/>
      <c r="BC29" s="198"/>
      <c r="BD29" s="221"/>
      <c r="BE29" s="199"/>
      <c r="BF29" s="192"/>
      <c r="BG29" s="243"/>
      <c r="BH29" s="243"/>
      <c r="BI29" s="193"/>
    </row>
    <row r="30" spans="2:61" ht="16.5" customHeight="1" thickTop="1" thickBot="1">
      <c r="B30" s="461" t="s">
        <v>17</v>
      </c>
      <c r="C30" s="461"/>
      <c r="D30" s="461"/>
      <c r="E30" s="461"/>
      <c r="F30" s="461"/>
      <c r="G30" s="461"/>
      <c r="H30" s="461"/>
      <c r="I30" s="461"/>
      <c r="J30" s="461"/>
      <c r="K30" s="413">
        <v>7476</v>
      </c>
      <c r="L30" s="413"/>
      <c r="M30" s="413"/>
      <c r="N30" s="413"/>
      <c r="O30" s="413"/>
      <c r="P30" s="413"/>
      <c r="Q30" s="413"/>
      <c r="R30" s="413"/>
      <c r="S30" s="413"/>
      <c r="T30" s="209" t="s">
        <v>18</v>
      </c>
      <c r="U30" s="210"/>
      <c r="V30" s="210"/>
      <c r="W30" s="210"/>
      <c r="X30" s="210"/>
      <c r="Y30" s="210"/>
      <c r="Z30" s="210"/>
      <c r="AA30" s="210"/>
      <c r="AB30" s="210"/>
      <c r="AC30" s="210"/>
      <c r="AD30" s="210"/>
      <c r="AE30" s="210"/>
      <c r="AF30" s="211"/>
      <c r="AG30" s="474">
        <f>'24.02'!AG30+1</f>
        <v>21</v>
      </c>
      <c r="AH30" s="474"/>
      <c r="AI30" s="474"/>
      <c r="AJ30" s="474"/>
      <c r="AK30" s="474"/>
      <c r="AL30" s="474"/>
      <c r="AM30" s="474"/>
      <c r="AN30" s="474"/>
      <c r="AO30" s="474"/>
      <c r="AP30" s="461" t="s">
        <v>129</v>
      </c>
      <c r="AQ30" s="461"/>
      <c r="AR30" s="461"/>
      <c r="AS30" s="461"/>
      <c r="AT30" s="461"/>
      <c r="AU30" s="461"/>
      <c r="AV30" s="188" t="s">
        <v>129</v>
      </c>
      <c r="AW30" s="241"/>
      <c r="AX30" s="189"/>
      <c r="AY30" s="188" t="s">
        <v>129</v>
      </c>
      <c r="AZ30" s="189"/>
      <c r="BA30" s="188"/>
      <c r="BB30" s="189"/>
      <c r="BC30" s="194"/>
      <c r="BD30" s="219"/>
      <c r="BE30" s="195"/>
      <c r="BF30" s="465"/>
      <c r="BG30" s="466"/>
      <c r="BH30" s="466"/>
      <c r="BI30" s="467"/>
    </row>
    <row r="31" spans="2:61" ht="16.5" customHeight="1" thickTop="1" thickBot="1">
      <c r="B31" s="461"/>
      <c r="C31" s="461"/>
      <c r="D31" s="461"/>
      <c r="E31" s="461"/>
      <c r="F31" s="461"/>
      <c r="G31" s="461"/>
      <c r="H31" s="461"/>
      <c r="I31" s="461"/>
      <c r="J31" s="461"/>
      <c r="K31" s="413"/>
      <c r="L31" s="413"/>
      <c r="M31" s="413"/>
      <c r="N31" s="413"/>
      <c r="O31" s="413"/>
      <c r="P31" s="413"/>
      <c r="Q31" s="413"/>
      <c r="R31" s="413"/>
      <c r="S31" s="413"/>
      <c r="T31" s="212"/>
      <c r="U31" s="213"/>
      <c r="V31" s="213"/>
      <c r="W31" s="213"/>
      <c r="X31" s="213"/>
      <c r="Y31" s="213"/>
      <c r="Z31" s="213"/>
      <c r="AA31" s="213"/>
      <c r="AB31" s="213"/>
      <c r="AC31" s="213"/>
      <c r="AD31" s="213"/>
      <c r="AE31" s="213"/>
      <c r="AF31" s="214"/>
      <c r="AG31" s="474"/>
      <c r="AH31" s="474"/>
      <c r="AI31" s="474"/>
      <c r="AJ31" s="474"/>
      <c r="AK31" s="474"/>
      <c r="AL31" s="474"/>
      <c r="AM31" s="474"/>
      <c r="AN31" s="474"/>
      <c r="AO31" s="474"/>
      <c r="AP31" s="461"/>
      <c r="AQ31" s="461"/>
      <c r="AR31" s="461"/>
      <c r="AS31" s="461"/>
      <c r="AT31" s="461"/>
      <c r="AU31" s="461"/>
      <c r="AV31" s="190"/>
      <c r="AW31" s="242"/>
      <c r="AX31" s="191"/>
      <c r="AY31" s="190"/>
      <c r="AZ31" s="191"/>
      <c r="BA31" s="190"/>
      <c r="BB31" s="191"/>
      <c r="BC31" s="196"/>
      <c r="BD31" s="220"/>
      <c r="BE31" s="197"/>
      <c r="BF31" s="468"/>
      <c r="BG31" s="469"/>
      <c r="BH31" s="469"/>
      <c r="BI31" s="470"/>
    </row>
    <row r="32" spans="2:61" ht="16.5" customHeight="1" thickTop="1" thickBot="1">
      <c r="B32" s="461"/>
      <c r="C32" s="461"/>
      <c r="D32" s="461"/>
      <c r="E32" s="461"/>
      <c r="F32" s="461"/>
      <c r="G32" s="461"/>
      <c r="H32" s="461"/>
      <c r="I32" s="461"/>
      <c r="J32" s="461"/>
      <c r="K32" s="413"/>
      <c r="L32" s="413"/>
      <c r="M32" s="413"/>
      <c r="N32" s="413"/>
      <c r="O32" s="413"/>
      <c r="P32" s="413"/>
      <c r="Q32" s="413"/>
      <c r="R32" s="413"/>
      <c r="S32" s="413"/>
      <c r="T32" s="215"/>
      <c r="U32" s="216"/>
      <c r="V32" s="216"/>
      <c r="W32" s="216"/>
      <c r="X32" s="216"/>
      <c r="Y32" s="216"/>
      <c r="Z32" s="216"/>
      <c r="AA32" s="216"/>
      <c r="AB32" s="216"/>
      <c r="AC32" s="216"/>
      <c r="AD32" s="216"/>
      <c r="AE32" s="216"/>
      <c r="AF32" s="217"/>
      <c r="AG32" s="474"/>
      <c r="AH32" s="474"/>
      <c r="AI32" s="474"/>
      <c r="AJ32" s="474"/>
      <c r="AK32" s="474"/>
      <c r="AL32" s="474"/>
      <c r="AM32" s="474"/>
      <c r="AN32" s="474"/>
      <c r="AO32" s="474"/>
      <c r="AP32" s="461"/>
      <c r="AQ32" s="461"/>
      <c r="AR32" s="461"/>
      <c r="AS32" s="461"/>
      <c r="AT32" s="461"/>
      <c r="AU32" s="461"/>
      <c r="AV32" s="192"/>
      <c r="AW32" s="243"/>
      <c r="AX32" s="193"/>
      <c r="AY32" s="192"/>
      <c r="AZ32" s="193"/>
      <c r="BA32" s="192"/>
      <c r="BB32" s="193"/>
      <c r="BC32" s="198"/>
      <c r="BD32" s="221"/>
      <c r="BE32" s="199"/>
      <c r="BF32" s="471"/>
      <c r="BG32" s="472"/>
      <c r="BH32" s="472"/>
      <c r="BI32" s="473"/>
    </row>
    <row r="33" spans="2:61" ht="16.5" customHeight="1" thickTop="1" thickBot="1">
      <c r="B33" s="461" t="s">
        <v>19</v>
      </c>
      <c r="C33" s="461"/>
      <c r="D33" s="461"/>
      <c r="E33" s="461"/>
      <c r="F33" s="461"/>
      <c r="G33" s="461"/>
      <c r="H33" s="461"/>
      <c r="I33" s="461"/>
      <c r="J33" s="461"/>
      <c r="K33" s="617" t="s">
        <v>449</v>
      </c>
      <c r="L33" s="617"/>
      <c r="M33" s="617"/>
      <c r="N33" s="617"/>
      <c r="O33" s="617"/>
      <c r="P33" s="617"/>
      <c r="Q33" s="617"/>
      <c r="R33" s="617"/>
      <c r="S33" s="617"/>
      <c r="T33" s="461" t="s">
        <v>20</v>
      </c>
      <c r="U33" s="461"/>
      <c r="V33" s="461"/>
      <c r="W33" s="461"/>
      <c r="X33" s="461"/>
      <c r="Y33" s="461"/>
      <c r="Z33" s="461"/>
      <c r="AA33" s="461"/>
      <c r="AB33" s="461"/>
      <c r="AC33" s="461"/>
      <c r="AD33" s="461"/>
      <c r="AE33" s="461"/>
      <c r="AF33" s="461"/>
      <c r="AG33" s="460" t="s">
        <v>129</v>
      </c>
      <c r="AH33" s="460"/>
      <c r="AI33" s="460"/>
      <c r="AJ33" s="460"/>
      <c r="AK33" s="460"/>
      <c r="AL33" s="460"/>
      <c r="AM33" s="460"/>
      <c r="AN33" s="460"/>
      <c r="AO33" s="460"/>
      <c r="AP33" s="506" t="s">
        <v>327</v>
      </c>
      <c r="AQ33" s="506"/>
      <c r="AR33" s="506"/>
      <c r="AS33" s="506"/>
      <c r="AT33" s="506"/>
      <c r="AU33" s="506"/>
      <c r="AV33" s="188" t="s">
        <v>328</v>
      </c>
      <c r="AW33" s="241"/>
      <c r="AX33" s="189"/>
      <c r="AY33" s="188">
        <v>1994</v>
      </c>
      <c r="AZ33" s="189"/>
      <c r="BA33" s="188"/>
      <c r="BB33" s="189"/>
      <c r="BC33" s="188"/>
      <c r="BD33" s="241"/>
      <c r="BE33" s="189"/>
      <c r="BF33" s="459"/>
      <c r="BG33" s="241"/>
      <c r="BH33" s="241"/>
      <c r="BI33" s="189"/>
    </row>
    <row r="34" spans="2:61" ht="16.5" customHeight="1" thickTop="1" thickBot="1">
      <c r="B34" s="461"/>
      <c r="C34" s="461"/>
      <c r="D34" s="461"/>
      <c r="E34" s="461"/>
      <c r="F34" s="461"/>
      <c r="G34" s="461"/>
      <c r="H34" s="461"/>
      <c r="I34" s="461"/>
      <c r="J34" s="461"/>
      <c r="K34" s="617"/>
      <c r="L34" s="617"/>
      <c r="M34" s="617"/>
      <c r="N34" s="617"/>
      <c r="O34" s="617"/>
      <c r="P34" s="617"/>
      <c r="Q34" s="617"/>
      <c r="R34" s="617"/>
      <c r="S34" s="617"/>
      <c r="T34" s="461"/>
      <c r="U34" s="461"/>
      <c r="V34" s="461"/>
      <c r="W34" s="461"/>
      <c r="X34" s="461"/>
      <c r="Y34" s="461"/>
      <c r="Z34" s="461"/>
      <c r="AA34" s="461"/>
      <c r="AB34" s="461"/>
      <c r="AC34" s="461"/>
      <c r="AD34" s="461"/>
      <c r="AE34" s="461"/>
      <c r="AF34" s="461"/>
      <c r="AG34" s="460"/>
      <c r="AH34" s="460"/>
      <c r="AI34" s="460"/>
      <c r="AJ34" s="460"/>
      <c r="AK34" s="460"/>
      <c r="AL34" s="460"/>
      <c r="AM34" s="460"/>
      <c r="AN34" s="460"/>
      <c r="AO34" s="460"/>
      <c r="AP34" s="506"/>
      <c r="AQ34" s="506"/>
      <c r="AR34" s="506"/>
      <c r="AS34" s="506"/>
      <c r="AT34" s="506"/>
      <c r="AU34" s="506"/>
      <c r="AV34" s="190"/>
      <c r="AW34" s="242"/>
      <c r="AX34" s="191"/>
      <c r="AY34" s="190"/>
      <c r="AZ34" s="191"/>
      <c r="BA34" s="190"/>
      <c r="BB34" s="191"/>
      <c r="BC34" s="190"/>
      <c r="BD34" s="242"/>
      <c r="BE34" s="191"/>
      <c r="BF34" s="190"/>
      <c r="BG34" s="242"/>
      <c r="BH34" s="242"/>
      <c r="BI34" s="191"/>
    </row>
    <row r="35" spans="2:61" ht="16.5" customHeight="1" thickTop="1" thickBot="1">
      <c r="B35" s="461"/>
      <c r="C35" s="461"/>
      <c r="D35" s="461"/>
      <c r="E35" s="461"/>
      <c r="F35" s="461"/>
      <c r="G35" s="461"/>
      <c r="H35" s="461"/>
      <c r="I35" s="461"/>
      <c r="J35" s="461"/>
      <c r="K35" s="617"/>
      <c r="L35" s="617"/>
      <c r="M35" s="617"/>
      <c r="N35" s="617"/>
      <c r="O35" s="617"/>
      <c r="P35" s="617"/>
      <c r="Q35" s="617"/>
      <c r="R35" s="617"/>
      <c r="S35" s="617"/>
      <c r="T35" s="461"/>
      <c r="U35" s="461"/>
      <c r="V35" s="461"/>
      <c r="W35" s="461"/>
      <c r="X35" s="461"/>
      <c r="Y35" s="461"/>
      <c r="Z35" s="461"/>
      <c r="AA35" s="461"/>
      <c r="AB35" s="461"/>
      <c r="AC35" s="461"/>
      <c r="AD35" s="461"/>
      <c r="AE35" s="461"/>
      <c r="AF35" s="461"/>
      <c r="AG35" s="460"/>
      <c r="AH35" s="460"/>
      <c r="AI35" s="460"/>
      <c r="AJ35" s="460"/>
      <c r="AK35" s="460"/>
      <c r="AL35" s="460"/>
      <c r="AM35" s="460"/>
      <c r="AN35" s="460"/>
      <c r="AO35" s="460"/>
      <c r="AP35" s="506"/>
      <c r="AQ35" s="506"/>
      <c r="AR35" s="506"/>
      <c r="AS35" s="506"/>
      <c r="AT35" s="506"/>
      <c r="AU35" s="506"/>
      <c r="AV35" s="192"/>
      <c r="AW35" s="243"/>
      <c r="AX35" s="193"/>
      <c r="AY35" s="192"/>
      <c r="AZ35" s="193"/>
      <c r="BA35" s="192"/>
      <c r="BB35" s="193"/>
      <c r="BC35" s="192"/>
      <c r="BD35" s="243"/>
      <c r="BE35" s="193"/>
      <c r="BF35" s="192"/>
      <c r="BG35" s="243"/>
      <c r="BH35" s="243"/>
      <c r="BI35" s="193"/>
    </row>
    <row r="36" spans="2:61" ht="16.5" customHeight="1" thickTop="1" thickBot="1">
      <c r="B36" s="413" t="s">
        <v>405</v>
      </c>
      <c r="C36" s="413"/>
      <c r="D36" s="413"/>
      <c r="E36" s="413"/>
      <c r="F36" s="413"/>
      <c r="G36" s="413"/>
      <c r="H36" s="413"/>
      <c r="I36" s="413"/>
      <c r="J36" s="413"/>
      <c r="K36" s="413" t="s">
        <v>462</v>
      </c>
      <c r="L36" s="413"/>
      <c r="M36" s="413"/>
      <c r="N36" s="413"/>
      <c r="O36" s="413"/>
      <c r="P36" s="413"/>
      <c r="Q36" s="413"/>
      <c r="R36" s="413"/>
      <c r="S36" s="413"/>
      <c r="T36" s="341" t="s">
        <v>22</v>
      </c>
      <c r="U36" s="342"/>
      <c r="V36" s="342"/>
      <c r="W36" s="342"/>
      <c r="X36" s="342"/>
      <c r="Y36" s="342"/>
      <c r="Z36" s="342"/>
      <c r="AA36" s="342"/>
      <c r="AB36" s="342"/>
      <c r="AC36" s="342"/>
      <c r="AD36" s="342"/>
      <c r="AE36" s="342"/>
      <c r="AF36" s="343"/>
      <c r="AG36" s="460">
        <v>220.7</v>
      </c>
      <c r="AH36" s="460"/>
      <c r="AI36" s="460"/>
      <c r="AJ36" s="460"/>
      <c r="AK36" s="460"/>
      <c r="AL36" s="460"/>
      <c r="AM36" s="460"/>
      <c r="AN36" s="460"/>
      <c r="AO36" s="460"/>
      <c r="AP36" s="513" t="s">
        <v>329</v>
      </c>
      <c r="AQ36" s="514"/>
      <c r="AR36" s="514"/>
      <c r="AS36" s="514"/>
      <c r="AT36" s="514"/>
      <c r="AU36" s="515"/>
      <c r="AV36" s="188" t="s">
        <v>330</v>
      </c>
      <c r="AW36" s="241"/>
      <c r="AX36" s="189"/>
      <c r="AY36" s="696" t="s">
        <v>331</v>
      </c>
      <c r="AZ36" s="697"/>
      <c r="BA36" s="444"/>
      <c r="BB36" s="445"/>
      <c r="BC36" s="188"/>
      <c r="BD36" s="241"/>
      <c r="BE36" s="189"/>
      <c r="BF36" s="188"/>
      <c r="BG36" s="241"/>
      <c r="BH36" s="241"/>
      <c r="BI36" s="189"/>
    </row>
    <row r="37" spans="2:61" ht="16.5" customHeight="1" thickTop="1" thickBot="1">
      <c r="B37" s="413"/>
      <c r="C37" s="413"/>
      <c r="D37" s="413"/>
      <c r="E37" s="413"/>
      <c r="F37" s="413"/>
      <c r="G37" s="413"/>
      <c r="H37" s="413"/>
      <c r="I37" s="413"/>
      <c r="J37" s="413"/>
      <c r="K37" s="413"/>
      <c r="L37" s="413"/>
      <c r="M37" s="413"/>
      <c r="N37" s="413"/>
      <c r="O37" s="413"/>
      <c r="P37" s="413"/>
      <c r="Q37" s="413"/>
      <c r="R37" s="413"/>
      <c r="S37" s="413"/>
      <c r="T37" s="344"/>
      <c r="U37" s="345"/>
      <c r="V37" s="345"/>
      <c r="W37" s="345"/>
      <c r="X37" s="345"/>
      <c r="Y37" s="345"/>
      <c r="Z37" s="345"/>
      <c r="AA37" s="345"/>
      <c r="AB37" s="345"/>
      <c r="AC37" s="345"/>
      <c r="AD37" s="345"/>
      <c r="AE37" s="345"/>
      <c r="AF37" s="346"/>
      <c r="AG37" s="460"/>
      <c r="AH37" s="460"/>
      <c r="AI37" s="460"/>
      <c r="AJ37" s="460"/>
      <c r="AK37" s="460"/>
      <c r="AL37" s="460"/>
      <c r="AM37" s="460"/>
      <c r="AN37" s="460"/>
      <c r="AO37" s="460"/>
      <c r="AP37" s="516"/>
      <c r="AQ37" s="517"/>
      <c r="AR37" s="517"/>
      <c r="AS37" s="517"/>
      <c r="AT37" s="517"/>
      <c r="AU37" s="518"/>
      <c r="AV37" s="190"/>
      <c r="AW37" s="242"/>
      <c r="AX37" s="191"/>
      <c r="AY37" s="698"/>
      <c r="AZ37" s="699"/>
      <c r="BA37" s="446"/>
      <c r="BB37" s="447"/>
      <c r="BC37" s="190"/>
      <c r="BD37" s="242"/>
      <c r="BE37" s="191"/>
      <c r="BF37" s="190"/>
      <c r="BG37" s="242"/>
      <c r="BH37" s="242"/>
      <c r="BI37" s="191"/>
    </row>
    <row r="38" spans="2:61" ht="16.5" customHeight="1" thickTop="1" thickBot="1">
      <c r="B38" s="413"/>
      <c r="C38" s="413"/>
      <c r="D38" s="413"/>
      <c r="E38" s="413"/>
      <c r="F38" s="413"/>
      <c r="G38" s="413"/>
      <c r="H38" s="413"/>
      <c r="I38" s="413"/>
      <c r="J38" s="413"/>
      <c r="K38" s="413"/>
      <c r="L38" s="413"/>
      <c r="M38" s="413"/>
      <c r="N38" s="413"/>
      <c r="O38" s="413"/>
      <c r="P38" s="413"/>
      <c r="Q38" s="413"/>
      <c r="R38" s="413"/>
      <c r="S38" s="413"/>
      <c r="T38" s="347"/>
      <c r="U38" s="348"/>
      <c r="V38" s="348"/>
      <c r="W38" s="348"/>
      <c r="X38" s="348"/>
      <c r="Y38" s="348"/>
      <c r="Z38" s="348"/>
      <c r="AA38" s="348"/>
      <c r="AB38" s="348"/>
      <c r="AC38" s="348"/>
      <c r="AD38" s="348"/>
      <c r="AE38" s="348"/>
      <c r="AF38" s="349"/>
      <c r="AG38" s="460"/>
      <c r="AH38" s="460"/>
      <c r="AI38" s="460"/>
      <c r="AJ38" s="460"/>
      <c r="AK38" s="460"/>
      <c r="AL38" s="460"/>
      <c r="AM38" s="460"/>
      <c r="AN38" s="460"/>
      <c r="AO38" s="460"/>
      <c r="AP38" s="519"/>
      <c r="AQ38" s="520"/>
      <c r="AR38" s="520"/>
      <c r="AS38" s="520"/>
      <c r="AT38" s="520"/>
      <c r="AU38" s="521"/>
      <c r="AV38" s="192"/>
      <c r="AW38" s="243"/>
      <c r="AX38" s="193"/>
      <c r="AY38" s="700"/>
      <c r="AZ38" s="701"/>
      <c r="BA38" s="448"/>
      <c r="BB38" s="449"/>
      <c r="BC38" s="192"/>
      <c r="BD38" s="243"/>
      <c r="BE38" s="193"/>
      <c r="BF38" s="192"/>
      <c r="BG38" s="243"/>
      <c r="BH38" s="243"/>
      <c r="BI38" s="193"/>
    </row>
    <row r="39" spans="2:61" ht="16.5" customHeight="1" thickTop="1" thickBot="1">
      <c r="B39" s="413" t="s">
        <v>23</v>
      </c>
      <c r="C39" s="413"/>
      <c r="D39" s="413"/>
      <c r="E39" s="413"/>
      <c r="F39" s="413"/>
      <c r="G39" s="413"/>
      <c r="H39" s="413"/>
      <c r="I39" s="413"/>
      <c r="J39" s="413"/>
      <c r="K39" s="722" t="s">
        <v>499</v>
      </c>
      <c r="L39" s="722"/>
      <c r="M39" s="722"/>
      <c r="N39" s="722"/>
      <c r="O39" s="722"/>
      <c r="P39" s="722"/>
      <c r="Q39" s="722"/>
      <c r="R39" s="722"/>
      <c r="S39" s="722"/>
      <c r="T39" s="341" t="s">
        <v>177</v>
      </c>
      <c r="U39" s="342"/>
      <c r="V39" s="342"/>
      <c r="W39" s="342"/>
      <c r="X39" s="342"/>
      <c r="Y39" s="342"/>
      <c r="Z39" s="342"/>
      <c r="AA39" s="342"/>
      <c r="AB39" s="342"/>
      <c r="AC39" s="342"/>
      <c r="AD39" s="342"/>
      <c r="AE39" s="342"/>
      <c r="AF39" s="343"/>
      <c r="AG39" s="723">
        <v>1141</v>
      </c>
      <c r="AH39" s="724"/>
      <c r="AI39" s="724"/>
      <c r="AJ39" s="724"/>
      <c r="AK39" s="724"/>
      <c r="AL39" s="724"/>
      <c r="AM39" s="724"/>
      <c r="AN39" s="724"/>
      <c r="AO39" s="725"/>
      <c r="AP39" s="394" t="s">
        <v>24</v>
      </c>
      <c r="AQ39" s="395"/>
      <c r="AR39" s="395"/>
      <c r="AS39" s="395"/>
      <c r="AT39" s="395"/>
      <c r="AU39" s="395"/>
      <c r="AV39" s="395"/>
      <c r="AW39" s="395"/>
      <c r="AX39" s="395"/>
      <c r="AY39" s="400"/>
      <c r="AZ39" s="395" t="s">
        <v>25</v>
      </c>
      <c r="BA39" s="395"/>
      <c r="BB39" s="395"/>
      <c r="BC39" s="395"/>
      <c r="BD39" s="395"/>
      <c r="BE39" s="395"/>
      <c r="BF39" s="395"/>
      <c r="BG39" s="395"/>
      <c r="BH39" s="395"/>
      <c r="BI39" s="400"/>
    </row>
    <row r="40" spans="2:61" ht="16.5" customHeight="1" thickTop="1" thickBot="1">
      <c r="B40" s="413"/>
      <c r="C40" s="413"/>
      <c r="D40" s="413"/>
      <c r="E40" s="413"/>
      <c r="F40" s="413"/>
      <c r="G40" s="413"/>
      <c r="H40" s="413"/>
      <c r="I40" s="413"/>
      <c r="J40" s="413"/>
      <c r="K40" s="722"/>
      <c r="L40" s="722"/>
      <c r="M40" s="722"/>
      <c r="N40" s="722"/>
      <c r="O40" s="722"/>
      <c r="P40" s="722"/>
      <c r="Q40" s="722"/>
      <c r="R40" s="722"/>
      <c r="S40" s="722"/>
      <c r="T40" s="344"/>
      <c r="U40" s="345"/>
      <c r="V40" s="345"/>
      <c r="W40" s="345"/>
      <c r="X40" s="345"/>
      <c r="Y40" s="345"/>
      <c r="Z40" s="345"/>
      <c r="AA40" s="345"/>
      <c r="AB40" s="345"/>
      <c r="AC40" s="345"/>
      <c r="AD40" s="345"/>
      <c r="AE40" s="345"/>
      <c r="AF40" s="346"/>
      <c r="AG40" s="726"/>
      <c r="AH40" s="727"/>
      <c r="AI40" s="727"/>
      <c r="AJ40" s="727"/>
      <c r="AK40" s="727"/>
      <c r="AL40" s="727"/>
      <c r="AM40" s="727"/>
      <c r="AN40" s="727"/>
      <c r="AO40" s="728"/>
      <c r="AP40" s="396"/>
      <c r="AQ40" s="397"/>
      <c r="AR40" s="397"/>
      <c r="AS40" s="397"/>
      <c r="AT40" s="397"/>
      <c r="AU40" s="397"/>
      <c r="AV40" s="397"/>
      <c r="AW40" s="397"/>
      <c r="AX40" s="397"/>
      <c r="AY40" s="401"/>
      <c r="AZ40" s="397"/>
      <c r="BA40" s="397"/>
      <c r="BB40" s="397"/>
      <c r="BC40" s="397"/>
      <c r="BD40" s="397"/>
      <c r="BE40" s="397"/>
      <c r="BF40" s="397"/>
      <c r="BG40" s="397"/>
      <c r="BH40" s="397"/>
      <c r="BI40" s="401"/>
    </row>
    <row r="41" spans="2:61" ht="16.5" customHeight="1" thickTop="1" thickBot="1">
      <c r="B41" s="413"/>
      <c r="C41" s="413"/>
      <c r="D41" s="413"/>
      <c r="E41" s="413"/>
      <c r="F41" s="413"/>
      <c r="G41" s="413"/>
      <c r="H41" s="413"/>
      <c r="I41" s="413"/>
      <c r="J41" s="413"/>
      <c r="K41" s="722"/>
      <c r="L41" s="722"/>
      <c r="M41" s="722"/>
      <c r="N41" s="722"/>
      <c r="O41" s="722"/>
      <c r="P41" s="722"/>
      <c r="Q41" s="722"/>
      <c r="R41" s="722"/>
      <c r="S41" s="722"/>
      <c r="T41" s="347"/>
      <c r="U41" s="348"/>
      <c r="V41" s="348"/>
      <c r="W41" s="348"/>
      <c r="X41" s="348"/>
      <c r="Y41" s="348"/>
      <c r="Z41" s="348"/>
      <c r="AA41" s="348"/>
      <c r="AB41" s="348"/>
      <c r="AC41" s="348"/>
      <c r="AD41" s="348"/>
      <c r="AE41" s="348"/>
      <c r="AF41" s="349"/>
      <c r="AG41" s="729"/>
      <c r="AH41" s="730"/>
      <c r="AI41" s="730"/>
      <c r="AJ41" s="730"/>
      <c r="AK41" s="730"/>
      <c r="AL41" s="730"/>
      <c r="AM41" s="730"/>
      <c r="AN41" s="730"/>
      <c r="AO41" s="731"/>
      <c r="AP41" s="398"/>
      <c r="AQ41" s="399"/>
      <c r="AR41" s="399"/>
      <c r="AS41" s="399"/>
      <c r="AT41" s="399"/>
      <c r="AU41" s="399"/>
      <c r="AV41" s="399"/>
      <c r="AW41" s="399"/>
      <c r="AX41" s="399"/>
      <c r="AY41" s="402"/>
      <c r="AZ41" s="399"/>
      <c r="BA41" s="399"/>
      <c r="BB41" s="399"/>
      <c r="BC41" s="399"/>
      <c r="BD41" s="399"/>
      <c r="BE41" s="399"/>
      <c r="BF41" s="399"/>
      <c r="BG41" s="399"/>
      <c r="BH41" s="399"/>
      <c r="BI41" s="402"/>
    </row>
    <row r="42" spans="2:61" ht="16.5" customHeight="1" thickTop="1" thickBot="1">
      <c r="B42" s="413" t="s">
        <v>26</v>
      </c>
      <c r="C42" s="413"/>
      <c r="D42" s="413"/>
      <c r="E42" s="413"/>
      <c r="F42" s="413"/>
      <c r="G42" s="413"/>
      <c r="H42" s="413"/>
      <c r="I42" s="413"/>
      <c r="J42" s="413"/>
      <c r="K42" s="441" t="s">
        <v>257</v>
      </c>
      <c r="L42" s="441"/>
      <c r="M42" s="441"/>
      <c r="N42" s="441"/>
      <c r="O42" s="441"/>
      <c r="P42" s="441"/>
      <c r="Q42" s="441"/>
      <c r="R42" s="441"/>
      <c r="S42" s="441"/>
      <c r="T42" s="341" t="s">
        <v>27</v>
      </c>
      <c r="U42" s="342"/>
      <c r="V42" s="342"/>
      <c r="W42" s="342"/>
      <c r="X42" s="342"/>
      <c r="Y42" s="342"/>
      <c r="Z42" s="342"/>
      <c r="AA42" s="342"/>
      <c r="AB42" s="342"/>
      <c r="AC42" s="342"/>
      <c r="AD42" s="342"/>
      <c r="AE42" s="342"/>
      <c r="AF42" s="343"/>
      <c r="AG42" s="747">
        <v>1037</v>
      </c>
      <c r="AH42" s="747"/>
      <c r="AI42" s="747"/>
      <c r="AJ42" s="747"/>
      <c r="AK42" s="747"/>
      <c r="AL42" s="747"/>
      <c r="AM42" s="747"/>
      <c r="AN42" s="747"/>
      <c r="AO42" s="747"/>
      <c r="AP42" s="413" t="s">
        <v>28</v>
      </c>
      <c r="AQ42" s="413"/>
      <c r="AR42" s="413"/>
      <c r="AS42" s="413"/>
      <c r="AT42" s="413"/>
      <c r="AU42" s="413"/>
      <c r="AV42" s="413"/>
      <c r="AW42" s="413" t="s">
        <v>307</v>
      </c>
      <c r="AX42" s="413"/>
      <c r="AY42" s="413"/>
      <c r="AZ42" s="341" t="s">
        <v>178</v>
      </c>
      <c r="BA42" s="342"/>
      <c r="BB42" s="342"/>
      <c r="BC42" s="342"/>
      <c r="BD42" s="342"/>
      <c r="BE42" s="343"/>
      <c r="BF42" s="732">
        <f>BF48-BF45</f>
        <v>14</v>
      </c>
      <c r="BG42" s="733"/>
      <c r="BH42" s="407" t="str">
        <f>IFERROR(BF42/($N$231*0.06),"-")</f>
        <v>-</v>
      </c>
      <c r="BI42" s="408"/>
    </row>
    <row r="43" spans="2:61" ht="16.5" customHeight="1" thickTop="1" thickBot="1">
      <c r="B43" s="413"/>
      <c r="C43" s="413"/>
      <c r="D43" s="413"/>
      <c r="E43" s="413"/>
      <c r="F43" s="413"/>
      <c r="G43" s="413"/>
      <c r="H43" s="413"/>
      <c r="I43" s="413"/>
      <c r="J43" s="413"/>
      <c r="K43" s="441"/>
      <c r="L43" s="441"/>
      <c r="M43" s="441"/>
      <c r="N43" s="441"/>
      <c r="O43" s="441"/>
      <c r="P43" s="441"/>
      <c r="Q43" s="441"/>
      <c r="R43" s="441"/>
      <c r="S43" s="441"/>
      <c r="T43" s="344"/>
      <c r="U43" s="345"/>
      <c r="V43" s="345"/>
      <c r="W43" s="345"/>
      <c r="X43" s="345"/>
      <c r="Y43" s="345"/>
      <c r="Z43" s="345"/>
      <c r="AA43" s="345"/>
      <c r="AB43" s="345"/>
      <c r="AC43" s="345"/>
      <c r="AD43" s="345"/>
      <c r="AE43" s="345"/>
      <c r="AF43" s="346"/>
      <c r="AG43" s="747"/>
      <c r="AH43" s="747"/>
      <c r="AI43" s="747"/>
      <c r="AJ43" s="747"/>
      <c r="AK43" s="747"/>
      <c r="AL43" s="747"/>
      <c r="AM43" s="747"/>
      <c r="AN43" s="747"/>
      <c r="AO43" s="747"/>
      <c r="AP43" s="413"/>
      <c r="AQ43" s="413"/>
      <c r="AR43" s="413"/>
      <c r="AS43" s="413"/>
      <c r="AT43" s="413"/>
      <c r="AU43" s="413"/>
      <c r="AV43" s="413"/>
      <c r="AW43" s="413"/>
      <c r="AX43" s="413"/>
      <c r="AY43" s="413"/>
      <c r="AZ43" s="344"/>
      <c r="BA43" s="345"/>
      <c r="BB43" s="345"/>
      <c r="BC43" s="345"/>
      <c r="BD43" s="345"/>
      <c r="BE43" s="346"/>
      <c r="BF43" s="734"/>
      <c r="BG43" s="735"/>
      <c r="BH43" s="409"/>
      <c r="BI43" s="410"/>
    </row>
    <row r="44" spans="2:61" ht="16.5" customHeight="1" thickTop="1" thickBot="1">
      <c r="B44" s="413"/>
      <c r="C44" s="413"/>
      <c r="D44" s="413"/>
      <c r="E44" s="413"/>
      <c r="F44" s="413"/>
      <c r="G44" s="413"/>
      <c r="H44" s="413"/>
      <c r="I44" s="413"/>
      <c r="J44" s="413"/>
      <c r="K44" s="441"/>
      <c r="L44" s="441"/>
      <c r="M44" s="441"/>
      <c r="N44" s="441"/>
      <c r="O44" s="441"/>
      <c r="P44" s="441"/>
      <c r="Q44" s="441"/>
      <c r="R44" s="441"/>
      <c r="S44" s="441"/>
      <c r="T44" s="347"/>
      <c r="U44" s="348"/>
      <c r="V44" s="348"/>
      <c r="W44" s="348"/>
      <c r="X44" s="348"/>
      <c r="Y44" s="348"/>
      <c r="Z44" s="348"/>
      <c r="AA44" s="348"/>
      <c r="AB44" s="348"/>
      <c r="AC44" s="348"/>
      <c r="AD44" s="348"/>
      <c r="AE44" s="348"/>
      <c r="AF44" s="349"/>
      <c r="AG44" s="747"/>
      <c r="AH44" s="747"/>
      <c r="AI44" s="747"/>
      <c r="AJ44" s="747"/>
      <c r="AK44" s="747"/>
      <c r="AL44" s="747"/>
      <c r="AM44" s="747"/>
      <c r="AN44" s="747"/>
      <c r="AO44" s="747"/>
      <c r="AP44" s="413"/>
      <c r="AQ44" s="413"/>
      <c r="AR44" s="413"/>
      <c r="AS44" s="413"/>
      <c r="AT44" s="413"/>
      <c r="AU44" s="413"/>
      <c r="AV44" s="413"/>
      <c r="AW44" s="413"/>
      <c r="AX44" s="413"/>
      <c r="AY44" s="413"/>
      <c r="AZ44" s="347"/>
      <c r="BA44" s="348"/>
      <c r="BB44" s="348"/>
      <c r="BC44" s="348"/>
      <c r="BD44" s="348"/>
      <c r="BE44" s="349"/>
      <c r="BF44" s="736"/>
      <c r="BG44" s="737"/>
      <c r="BH44" s="411"/>
      <c r="BI44" s="412"/>
    </row>
    <row r="45" spans="2:61" ht="16.5" customHeight="1" thickTop="1" thickBot="1">
      <c r="B45" s="413" t="s">
        <v>29</v>
      </c>
      <c r="C45" s="413"/>
      <c r="D45" s="413"/>
      <c r="E45" s="413"/>
      <c r="F45" s="413"/>
      <c r="G45" s="413"/>
      <c r="H45" s="413"/>
      <c r="I45" s="413"/>
      <c r="J45" s="413"/>
      <c r="K45" s="431" t="s">
        <v>256</v>
      </c>
      <c r="L45" s="431"/>
      <c r="M45" s="431"/>
      <c r="N45" s="431"/>
      <c r="O45" s="431"/>
      <c r="P45" s="431"/>
      <c r="Q45" s="431"/>
      <c r="R45" s="431"/>
      <c r="S45" s="431"/>
      <c r="T45" s="341" t="s">
        <v>30</v>
      </c>
      <c r="U45" s="342"/>
      <c r="V45" s="342"/>
      <c r="W45" s="342"/>
      <c r="X45" s="342"/>
      <c r="Y45" s="342"/>
      <c r="Z45" s="342"/>
      <c r="AA45" s="342"/>
      <c r="AB45" s="342"/>
      <c r="AC45" s="342"/>
      <c r="AD45" s="342"/>
      <c r="AE45" s="342"/>
      <c r="AF45" s="343"/>
      <c r="AG45" s="432">
        <f>AG39-'24.02'!AG39</f>
        <v>-515</v>
      </c>
      <c r="AH45" s="433"/>
      <c r="AI45" s="433"/>
      <c r="AJ45" s="433"/>
      <c r="AK45" s="433"/>
      <c r="AL45" s="433"/>
      <c r="AM45" s="433"/>
      <c r="AN45" s="433"/>
      <c r="AO45" s="434"/>
      <c r="AP45" s="413" t="s">
        <v>31</v>
      </c>
      <c r="AQ45" s="413"/>
      <c r="AR45" s="413"/>
      <c r="AS45" s="413"/>
      <c r="AT45" s="413"/>
      <c r="AU45" s="413"/>
      <c r="AV45" s="413"/>
      <c r="AW45" s="413">
        <v>170</v>
      </c>
      <c r="AX45" s="413"/>
      <c r="AY45" s="413"/>
      <c r="AZ45" s="341" t="s">
        <v>179</v>
      </c>
      <c r="BA45" s="342"/>
      <c r="BB45" s="342"/>
      <c r="BC45" s="342"/>
      <c r="BD45" s="342"/>
      <c r="BE45" s="343"/>
      <c r="BF45" s="732">
        <f>'24.02'!BF45</f>
        <v>49</v>
      </c>
      <c r="BG45" s="733"/>
      <c r="BH45" s="407" t="str">
        <f>IFERROR(BF45/($N$231*0.06),"-")</f>
        <v>-</v>
      </c>
      <c r="BI45" s="408"/>
    </row>
    <row r="46" spans="2:61" ht="16.5" customHeight="1" thickTop="1" thickBot="1">
      <c r="B46" s="413"/>
      <c r="C46" s="413"/>
      <c r="D46" s="413"/>
      <c r="E46" s="413"/>
      <c r="F46" s="413"/>
      <c r="G46" s="413"/>
      <c r="H46" s="413"/>
      <c r="I46" s="413"/>
      <c r="J46" s="413"/>
      <c r="K46" s="431"/>
      <c r="L46" s="431"/>
      <c r="M46" s="431"/>
      <c r="N46" s="431"/>
      <c r="O46" s="431"/>
      <c r="P46" s="431"/>
      <c r="Q46" s="431"/>
      <c r="R46" s="431"/>
      <c r="S46" s="431"/>
      <c r="T46" s="344"/>
      <c r="U46" s="345"/>
      <c r="V46" s="345"/>
      <c r="W46" s="345"/>
      <c r="X46" s="345"/>
      <c r="Y46" s="345"/>
      <c r="Z46" s="345"/>
      <c r="AA46" s="345"/>
      <c r="AB46" s="345"/>
      <c r="AC46" s="345"/>
      <c r="AD46" s="345"/>
      <c r="AE46" s="345"/>
      <c r="AF46" s="346"/>
      <c r="AG46" s="435"/>
      <c r="AH46" s="436"/>
      <c r="AI46" s="436"/>
      <c r="AJ46" s="436"/>
      <c r="AK46" s="436"/>
      <c r="AL46" s="436"/>
      <c r="AM46" s="436"/>
      <c r="AN46" s="436"/>
      <c r="AO46" s="437"/>
      <c r="AP46" s="413"/>
      <c r="AQ46" s="413"/>
      <c r="AR46" s="413"/>
      <c r="AS46" s="413"/>
      <c r="AT46" s="413"/>
      <c r="AU46" s="413"/>
      <c r="AV46" s="413"/>
      <c r="AW46" s="413"/>
      <c r="AX46" s="413"/>
      <c r="AY46" s="413"/>
      <c r="AZ46" s="344"/>
      <c r="BA46" s="345"/>
      <c r="BB46" s="345"/>
      <c r="BC46" s="345"/>
      <c r="BD46" s="345"/>
      <c r="BE46" s="346"/>
      <c r="BF46" s="734"/>
      <c r="BG46" s="735"/>
      <c r="BH46" s="409"/>
      <c r="BI46" s="410"/>
    </row>
    <row r="47" spans="2:61" ht="16.5" customHeight="1" thickTop="1" thickBot="1">
      <c r="B47" s="413"/>
      <c r="C47" s="413"/>
      <c r="D47" s="413"/>
      <c r="E47" s="413"/>
      <c r="F47" s="413"/>
      <c r="G47" s="413"/>
      <c r="H47" s="413"/>
      <c r="I47" s="413"/>
      <c r="J47" s="413"/>
      <c r="K47" s="431"/>
      <c r="L47" s="431"/>
      <c r="M47" s="431"/>
      <c r="N47" s="431"/>
      <c r="O47" s="431"/>
      <c r="P47" s="431"/>
      <c r="Q47" s="431"/>
      <c r="R47" s="431"/>
      <c r="S47" s="431"/>
      <c r="T47" s="347"/>
      <c r="U47" s="348"/>
      <c r="V47" s="348"/>
      <c r="W47" s="348"/>
      <c r="X47" s="348"/>
      <c r="Y47" s="348"/>
      <c r="Z47" s="348"/>
      <c r="AA47" s="348"/>
      <c r="AB47" s="348"/>
      <c r="AC47" s="348"/>
      <c r="AD47" s="348"/>
      <c r="AE47" s="348"/>
      <c r="AF47" s="349"/>
      <c r="AG47" s="438"/>
      <c r="AH47" s="439"/>
      <c r="AI47" s="439"/>
      <c r="AJ47" s="439"/>
      <c r="AK47" s="439"/>
      <c r="AL47" s="439"/>
      <c r="AM47" s="439"/>
      <c r="AN47" s="439"/>
      <c r="AO47" s="440"/>
      <c r="AP47" s="413"/>
      <c r="AQ47" s="413"/>
      <c r="AR47" s="413"/>
      <c r="AS47" s="413"/>
      <c r="AT47" s="413"/>
      <c r="AU47" s="413"/>
      <c r="AV47" s="413"/>
      <c r="AW47" s="413"/>
      <c r="AX47" s="413"/>
      <c r="AY47" s="413"/>
      <c r="AZ47" s="347"/>
      <c r="BA47" s="348"/>
      <c r="BB47" s="348"/>
      <c r="BC47" s="348"/>
      <c r="BD47" s="348"/>
      <c r="BE47" s="349"/>
      <c r="BF47" s="736"/>
      <c r="BG47" s="737"/>
      <c r="BH47" s="411"/>
      <c r="BI47" s="412"/>
    </row>
    <row r="48" spans="2:61" ht="15" customHeight="1" thickTop="1" thickBot="1">
      <c r="B48" s="413" t="s">
        <v>32</v>
      </c>
      <c r="C48" s="413"/>
      <c r="D48" s="413"/>
      <c r="E48" s="413"/>
      <c r="F48" s="413"/>
      <c r="G48" s="413"/>
      <c r="H48" s="413"/>
      <c r="I48" s="413"/>
      <c r="J48" s="413"/>
      <c r="K48" s="414"/>
      <c r="L48" s="414"/>
      <c r="M48" s="414"/>
      <c r="N48" s="414"/>
      <c r="O48" s="414"/>
      <c r="P48" s="414"/>
      <c r="Q48" s="414"/>
      <c r="R48" s="414"/>
      <c r="S48" s="414"/>
      <c r="T48" s="341" t="s">
        <v>33</v>
      </c>
      <c r="U48" s="342"/>
      <c r="V48" s="342"/>
      <c r="W48" s="342"/>
      <c r="X48" s="342"/>
      <c r="Y48" s="342"/>
      <c r="Z48" s="342"/>
      <c r="AA48" s="342"/>
      <c r="AB48" s="342"/>
      <c r="AC48" s="342"/>
      <c r="AD48" s="342"/>
      <c r="AE48" s="342"/>
      <c r="AF48" s="343"/>
      <c r="AG48" s="738" t="s">
        <v>278</v>
      </c>
      <c r="AH48" s="739"/>
      <c r="AI48" s="739"/>
      <c r="AJ48" s="739"/>
      <c r="AK48" s="739"/>
      <c r="AL48" s="739"/>
      <c r="AM48" s="739"/>
      <c r="AN48" s="739"/>
      <c r="AO48" s="740"/>
      <c r="AP48" s="341" t="s">
        <v>34</v>
      </c>
      <c r="AQ48" s="342"/>
      <c r="AR48" s="342"/>
      <c r="AS48" s="342"/>
      <c r="AT48" s="342"/>
      <c r="AU48" s="342"/>
      <c r="AV48" s="343"/>
      <c r="AW48" s="413">
        <v>1776</v>
      </c>
      <c r="AX48" s="413"/>
      <c r="AY48" s="413"/>
      <c r="AZ48" s="341" t="s">
        <v>180</v>
      </c>
      <c r="BA48" s="342"/>
      <c r="BB48" s="342"/>
      <c r="BC48" s="342"/>
      <c r="BD48" s="342"/>
      <c r="BE48" s="343"/>
      <c r="BF48" s="416">
        <f>E279</f>
        <v>63</v>
      </c>
      <c r="BG48" s="417"/>
      <c r="BH48" s="407" t="str">
        <f>IFERROR(BF48/(N231*0.06),"-")</f>
        <v>-</v>
      </c>
      <c r="BI48" s="408"/>
    </row>
    <row r="49" spans="2:64" ht="15" customHeight="1" thickTop="1" thickBot="1">
      <c r="B49" s="413"/>
      <c r="C49" s="413"/>
      <c r="D49" s="413"/>
      <c r="E49" s="413"/>
      <c r="F49" s="413"/>
      <c r="G49" s="413"/>
      <c r="H49" s="413"/>
      <c r="I49" s="413"/>
      <c r="J49" s="413"/>
      <c r="K49" s="414"/>
      <c r="L49" s="414"/>
      <c r="M49" s="414"/>
      <c r="N49" s="414"/>
      <c r="O49" s="414"/>
      <c r="P49" s="414"/>
      <c r="Q49" s="414"/>
      <c r="R49" s="414"/>
      <c r="S49" s="414"/>
      <c r="T49" s="344"/>
      <c r="U49" s="345"/>
      <c r="V49" s="345"/>
      <c r="W49" s="345"/>
      <c r="X49" s="345"/>
      <c r="Y49" s="345"/>
      <c r="Z49" s="345"/>
      <c r="AA49" s="345"/>
      <c r="AB49" s="345"/>
      <c r="AC49" s="345"/>
      <c r="AD49" s="345"/>
      <c r="AE49" s="345"/>
      <c r="AF49" s="346"/>
      <c r="AG49" s="741"/>
      <c r="AH49" s="742"/>
      <c r="AI49" s="742"/>
      <c r="AJ49" s="742"/>
      <c r="AK49" s="742"/>
      <c r="AL49" s="742"/>
      <c r="AM49" s="742"/>
      <c r="AN49" s="742"/>
      <c r="AO49" s="743"/>
      <c r="AP49" s="344"/>
      <c r="AQ49" s="345"/>
      <c r="AR49" s="345"/>
      <c r="AS49" s="345"/>
      <c r="AT49" s="345"/>
      <c r="AU49" s="345"/>
      <c r="AV49" s="346"/>
      <c r="AW49" s="413"/>
      <c r="AX49" s="413"/>
      <c r="AY49" s="413"/>
      <c r="AZ49" s="344"/>
      <c r="BA49" s="345"/>
      <c r="BB49" s="345"/>
      <c r="BC49" s="345"/>
      <c r="BD49" s="345"/>
      <c r="BE49" s="346"/>
      <c r="BF49" s="418"/>
      <c r="BG49" s="419"/>
      <c r="BH49" s="409"/>
      <c r="BI49" s="410"/>
    </row>
    <row r="50" spans="2:64" ht="15" customHeight="1" thickTop="1" thickBot="1">
      <c r="B50" s="413"/>
      <c r="C50" s="413"/>
      <c r="D50" s="413"/>
      <c r="E50" s="413"/>
      <c r="F50" s="413"/>
      <c r="G50" s="413"/>
      <c r="H50" s="413"/>
      <c r="I50" s="413"/>
      <c r="J50" s="413"/>
      <c r="K50" s="414"/>
      <c r="L50" s="414"/>
      <c r="M50" s="414"/>
      <c r="N50" s="414"/>
      <c r="O50" s="414"/>
      <c r="P50" s="414"/>
      <c r="Q50" s="414"/>
      <c r="R50" s="414"/>
      <c r="S50" s="414"/>
      <c r="T50" s="347"/>
      <c r="U50" s="348"/>
      <c r="V50" s="348"/>
      <c r="W50" s="348"/>
      <c r="X50" s="348"/>
      <c r="Y50" s="348"/>
      <c r="Z50" s="348"/>
      <c r="AA50" s="348"/>
      <c r="AB50" s="348"/>
      <c r="AC50" s="348"/>
      <c r="AD50" s="348"/>
      <c r="AE50" s="348"/>
      <c r="AF50" s="349"/>
      <c r="AG50" s="744"/>
      <c r="AH50" s="745"/>
      <c r="AI50" s="745"/>
      <c r="AJ50" s="745"/>
      <c r="AK50" s="745"/>
      <c r="AL50" s="745"/>
      <c r="AM50" s="745"/>
      <c r="AN50" s="745"/>
      <c r="AO50" s="746"/>
      <c r="AP50" s="347"/>
      <c r="AQ50" s="348"/>
      <c r="AR50" s="348"/>
      <c r="AS50" s="348"/>
      <c r="AT50" s="348"/>
      <c r="AU50" s="348"/>
      <c r="AV50" s="349"/>
      <c r="AW50" s="413"/>
      <c r="AX50" s="413"/>
      <c r="AY50" s="413"/>
      <c r="AZ50" s="347"/>
      <c r="BA50" s="348"/>
      <c r="BB50" s="348"/>
      <c r="BC50" s="348"/>
      <c r="BD50" s="348"/>
      <c r="BE50" s="349"/>
      <c r="BF50" s="420"/>
      <c r="BG50" s="421"/>
      <c r="BH50" s="411"/>
      <c r="BI50" s="412"/>
    </row>
    <row r="51" spans="2:64" ht="15" customHeight="1" thickTop="1" thickBot="1">
      <c r="B51" s="413" t="s">
        <v>35</v>
      </c>
      <c r="C51" s="413"/>
      <c r="D51" s="413"/>
      <c r="E51" s="413"/>
      <c r="F51" s="413"/>
      <c r="G51" s="413"/>
      <c r="H51" s="413"/>
      <c r="I51" s="413"/>
      <c r="J51" s="413"/>
      <c r="K51" s="414" t="s">
        <v>133</v>
      </c>
      <c r="L51" s="414"/>
      <c r="M51" s="414"/>
      <c r="N51" s="414"/>
      <c r="O51" s="414"/>
      <c r="P51" s="414"/>
      <c r="Q51" s="414"/>
      <c r="R51" s="414"/>
      <c r="S51" s="414"/>
      <c r="T51" s="413"/>
      <c r="U51" s="413"/>
      <c r="V51" s="413"/>
      <c r="W51" s="413"/>
      <c r="X51" s="413"/>
      <c r="Y51" s="413"/>
      <c r="Z51" s="413"/>
      <c r="AA51" s="413"/>
      <c r="AB51" s="413"/>
      <c r="AC51" s="413"/>
      <c r="AD51" s="413"/>
      <c r="AE51" s="413"/>
      <c r="AF51" s="413"/>
      <c r="AG51" s="413"/>
      <c r="AH51" s="413"/>
      <c r="AI51" s="413"/>
      <c r="AJ51" s="413"/>
      <c r="AK51" s="413"/>
      <c r="AL51" s="413"/>
      <c r="AM51" s="413"/>
      <c r="AN51" s="413"/>
      <c r="AO51" s="413"/>
      <c r="AP51" s="341"/>
      <c r="AQ51" s="342"/>
      <c r="AR51" s="342"/>
      <c r="AS51" s="342"/>
      <c r="AT51" s="342"/>
      <c r="AU51" s="342"/>
      <c r="AV51" s="343"/>
      <c r="AW51" s="413"/>
      <c r="AX51" s="413"/>
      <c r="AY51" s="413"/>
      <c r="AZ51" s="341" t="s">
        <v>181</v>
      </c>
      <c r="BA51" s="342"/>
      <c r="BB51" s="342"/>
      <c r="BC51" s="342"/>
      <c r="BD51" s="342"/>
      <c r="BE51" s="343"/>
      <c r="BF51" s="416">
        <f>IFERROR(BF48+B279,"-")</f>
        <v>103</v>
      </c>
      <c r="BG51" s="417"/>
      <c r="BH51" s="407" t="str">
        <f>IFERROR(BF51/(N231*0.06),"-")</f>
        <v>-</v>
      </c>
      <c r="BI51" s="408"/>
    </row>
    <row r="52" spans="2:64" ht="15" customHeight="1" thickTop="1" thickBot="1">
      <c r="B52" s="413"/>
      <c r="C52" s="413"/>
      <c r="D52" s="413"/>
      <c r="E52" s="413"/>
      <c r="F52" s="413"/>
      <c r="G52" s="413"/>
      <c r="H52" s="413"/>
      <c r="I52" s="413"/>
      <c r="J52" s="413"/>
      <c r="K52" s="414"/>
      <c r="L52" s="414"/>
      <c r="M52" s="414"/>
      <c r="N52" s="414"/>
      <c r="O52" s="414"/>
      <c r="P52" s="414"/>
      <c r="Q52" s="414"/>
      <c r="R52" s="414"/>
      <c r="S52" s="414"/>
      <c r="T52" s="413"/>
      <c r="U52" s="413"/>
      <c r="V52" s="413"/>
      <c r="W52" s="413"/>
      <c r="X52" s="413"/>
      <c r="Y52" s="413"/>
      <c r="Z52" s="413"/>
      <c r="AA52" s="413"/>
      <c r="AB52" s="413"/>
      <c r="AC52" s="413"/>
      <c r="AD52" s="413"/>
      <c r="AE52" s="413"/>
      <c r="AF52" s="413"/>
      <c r="AG52" s="413"/>
      <c r="AH52" s="413"/>
      <c r="AI52" s="413"/>
      <c r="AJ52" s="413"/>
      <c r="AK52" s="413"/>
      <c r="AL52" s="413"/>
      <c r="AM52" s="413"/>
      <c r="AN52" s="413"/>
      <c r="AO52" s="413"/>
      <c r="AP52" s="344"/>
      <c r="AQ52" s="345"/>
      <c r="AR52" s="345"/>
      <c r="AS52" s="345"/>
      <c r="AT52" s="345"/>
      <c r="AU52" s="345"/>
      <c r="AV52" s="346"/>
      <c r="AW52" s="413"/>
      <c r="AX52" s="413"/>
      <c r="AY52" s="413"/>
      <c r="AZ52" s="344"/>
      <c r="BA52" s="345"/>
      <c r="BB52" s="345"/>
      <c r="BC52" s="345"/>
      <c r="BD52" s="345"/>
      <c r="BE52" s="346"/>
      <c r="BF52" s="418"/>
      <c r="BG52" s="419"/>
      <c r="BH52" s="409"/>
      <c r="BI52" s="410"/>
    </row>
    <row r="53" spans="2:64" ht="15" customHeight="1" thickTop="1" thickBot="1">
      <c r="B53" s="413"/>
      <c r="C53" s="413"/>
      <c r="D53" s="413"/>
      <c r="E53" s="413"/>
      <c r="F53" s="413"/>
      <c r="G53" s="413"/>
      <c r="H53" s="413"/>
      <c r="I53" s="413"/>
      <c r="J53" s="413"/>
      <c r="K53" s="414"/>
      <c r="L53" s="414"/>
      <c r="M53" s="414"/>
      <c r="N53" s="414"/>
      <c r="O53" s="414"/>
      <c r="P53" s="414"/>
      <c r="Q53" s="414"/>
      <c r="R53" s="414"/>
      <c r="S53" s="414"/>
      <c r="T53" s="413"/>
      <c r="U53" s="413"/>
      <c r="V53" s="413"/>
      <c r="W53" s="413"/>
      <c r="X53" s="413"/>
      <c r="Y53" s="413"/>
      <c r="Z53" s="413"/>
      <c r="AA53" s="413"/>
      <c r="AB53" s="413"/>
      <c r="AC53" s="413"/>
      <c r="AD53" s="413"/>
      <c r="AE53" s="413"/>
      <c r="AF53" s="413"/>
      <c r="AG53" s="413"/>
      <c r="AH53" s="413"/>
      <c r="AI53" s="413"/>
      <c r="AJ53" s="413"/>
      <c r="AK53" s="413"/>
      <c r="AL53" s="413"/>
      <c r="AM53" s="413"/>
      <c r="AN53" s="413"/>
      <c r="AO53" s="413"/>
      <c r="AP53" s="347"/>
      <c r="AQ53" s="348"/>
      <c r="AR53" s="348"/>
      <c r="AS53" s="348"/>
      <c r="AT53" s="348"/>
      <c r="AU53" s="348"/>
      <c r="AV53" s="349"/>
      <c r="AW53" s="413"/>
      <c r="AX53" s="413"/>
      <c r="AY53" s="413"/>
      <c r="AZ53" s="347"/>
      <c r="BA53" s="348"/>
      <c r="BB53" s="348"/>
      <c r="BC53" s="348"/>
      <c r="BD53" s="348"/>
      <c r="BE53" s="349"/>
      <c r="BF53" s="420"/>
      <c r="BG53" s="421"/>
      <c r="BH53" s="411"/>
      <c r="BI53" s="412"/>
    </row>
    <row r="54" spans="2:64" ht="15.75" customHeight="1" thickTop="1">
      <c r="B54" s="394" t="s">
        <v>36</v>
      </c>
      <c r="C54" s="395"/>
      <c r="D54" s="395"/>
      <c r="E54" s="395"/>
      <c r="F54" s="395"/>
      <c r="G54" s="395"/>
      <c r="H54" s="395"/>
      <c r="I54" s="395"/>
      <c r="J54" s="395"/>
      <c r="K54" s="395"/>
      <c r="L54" s="395"/>
      <c r="M54" s="395"/>
      <c r="N54" s="395"/>
      <c r="O54" s="395"/>
      <c r="P54" s="395"/>
      <c r="Q54" s="395"/>
      <c r="R54" s="395"/>
      <c r="S54" s="395"/>
      <c r="T54" s="395"/>
      <c r="U54" s="395"/>
      <c r="V54" s="395"/>
      <c r="W54" s="395"/>
      <c r="X54" s="395"/>
      <c r="Y54" s="395"/>
      <c r="Z54" s="395"/>
      <c r="AA54" s="395"/>
      <c r="AB54" s="395"/>
      <c r="AC54" s="395"/>
      <c r="AD54" s="395"/>
      <c r="AE54" s="395"/>
      <c r="AF54" s="395"/>
      <c r="AG54" s="395" t="s">
        <v>37</v>
      </c>
      <c r="AH54" s="395"/>
      <c r="AI54" s="395"/>
      <c r="AJ54" s="395"/>
      <c r="AK54" s="395"/>
      <c r="AL54" s="395"/>
      <c r="AM54" s="395"/>
      <c r="AN54" s="395"/>
      <c r="AO54" s="395"/>
      <c r="AP54" s="395"/>
      <c r="AQ54" s="395"/>
      <c r="AR54" s="395"/>
      <c r="AS54" s="395"/>
      <c r="AT54" s="395"/>
      <c r="AU54" s="395"/>
      <c r="AV54" s="395"/>
      <c r="AW54" s="395"/>
      <c r="AX54" s="395"/>
      <c r="AY54" s="395"/>
      <c r="AZ54" s="395"/>
      <c r="BA54" s="395"/>
      <c r="BB54" s="395"/>
      <c r="BC54" s="395"/>
      <c r="BD54" s="395"/>
      <c r="BE54" s="395"/>
      <c r="BF54" s="395"/>
      <c r="BG54" s="395"/>
      <c r="BH54" s="395"/>
      <c r="BI54" s="400"/>
    </row>
    <row r="55" spans="2:64" ht="15" customHeight="1">
      <c r="B55" s="396"/>
      <c r="C55" s="397"/>
      <c r="D55" s="397"/>
      <c r="E55" s="397"/>
      <c r="F55" s="397"/>
      <c r="G55" s="397"/>
      <c r="H55" s="397"/>
      <c r="I55" s="397"/>
      <c r="J55" s="397"/>
      <c r="K55" s="397"/>
      <c r="L55" s="397"/>
      <c r="M55" s="397"/>
      <c r="N55" s="397"/>
      <c r="O55" s="397"/>
      <c r="P55" s="397"/>
      <c r="Q55" s="397"/>
      <c r="R55" s="397"/>
      <c r="S55" s="397"/>
      <c r="T55" s="397"/>
      <c r="U55" s="397"/>
      <c r="V55" s="397"/>
      <c r="W55" s="397"/>
      <c r="X55" s="397"/>
      <c r="Y55" s="397"/>
      <c r="Z55" s="397"/>
      <c r="AA55" s="397"/>
      <c r="AB55" s="397"/>
      <c r="AC55" s="397"/>
      <c r="AD55" s="397"/>
      <c r="AE55" s="397"/>
      <c r="AF55" s="397"/>
      <c r="AG55" s="397"/>
      <c r="AH55" s="397"/>
      <c r="AI55" s="397"/>
      <c r="AJ55" s="397"/>
      <c r="AK55" s="397"/>
      <c r="AL55" s="397"/>
      <c r="AM55" s="397"/>
      <c r="AN55" s="397"/>
      <c r="AO55" s="397"/>
      <c r="AP55" s="397"/>
      <c r="AQ55" s="397"/>
      <c r="AR55" s="397"/>
      <c r="AS55" s="397"/>
      <c r="AT55" s="397"/>
      <c r="AU55" s="397"/>
      <c r="AV55" s="397"/>
      <c r="AW55" s="397"/>
      <c r="AX55" s="397"/>
      <c r="AY55" s="397"/>
      <c r="AZ55" s="397"/>
      <c r="BA55" s="397"/>
      <c r="BB55" s="397"/>
      <c r="BC55" s="397"/>
      <c r="BD55" s="397"/>
      <c r="BE55" s="397"/>
      <c r="BF55" s="397"/>
      <c r="BG55" s="397"/>
      <c r="BH55" s="397"/>
      <c r="BI55" s="401"/>
    </row>
    <row r="56" spans="2:64" ht="15" customHeight="1">
      <c r="B56" s="396"/>
      <c r="C56" s="397"/>
      <c r="D56" s="397"/>
      <c r="E56" s="397"/>
      <c r="F56" s="397"/>
      <c r="G56" s="397"/>
      <c r="H56" s="397"/>
      <c r="I56" s="397"/>
      <c r="J56" s="397"/>
      <c r="K56" s="397"/>
      <c r="L56" s="397"/>
      <c r="M56" s="397"/>
      <c r="N56" s="397"/>
      <c r="O56" s="397"/>
      <c r="P56" s="397"/>
      <c r="Q56" s="397"/>
      <c r="R56" s="397"/>
      <c r="S56" s="397"/>
      <c r="T56" s="397"/>
      <c r="U56" s="397"/>
      <c r="V56" s="397"/>
      <c r="W56" s="397"/>
      <c r="X56" s="397"/>
      <c r="Y56" s="397"/>
      <c r="Z56" s="397"/>
      <c r="AA56" s="397"/>
      <c r="AB56" s="397"/>
      <c r="AC56" s="397"/>
      <c r="AD56" s="397"/>
      <c r="AE56" s="397"/>
      <c r="AF56" s="397"/>
      <c r="AG56" s="397"/>
      <c r="AH56" s="397"/>
      <c r="AI56" s="397"/>
      <c r="AJ56" s="397"/>
      <c r="AK56" s="397"/>
      <c r="AL56" s="397"/>
      <c r="AM56" s="397"/>
      <c r="AN56" s="397"/>
      <c r="AO56" s="397"/>
      <c r="AP56" s="397"/>
      <c r="AQ56" s="397"/>
      <c r="AR56" s="397"/>
      <c r="AS56" s="397"/>
      <c r="AT56" s="397"/>
      <c r="AU56" s="397"/>
      <c r="AV56" s="397"/>
      <c r="AW56" s="397"/>
      <c r="AX56" s="397"/>
      <c r="AY56" s="397"/>
      <c r="AZ56" s="397"/>
      <c r="BA56" s="397"/>
      <c r="BB56" s="397"/>
      <c r="BC56" s="397"/>
      <c r="BD56" s="397"/>
      <c r="BE56" s="397"/>
      <c r="BF56" s="397"/>
      <c r="BG56" s="397"/>
      <c r="BH56" s="397"/>
      <c r="BI56" s="401"/>
    </row>
    <row r="57" spans="2:64" ht="15.75" customHeight="1" thickBot="1">
      <c r="B57" s="398"/>
      <c r="C57" s="399"/>
      <c r="D57" s="399"/>
      <c r="E57" s="399"/>
      <c r="F57" s="399"/>
      <c r="G57" s="399"/>
      <c r="H57" s="399"/>
      <c r="I57" s="399"/>
      <c r="J57" s="399"/>
      <c r="K57" s="399"/>
      <c r="L57" s="399"/>
      <c r="M57" s="399"/>
      <c r="N57" s="399"/>
      <c r="O57" s="399"/>
      <c r="P57" s="399"/>
      <c r="Q57" s="399"/>
      <c r="R57" s="399"/>
      <c r="S57" s="399"/>
      <c r="T57" s="399"/>
      <c r="U57" s="399"/>
      <c r="V57" s="399"/>
      <c r="W57" s="399"/>
      <c r="X57" s="399"/>
      <c r="Y57" s="399"/>
      <c r="Z57" s="399"/>
      <c r="AA57" s="399"/>
      <c r="AB57" s="399"/>
      <c r="AC57" s="399"/>
      <c r="AD57" s="399"/>
      <c r="AE57" s="399"/>
      <c r="AF57" s="399"/>
      <c r="AG57" s="399"/>
      <c r="AH57" s="399"/>
      <c r="AI57" s="399"/>
      <c r="AJ57" s="399"/>
      <c r="AK57" s="399"/>
      <c r="AL57" s="399"/>
      <c r="AM57" s="399"/>
      <c r="AN57" s="399"/>
      <c r="AO57" s="399"/>
      <c r="AP57" s="399"/>
      <c r="AQ57" s="399"/>
      <c r="AR57" s="399"/>
      <c r="AS57" s="399"/>
      <c r="AT57" s="399"/>
      <c r="AU57" s="399"/>
      <c r="AV57" s="399"/>
      <c r="AW57" s="399"/>
      <c r="AX57" s="399"/>
      <c r="AY57" s="399"/>
      <c r="AZ57" s="399"/>
      <c r="BA57" s="399"/>
      <c r="BB57" s="399"/>
      <c r="BC57" s="399"/>
      <c r="BD57" s="399"/>
      <c r="BE57" s="399"/>
      <c r="BF57" s="399"/>
      <c r="BG57" s="399"/>
      <c r="BH57" s="399"/>
      <c r="BI57" s="402"/>
    </row>
    <row r="58" spans="2:64" ht="16.5" customHeight="1" thickTop="1" thickBot="1">
      <c r="B58" s="403" t="s">
        <v>182</v>
      </c>
      <c r="C58" s="403"/>
      <c r="D58" s="403"/>
      <c r="E58" s="403"/>
      <c r="F58" s="403"/>
      <c r="G58" s="403"/>
      <c r="H58" s="403"/>
      <c r="I58" s="403"/>
      <c r="J58" s="403"/>
      <c r="K58" s="403"/>
      <c r="L58" s="403"/>
      <c r="M58" s="403"/>
      <c r="N58" s="403"/>
      <c r="O58" s="403"/>
      <c r="P58" s="403"/>
      <c r="Q58" s="403"/>
      <c r="R58" s="403"/>
      <c r="S58" s="403"/>
      <c r="T58" s="403"/>
      <c r="U58" s="403"/>
      <c r="V58" s="403"/>
      <c r="W58" s="403"/>
      <c r="X58" s="403"/>
      <c r="Y58" s="403"/>
      <c r="Z58" s="403"/>
      <c r="AA58" s="403"/>
      <c r="AB58" s="403"/>
      <c r="AC58" s="403"/>
      <c r="AD58" s="403"/>
      <c r="AE58" s="403"/>
      <c r="AF58" s="403"/>
      <c r="AG58" s="403"/>
      <c r="AH58" s="403"/>
      <c r="AI58" s="403"/>
      <c r="AJ58" s="403"/>
      <c r="AK58" s="403"/>
      <c r="AL58" s="403"/>
      <c r="AM58" s="403"/>
      <c r="AN58" s="403"/>
      <c r="AO58" s="403"/>
      <c r="AP58" s="403"/>
      <c r="AQ58" s="403"/>
      <c r="AR58" s="403"/>
      <c r="AS58" s="403"/>
      <c r="AT58" s="403"/>
      <c r="AU58" s="403"/>
      <c r="AV58" s="403"/>
      <c r="AW58" s="403"/>
      <c r="AX58" s="403"/>
      <c r="AY58" s="403"/>
      <c r="AZ58" s="403"/>
      <c r="BA58" s="403"/>
      <c r="BB58" s="403"/>
      <c r="BC58" s="403"/>
      <c r="BD58" s="403"/>
      <c r="BE58" s="403"/>
      <c r="BF58" s="403"/>
      <c r="BG58" s="403"/>
      <c r="BH58" s="403"/>
      <c r="BI58" s="403"/>
    </row>
    <row r="59" spans="2:64" ht="16.5" customHeight="1" thickTop="1" thickBot="1">
      <c r="B59" s="404"/>
      <c r="C59" s="404"/>
      <c r="D59" s="404"/>
      <c r="E59" s="404"/>
      <c r="F59" s="404"/>
      <c r="G59" s="404"/>
      <c r="H59" s="404"/>
      <c r="I59" s="404"/>
      <c r="J59" s="404"/>
      <c r="K59" s="404"/>
      <c r="L59" s="404"/>
      <c r="M59" s="404"/>
      <c r="N59" s="404"/>
      <c r="O59" s="404"/>
      <c r="P59" s="404"/>
      <c r="Q59" s="404"/>
      <c r="R59" s="404"/>
      <c r="S59" s="404"/>
      <c r="T59" s="404"/>
      <c r="U59" s="404"/>
      <c r="V59" s="404"/>
      <c r="W59" s="404"/>
      <c r="X59" s="404"/>
      <c r="Y59" s="404"/>
      <c r="Z59" s="404"/>
      <c r="AA59" s="404"/>
      <c r="AB59" s="404"/>
      <c r="AC59" s="404"/>
      <c r="AD59" s="404"/>
      <c r="AE59" s="404"/>
      <c r="AF59" s="404"/>
      <c r="AG59" s="404"/>
      <c r="AH59" s="404"/>
      <c r="AI59" s="404"/>
      <c r="AJ59" s="404"/>
      <c r="AK59" s="404"/>
      <c r="AL59" s="404"/>
      <c r="AM59" s="404"/>
      <c r="AN59" s="404"/>
      <c r="AO59" s="404"/>
      <c r="AP59" s="404"/>
      <c r="AQ59" s="404"/>
      <c r="AR59" s="404"/>
      <c r="AS59" s="404"/>
      <c r="AT59" s="404"/>
      <c r="AU59" s="404"/>
      <c r="AV59" s="404"/>
      <c r="AW59" s="404"/>
      <c r="AX59" s="404"/>
      <c r="AY59" s="404"/>
      <c r="AZ59" s="404"/>
      <c r="BA59" s="404"/>
      <c r="BB59" s="404"/>
      <c r="BC59" s="404"/>
      <c r="BD59" s="404"/>
      <c r="BE59" s="404"/>
      <c r="BF59" s="404"/>
      <c r="BG59" s="404"/>
      <c r="BH59" s="404"/>
      <c r="BI59" s="404"/>
    </row>
    <row r="60" spans="2:64" ht="15" customHeight="1" thickTop="1" thickBot="1">
      <c r="B60" s="209" t="s">
        <v>38</v>
      </c>
      <c r="C60" s="210"/>
      <c r="D60" s="210"/>
      <c r="E60" s="210"/>
      <c r="F60" s="210"/>
      <c r="G60" s="210"/>
      <c r="H60" s="210"/>
      <c r="I60" s="210"/>
      <c r="J60" s="210"/>
      <c r="K60" s="210"/>
      <c r="L60" s="211"/>
      <c r="M60" s="405">
        <v>0.25</v>
      </c>
      <c r="N60" s="182"/>
      <c r="O60" s="182"/>
      <c r="P60" s="182"/>
      <c r="Q60" s="405">
        <v>0.45833333333333331</v>
      </c>
      <c r="R60" s="182"/>
      <c r="S60" s="182"/>
      <c r="T60" s="182"/>
      <c r="U60" s="405">
        <v>0.625</v>
      </c>
      <c r="V60" s="182"/>
      <c r="W60" s="182"/>
      <c r="X60" s="182"/>
      <c r="Y60" s="406" t="s">
        <v>131</v>
      </c>
      <c r="Z60" s="406"/>
      <c r="AA60" s="406"/>
      <c r="AB60" s="406"/>
      <c r="AC60" s="405" t="s">
        <v>39</v>
      </c>
      <c r="AD60" s="182"/>
      <c r="AE60" s="182"/>
      <c r="AF60" s="182"/>
      <c r="AG60" s="182" t="s">
        <v>40</v>
      </c>
      <c r="AH60" s="182"/>
      <c r="AI60" s="182"/>
      <c r="AJ60" s="182"/>
      <c r="AK60" s="182"/>
      <c r="AL60" s="182"/>
      <c r="AM60" s="182"/>
      <c r="AN60" s="182"/>
      <c r="AO60" s="182"/>
      <c r="AP60" s="182" t="s">
        <v>41</v>
      </c>
      <c r="AQ60" s="182"/>
      <c r="AR60" s="182"/>
      <c r="AS60" s="182"/>
      <c r="AT60" s="170" t="s">
        <v>42</v>
      </c>
      <c r="AU60" s="170"/>
      <c r="AV60" s="170"/>
      <c r="AW60" s="182" t="s">
        <v>43</v>
      </c>
      <c r="AX60" s="182"/>
      <c r="AY60" s="182"/>
      <c r="AZ60" s="182"/>
      <c r="BA60" s="182"/>
      <c r="BB60" s="182"/>
      <c r="BC60" s="49" t="s">
        <v>44</v>
      </c>
      <c r="BD60" s="51"/>
      <c r="BE60" s="387" t="s">
        <v>45</v>
      </c>
      <c r="BF60" s="388"/>
      <c r="BG60" s="182" t="s">
        <v>46</v>
      </c>
      <c r="BH60" s="182"/>
      <c r="BI60" s="182"/>
      <c r="BJ60" s="386" t="s">
        <v>255</v>
      </c>
      <c r="BK60" s="386"/>
      <c r="BL60" s="386"/>
    </row>
    <row r="61" spans="2:64" ht="15" customHeight="1" thickTop="1" thickBot="1">
      <c r="B61" s="212"/>
      <c r="C61" s="213"/>
      <c r="D61" s="213"/>
      <c r="E61" s="213"/>
      <c r="F61" s="213"/>
      <c r="G61" s="213"/>
      <c r="H61" s="213"/>
      <c r="I61" s="213"/>
      <c r="J61" s="213"/>
      <c r="K61" s="213"/>
      <c r="L61" s="214"/>
      <c r="M61" s="182"/>
      <c r="N61" s="182"/>
      <c r="O61" s="182"/>
      <c r="P61" s="182"/>
      <c r="Q61" s="182"/>
      <c r="R61" s="182"/>
      <c r="S61" s="182"/>
      <c r="T61" s="182"/>
      <c r="U61" s="182"/>
      <c r="V61" s="182"/>
      <c r="W61" s="182"/>
      <c r="X61" s="182"/>
      <c r="Y61" s="406"/>
      <c r="Z61" s="406"/>
      <c r="AA61" s="406"/>
      <c r="AB61" s="406"/>
      <c r="AC61" s="182"/>
      <c r="AD61" s="182"/>
      <c r="AE61" s="182"/>
      <c r="AF61" s="182"/>
      <c r="AG61" s="182"/>
      <c r="AH61" s="182"/>
      <c r="AI61" s="182"/>
      <c r="AJ61" s="182"/>
      <c r="AK61" s="182"/>
      <c r="AL61" s="182"/>
      <c r="AM61" s="182"/>
      <c r="AN61" s="182"/>
      <c r="AO61" s="182"/>
      <c r="AP61" s="182"/>
      <c r="AQ61" s="182"/>
      <c r="AR61" s="182"/>
      <c r="AS61" s="182"/>
      <c r="AT61" s="170"/>
      <c r="AU61" s="170"/>
      <c r="AV61" s="170"/>
      <c r="AW61" s="182"/>
      <c r="AX61" s="182"/>
      <c r="AY61" s="182"/>
      <c r="AZ61" s="182"/>
      <c r="BA61" s="182"/>
      <c r="BB61" s="182"/>
      <c r="BC61" s="52"/>
      <c r="BD61" s="54"/>
      <c r="BE61" s="389"/>
      <c r="BF61" s="390"/>
      <c r="BG61" s="182"/>
      <c r="BH61" s="182"/>
      <c r="BI61" s="182"/>
      <c r="BJ61" s="386"/>
      <c r="BK61" s="386"/>
      <c r="BL61" s="386"/>
    </row>
    <row r="62" spans="2:64" ht="15" customHeight="1" thickTop="1" thickBot="1">
      <c r="B62" s="215"/>
      <c r="C62" s="216"/>
      <c r="D62" s="216"/>
      <c r="E62" s="216"/>
      <c r="F62" s="216"/>
      <c r="G62" s="216"/>
      <c r="H62" s="216"/>
      <c r="I62" s="216"/>
      <c r="J62" s="216"/>
      <c r="K62" s="216"/>
      <c r="L62" s="217"/>
      <c r="M62" s="182"/>
      <c r="N62" s="182"/>
      <c r="O62" s="182"/>
      <c r="P62" s="182"/>
      <c r="Q62" s="182"/>
      <c r="R62" s="182"/>
      <c r="S62" s="182"/>
      <c r="T62" s="182"/>
      <c r="U62" s="182"/>
      <c r="V62" s="182"/>
      <c r="W62" s="182"/>
      <c r="X62" s="182"/>
      <c r="Y62" s="406"/>
      <c r="Z62" s="406"/>
      <c r="AA62" s="406"/>
      <c r="AB62" s="406"/>
      <c r="AC62" s="182"/>
      <c r="AD62" s="182"/>
      <c r="AE62" s="182"/>
      <c r="AF62" s="182"/>
      <c r="AG62" s="182"/>
      <c r="AH62" s="182"/>
      <c r="AI62" s="182"/>
      <c r="AJ62" s="182"/>
      <c r="AK62" s="182"/>
      <c r="AL62" s="182"/>
      <c r="AM62" s="182"/>
      <c r="AN62" s="182"/>
      <c r="AO62" s="182"/>
      <c r="AP62" s="182"/>
      <c r="AQ62" s="182"/>
      <c r="AR62" s="182"/>
      <c r="AS62" s="182"/>
      <c r="AT62" s="170"/>
      <c r="AU62" s="170"/>
      <c r="AV62" s="170"/>
      <c r="AW62" s="182"/>
      <c r="AX62" s="182"/>
      <c r="AY62" s="182"/>
      <c r="AZ62" s="182"/>
      <c r="BA62" s="182"/>
      <c r="BB62" s="182"/>
      <c r="BC62" s="52"/>
      <c r="BD62" s="54"/>
      <c r="BE62" s="389"/>
      <c r="BF62" s="390"/>
      <c r="BG62" s="182"/>
      <c r="BH62" s="182"/>
      <c r="BI62" s="182"/>
      <c r="BJ62" s="386"/>
      <c r="BK62" s="386"/>
      <c r="BL62" s="386"/>
    </row>
    <row r="63" spans="2:64" ht="15" customHeight="1" thickTop="1" thickBot="1">
      <c r="B63" s="209" t="s">
        <v>47</v>
      </c>
      <c r="C63" s="210"/>
      <c r="D63" s="210"/>
      <c r="E63" s="210"/>
      <c r="F63" s="210"/>
      <c r="G63" s="210"/>
      <c r="H63" s="210"/>
      <c r="I63" s="210"/>
      <c r="J63" s="210"/>
      <c r="K63" s="210"/>
      <c r="L63" s="211"/>
      <c r="M63" s="194" t="s">
        <v>183</v>
      </c>
      <c r="N63" s="219"/>
      <c r="O63" s="219"/>
      <c r="P63" s="195"/>
      <c r="Q63" s="194" t="s">
        <v>183</v>
      </c>
      <c r="R63" s="219"/>
      <c r="S63" s="219"/>
      <c r="T63" s="195"/>
      <c r="U63" s="194" t="s">
        <v>183</v>
      </c>
      <c r="V63" s="219"/>
      <c r="W63" s="219"/>
      <c r="X63" s="195"/>
      <c r="Y63" s="194" t="s">
        <v>183</v>
      </c>
      <c r="Z63" s="219"/>
      <c r="AA63" s="219"/>
      <c r="AB63" s="195"/>
      <c r="AC63" s="49" t="s">
        <v>474</v>
      </c>
      <c r="AD63" s="50"/>
      <c r="AE63" s="50"/>
      <c r="AF63" s="51"/>
      <c r="AG63" s="182"/>
      <c r="AH63" s="182"/>
      <c r="AI63" s="182"/>
      <c r="AJ63" s="182"/>
      <c r="AK63" s="182"/>
      <c r="AL63" s="182"/>
      <c r="AM63" s="182"/>
      <c r="AN63" s="182"/>
      <c r="AO63" s="182"/>
      <c r="AP63" s="182"/>
      <c r="AQ63" s="182"/>
      <c r="AR63" s="182"/>
      <c r="AS63" s="182"/>
      <c r="AT63" s="170"/>
      <c r="AU63" s="170"/>
      <c r="AV63" s="170"/>
      <c r="AW63" s="182" t="s">
        <v>48</v>
      </c>
      <c r="AX63" s="182"/>
      <c r="AY63" s="182" t="s">
        <v>49</v>
      </c>
      <c r="AZ63" s="182"/>
      <c r="BA63" s="182" t="s">
        <v>50</v>
      </c>
      <c r="BB63" s="182"/>
      <c r="BC63" s="52"/>
      <c r="BD63" s="54"/>
      <c r="BE63" s="389"/>
      <c r="BF63" s="390"/>
      <c r="BG63" s="182"/>
      <c r="BH63" s="182"/>
      <c r="BI63" s="182"/>
      <c r="BJ63" s="386"/>
      <c r="BK63" s="386"/>
      <c r="BL63" s="386"/>
    </row>
    <row r="64" spans="2:64" ht="15.75" customHeight="1" thickTop="1" thickBot="1">
      <c r="B64" s="212"/>
      <c r="C64" s="213"/>
      <c r="D64" s="213"/>
      <c r="E64" s="213"/>
      <c r="F64" s="213"/>
      <c r="G64" s="213"/>
      <c r="H64" s="213"/>
      <c r="I64" s="213"/>
      <c r="J64" s="213"/>
      <c r="K64" s="213"/>
      <c r="L64" s="214"/>
      <c r="M64" s="196"/>
      <c r="N64" s="220"/>
      <c r="O64" s="220"/>
      <c r="P64" s="197"/>
      <c r="Q64" s="196"/>
      <c r="R64" s="220"/>
      <c r="S64" s="220"/>
      <c r="T64" s="197"/>
      <c r="U64" s="196"/>
      <c r="V64" s="220"/>
      <c r="W64" s="220"/>
      <c r="X64" s="197"/>
      <c r="Y64" s="196"/>
      <c r="Z64" s="220"/>
      <c r="AA64" s="220"/>
      <c r="AB64" s="197"/>
      <c r="AC64" s="52"/>
      <c r="AD64" s="53"/>
      <c r="AE64" s="53"/>
      <c r="AF64" s="54"/>
      <c r="AG64" s="182"/>
      <c r="AH64" s="182"/>
      <c r="AI64" s="182"/>
      <c r="AJ64" s="182"/>
      <c r="AK64" s="182"/>
      <c r="AL64" s="182"/>
      <c r="AM64" s="182"/>
      <c r="AN64" s="182"/>
      <c r="AO64" s="182"/>
      <c r="AP64" s="182"/>
      <c r="AQ64" s="182"/>
      <c r="AR64" s="182"/>
      <c r="AS64" s="182"/>
      <c r="AT64" s="170"/>
      <c r="AU64" s="170"/>
      <c r="AV64" s="170"/>
      <c r="AW64" s="182"/>
      <c r="AX64" s="182"/>
      <c r="AY64" s="182"/>
      <c r="AZ64" s="182"/>
      <c r="BA64" s="182"/>
      <c r="BB64" s="182"/>
      <c r="BC64" s="52"/>
      <c r="BD64" s="54"/>
      <c r="BE64" s="389"/>
      <c r="BF64" s="390"/>
      <c r="BG64" s="182"/>
      <c r="BH64" s="182"/>
      <c r="BI64" s="393"/>
      <c r="BJ64" s="386"/>
      <c r="BK64" s="386"/>
      <c r="BL64" s="386"/>
    </row>
    <row r="65" spans="2:66" ht="15" customHeight="1" thickTop="1" thickBot="1">
      <c r="B65" s="215"/>
      <c r="C65" s="216"/>
      <c r="D65" s="216"/>
      <c r="E65" s="216"/>
      <c r="F65" s="216"/>
      <c r="G65" s="216"/>
      <c r="H65" s="216"/>
      <c r="I65" s="216"/>
      <c r="J65" s="216"/>
      <c r="K65" s="216"/>
      <c r="L65" s="217"/>
      <c r="M65" s="198"/>
      <c r="N65" s="221"/>
      <c r="O65" s="221"/>
      <c r="P65" s="199"/>
      <c r="Q65" s="198"/>
      <c r="R65" s="221"/>
      <c r="S65" s="221"/>
      <c r="T65" s="199"/>
      <c r="U65" s="198"/>
      <c r="V65" s="221"/>
      <c r="W65" s="221"/>
      <c r="X65" s="199"/>
      <c r="Y65" s="198"/>
      <c r="Z65" s="221"/>
      <c r="AA65" s="221"/>
      <c r="AB65" s="199"/>
      <c r="AC65" s="52"/>
      <c r="AD65" s="53"/>
      <c r="AE65" s="53"/>
      <c r="AF65" s="54"/>
      <c r="AG65" s="182"/>
      <c r="AH65" s="182"/>
      <c r="AI65" s="182"/>
      <c r="AJ65" s="182"/>
      <c r="AK65" s="182"/>
      <c r="AL65" s="182"/>
      <c r="AM65" s="182"/>
      <c r="AN65" s="182"/>
      <c r="AO65" s="182"/>
      <c r="AP65" s="182"/>
      <c r="AQ65" s="182"/>
      <c r="AR65" s="182"/>
      <c r="AS65" s="182"/>
      <c r="AT65" s="170"/>
      <c r="AU65" s="170"/>
      <c r="AV65" s="170"/>
      <c r="AW65" s="182"/>
      <c r="AX65" s="182"/>
      <c r="AY65" s="182"/>
      <c r="AZ65" s="182"/>
      <c r="BA65" s="182"/>
      <c r="BB65" s="182"/>
      <c r="BC65" s="55"/>
      <c r="BD65" s="57"/>
      <c r="BE65" s="391"/>
      <c r="BF65" s="392"/>
      <c r="BG65" s="182"/>
      <c r="BH65" s="182"/>
      <c r="BI65" s="393"/>
      <c r="BJ65" s="386"/>
      <c r="BK65" s="386"/>
      <c r="BL65" s="386"/>
      <c r="BN65" s="2"/>
    </row>
    <row r="66" spans="2:66" ht="15" customHeight="1" thickTop="1">
      <c r="B66" s="209" t="s">
        <v>138</v>
      </c>
      <c r="C66" s="210"/>
      <c r="D66" s="210"/>
      <c r="E66" s="210"/>
      <c r="F66" s="210"/>
      <c r="G66" s="210"/>
      <c r="H66" s="210"/>
      <c r="I66" s="210"/>
      <c r="J66" s="210"/>
      <c r="K66" s="210"/>
      <c r="L66" s="211"/>
      <c r="M66" s="497">
        <f>[1]Параметры!E6</f>
        <v>1632</v>
      </c>
      <c r="N66" s="498"/>
      <c r="O66" s="498"/>
      <c r="P66" s="499"/>
      <c r="Q66" s="194">
        <f>[1]Параметры!F6</f>
        <v>0</v>
      </c>
      <c r="R66" s="219"/>
      <c r="S66" s="219"/>
      <c r="T66" s="195"/>
      <c r="U66" s="194">
        <f>[1]Параметры!$G$6</f>
        <v>0</v>
      </c>
      <c r="V66" s="219"/>
      <c r="W66" s="219"/>
      <c r="X66" s="195"/>
      <c r="Y66" s="194">
        <f>[1]Параметры!$I$6</f>
        <v>0</v>
      </c>
      <c r="Z66" s="219"/>
      <c r="AA66" s="219"/>
      <c r="AB66" s="195"/>
      <c r="AC66" s="52"/>
      <c r="AD66" s="53"/>
      <c r="AE66" s="53"/>
      <c r="AF66" s="54"/>
      <c r="AG66" s="323" t="s">
        <v>254</v>
      </c>
      <c r="AH66" s="324"/>
      <c r="AI66" s="324"/>
      <c r="AJ66" s="324"/>
      <c r="AK66" s="324"/>
      <c r="AL66" s="324"/>
      <c r="AM66" s="324"/>
      <c r="AN66" s="324"/>
      <c r="AO66" s="325"/>
      <c r="AP66" s="200" t="s">
        <v>128</v>
      </c>
      <c r="AQ66" s="206"/>
      <c r="AR66" s="206"/>
      <c r="AS66" s="201"/>
      <c r="AT66" s="200">
        <f>'24.02'!AT66+AY66</f>
        <v>33</v>
      </c>
      <c r="AU66" s="206"/>
      <c r="AV66" s="201"/>
      <c r="AW66" s="188">
        <f>'24.02'!BG66</f>
        <v>11</v>
      </c>
      <c r="AX66" s="189"/>
      <c r="AY66" s="188"/>
      <c r="AZ66" s="189"/>
      <c r="BA66" s="200"/>
      <c r="BB66" s="201"/>
      <c r="BC66" s="269">
        <f>'24.02'!BC66+BA66</f>
        <v>0</v>
      </c>
      <c r="BD66" s="270"/>
      <c r="BE66" s="200">
        <f>'24.02'!BE66+BA66</f>
        <v>22</v>
      </c>
      <c r="BF66" s="201"/>
      <c r="BG66" s="200">
        <f>AT66-BE66</f>
        <v>11</v>
      </c>
      <c r="BH66" s="206"/>
      <c r="BI66" s="201"/>
      <c r="BJ66" s="254">
        <f>((LEFT(AP66,FIND(" ",AP66)-1)*BC66)/$S$279)</f>
        <v>0</v>
      </c>
      <c r="BK66" s="255"/>
      <c r="BL66" s="256"/>
      <c r="BN66" s="2"/>
    </row>
    <row r="67" spans="2:66" ht="15" customHeight="1">
      <c r="B67" s="212"/>
      <c r="C67" s="213"/>
      <c r="D67" s="213"/>
      <c r="E67" s="213"/>
      <c r="F67" s="213"/>
      <c r="G67" s="213"/>
      <c r="H67" s="213"/>
      <c r="I67" s="213"/>
      <c r="J67" s="213"/>
      <c r="K67" s="213"/>
      <c r="L67" s="214"/>
      <c r="M67" s="500"/>
      <c r="N67" s="501"/>
      <c r="O67" s="501"/>
      <c r="P67" s="502"/>
      <c r="Q67" s="196"/>
      <c r="R67" s="220"/>
      <c r="S67" s="220"/>
      <c r="T67" s="197"/>
      <c r="U67" s="196"/>
      <c r="V67" s="220"/>
      <c r="W67" s="220"/>
      <c r="X67" s="197"/>
      <c r="Y67" s="196"/>
      <c r="Z67" s="220"/>
      <c r="AA67" s="220"/>
      <c r="AB67" s="197"/>
      <c r="AC67" s="52"/>
      <c r="AD67" s="53"/>
      <c r="AE67" s="53"/>
      <c r="AF67" s="54"/>
      <c r="AG67" s="326"/>
      <c r="AH67" s="327"/>
      <c r="AI67" s="327"/>
      <c r="AJ67" s="327"/>
      <c r="AK67" s="327"/>
      <c r="AL67" s="327"/>
      <c r="AM67" s="327"/>
      <c r="AN67" s="327"/>
      <c r="AO67" s="328"/>
      <c r="AP67" s="202"/>
      <c r="AQ67" s="207"/>
      <c r="AR67" s="207"/>
      <c r="AS67" s="203"/>
      <c r="AT67" s="202"/>
      <c r="AU67" s="207"/>
      <c r="AV67" s="203"/>
      <c r="AW67" s="190"/>
      <c r="AX67" s="191"/>
      <c r="AY67" s="190"/>
      <c r="AZ67" s="191"/>
      <c r="BA67" s="202"/>
      <c r="BB67" s="203"/>
      <c r="BC67" s="271"/>
      <c r="BD67" s="272"/>
      <c r="BE67" s="202"/>
      <c r="BF67" s="203"/>
      <c r="BG67" s="202"/>
      <c r="BH67" s="207"/>
      <c r="BI67" s="203"/>
      <c r="BJ67" s="257"/>
      <c r="BK67" s="258"/>
      <c r="BL67" s="259"/>
      <c r="BN67" s="2"/>
    </row>
    <row r="68" spans="2:66" ht="15" customHeight="1" thickBot="1">
      <c r="B68" s="215"/>
      <c r="C68" s="216"/>
      <c r="D68" s="216"/>
      <c r="E68" s="216"/>
      <c r="F68" s="216"/>
      <c r="G68" s="216"/>
      <c r="H68" s="216"/>
      <c r="I68" s="216"/>
      <c r="J68" s="216"/>
      <c r="K68" s="216"/>
      <c r="L68" s="217"/>
      <c r="M68" s="503"/>
      <c r="N68" s="504"/>
      <c r="O68" s="504"/>
      <c r="P68" s="505"/>
      <c r="Q68" s="198"/>
      <c r="R68" s="221"/>
      <c r="S68" s="221"/>
      <c r="T68" s="199"/>
      <c r="U68" s="198"/>
      <c r="V68" s="221"/>
      <c r="W68" s="221"/>
      <c r="X68" s="199"/>
      <c r="Y68" s="198"/>
      <c r="Z68" s="221"/>
      <c r="AA68" s="221"/>
      <c r="AB68" s="199"/>
      <c r="AC68" s="52"/>
      <c r="AD68" s="53"/>
      <c r="AE68" s="53"/>
      <c r="AF68" s="54"/>
      <c r="AG68" s="329"/>
      <c r="AH68" s="330"/>
      <c r="AI68" s="330"/>
      <c r="AJ68" s="330"/>
      <c r="AK68" s="330"/>
      <c r="AL68" s="330"/>
      <c r="AM68" s="330"/>
      <c r="AN68" s="330"/>
      <c r="AO68" s="331"/>
      <c r="AP68" s="204"/>
      <c r="AQ68" s="208"/>
      <c r="AR68" s="208"/>
      <c r="AS68" s="205"/>
      <c r="AT68" s="204"/>
      <c r="AU68" s="208"/>
      <c r="AV68" s="205"/>
      <c r="AW68" s="192"/>
      <c r="AX68" s="193"/>
      <c r="AY68" s="192"/>
      <c r="AZ68" s="193"/>
      <c r="BA68" s="204"/>
      <c r="BB68" s="205"/>
      <c r="BC68" s="273"/>
      <c r="BD68" s="274"/>
      <c r="BE68" s="204"/>
      <c r="BF68" s="205"/>
      <c r="BG68" s="204"/>
      <c r="BH68" s="208"/>
      <c r="BI68" s="205"/>
      <c r="BJ68" s="260"/>
      <c r="BK68" s="261"/>
      <c r="BL68" s="262"/>
      <c r="BN68" s="2"/>
    </row>
    <row r="69" spans="2:66" ht="15" customHeight="1" thickTop="1">
      <c r="B69" s="341" t="s">
        <v>53</v>
      </c>
      <c r="C69" s="342"/>
      <c r="D69" s="342"/>
      <c r="E69" s="342"/>
      <c r="F69" s="342"/>
      <c r="G69" s="342"/>
      <c r="H69" s="342"/>
      <c r="I69" s="342"/>
      <c r="J69" s="342"/>
      <c r="K69" s="342"/>
      <c r="L69" s="343"/>
      <c r="M69" s="660" t="s">
        <v>500</v>
      </c>
      <c r="N69" s="661"/>
      <c r="O69" s="661"/>
      <c r="P69" s="662"/>
      <c r="Q69" s="660" t="s">
        <v>500</v>
      </c>
      <c r="R69" s="661"/>
      <c r="S69" s="661"/>
      <c r="T69" s="662"/>
      <c r="U69" s="660" t="s">
        <v>500</v>
      </c>
      <c r="V69" s="661"/>
      <c r="W69" s="661"/>
      <c r="X69" s="662"/>
      <c r="Y69" s="660" t="s">
        <v>500</v>
      </c>
      <c r="Z69" s="661"/>
      <c r="AA69" s="661"/>
      <c r="AB69" s="662"/>
      <c r="AC69" s="52"/>
      <c r="AD69" s="53"/>
      <c r="AE69" s="53"/>
      <c r="AF69" s="54"/>
      <c r="AG69" s="323" t="s">
        <v>162</v>
      </c>
      <c r="AH69" s="324"/>
      <c r="AI69" s="324"/>
      <c r="AJ69" s="324"/>
      <c r="AK69" s="324"/>
      <c r="AL69" s="324"/>
      <c r="AM69" s="324"/>
      <c r="AN69" s="324"/>
      <c r="AO69" s="325"/>
      <c r="AP69" s="269" t="s">
        <v>128</v>
      </c>
      <c r="AQ69" s="275"/>
      <c r="AR69" s="275"/>
      <c r="AS69" s="270"/>
      <c r="AT69" s="200">
        <f>'24.02'!AT69+AY69</f>
        <v>16</v>
      </c>
      <c r="AU69" s="206"/>
      <c r="AV69" s="201"/>
      <c r="AW69" s="188">
        <f>'24.02'!BG69</f>
        <v>8</v>
      </c>
      <c r="AX69" s="189"/>
      <c r="AY69" s="188"/>
      <c r="AZ69" s="189"/>
      <c r="BA69" s="200"/>
      <c r="BB69" s="201"/>
      <c r="BC69" s="269">
        <f>'24.02'!BC69+BA69</f>
        <v>8</v>
      </c>
      <c r="BD69" s="270"/>
      <c r="BE69" s="200">
        <f>'24.02'!BE69+BA69</f>
        <v>8</v>
      </c>
      <c r="BF69" s="201"/>
      <c r="BG69" s="200">
        <f>AT69-BE69</f>
        <v>8</v>
      </c>
      <c r="BH69" s="206"/>
      <c r="BI69" s="201"/>
      <c r="BJ69" s="254">
        <f>((LEFT(AP69,FIND(" ",AP69)-1)*BC69)/$S$279)</f>
        <v>55.172413793103445</v>
      </c>
      <c r="BK69" s="255"/>
      <c r="BL69" s="256"/>
      <c r="BM69" s="1"/>
      <c r="BN69" s="2"/>
    </row>
    <row r="70" spans="2:66" ht="15.75" customHeight="1">
      <c r="B70" s="344"/>
      <c r="C70" s="345"/>
      <c r="D70" s="345"/>
      <c r="E70" s="345"/>
      <c r="F70" s="345"/>
      <c r="G70" s="345"/>
      <c r="H70" s="345"/>
      <c r="I70" s="345"/>
      <c r="J70" s="345"/>
      <c r="K70" s="345"/>
      <c r="L70" s="346"/>
      <c r="M70" s="663"/>
      <c r="N70" s="664"/>
      <c r="O70" s="664"/>
      <c r="P70" s="665"/>
      <c r="Q70" s="663"/>
      <c r="R70" s="664"/>
      <c r="S70" s="664"/>
      <c r="T70" s="665"/>
      <c r="U70" s="663"/>
      <c r="V70" s="664"/>
      <c r="W70" s="664"/>
      <c r="X70" s="665"/>
      <c r="Y70" s="663"/>
      <c r="Z70" s="664"/>
      <c r="AA70" s="664"/>
      <c r="AB70" s="665"/>
      <c r="AC70" s="52"/>
      <c r="AD70" s="53"/>
      <c r="AE70" s="53"/>
      <c r="AF70" s="54"/>
      <c r="AG70" s="326"/>
      <c r="AH70" s="327"/>
      <c r="AI70" s="327"/>
      <c r="AJ70" s="327"/>
      <c r="AK70" s="327"/>
      <c r="AL70" s="327"/>
      <c r="AM70" s="327"/>
      <c r="AN70" s="327"/>
      <c r="AO70" s="328"/>
      <c r="AP70" s="271"/>
      <c r="AQ70" s="276"/>
      <c r="AR70" s="276"/>
      <c r="AS70" s="272"/>
      <c r="AT70" s="202"/>
      <c r="AU70" s="207"/>
      <c r="AV70" s="203"/>
      <c r="AW70" s="190"/>
      <c r="AX70" s="191"/>
      <c r="AY70" s="190"/>
      <c r="AZ70" s="191"/>
      <c r="BA70" s="202"/>
      <c r="BB70" s="203"/>
      <c r="BC70" s="271"/>
      <c r="BD70" s="272"/>
      <c r="BE70" s="202"/>
      <c r="BF70" s="203"/>
      <c r="BG70" s="202"/>
      <c r="BH70" s="207"/>
      <c r="BI70" s="203"/>
      <c r="BJ70" s="257"/>
      <c r="BK70" s="258"/>
      <c r="BL70" s="259"/>
      <c r="BM70" s="1"/>
      <c r="BN70" s="2"/>
    </row>
    <row r="71" spans="2:66" ht="15" customHeight="1" thickBot="1">
      <c r="B71" s="347"/>
      <c r="C71" s="348"/>
      <c r="D71" s="348"/>
      <c r="E71" s="348"/>
      <c r="F71" s="348"/>
      <c r="G71" s="348"/>
      <c r="H71" s="348"/>
      <c r="I71" s="348"/>
      <c r="J71" s="348"/>
      <c r="K71" s="348"/>
      <c r="L71" s="349"/>
      <c r="M71" s="666"/>
      <c r="N71" s="667"/>
      <c r="O71" s="667"/>
      <c r="P71" s="668"/>
      <c r="Q71" s="666"/>
      <c r="R71" s="667"/>
      <c r="S71" s="667"/>
      <c r="T71" s="668"/>
      <c r="U71" s="666"/>
      <c r="V71" s="667"/>
      <c r="W71" s="667"/>
      <c r="X71" s="668"/>
      <c r="Y71" s="666"/>
      <c r="Z71" s="667"/>
      <c r="AA71" s="667"/>
      <c r="AB71" s="668"/>
      <c r="AC71" s="55"/>
      <c r="AD71" s="56"/>
      <c r="AE71" s="56"/>
      <c r="AF71" s="57"/>
      <c r="AG71" s="329"/>
      <c r="AH71" s="330"/>
      <c r="AI71" s="330"/>
      <c r="AJ71" s="330"/>
      <c r="AK71" s="330"/>
      <c r="AL71" s="330"/>
      <c r="AM71" s="330"/>
      <c r="AN71" s="330"/>
      <c r="AO71" s="331"/>
      <c r="AP71" s="273"/>
      <c r="AQ71" s="277"/>
      <c r="AR71" s="277"/>
      <c r="AS71" s="274"/>
      <c r="AT71" s="204"/>
      <c r="AU71" s="208"/>
      <c r="AV71" s="205"/>
      <c r="AW71" s="192"/>
      <c r="AX71" s="193"/>
      <c r="AY71" s="192"/>
      <c r="AZ71" s="193"/>
      <c r="BA71" s="204"/>
      <c r="BB71" s="205"/>
      <c r="BC71" s="273"/>
      <c r="BD71" s="274"/>
      <c r="BE71" s="204"/>
      <c r="BF71" s="205"/>
      <c r="BG71" s="204"/>
      <c r="BH71" s="208"/>
      <c r="BI71" s="205"/>
      <c r="BJ71" s="260"/>
      <c r="BK71" s="261"/>
      <c r="BL71" s="262"/>
      <c r="BM71" s="1"/>
      <c r="BN71" s="2"/>
    </row>
    <row r="72" spans="2:66" ht="15" customHeight="1" thickTop="1">
      <c r="B72" s="209" t="s">
        <v>253</v>
      </c>
      <c r="C72" s="210"/>
      <c r="D72" s="210"/>
      <c r="E72" s="210"/>
      <c r="F72" s="210"/>
      <c r="G72" s="210"/>
      <c r="H72" s="210"/>
      <c r="I72" s="210"/>
      <c r="J72" s="210"/>
      <c r="K72" s="210"/>
      <c r="L72" s="211"/>
      <c r="M72" s="194">
        <f>[1]Параметры!$E$7</f>
        <v>25</v>
      </c>
      <c r="N72" s="219"/>
      <c r="O72" s="219"/>
      <c r="P72" s="195"/>
      <c r="Q72" s="194">
        <f>[1]Параметры!$F$7</f>
        <v>0</v>
      </c>
      <c r="R72" s="219"/>
      <c r="S72" s="219"/>
      <c r="T72" s="195"/>
      <c r="U72" s="194">
        <f>[1]Параметры!$G$7</f>
        <v>0</v>
      </c>
      <c r="V72" s="219"/>
      <c r="W72" s="219"/>
      <c r="X72" s="195"/>
      <c r="Y72" s="194">
        <f>[1]Параметры!$I$7</f>
        <v>0</v>
      </c>
      <c r="Z72" s="219"/>
      <c r="AA72" s="219"/>
      <c r="AB72" s="195"/>
      <c r="AC72" s="188" t="s">
        <v>129</v>
      </c>
      <c r="AD72" s="241"/>
      <c r="AE72" s="241"/>
      <c r="AF72" s="189"/>
      <c r="AG72" s="323" t="s">
        <v>163</v>
      </c>
      <c r="AH72" s="324"/>
      <c r="AI72" s="324"/>
      <c r="AJ72" s="324"/>
      <c r="AK72" s="324"/>
      <c r="AL72" s="324"/>
      <c r="AM72" s="324"/>
      <c r="AN72" s="324"/>
      <c r="AO72" s="325"/>
      <c r="AP72" s="269" t="s">
        <v>128</v>
      </c>
      <c r="AQ72" s="275"/>
      <c r="AR72" s="275"/>
      <c r="AS72" s="270"/>
      <c r="AT72" s="200">
        <f>'24.02'!AT72+AY72</f>
        <v>6</v>
      </c>
      <c r="AU72" s="206"/>
      <c r="AV72" s="201"/>
      <c r="AW72" s="188">
        <f>'24.02'!BG72</f>
        <v>3</v>
      </c>
      <c r="AX72" s="189"/>
      <c r="AY72" s="593"/>
      <c r="AZ72" s="594"/>
      <c r="BA72" s="200"/>
      <c r="BB72" s="201"/>
      <c r="BC72" s="269">
        <f>'24.02'!BC72+BA72</f>
        <v>3</v>
      </c>
      <c r="BD72" s="270"/>
      <c r="BE72" s="200">
        <f>'24.02'!BE72+BA72</f>
        <v>3</v>
      </c>
      <c r="BF72" s="201"/>
      <c r="BG72" s="200">
        <f>AT72-BE72</f>
        <v>3</v>
      </c>
      <c r="BH72" s="206"/>
      <c r="BI72" s="201"/>
      <c r="BJ72" s="254">
        <f>((LEFT(AP72,FIND(" ",AP72)-1)*BC72)/$S$279)</f>
        <v>20.689655172413794</v>
      </c>
      <c r="BK72" s="255"/>
      <c r="BL72" s="256"/>
      <c r="BM72" s="1"/>
      <c r="BN72" s="2"/>
    </row>
    <row r="73" spans="2:66" ht="15" customHeight="1">
      <c r="B73" s="212"/>
      <c r="C73" s="213"/>
      <c r="D73" s="213"/>
      <c r="E73" s="213"/>
      <c r="F73" s="213"/>
      <c r="G73" s="213"/>
      <c r="H73" s="213"/>
      <c r="I73" s="213"/>
      <c r="J73" s="213"/>
      <c r="K73" s="213"/>
      <c r="L73" s="214"/>
      <c r="M73" s="196"/>
      <c r="N73" s="220"/>
      <c r="O73" s="220"/>
      <c r="P73" s="197"/>
      <c r="Q73" s="196"/>
      <c r="R73" s="220"/>
      <c r="S73" s="220"/>
      <c r="T73" s="197"/>
      <c r="U73" s="196"/>
      <c r="V73" s="220"/>
      <c r="W73" s="220"/>
      <c r="X73" s="197"/>
      <c r="Y73" s="196"/>
      <c r="Z73" s="220"/>
      <c r="AA73" s="220"/>
      <c r="AB73" s="197"/>
      <c r="AC73" s="190"/>
      <c r="AD73" s="242"/>
      <c r="AE73" s="242"/>
      <c r="AF73" s="191"/>
      <c r="AG73" s="326"/>
      <c r="AH73" s="327"/>
      <c r="AI73" s="327"/>
      <c r="AJ73" s="327"/>
      <c r="AK73" s="327"/>
      <c r="AL73" s="327"/>
      <c r="AM73" s="327"/>
      <c r="AN73" s="327"/>
      <c r="AO73" s="328"/>
      <c r="AP73" s="271"/>
      <c r="AQ73" s="276"/>
      <c r="AR73" s="276"/>
      <c r="AS73" s="272"/>
      <c r="AT73" s="202"/>
      <c r="AU73" s="207"/>
      <c r="AV73" s="203"/>
      <c r="AW73" s="190"/>
      <c r="AX73" s="191"/>
      <c r="AY73" s="595"/>
      <c r="AZ73" s="596"/>
      <c r="BA73" s="202"/>
      <c r="BB73" s="203"/>
      <c r="BC73" s="271"/>
      <c r="BD73" s="272"/>
      <c r="BE73" s="202"/>
      <c r="BF73" s="203"/>
      <c r="BG73" s="202"/>
      <c r="BH73" s="207"/>
      <c r="BI73" s="203"/>
      <c r="BJ73" s="257"/>
      <c r="BK73" s="258"/>
      <c r="BL73" s="259"/>
      <c r="BM73" s="1"/>
      <c r="BN73" s="2"/>
    </row>
    <row r="74" spans="2:66" ht="19.5" customHeight="1" thickBot="1">
      <c r="B74" s="215"/>
      <c r="C74" s="216"/>
      <c r="D74" s="216"/>
      <c r="E74" s="216"/>
      <c r="F74" s="216"/>
      <c r="G74" s="216"/>
      <c r="H74" s="216"/>
      <c r="I74" s="216"/>
      <c r="J74" s="216"/>
      <c r="K74" s="216"/>
      <c r="L74" s="217"/>
      <c r="M74" s="198"/>
      <c r="N74" s="221"/>
      <c r="O74" s="221"/>
      <c r="P74" s="199"/>
      <c r="Q74" s="198"/>
      <c r="R74" s="221"/>
      <c r="S74" s="221"/>
      <c r="T74" s="199"/>
      <c r="U74" s="198"/>
      <c r="V74" s="221"/>
      <c r="W74" s="221"/>
      <c r="X74" s="199"/>
      <c r="Y74" s="198"/>
      <c r="Z74" s="221"/>
      <c r="AA74" s="221"/>
      <c r="AB74" s="199"/>
      <c r="AC74" s="192"/>
      <c r="AD74" s="243"/>
      <c r="AE74" s="243"/>
      <c r="AF74" s="193"/>
      <c r="AG74" s="329"/>
      <c r="AH74" s="330"/>
      <c r="AI74" s="330"/>
      <c r="AJ74" s="330"/>
      <c r="AK74" s="330"/>
      <c r="AL74" s="330"/>
      <c r="AM74" s="330"/>
      <c r="AN74" s="330"/>
      <c r="AO74" s="331"/>
      <c r="AP74" s="273"/>
      <c r="AQ74" s="277"/>
      <c r="AR74" s="277"/>
      <c r="AS74" s="274"/>
      <c r="AT74" s="204"/>
      <c r="AU74" s="208"/>
      <c r="AV74" s="205"/>
      <c r="AW74" s="192"/>
      <c r="AX74" s="193"/>
      <c r="AY74" s="597"/>
      <c r="AZ74" s="598"/>
      <c r="BA74" s="204"/>
      <c r="BB74" s="205"/>
      <c r="BC74" s="273"/>
      <c r="BD74" s="274"/>
      <c r="BE74" s="204"/>
      <c r="BF74" s="205"/>
      <c r="BG74" s="204"/>
      <c r="BH74" s="208"/>
      <c r="BI74" s="205"/>
      <c r="BJ74" s="260"/>
      <c r="BK74" s="261"/>
      <c r="BL74" s="262"/>
      <c r="BM74" s="1"/>
      <c r="BN74" s="2"/>
    </row>
    <row r="75" spans="2:66" ht="15" customHeight="1" thickTop="1">
      <c r="B75" s="341" t="s">
        <v>252</v>
      </c>
      <c r="C75" s="342"/>
      <c r="D75" s="342"/>
      <c r="E75" s="342"/>
      <c r="F75" s="342"/>
      <c r="G75" s="342"/>
      <c r="H75" s="342"/>
      <c r="I75" s="342"/>
      <c r="J75" s="342"/>
      <c r="K75" s="342"/>
      <c r="L75" s="343"/>
      <c r="M75" s="350">
        <f>[1]Параметры!$E$8</f>
        <v>1.1399999999999999</v>
      </c>
      <c r="N75" s="351"/>
      <c r="O75" s="351"/>
      <c r="P75" s="352"/>
      <c r="Q75" s="350">
        <f>[1]Параметры!$F$8</f>
        <v>0</v>
      </c>
      <c r="R75" s="219"/>
      <c r="S75" s="219"/>
      <c r="T75" s="195"/>
      <c r="U75" s="350">
        <f>[1]Параметры!$G$8</f>
        <v>0</v>
      </c>
      <c r="V75" s="219"/>
      <c r="W75" s="219"/>
      <c r="X75" s="195"/>
      <c r="Y75" s="350">
        <f>[1]Параметры!$I$8</f>
        <v>0</v>
      </c>
      <c r="Z75" s="219"/>
      <c r="AA75" s="219"/>
      <c r="AB75" s="195"/>
      <c r="AC75" s="359" t="s">
        <v>476</v>
      </c>
      <c r="AD75" s="360"/>
      <c r="AE75" s="360"/>
      <c r="AF75" s="361"/>
      <c r="AG75" s="323" t="s">
        <v>51</v>
      </c>
      <c r="AH75" s="324"/>
      <c r="AI75" s="324"/>
      <c r="AJ75" s="324"/>
      <c r="AK75" s="324"/>
      <c r="AL75" s="324"/>
      <c r="AM75" s="324"/>
      <c r="AN75" s="324"/>
      <c r="AO75" s="325"/>
      <c r="AP75" s="269" t="s">
        <v>52</v>
      </c>
      <c r="AQ75" s="275"/>
      <c r="AR75" s="275"/>
      <c r="AS75" s="270"/>
      <c r="AT75" s="200">
        <f>'24.02'!AT75+AY75</f>
        <v>61</v>
      </c>
      <c r="AU75" s="206"/>
      <c r="AV75" s="201"/>
      <c r="AW75" s="188">
        <f>'24.02'!BG75</f>
        <v>46</v>
      </c>
      <c r="AX75" s="189"/>
      <c r="AY75" s="188"/>
      <c r="AZ75" s="189"/>
      <c r="BA75" s="200"/>
      <c r="BB75" s="201"/>
      <c r="BC75" s="269">
        <f>'24.02'!BC75+BA75</f>
        <v>15</v>
      </c>
      <c r="BD75" s="270"/>
      <c r="BE75" s="200">
        <f>'24.02'!BE75+BA75</f>
        <v>15</v>
      </c>
      <c r="BF75" s="201"/>
      <c r="BG75" s="200">
        <f>AT75-BE75</f>
        <v>46</v>
      </c>
      <c r="BH75" s="206"/>
      <c r="BI75" s="201"/>
      <c r="BJ75" s="254">
        <f>((LEFT(AP75,FIND(" ",AP75)-1)*BC75)/$S$279)</f>
        <v>2.5862068965517242</v>
      </c>
      <c r="BK75" s="255"/>
      <c r="BL75" s="256"/>
      <c r="BM75" s="1"/>
      <c r="BN75" s="2"/>
    </row>
    <row r="76" spans="2:66" ht="15" customHeight="1">
      <c r="B76" s="344"/>
      <c r="C76" s="345"/>
      <c r="D76" s="345"/>
      <c r="E76" s="345"/>
      <c r="F76" s="345"/>
      <c r="G76" s="345"/>
      <c r="H76" s="345"/>
      <c r="I76" s="345"/>
      <c r="J76" s="345"/>
      <c r="K76" s="345"/>
      <c r="L76" s="346"/>
      <c r="M76" s="353"/>
      <c r="N76" s="354"/>
      <c r="O76" s="354"/>
      <c r="P76" s="355"/>
      <c r="Q76" s="196"/>
      <c r="R76" s="220"/>
      <c r="S76" s="220"/>
      <c r="T76" s="197"/>
      <c r="U76" s="196"/>
      <c r="V76" s="220"/>
      <c r="W76" s="220"/>
      <c r="X76" s="197"/>
      <c r="Y76" s="196"/>
      <c r="Z76" s="220"/>
      <c r="AA76" s="220"/>
      <c r="AB76" s="197"/>
      <c r="AC76" s="362"/>
      <c r="AD76" s="363"/>
      <c r="AE76" s="363"/>
      <c r="AF76" s="364"/>
      <c r="AG76" s="326"/>
      <c r="AH76" s="327"/>
      <c r="AI76" s="327"/>
      <c r="AJ76" s="327"/>
      <c r="AK76" s="327"/>
      <c r="AL76" s="327"/>
      <c r="AM76" s="327"/>
      <c r="AN76" s="327"/>
      <c r="AO76" s="328"/>
      <c r="AP76" s="271"/>
      <c r="AQ76" s="276"/>
      <c r="AR76" s="276"/>
      <c r="AS76" s="272"/>
      <c r="AT76" s="202"/>
      <c r="AU76" s="207"/>
      <c r="AV76" s="203"/>
      <c r="AW76" s="190"/>
      <c r="AX76" s="191"/>
      <c r="AY76" s="190"/>
      <c r="AZ76" s="191"/>
      <c r="BA76" s="202"/>
      <c r="BB76" s="203"/>
      <c r="BC76" s="271"/>
      <c r="BD76" s="272"/>
      <c r="BE76" s="202"/>
      <c r="BF76" s="203"/>
      <c r="BG76" s="202"/>
      <c r="BH76" s="207"/>
      <c r="BI76" s="203"/>
      <c r="BJ76" s="257"/>
      <c r="BK76" s="258"/>
      <c r="BL76" s="259"/>
      <c r="BM76" s="1"/>
      <c r="BN76" s="2"/>
    </row>
    <row r="77" spans="2:66" ht="15" customHeight="1" thickBot="1">
      <c r="B77" s="347"/>
      <c r="C77" s="348"/>
      <c r="D77" s="348"/>
      <c r="E77" s="348"/>
      <c r="F77" s="348"/>
      <c r="G77" s="348"/>
      <c r="H77" s="348"/>
      <c r="I77" s="348"/>
      <c r="J77" s="348"/>
      <c r="K77" s="348"/>
      <c r="L77" s="349"/>
      <c r="M77" s="356"/>
      <c r="N77" s="357"/>
      <c r="O77" s="357"/>
      <c r="P77" s="358"/>
      <c r="Q77" s="198"/>
      <c r="R77" s="221"/>
      <c r="S77" s="221"/>
      <c r="T77" s="199"/>
      <c r="U77" s="198"/>
      <c r="V77" s="221"/>
      <c r="W77" s="221"/>
      <c r="X77" s="199"/>
      <c r="Y77" s="198"/>
      <c r="Z77" s="221"/>
      <c r="AA77" s="221"/>
      <c r="AB77" s="199"/>
      <c r="AC77" s="365"/>
      <c r="AD77" s="366"/>
      <c r="AE77" s="366"/>
      <c r="AF77" s="367"/>
      <c r="AG77" s="329"/>
      <c r="AH77" s="330"/>
      <c r="AI77" s="330"/>
      <c r="AJ77" s="330"/>
      <c r="AK77" s="330"/>
      <c r="AL77" s="330"/>
      <c r="AM77" s="330"/>
      <c r="AN77" s="330"/>
      <c r="AO77" s="331"/>
      <c r="AP77" s="273"/>
      <c r="AQ77" s="277"/>
      <c r="AR77" s="277"/>
      <c r="AS77" s="274"/>
      <c r="AT77" s="204"/>
      <c r="AU77" s="208"/>
      <c r="AV77" s="205"/>
      <c r="AW77" s="192"/>
      <c r="AX77" s="193"/>
      <c r="AY77" s="192"/>
      <c r="AZ77" s="193"/>
      <c r="BA77" s="204"/>
      <c r="BB77" s="205"/>
      <c r="BC77" s="273"/>
      <c r="BD77" s="274"/>
      <c r="BE77" s="204"/>
      <c r="BF77" s="205"/>
      <c r="BG77" s="204"/>
      <c r="BH77" s="208"/>
      <c r="BI77" s="205"/>
      <c r="BJ77" s="260"/>
      <c r="BK77" s="261"/>
      <c r="BL77" s="262"/>
      <c r="BM77" s="1"/>
      <c r="BN77" s="2"/>
    </row>
    <row r="78" spans="2:66" ht="15" customHeight="1" thickTop="1">
      <c r="B78" s="209" t="s">
        <v>251</v>
      </c>
      <c r="C78" s="210"/>
      <c r="D78" s="210"/>
      <c r="E78" s="210"/>
      <c r="F78" s="210"/>
      <c r="G78" s="210"/>
      <c r="H78" s="210"/>
      <c r="I78" s="210"/>
      <c r="J78" s="210"/>
      <c r="K78" s="210"/>
      <c r="L78" s="211"/>
      <c r="M78" s="194">
        <f>[1]Параметры!$E$9</f>
        <v>44</v>
      </c>
      <c r="N78" s="219"/>
      <c r="O78" s="219"/>
      <c r="P78" s="195"/>
      <c r="Q78" s="194">
        <f>[1]Параметры!$F$9</f>
        <v>0</v>
      </c>
      <c r="R78" s="219"/>
      <c r="S78" s="219"/>
      <c r="T78" s="195"/>
      <c r="U78" s="194">
        <f>[1]Параметры!$G$9</f>
        <v>0</v>
      </c>
      <c r="V78" s="219"/>
      <c r="W78" s="219"/>
      <c r="X78" s="195"/>
      <c r="Y78" s="194">
        <f>[1]Параметры!$I$9</f>
        <v>0</v>
      </c>
      <c r="Z78" s="219"/>
      <c r="AA78" s="219"/>
      <c r="AB78" s="195"/>
      <c r="AC78" s="49" t="s">
        <v>477</v>
      </c>
      <c r="AD78" s="50"/>
      <c r="AE78" s="50"/>
      <c r="AF78" s="51"/>
      <c r="AG78" s="323" t="s">
        <v>250</v>
      </c>
      <c r="AH78" s="324"/>
      <c r="AI78" s="324"/>
      <c r="AJ78" s="324"/>
      <c r="AK78" s="324"/>
      <c r="AL78" s="324"/>
      <c r="AM78" s="324"/>
      <c r="AN78" s="324"/>
      <c r="AO78" s="325"/>
      <c r="AP78" s="269" t="s">
        <v>143</v>
      </c>
      <c r="AQ78" s="275"/>
      <c r="AR78" s="275"/>
      <c r="AS78" s="270"/>
      <c r="AT78" s="200">
        <f>'24.02'!AT78+AY78</f>
        <v>45</v>
      </c>
      <c r="AU78" s="206"/>
      <c r="AV78" s="201"/>
      <c r="AW78" s="188">
        <f>'24.02'!BG78</f>
        <v>17</v>
      </c>
      <c r="AX78" s="189"/>
      <c r="AY78" s="188"/>
      <c r="AZ78" s="189"/>
      <c r="BA78" s="200"/>
      <c r="BB78" s="201"/>
      <c r="BC78" s="269">
        <f>'24.02'!BC78+BA78</f>
        <v>15</v>
      </c>
      <c r="BD78" s="270"/>
      <c r="BE78" s="200">
        <f>'24.02'!BE78+BA78</f>
        <v>28</v>
      </c>
      <c r="BF78" s="201"/>
      <c r="BG78" s="200">
        <f>AT78-BE78</f>
        <v>17</v>
      </c>
      <c r="BH78" s="206"/>
      <c r="BI78" s="201"/>
      <c r="BJ78" s="254">
        <f>((LEFT(AP78,FIND(" ",AP78)-1)*BC78)/$S$279)</f>
        <v>21.517241379310345</v>
      </c>
      <c r="BK78" s="255"/>
      <c r="BL78" s="256"/>
      <c r="BM78" s="1"/>
      <c r="BN78" s="2"/>
    </row>
    <row r="79" spans="2:66" ht="15" customHeight="1">
      <c r="B79" s="212"/>
      <c r="C79" s="213"/>
      <c r="D79" s="213"/>
      <c r="E79" s="213"/>
      <c r="F79" s="213"/>
      <c r="G79" s="213"/>
      <c r="H79" s="213"/>
      <c r="I79" s="213"/>
      <c r="J79" s="213"/>
      <c r="K79" s="213"/>
      <c r="L79" s="214"/>
      <c r="M79" s="196"/>
      <c r="N79" s="220"/>
      <c r="O79" s="220"/>
      <c r="P79" s="197"/>
      <c r="Q79" s="196"/>
      <c r="R79" s="220"/>
      <c r="S79" s="220"/>
      <c r="T79" s="197"/>
      <c r="U79" s="196"/>
      <c r="V79" s="220"/>
      <c r="W79" s="220"/>
      <c r="X79" s="197"/>
      <c r="Y79" s="196"/>
      <c r="Z79" s="220"/>
      <c r="AA79" s="220"/>
      <c r="AB79" s="197"/>
      <c r="AC79" s="52"/>
      <c r="AD79" s="53"/>
      <c r="AE79" s="53"/>
      <c r="AF79" s="54"/>
      <c r="AG79" s="326"/>
      <c r="AH79" s="327"/>
      <c r="AI79" s="327"/>
      <c r="AJ79" s="327"/>
      <c r="AK79" s="327"/>
      <c r="AL79" s="327"/>
      <c r="AM79" s="327"/>
      <c r="AN79" s="327"/>
      <c r="AO79" s="328"/>
      <c r="AP79" s="271"/>
      <c r="AQ79" s="276"/>
      <c r="AR79" s="276"/>
      <c r="AS79" s="272"/>
      <c r="AT79" s="202"/>
      <c r="AU79" s="207"/>
      <c r="AV79" s="203"/>
      <c r="AW79" s="190"/>
      <c r="AX79" s="191"/>
      <c r="AY79" s="190"/>
      <c r="AZ79" s="191"/>
      <c r="BA79" s="202"/>
      <c r="BB79" s="203"/>
      <c r="BC79" s="271"/>
      <c r="BD79" s="272"/>
      <c r="BE79" s="202"/>
      <c r="BF79" s="203"/>
      <c r="BG79" s="202"/>
      <c r="BH79" s="207"/>
      <c r="BI79" s="203"/>
      <c r="BJ79" s="257"/>
      <c r="BK79" s="258"/>
      <c r="BL79" s="259"/>
      <c r="BM79" s="1"/>
      <c r="BN79" s="2"/>
    </row>
    <row r="80" spans="2:66" ht="15" customHeight="1" thickBot="1">
      <c r="B80" s="215"/>
      <c r="C80" s="216"/>
      <c r="D80" s="216"/>
      <c r="E80" s="216"/>
      <c r="F80" s="216"/>
      <c r="G80" s="216"/>
      <c r="H80" s="216"/>
      <c r="I80" s="216"/>
      <c r="J80" s="216"/>
      <c r="K80" s="216"/>
      <c r="L80" s="217"/>
      <c r="M80" s="198"/>
      <c r="N80" s="221"/>
      <c r="O80" s="221"/>
      <c r="P80" s="199"/>
      <c r="Q80" s="198"/>
      <c r="R80" s="221"/>
      <c r="S80" s="221"/>
      <c r="T80" s="199"/>
      <c r="U80" s="198"/>
      <c r="V80" s="221"/>
      <c r="W80" s="221"/>
      <c r="X80" s="199"/>
      <c r="Y80" s="198"/>
      <c r="Z80" s="221"/>
      <c r="AA80" s="221"/>
      <c r="AB80" s="199"/>
      <c r="AC80" s="55"/>
      <c r="AD80" s="56"/>
      <c r="AE80" s="56"/>
      <c r="AF80" s="57"/>
      <c r="AG80" s="329"/>
      <c r="AH80" s="330"/>
      <c r="AI80" s="330"/>
      <c r="AJ80" s="330"/>
      <c r="AK80" s="330"/>
      <c r="AL80" s="330"/>
      <c r="AM80" s="330"/>
      <c r="AN80" s="330"/>
      <c r="AO80" s="331"/>
      <c r="AP80" s="273"/>
      <c r="AQ80" s="277"/>
      <c r="AR80" s="277"/>
      <c r="AS80" s="274"/>
      <c r="AT80" s="204"/>
      <c r="AU80" s="208"/>
      <c r="AV80" s="205"/>
      <c r="AW80" s="192"/>
      <c r="AX80" s="193"/>
      <c r="AY80" s="192"/>
      <c r="AZ80" s="193"/>
      <c r="BA80" s="204"/>
      <c r="BB80" s="205"/>
      <c r="BC80" s="273"/>
      <c r="BD80" s="274"/>
      <c r="BE80" s="204"/>
      <c r="BF80" s="205"/>
      <c r="BG80" s="204"/>
      <c r="BH80" s="208"/>
      <c r="BI80" s="205"/>
      <c r="BJ80" s="260"/>
      <c r="BK80" s="261"/>
      <c r="BL80" s="262"/>
      <c r="BM80" s="1"/>
      <c r="BN80" s="2"/>
    </row>
    <row r="81" spans="2:66" ht="15" customHeight="1" thickTop="1">
      <c r="B81" s="209" t="s">
        <v>54</v>
      </c>
      <c r="C81" s="210"/>
      <c r="D81" s="210"/>
      <c r="E81" s="210"/>
      <c r="F81" s="210"/>
      <c r="G81" s="210"/>
      <c r="H81" s="210"/>
      <c r="I81" s="210"/>
      <c r="J81" s="210"/>
      <c r="K81" s="210"/>
      <c r="L81" s="211"/>
      <c r="M81" s="194">
        <f>[1]Параметры!$E$10</f>
        <v>45</v>
      </c>
      <c r="N81" s="219"/>
      <c r="O81" s="219"/>
      <c r="P81" s="195"/>
      <c r="Q81" s="194">
        <f>[1]Параметры!$F$10</f>
        <v>0</v>
      </c>
      <c r="R81" s="219"/>
      <c r="S81" s="219"/>
      <c r="T81" s="195"/>
      <c r="U81" s="194">
        <f>[1]Параметры!$G$10</f>
        <v>0</v>
      </c>
      <c r="V81" s="219"/>
      <c r="W81" s="219"/>
      <c r="X81" s="195"/>
      <c r="Y81" s="194">
        <f>[1]Параметры!$I$10</f>
        <v>0</v>
      </c>
      <c r="Z81" s="219"/>
      <c r="AA81" s="219"/>
      <c r="AB81" s="195"/>
      <c r="AC81" s="188" t="s">
        <v>129</v>
      </c>
      <c r="AD81" s="241"/>
      <c r="AE81" s="241"/>
      <c r="AF81" s="189"/>
      <c r="AG81" s="323" t="s">
        <v>124</v>
      </c>
      <c r="AH81" s="324"/>
      <c r="AI81" s="324"/>
      <c r="AJ81" s="324"/>
      <c r="AK81" s="324"/>
      <c r="AL81" s="324"/>
      <c r="AM81" s="324"/>
      <c r="AN81" s="324"/>
      <c r="AO81" s="325"/>
      <c r="AP81" s="269" t="s">
        <v>128</v>
      </c>
      <c r="AQ81" s="275"/>
      <c r="AR81" s="275"/>
      <c r="AS81" s="270"/>
      <c r="AT81" s="200">
        <f>'24.02'!AT81+AY81</f>
        <v>12</v>
      </c>
      <c r="AU81" s="206"/>
      <c r="AV81" s="201"/>
      <c r="AW81" s="188">
        <f>'24.02'!BG81</f>
        <v>4</v>
      </c>
      <c r="AX81" s="189"/>
      <c r="AY81" s="188"/>
      <c r="AZ81" s="189"/>
      <c r="BA81" s="200"/>
      <c r="BB81" s="201"/>
      <c r="BC81" s="269">
        <f>'24.02'!BC81+BA81</f>
        <v>0</v>
      </c>
      <c r="BD81" s="270"/>
      <c r="BE81" s="200">
        <f>'24.02'!BE81+BA81</f>
        <v>8</v>
      </c>
      <c r="BF81" s="201"/>
      <c r="BG81" s="200">
        <f>AT81-BE81</f>
        <v>4</v>
      </c>
      <c r="BH81" s="206"/>
      <c r="BI81" s="201"/>
      <c r="BJ81" s="254">
        <f>((LEFT(AP81,FIND(" ",AP81)-1)*BC81)/$S$279)</f>
        <v>0</v>
      </c>
      <c r="BK81" s="255"/>
      <c r="BL81" s="256"/>
      <c r="BM81" s="1"/>
      <c r="BN81" s="2"/>
    </row>
    <row r="82" spans="2:66" ht="4.5" customHeight="1">
      <c r="B82" s="212"/>
      <c r="C82" s="213"/>
      <c r="D82" s="213"/>
      <c r="E82" s="213"/>
      <c r="F82" s="213"/>
      <c r="G82" s="213"/>
      <c r="H82" s="213"/>
      <c r="I82" s="213"/>
      <c r="J82" s="213"/>
      <c r="K82" s="213"/>
      <c r="L82" s="214"/>
      <c r="M82" s="196"/>
      <c r="N82" s="220"/>
      <c r="O82" s="220"/>
      <c r="P82" s="197"/>
      <c r="Q82" s="196"/>
      <c r="R82" s="220"/>
      <c r="S82" s="220"/>
      <c r="T82" s="197"/>
      <c r="U82" s="196"/>
      <c r="V82" s="220"/>
      <c r="W82" s="220"/>
      <c r="X82" s="197"/>
      <c r="Y82" s="196"/>
      <c r="Z82" s="220"/>
      <c r="AA82" s="220"/>
      <c r="AB82" s="197"/>
      <c r="AC82" s="190"/>
      <c r="AD82" s="242"/>
      <c r="AE82" s="242"/>
      <c r="AF82" s="191"/>
      <c r="AG82" s="326"/>
      <c r="AH82" s="327"/>
      <c r="AI82" s="327"/>
      <c r="AJ82" s="327"/>
      <c r="AK82" s="327"/>
      <c r="AL82" s="327"/>
      <c r="AM82" s="327"/>
      <c r="AN82" s="327"/>
      <c r="AO82" s="328"/>
      <c r="AP82" s="271"/>
      <c r="AQ82" s="276"/>
      <c r="AR82" s="276"/>
      <c r="AS82" s="272"/>
      <c r="AT82" s="202"/>
      <c r="AU82" s="207"/>
      <c r="AV82" s="203"/>
      <c r="AW82" s="190"/>
      <c r="AX82" s="191"/>
      <c r="AY82" s="190"/>
      <c r="AZ82" s="191"/>
      <c r="BA82" s="202"/>
      <c r="BB82" s="203"/>
      <c r="BC82" s="271"/>
      <c r="BD82" s="272"/>
      <c r="BE82" s="202"/>
      <c r="BF82" s="203"/>
      <c r="BG82" s="202"/>
      <c r="BH82" s="207"/>
      <c r="BI82" s="203"/>
      <c r="BJ82" s="257"/>
      <c r="BK82" s="258"/>
      <c r="BL82" s="259"/>
      <c r="BM82" s="1"/>
      <c r="BN82" s="2"/>
    </row>
    <row r="83" spans="2:66" ht="24.75" customHeight="1" thickBot="1">
      <c r="B83" s="215"/>
      <c r="C83" s="216"/>
      <c r="D83" s="216"/>
      <c r="E83" s="216"/>
      <c r="F83" s="216"/>
      <c r="G83" s="216"/>
      <c r="H83" s="216"/>
      <c r="I83" s="216"/>
      <c r="J83" s="216"/>
      <c r="K83" s="216"/>
      <c r="L83" s="217"/>
      <c r="M83" s="198"/>
      <c r="N83" s="221"/>
      <c r="O83" s="221"/>
      <c r="P83" s="199"/>
      <c r="Q83" s="198"/>
      <c r="R83" s="221"/>
      <c r="S83" s="221"/>
      <c r="T83" s="199"/>
      <c r="U83" s="198"/>
      <c r="V83" s="221"/>
      <c r="W83" s="221"/>
      <c r="X83" s="199"/>
      <c r="Y83" s="198"/>
      <c r="Z83" s="221"/>
      <c r="AA83" s="221"/>
      <c r="AB83" s="199"/>
      <c r="AC83" s="192"/>
      <c r="AD83" s="243"/>
      <c r="AE83" s="243"/>
      <c r="AF83" s="193"/>
      <c r="AG83" s="329"/>
      <c r="AH83" s="330"/>
      <c r="AI83" s="330"/>
      <c r="AJ83" s="330"/>
      <c r="AK83" s="330"/>
      <c r="AL83" s="330"/>
      <c r="AM83" s="330"/>
      <c r="AN83" s="330"/>
      <c r="AO83" s="331"/>
      <c r="AP83" s="273"/>
      <c r="AQ83" s="277"/>
      <c r="AR83" s="277"/>
      <c r="AS83" s="274"/>
      <c r="AT83" s="204"/>
      <c r="AU83" s="208"/>
      <c r="AV83" s="205"/>
      <c r="AW83" s="192"/>
      <c r="AX83" s="193"/>
      <c r="AY83" s="192"/>
      <c r="AZ83" s="193"/>
      <c r="BA83" s="204"/>
      <c r="BB83" s="205"/>
      <c r="BC83" s="273"/>
      <c r="BD83" s="274"/>
      <c r="BE83" s="204"/>
      <c r="BF83" s="205"/>
      <c r="BG83" s="204"/>
      <c r="BH83" s="208"/>
      <c r="BI83" s="205"/>
      <c r="BJ83" s="260"/>
      <c r="BK83" s="261"/>
      <c r="BL83" s="262"/>
      <c r="BM83" s="1"/>
      <c r="BN83" s="2"/>
    </row>
    <row r="84" spans="2:66" ht="15" customHeight="1" thickTop="1">
      <c r="B84" s="209" t="s">
        <v>55</v>
      </c>
      <c r="C84" s="210"/>
      <c r="D84" s="210"/>
      <c r="E84" s="210"/>
      <c r="F84" s="210"/>
      <c r="G84" s="210"/>
      <c r="H84" s="210"/>
      <c r="I84" s="210"/>
      <c r="J84" s="210"/>
      <c r="K84" s="210"/>
      <c r="L84" s="211"/>
      <c r="M84" s="194">
        <f>[1]Параметры!$E$11</f>
        <v>31</v>
      </c>
      <c r="N84" s="219"/>
      <c r="O84" s="219"/>
      <c r="P84" s="195"/>
      <c r="Q84" s="194">
        <f>[1]Параметры!$F$11</f>
        <v>0</v>
      </c>
      <c r="R84" s="219"/>
      <c r="S84" s="219"/>
      <c r="T84" s="195"/>
      <c r="U84" s="194">
        <f>[1]Параметры!$G$11</f>
        <v>0</v>
      </c>
      <c r="V84" s="219"/>
      <c r="W84" s="219"/>
      <c r="X84" s="195"/>
      <c r="Y84" s="194">
        <f>[1]Параметры!$I$11</f>
        <v>0</v>
      </c>
      <c r="Z84" s="219"/>
      <c r="AA84" s="219"/>
      <c r="AB84" s="195"/>
      <c r="AC84" s="188" t="s">
        <v>129</v>
      </c>
      <c r="AD84" s="241"/>
      <c r="AE84" s="241"/>
      <c r="AF84" s="189"/>
      <c r="AG84" s="323" t="s">
        <v>139</v>
      </c>
      <c r="AH84" s="324"/>
      <c r="AI84" s="324"/>
      <c r="AJ84" s="324"/>
      <c r="AK84" s="324"/>
      <c r="AL84" s="324"/>
      <c r="AM84" s="324"/>
      <c r="AN84" s="324"/>
      <c r="AO84" s="325"/>
      <c r="AP84" s="269" t="s">
        <v>52</v>
      </c>
      <c r="AQ84" s="275"/>
      <c r="AR84" s="275"/>
      <c r="AS84" s="270"/>
      <c r="AT84" s="200">
        <f>'24.02'!AT84+AY84</f>
        <v>54</v>
      </c>
      <c r="AU84" s="206"/>
      <c r="AV84" s="201"/>
      <c r="AW84" s="188">
        <f>'24.02'!BG84</f>
        <v>38</v>
      </c>
      <c r="AX84" s="189"/>
      <c r="AY84" s="188"/>
      <c r="AZ84" s="189"/>
      <c r="BA84" s="194"/>
      <c r="BB84" s="195"/>
      <c r="BC84" s="269">
        <f>'24.02'!BC84+BA84</f>
        <v>6</v>
      </c>
      <c r="BD84" s="270"/>
      <c r="BE84" s="200">
        <f>'24.02'!BE84+BA84</f>
        <v>16</v>
      </c>
      <c r="BF84" s="201"/>
      <c r="BG84" s="200">
        <f>AT84-BE84</f>
        <v>38</v>
      </c>
      <c r="BH84" s="206"/>
      <c r="BI84" s="201"/>
      <c r="BJ84" s="254">
        <f>((LEFT(AP84,FIND(" ",AP84)-1)*BC84)/$S$279)</f>
        <v>1.0344827586206897</v>
      </c>
      <c r="BK84" s="255"/>
      <c r="BL84" s="256"/>
      <c r="BM84" s="1"/>
      <c r="BN84" s="2"/>
    </row>
    <row r="85" spans="2:66" ht="15" customHeight="1">
      <c r="B85" s="212"/>
      <c r="C85" s="213"/>
      <c r="D85" s="213"/>
      <c r="E85" s="213"/>
      <c r="F85" s="213"/>
      <c r="G85" s="213"/>
      <c r="H85" s="213"/>
      <c r="I85" s="213"/>
      <c r="J85" s="213"/>
      <c r="K85" s="213"/>
      <c r="L85" s="214"/>
      <c r="M85" s="196"/>
      <c r="N85" s="220"/>
      <c r="O85" s="220"/>
      <c r="P85" s="197"/>
      <c r="Q85" s="196"/>
      <c r="R85" s="220"/>
      <c r="S85" s="220"/>
      <c r="T85" s="197"/>
      <c r="U85" s="196"/>
      <c r="V85" s="220"/>
      <c r="W85" s="220"/>
      <c r="X85" s="197"/>
      <c r="Y85" s="196"/>
      <c r="Z85" s="220"/>
      <c r="AA85" s="220"/>
      <c r="AB85" s="197"/>
      <c r="AC85" s="190"/>
      <c r="AD85" s="242"/>
      <c r="AE85" s="242"/>
      <c r="AF85" s="191"/>
      <c r="AG85" s="326"/>
      <c r="AH85" s="327"/>
      <c r="AI85" s="327"/>
      <c r="AJ85" s="327"/>
      <c r="AK85" s="327"/>
      <c r="AL85" s="327"/>
      <c r="AM85" s="327"/>
      <c r="AN85" s="327"/>
      <c r="AO85" s="328"/>
      <c r="AP85" s="271"/>
      <c r="AQ85" s="276"/>
      <c r="AR85" s="276"/>
      <c r="AS85" s="272"/>
      <c r="AT85" s="202"/>
      <c r="AU85" s="207"/>
      <c r="AV85" s="203"/>
      <c r="AW85" s="190"/>
      <c r="AX85" s="191"/>
      <c r="AY85" s="190"/>
      <c r="AZ85" s="191"/>
      <c r="BA85" s="196"/>
      <c r="BB85" s="197"/>
      <c r="BC85" s="271"/>
      <c r="BD85" s="272"/>
      <c r="BE85" s="202"/>
      <c r="BF85" s="203"/>
      <c r="BG85" s="202"/>
      <c r="BH85" s="207"/>
      <c r="BI85" s="203"/>
      <c r="BJ85" s="257"/>
      <c r="BK85" s="258"/>
      <c r="BL85" s="259"/>
      <c r="BM85" s="1"/>
      <c r="BN85" s="2"/>
    </row>
    <row r="86" spans="2:66" ht="15" customHeight="1" thickBot="1">
      <c r="B86" s="215"/>
      <c r="C86" s="216"/>
      <c r="D86" s="216"/>
      <c r="E86" s="216"/>
      <c r="F86" s="216"/>
      <c r="G86" s="216"/>
      <c r="H86" s="216"/>
      <c r="I86" s="216"/>
      <c r="J86" s="216"/>
      <c r="K86" s="216"/>
      <c r="L86" s="217"/>
      <c r="M86" s="198"/>
      <c r="N86" s="221"/>
      <c r="O86" s="221"/>
      <c r="P86" s="199"/>
      <c r="Q86" s="198"/>
      <c r="R86" s="221"/>
      <c r="S86" s="221"/>
      <c r="T86" s="199"/>
      <c r="U86" s="198"/>
      <c r="V86" s="221"/>
      <c r="W86" s="221"/>
      <c r="X86" s="199"/>
      <c r="Y86" s="198"/>
      <c r="Z86" s="221"/>
      <c r="AA86" s="221"/>
      <c r="AB86" s="199"/>
      <c r="AC86" s="192"/>
      <c r="AD86" s="243"/>
      <c r="AE86" s="243"/>
      <c r="AF86" s="193"/>
      <c r="AG86" s="329"/>
      <c r="AH86" s="330"/>
      <c r="AI86" s="330"/>
      <c r="AJ86" s="330"/>
      <c r="AK86" s="330"/>
      <c r="AL86" s="330"/>
      <c r="AM86" s="330"/>
      <c r="AN86" s="330"/>
      <c r="AO86" s="331"/>
      <c r="AP86" s="273"/>
      <c r="AQ86" s="277"/>
      <c r="AR86" s="277"/>
      <c r="AS86" s="274"/>
      <c r="AT86" s="204"/>
      <c r="AU86" s="208"/>
      <c r="AV86" s="205"/>
      <c r="AW86" s="192"/>
      <c r="AX86" s="193"/>
      <c r="AY86" s="192"/>
      <c r="AZ86" s="193"/>
      <c r="BA86" s="198"/>
      <c r="BB86" s="199"/>
      <c r="BC86" s="273"/>
      <c r="BD86" s="274"/>
      <c r="BE86" s="204"/>
      <c r="BF86" s="205"/>
      <c r="BG86" s="204"/>
      <c r="BH86" s="208"/>
      <c r="BI86" s="205"/>
      <c r="BJ86" s="260"/>
      <c r="BK86" s="261"/>
      <c r="BL86" s="262"/>
      <c r="BM86" s="1"/>
      <c r="BN86" s="2"/>
    </row>
    <row r="87" spans="2:66" ht="15" customHeight="1" thickTop="1">
      <c r="B87" s="209" t="s">
        <v>56</v>
      </c>
      <c r="C87" s="210"/>
      <c r="D87" s="210"/>
      <c r="E87" s="210"/>
      <c r="F87" s="210"/>
      <c r="G87" s="210"/>
      <c r="H87" s="210"/>
      <c r="I87" s="210"/>
      <c r="J87" s="210"/>
      <c r="K87" s="210"/>
      <c r="L87" s="211"/>
      <c r="M87" s="194">
        <f>[1]Параметры!$E$12</f>
        <v>25</v>
      </c>
      <c r="N87" s="219"/>
      <c r="O87" s="219"/>
      <c r="P87" s="195"/>
      <c r="Q87" s="194">
        <f>[1]Параметры!$F$12</f>
        <v>0</v>
      </c>
      <c r="R87" s="219"/>
      <c r="S87" s="219"/>
      <c r="T87" s="195"/>
      <c r="U87" s="194">
        <f>[1]Параметры!$G$12</f>
        <v>0</v>
      </c>
      <c r="V87" s="219"/>
      <c r="W87" s="219"/>
      <c r="X87" s="195"/>
      <c r="Y87" s="194">
        <f>[1]Параметры!$I$12</f>
        <v>0</v>
      </c>
      <c r="Z87" s="219"/>
      <c r="AA87" s="219"/>
      <c r="AB87" s="195"/>
      <c r="AC87" s="188" t="s">
        <v>129</v>
      </c>
      <c r="AD87" s="241"/>
      <c r="AE87" s="241"/>
      <c r="AF87" s="189"/>
      <c r="AG87" s="323" t="s">
        <v>249</v>
      </c>
      <c r="AH87" s="324"/>
      <c r="AI87" s="324"/>
      <c r="AJ87" s="324"/>
      <c r="AK87" s="324"/>
      <c r="AL87" s="324"/>
      <c r="AM87" s="324"/>
      <c r="AN87" s="324"/>
      <c r="AO87" s="325"/>
      <c r="AP87" s="269" t="s">
        <v>52</v>
      </c>
      <c r="AQ87" s="275"/>
      <c r="AR87" s="275"/>
      <c r="AS87" s="270"/>
      <c r="AT87" s="200">
        <f>'24.02'!AT87+AY87</f>
        <v>82</v>
      </c>
      <c r="AU87" s="206"/>
      <c r="AV87" s="201"/>
      <c r="AW87" s="188">
        <f>'24.02'!BG87</f>
        <v>82</v>
      </c>
      <c r="AX87" s="189"/>
      <c r="AY87" s="188"/>
      <c r="AZ87" s="189"/>
      <c r="BA87" s="200"/>
      <c r="BB87" s="201"/>
      <c r="BC87" s="269">
        <f>'24.02'!BC87+BA87</f>
        <v>0</v>
      </c>
      <c r="BD87" s="270"/>
      <c r="BE87" s="200">
        <f>'24.02'!BE87+BA87</f>
        <v>0</v>
      </c>
      <c r="BF87" s="201"/>
      <c r="BG87" s="200">
        <f>AT87-BE87</f>
        <v>82</v>
      </c>
      <c r="BH87" s="206"/>
      <c r="BI87" s="201"/>
      <c r="BJ87" s="254">
        <f>((LEFT(AP87,FIND(" ",AP87)-1)*BC87)/$S$279)</f>
        <v>0</v>
      </c>
      <c r="BK87" s="255"/>
      <c r="BL87" s="256"/>
      <c r="BM87" s="1"/>
      <c r="BN87" s="2"/>
    </row>
    <row r="88" spans="2:66" ht="15" customHeight="1">
      <c r="B88" s="212"/>
      <c r="C88" s="213"/>
      <c r="D88" s="213"/>
      <c r="E88" s="213"/>
      <c r="F88" s="213"/>
      <c r="G88" s="213"/>
      <c r="H88" s="213"/>
      <c r="I88" s="213"/>
      <c r="J88" s="213"/>
      <c r="K88" s="213"/>
      <c r="L88" s="214"/>
      <c r="M88" s="196"/>
      <c r="N88" s="220"/>
      <c r="O88" s="220"/>
      <c r="P88" s="197"/>
      <c r="Q88" s="196"/>
      <c r="R88" s="220"/>
      <c r="S88" s="220"/>
      <c r="T88" s="197"/>
      <c r="U88" s="196"/>
      <c r="V88" s="220"/>
      <c r="W88" s="220"/>
      <c r="X88" s="197"/>
      <c r="Y88" s="196"/>
      <c r="Z88" s="220"/>
      <c r="AA88" s="220"/>
      <c r="AB88" s="197"/>
      <c r="AC88" s="190"/>
      <c r="AD88" s="242"/>
      <c r="AE88" s="242"/>
      <c r="AF88" s="191"/>
      <c r="AG88" s="326"/>
      <c r="AH88" s="327"/>
      <c r="AI88" s="327"/>
      <c r="AJ88" s="327"/>
      <c r="AK88" s="327"/>
      <c r="AL88" s="327"/>
      <c r="AM88" s="327"/>
      <c r="AN88" s="327"/>
      <c r="AO88" s="328"/>
      <c r="AP88" s="271"/>
      <c r="AQ88" s="276"/>
      <c r="AR88" s="276"/>
      <c r="AS88" s="272"/>
      <c r="AT88" s="202"/>
      <c r="AU88" s="207"/>
      <c r="AV88" s="203"/>
      <c r="AW88" s="190"/>
      <c r="AX88" s="191"/>
      <c r="AY88" s="190"/>
      <c r="AZ88" s="191"/>
      <c r="BA88" s="202"/>
      <c r="BB88" s="203"/>
      <c r="BC88" s="271"/>
      <c r="BD88" s="272"/>
      <c r="BE88" s="202"/>
      <c r="BF88" s="203"/>
      <c r="BG88" s="202"/>
      <c r="BH88" s="207"/>
      <c r="BI88" s="203"/>
      <c r="BJ88" s="257"/>
      <c r="BK88" s="258"/>
      <c r="BL88" s="259"/>
      <c r="BM88" s="1"/>
      <c r="BN88" s="2"/>
    </row>
    <row r="89" spans="2:66" ht="15" customHeight="1" thickBot="1">
      <c r="B89" s="215"/>
      <c r="C89" s="216"/>
      <c r="D89" s="216"/>
      <c r="E89" s="216"/>
      <c r="F89" s="216"/>
      <c r="G89" s="216"/>
      <c r="H89" s="216"/>
      <c r="I89" s="216"/>
      <c r="J89" s="216"/>
      <c r="K89" s="216"/>
      <c r="L89" s="217"/>
      <c r="M89" s="198"/>
      <c r="N89" s="221"/>
      <c r="O89" s="221"/>
      <c r="P89" s="199"/>
      <c r="Q89" s="198"/>
      <c r="R89" s="221"/>
      <c r="S89" s="221"/>
      <c r="T89" s="199"/>
      <c r="U89" s="198"/>
      <c r="V89" s="221"/>
      <c r="W89" s="221"/>
      <c r="X89" s="199"/>
      <c r="Y89" s="198"/>
      <c r="Z89" s="221"/>
      <c r="AA89" s="221"/>
      <c r="AB89" s="199"/>
      <c r="AC89" s="192"/>
      <c r="AD89" s="243"/>
      <c r="AE89" s="243"/>
      <c r="AF89" s="193"/>
      <c r="AG89" s="329"/>
      <c r="AH89" s="330"/>
      <c r="AI89" s="330"/>
      <c r="AJ89" s="330"/>
      <c r="AK89" s="330"/>
      <c r="AL89" s="330"/>
      <c r="AM89" s="330"/>
      <c r="AN89" s="330"/>
      <c r="AO89" s="331"/>
      <c r="AP89" s="273"/>
      <c r="AQ89" s="277"/>
      <c r="AR89" s="277"/>
      <c r="AS89" s="274"/>
      <c r="AT89" s="204"/>
      <c r="AU89" s="208"/>
      <c r="AV89" s="205"/>
      <c r="AW89" s="192"/>
      <c r="AX89" s="193"/>
      <c r="AY89" s="192"/>
      <c r="AZ89" s="193"/>
      <c r="BA89" s="204"/>
      <c r="BB89" s="205"/>
      <c r="BC89" s="273"/>
      <c r="BD89" s="274"/>
      <c r="BE89" s="204"/>
      <c r="BF89" s="205"/>
      <c r="BG89" s="204"/>
      <c r="BH89" s="208"/>
      <c r="BI89" s="205"/>
      <c r="BJ89" s="260"/>
      <c r="BK89" s="261"/>
      <c r="BL89" s="262"/>
      <c r="BM89" s="1"/>
      <c r="BN89" s="2"/>
    </row>
    <row r="90" spans="2:66" ht="15" customHeight="1" thickTop="1">
      <c r="B90" s="209" t="s">
        <v>57</v>
      </c>
      <c r="C90" s="210"/>
      <c r="D90" s="210"/>
      <c r="E90" s="210"/>
      <c r="F90" s="210"/>
      <c r="G90" s="210"/>
      <c r="H90" s="210"/>
      <c r="I90" s="210"/>
      <c r="J90" s="210"/>
      <c r="K90" s="210"/>
      <c r="L90" s="211"/>
      <c r="M90" s="194">
        <f>[1]Параметры!$E$13</f>
        <v>18</v>
      </c>
      <c r="N90" s="219"/>
      <c r="O90" s="219"/>
      <c r="P90" s="195"/>
      <c r="Q90" s="194">
        <f>[1]Параметры!$F$13</f>
        <v>0</v>
      </c>
      <c r="R90" s="219"/>
      <c r="S90" s="219"/>
      <c r="T90" s="195"/>
      <c r="U90" s="194">
        <f>[1]Параметры!$G$13</f>
        <v>0</v>
      </c>
      <c r="V90" s="219"/>
      <c r="W90" s="219"/>
      <c r="X90" s="195"/>
      <c r="Y90" s="194">
        <f>[1]Параметры!$I$13</f>
        <v>0</v>
      </c>
      <c r="Z90" s="219"/>
      <c r="AA90" s="219"/>
      <c r="AB90" s="195"/>
      <c r="AC90" s="188" t="s">
        <v>129</v>
      </c>
      <c r="AD90" s="241"/>
      <c r="AE90" s="241"/>
      <c r="AF90" s="189"/>
      <c r="AG90" s="323" t="s">
        <v>248</v>
      </c>
      <c r="AH90" s="324"/>
      <c r="AI90" s="324"/>
      <c r="AJ90" s="324"/>
      <c r="AK90" s="324"/>
      <c r="AL90" s="324"/>
      <c r="AM90" s="324"/>
      <c r="AN90" s="324"/>
      <c r="AO90" s="325"/>
      <c r="AP90" s="188" t="s">
        <v>52</v>
      </c>
      <c r="AQ90" s="241"/>
      <c r="AR90" s="241"/>
      <c r="AS90" s="189"/>
      <c r="AT90" s="200">
        <f>'24.02'!AT90+AY90</f>
        <v>34</v>
      </c>
      <c r="AU90" s="206"/>
      <c r="AV90" s="201"/>
      <c r="AW90" s="188">
        <f>'24.02'!BG90</f>
        <v>11</v>
      </c>
      <c r="AX90" s="189"/>
      <c r="AY90" s="188"/>
      <c r="AZ90" s="189"/>
      <c r="BA90" s="637"/>
      <c r="BB90" s="638"/>
      <c r="BC90" s="269">
        <f>'24.02'!BC90+BA90</f>
        <v>2</v>
      </c>
      <c r="BD90" s="270"/>
      <c r="BE90" s="200">
        <f>'24.02'!BE90+BA90</f>
        <v>23</v>
      </c>
      <c r="BF90" s="201"/>
      <c r="BG90" s="200">
        <f>AT90-BE90</f>
        <v>11</v>
      </c>
      <c r="BH90" s="206"/>
      <c r="BI90" s="201"/>
      <c r="BJ90" s="254">
        <f>((LEFT(AP90,FIND(" ",AP90)-1)*BC90)/$S$279)</f>
        <v>0.34482758620689657</v>
      </c>
      <c r="BK90" s="255"/>
      <c r="BL90" s="256"/>
      <c r="BM90" s="1"/>
      <c r="BN90" s="2"/>
    </row>
    <row r="91" spans="2:66" ht="15" customHeight="1">
      <c r="B91" s="212"/>
      <c r="C91" s="213"/>
      <c r="D91" s="213"/>
      <c r="E91" s="213"/>
      <c r="F91" s="213"/>
      <c r="G91" s="213"/>
      <c r="H91" s="213"/>
      <c r="I91" s="213"/>
      <c r="J91" s="213"/>
      <c r="K91" s="213"/>
      <c r="L91" s="214"/>
      <c r="M91" s="196"/>
      <c r="N91" s="220"/>
      <c r="O91" s="220"/>
      <c r="P91" s="197"/>
      <c r="Q91" s="196"/>
      <c r="R91" s="220"/>
      <c r="S91" s="220"/>
      <c r="T91" s="197"/>
      <c r="U91" s="196"/>
      <c r="V91" s="220"/>
      <c r="W91" s="220"/>
      <c r="X91" s="197"/>
      <c r="Y91" s="196"/>
      <c r="Z91" s="220"/>
      <c r="AA91" s="220"/>
      <c r="AB91" s="197"/>
      <c r="AC91" s="190"/>
      <c r="AD91" s="242"/>
      <c r="AE91" s="242"/>
      <c r="AF91" s="191"/>
      <c r="AG91" s="326"/>
      <c r="AH91" s="327"/>
      <c r="AI91" s="327"/>
      <c r="AJ91" s="327"/>
      <c r="AK91" s="327"/>
      <c r="AL91" s="327"/>
      <c r="AM91" s="327"/>
      <c r="AN91" s="327"/>
      <c r="AO91" s="328"/>
      <c r="AP91" s="190"/>
      <c r="AQ91" s="242"/>
      <c r="AR91" s="242"/>
      <c r="AS91" s="191"/>
      <c r="AT91" s="202"/>
      <c r="AU91" s="207"/>
      <c r="AV91" s="203"/>
      <c r="AW91" s="190"/>
      <c r="AX91" s="191"/>
      <c r="AY91" s="190"/>
      <c r="AZ91" s="191"/>
      <c r="BA91" s="639"/>
      <c r="BB91" s="640"/>
      <c r="BC91" s="271"/>
      <c r="BD91" s="272"/>
      <c r="BE91" s="202"/>
      <c r="BF91" s="203"/>
      <c r="BG91" s="202"/>
      <c r="BH91" s="207"/>
      <c r="BI91" s="203"/>
      <c r="BJ91" s="257"/>
      <c r="BK91" s="258"/>
      <c r="BL91" s="259"/>
      <c r="BM91" s="1"/>
      <c r="BN91" s="2"/>
    </row>
    <row r="92" spans="2:66" ht="15" customHeight="1" thickBot="1">
      <c r="B92" s="215"/>
      <c r="C92" s="216"/>
      <c r="D92" s="216"/>
      <c r="E92" s="216"/>
      <c r="F92" s="216"/>
      <c r="G92" s="216"/>
      <c r="H92" s="216"/>
      <c r="I92" s="216"/>
      <c r="J92" s="216"/>
      <c r="K92" s="216"/>
      <c r="L92" s="217"/>
      <c r="M92" s="198"/>
      <c r="N92" s="221"/>
      <c r="O92" s="221"/>
      <c r="P92" s="199"/>
      <c r="Q92" s="198"/>
      <c r="R92" s="221"/>
      <c r="S92" s="221"/>
      <c r="T92" s="199"/>
      <c r="U92" s="198"/>
      <c r="V92" s="221"/>
      <c r="W92" s="221"/>
      <c r="X92" s="199"/>
      <c r="Y92" s="198"/>
      <c r="Z92" s="221"/>
      <c r="AA92" s="221"/>
      <c r="AB92" s="199"/>
      <c r="AC92" s="192"/>
      <c r="AD92" s="243"/>
      <c r="AE92" s="243"/>
      <c r="AF92" s="193"/>
      <c r="AG92" s="329"/>
      <c r="AH92" s="330"/>
      <c r="AI92" s="330"/>
      <c r="AJ92" s="330"/>
      <c r="AK92" s="330"/>
      <c r="AL92" s="330"/>
      <c r="AM92" s="330"/>
      <c r="AN92" s="330"/>
      <c r="AO92" s="331"/>
      <c r="AP92" s="192"/>
      <c r="AQ92" s="243"/>
      <c r="AR92" s="243"/>
      <c r="AS92" s="193"/>
      <c r="AT92" s="204"/>
      <c r="AU92" s="208"/>
      <c r="AV92" s="205"/>
      <c r="AW92" s="192"/>
      <c r="AX92" s="193"/>
      <c r="AY92" s="192"/>
      <c r="AZ92" s="193"/>
      <c r="BA92" s="641"/>
      <c r="BB92" s="642"/>
      <c r="BC92" s="273"/>
      <c r="BD92" s="274"/>
      <c r="BE92" s="204"/>
      <c r="BF92" s="205"/>
      <c r="BG92" s="204"/>
      <c r="BH92" s="208"/>
      <c r="BI92" s="205"/>
      <c r="BJ92" s="260"/>
      <c r="BK92" s="261"/>
      <c r="BL92" s="262"/>
      <c r="BM92" s="1"/>
      <c r="BN92" s="2"/>
    </row>
    <row r="93" spans="2:66" ht="15" customHeight="1" thickTop="1">
      <c r="B93" s="209" t="s">
        <v>58</v>
      </c>
      <c r="C93" s="210"/>
      <c r="D93" s="210"/>
      <c r="E93" s="210"/>
      <c r="F93" s="210"/>
      <c r="G93" s="210"/>
      <c r="H93" s="210"/>
      <c r="I93" s="210"/>
      <c r="J93" s="210"/>
      <c r="K93" s="210"/>
      <c r="L93" s="211"/>
      <c r="M93" s="194">
        <f>[1]Параметры!$E$14</f>
        <v>7</v>
      </c>
      <c r="N93" s="219"/>
      <c r="O93" s="219"/>
      <c r="P93" s="195"/>
      <c r="Q93" s="194">
        <f>[1]Параметры!$F$14</f>
        <v>0</v>
      </c>
      <c r="R93" s="219"/>
      <c r="S93" s="219"/>
      <c r="T93" s="195"/>
      <c r="U93" s="194">
        <f>[1]Параметры!$G$14</f>
        <v>0</v>
      </c>
      <c r="V93" s="219"/>
      <c r="W93" s="219"/>
      <c r="X93" s="195"/>
      <c r="Y93" s="194">
        <f>[1]Параметры!$I$14</f>
        <v>0</v>
      </c>
      <c r="Z93" s="219"/>
      <c r="AA93" s="219"/>
      <c r="AB93" s="195"/>
      <c r="AC93" s="188" t="s">
        <v>129</v>
      </c>
      <c r="AD93" s="241"/>
      <c r="AE93" s="241"/>
      <c r="AF93" s="189"/>
      <c r="AG93" s="323" t="s">
        <v>247</v>
      </c>
      <c r="AH93" s="324"/>
      <c r="AI93" s="324"/>
      <c r="AJ93" s="324"/>
      <c r="AK93" s="324"/>
      <c r="AL93" s="324"/>
      <c r="AM93" s="324"/>
      <c r="AN93" s="324"/>
      <c r="AO93" s="325"/>
      <c r="AP93" s="269" t="s">
        <v>52</v>
      </c>
      <c r="AQ93" s="275"/>
      <c r="AR93" s="275"/>
      <c r="AS93" s="270"/>
      <c r="AT93" s="200">
        <f>'24.02'!AT93+AY93</f>
        <v>52</v>
      </c>
      <c r="AU93" s="206"/>
      <c r="AV93" s="201"/>
      <c r="AW93" s="188">
        <f>'24.02'!BG93</f>
        <v>36</v>
      </c>
      <c r="AX93" s="189"/>
      <c r="AY93" s="188"/>
      <c r="AZ93" s="189"/>
      <c r="BA93" s="200"/>
      <c r="BB93" s="201"/>
      <c r="BC93" s="269">
        <f>'24.02'!BC93+BA93</f>
        <v>10</v>
      </c>
      <c r="BD93" s="270"/>
      <c r="BE93" s="200">
        <f>'24.02'!BE93+BA93</f>
        <v>16</v>
      </c>
      <c r="BF93" s="201"/>
      <c r="BG93" s="200">
        <f>AT93-BE93</f>
        <v>36</v>
      </c>
      <c r="BH93" s="206"/>
      <c r="BI93" s="201"/>
      <c r="BJ93" s="254">
        <f>((LEFT(AP93,FIND(" ",AP93)-1)*BC93)/$S$279)</f>
        <v>1.7241379310344827</v>
      </c>
      <c r="BK93" s="255"/>
      <c r="BL93" s="256"/>
      <c r="BM93" s="1"/>
      <c r="BN93" s="2"/>
    </row>
    <row r="94" spans="2:66" ht="15" customHeight="1">
      <c r="B94" s="212"/>
      <c r="C94" s="213"/>
      <c r="D94" s="213"/>
      <c r="E94" s="213"/>
      <c r="F94" s="213"/>
      <c r="G94" s="213"/>
      <c r="H94" s="213"/>
      <c r="I94" s="213"/>
      <c r="J94" s="213"/>
      <c r="K94" s="213"/>
      <c r="L94" s="214"/>
      <c r="M94" s="196"/>
      <c r="N94" s="220"/>
      <c r="O94" s="220"/>
      <c r="P94" s="197"/>
      <c r="Q94" s="196"/>
      <c r="R94" s="220"/>
      <c r="S94" s="220"/>
      <c r="T94" s="197"/>
      <c r="U94" s="196"/>
      <c r="V94" s="220"/>
      <c r="W94" s="220"/>
      <c r="X94" s="197"/>
      <c r="Y94" s="196"/>
      <c r="Z94" s="220"/>
      <c r="AA94" s="220"/>
      <c r="AB94" s="197"/>
      <c r="AC94" s="190"/>
      <c r="AD94" s="242"/>
      <c r="AE94" s="242"/>
      <c r="AF94" s="191"/>
      <c r="AG94" s="326"/>
      <c r="AH94" s="327"/>
      <c r="AI94" s="327"/>
      <c r="AJ94" s="327"/>
      <c r="AK94" s="327"/>
      <c r="AL94" s="327"/>
      <c r="AM94" s="327"/>
      <c r="AN94" s="327"/>
      <c r="AO94" s="328"/>
      <c r="AP94" s="271"/>
      <c r="AQ94" s="276"/>
      <c r="AR94" s="276"/>
      <c r="AS94" s="272"/>
      <c r="AT94" s="202"/>
      <c r="AU94" s="207"/>
      <c r="AV94" s="203"/>
      <c r="AW94" s="190"/>
      <c r="AX94" s="191"/>
      <c r="AY94" s="190"/>
      <c r="AZ94" s="191"/>
      <c r="BA94" s="202"/>
      <c r="BB94" s="203"/>
      <c r="BC94" s="271"/>
      <c r="BD94" s="272"/>
      <c r="BE94" s="202"/>
      <c r="BF94" s="203"/>
      <c r="BG94" s="202"/>
      <c r="BH94" s="207"/>
      <c r="BI94" s="203"/>
      <c r="BJ94" s="257"/>
      <c r="BK94" s="258"/>
      <c r="BL94" s="259"/>
      <c r="BM94" s="1"/>
      <c r="BN94" s="2"/>
    </row>
    <row r="95" spans="2:66" ht="15" customHeight="1" thickBot="1">
      <c r="B95" s="215"/>
      <c r="C95" s="216"/>
      <c r="D95" s="216"/>
      <c r="E95" s="216"/>
      <c r="F95" s="216"/>
      <c r="G95" s="216"/>
      <c r="H95" s="216"/>
      <c r="I95" s="216"/>
      <c r="J95" s="216"/>
      <c r="K95" s="216"/>
      <c r="L95" s="217"/>
      <c r="M95" s="198"/>
      <c r="N95" s="221"/>
      <c r="O95" s="221"/>
      <c r="P95" s="199"/>
      <c r="Q95" s="198"/>
      <c r="R95" s="221"/>
      <c r="S95" s="221"/>
      <c r="T95" s="199"/>
      <c r="U95" s="198"/>
      <c r="V95" s="221"/>
      <c r="W95" s="221"/>
      <c r="X95" s="199"/>
      <c r="Y95" s="198"/>
      <c r="Z95" s="221"/>
      <c r="AA95" s="221"/>
      <c r="AB95" s="199"/>
      <c r="AC95" s="192"/>
      <c r="AD95" s="243"/>
      <c r="AE95" s="243"/>
      <c r="AF95" s="193"/>
      <c r="AG95" s="329"/>
      <c r="AH95" s="330"/>
      <c r="AI95" s="330"/>
      <c r="AJ95" s="330"/>
      <c r="AK95" s="330"/>
      <c r="AL95" s="330"/>
      <c r="AM95" s="330"/>
      <c r="AN95" s="330"/>
      <c r="AO95" s="331"/>
      <c r="AP95" s="273"/>
      <c r="AQ95" s="277"/>
      <c r="AR95" s="277"/>
      <c r="AS95" s="274"/>
      <c r="AT95" s="204"/>
      <c r="AU95" s="208"/>
      <c r="AV95" s="205"/>
      <c r="AW95" s="192"/>
      <c r="AX95" s="193"/>
      <c r="AY95" s="192"/>
      <c r="AZ95" s="193"/>
      <c r="BA95" s="204"/>
      <c r="BB95" s="205"/>
      <c r="BC95" s="273"/>
      <c r="BD95" s="274"/>
      <c r="BE95" s="204"/>
      <c r="BF95" s="205"/>
      <c r="BG95" s="204"/>
      <c r="BH95" s="208"/>
      <c r="BI95" s="205"/>
      <c r="BJ95" s="260"/>
      <c r="BK95" s="261"/>
      <c r="BL95" s="262"/>
      <c r="BM95" s="1"/>
      <c r="BN95" s="2"/>
    </row>
    <row r="96" spans="2:66" ht="15" customHeight="1" thickTop="1">
      <c r="B96" s="209" t="s">
        <v>59</v>
      </c>
      <c r="C96" s="210"/>
      <c r="D96" s="210"/>
      <c r="E96" s="210"/>
      <c r="F96" s="210"/>
      <c r="G96" s="210"/>
      <c r="H96" s="210"/>
      <c r="I96" s="210"/>
      <c r="J96" s="210"/>
      <c r="K96" s="210"/>
      <c r="L96" s="211"/>
      <c r="M96" s="194">
        <f>[1]Параметры!$E$15</f>
        <v>5</v>
      </c>
      <c r="N96" s="219"/>
      <c r="O96" s="219"/>
      <c r="P96" s="195"/>
      <c r="Q96" s="194">
        <f>[1]Параметры!$F$15</f>
        <v>0</v>
      </c>
      <c r="R96" s="219"/>
      <c r="S96" s="219"/>
      <c r="T96" s="195"/>
      <c r="U96" s="194">
        <f>[1]Параметры!$G$15</f>
        <v>0</v>
      </c>
      <c r="V96" s="219"/>
      <c r="W96" s="219"/>
      <c r="X96" s="195"/>
      <c r="Y96" s="194">
        <f>[1]Параметры!$I$15</f>
        <v>0</v>
      </c>
      <c r="Z96" s="219"/>
      <c r="AA96" s="219"/>
      <c r="AB96" s="195"/>
      <c r="AC96" s="188" t="s">
        <v>129</v>
      </c>
      <c r="AD96" s="241"/>
      <c r="AE96" s="241"/>
      <c r="AF96" s="189"/>
      <c r="AG96" s="323" t="s">
        <v>246</v>
      </c>
      <c r="AH96" s="324"/>
      <c r="AI96" s="324"/>
      <c r="AJ96" s="324"/>
      <c r="AK96" s="324"/>
      <c r="AL96" s="324"/>
      <c r="AM96" s="324"/>
      <c r="AN96" s="324"/>
      <c r="AO96" s="325"/>
      <c r="AP96" s="269" t="s">
        <v>142</v>
      </c>
      <c r="AQ96" s="275"/>
      <c r="AR96" s="275"/>
      <c r="AS96" s="270"/>
      <c r="AT96" s="200">
        <f>'24.02'!AT96+AY96</f>
        <v>65</v>
      </c>
      <c r="AU96" s="206"/>
      <c r="AV96" s="201"/>
      <c r="AW96" s="188">
        <f>'24.02'!BG96</f>
        <v>42</v>
      </c>
      <c r="AX96" s="189"/>
      <c r="AY96" s="188"/>
      <c r="AZ96" s="189"/>
      <c r="BA96" s="200"/>
      <c r="BB96" s="201"/>
      <c r="BC96" s="269">
        <f>'24.02'!BC96+BA96</f>
        <v>23</v>
      </c>
      <c r="BD96" s="270"/>
      <c r="BE96" s="200">
        <f>'24.02'!BE96+BA96</f>
        <v>23</v>
      </c>
      <c r="BF96" s="201"/>
      <c r="BG96" s="200">
        <f>AT96-BE96</f>
        <v>42</v>
      </c>
      <c r="BH96" s="206"/>
      <c r="BI96" s="201"/>
      <c r="BJ96" s="254">
        <f>((LEFT(AP96,FIND(" ",AP96)-1)*BC96)/$S$279)</f>
        <v>3.6006896551724141</v>
      </c>
      <c r="BK96" s="255"/>
      <c r="BL96" s="256"/>
      <c r="BM96" s="1"/>
      <c r="BN96" s="2"/>
    </row>
    <row r="97" spans="2:66" ht="15" customHeight="1">
      <c r="B97" s="212"/>
      <c r="C97" s="213"/>
      <c r="D97" s="213"/>
      <c r="E97" s="213"/>
      <c r="F97" s="213"/>
      <c r="G97" s="213"/>
      <c r="H97" s="213"/>
      <c r="I97" s="213"/>
      <c r="J97" s="213"/>
      <c r="K97" s="213"/>
      <c r="L97" s="214"/>
      <c r="M97" s="196"/>
      <c r="N97" s="220"/>
      <c r="O97" s="220"/>
      <c r="P97" s="197"/>
      <c r="Q97" s="196"/>
      <c r="R97" s="220"/>
      <c r="S97" s="220"/>
      <c r="T97" s="197"/>
      <c r="U97" s="196"/>
      <c r="V97" s="220"/>
      <c r="W97" s="220"/>
      <c r="X97" s="197"/>
      <c r="Y97" s="196"/>
      <c r="Z97" s="220"/>
      <c r="AA97" s="220"/>
      <c r="AB97" s="197"/>
      <c r="AC97" s="190"/>
      <c r="AD97" s="242"/>
      <c r="AE97" s="242"/>
      <c r="AF97" s="191"/>
      <c r="AG97" s="326"/>
      <c r="AH97" s="327"/>
      <c r="AI97" s="327"/>
      <c r="AJ97" s="327"/>
      <c r="AK97" s="327"/>
      <c r="AL97" s="327"/>
      <c r="AM97" s="327"/>
      <c r="AN97" s="327"/>
      <c r="AO97" s="328"/>
      <c r="AP97" s="271"/>
      <c r="AQ97" s="276"/>
      <c r="AR97" s="276"/>
      <c r="AS97" s="272"/>
      <c r="AT97" s="202"/>
      <c r="AU97" s="207"/>
      <c r="AV97" s="203"/>
      <c r="AW97" s="190"/>
      <c r="AX97" s="191"/>
      <c r="AY97" s="190"/>
      <c r="AZ97" s="191"/>
      <c r="BA97" s="202"/>
      <c r="BB97" s="203"/>
      <c r="BC97" s="271"/>
      <c r="BD97" s="272"/>
      <c r="BE97" s="202"/>
      <c r="BF97" s="203"/>
      <c r="BG97" s="202"/>
      <c r="BH97" s="207"/>
      <c r="BI97" s="203"/>
      <c r="BJ97" s="257"/>
      <c r="BK97" s="258"/>
      <c r="BL97" s="259"/>
      <c r="BM97" s="1"/>
      <c r="BN97" s="2"/>
    </row>
    <row r="98" spans="2:66" ht="15" customHeight="1" thickBot="1">
      <c r="B98" s="215"/>
      <c r="C98" s="216"/>
      <c r="D98" s="216"/>
      <c r="E98" s="216"/>
      <c r="F98" s="216"/>
      <c r="G98" s="216"/>
      <c r="H98" s="216"/>
      <c r="I98" s="216"/>
      <c r="J98" s="216"/>
      <c r="K98" s="216"/>
      <c r="L98" s="217"/>
      <c r="M98" s="198"/>
      <c r="N98" s="221"/>
      <c r="O98" s="221"/>
      <c r="P98" s="199"/>
      <c r="Q98" s="198"/>
      <c r="R98" s="221"/>
      <c r="S98" s="221"/>
      <c r="T98" s="199"/>
      <c r="U98" s="198"/>
      <c r="V98" s="221"/>
      <c r="W98" s="221"/>
      <c r="X98" s="199"/>
      <c r="Y98" s="198"/>
      <c r="Z98" s="221"/>
      <c r="AA98" s="221"/>
      <c r="AB98" s="199"/>
      <c r="AC98" s="192"/>
      <c r="AD98" s="243"/>
      <c r="AE98" s="243"/>
      <c r="AF98" s="193"/>
      <c r="AG98" s="329"/>
      <c r="AH98" s="330"/>
      <c r="AI98" s="330"/>
      <c r="AJ98" s="330"/>
      <c r="AK98" s="330"/>
      <c r="AL98" s="330"/>
      <c r="AM98" s="330"/>
      <c r="AN98" s="330"/>
      <c r="AO98" s="331"/>
      <c r="AP98" s="273"/>
      <c r="AQ98" s="277"/>
      <c r="AR98" s="277"/>
      <c r="AS98" s="274"/>
      <c r="AT98" s="204"/>
      <c r="AU98" s="208"/>
      <c r="AV98" s="205"/>
      <c r="AW98" s="192"/>
      <c r="AX98" s="193"/>
      <c r="AY98" s="192"/>
      <c r="AZ98" s="193"/>
      <c r="BA98" s="204"/>
      <c r="BB98" s="205"/>
      <c r="BC98" s="273"/>
      <c r="BD98" s="274"/>
      <c r="BE98" s="204"/>
      <c r="BF98" s="205"/>
      <c r="BG98" s="204"/>
      <c r="BH98" s="208"/>
      <c r="BI98" s="205"/>
      <c r="BJ98" s="260"/>
      <c r="BK98" s="261"/>
      <c r="BL98" s="262"/>
      <c r="BM98" s="1"/>
      <c r="BN98" s="2"/>
    </row>
    <row r="99" spans="2:66" ht="15" customHeight="1" thickTop="1">
      <c r="B99" s="209" t="s">
        <v>245</v>
      </c>
      <c r="C99" s="210"/>
      <c r="D99" s="210"/>
      <c r="E99" s="210"/>
      <c r="F99" s="210"/>
      <c r="G99" s="210"/>
      <c r="H99" s="210"/>
      <c r="I99" s="210"/>
      <c r="J99" s="210"/>
      <c r="K99" s="210"/>
      <c r="L99" s="211"/>
      <c r="M99" s="194">
        <f>[1]Параметры!$E$16</f>
        <v>14</v>
      </c>
      <c r="N99" s="219"/>
      <c r="O99" s="219"/>
      <c r="P99" s="195"/>
      <c r="Q99" s="194">
        <f>[1]Параметры!$F$16</f>
        <v>0</v>
      </c>
      <c r="R99" s="219"/>
      <c r="S99" s="219"/>
      <c r="T99" s="195"/>
      <c r="U99" s="194">
        <f>[1]Параметры!$G$16</f>
        <v>0</v>
      </c>
      <c r="V99" s="219"/>
      <c r="W99" s="219"/>
      <c r="X99" s="195"/>
      <c r="Y99" s="194">
        <f>[1]Параметры!$I$16</f>
        <v>0</v>
      </c>
      <c r="Z99" s="219"/>
      <c r="AA99" s="219"/>
      <c r="AB99" s="195"/>
      <c r="AC99" s="296" t="s">
        <v>478</v>
      </c>
      <c r="AD99" s="297"/>
      <c r="AE99" s="297"/>
      <c r="AF99" s="298"/>
      <c r="AG99" s="323" t="s">
        <v>60</v>
      </c>
      <c r="AH99" s="324"/>
      <c r="AI99" s="324"/>
      <c r="AJ99" s="324"/>
      <c r="AK99" s="324"/>
      <c r="AL99" s="324"/>
      <c r="AM99" s="324"/>
      <c r="AN99" s="324"/>
      <c r="AO99" s="325"/>
      <c r="AP99" s="269" t="s">
        <v>128</v>
      </c>
      <c r="AQ99" s="275"/>
      <c r="AR99" s="275"/>
      <c r="AS99" s="270"/>
      <c r="AT99" s="200">
        <f>'24.02'!AT99+AY99</f>
        <v>2</v>
      </c>
      <c r="AU99" s="206"/>
      <c r="AV99" s="201"/>
      <c r="AW99" s="188">
        <f>'24.02'!BG99</f>
        <v>2</v>
      </c>
      <c r="AX99" s="189"/>
      <c r="AY99" s="188"/>
      <c r="AZ99" s="189"/>
      <c r="BA99" s="200"/>
      <c r="BB99" s="201"/>
      <c r="BC99" s="269">
        <f>'24.02'!BC99+BA99</f>
        <v>0</v>
      </c>
      <c r="BD99" s="270"/>
      <c r="BE99" s="200">
        <f>'24.02'!BE99+BA99</f>
        <v>0</v>
      </c>
      <c r="BF99" s="201"/>
      <c r="BG99" s="200">
        <f>AT99-BE99</f>
        <v>2</v>
      </c>
      <c r="BH99" s="206"/>
      <c r="BI99" s="201"/>
      <c r="BJ99" s="254">
        <f>((LEFT(AP99,FIND(" ",AP99)-1)*BC99)/$S$279)</f>
        <v>0</v>
      </c>
      <c r="BK99" s="255"/>
      <c r="BL99" s="256"/>
      <c r="BM99" s="1"/>
      <c r="BN99" s="2"/>
    </row>
    <row r="100" spans="2:66" ht="15" customHeight="1">
      <c r="B100" s="212"/>
      <c r="C100" s="213"/>
      <c r="D100" s="213"/>
      <c r="E100" s="213"/>
      <c r="F100" s="213"/>
      <c r="G100" s="213"/>
      <c r="H100" s="213"/>
      <c r="I100" s="213"/>
      <c r="J100" s="213"/>
      <c r="K100" s="213"/>
      <c r="L100" s="214"/>
      <c r="M100" s="196"/>
      <c r="N100" s="220"/>
      <c r="O100" s="220"/>
      <c r="P100" s="197"/>
      <c r="Q100" s="196"/>
      <c r="R100" s="220"/>
      <c r="S100" s="220"/>
      <c r="T100" s="197"/>
      <c r="U100" s="196"/>
      <c r="V100" s="220"/>
      <c r="W100" s="220"/>
      <c r="X100" s="197"/>
      <c r="Y100" s="196"/>
      <c r="Z100" s="220"/>
      <c r="AA100" s="220"/>
      <c r="AB100" s="197"/>
      <c r="AC100" s="299"/>
      <c r="AD100" s="300"/>
      <c r="AE100" s="300"/>
      <c r="AF100" s="301"/>
      <c r="AG100" s="326"/>
      <c r="AH100" s="327"/>
      <c r="AI100" s="327"/>
      <c r="AJ100" s="327"/>
      <c r="AK100" s="327"/>
      <c r="AL100" s="327"/>
      <c r="AM100" s="327"/>
      <c r="AN100" s="327"/>
      <c r="AO100" s="328"/>
      <c r="AP100" s="271"/>
      <c r="AQ100" s="276"/>
      <c r="AR100" s="276"/>
      <c r="AS100" s="272"/>
      <c r="AT100" s="202"/>
      <c r="AU100" s="207"/>
      <c r="AV100" s="203"/>
      <c r="AW100" s="190"/>
      <c r="AX100" s="191"/>
      <c r="AY100" s="190"/>
      <c r="AZ100" s="191"/>
      <c r="BA100" s="202"/>
      <c r="BB100" s="203"/>
      <c r="BC100" s="271"/>
      <c r="BD100" s="272"/>
      <c r="BE100" s="202"/>
      <c r="BF100" s="203"/>
      <c r="BG100" s="202"/>
      <c r="BH100" s="207"/>
      <c r="BI100" s="203"/>
      <c r="BJ100" s="257"/>
      <c r="BK100" s="258"/>
      <c r="BL100" s="259"/>
      <c r="BM100" s="1"/>
      <c r="BN100" s="2"/>
    </row>
    <row r="101" spans="2:66" ht="15" customHeight="1" thickBot="1">
      <c r="B101" s="215"/>
      <c r="C101" s="216"/>
      <c r="D101" s="216"/>
      <c r="E101" s="216"/>
      <c r="F101" s="216"/>
      <c r="G101" s="216"/>
      <c r="H101" s="216"/>
      <c r="I101" s="216"/>
      <c r="J101" s="216"/>
      <c r="K101" s="216"/>
      <c r="L101" s="217"/>
      <c r="M101" s="198"/>
      <c r="N101" s="221"/>
      <c r="O101" s="221"/>
      <c r="P101" s="199"/>
      <c r="Q101" s="198"/>
      <c r="R101" s="221"/>
      <c r="S101" s="221"/>
      <c r="T101" s="199"/>
      <c r="U101" s="198"/>
      <c r="V101" s="221"/>
      <c r="W101" s="221"/>
      <c r="X101" s="199"/>
      <c r="Y101" s="198"/>
      <c r="Z101" s="221"/>
      <c r="AA101" s="221"/>
      <c r="AB101" s="199"/>
      <c r="AC101" s="302"/>
      <c r="AD101" s="303"/>
      <c r="AE101" s="303"/>
      <c r="AF101" s="304"/>
      <c r="AG101" s="329"/>
      <c r="AH101" s="330"/>
      <c r="AI101" s="330"/>
      <c r="AJ101" s="330"/>
      <c r="AK101" s="330"/>
      <c r="AL101" s="330"/>
      <c r="AM101" s="330"/>
      <c r="AN101" s="330"/>
      <c r="AO101" s="331"/>
      <c r="AP101" s="273"/>
      <c r="AQ101" s="277"/>
      <c r="AR101" s="277"/>
      <c r="AS101" s="274"/>
      <c r="AT101" s="204"/>
      <c r="AU101" s="208"/>
      <c r="AV101" s="205"/>
      <c r="AW101" s="192"/>
      <c r="AX101" s="193"/>
      <c r="AY101" s="192"/>
      <c r="AZ101" s="193"/>
      <c r="BA101" s="204"/>
      <c r="BB101" s="205"/>
      <c r="BC101" s="273"/>
      <c r="BD101" s="274"/>
      <c r="BE101" s="204"/>
      <c r="BF101" s="205"/>
      <c r="BG101" s="204"/>
      <c r="BH101" s="208"/>
      <c r="BI101" s="205"/>
      <c r="BJ101" s="260"/>
      <c r="BK101" s="261"/>
      <c r="BL101" s="262"/>
      <c r="BM101" s="1"/>
      <c r="BN101" s="2"/>
    </row>
    <row r="102" spans="2:66" ht="15" customHeight="1" thickTop="1">
      <c r="B102" s="209" t="s">
        <v>244</v>
      </c>
      <c r="C102" s="210"/>
      <c r="D102" s="210"/>
      <c r="E102" s="210"/>
      <c r="F102" s="210"/>
      <c r="G102" s="210"/>
      <c r="H102" s="210"/>
      <c r="I102" s="210"/>
      <c r="J102" s="210"/>
      <c r="K102" s="210"/>
      <c r="L102" s="211"/>
      <c r="M102" s="194">
        <f>[1]Параметры!$E$17</f>
        <v>17</v>
      </c>
      <c r="N102" s="219"/>
      <c r="O102" s="219"/>
      <c r="P102" s="195"/>
      <c r="Q102" s="194">
        <f>[1]Параметры!$F$17</f>
        <v>0</v>
      </c>
      <c r="R102" s="219"/>
      <c r="S102" s="219"/>
      <c r="T102" s="195"/>
      <c r="U102" s="194">
        <f>[1]Параметры!$G$17</f>
        <v>0</v>
      </c>
      <c r="V102" s="219"/>
      <c r="W102" s="219"/>
      <c r="X102" s="195"/>
      <c r="Y102" s="194">
        <f>[1]Параметры!$I$17</f>
        <v>0</v>
      </c>
      <c r="Z102" s="219"/>
      <c r="AA102" s="219"/>
      <c r="AB102" s="195"/>
      <c r="AC102" s="296" t="s">
        <v>479</v>
      </c>
      <c r="AD102" s="297"/>
      <c r="AE102" s="297"/>
      <c r="AF102" s="298"/>
      <c r="AG102" s="323" t="s">
        <v>243</v>
      </c>
      <c r="AH102" s="324"/>
      <c r="AI102" s="324"/>
      <c r="AJ102" s="324"/>
      <c r="AK102" s="324"/>
      <c r="AL102" s="324"/>
      <c r="AM102" s="324"/>
      <c r="AN102" s="324"/>
      <c r="AO102" s="325"/>
      <c r="AP102" s="269" t="s">
        <v>52</v>
      </c>
      <c r="AQ102" s="275"/>
      <c r="AR102" s="275"/>
      <c r="AS102" s="270"/>
      <c r="AT102" s="200">
        <f>'24.02'!AT102+AY102</f>
        <v>24</v>
      </c>
      <c r="AU102" s="206"/>
      <c r="AV102" s="201"/>
      <c r="AW102" s="188">
        <f>'24.02'!BG102</f>
        <v>9</v>
      </c>
      <c r="AX102" s="189"/>
      <c r="AY102" s="188"/>
      <c r="AZ102" s="189"/>
      <c r="BA102" s="200"/>
      <c r="BB102" s="201"/>
      <c r="BC102" s="269">
        <f>'24.02'!BC102+BA102</f>
        <v>0</v>
      </c>
      <c r="BD102" s="270"/>
      <c r="BE102" s="200">
        <f>'24.02'!BE102+BA102</f>
        <v>15</v>
      </c>
      <c r="BF102" s="201"/>
      <c r="BG102" s="200">
        <f>AT102-BE102</f>
        <v>9</v>
      </c>
      <c r="BH102" s="206"/>
      <c r="BI102" s="201"/>
      <c r="BJ102" s="254">
        <f>((LEFT(AP102,FIND(" ",AP102)-1)*BC102)/$S$279)</f>
        <v>0</v>
      </c>
      <c r="BK102" s="255"/>
      <c r="BL102" s="256"/>
      <c r="BM102" s="1"/>
      <c r="BN102" s="2"/>
    </row>
    <row r="103" spans="2:66" ht="15" customHeight="1">
      <c r="B103" s="212"/>
      <c r="C103" s="213"/>
      <c r="D103" s="213"/>
      <c r="E103" s="213"/>
      <c r="F103" s="213"/>
      <c r="G103" s="213"/>
      <c r="H103" s="213"/>
      <c r="I103" s="213"/>
      <c r="J103" s="213"/>
      <c r="K103" s="213"/>
      <c r="L103" s="214"/>
      <c r="M103" s="196"/>
      <c r="N103" s="220"/>
      <c r="O103" s="220"/>
      <c r="P103" s="197"/>
      <c r="Q103" s="196"/>
      <c r="R103" s="220"/>
      <c r="S103" s="220"/>
      <c r="T103" s="197"/>
      <c r="U103" s="196"/>
      <c r="V103" s="220"/>
      <c r="W103" s="220"/>
      <c r="X103" s="197"/>
      <c r="Y103" s="196"/>
      <c r="Z103" s="220"/>
      <c r="AA103" s="220"/>
      <c r="AB103" s="197"/>
      <c r="AC103" s="299"/>
      <c r="AD103" s="300"/>
      <c r="AE103" s="300"/>
      <c r="AF103" s="301"/>
      <c r="AG103" s="326"/>
      <c r="AH103" s="327"/>
      <c r="AI103" s="327"/>
      <c r="AJ103" s="327"/>
      <c r="AK103" s="327"/>
      <c r="AL103" s="327"/>
      <c r="AM103" s="327"/>
      <c r="AN103" s="327"/>
      <c r="AO103" s="328"/>
      <c r="AP103" s="271"/>
      <c r="AQ103" s="276"/>
      <c r="AR103" s="276"/>
      <c r="AS103" s="272"/>
      <c r="AT103" s="202"/>
      <c r="AU103" s="207"/>
      <c r="AV103" s="203"/>
      <c r="AW103" s="190"/>
      <c r="AX103" s="191"/>
      <c r="AY103" s="190"/>
      <c r="AZ103" s="191"/>
      <c r="BA103" s="202"/>
      <c r="BB103" s="203"/>
      <c r="BC103" s="271"/>
      <c r="BD103" s="272"/>
      <c r="BE103" s="202"/>
      <c r="BF103" s="203"/>
      <c r="BG103" s="202"/>
      <c r="BH103" s="207"/>
      <c r="BI103" s="203"/>
      <c r="BJ103" s="257"/>
      <c r="BK103" s="258"/>
      <c r="BL103" s="259"/>
      <c r="BM103" s="1"/>
      <c r="BN103" s="2"/>
    </row>
    <row r="104" spans="2:66" ht="15" customHeight="1" thickBot="1">
      <c r="B104" s="215"/>
      <c r="C104" s="216"/>
      <c r="D104" s="216"/>
      <c r="E104" s="216"/>
      <c r="F104" s="216"/>
      <c r="G104" s="216"/>
      <c r="H104" s="216"/>
      <c r="I104" s="216"/>
      <c r="J104" s="216"/>
      <c r="K104" s="216"/>
      <c r="L104" s="217"/>
      <c r="M104" s="198"/>
      <c r="N104" s="221"/>
      <c r="O104" s="221"/>
      <c r="P104" s="199"/>
      <c r="Q104" s="198"/>
      <c r="R104" s="221"/>
      <c r="S104" s="221"/>
      <c r="T104" s="199"/>
      <c r="U104" s="198"/>
      <c r="V104" s="221"/>
      <c r="W104" s="221"/>
      <c r="X104" s="199"/>
      <c r="Y104" s="198"/>
      <c r="Z104" s="221"/>
      <c r="AA104" s="221"/>
      <c r="AB104" s="199"/>
      <c r="AC104" s="302"/>
      <c r="AD104" s="303"/>
      <c r="AE104" s="303"/>
      <c r="AF104" s="304"/>
      <c r="AG104" s="329"/>
      <c r="AH104" s="330"/>
      <c r="AI104" s="330"/>
      <c r="AJ104" s="330"/>
      <c r="AK104" s="330"/>
      <c r="AL104" s="330"/>
      <c r="AM104" s="330"/>
      <c r="AN104" s="330"/>
      <c r="AO104" s="331"/>
      <c r="AP104" s="273"/>
      <c r="AQ104" s="277"/>
      <c r="AR104" s="277"/>
      <c r="AS104" s="274"/>
      <c r="AT104" s="204"/>
      <c r="AU104" s="208"/>
      <c r="AV104" s="205"/>
      <c r="AW104" s="192"/>
      <c r="AX104" s="193"/>
      <c r="AY104" s="192"/>
      <c r="AZ104" s="193"/>
      <c r="BA104" s="204"/>
      <c r="BB104" s="205"/>
      <c r="BC104" s="273"/>
      <c r="BD104" s="274"/>
      <c r="BE104" s="204"/>
      <c r="BF104" s="205"/>
      <c r="BG104" s="204"/>
      <c r="BH104" s="208"/>
      <c r="BI104" s="205"/>
      <c r="BJ104" s="260"/>
      <c r="BK104" s="261"/>
      <c r="BL104" s="262"/>
      <c r="BM104" s="1"/>
      <c r="BN104" s="2"/>
    </row>
    <row r="105" spans="2:66" ht="15" customHeight="1" thickTop="1">
      <c r="B105" s="209" t="s">
        <v>242</v>
      </c>
      <c r="C105" s="210"/>
      <c r="D105" s="210"/>
      <c r="E105" s="210"/>
      <c r="F105" s="210"/>
      <c r="G105" s="210"/>
      <c r="H105" s="210"/>
      <c r="I105" s="210"/>
      <c r="J105" s="210"/>
      <c r="K105" s="210"/>
      <c r="L105" s="211"/>
      <c r="M105" s="748" t="str">
        <f>[1]Параметры!$E$18</f>
        <v>5/18</v>
      </c>
      <c r="N105" s="749"/>
      <c r="O105" s="749"/>
      <c r="P105" s="750"/>
      <c r="Q105" s="194">
        <f>[1]Параметры!$F$18</f>
        <v>0</v>
      </c>
      <c r="R105" s="219"/>
      <c r="S105" s="219"/>
      <c r="T105" s="195"/>
      <c r="U105" s="194">
        <f>[1]Параметры!$G$18</f>
        <v>0</v>
      </c>
      <c r="V105" s="219"/>
      <c r="W105" s="219"/>
      <c r="X105" s="195"/>
      <c r="Y105" s="194">
        <f>[1]Параметры!$I$18</f>
        <v>0</v>
      </c>
      <c r="Z105" s="219"/>
      <c r="AA105" s="219"/>
      <c r="AB105" s="195"/>
      <c r="AC105" s="296" t="s">
        <v>480</v>
      </c>
      <c r="AD105" s="297"/>
      <c r="AE105" s="297"/>
      <c r="AF105" s="298"/>
      <c r="AG105" s="323" t="s">
        <v>241</v>
      </c>
      <c r="AH105" s="324"/>
      <c r="AI105" s="324"/>
      <c r="AJ105" s="324"/>
      <c r="AK105" s="324"/>
      <c r="AL105" s="324"/>
      <c r="AM105" s="324"/>
      <c r="AN105" s="324"/>
      <c r="AO105" s="325"/>
      <c r="AP105" s="269" t="s">
        <v>61</v>
      </c>
      <c r="AQ105" s="275"/>
      <c r="AR105" s="275"/>
      <c r="AS105" s="270"/>
      <c r="AT105" s="200">
        <f>'24.02'!AT105+AY105</f>
        <v>1</v>
      </c>
      <c r="AU105" s="206"/>
      <c r="AV105" s="201"/>
      <c r="AW105" s="188">
        <f>'24.02'!BG105</f>
        <v>1</v>
      </c>
      <c r="AX105" s="189"/>
      <c r="AY105" s="188"/>
      <c r="AZ105" s="189"/>
      <c r="BA105" s="200"/>
      <c r="BB105" s="201"/>
      <c r="BC105" s="269">
        <f>'24.02'!BC105+BA105</f>
        <v>0</v>
      </c>
      <c r="BD105" s="270"/>
      <c r="BE105" s="200">
        <f>'24.02'!BE105+BA105</f>
        <v>0</v>
      </c>
      <c r="BF105" s="201"/>
      <c r="BG105" s="200">
        <f>AT105-BE105</f>
        <v>1</v>
      </c>
      <c r="BH105" s="206"/>
      <c r="BI105" s="201"/>
      <c r="BJ105" s="254">
        <f>((LEFT(AP105,FIND(" ",AP105)-1)*BC105)/$S$279)</f>
        <v>0</v>
      </c>
      <c r="BK105" s="255"/>
      <c r="BL105" s="256"/>
      <c r="BM105" s="1"/>
      <c r="BN105" s="2"/>
    </row>
    <row r="106" spans="2:66" ht="15" customHeight="1">
      <c r="B106" s="212"/>
      <c r="C106" s="213"/>
      <c r="D106" s="213"/>
      <c r="E106" s="213"/>
      <c r="F106" s="213"/>
      <c r="G106" s="213"/>
      <c r="H106" s="213"/>
      <c r="I106" s="213"/>
      <c r="J106" s="213"/>
      <c r="K106" s="213"/>
      <c r="L106" s="214"/>
      <c r="M106" s="751"/>
      <c r="N106" s="752"/>
      <c r="O106" s="752"/>
      <c r="P106" s="753"/>
      <c r="Q106" s="196"/>
      <c r="R106" s="220"/>
      <c r="S106" s="220"/>
      <c r="T106" s="197"/>
      <c r="U106" s="196"/>
      <c r="V106" s="220"/>
      <c r="W106" s="220"/>
      <c r="X106" s="197"/>
      <c r="Y106" s="196"/>
      <c r="Z106" s="220"/>
      <c r="AA106" s="220"/>
      <c r="AB106" s="197"/>
      <c r="AC106" s="299"/>
      <c r="AD106" s="300"/>
      <c r="AE106" s="300"/>
      <c r="AF106" s="301"/>
      <c r="AG106" s="326"/>
      <c r="AH106" s="327"/>
      <c r="AI106" s="327"/>
      <c r="AJ106" s="327"/>
      <c r="AK106" s="327"/>
      <c r="AL106" s="327"/>
      <c r="AM106" s="327"/>
      <c r="AN106" s="327"/>
      <c r="AO106" s="328"/>
      <c r="AP106" s="271"/>
      <c r="AQ106" s="276"/>
      <c r="AR106" s="276"/>
      <c r="AS106" s="272"/>
      <c r="AT106" s="202"/>
      <c r="AU106" s="207"/>
      <c r="AV106" s="203"/>
      <c r="AW106" s="190"/>
      <c r="AX106" s="191"/>
      <c r="AY106" s="190"/>
      <c r="AZ106" s="191"/>
      <c r="BA106" s="202"/>
      <c r="BB106" s="203"/>
      <c r="BC106" s="271"/>
      <c r="BD106" s="272"/>
      <c r="BE106" s="202"/>
      <c r="BF106" s="203"/>
      <c r="BG106" s="202"/>
      <c r="BH106" s="207"/>
      <c r="BI106" s="203"/>
      <c r="BJ106" s="257"/>
      <c r="BK106" s="258"/>
      <c r="BL106" s="259"/>
      <c r="BM106" s="1"/>
      <c r="BN106" s="2"/>
    </row>
    <row r="107" spans="2:66" ht="15" customHeight="1" thickBot="1">
      <c r="B107" s="215"/>
      <c r="C107" s="216"/>
      <c r="D107" s="216"/>
      <c r="E107" s="216"/>
      <c r="F107" s="216"/>
      <c r="G107" s="216"/>
      <c r="H107" s="216"/>
      <c r="I107" s="216"/>
      <c r="J107" s="216"/>
      <c r="K107" s="216"/>
      <c r="L107" s="217"/>
      <c r="M107" s="754"/>
      <c r="N107" s="755"/>
      <c r="O107" s="755"/>
      <c r="P107" s="756"/>
      <c r="Q107" s="198"/>
      <c r="R107" s="221"/>
      <c r="S107" s="221"/>
      <c r="T107" s="199"/>
      <c r="U107" s="198"/>
      <c r="V107" s="221"/>
      <c r="W107" s="221"/>
      <c r="X107" s="199"/>
      <c r="Y107" s="198"/>
      <c r="Z107" s="221"/>
      <c r="AA107" s="221"/>
      <c r="AB107" s="199"/>
      <c r="AC107" s="302"/>
      <c r="AD107" s="303"/>
      <c r="AE107" s="303"/>
      <c r="AF107" s="304"/>
      <c r="AG107" s="329"/>
      <c r="AH107" s="330"/>
      <c r="AI107" s="330"/>
      <c r="AJ107" s="330"/>
      <c r="AK107" s="330"/>
      <c r="AL107" s="330"/>
      <c r="AM107" s="330"/>
      <c r="AN107" s="330"/>
      <c r="AO107" s="331"/>
      <c r="AP107" s="273"/>
      <c r="AQ107" s="277"/>
      <c r="AR107" s="277"/>
      <c r="AS107" s="274"/>
      <c r="AT107" s="204"/>
      <c r="AU107" s="208"/>
      <c r="AV107" s="205"/>
      <c r="AW107" s="192"/>
      <c r="AX107" s="193"/>
      <c r="AY107" s="192"/>
      <c r="AZ107" s="193"/>
      <c r="BA107" s="204"/>
      <c r="BB107" s="205"/>
      <c r="BC107" s="273"/>
      <c r="BD107" s="274"/>
      <c r="BE107" s="204"/>
      <c r="BF107" s="205"/>
      <c r="BG107" s="204"/>
      <c r="BH107" s="208"/>
      <c r="BI107" s="205"/>
      <c r="BJ107" s="260"/>
      <c r="BK107" s="261"/>
      <c r="BL107" s="262"/>
      <c r="BM107" s="1"/>
      <c r="BN107" s="2"/>
    </row>
    <row r="108" spans="2:66" ht="15" customHeight="1" thickTop="1">
      <c r="B108" s="209" t="s">
        <v>240</v>
      </c>
      <c r="C108" s="210"/>
      <c r="D108" s="210"/>
      <c r="E108" s="210"/>
      <c r="F108" s="210"/>
      <c r="G108" s="210"/>
      <c r="H108" s="210"/>
      <c r="I108" s="210"/>
      <c r="J108" s="210"/>
      <c r="K108" s="210"/>
      <c r="L108" s="211"/>
      <c r="M108" s="194">
        <f>[1]Параметры!$E$19</f>
        <v>5.7</v>
      </c>
      <c r="N108" s="219"/>
      <c r="O108" s="219"/>
      <c r="P108" s="195"/>
      <c r="Q108" s="194">
        <f>[1]Параметры!$F$19</f>
        <v>0</v>
      </c>
      <c r="R108" s="219"/>
      <c r="S108" s="219"/>
      <c r="T108" s="195"/>
      <c r="U108" s="194">
        <f>[1]Параметры!$G$19</f>
        <v>0</v>
      </c>
      <c r="V108" s="219"/>
      <c r="W108" s="219"/>
      <c r="X108" s="195"/>
      <c r="Y108" s="194">
        <f>[1]Параметры!$I$19</f>
        <v>0</v>
      </c>
      <c r="Z108" s="219"/>
      <c r="AA108" s="219"/>
      <c r="AB108" s="195"/>
      <c r="AC108" s="305" t="s">
        <v>481</v>
      </c>
      <c r="AD108" s="306"/>
      <c r="AE108" s="306"/>
      <c r="AF108" s="307"/>
      <c r="AG108" s="323" t="s">
        <v>239</v>
      </c>
      <c r="AH108" s="324"/>
      <c r="AI108" s="324"/>
      <c r="AJ108" s="324"/>
      <c r="AK108" s="324"/>
      <c r="AL108" s="324"/>
      <c r="AM108" s="324"/>
      <c r="AN108" s="324"/>
      <c r="AO108" s="325"/>
      <c r="AP108" s="269" t="s">
        <v>143</v>
      </c>
      <c r="AQ108" s="275"/>
      <c r="AR108" s="275"/>
      <c r="AS108" s="270"/>
      <c r="AT108" s="200">
        <f>'24.02'!AT108+AY108</f>
        <v>3</v>
      </c>
      <c r="AU108" s="206"/>
      <c r="AV108" s="201"/>
      <c r="AW108" s="188">
        <f>'24.02'!BG108</f>
        <v>0</v>
      </c>
      <c r="AX108" s="189"/>
      <c r="AY108" s="188"/>
      <c r="AZ108" s="189"/>
      <c r="BA108" s="200"/>
      <c r="BB108" s="201"/>
      <c r="BC108" s="269">
        <f>'24.02'!BC108+BA108</f>
        <v>0</v>
      </c>
      <c r="BD108" s="270"/>
      <c r="BE108" s="200">
        <f>'24.02'!BE108+BA108</f>
        <v>3</v>
      </c>
      <c r="BF108" s="201"/>
      <c r="BG108" s="200">
        <f>AT108-BE108</f>
        <v>0</v>
      </c>
      <c r="BH108" s="206"/>
      <c r="BI108" s="201"/>
      <c r="BJ108" s="254">
        <f>((LEFT(AP108,FIND(" ",AP108)-1)*BC108)/$S$279)</f>
        <v>0</v>
      </c>
      <c r="BK108" s="255"/>
      <c r="BL108" s="256"/>
      <c r="BM108" s="1"/>
      <c r="BN108" s="2"/>
    </row>
    <row r="109" spans="2:66" ht="15" customHeight="1">
      <c r="B109" s="212"/>
      <c r="C109" s="213"/>
      <c r="D109" s="213"/>
      <c r="E109" s="213"/>
      <c r="F109" s="213"/>
      <c r="G109" s="213"/>
      <c r="H109" s="213"/>
      <c r="I109" s="213"/>
      <c r="J109" s="213"/>
      <c r="K109" s="213"/>
      <c r="L109" s="214"/>
      <c r="M109" s="196"/>
      <c r="N109" s="220"/>
      <c r="O109" s="220"/>
      <c r="P109" s="197"/>
      <c r="Q109" s="196"/>
      <c r="R109" s="220"/>
      <c r="S109" s="220"/>
      <c r="T109" s="197"/>
      <c r="U109" s="196"/>
      <c r="V109" s="220"/>
      <c r="W109" s="220"/>
      <c r="X109" s="197"/>
      <c r="Y109" s="196"/>
      <c r="Z109" s="220"/>
      <c r="AA109" s="220"/>
      <c r="AB109" s="197"/>
      <c r="AC109" s="308"/>
      <c r="AD109" s="309"/>
      <c r="AE109" s="309"/>
      <c r="AF109" s="310"/>
      <c r="AG109" s="326"/>
      <c r="AH109" s="327"/>
      <c r="AI109" s="327"/>
      <c r="AJ109" s="327"/>
      <c r="AK109" s="327"/>
      <c r="AL109" s="327"/>
      <c r="AM109" s="327"/>
      <c r="AN109" s="327"/>
      <c r="AO109" s="328"/>
      <c r="AP109" s="271"/>
      <c r="AQ109" s="276"/>
      <c r="AR109" s="276"/>
      <c r="AS109" s="272"/>
      <c r="AT109" s="202"/>
      <c r="AU109" s="207"/>
      <c r="AV109" s="203"/>
      <c r="AW109" s="190"/>
      <c r="AX109" s="191"/>
      <c r="AY109" s="190"/>
      <c r="AZ109" s="191"/>
      <c r="BA109" s="202"/>
      <c r="BB109" s="203"/>
      <c r="BC109" s="271"/>
      <c r="BD109" s="272"/>
      <c r="BE109" s="202"/>
      <c r="BF109" s="203"/>
      <c r="BG109" s="202"/>
      <c r="BH109" s="207"/>
      <c r="BI109" s="203"/>
      <c r="BJ109" s="257"/>
      <c r="BK109" s="258"/>
      <c r="BL109" s="259"/>
      <c r="BM109" s="1"/>
      <c r="BN109" s="2"/>
    </row>
    <row r="110" spans="2:66" ht="15" customHeight="1" thickBot="1">
      <c r="B110" s="215"/>
      <c r="C110" s="216"/>
      <c r="D110" s="216"/>
      <c r="E110" s="216"/>
      <c r="F110" s="216"/>
      <c r="G110" s="216"/>
      <c r="H110" s="216"/>
      <c r="I110" s="216"/>
      <c r="J110" s="216"/>
      <c r="K110" s="216"/>
      <c r="L110" s="217"/>
      <c r="M110" s="198"/>
      <c r="N110" s="221"/>
      <c r="O110" s="221"/>
      <c r="P110" s="199"/>
      <c r="Q110" s="198"/>
      <c r="R110" s="221"/>
      <c r="S110" s="221"/>
      <c r="T110" s="199"/>
      <c r="U110" s="198"/>
      <c r="V110" s="221"/>
      <c r="W110" s="221"/>
      <c r="X110" s="199"/>
      <c r="Y110" s="198"/>
      <c r="Z110" s="221"/>
      <c r="AA110" s="221"/>
      <c r="AB110" s="199"/>
      <c r="AC110" s="311"/>
      <c r="AD110" s="312"/>
      <c r="AE110" s="312"/>
      <c r="AF110" s="313"/>
      <c r="AG110" s="329"/>
      <c r="AH110" s="330"/>
      <c r="AI110" s="330"/>
      <c r="AJ110" s="330"/>
      <c r="AK110" s="330"/>
      <c r="AL110" s="330"/>
      <c r="AM110" s="330"/>
      <c r="AN110" s="330"/>
      <c r="AO110" s="331"/>
      <c r="AP110" s="273"/>
      <c r="AQ110" s="277"/>
      <c r="AR110" s="277"/>
      <c r="AS110" s="274"/>
      <c r="AT110" s="204"/>
      <c r="AU110" s="208"/>
      <c r="AV110" s="205"/>
      <c r="AW110" s="192"/>
      <c r="AX110" s="193"/>
      <c r="AY110" s="192"/>
      <c r="AZ110" s="193"/>
      <c r="BA110" s="204"/>
      <c r="BB110" s="205"/>
      <c r="BC110" s="273"/>
      <c r="BD110" s="274"/>
      <c r="BE110" s="204"/>
      <c r="BF110" s="205"/>
      <c r="BG110" s="204"/>
      <c r="BH110" s="208"/>
      <c r="BI110" s="205"/>
      <c r="BJ110" s="260"/>
      <c r="BK110" s="261"/>
      <c r="BL110" s="262"/>
      <c r="BM110" s="1"/>
      <c r="BN110" s="2"/>
    </row>
    <row r="111" spans="2:66" ht="15" customHeight="1" thickTop="1">
      <c r="B111" s="209" t="s">
        <v>238</v>
      </c>
      <c r="C111" s="210"/>
      <c r="D111" s="210"/>
      <c r="E111" s="210"/>
      <c r="F111" s="210"/>
      <c r="G111" s="210"/>
      <c r="H111" s="210"/>
      <c r="I111" s="210"/>
      <c r="J111" s="210"/>
      <c r="K111" s="210"/>
      <c r="L111" s="211"/>
      <c r="M111" s="194">
        <f>[1]Параметры!$E$20</f>
        <v>0.5</v>
      </c>
      <c r="N111" s="219"/>
      <c r="O111" s="219"/>
      <c r="P111" s="195"/>
      <c r="Q111" s="194">
        <f>[1]Параметры!$F$20</f>
        <v>0</v>
      </c>
      <c r="R111" s="219"/>
      <c r="S111" s="219"/>
      <c r="T111" s="195"/>
      <c r="U111" s="194">
        <f>[1]Параметры!$G$20</f>
        <v>0</v>
      </c>
      <c r="V111" s="219"/>
      <c r="W111" s="219"/>
      <c r="X111" s="195"/>
      <c r="Y111" s="194">
        <f>[1]Параметры!$I$20</f>
        <v>0</v>
      </c>
      <c r="Z111" s="219"/>
      <c r="AA111" s="219"/>
      <c r="AB111" s="195"/>
      <c r="AC111" s="305" t="s">
        <v>482</v>
      </c>
      <c r="AD111" s="306"/>
      <c r="AE111" s="306"/>
      <c r="AF111" s="307"/>
      <c r="AG111" s="323" t="s">
        <v>208</v>
      </c>
      <c r="AH111" s="324"/>
      <c r="AI111" s="324"/>
      <c r="AJ111" s="324"/>
      <c r="AK111" s="324"/>
      <c r="AL111" s="324"/>
      <c r="AM111" s="324"/>
      <c r="AN111" s="324"/>
      <c r="AO111" s="325"/>
      <c r="AP111" s="269" t="s">
        <v>237</v>
      </c>
      <c r="AQ111" s="275"/>
      <c r="AR111" s="275"/>
      <c r="AS111" s="270"/>
      <c r="AT111" s="200">
        <f>'24.02'!AT111+AY111</f>
        <v>4</v>
      </c>
      <c r="AU111" s="206"/>
      <c r="AV111" s="201"/>
      <c r="AW111" s="188">
        <f>'24.02'!BG111</f>
        <v>4</v>
      </c>
      <c r="AX111" s="189"/>
      <c r="AY111" s="188"/>
      <c r="AZ111" s="189"/>
      <c r="BA111" s="200"/>
      <c r="BB111" s="201"/>
      <c r="BC111" s="269">
        <f>'24.02'!BC111+BA111</f>
        <v>0</v>
      </c>
      <c r="BD111" s="270"/>
      <c r="BE111" s="200">
        <f>'24.02'!BE111+BA111</f>
        <v>0</v>
      </c>
      <c r="BF111" s="201"/>
      <c r="BG111" s="200">
        <f>AT111-BE111</f>
        <v>4</v>
      </c>
      <c r="BH111" s="206"/>
      <c r="BI111" s="201"/>
      <c r="BJ111" s="254">
        <f>((LEFT(AP111,FIND(" ",AP111)-1)*BC111)/$S$279)</f>
        <v>0</v>
      </c>
      <c r="BK111" s="255"/>
      <c r="BL111" s="256"/>
      <c r="BM111" s="1"/>
      <c r="BN111" s="2"/>
    </row>
    <row r="112" spans="2:66" ht="15" customHeight="1">
      <c r="B112" s="212"/>
      <c r="C112" s="213"/>
      <c r="D112" s="213"/>
      <c r="E112" s="213"/>
      <c r="F112" s="213"/>
      <c r="G112" s="213"/>
      <c r="H112" s="213"/>
      <c r="I112" s="213"/>
      <c r="J112" s="213"/>
      <c r="K112" s="213"/>
      <c r="L112" s="214"/>
      <c r="M112" s="196"/>
      <c r="N112" s="220"/>
      <c r="O112" s="220"/>
      <c r="P112" s="197"/>
      <c r="Q112" s="196"/>
      <c r="R112" s="220"/>
      <c r="S112" s="220"/>
      <c r="T112" s="197"/>
      <c r="U112" s="196"/>
      <c r="V112" s="220"/>
      <c r="W112" s="220"/>
      <c r="X112" s="197"/>
      <c r="Y112" s="196"/>
      <c r="Z112" s="220"/>
      <c r="AA112" s="220"/>
      <c r="AB112" s="197"/>
      <c r="AC112" s="308"/>
      <c r="AD112" s="309"/>
      <c r="AE112" s="309"/>
      <c r="AF112" s="310"/>
      <c r="AG112" s="326"/>
      <c r="AH112" s="327"/>
      <c r="AI112" s="327"/>
      <c r="AJ112" s="327"/>
      <c r="AK112" s="327"/>
      <c r="AL112" s="327"/>
      <c r="AM112" s="327"/>
      <c r="AN112" s="327"/>
      <c r="AO112" s="328"/>
      <c r="AP112" s="271"/>
      <c r="AQ112" s="276"/>
      <c r="AR112" s="276"/>
      <c r="AS112" s="272"/>
      <c r="AT112" s="202"/>
      <c r="AU112" s="207"/>
      <c r="AV112" s="203"/>
      <c r="AW112" s="190"/>
      <c r="AX112" s="191"/>
      <c r="AY112" s="190"/>
      <c r="AZ112" s="191"/>
      <c r="BA112" s="202"/>
      <c r="BB112" s="203"/>
      <c r="BC112" s="271"/>
      <c r="BD112" s="272"/>
      <c r="BE112" s="202"/>
      <c r="BF112" s="203"/>
      <c r="BG112" s="202"/>
      <c r="BH112" s="207"/>
      <c r="BI112" s="203"/>
      <c r="BJ112" s="257"/>
      <c r="BK112" s="258"/>
      <c r="BL112" s="259"/>
      <c r="BM112" s="1"/>
      <c r="BN112" s="2"/>
    </row>
    <row r="113" spans="2:66" ht="15" customHeight="1" thickBot="1">
      <c r="B113" s="215"/>
      <c r="C113" s="216"/>
      <c r="D113" s="216"/>
      <c r="E113" s="216"/>
      <c r="F113" s="216"/>
      <c r="G113" s="216"/>
      <c r="H113" s="216"/>
      <c r="I113" s="216"/>
      <c r="J113" s="216"/>
      <c r="K113" s="216"/>
      <c r="L113" s="217"/>
      <c r="M113" s="198"/>
      <c r="N113" s="221"/>
      <c r="O113" s="221"/>
      <c r="P113" s="199"/>
      <c r="Q113" s="198"/>
      <c r="R113" s="221"/>
      <c r="S113" s="221"/>
      <c r="T113" s="199"/>
      <c r="U113" s="198"/>
      <c r="V113" s="221"/>
      <c r="W113" s="221"/>
      <c r="X113" s="199"/>
      <c r="Y113" s="198"/>
      <c r="Z113" s="221"/>
      <c r="AA113" s="221"/>
      <c r="AB113" s="199"/>
      <c r="AC113" s="311"/>
      <c r="AD113" s="312"/>
      <c r="AE113" s="312"/>
      <c r="AF113" s="313"/>
      <c r="AG113" s="329"/>
      <c r="AH113" s="330"/>
      <c r="AI113" s="330"/>
      <c r="AJ113" s="330"/>
      <c r="AK113" s="330"/>
      <c r="AL113" s="330"/>
      <c r="AM113" s="330"/>
      <c r="AN113" s="330"/>
      <c r="AO113" s="331"/>
      <c r="AP113" s="273"/>
      <c r="AQ113" s="277"/>
      <c r="AR113" s="277"/>
      <c r="AS113" s="274"/>
      <c r="AT113" s="204"/>
      <c r="AU113" s="208"/>
      <c r="AV113" s="205"/>
      <c r="AW113" s="192"/>
      <c r="AX113" s="193"/>
      <c r="AY113" s="192"/>
      <c r="AZ113" s="193"/>
      <c r="BA113" s="204"/>
      <c r="BB113" s="205"/>
      <c r="BC113" s="273"/>
      <c r="BD113" s="274"/>
      <c r="BE113" s="204"/>
      <c r="BF113" s="205"/>
      <c r="BG113" s="204"/>
      <c r="BH113" s="208"/>
      <c r="BI113" s="205"/>
      <c r="BJ113" s="260"/>
      <c r="BK113" s="261"/>
      <c r="BL113" s="262"/>
      <c r="BM113" s="1"/>
      <c r="BN113" s="2"/>
    </row>
    <row r="114" spans="2:66" ht="15" customHeight="1" thickTop="1" thickBot="1">
      <c r="B114" s="209" t="s">
        <v>236</v>
      </c>
      <c r="C114" s="210"/>
      <c r="D114" s="210"/>
      <c r="E114" s="210"/>
      <c r="F114" s="210"/>
      <c r="G114" s="210"/>
      <c r="H114" s="210"/>
      <c r="I114" s="210"/>
      <c r="J114" s="210"/>
      <c r="K114" s="210"/>
      <c r="L114" s="211"/>
      <c r="M114" s="194">
        <f>[1]Параметры!$E$21</f>
        <v>10</v>
      </c>
      <c r="N114" s="219"/>
      <c r="O114" s="219"/>
      <c r="P114" s="195"/>
      <c r="Q114" s="194">
        <f>[1]Параметры!$F$21</f>
        <v>0</v>
      </c>
      <c r="R114" s="219"/>
      <c r="S114" s="219"/>
      <c r="T114" s="195"/>
      <c r="U114" s="194">
        <f>[1]Параметры!$G$21</f>
        <v>0</v>
      </c>
      <c r="V114" s="219"/>
      <c r="W114" s="219"/>
      <c r="X114" s="195"/>
      <c r="Y114" s="194">
        <f>[1]Параметры!$I$21</f>
        <v>0</v>
      </c>
      <c r="Z114" s="219"/>
      <c r="AA114" s="219"/>
      <c r="AB114" s="195"/>
      <c r="AC114" s="305" t="s">
        <v>483</v>
      </c>
      <c r="AD114" s="306"/>
      <c r="AE114" s="306"/>
      <c r="AF114" s="307"/>
      <c r="AG114" s="323" t="s">
        <v>235</v>
      </c>
      <c r="AH114" s="324"/>
      <c r="AI114" s="324"/>
      <c r="AJ114" s="324"/>
      <c r="AK114" s="324"/>
      <c r="AL114" s="324"/>
      <c r="AM114" s="324"/>
      <c r="AN114" s="324"/>
      <c r="AO114" s="325"/>
      <c r="AP114" s="186" t="s">
        <v>165</v>
      </c>
      <c r="AQ114" s="186"/>
      <c r="AR114" s="186"/>
      <c r="AS114" s="186"/>
      <c r="AT114" s="200">
        <f>'24.02'!AT114+AY114</f>
        <v>40</v>
      </c>
      <c r="AU114" s="206"/>
      <c r="AV114" s="201"/>
      <c r="AW114" s="188">
        <f>'24.02'!BG114</f>
        <v>40</v>
      </c>
      <c r="AX114" s="189"/>
      <c r="AY114" s="188"/>
      <c r="AZ114" s="189"/>
      <c r="BA114" s="200"/>
      <c r="BB114" s="201"/>
      <c r="BC114" s="269">
        <f>'24.02'!BC114+BA114</f>
        <v>0</v>
      </c>
      <c r="BD114" s="270"/>
      <c r="BE114" s="200">
        <f>'24.02'!BE114+BA114</f>
        <v>0</v>
      </c>
      <c r="BF114" s="201"/>
      <c r="BG114" s="200">
        <f>AT114-BE114</f>
        <v>40</v>
      </c>
      <c r="BH114" s="206"/>
      <c r="BI114" s="201"/>
      <c r="BJ114" s="254">
        <f>((LEFT(AP114,FIND(" ",AP114)-1)*BC114)/$S$279)</f>
        <v>0</v>
      </c>
      <c r="BK114" s="255"/>
      <c r="BL114" s="256"/>
      <c r="BM114" s="1"/>
      <c r="BN114" s="2"/>
    </row>
    <row r="115" spans="2:66" ht="15" customHeight="1" thickTop="1" thickBot="1">
      <c r="B115" s="212"/>
      <c r="C115" s="213"/>
      <c r="D115" s="213"/>
      <c r="E115" s="213"/>
      <c r="F115" s="213"/>
      <c r="G115" s="213"/>
      <c r="H115" s="213"/>
      <c r="I115" s="213"/>
      <c r="J115" s="213"/>
      <c r="K115" s="213"/>
      <c r="L115" s="214"/>
      <c r="M115" s="196"/>
      <c r="N115" s="220"/>
      <c r="O115" s="220"/>
      <c r="P115" s="197"/>
      <c r="Q115" s="196"/>
      <c r="R115" s="220"/>
      <c r="S115" s="220"/>
      <c r="T115" s="197"/>
      <c r="U115" s="196"/>
      <c r="V115" s="220"/>
      <c r="W115" s="220"/>
      <c r="X115" s="197"/>
      <c r="Y115" s="196"/>
      <c r="Z115" s="220"/>
      <c r="AA115" s="220"/>
      <c r="AB115" s="197"/>
      <c r="AC115" s="308"/>
      <c r="AD115" s="309"/>
      <c r="AE115" s="309"/>
      <c r="AF115" s="310"/>
      <c r="AG115" s="326"/>
      <c r="AH115" s="327"/>
      <c r="AI115" s="327"/>
      <c r="AJ115" s="327"/>
      <c r="AK115" s="327"/>
      <c r="AL115" s="327"/>
      <c r="AM115" s="327"/>
      <c r="AN115" s="327"/>
      <c r="AO115" s="328"/>
      <c r="AP115" s="186"/>
      <c r="AQ115" s="186"/>
      <c r="AR115" s="186"/>
      <c r="AS115" s="186"/>
      <c r="AT115" s="202"/>
      <c r="AU115" s="207"/>
      <c r="AV115" s="203"/>
      <c r="AW115" s="190"/>
      <c r="AX115" s="191"/>
      <c r="AY115" s="190"/>
      <c r="AZ115" s="191"/>
      <c r="BA115" s="202"/>
      <c r="BB115" s="203"/>
      <c r="BC115" s="271"/>
      <c r="BD115" s="272"/>
      <c r="BE115" s="202"/>
      <c r="BF115" s="203"/>
      <c r="BG115" s="202"/>
      <c r="BH115" s="207"/>
      <c r="BI115" s="203"/>
      <c r="BJ115" s="257"/>
      <c r="BK115" s="258"/>
      <c r="BL115" s="259"/>
      <c r="BM115" s="1"/>
      <c r="BN115" s="2"/>
    </row>
    <row r="116" spans="2:66" ht="15" customHeight="1" thickTop="1" thickBot="1">
      <c r="B116" s="215"/>
      <c r="C116" s="216"/>
      <c r="D116" s="216"/>
      <c r="E116" s="216"/>
      <c r="F116" s="216"/>
      <c r="G116" s="216"/>
      <c r="H116" s="216"/>
      <c r="I116" s="216"/>
      <c r="J116" s="216"/>
      <c r="K116" s="216"/>
      <c r="L116" s="217"/>
      <c r="M116" s="198"/>
      <c r="N116" s="221"/>
      <c r="O116" s="221"/>
      <c r="P116" s="199"/>
      <c r="Q116" s="198"/>
      <c r="R116" s="221"/>
      <c r="S116" s="221"/>
      <c r="T116" s="199"/>
      <c r="U116" s="198"/>
      <c r="V116" s="221"/>
      <c r="W116" s="221"/>
      <c r="X116" s="199"/>
      <c r="Y116" s="198"/>
      <c r="Z116" s="221"/>
      <c r="AA116" s="221"/>
      <c r="AB116" s="199"/>
      <c r="AC116" s="311"/>
      <c r="AD116" s="312"/>
      <c r="AE116" s="312"/>
      <c r="AF116" s="313"/>
      <c r="AG116" s="329"/>
      <c r="AH116" s="330"/>
      <c r="AI116" s="330"/>
      <c r="AJ116" s="330"/>
      <c r="AK116" s="330"/>
      <c r="AL116" s="330"/>
      <c r="AM116" s="330"/>
      <c r="AN116" s="330"/>
      <c r="AO116" s="331"/>
      <c r="AP116" s="186"/>
      <c r="AQ116" s="186"/>
      <c r="AR116" s="186"/>
      <c r="AS116" s="186"/>
      <c r="AT116" s="204"/>
      <c r="AU116" s="208"/>
      <c r="AV116" s="205"/>
      <c r="AW116" s="192"/>
      <c r="AX116" s="193"/>
      <c r="AY116" s="192"/>
      <c r="AZ116" s="193"/>
      <c r="BA116" s="204"/>
      <c r="BB116" s="205"/>
      <c r="BC116" s="273"/>
      <c r="BD116" s="274"/>
      <c r="BE116" s="204"/>
      <c r="BF116" s="205"/>
      <c r="BG116" s="204"/>
      <c r="BH116" s="208"/>
      <c r="BI116" s="205"/>
      <c r="BJ116" s="260"/>
      <c r="BK116" s="261"/>
      <c r="BL116" s="262"/>
      <c r="BM116" s="1"/>
      <c r="BN116" s="2"/>
    </row>
    <row r="117" spans="2:66" ht="15" customHeight="1" thickTop="1">
      <c r="B117" s="209" t="s">
        <v>234</v>
      </c>
      <c r="C117" s="210"/>
      <c r="D117" s="210"/>
      <c r="E117" s="210"/>
      <c r="F117" s="210"/>
      <c r="G117" s="210"/>
      <c r="H117" s="210"/>
      <c r="I117" s="210"/>
      <c r="J117" s="210"/>
      <c r="K117" s="210"/>
      <c r="L117" s="211"/>
      <c r="M117" s="194">
        <f>[1]Параметры!$E$22</f>
        <v>3</v>
      </c>
      <c r="N117" s="219"/>
      <c r="O117" s="219"/>
      <c r="P117" s="195"/>
      <c r="Q117" s="194">
        <f>[1]Параметры!$F$22</f>
        <v>0</v>
      </c>
      <c r="R117" s="219"/>
      <c r="S117" s="219"/>
      <c r="T117" s="195"/>
      <c r="U117" s="194">
        <f>[1]Параметры!$G$22</f>
        <v>0</v>
      </c>
      <c r="V117" s="219"/>
      <c r="W117" s="219"/>
      <c r="X117" s="195"/>
      <c r="Y117" s="194">
        <f>[1]Параметры!$I$22</f>
        <v>0</v>
      </c>
      <c r="Z117" s="219"/>
      <c r="AA117" s="219"/>
      <c r="AB117" s="195"/>
      <c r="AC117" s="305" t="s">
        <v>484</v>
      </c>
      <c r="AD117" s="306"/>
      <c r="AE117" s="306"/>
      <c r="AF117" s="307"/>
      <c r="AG117" s="323" t="s">
        <v>233</v>
      </c>
      <c r="AH117" s="324"/>
      <c r="AI117" s="324"/>
      <c r="AJ117" s="324"/>
      <c r="AK117" s="324"/>
      <c r="AL117" s="324"/>
      <c r="AM117" s="324"/>
      <c r="AN117" s="324"/>
      <c r="AO117" s="325"/>
      <c r="AP117" s="269" t="s">
        <v>52</v>
      </c>
      <c r="AQ117" s="275"/>
      <c r="AR117" s="275"/>
      <c r="AS117" s="270"/>
      <c r="AT117" s="200">
        <f>'24.02'!AT117+AY117</f>
        <v>40</v>
      </c>
      <c r="AU117" s="206"/>
      <c r="AV117" s="201"/>
      <c r="AW117" s="188">
        <f>'24.02'!BG117</f>
        <v>40</v>
      </c>
      <c r="AX117" s="189"/>
      <c r="AY117" s="188"/>
      <c r="AZ117" s="189"/>
      <c r="BA117" s="200"/>
      <c r="BB117" s="201"/>
      <c r="BC117" s="269">
        <f>'24.02'!BC117+BA117</f>
        <v>0</v>
      </c>
      <c r="BD117" s="270"/>
      <c r="BE117" s="200">
        <f>'24.02'!BE117+BA117</f>
        <v>0</v>
      </c>
      <c r="BF117" s="201"/>
      <c r="BG117" s="200">
        <f>AT117-BE117</f>
        <v>40</v>
      </c>
      <c r="BH117" s="206"/>
      <c r="BI117" s="201"/>
      <c r="BJ117" s="254">
        <f>((LEFT(AP117,FIND(" ",AP117)-1)*BC117)/$S$279)</f>
        <v>0</v>
      </c>
      <c r="BK117" s="255"/>
      <c r="BL117" s="256"/>
      <c r="BM117" s="1"/>
      <c r="BN117" s="2"/>
    </row>
    <row r="118" spans="2:66" ht="15" customHeight="1">
      <c r="B118" s="212"/>
      <c r="C118" s="213"/>
      <c r="D118" s="213"/>
      <c r="E118" s="213"/>
      <c r="F118" s="213"/>
      <c r="G118" s="213"/>
      <c r="H118" s="213"/>
      <c r="I118" s="213"/>
      <c r="J118" s="213"/>
      <c r="K118" s="213"/>
      <c r="L118" s="214"/>
      <c r="M118" s="196"/>
      <c r="N118" s="220"/>
      <c r="O118" s="220"/>
      <c r="P118" s="197"/>
      <c r="Q118" s="196"/>
      <c r="R118" s="220"/>
      <c r="S118" s="220"/>
      <c r="T118" s="197"/>
      <c r="U118" s="196"/>
      <c r="V118" s="220"/>
      <c r="W118" s="220"/>
      <c r="X118" s="197"/>
      <c r="Y118" s="196"/>
      <c r="Z118" s="220"/>
      <c r="AA118" s="220"/>
      <c r="AB118" s="197"/>
      <c r="AC118" s="308"/>
      <c r="AD118" s="309"/>
      <c r="AE118" s="309"/>
      <c r="AF118" s="310"/>
      <c r="AG118" s="326"/>
      <c r="AH118" s="327"/>
      <c r="AI118" s="327"/>
      <c r="AJ118" s="327"/>
      <c r="AK118" s="327"/>
      <c r="AL118" s="327"/>
      <c r="AM118" s="327"/>
      <c r="AN118" s="327"/>
      <c r="AO118" s="328"/>
      <c r="AP118" s="271"/>
      <c r="AQ118" s="276"/>
      <c r="AR118" s="276"/>
      <c r="AS118" s="272"/>
      <c r="AT118" s="202"/>
      <c r="AU118" s="207"/>
      <c r="AV118" s="203"/>
      <c r="AW118" s="190"/>
      <c r="AX118" s="191"/>
      <c r="AY118" s="190"/>
      <c r="AZ118" s="191"/>
      <c r="BA118" s="202"/>
      <c r="BB118" s="203"/>
      <c r="BC118" s="271"/>
      <c r="BD118" s="272"/>
      <c r="BE118" s="202"/>
      <c r="BF118" s="203"/>
      <c r="BG118" s="202"/>
      <c r="BH118" s="207"/>
      <c r="BI118" s="203"/>
      <c r="BJ118" s="257"/>
      <c r="BK118" s="258"/>
      <c r="BL118" s="259"/>
      <c r="BM118" s="1"/>
      <c r="BN118" s="2"/>
    </row>
    <row r="119" spans="2:66" ht="15" customHeight="1" thickBot="1">
      <c r="B119" s="215"/>
      <c r="C119" s="216"/>
      <c r="D119" s="216"/>
      <c r="E119" s="216"/>
      <c r="F119" s="216"/>
      <c r="G119" s="216"/>
      <c r="H119" s="216"/>
      <c r="I119" s="216"/>
      <c r="J119" s="216"/>
      <c r="K119" s="216"/>
      <c r="L119" s="217"/>
      <c r="M119" s="198"/>
      <c r="N119" s="221"/>
      <c r="O119" s="221"/>
      <c r="P119" s="199"/>
      <c r="Q119" s="198"/>
      <c r="R119" s="221"/>
      <c r="S119" s="221"/>
      <c r="T119" s="199"/>
      <c r="U119" s="198"/>
      <c r="V119" s="221"/>
      <c r="W119" s="221"/>
      <c r="X119" s="199"/>
      <c r="Y119" s="198"/>
      <c r="Z119" s="221"/>
      <c r="AA119" s="221"/>
      <c r="AB119" s="199"/>
      <c r="AC119" s="311"/>
      <c r="AD119" s="312"/>
      <c r="AE119" s="312"/>
      <c r="AF119" s="313"/>
      <c r="AG119" s="329"/>
      <c r="AH119" s="330"/>
      <c r="AI119" s="330"/>
      <c r="AJ119" s="330"/>
      <c r="AK119" s="330"/>
      <c r="AL119" s="330"/>
      <c r="AM119" s="330"/>
      <c r="AN119" s="330"/>
      <c r="AO119" s="331"/>
      <c r="AP119" s="273"/>
      <c r="AQ119" s="277"/>
      <c r="AR119" s="277"/>
      <c r="AS119" s="274"/>
      <c r="AT119" s="204"/>
      <c r="AU119" s="208"/>
      <c r="AV119" s="205"/>
      <c r="AW119" s="192"/>
      <c r="AX119" s="193"/>
      <c r="AY119" s="192"/>
      <c r="AZ119" s="193"/>
      <c r="BA119" s="204"/>
      <c r="BB119" s="205"/>
      <c r="BC119" s="273"/>
      <c r="BD119" s="274"/>
      <c r="BE119" s="204"/>
      <c r="BF119" s="205"/>
      <c r="BG119" s="204"/>
      <c r="BH119" s="208"/>
      <c r="BI119" s="205"/>
      <c r="BJ119" s="260"/>
      <c r="BK119" s="261"/>
      <c r="BL119" s="262"/>
      <c r="BM119" s="1"/>
      <c r="BN119" s="2"/>
    </row>
    <row r="120" spans="2:66" ht="15" customHeight="1" thickTop="1">
      <c r="B120" s="209" t="s">
        <v>232</v>
      </c>
      <c r="C120" s="210"/>
      <c r="D120" s="210"/>
      <c r="E120" s="210"/>
      <c r="F120" s="210"/>
      <c r="G120" s="210"/>
      <c r="H120" s="210"/>
      <c r="I120" s="210"/>
      <c r="J120" s="210"/>
      <c r="K120" s="210"/>
      <c r="L120" s="211"/>
      <c r="M120" s="194">
        <f>[1]Параметры!$E$23</f>
        <v>87</v>
      </c>
      <c r="N120" s="219"/>
      <c r="O120" s="219"/>
      <c r="P120" s="195"/>
      <c r="Q120" s="194">
        <f>[1]Параметры!$F$23</f>
        <v>0</v>
      </c>
      <c r="R120" s="219"/>
      <c r="S120" s="219"/>
      <c r="T120" s="195"/>
      <c r="U120" s="194">
        <f>[1]Параметры!$G$23</f>
        <v>0</v>
      </c>
      <c r="V120" s="219"/>
      <c r="W120" s="219"/>
      <c r="X120" s="195"/>
      <c r="Y120" s="194">
        <f>[1]Параметры!$I$23</f>
        <v>0</v>
      </c>
      <c r="Z120" s="219"/>
      <c r="AA120" s="219"/>
      <c r="AB120" s="195"/>
      <c r="AC120" s="188" t="s">
        <v>129</v>
      </c>
      <c r="AD120" s="241"/>
      <c r="AE120" s="241"/>
      <c r="AF120" s="189"/>
      <c r="AG120" s="222" t="s">
        <v>231</v>
      </c>
      <c r="AH120" s="223"/>
      <c r="AI120" s="223"/>
      <c r="AJ120" s="223"/>
      <c r="AK120" s="223"/>
      <c r="AL120" s="223"/>
      <c r="AM120" s="223"/>
      <c r="AN120" s="223"/>
      <c r="AO120" s="224"/>
      <c r="AP120" s="269" t="s">
        <v>142</v>
      </c>
      <c r="AQ120" s="275"/>
      <c r="AR120" s="275"/>
      <c r="AS120" s="270"/>
      <c r="AT120" s="200">
        <f>'24.02'!AT120+AY120</f>
        <v>35</v>
      </c>
      <c r="AU120" s="206"/>
      <c r="AV120" s="201"/>
      <c r="AW120" s="188">
        <f>'24.02'!BG120</f>
        <v>30</v>
      </c>
      <c r="AX120" s="189"/>
      <c r="AY120" s="188"/>
      <c r="AZ120" s="189"/>
      <c r="BA120" s="200"/>
      <c r="BB120" s="201"/>
      <c r="BC120" s="269">
        <f>'24.02'!BC120+BA120</f>
        <v>5</v>
      </c>
      <c r="BD120" s="270"/>
      <c r="BE120" s="200">
        <f>'24.02'!BE120+BA120</f>
        <v>5</v>
      </c>
      <c r="BF120" s="201"/>
      <c r="BG120" s="200">
        <f>AT120-BE120</f>
        <v>30</v>
      </c>
      <c r="BH120" s="206"/>
      <c r="BI120" s="201"/>
      <c r="BJ120" s="254">
        <f>((LEFT(AP120,FIND(" ",AP120)-1)*BC120)/$S$279)</f>
        <v>0.78275862068965518</v>
      </c>
      <c r="BK120" s="255"/>
      <c r="BL120" s="256"/>
      <c r="BM120" s="1"/>
      <c r="BN120" s="2"/>
    </row>
    <row r="121" spans="2:66" ht="15" customHeight="1">
      <c r="B121" s="212"/>
      <c r="C121" s="213"/>
      <c r="D121" s="213"/>
      <c r="E121" s="213"/>
      <c r="F121" s="213"/>
      <c r="G121" s="213"/>
      <c r="H121" s="213"/>
      <c r="I121" s="213"/>
      <c r="J121" s="213"/>
      <c r="K121" s="213"/>
      <c r="L121" s="214"/>
      <c r="M121" s="196"/>
      <c r="N121" s="220"/>
      <c r="O121" s="220"/>
      <c r="P121" s="197"/>
      <c r="Q121" s="196"/>
      <c r="R121" s="220"/>
      <c r="S121" s="220"/>
      <c r="T121" s="197"/>
      <c r="U121" s="196"/>
      <c r="V121" s="220"/>
      <c r="W121" s="220"/>
      <c r="X121" s="197"/>
      <c r="Y121" s="196"/>
      <c r="Z121" s="220"/>
      <c r="AA121" s="220"/>
      <c r="AB121" s="197"/>
      <c r="AC121" s="190"/>
      <c r="AD121" s="242"/>
      <c r="AE121" s="242"/>
      <c r="AF121" s="191"/>
      <c r="AG121" s="225"/>
      <c r="AH121" s="226"/>
      <c r="AI121" s="226"/>
      <c r="AJ121" s="226"/>
      <c r="AK121" s="226"/>
      <c r="AL121" s="226"/>
      <c r="AM121" s="226"/>
      <c r="AN121" s="226"/>
      <c r="AO121" s="227"/>
      <c r="AP121" s="271"/>
      <c r="AQ121" s="276"/>
      <c r="AR121" s="276"/>
      <c r="AS121" s="272"/>
      <c r="AT121" s="202"/>
      <c r="AU121" s="207"/>
      <c r="AV121" s="203"/>
      <c r="AW121" s="190"/>
      <c r="AX121" s="191"/>
      <c r="AY121" s="190"/>
      <c r="AZ121" s="191"/>
      <c r="BA121" s="202"/>
      <c r="BB121" s="203"/>
      <c r="BC121" s="271"/>
      <c r="BD121" s="272"/>
      <c r="BE121" s="202"/>
      <c r="BF121" s="203"/>
      <c r="BG121" s="202"/>
      <c r="BH121" s="207"/>
      <c r="BI121" s="203"/>
      <c r="BJ121" s="257"/>
      <c r="BK121" s="258"/>
      <c r="BL121" s="259"/>
      <c r="BM121" s="1"/>
      <c r="BN121" s="2"/>
    </row>
    <row r="122" spans="2:66" ht="15" customHeight="1" thickBot="1">
      <c r="B122" s="215"/>
      <c r="C122" s="216"/>
      <c r="D122" s="216"/>
      <c r="E122" s="216"/>
      <c r="F122" s="216"/>
      <c r="G122" s="216"/>
      <c r="H122" s="216"/>
      <c r="I122" s="216"/>
      <c r="J122" s="216"/>
      <c r="K122" s="216"/>
      <c r="L122" s="217"/>
      <c r="M122" s="198"/>
      <c r="N122" s="221"/>
      <c r="O122" s="221"/>
      <c r="P122" s="199"/>
      <c r="Q122" s="198"/>
      <c r="R122" s="221"/>
      <c r="S122" s="221"/>
      <c r="T122" s="199"/>
      <c r="U122" s="198"/>
      <c r="V122" s="221"/>
      <c r="W122" s="221"/>
      <c r="X122" s="199"/>
      <c r="Y122" s="198"/>
      <c r="Z122" s="221"/>
      <c r="AA122" s="221"/>
      <c r="AB122" s="199"/>
      <c r="AC122" s="192"/>
      <c r="AD122" s="243"/>
      <c r="AE122" s="243"/>
      <c r="AF122" s="193"/>
      <c r="AG122" s="228"/>
      <c r="AH122" s="229"/>
      <c r="AI122" s="229"/>
      <c r="AJ122" s="229"/>
      <c r="AK122" s="229"/>
      <c r="AL122" s="229"/>
      <c r="AM122" s="229"/>
      <c r="AN122" s="229"/>
      <c r="AO122" s="230"/>
      <c r="AP122" s="273"/>
      <c r="AQ122" s="277"/>
      <c r="AR122" s="277"/>
      <c r="AS122" s="274"/>
      <c r="AT122" s="204"/>
      <c r="AU122" s="208"/>
      <c r="AV122" s="205"/>
      <c r="AW122" s="192"/>
      <c r="AX122" s="193"/>
      <c r="AY122" s="192"/>
      <c r="AZ122" s="193"/>
      <c r="BA122" s="204"/>
      <c r="BB122" s="205"/>
      <c r="BC122" s="273"/>
      <c r="BD122" s="274"/>
      <c r="BE122" s="204"/>
      <c r="BF122" s="205"/>
      <c r="BG122" s="204"/>
      <c r="BH122" s="208"/>
      <c r="BI122" s="205"/>
      <c r="BJ122" s="260"/>
      <c r="BK122" s="261"/>
      <c r="BL122" s="262"/>
      <c r="BM122" s="1"/>
      <c r="BN122" s="2"/>
    </row>
    <row r="123" spans="2:66" ht="15" customHeight="1" thickTop="1">
      <c r="B123" s="314" t="s">
        <v>230</v>
      </c>
      <c r="C123" s="315"/>
      <c r="D123" s="315"/>
      <c r="E123" s="315"/>
      <c r="F123" s="315"/>
      <c r="G123" s="315"/>
      <c r="H123" s="315"/>
      <c r="I123" s="315"/>
      <c r="J123" s="315"/>
      <c r="K123" s="315"/>
      <c r="L123" s="316"/>
      <c r="M123" s="194">
        <f>[1]Параметры!$E$24</f>
        <v>14.3</v>
      </c>
      <c r="N123" s="219"/>
      <c r="O123" s="219"/>
      <c r="P123" s="195"/>
      <c r="Q123" s="194">
        <f>[1]Параметры!$F$24</f>
        <v>0</v>
      </c>
      <c r="R123" s="219"/>
      <c r="S123" s="219"/>
      <c r="T123" s="195"/>
      <c r="U123" s="194">
        <f>[1]Параметры!$G$24</f>
        <v>0</v>
      </c>
      <c r="V123" s="219"/>
      <c r="W123" s="219"/>
      <c r="X123" s="195"/>
      <c r="Y123" s="194">
        <f>[1]Параметры!$I$24</f>
        <v>0</v>
      </c>
      <c r="Z123" s="219"/>
      <c r="AA123" s="219"/>
      <c r="AB123" s="195"/>
      <c r="AC123" s="305" t="s">
        <v>485</v>
      </c>
      <c r="AD123" s="306"/>
      <c r="AE123" s="306"/>
      <c r="AF123" s="307"/>
      <c r="AG123" s="323" t="s">
        <v>130</v>
      </c>
      <c r="AH123" s="324"/>
      <c r="AI123" s="324"/>
      <c r="AJ123" s="324"/>
      <c r="AK123" s="324"/>
      <c r="AL123" s="324"/>
      <c r="AM123" s="324"/>
      <c r="AN123" s="324"/>
      <c r="AO123" s="325"/>
      <c r="AP123" s="269" t="s">
        <v>128</v>
      </c>
      <c r="AQ123" s="275"/>
      <c r="AR123" s="275"/>
      <c r="AS123" s="270"/>
      <c r="AT123" s="200">
        <f>'24.02'!AT123+AY123</f>
        <v>0</v>
      </c>
      <c r="AU123" s="206"/>
      <c r="AV123" s="201"/>
      <c r="AW123" s="188">
        <f>'24.02'!BG123</f>
        <v>0</v>
      </c>
      <c r="AX123" s="189"/>
      <c r="AY123" s="188"/>
      <c r="AZ123" s="189"/>
      <c r="BA123" s="200"/>
      <c r="BB123" s="201"/>
      <c r="BC123" s="269">
        <f>'24.02'!BC123+BA123</f>
        <v>0</v>
      </c>
      <c r="BD123" s="270"/>
      <c r="BE123" s="200">
        <f>'24.02'!BE123+BA123</f>
        <v>0</v>
      </c>
      <c r="BF123" s="201"/>
      <c r="BG123" s="200">
        <f>AT123-BE123</f>
        <v>0</v>
      </c>
      <c r="BH123" s="206"/>
      <c r="BI123" s="201"/>
      <c r="BJ123" s="254">
        <f>((LEFT(AP123,FIND(" ",AP123)-1)*BC123)/$S$279)</f>
        <v>0</v>
      </c>
      <c r="BK123" s="255"/>
      <c r="BL123" s="256"/>
      <c r="BM123" s="1"/>
      <c r="BN123" s="2"/>
    </row>
    <row r="124" spans="2:66" ht="15" customHeight="1">
      <c r="B124" s="317"/>
      <c r="C124" s="318"/>
      <c r="D124" s="318"/>
      <c r="E124" s="318"/>
      <c r="F124" s="318"/>
      <c r="G124" s="318"/>
      <c r="H124" s="318"/>
      <c r="I124" s="318"/>
      <c r="J124" s="318"/>
      <c r="K124" s="318"/>
      <c r="L124" s="319"/>
      <c r="M124" s="196"/>
      <c r="N124" s="220"/>
      <c r="O124" s="220"/>
      <c r="P124" s="197"/>
      <c r="Q124" s="196"/>
      <c r="R124" s="220"/>
      <c r="S124" s="220"/>
      <c r="T124" s="197"/>
      <c r="U124" s="196"/>
      <c r="V124" s="220"/>
      <c r="W124" s="220"/>
      <c r="X124" s="197"/>
      <c r="Y124" s="196"/>
      <c r="Z124" s="220"/>
      <c r="AA124" s="220"/>
      <c r="AB124" s="197"/>
      <c r="AC124" s="308"/>
      <c r="AD124" s="309"/>
      <c r="AE124" s="309"/>
      <c r="AF124" s="310"/>
      <c r="AG124" s="326"/>
      <c r="AH124" s="327"/>
      <c r="AI124" s="327"/>
      <c r="AJ124" s="327"/>
      <c r="AK124" s="327"/>
      <c r="AL124" s="327"/>
      <c r="AM124" s="327"/>
      <c r="AN124" s="327"/>
      <c r="AO124" s="328"/>
      <c r="AP124" s="271"/>
      <c r="AQ124" s="276"/>
      <c r="AR124" s="276"/>
      <c r="AS124" s="272"/>
      <c r="AT124" s="202"/>
      <c r="AU124" s="207"/>
      <c r="AV124" s="203"/>
      <c r="AW124" s="190"/>
      <c r="AX124" s="191"/>
      <c r="AY124" s="190"/>
      <c r="AZ124" s="191"/>
      <c r="BA124" s="202"/>
      <c r="BB124" s="203"/>
      <c r="BC124" s="271"/>
      <c r="BD124" s="272"/>
      <c r="BE124" s="202"/>
      <c r="BF124" s="203"/>
      <c r="BG124" s="202"/>
      <c r="BH124" s="207"/>
      <c r="BI124" s="203"/>
      <c r="BJ124" s="257"/>
      <c r="BK124" s="258"/>
      <c r="BL124" s="259"/>
      <c r="BM124" s="1"/>
      <c r="BN124" s="2"/>
    </row>
    <row r="125" spans="2:66" ht="15" customHeight="1" thickBot="1">
      <c r="B125" s="320"/>
      <c r="C125" s="321"/>
      <c r="D125" s="321"/>
      <c r="E125" s="321"/>
      <c r="F125" s="321"/>
      <c r="G125" s="321"/>
      <c r="H125" s="321"/>
      <c r="I125" s="321"/>
      <c r="J125" s="321"/>
      <c r="K125" s="321"/>
      <c r="L125" s="322"/>
      <c r="M125" s="198"/>
      <c r="N125" s="221"/>
      <c r="O125" s="221"/>
      <c r="P125" s="199"/>
      <c r="Q125" s="198"/>
      <c r="R125" s="221"/>
      <c r="S125" s="221"/>
      <c r="T125" s="199"/>
      <c r="U125" s="198"/>
      <c r="V125" s="221"/>
      <c r="W125" s="221"/>
      <c r="X125" s="199"/>
      <c r="Y125" s="198"/>
      <c r="Z125" s="221"/>
      <c r="AA125" s="221"/>
      <c r="AB125" s="199"/>
      <c r="AC125" s="311"/>
      <c r="AD125" s="312"/>
      <c r="AE125" s="312"/>
      <c r="AF125" s="313"/>
      <c r="AG125" s="329"/>
      <c r="AH125" s="330"/>
      <c r="AI125" s="330"/>
      <c r="AJ125" s="330"/>
      <c r="AK125" s="330"/>
      <c r="AL125" s="330"/>
      <c r="AM125" s="330"/>
      <c r="AN125" s="330"/>
      <c r="AO125" s="331"/>
      <c r="AP125" s="273"/>
      <c r="AQ125" s="277"/>
      <c r="AR125" s="277"/>
      <c r="AS125" s="274"/>
      <c r="AT125" s="204"/>
      <c r="AU125" s="208"/>
      <c r="AV125" s="205"/>
      <c r="AW125" s="192"/>
      <c r="AX125" s="193"/>
      <c r="AY125" s="192"/>
      <c r="AZ125" s="193"/>
      <c r="BA125" s="204"/>
      <c r="BB125" s="205"/>
      <c r="BC125" s="273"/>
      <c r="BD125" s="274"/>
      <c r="BE125" s="204"/>
      <c r="BF125" s="205"/>
      <c r="BG125" s="204"/>
      <c r="BH125" s="208"/>
      <c r="BI125" s="205"/>
      <c r="BJ125" s="260"/>
      <c r="BK125" s="261"/>
      <c r="BL125" s="262"/>
      <c r="BM125" s="1"/>
      <c r="BN125" s="2"/>
    </row>
    <row r="126" spans="2:66" ht="15" customHeight="1" thickTop="1">
      <c r="B126" s="314" t="s">
        <v>62</v>
      </c>
      <c r="C126" s="315"/>
      <c r="D126" s="315"/>
      <c r="E126" s="315"/>
      <c r="F126" s="315"/>
      <c r="G126" s="315"/>
      <c r="H126" s="315"/>
      <c r="I126" s="315"/>
      <c r="J126" s="315"/>
      <c r="K126" s="315"/>
      <c r="L126" s="316"/>
      <c r="M126" s="194">
        <f>[1]Параметры!$E$25</f>
        <v>9.5</v>
      </c>
      <c r="N126" s="219"/>
      <c r="O126" s="219"/>
      <c r="P126" s="195"/>
      <c r="Q126" s="194">
        <f>[1]Параметры!$F$25</f>
        <v>0</v>
      </c>
      <c r="R126" s="219"/>
      <c r="S126" s="219"/>
      <c r="T126" s="195"/>
      <c r="U126" s="194">
        <f>[1]Параметры!$G$25</f>
        <v>0</v>
      </c>
      <c r="V126" s="219"/>
      <c r="W126" s="219"/>
      <c r="X126" s="195"/>
      <c r="Y126" s="194">
        <f>[1]Параметры!$I$25</f>
        <v>0</v>
      </c>
      <c r="Z126" s="219"/>
      <c r="AA126" s="219"/>
      <c r="AB126" s="195"/>
      <c r="AC126" s="305" t="s">
        <v>312</v>
      </c>
      <c r="AD126" s="306"/>
      <c r="AE126" s="306"/>
      <c r="AF126" s="307"/>
      <c r="AG126" s="323" t="s">
        <v>229</v>
      </c>
      <c r="AH126" s="324"/>
      <c r="AI126" s="324"/>
      <c r="AJ126" s="324"/>
      <c r="AK126" s="324"/>
      <c r="AL126" s="324"/>
      <c r="AM126" s="324"/>
      <c r="AN126" s="324"/>
      <c r="AO126" s="325"/>
      <c r="AP126" s="269" t="s">
        <v>52</v>
      </c>
      <c r="AQ126" s="275"/>
      <c r="AR126" s="275"/>
      <c r="AS126" s="270"/>
      <c r="AT126" s="200">
        <f>'24.02'!AT126+AY126</f>
        <v>118</v>
      </c>
      <c r="AU126" s="206"/>
      <c r="AV126" s="201"/>
      <c r="AW126" s="188">
        <f>'24.02'!BG126</f>
        <v>90</v>
      </c>
      <c r="AX126" s="189"/>
      <c r="AY126" s="188"/>
      <c r="AZ126" s="189"/>
      <c r="BA126" s="200"/>
      <c r="BB126" s="201"/>
      <c r="BC126" s="269">
        <f>'24.02'!BC126+BA126</f>
        <v>28</v>
      </c>
      <c r="BD126" s="270"/>
      <c r="BE126" s="200">
        <f>'24.02'!BE126+BA126</f>
        <v>28</v>
      </c>
      <c r="BF126" s="201"/>
      <c r="BG126" s="200">
        <f>AT126-BE126</f>
        <v>90</v>
      </c>
      <c r="BH126" s="206"/>
      <c r="BI126" s="201"/>
      <c r="BJ126" s="254">
        <f>((LEFT(AP126,FIND(" ",AP126)-1)*BC126)/$S$279)</f>
        <v>4.8275862068965516</v>
      </c>
      <c r="BK126" s="255"/>
      <c r="BL126" s="256"/>
      <c r="BM126" s="1"/>
      <c r="BN126" s="2"/>
    </row>
    <row r="127" spans="2:66" ht="15" customHeight="1">
      <c r="B127" s="317"/>
      <c r="C127" s="318"/>
      <c r="D127" s="318"/>
      <c r="E127" s="318"/>
      <c r="F127" s="318"/>
      <c r="G127" s="318"/>
      <c r="H127" s="318"/>
      <c r="I127" s="318"/>
      <c r="J127" s="318"/>
      <c r="K127" s="318"/>
      <c r="L127" s="319"/>
      <c r="M127" s="196"/>
      <c r="N127" s="220"/>
      <c r="O127" s="220"/>
      <c r="P127" s="197"/>
      <c r="Q127" s="196"/>
      <c r="R127" s="220"/>
      <c r="S127" s="220"/>
      <c r="T127" s="197"/>
      <c r="U127" s="196"/>
      <c r="V127" s="220"/>
      <c r="W127" s="220"/>
      <c r="X127" s="197"/>
      <c r="Y127" s="196"/>
      <c r="Z127" s="220"/>
      <c r="AA127" s="220"/>
      <c r="AB127" s="197"/>
      <c r="AC127" s="308"/>
      <c r="AD127" s="309"/>
      <c r="AE127" s="309"/>
      <c r="AF127" s="310"/>
      <c r="AG127" s="326"/>
      <c r="AH127" s="327"/>
      <c r="AI127" s="327"/>
      <c r="AJ127" s="327"/>
      <c r="AK127" s="327"/>
      <c r="AL127" s="327"/>
      <c r="AM127" s="327"/>
      <c r="AN127" s="327"/>
      <c r="AO127" s="328"/>
      <c r="AP127" s="271"/>
      <c r="AQ127" s="276"/>
      <c r="AR127" s="276"/>
      <c r="AS127" s="272"/>
      <c r="AT127" s="202"/>
      <c r="AU127" s="207"/>
      <c r="AV127" s="203"/>
      <c r="AW127" s="190"/>
      <c r="AX127" s="191"/>
      <c r="AY127" s="190"/>
      <c r="AZ127" s="191"/>
      <c r="BA127" s="202"/>
      <c r="BB127" s="203"/>
      <c r="BC127" s="271"/>
      <c r="BD127" s="272"/>
      <c r="BE127" s="202"/>
      <c r="BF127" s="203"/>
      <c r="BG127" s="202"/>
      <c r="BH127" s="207"/>
      <c r="BI127" s="203"/>
      <c r="BJ127" s="257"/>
      <c r="BK127" s="258"/>
      <c r="BL127" s="259"/>
      <c r="BM127" s="1"/>
      <c r="BN127" s="2"/>
    </row>
    <row r="128" spans="2:66" ht="15" customHeight="1" thickBot="1">
      <c r="B128" s="320"/>
      <c r="C128" s="321"/>
      <c r="D128" s="321"/>
      <c r="E128" s="321"/>
      <c r="F128" s="321"/>
      <c r="G128" s="321"/>
      <c r="H128" s="321"/>
      <c r="I128" s="321"/>
      <c r="J128" s="321"/>
      <c r="K128" s="321"/>
      <c r="L128" s="322"/>
      <c r="M128" s="198"/>
      <c r="N128" s="221"/>
      <c r="O128" s="221"/>
      <c r="P128" s="199"/>
      <c r="Q128" s="198"/>
      <c r="R128" s="221"/>
      <c r="S128" s="221"/>
      <c r="T128" s="199"/>
      <c r="U128" s="198"/>
      <c r="V128" s="221"/>
      <c r="W128" s="221"/>
      <c r="X128" s="199"/>
      <c r="Y128" s="198"/>
      <c r="Z128" s="221"/>
      <c r="AA128" s="221"/>
      <c r="AB128" s="199"/>
      <c r="AC128" s="311"/>
      <c r="AD128" s="312"/>
      <c r="AE128" s="312"/>
      <c r="AF128" s="313"/>
      <c r="AG128" s="329"/>
      <c r="AH128" s="330"/>
      <c r="AI128" s="330"/>
      <c r="AJ128" s="330"/>
      <c r="AK128" s="330"/>
      <c r="AL128" s="330"/>
      <c r="AM128" s="330"/>
      <c r="AN128" s="330"/>
      <c r="AO128" s="331"/>
      <c r="AP128" s="273"/>
      <c r="AQ128" s="277"/>
      <c r="AR128" s="277"/>
      <c r="AS128" s="274"/>
      <c r="AT128" s="204"/>
      <c r="AU128" s="208"/>
      <c r="AV128" s="205"/>
      <c r="AW128" s="192"/>
      <c r="AX128" s="193"/>
      <c r="AY128" s="192"/>
      <c r="AZ128" s="193"/>
      <c r="BA128" s="204"/>
      <c r="BB128" s="205"/>
      <c r="BC128" s="273"/>
      <c r="BD128" s="274"/>
      <c r="BE128" s="204"/>
      <c r="BF128" s="205"/>
      <c r="BG128" s="204"/>
      <c r="BH128" s="208"/>
      <c r="BI128" s="205"/>
      <c r="BJ128" s="260"/>
      <c r="BK128" s="261"/>
      <c r="BL128" s="262"/>
      <c r="BM128" s="1"/>
      <c r="BN128" s="2"/>
    </row>
    <row r="129" spans="2:66" ht="15" customHeight="1" thickTop="1">
      <c r="B129" s="209" t="s">
        <v>228</v>
      </c>
      <c r="C129" s="210"/>
      <c r="D129" s="210"/>
      <c r="E129" s="210"/>
      <c r="F129" s="210"/>
      <c r="G129" s="210"/>
      <c r="H129" s="210"/>
      <c r="I129" s="210"/>
      <c r="J129" s="210"/>
      <c r="K129" s="210"/>
      <c r="L129" s="211"/>
      <c r="M129" s="194">
        <f>[1]Параметры!$E$26</f>
        <v>0.26</v>
      </c>
      <c r="N129" s="219"/>
      <c r="O129" s="219"/>
      <c r="P129" s="195"/>
      <c r="Q129" s="194">
        <f>[1]Параметры!$F$26</f>
        <v>0</v>
      </c>
      <c r="R129" s="219"/>
      <c r="S129" s="219"/>
      <c r="T129" s="195"/>
      <c r="U129" s="194">
        <f>[1]Параметры!$G$26</f>
        <v>0</v>
      </c>
      <c r="V129" s="219"/>
      <c r="W129" s="219"/>
      <c r="X129" s="195"/>
      <c r="Y129" s="194">
        <f>[1]Параметры!$I$26</f>
        <v>0</v>
      </c>
      <c r="Z129" s="219"/>
      <c r="AA129" s="219"/>
      <c r="AB129" s="195"/>
      <c r="AC129" s="278" t="s">
        <v>129</v>
      </c>
      <c r="AD129" s="279"/>
      <c r="AE129" s="279"/>
      <c r="AF129" s="280"/>
      <c r="AG129" s="323" t="s">
        <v>227</v>
      </c>
      <c r="AH129" s="324"/>
      <c r="AI129" s="324"/>
      <c r="AJ129" s="324"/>
      <c r="AK129" s="324"/>
      <c r="AL129" s="324"/>
      <c r="AM129" s="324"/>
      <c r="AN129" s="324"/>
      <c r="AO129" s="325"/>
      <c r="AP129" s="269" t="s">
        <v>52</v>
      </c>
      <c r="AQ129" s="275"/>
      <c r="AR129" s="275"/>
      <c r="AS129" s="270"/>
      <c r="AT129" s="200">
        <f>'24.02'!AT129+AY129</f>
        <v>21</v>
      </c>
      <c r="AU129" s="206"/>
      <c r="AV129" s="201"/>
      <c r="AW129" s="188">
        <f>'24.02'!BG129</f>
        <v>15</v>
      </c>
      <c r="AX129" s="189"/>
      <c r="AY129" s="188"/>
      <c r="AZ129" s="189"/>
      <c r="BA129" s="200"/>
      <c r="BB129" s="201"/>
      <c r="BC129" s="269">
        <f>'24.02'!BC129+BA129</f>
        <v>6</v>
      </c>
      <c r="BD129" s="270"/>
      <c r="BE129" s="200">
        <f>'24.02'!BE129+BA129</f>
        <v>6</v>
      </c>
      <c r="BF129" s="201"/>
      <c r="BG129" s="200">
        <f>AT129-BE129</f>
        <v>15</v>
      </c>
      <c r="BH129" s="206"/>
      <c r="BI129" s="201"/>
      <c r="BJ129" s="254">
        <f>((LEFT(AP129,FIND(" ",AP129)-1)*BC129)/$S$279)</f>
        <v>1.0344827586206897</v>
      </c>
      <c r="BK129" s="255"/>
      <c r="BL129" s="256"/>
      <c r="BM129" s="1"/>
      <c r="BN129" s="2"/>
    </row>
    <row r="130" spans="2:66" ht="15" customHeight="1">
      <c r="B130" s="212"/>
      <c r="C130" s="213"/>
      <c r="D130" s="213"/>
      <c r="E130" s="213"/>
      <c r="F130" s="213"/>
      <c r="G130" s="213"/>
      <c r="H130" s="213"/>
      <c r="I130" s="213"/>
      <c r="J130" s="213"/>
      <c r="K130" s="213"/>
      <c r="L130" s="214"/>
      <c r="M130" s="196"/>
      <c r="N130" s="220"/>
      <c r="O130" s="220"/>
      <c r="P130" s="197"/>
      <c r="Q130" s="196"/>
      <c r="R130" s="220"/>
      <c r="S130" s="220"/>
      <c r="T130" s="197"/>
      <c r="U130" s="196"/>
      <c r="V130" s="220"/>
      <c r="W130" s="220"/>
      <c r="X130" s="197"/>
      <c r="Y130" s="196"/>
      <c r="Z130" s="220"/>
      <c r="AA130" s="220"/>
      <c r="AB130" s="197"/>
      <c r="AC130" s="281"/>
      <c r="AD130" s="282"/>
      <c r="AE130" s="282"/>
      <c r="AF130" s="283"/>
      <c r="AG130" s="326"/>
      <c r="AH130" s="327"/>
      <c r="AI130" s="327"/>
      <c r="AJ130" s="327"/>
      <c r="AK130" s="327"/>
      <c r="AL130" s="327"/>
      <c r="AM130" s="327"/>
      <c r="AN130" s="327"/>
      <c r="AO130" s="328"/>
      <c r="AP130" s="271"/>
      <c r="AQ130" s="276"/>
      <c r="AR130" s="276"/>
      <c r="AS130" s="272"/>
      <c r="AT130" s="202"/>
      <c r="AU130" s="207"/>
      <c r="AV130" s="203"/>
      <c r="AW130" s="190"/>
      <c r="AX130" s="191"/>
      <c r="AY130" s="190"/>
      <c r="AZ130" s="191"/>
      <c r="BA130" s="202"/>
      <c r="BB130" s="203"/>
      <c r="BC130" s="271"/>
      <c r="BD130" s="272"/>
      <c r="BE130" s="202"/>
      <c r="BF130" s="203"/>
      <c r="BG130" s="202"/>
      <c r="BH130" s="207"/>
      <c r="BI130" s="203"/>
      <c r="BJ130" s="257"/>
      <c r="BK130" s="258"/>
      <c r="BL130" s="259"/>
      <c r="BM130" s="1"/>
      <c r="BN130" s="2"/>
    </row>
    <row r="131" spans="2:66" ht="15" customHeight="1" thickBot="1">
      <c r="B131" s="215"/>
      <c r="C131" s="216"/>
      <c r="D131" s="216"/>
      <c r="E131" s="216"/>
      <c r="F131" s="216"/>
      <c r="G131" s="216"/>
      <c r="H131" s="216"/>
      <c r="I131" s="216"/>
      <c r="J131" s="216"/>
      <c r="K131" s="216"/>
      <c r="L131" s="217"/>
      <c r="M131" s="198"/>
      <c r="N131" s="221"/>
      <c r="O131" s="221"/>
      <c r="P131" s="199"/>
      <c r="Q131" s="198"/>
      <c r="R131" s="221"/>
      <c r="S131" s="221"/>
      <c r="T131" s="199"/>
      <c r="U131" s="198"/>
      <c r="V131" s="221"/>
      <c r="W131" s="221"/>
      <c r="X131" s="199"/>
      <c r="Y131" s="198"/>
      <c r="Z131" s="221"/>
      <c r="AA131" s="221"/>
      <c r="AB131" s="199"/>
      <c r="AC131" s="284"/>
      <c r="AD131" s="285"/>
      <c r="AE131" s="285"/>
      <c r="AF131" s="286"/>
      <c r="AG131" s="329"/>
      <c r="AH131" s="330"/>
      <c r="AI131" s="330"/>
      <c r="AJ131" s="330"/>
      <c r="AK131" s="330"/>
      <c r="AL131" s="330"/>
      <c r="AM131" s="330"/>
      <c r="AN131" s="330"/>
      <c r="AO131" s="331"/>
      <c r="AP131" s="273"/>
      <c r="AQ131" s="277"/>
      <c r="AR131" s="277"/>
      <c r="AS131" s="274"/>
      <c r="AT131" s="204"/>
      <c r="AU131" s="208"/>
      <c r="AV131" s="205"/>
      <c r="AW131" s="192"/>
      <c r="AX131" s="193"/>
      <c r="AY131" s="192"/>
      <c r="AZ131" s="193"/>
      <c r="BA131" s="204"/>
      <c r="BB131" s="205"/>
      <c r="BC131" s="273"/>
      <c r="BD131" s="274"/>
      <c r="BE131" s="204"/>
      <c r="BF131" s="205"/>
      <c r="BG131" s="204"/>
      <c r="BH131" s="208"/>
      <c r="BI131" s="205"/>
      <c r="BJ131" s="260"/>
      <c r="BK131" s="261"/>
      <c r="BL131" s="262"/>
      <c r="BM131" s="1"/>
      <c r="BN131" s="2"/>
    </row>
    <row r="132" spans="2:66" ht="15" customHeight="1" thickTop="1">
      <c r="B132" s="209" t="s">
        <v>226</v>
      </c>
      <c r="C132" s="210"/>
      <c r="D132" s="210"/>
      <c r="E132" s="210"/>
      <c r="F132" s="210"/>
      <c r="G132" s="210"/>
      <c r="H132" s="210"/>
      <c r="I132" s="210"/>
      <c r="J132" s="210"/>
      <c r="K132" s="210"/>
      <c r="L132" s="211"/>
      <c r="M132" s="194" t="str">
        <f>[1]Параметры!$E$27</f>
        <v>0.18/0.9</v>
      </c>
      <c r="N132" s="219"/>
      <c r="O132" s="219"/>
      <c r="P132" s="195"/>
      <c r="Q132" s="194">
        <f>[1]Параметры!$F$27</f>
        <v>0</v>
      </c>
      <c r="R132" s="219"/>
      <c r="S132" s="219"/>
      <c r="T132" s="195"/>
      <c r="U132" s="194">
        <f>[1]Параметры!$G$27</f>
        <v>0</v>
      </c>
      <c r="V132" s="219"/>
      <c r="W132" s="219"/>
      <c r="X132" s="195"/>
      <c r="Y132" s="194">
        <f>[1]Параметры!$I$27</f>
        <v>0</v>
      </c>
      <c r="Z132" s="219"/>
      <c r="AA132" s="219"/>
      <c r="AB132" s="195"/>
      <c r="AC132" s="188" t="s">
        <v>129</v>
      </c>
      <c r="AD132" s="241"/>
      <c r="AE132" s="241"/>
      <c r="AF132" s="189"/>
      <c r="AG132" s="222" t="s">
        <v>225</v>
      </c>
      <c r="AH132" s="223"/>
      <c r="AI132" s="223"/>
      <c r="AJ132" s="223"/>
      <c r="AK132" s="223"/>
      <c r="AL132" s="223"/>
      <c r="AM132" s="223"/>
      <c r="AN132" s="223"/>
      <c r="AO132" s="224"/>
      <c r="AP132" s="269" t="s">
        <v>141</v>
      </c>
      <c r="AQ132" s="275"/>
      <c r="AR132" s="275"/>
      <c r="AS132" s="270"/>
      <c r="AT132" s="200">
        <f>'24.02'!AT132+AY132</f>
        <v>2</v>
      </c>
      <c r="AU132" s="206"/>
      <c r="AV132" s="201"/>
      <c r="AW132" s="188">
        <f>'24.02'!BG132</f>
        <v>1</v>
      </c>
      <c r="AX132" s="189"/>
      <c r="AY132" s="188"/>
      <c r="AZ132" s="189"/>
      <c r="BA132" s="200"/>
      <c r="BB132" s="201"/>
      <c r="BC132" s="269">
        <f>'24.02'!BC132+BA132</f>
        <v>1</v>
      </c>
      <c r="BD132" s="270"/>
      <c r="BE132" s="200">
        <f>'24.02'!BE132+BA132</f>
        <v>1</v>
      </c>
      <c r="BF132" s="201"/>
      <c r="BG132" s="200">
        <f>AT132-BE132</f>
        <v>1</v>
      </c>
      <c r="BH132" s="206"/>
      <c r="BI132" s="201"/>
      <c r="BJ132" s="254">
        <f>((LEFT(AP132,FIND(" ",AP132)-1)*BC132)/$S$279)</f>
        <v>1.5172413793103448</v>
      </c>
      <c r="BK132" s="255"/>
      <c r="BL132" s="256"/>
      <c r="BM132" s="1"/>
      <c r="BN132" s="2"/>
    </row>
    <row r="133" spans="2:66" ht="15" customHeight="1">
      <c r="B133" s="212"/>
      <c r="C133" s="213"/>
      <c r="D133" s="213"/>
      <c r="E133" s="213"/>
      <c r="F133" s="213"/>
      <c r="G133" s="213"/>
      <c r="H133" s="213"/>
      <c r="I133" s="213"/>
      <c r="J133" s="213"/>
      <c r="K133" s="213"/>
      <c r="L133" s="214"/>
      <c r="M133" s="196"/>
      <c r="N133" s="220"/>
      <c r="O133" s="220"/>
      <c r="P133" s="197"/>
      <c r="Q133" s="196"/>
      <c r="R133" s="220"/>
      <c r="S133" s="220"/>
      <c r="T133" s="197"/>
      <c r="U133" s="196"/>
      <c r="V133" s="220"/>
      <c r="W133" s="220"/>
      <c r="X133" s="197"/>
      <c r="Y133" s="196"/>
      <c r="Z133" s="220"/>
      <c r="AA133" s="220"/>
      <c r="AB133" s="197"/>
      <c r="AC133" s="190"/>
      <c r="AD133" s="242"/>
      <c r="AE133" s="242"/>
      <c r="AF133" s="191"/>
      <c r="AG133" s="225"/>
      <c r="AH133" s="226"/>
      <c r="AI133" s="226"/>
      <c r="AJ133" s="226"/>
      <c r="AK133" s="226"/>
      <c r="AL133" s="226"/>
      <c r="AM133" s="226"/>
      <c r="AN133" s="226"/>
      <c r="AO133" s="227"/>
      <c r="AP133" s="271"/>
      <c r="AQ133" s="276"/>
      <c r="AR133" s="276"/>
      <c r="AS133" s="272"/>
      <c r="AT133" s="202"/>
      <c r="AU133" s="207"/>
      <c r="AV133" s="203"/>
      <c r="AW133" s="190"/>
      <c r="AX133" s="191"/>
      <c r="AY133" s="190"/>
      <c r="AZ133" s="191"/>
      <c r="BA133" s="202"/>
      <c r="BB133" s="203"/>
      <c r="BC133" s="271"/>
      <c r="BD133" s="272"/>
      <c r="BE133" s="202"/>
      <c r="BF133" s="203"/>
      <c r="BG133" s="202"/>
      <c r="BH133" s="207"/>
      <c r="BI133" s="203"/>
      <c r="BJ133" s="257"/>
      <c r="BK133" s="258"/>
      <c r="BL133" s="259"/>
      <c r="BM133" s="1"/>
      <c r="BN133" s="2"/>
    </row>
    <row r="134" spans="2:66" ht="15" customHeight="1" thickBot="1">
      <c r="B134" s="215"/>
      <c r="C134" s="216"/>
      <c r="D134" s="216"/>
      <c r="E134" s="216"/>
      <c r="F134" s="216"/>
      <c r="G134" s="216"/>
      <c r="H134" s="216"/>
      <c r="I134" s="216"/>
      <c r="J134" s="216"/>
      <c r="K134" s="216"/>
      <c r="L134" s="217"/>
      <c r="M134" s="198"/>
      <c r="N134" s="221"/>
      <c r="O134" s="221"/>
      <c r="P134" s="199"/>
      <c r="Q134" s="198"/>
      <c r="R134" s="221"/>
      <c r="S134" s="221"/>
      <c r="T134" s="199"/>
      <c r="U134" s="198"/>
      <c r="V134" s="221"/>
      <c r="W134" s="221"/>
      <c r="X134" s="199"/>
      <c r="Y134" s="198"/>
      <c r="Z134" s="221"/>
      <c r="AA134" s="221"/>
      <c r="AB134" s="199"/>
      <c r="AC134" s="192"/>
      <c r="AD134" s="243"/>
      <c r="AE134" s="243"/>
      <c r="AF134" s="193"/>
      <c r="AG134" s="228"/>
      <c r="AH134" s="229"/>
      <c r="AI134" s="229"/>
      <c r="AJ134" s="229"/>
      <c r="AK134" s="229"/>
      <c r="AL134" s="229"/>
      <c r="AM134" s="229"/>
      <c r="AN134" s="229"/>
      <c r="AO134" s="230"/>
      <c r="AP134" s="273"/>
      <c r="AQ134" s="277"/>
      <c r="AR134" s="277"/>
      <c r="AS134" s="274"/>
      <c r="AT134" s="204"/>
      <c r="AU134" s="208"/>
      <c r="AV134" s="205"/>
      <c r="AW134" s="192"/>
      <c r="AX134" s="193"/>
      <c r="AY134" s="192"/>
      <c r="AZ134" s="193"/>
      <c r="BA134" s="204"/>
      <c r="BB134" s="205"/>
      <c r="BC134" s="273"/>
      <c r="BD134" s="274"/>
      <c r="BE134" s="204"/>
      <c r="BF134" s="205"/>
      <c r="BG134" s="204"/>
      <c r="BH134" s="208"/>
      <c r="BI134" s="205"/>
      <c r="BJ134" s="260"/>
      <c r="BK134" s="261"/>
      <c r="BL134" s="262"/>
      <c r="BM134" s="1"/>
      <c r="BN134" s="2"/>
    </row>
    <row r="135" spans="2:66" ht="15" customHeight="1" thickTop="1">
      <c r="B135" s="314" t="s">
        <v>224</v>
      </c>
      <c r="C135" s="315"/>
      <c r="D135" s="315"/>
      <c r="E135" s="315"/>
      <c r="F135" s="315"/>
      <c r="G135" s="315"/>
      <c r="H135" s="315"/>
      <c r="I135" s="315"/>
      <c r="J135" s="315"/>
      <c r="K135" s="315"/>
      <c r="L135" s="316"/>
      <c r="M135" s="194">
        <f>[1]Параметры!$E$28</f>
        <v>350</v>
      </c>
      <c r="N135" s="219"/>
      <c r="O135" s="219"/>
      <c r="P135" s="195"/>
      <c r="Q135" s="194">
        <f>[1]Параметры!$F$28</f>
        <v>0</v>
      </c>
      <c r="R135" s="219"/>
      <c r="S135" s="219"/>
      <c r="T135" s="195"/>
      <c r="U135" s="194">
        <f>[1]Параметры!$G$28</f>
        <v>0</v>
      </c>
      <c r="V135" s="219"/>
      <c r="W135" s="219"/>
      <c r="X135" s="195"/>
      <c r="Y135" s="194">
        <f>[1]Параметры!$I$28</f>
        <v>0</v>
      </c>
      <c r="Z135" s="219"/>
      <c r="AA135" s="219"/>
      <c r="AB135" s="195"/>
      <c r="AC135" s="188" t="s">
        <v>129</v>
      </c>
      <c r="AD135" s="241"/>
      <c r="AE135" s="241"/>
      <c r="AF135" s="189"/>
      <c r="AG135" s="323" t="s">
        <v>140</v>
      </c>
      <c r="AH135" s="324"/>
      <c r="AI135" s="324"/>
      <c r="AJ135" s="324"/>
      <c r="AK135" s="324"/>
      <c r="AL135" s="324"/>
      <c r="AM135" s="324"/>
      <c r="AN135" s="324"/>
      <c r="AO135" s="325"/>
      <c r="AP135" s="269" t="s">
        <v>159</v>
      </c>
      <c r="AQ135" s="275"/>
      <c r="AR135" s="275"/>
      <c r="AS135" s="270"/>
      <c r="AT135" s="200">
        <f>'24.02'!AT135+AY135</f>
        <v>12</v>
      </c>
      <c r="AU135" s="206"/>
      <c r="AV135" s="201"/>
      <c r="AW135" s="188">
        <f>'24.02'!BG135</f>
        <v>12</v>
      </c>
      <c r="AX135" s="189"/>
      <c r="AY135" s="188"/>
      <c r="AZ135" s="189"/>
      <c r="BA135" s="200"/>
      <c r="BB135" s="201"/>
      <c r="BC135" s="269">
        <f>'24.02'!BC135+BA135</f>
        <v>0</v>
      </c>
      <c r="BD135" s="270"/>
      <c r="BE135" s="200">
        <f>'24.02'!BE135+BA135</f>
        <v>0</v>
      </c>
      <c r="BF135" s="201"/>
      <c r="BG135" s="200">
        <f>AT135-BE135</f>
        <v>12</v>
      </c>
      <c r="BH135" s="206"/>
      <c r="BI135" s="201"/>
      <c r="BJ135" s="254">
        <f>((LEFT(AP135,FIND(" ",AP135)-1)*BC135)/$S$279)</f>
        <v>0</v>
      </c>
      <c r="BK135" s="255"/>
      <c r="BL135" s="256"/>
      <c r="BM135" s="1"/>
      <c r="BN135" s="2"/>
    </row>
    <row r="136" spans="2:66" ht="15" customHeight="1">
      <c r="B136" s="317"/>
      <c r="C136" s="318"/>
      <c r="D136" s="318"/>
      <c r="E136" s="318"/>
      <c r="F136" s="318"/>
      <c r="G136" s="318"/>
      <c r="H136" s="318"/>
      <c r="I136" s="318"/>
      <c r="J136" s="318"/>
      <c r="K136" s="318"/>
      <c r="L136" s="319"/>
      <c r="M136" s="196"/>
      <c r="N136" s="220"/>
      <c r="O136" s="220"/>
      <c r="P136" s="197"/>
      <c r="Q136" s="196"/>
      <c r="R136" s="220"/>
      <c r="S136" s="220"/>
      <c r="T136" s="197"/>
      <c r="U136" s="196"/>
      <c r="V136" s="220"/>
      <c r="W136" s="220"/>
      <c r="X136" s="197"/>
      <c r="Y136" s="196"/>
      <c r="Z136" s="220"/>
      <c r="AA136" s="220"/>
      <c r="AB136" s="197"/>
      <c r="AC136" s="190"/>
      <c r="AD136" s="242"/>
      <c r="AE136" s="242"/>
      <c r="AF136" s="191"/>
      <c r="AG136" s="326"/>
      <c r="AH136" s="327"/>
      <c r="AI136" s="327"/>
      <c r="AJ136" s="327"/>
      <c r="AK136" s="327"/>
      <c r="AL136" s="327"/>
      <c r="AM136" s="327"/>
      <c r="AN136" s="327"/>
      <c r="AO136" s="328"/>
      <c r="AP136" s="271"/>
      <c r="AQ136" s="276"/>
      <c r="AR136" s="276"/>
      <c r="AS136" s="272"/>
      <c r="AT136" s="202"/>
      <c r="AU136" s="207"/>
      <c r="AV136" s="203"/>
      <c r="AW136" s="190"/>
      <c r="AX136" s="191"/>
      <c r="AY136" s="190"/>
      <c r="AZ136" s="191"/>
      <c r="BA136" s="202"/>
      <c r="BB136" s="203"/>
      <c r="BC136" s="271"/>
      <c r="BD136" s="272"/>
      <c r="BE136" s="202"/>
      <c r="BF136" s="203"/>
      <c r="BG136" s="202"/>
      <c r="BH136" s="207"/>
      <c r="BI136" s="203"/>
      <c r="BJ136" s="257"/>
      <c r="BK136" s="258"/>
      <c r="BL136" s="259"/>
      <c r="BM136" s="1"/>
      <c r="BN136" s="2"/>
    </row>
    <row r="137" spans="2:66" ht="15" customHeight="1" thickBot="1">
      <c r="B137" s="320"/>
      <c r="C137" s="321"/>
      <c r="D137" s="321"/>
      <c r="E137" s="321"/>
      <c r="F137" s="321"/>
      <c r="G137" s="321"/>
      <c r="H137" s="321"/>
      <c r="I137" s="321"/>
      <c r="J137" s="321"/>
      <c r="K137" s="321"/>
      <c r="L137" s="322"/>
      <c r="M137" s="198"/>
      <c r="N137" s="221"/>
      <c r="O137" s="221"/>
      <c r="P137" s="199"/>
      <c r="Q137" s="198"/>
      <c r="R137" s="221"/>
      <c r="S137" s="221"/>
      <c r="T137" s="199"/>
      <c r="U137" s="198"/>
      <c r="V137" s="221"/>
      <c r="W137" s="221"/>
      <c r="X137" s="199"/>
      <c r="Y137" s="198"/>
      <c r="Z137" s="221"/>
      <c r="AA137" s="221"/>
      <c r="AB137" s="199"/>
      <c r="AC137" s="192"/>
      <c r="AD137" s="243"/>
      <c r="AE137" s="243"/>
      <c r="AF137" s="193"/>
      <c r="AG137" s="329"/>
      <c r="AH137" s="330"/>
      <c r="AI137" s="330"/>
      <c r="AJ137" s="330"/>
      <c r="AK137" s="330"/>
      <c r="AL137" s="330"/>
      <c r="AM137" s="330"/>
      <c r="AN137" s="330"/>
      <c r="AO137" s="331"/>
      <c r="AP137" s="273"/>
      <c r="AQ137" s="277"/>
      <c r="AR137" s="277"/>
      <c r="AS137" s="274"/>
      <c r="AT137" s="204"/>
      <c r="AU137" s="208"/>
      <c r="AV137" s="205"/>
      <c r="AW137" s="192"/>
      <c r="AX137" s="193"/>
      <c r="AY137" s="192"/>
      <c r="AZ137" s="193"/>
      <c r="BA137" s="204"/>
      <c r="BB137" s="205"/>
      <c r="BC137" s="273"/>
      <c r="BD137" s="274"/>
      <c r="BE137" s="204"/>
      <c r="BF137" s="205"/>
      <c r="BG137" s="204"/>
      <c r="BH137" s="208"/>
      <c r="BI137" s="205"/>
      <c r="BJ137" s="260"/>
      <c r="BK137" s="261"/>
      <c r="BL137" s="262"/>
      <c r="BM137" s="1"/>
      <c r="BN137" s="2"/>
    </row>
    <row r="138" spans="2:66" ht="15" customHeight="1" thickTop="1">
      <c r="B138" s="209" t="s">
        <v>223</v>
      </c>
      <c r="C138" s="210"/>
      <c r="D138" s="210"/>
      <c r="E138" s="210"/>
      <c r="F138" s="210"/>
      <c r="G138" s="210"/>
      <c r="H138" s="210"/>
      <c r="I138" s="210"/>
      <c r="J138" s="210"/>
      <c r="K138" s="210"/>
      <c r="L138" s="211"/>
      <c r="M138" s="194">
        <f>[1]Параметры!$E$29</f>
        <v>100</v>
      </c>
      <c r="N138" s="219"/>
      <c r="O138" s="219"/>
      <c r="P138" s="195"/>
      <c r="Q138" s="194">
        <f>[1]Параметры!$F$29</f>
        <v>0</v>
      </c>
      <c r="R138" s="219"/>
      <c r="S138" s="219"/>
      <c r="T138" s="195"/>
      <c r="U138" s="194">
        <f>[1]Параметры!$G$29</f>
        <v>0</v>
      </c>
      <c r="V138" s="219"/>
      <c r="W138" s="219"/>
      <c r="X138" s="195"/>
      <c r="Y138" s="194">
        <f>[1]Параметры!$I$29</f>
        <v>0</v>
      </c>
      <c r="Z138" s="219"/>
      <c r="AA138" s="219"/>
      <c r="AB138" s="195"/>
      <c r="AC138" s="296" t="s">
        <v>486</v>
      </c>
      <c r="AD138" s="297"/>
      <c r="AE138" s="297"/>
      <c r="AF138" s="298"/>
      <c r="AG138" s="222" t="s">
        <v>134</v>
      </c>
      <c r="AH138" s="223"/>
      <c r="AI138" s="223"/>
      <c r="AJ138" s="223"/>
      <c r="AK138" s="223"/>
      <c r="AL138" s="223"/>
      <c r="AM138" s="223"/>
      <c r="AN138" s="223"/>
      <c r="AO138" s="224"/>
      <c r="AP138" s="269" t="s">
        <v>52</v>
      </c>
      <c r="AQ138" s="275"/>
      <c r="AR138" s="275"/>
      <c r="AS138" s="270"/>
      <c r="AT138" s="200">
        <f>'24.02'!AT138+AY138</f>
        <v>60</v>
      </c>
      <c r="AU138" s="206"/>
      <c r="AV138" s="201"/>
      <c r="AW138" s="188">
        <f>'24.02'!BG138</f>
        <v>55</v>
      </c>
      <c r="AX138" s="189"/>
      <c r="AY138" s="188"/>
      <c r="AZ138" s="189"/>
      <c r="BA138" s="200"/>
      <c r="BB138" s="201"/>
      <c r="BC138" s="269">
        <f>'24.02'!BC138+BA138</f>
        <v>5</v>
      </c>
      <c r="BD138" s="270"/>
      <c r="BE138" s="200">
        <f>'24.02'!BE138+BA138</f>
        <v>5</v>
      </c>
      <c r="BF138" s="201"/>
      <c r="BG138" s="200">
        <f>AT138-BE138</f>
        <v>55</v>
      </c>
      <c r="BH138" s="206"/>
      <c r="BI138" s="201"/>
      <c r="BJ138" s="254">
        <f>((LEFT(AP138,FIND(" ",AP138)-1)*BC138)/$S$279)</f>
        <v>0.86206896551724133</v>
      </c>
      <c r="BK138" s="255"/>
      <c r="BL138" s="256"/>
      <c r="BM138" s="1"/>
      <c r="BN138" s="2"/>
    </row>
    <row r="139" spans="2:66" ht="15" customHeight="1">
      <c r="B139" s="212"/>
      <c r="C139" s="213"/>
      <c r="D139" s="213"/>
      <c r="E139" s="213"/>
      <c r="F139" s="213"/>
      <c r="G139" s="213"/>
      <c r="H139" s="213"/>
      <c r="I139" s="213"/>
      <c r="J139" s="213"/>
      <c r="K139" s="213"/>
      <c r="L139" s="214"/>
      <c r="M139" s="196"/>
      <c r="N139" s="220"/>
      <c r="O139" s="220"/>
      <c r="P139" s="197"/>
      <c r="Q139" s="196"/>
      <c r="R139" s="220"/>
      <c r="S139" s="220"/>
      <c r="T139" s="197"/>
      <c r="U139" s="196"/>
      <c r="V139" s="220"/>
      <c r="W139" s="220"/>
      <c r="X139" s="197"/>
      <c r="Y139" s="196"/>
      <c r="Z139" s="220"/>
      <c r="AA139" s="220"/>
      <c r="AB139" s="197"/>
      <c r="AC139" s="299"/>
      <c r="AD139" s="300"/>
      <c r="AE139" s="300"/>
      <c r="AF139" s="301"/>
      <c r="AG139" s="225"/>
      <c r="AH139" s="226"/>
      <c r="AI139" s="226"/>
      <c r="AJ139" s="226"/>
      <c r="AK139" s="226"/>
      <c r="AL139" s="226"/>
      <c r="AM139" s="226"/>
      <c r="AN139" s="226"/>
      <c r="AO139" s="227"/>
      <c r="AP139" s="271"/>
      <c r="AQ139" s="276"/>
      <c r="AR139" s="276"/>
      <c r="AS139" s="272"/>
      <c r="AT139" s="202"/>
      <c r="AU139" s="207"/>
      <c r="AV139" s="203"/>
      <c r="AW139" s="190"/>
      <c r="AX139" s="191"/>
      <c r="AY139" s="190"/>
      <c r="AZ139" s="191"/>
      <c r="BA139" s="202"/>
      <c r="BB139" s="203"/>
      <c r="BC139" s="271"/>
      <c r="BD139" s="272"/>
      <c r="BE139" s="202"/>
      <c r="BF139" s="203"/>
      <c r="BG139" s="202"/>
      <c r="BH139" s="207"/>
      <c r="BI139" s="203"/>
      <c r="BJ139" s="257"/>
      <c r="BK139" s="258"/>
      <c r="BL139" s="259"/>
      <c r="BM139" s="1"/>
      <c r="BN139" s="2"/>
    </row>
    <row r="140" spans="2:66" ht="15" customHeight="1" thickBot="1">
      <c r="B140" s="215"/>
      <c r="C140" s="216"/>
      <c r="D140" s="216"/>
      <c r="E140" s="216"/>
      <c r="F140" s="216"/>
      <c r="G140" s="216"/>
      <c r="H140" s="216"/>
      <c r="I140" s="216"/>
      <c r="J140" s="216"/>
      <c r="K140" s="216"/>
      <c r="L140" s="217"/>
      <c r="M140" s="198"/>
      <c r="N140" s="221"/>
      <c r="O140" s="221"/>
      <c r="P140" s="199"/>
      <c r="Q140" s="198"/>
      <c r="R140" s="221"/>
      <c r="S140" s="221"/>
      <c r="T140" s="199"/>
      <c r="U140" s="198"/>
      <c r="V140" s="221"/>
      <c r="W140" s="221"/>
      <c r="X140" s="199"/>
      <c r="Y140" s="198"/>
      <c r="Z140" s="221"/>
      <c r="AA140" s="221"/>
      <c r="AB140" s="199"/>
      <c r="AC140" s="302"/>
      <c r="AD140" s="303"/>
      <c r="AE140" s="303"/>
      <c r="AF140" s="304"/>
      <c r="AG140" s="228"/>
      <c r="AH140" s="229"/>
      <c r="AI140" s="229"/>
      <c r="AJ140" s="229"/>
      <c r="AK140" s="229"/>
      <c r="AL140" s="229"/>
      <c r="AM140" s="229"/>
      <c r="AN140" s="229"/>
      <c r="AO140" s="230"/>
      <c r="AP140" s="273"/>
      <c r="AQ140" s="277"/>
      <c r="AR140" s="277"/>
      <c r="AS140" s="274"/>
      <c r="AT140" s="204"/>
      <c r="AU140" s="208"/>
      <c r="AV140" s="205"/>
      <c r="AW140" s="192"/>
      <c r="AX140" s="193"/>
      <c r="AY140" s="192"/>
      <c r="AZ140" s="193"/>
      <c r="BA140" s="204"/>
      <c r="BB140" s="205"/>
      <c r="BC140" s="273"/>
      <c r="BD140" s="274"/>
      <c r="BE140" s="204"/>
      <c r="BF140" s="205"/>
      <c r="BG140" s="204"/>
      <c r="BH140" s="208"/>
      <c r="BI140" s="205"/>
      <c r="BJ140" s="260"/>
      <c r="BK140" s="261"/>
      <c r="BL140" s="262"/>
      <c r="BM140" s="1"/>
      <c r="BN140" s="2"/>
    </row>
    <row r="141" spans="2:66" ht="15" customHeight="1" thickTop="1">
      <c r="B141" s="209" t="s">
        <v>222</v>
      </c>
      <c r="C141" s="210"/>
      <c r="D141" s="210"/>
      <c r="E141" s="210"/>
      <c r="F141" s="210"/>
      <c r="G141" s="210"/>
      <c r="H141" s="210"/>
      <c r="I141" s="210"/>
      <c r="J141" s="210"/>
      <c r="K141" s="210"/>
      <c r="L141" s="211"/>
      <c r="M141" s="194">
        <f>[1]Параметры!$E$30</f>
        <v>85</v>
      </c>
      <c r="N141" s="219"/>
      <c r="O141" s="219"/>
      <c r="P141" s="195"/>
      <c r="Q141" s="194">
        <f>[1]Параметры!$F$30</f>
        <v>0</v>
      </c>
      <c r="R141" s="219"/>
      <c r="S141" s="219"/>
      <c r="T141" s="195"/>
      <c r="U141" s="194">
        <f>[1]Параметры!$G$30</f>
        <v>0</v>
      </c>
      <c r="V141" s="219"/>
      <c r="W141" s="219"/>
      <c r="X141" s="195"/>
      <c r="Y141" s="194">
        <f>[1]Параметры!$I$30</f>
        <v>0</v>
      </c>
      <c r="Z141" s="219"/>
      <c r="AA141" s="219"/>
      <c r="AB141" s="195"/>
      <c r="AC141" s="305" t="s">
        <v>487</v>
      </c>
      <c r="AD141" s="306"/>
      <c r="AE141" s="306"/>
      <c r="AF141" s="307"/>
      <c r="AG141" s="323" t="s">
        <v>221</v>
      </c>
      <c r="AH141" s="324"/>
      <c r="AI141" s="324"/>
      <c r="AJ141" s="324"/>
      <c r="AK141" s="324"/>
      <c r="AL141" s="324"/>
      <c r="AM141" s="324"/>
      <c r="AN141" s="324"/>
      <c r="AO141" s="325"/>
      <c r="AP141" s="269" t="s">
        <v>52</v>
      </c>
      <c r="AQ141" s="275"/>
      <c r="AR141" s="275"/>
      <c r="AS141" s="270"/>
      <c r="AT141" s="200">
        <f>'24.02'!AT141+AY141</f>
        <v>20</v>
      </c>
      <c r="AU141" s="206"/>
      <c r="AV141" s="201"/>
      <c r="AW141" s="188">
        <f>'24.02'!BG141</f>
        <v>20</v>
      </c>
      <c r="AX141" s="189"/>
      <c r="AY141" s="188"/>
      <c r="AZ141" s="189"/>
      <c r="BA141" s="200"/>
      <c r="BB141" s="201"/>
      <c r="BC141" s="269">
        <f>'24.02'!BC141+BA141</f>
        <v>0</v>
      </c>
      <c r="BD141" s="270"/>
      <c r="BE141" s="200">
        <f>'24.02'!BE141+BA141</f>
        <v>0</v>
      </c>
      <c r="BF141" s="201"/>
      <c r="BG141" s="200">
        <f>AT141-BE141</f>
        <v>20</v>
      </c>
      <c r="BH141" s="206"/>
      <c r="BI141" s="201"/>
      <c r="BJ141" s="254">
        <f>((LEFT(AP141,FIND(" ",AP141)-1)*BC141)/$S$279)</f>
        <v>0</v>
      </c>
      <c r="BK141" s="255"/>
      <c r="BL141" s="256"/>
      <c r="BM141" s="1"/>
      <c r="BN141" s="2"/>
    </row>
    <row r="142" spans="2:66" ht="15" customHeight="1">
      <c r="B142" s="212"/>
      <c r="C142" s="213"/>
      <c r="D142" s="213"/>
      <c r="E142" s="213"/>
      <c r="F142" s="213"/>
      <c r="G142" s="213"/>
      <c r="H142" s="213"/>
      <c r="I142" s="213"/>
      <c r="J142" s="213"/>
      <c r="K142" s="213"/>
      <c r="L142" s="214"/>
      <c r="M142" s="196"/>
      <c r="N142" s="220"/>
      <c r="O142" s="220"/>
      <c r="P142" s="197"/>
      <c r="Q142" s="196"/>
      <c r="R142" s="220"/>
      <c r="S142" s="220"/>
      <c r="T142" s="197"/>
      <c r="U142" s="196"/>
      <c r="V142" s="220"/>
      <c r="W142" s="220"/>
      <c r="X142" s="197"/>
      <c r="Y142" s="196"/>
      <c r="Z142" s="220"/>
      <c r="AA142" s="220"/>
      <c r="AB142" s="197"/>
      <c r="AC142" s="308"/>
      <c r="AD142" s="309"/>
      <c r="AE142" s="309"/>
      <c r="AF142" s="310"/>
      <c r="AG142" s="326"/>
      <c r="AH142" s="327"/>
      <c r="AI142" s="327"/>
      <c r="AJ142" s="327"/>
      <c r="AK142" s="327"/>
      <c r="AL142" s="327"/>
      <c r="AM142" s="327"/>
      <c r="AN142" s="327"/>
      <c r="AO142" s="328"/>
      <c r="AP142" s="271"/>
      <c r="AQ142" s="276"/>
      <c r="AR142" s="276"/>
      <c r="AS142" s="272"/>
      <c r="AT142" s="202"/>
      <c r="AU142" s="207"/>
      <c r="AV142" s="203"/>
      <c r="AW142" s="190"/>
      <c r="AX142" s="191"/>
      <c r="AY142" s="190"/>
      <c r="AZ142" s="191"/>
      <c r="BA142" s="202"/>
      <c r="BB142" s="203"/>
      <c r="BC142" s="271"/>
      <c r="BD142" s="272"/>
      <c r="BE142" s="202"/>
      <c r="BF142" s="203"/>
      <c r="BG142" s="202"/>
      <c r="BH142" s="207"/>
      <c r="BI142" s="203"/>
      <c r="BJ142" s="257"/>
      <c r="BK142" s="258"/>
      <c r="BL142" s="259"/>
      <c r="BM142" s="1"/>
      <c r="BN142" s="2"/>
    </row>
    <row r="143" spans="2:66" ht="15" customHeight="1" thickBot="1">
      <c r="B143" s="215"/>
      <c r="C143" s="216"/>
      <c r="D143" s="216"/>
      <c r="E143" s="216"/>
      <c r="F143" s="216"/>
      <c r="G143" s="216"/>
      <c r="H143" s="216"/>
      <c r="I143" s="216"/>
      <c r="J143" s="216"/>
      <c r="K143" s="216"/>
      <c r="L143" s="217"/>
      <c r="M143" s="198"/>
      <c r="N143" s="221"/>
      <c r="O143" s="221"/>
      <c r="P143" s="199"/>
      <c r="Q143" s="198"/>
      <c r="R143" s="221"/>
      <c r="S143" s="221"/>
      <c r="T143" s="199"/>
      <c r="U143" s="198"/>
      <c r="V143" s="221"/>
      <c r="W143" s="221"/>
      <c r="X143" s="199"/>
      <c r="Y143" s="198"/>
      <c r="Z143" s="221"/>
      <c r="AA143" s="221"/>
      <c r="AB143" s="199"/>
      <c r="AC143" s="311"/>
      <c r="AD143" s="312"/>
      <c r="AE143" s="312"/>
      <c r="AF143" s="313"/>
      <c r="AG143" s="329"/>
      <c r="AH143" s="330"/>
      <c r="AI143" s="330"/>
      <c r="AJ143" s="330"/>
      <c r="AK143" s="330"/>
      <c r="AL143" s="330"/>
      <c r="AM143" s="330"/>
      <c r="AN143" s="330"/>
      <c r="AO143" s="331"/>
      <c r="AP143" s="273"/>
      <c r="AQ143" s="277"/>
      <c r="AR143" s="277"/>
      <c r="AS143" s="274"/>
      <c r="AT143" s="204"/>
      <c r="AU143" s="208"/>
      <c r="AV143" s="205"/>
      <c r="AW143" s="192"/>
      <c r="AX143" s="193"/>
      <c r="AY143" s="192"/>
      <c r="AZ143" s="193"/>
      <c r="BA143" s="204"/>
      <c r="BB143" s="205"/>
      <c r="BC143" s="273"/>
      <c r="BD143" s="274"/>
      <c r="BE143" s="204"/>
      <c r="BF143" s="205"/>
      <c r="BG143" s="204"/>
      <c r="BH143" s="208"/>
      <c r="BI143" s="205"/>
      <c r="BJ143" s="260"/>
      <c r="BK143" s="261"/>
      <c r="BL143" s="262"/>
      <c r="BM143" s="1"/>
      <c r="BN143" s="2"/>
    </row>
    <row r="144" spans="2:66" ht="15" customHeight="1" thickTop="1">
      <c r="B144" s="314" t="s">
        <v>220</v>
      </c>
      <c r="C144" s="315"/>
      <c r="D144" s="315"/>
      <c r="E144" s="315"/>
      <c r="F144" s="315"/>
      <c r="G144" s="315"/>
      <c r="H144" s="315"/>
      <c r="I144" s="315"/>
      <c r="J144" s="315"/>
      <c r="K144" s="315"/>
      <c r="L144" s="316"/>
      <c r="M144" s="194">
        <f>[1]Параметры!$E$31</f>
        <v>0.5</v>
      </c>
      <c r="N144" s="219"/>
      <c r="O144" s="219"/>
      <c r="P144" s="195"/>
      <c r="Q144" s="194">
        <f>[1]Параметры!$F$31</f>
        <v>0</v>
      </c>
      <c r="R144" s="219"/>
      <c r="S144" s="219"/>
      <c r="T144" s="195"/>
      <c r="U144" s="194">
        <f>[1]Параметры!$G$31</f>
        <v>0</v>
      </c>
      <c r="V144" s="219"/>
      <c r="W144" s="219"/>
      <c r="X144" s="195"/>
      <c r="Y144" s="194">
        <f>[1]Параметры!$I$31</f>
        <v>0</v>
      </c>
      <c r="Z144" s="219"/>
      <c r="AA144" s="219"/>
      <c r="AB144" s="195"/>
      <c r="AC144" s="305" t="s">
        <v>488</v>
      </c>
      <c r="AD144" s="306"/>
      <c r="AE144" s="306"/>
      <c r="AF144" s="307"/>
      <c r="AG144" s="222" t="s">
        <v>135</v>
      </c>
      <c r="AH144" s="223"/>
      <c r="AI144" s="223"/>
      <c r="AJ144" s="223"/>
      <c r="AK144" s="223"/>
      <c r="AL144" s="223"/>
      <c r="AM144" s="223"/>
      <c r="AN144" s="223"/>
      <c r="AO144" s="224"/>
      <c r="AP144" s="269" t="s">
        <v>61</v>
      </c>
      <c r="AQ144" s="275"/>
      <c r="AR144" s="275"/>
      <c r="AS144" s="270"/>
      <c r="AT144" s="200">
        <f>'24.02'!AT144+AY144</f>
        <v>16</v>
      </c>
      <c r="AU144" s="206"/>
      <c r="AV144" s="201"/>
      <c r="AW144" s="188">
        <f>'24.02'!BG144</f>
        <v>9</v>
      </c>
      <c r="AX144" s="189"/>
      <c r="AY144" s="188"/>
      <c r="AZ144" s="189"/>
      <c r="BA144" s="200"/>
      <c r="BB144" s="201"/>
      <c r="BC144" s="269">
        <f>'24.02'!BC144+BA144</f>
        <v>7</v>
      </c>
      <c r="BD144" s="270"/>
      <c r="BE144" s="200">
        <f>'24.02'!BE144+BA144</f>
        <v>7</v>
      </c>
      <c r="BF144" s="201"/>
      <c r="BG144" s="200">
        <f>AT144-BE144</f>
        <v>9</v>
      </c>
      <c r="BH144" s="206"/>
      <c r="BI144" s="201"/>
      <c r="BJ144" s="254">
        <f>((LEFT(AP144,FIND(" ",AP144)-1)*BC144)/$S$279)</f>
        <v>0.96551724137931039</v>
      </c>
      <c r="BK144" s="255"/>
      <c r="BL144" s="256"/>
      <c r="BM144" s="1"/>
      <c r="BN144" s="2"/>
    </row>
    <row r="145" spans="2:66" ht="15" customHeight="1">
      <c r="B145" s="317"/>
      <c r="C145" s="318"/>
      <c r="D145" s="318"/>
      <c r="E145" s="318"/>
      <c r="F145" s="318"/>
      <c r="G145" s="318"/>
      <c r="H145" s="318"/>
      <c r="I145" s="318"/>
      <c r="J145" s="318"/>
      <c r="K145" s="318"/>
      <c r="L145" s="319"/>
      <c r="M145" s="196"/>
      <c r="N145" s="220"/>
      <c r="O145" s="220"/>
      <c r="P145" s="197"/>
      <c r="Q145" s="196"/>
      <c r="R145" s="220"/>
      <c r="S145" s="220"/>
      <c r="T145" s="197"/>
      <c r="U145" s="196"/>
      <c r="V145" s="220"/>
      <c r="W145" s="220"/>
      <c r="X145" s="197"/>
      <c r="Y145" s="196"/>
      <c r="Z145" s="220"/>
      <c r="AA145" s="220"/>
      <c r="AB145" s="197"/>
      <c r="AC145" s="308"/>
      <c r="AD145" s="309"/>
      <c r="AE145" s="309"/>
      <c r="AF145" s="310"/>
      <c r="AG145" s="225"/>
      <c r="AH145" s="226"/>
      <c r="AI145" s="226"/>
      <c r="AJ145" s="226"/>
      <c r="AK145" s="226"/>
      <c r="AL145" s="226"/>
      <c r="AM145" s="226"/>
      <c r="AN145" s="226"/>
      <c r="AO145" s="227"/>
      <c r="AP145" s="271"/>
      <c r="AQ145" s="276"/>
      <c r="AR145" s="276"/>
      <c r="AS145" s="272"/>
      <c r="AT145" s="202"/>
      <c r="AU145" s="207"/>
      <c r="AV145" s="203"/>
      <c r="AW145" s="190"/>
      <c r="AX145" s="191"/>
      <c r="AY145" s="190"/>
      <c r="AZ145" s="191"/>
      <c r="BA145" s="202"/>
      <c r="BB145" s="203"/>
      <c r="BC145" s="271"/>
      <c r="BD145" s="272"/>
      <c r="BE145" s="202"/>
      <c r="BF145" s="203"/>
      <c r="BG145" s="202"/>
      <c r="BH145" s="207"/>
      <c r="BI145" s="203"/>
      <c r="BJ145" s="257"/>
      <c r="BK145" s="258"/>
      <c r="BL145" s="259"/>
      <c r="BM145" s="1"/>
      <c r="BN145" s="2"/>
    </row>
    <row r="146" spans="2:66" ht="15" customHeight="1" thickBot="1">
      <c r="B146" s="320"/>
      <c r="C146" s="321"/>
      <c r="D146" s="321"/>
      <c r="E146" s="321"/>
      <c r="F146" s="321"/>
      <c r="G146" s="321"/>
      <c r="H146" s="321"/>
      <c r="I146" s="321"/>
      <c r="J146" s="321"/>
      <c r="K146" s="321"/>
      <c r="L146" s="322"/>
      <c r="M146" s="198"/>
      <c r="N146" s="221"/>
      <c r="O146" s="221"/>
      <c r="P146" s="199"/>
      <c r="Q146" s="198"/>
      <c r="R146" s="221"/>
      <c r="S146" s="221"/>
      <c r="T146" s="199"/>
      <c r="U146" s="198"/>
      <c r="V146" s="221"/>
      <c r="W146" s="221"/>
      <c r="X146" s="199"/>
      <c r="Y146" s="198"/>
      <c r="Z146" s="221"/>
      <c r="AA146" s="221"/>
      <c r="AB146" s="199"/>
      <c r="AC146" s="311"/>
      <c r="AD146" s="312"/>
      <c r="AE146" s="312"/>
      <c r="AF146" s="313"/>
      <c r="AG146" s="228"/>
      <c r="AH146" s="229"/>
      <c r="AI146" s="229"/>
      <c r="AJ146" s="229"/>
      <c r="AK146" s="229"/>
      <c r="AL146" s="229"/>
      <c r="AM146" s="229"/>
      <c r="AN146" s="229"/>
      <c r="AO146" s="230"/>
      <c r="AP146" s="273"/>
      <c r="AQ146" s="277"/>
      <c r="AR146" s="277"/>
      <c r="AS146" s="274"/>
      <c r="AT146" s="204"/>
      <c r="AU146" s="208"/>
      <c r="AV146" s="205"/>
      <c r="AW146" s="192"/>
      <c r="AX146" s="193"/>
      <c r="AY146" s="192"/>
      <c r="AZ146" s="193"/>
      <c r="BA146" s="204"/>
      <c r="BB146" s="205"/>
      <c r="BC146" s="273"/>
      <c r="BD146" s="274"/>
      <c r="BE146" s="204"/>
      <c r="BF146" s="205"/>
      <c r="BG146" s="204"/>
      <c r="BH146" s="208"/>
      <c r="BI146" s="205"/>
      <c r="BJ146" s="260"/>
      <c r="BK146" s="261"/>
      <c r="BL146" s="262"/>
      <c r="BM146" s="1"/>
      <c r="BN146" s="2"/>
    </row>
    <row r="147" spans="2:66" ht="15" customHeight="1" thickTop="1">
      <c r="B147" s="209" t="s">
        <v>219</v>
      </c>
      <c r="C147" s="210"/>
      <c r="D147" s="210"/>
      <c r="E147" s="210"/>
      <c r="F147" s="210"/>
      <c r="G147" s="210"/>
      <c r="H147" s="210"/>
      <c r="I147" s="210"/>
      <c r="J147" s="210"/>
      <c r="K147" s="210"/>
      <c r="L147" s="211"/>
      <c r="M147" s="194" t="str">
        <f>[1]Параметры!$E$32</f>
        <v>-</v>
      </c>
      <c r="N147" s="219"/>
      <c r="O147" s="219"/>
      <c r="P147" s="195"/>
      <c r="Q147" s="194">
        <f>[1]Параметры!$F$32</f>
        <v>0</v>
      </c>
      <c r="R147" s="219"/>
      <c r="S147" s="219"/>
      <c r="T147" s="195"/>
      <c r="U147" s="194">
        <f>[1]Параметры!$G$32</f>
        <v>0</v>
      </c>
      <c r="V147" s="219"/>
      <c r="W147" s="219"/>
      <c r="X147" s="195"/>
      <c r="Y147" s="194">
        <f>[1]Параметры!$I$32</f>
        <v>0</v>
      </c>
      <c r="Z147" s="219"/>
      <c r="AA147" s="219"/>
      <c r="AB147" s="195"/>
      <c r="AC147" s="305" t="s">
        <v>129</v>
      </c>
      <c r="AD147" s="306"/>
      <c r="AE147" s="306"/>
      <c r="AF147" s="307"/>
      <c r="AG147" s="222" t="s">
        <v>218</v>
      </c>
      <c r="AH147" s="223"/>
      <c r="AI147" s="223"/>
      <c r="AJ147" s="223"/>
      <c r="AK147" s="223"/>
      <c r="AL147" s="223"/>
      <c r="AM147" s="223"/>
      <c r="AN147" s="223"/>
      <c r="AO147" s="224"/>
      <c r="AP147" s="269" t="s">
        <v>143</v>
      </c>
      <c r="AQ147" s="275"/>
      <c r="AR147" s="275"/>
      <c r="AS147" s="270"/>
      <c r="AT147" s="200">
        <f>'24.02'!AT147+AY147</f>
        <v>2</v>
      </c>
      <c r="AU147" s="206"/>
      <c r="AV147" s="201"/>
      <c r="AW147" s="188">
        <f>'24.02'!BG147</f>
        <v>2</v>
      </c>
      <c r="AX147" s="189"/>
      <c r="AY147" s="188"/>
      <c r="AZ147" s="189"/>
      <c r="BA147" s="200"/>
      <c r="BB147" s="201"/>
      <c r="BC147" s="269">
        <f>'24.02'!BC147+BA147</f>
        <v>0</v>
      </c>
      <c r="BD147" s="270"/>
      <c r="BE147" s="200">
        <f>'24.02'!BE147+BA147</f>
        <v>0</v>
      </c>
      <c r="BF147" s="201"/>
      <c r="BG147" s="200">
        <f>AT147-BE147</f>
        <v>2</v>
      </c>
      <c r="BH147" s="206"/>
      <c r="BI147" s="201"/>
      <c r="BJ147" s="254">
        <f>((LEFT(AP147,FIND(" ",AP147)-1)*BC147)/$S$279)</f>
        <v>0</v>
      </c>
      <c r="BK147" s="255"/>
      <c r="BL147" s="256"/>
      <c r="BM147" s="1"/>
      <c r="BN147" s="2"/>
    </row>
    <row r="148" spans="2:66" ht="15" customHeight="1">
      <c r="B148" s="212"/>
      <c r="C148" s="213"/>
      <c r="D148" s="213"/>
      <c r="E148" s="213"/>
      <c r="F148" s="213"/>
      <c r="G148" s="213"/>
      <c r="H148" s="213"/>
      <c r="I148" s="213"/>
      <c r="J148" s="213"/>
      <c r="K148" s="213"/>
      <c r="L148" s="214"/>
      <c r="M148" s="196"/>
      <c r="N148" s="220"/>
      <c r="O148" s="220"/>
      <c r="P148" s="197"/>
      <c r="Q148" s="196"/>
      <c r="R148" s="220"/>
      <c r="S148" s="220"/>
      <c r="T148" s="197"/>
      <c r="U148" s="196"/>
      <c r="V148" s="220"/>
      <c r="W148" s="220"/>
      <c r="X148" s="197"/>
      <c r="Y148" s="196"/>
      <c r="Z148" s="220"/>
      <c r="AA148" s="220"/>
      <c r="AB148" s="197"/>
      <c r="AC148" s="308"/>
      <c r="AD148" s="309"/>
      <c r="AE148" s="309"/>
      <c r="AF148" s="310"/>
      <c r="AG148" s="225"/>
      <c r="AH148" s="226"/>
      <c r="AI148" s="226"/>
      <c r="AJ148" s="226"/>
      <c r="AK148" s="226"/>
      <c r="AL148" s="226"/>
      <c r="AM148" s="226"/>
      <c r="AN148" s="226"/>
      <c r="AO148" s="227"/>
      <c r="AP148" s="271"/>
      <c r="AQ148" s="276"/>
      <c r="AR148" s="276"/>
      <c r="AS148" s="272"/>
      <c r="AT148" s="202"/>
      <c r="AU148" s="207"/>
      <c r="AV148" s="203"/>
      <c r="AW148" s="190"/>
      <c r="AX148" s="191"/>
      <c r="AY148" s="190"/>
      <c r="AZ148" s="191"/>
      <c r="BA148" s="202"/>
      <c r="BB148" s="203"/>
      <c r="BC148" s="271"/>
      <c r="BD148" s="272"/>
      <c r="BE148" s="202"/>
      <c r="BF148" s="203"/>
      <c r="BG148" s="202"/>
      <c r="BH148" s="207"/>
      <c r="BI148" s="203"/>
      <c r="BJ148" s="257"/>
      <c r="BK148" s="258"/>
      <c r="BL148" s="259"/>
      <c r="BM148" s="1"/>
      <c r="BN148" s="2"/>
    </row>
    <row r="149" spans="2:66" ht="15" customHeight="1" thickBot="1">
      <c r="B149" s="215"/>
      <c r="C149" s="216"/>
      <c r="D149" s="216"/>
      <c r="E149" s="216"/>
      <c r="F149" s="216"/>
      <c r="G149" s="216"/>
      <c r="H149" s="216"/>
      <c r="I149" s="216"/>
      <c r="J149" s="216"/>
      <c r="K149" s="216"/>
      <c r="L149" s="217"/>
      <c r="M149" s="198"/>
      <c r="N149" s="221"/>
      <c r="O149" s="221"/>
      <c r="P149" s="199"/>
      <c r="Q149" s="198"/>
      <c r="R149" s="221"/>
      <c r="S149" s="221"/>
      <c r="T149" s="199"/>
      <c r="U149" s="198"/>
      <c r="V149" s="221"/>
      <c r="W149" s="221"/>
      <c r="X149" s="199"/>
      <c r="Y149" s="198"/>
      <c r="Z149" s="221"/>
      <c r="AA149" s="221"/>
      <c r="AB149" s="199"/>
      <c r="AC149" s="311"/>
      <c r="AD149" s="312"/>
      <c r="AE149" s="312"/>
      <c r="AF149" s="313"/>
      <c r="AG149" s="228"/>
      <c r="AH149" s="229"/>
      <c r="AI149" s="229"/>
      <c r="AJ149" s="229"/>
      <c r="AK149" s="229"/>
      <c r="AL149" s="229"/>
      <c r="AM149" s="229"/>
      <c r="AN149" s="229"/>
      <c r="AO149" s="230"/>
      <c r="AP149" s="273"/>
      <c r="AQ149" s="277"/>
      <c r="AR149" s="277"/>
      <c r="AS149" s="274"/>
      <c r="AT149" s="204"/>
      <c r="AU149" s="208"/>
      <c r="AV149" s="205"/>
      <c r="AW149" s="192"/>
      <c r="AX149" s="193"/>
      <c r="AY149" s="192"/>
      <c r="AZ149" s="193"/>
      <c r="BA149" s="204"/>
      <c r="BB149" s="205"/>
      <c r="BC149" s="273"/>
      <c r="BD149" s="274"/>
      <c r="BE149" s="204"/>
      <c r="BF149" s="205"/>
      <c r="BG149" s="204"/>
      <c r="BH149" s="208"/>
      <c r="BI149" s="205"/>
      <c r="BJ149" s="260"/>
      <c r="BK149" s="261"/>
      <c r="BL149" s="262"/>
      <c r="BM149" s="1"/>
      <c r="BN149" s="2"/>
    </row>
    <row r="150" spans="2:66" ht="15" customHeight="1" thickTop="1">
      <c r="B150" s="209" t="s">
        <v>298</v>
      </c>
      <c r="C150" s="210"/>
      <c r="D150" s="210"/>
      <c r="E150" s="210"/>
      <c r="F150" s="210"/>
      <c r="G150" s="210"/>
      <c r="H150" s="210"/>
      <c r="I150" s="210"/>
      <c r="J150" s="210"/>
      <c r="K150" s="210"/>
      <c r="L150" s="211"/>
      <c r="M150" s="757">
        <f>[1]Параметры!$E$33</f>
        <v>6.9926811943510414E-2</v>
      </c>
      <c r="N150" s="758"/>
      <c r="O150" s="758"/>
      <c r="P150" s="759"/>
      <c r="Q150" s="757">
        <f>[1]Параметры!$F$33</f>
        <v>0</v>
      </c>
      <c r="R150" s="758"/>
      <c r="S150" s="758"/>
      <c r="T150" s="759"/>
      <c r="U150" s="757">
        <f>[1]Параметры!$G$33</f>
        <v>0</v>
      </c>
      <c r="V150" s="758"/>
      <c r="W150" s="758"/>
      <c r="X150" s="759"/>
      <c r="Y150" s="757">
        <f>[1]Параметры!$I$33</f>
        <v>0</v>
      </c>
      <c r="Z150" s="758"/>
      <c r="AA150" s="758"/>
      <c r="AB150" s="759"/>
      <c r="AC150" s="296" t="s">
        <v>210</v>
      </c>
      <c r="AD150" s="297"/>
      <c r="AE150" s="297"/>
      <c r="AF150" s="298"/>
      <c r="AG150" s="222" t="s">
        <v>216</v>
      </c>
      <c r="AH150" s="223"/>
      <c r="AI150" s="223"/>
      <c r="AJ150" s="223"/>
      <c r="AK150" s="223"/>
      <c r="AL150" s="223"/>
      <c r="AM150" s="223"/>
      <c r="AN150" s="223"/>
      <c r="AO150" s="224"/>
      <c r="AP150" s="269" t="s">
        <v>159</v>
      </c>
      <c r="AQ150" s="275"/>
      <c r="AR150" s="275"/>
      <c r="AS150" s="270"/>
      <c r="AT150" s="200">
        <f>'24.02'!AT150+AY150</f>
        <v>7</v>
      </c>
      <c r="AU150" s="206"/>
      <c r="AV150" s="201"/>
      <c r="AW150" s="188">
        <f>'24.02'!BG150</f>
        <v>7</v>
      </c>
      <c r="AX150" s="189"/>
      <c r="AY150" s="188"/>
      <c r="AZ150" s="189"/>
      <c r="BA150" s="200"/>
      <c r="BB150" s="201"/>
      <c r="BC150" s="269">
        <f>'24.02'!BC150+BA150</f>
        <v>0</v>
      </c>
      <c r="BD150" s="270"/>
      <c r="BE150" s="200">
        <f>'24.02'!BE150+BA150</f>
        <v>0</v>
      </c>
      <c r="BF150" s="201"/>
      <c r="BG150" s="200">
        <f>AT150-BE150</f>
        <v>7</v>
      </c>
      <c r="BH150" s="206"/>
      <c r="BI150" s="201"/>
      <c r="BJ150" s="254">
        <f>((LEFT(AP150,FIND(" ",AP150)-1)*BC150)/$S$279)</f>
        <v>0</v>
      </c>
      <c r="BK150" s="255"/>
      <c r="BL150" s="256"/>
      <c r="BM150" s="1"/>
      <c r="BN150" s="2"/>
    </row>
    <row r="151" spans="2:66" ht="15" customHeight="1">
      <c r="B151" s="212"/>
      <c r="C151" s="213"/>
      <c r="D151" s="213"/>
      <c r="E151" s="213"/>
      <c r="F151" s="213"/>
      <c r="G151" s="213"/>
      <c r="H151" s="213"/>
      <c r="I151" s="213"/>
      <c r="J151" s="213"/>
      <c r="K151" s="213"/>
      <c r="L151" s="214"/>
      <c r="M151" s="760"/>
      <c r="N151" s="761"/>
      <c r="O151" s="761"/>
      <c r="P151" s="762"/>
      <c r="Q151" s="760"/>
      <c r="R151" s="761"/>
      <c r="S151" s="761"/>
      <c r="T151" s="762"/>
      <c r="U151" s="760"/>
      <c r="V151" s="761"/>
      <c r="W151" s="761"/>
      <c r="X151" s="762"/>
      <c r="Y151" s="760"/>
      <c r="Z151" s="761"/>
      <c r="AA151" s="761"/>
      <c r="AB151" s="762"/>
      <c r="AC151" s="299"/>
      <c r="AD151" s="300"/>
      <c r="AE151" s="300"/>
      <c r="AF151" s="301"/>
      <c r="AG151" s="225"/>
      <c r="AH151" s="226"/>
      <c r="AI151" s="226"/>
      <c r="AJ151" s="226"/>
      <c r="AK151" s="226"/>
      <c r="AL151" s="226"/>
      <c r="AM151" s="226"/>
      <c r="AN151" s="226"/>
      <c r="AO151" s="227"/>
      <c r="AP151" s="271"/>
      <c r="AQ151" s="276"/>
      <c r="AR151" s="276"/>
      <c r="AS151" s="272"/>
      <c r="AT151" s="202"/>
      <c r="AU151" s="207"/>
      <c r="AV151" s="203"/>
      <c r="AW151" s="190"/>
      <c r="AX151" s="191"/>
      <c r="AY151" s="190"/>
      <c r="AZ151" s="191"/>
      <c r="BA151" s="202"/>
      <c r="BB151" s="203"/>
      <c r="BC151" s="271"/>
      <c r="BD151" s="272"/>
      <c r="BE151" s="202"/>
      <c r="BF151" s="203"/>
      <c r="BG151" s="202"/>
      <c r="BH151" s="207"/>
      <c r="BI151" s="203"/>
      <c r="BJ151" s="257"/>
      <c r="BK151" s="258"/>
      <c r="BL151" s="259"/>
      <c r="BM151" s="1"/>
      <c r="BN151" s="2"/>
    </row>
    <row r="152" spans="2:66" ht="15" customHeight="1" thickBot="1">
      <c r="B152" s="215"/>
      <c r="C152" s="216"/>
      <c r="D152" s="216"/>
      <c r="E152" s="216"/>
      <c r="F152" s="216"/>
      <c r="G152" s="216"/>
      <c r="H152" s="216"/>
      <c r="I152" s="216"/>
      <c r="J152" s="216"/>
      <c r="K152" s="216"/>
      <c r="L152" s="217"/>
      <c r="M152" s="763"/>
      <c r="N152" s="764"/>
      <c r="O152" s="764"/>
      <c r="P152" s="765"/>
      <c r="Q152" s="763"/>
      <c r="R152" s="764"/>
      <c r="S152" s="764"/>
      <c r="T152" s="765"/>
      <c r="U152" s="763"/>
      <c r="V152" s="764"/>
      <c r="W152" s="764"/>
      <c r="X152" s="765"/>
      <c r="Y152" s="763"/>
      <c r="Z152" s="764"/>
      <c r="AA152" s="764"/>
      <c r="AB152" s="765"/>
      <c r="AC152" s="302"/>
      <c r="AD152" s="303"/>
      <c r="AE152" s="303"/>
      <c r="AF152" s="304"/>
      <c r="AG152" s="228"/>
      <c r="AH152" s="229"/>
      <c r="AI152" s="229"/>
      <c r="AJ152" s="229"/>
      <c r="AK152" s="229"/>
      <c r="AL152" s="229"/>
      <c r="AM152" s="229"/>
      <c r="AN152" s="229"/>
      <c r="AO152" s="230"/>
      <c r="AP152" s="273"/>
      <c r="AQ152" s="277"/>
      <c r="AR152" s="277"/>
      <c r="AS152" s="274"/>
      <c r="AT152" s="204"/>
      <c r="AU152" s="208"/>
      <c r="AV152" s="205"/>
      <c r="AW152" s="192"/>
      <c r="AX152" s="193"/>
      <c r="AY152" s="192"/>
      <c r="AZ152" s="193"/>
      <c r="BA152" s="204"/>
      <c r="BB152" s="205"/>
      <c r="BC152" s="273"/>
      <c r="BD152" s="274"/>
      <c r="BE152" s="204"/>
      <c r="BF152" s="205"/>
      <c r="BG152" s="204"/>
      <c r="BH152" s="208"/>
      <c r="BI152" s="205"/>
      <c r="BJ152" s="260"/>
      <c r="BK152" s="261"/>
      <c r="BL152" s="262"/>
      <c r="BM152" s="1"/>
      <c r="BN152" s="2"/>
    </row>
    <row r="153" spans="2:66" ht="15" customHeight="1" thickTop="1">
      <c r="B153" s="209"/>
      <c r="C153" s="210"/>
      <c r="D153" s="210"/>
      <c r="E153" s="210"/>
      <c r="F153" s="210"/>
      <c r="G153" s="210"/>
      <c r="H153" s="210"/>
      <c r="I153" s="210"/>
      <c r="J153" s="210"/>
      <c r="K153" s="210"/>
      <c r="L153" s="211"/>
      <c r="M153" s="188"/>
      <c r="N153" s="241"/>
      <c r="O153" s="241"/>
      <c r="P153" s="189"/>
      <c r="Q153" s="188"/>
      <c r="R153" s="241"/>
      <c r="S153" s="241"/>
      <c r="T153" s="189"/>
      <c r="U153" s="188"/>
      <c r="V153" s="241"/>
      <c r="W153" s="241"/>
      <c r="X153" s="189"/>
      <c r="Y153" s="188"/>
      <c r="Z153" s="241"/>
      <c r="AA153" s="241"/>
      <c r="AB153" s="189"/>
      <c r="AC153" s="278"/>
      <c r="AD153" s="279"/>
      <c r="AE153" s="279"/>
      <c r="AF153" s="280"/>
      <c r="AG153" s="222"/>
      <c r="AH153" s="223"/>
      <c r="AI153" s="223"/>
      <c r="AJ153" s="223"/>
      <c r="AK153" s="223"/>
      <c r="AL153" s="223"/>
      <c r="AM153" s="223"/>
      <c r="AN153" s="223"/>
      <c r="AO153" s="224"/>
      <c r="AP153" s="269"/>
      <c r="AQ153" s="275"/>
      <c r="AR153" s="275"/>
      <c r="AS153" s="270"/>
      <c r="AT153" s="200">
        <f>'24.02'!AT153+AY153</f>
        <v>0</v>
      </c>
      <c r="AU153" s="206"/>
      <c r="AV153" s="201"/>
      <c r="AW153" s="188">
        <f>'24.02'!BG153</f>
        <v>0</v>
      </c>
      <c r="AX153" s="189"/>
      <c r="AY153" s="188"/>
      <c r="AZ153" s="189"/>
      <c r="BA153" s="200"/>
      <c r="BB153" s="201"/>
      <c r="BC153" s="269">
        <f>'24.02'!BC153+BA153</f>
        <v>0</v>
      </c>
      <c r="BD153" s="270"/>
      <c r="BE153" s="200">
        <f>'24.02'!BE153+BA153</f>
        <v>0</v>
      </c>
      <c r="BF153" s="201"/>
      <c r="BG153" s="200">
        <f>AT153-BE153</f>
        <v>0</v>
      </c>
      <c r="BH153" s="206"/>
      <c r="BI153" s="201"/>
      <c r="BJ153" s="254"/>
      <c r="BK153" s="255"/>
      <c r="BL153" s="256"/>
      <c r="BM153" s="1"/>
      <c r="BN153" s="2"/>
    </row>
    <row r="154" spans="2:66" ht="15" customHeight="1">
      <c r="B154" s="212"/>
      <c r="C154" s="213"/>
      <c r="D154" s="213"/>
      <c r="E154" s="213"/>
      <c r="F154" s="213"/>
      <c r="G154" s="213"/>
      <c r="H154" s="213"/>
      <c r="I154" s="213"/>
      <c r="J154" s="213"/>
      <c r="K154" s="213"/>
      <c r="L154" s="214"/>
      <c r="M154" s="190"/>
      <c r="N154" s="242"/>
      <c r="O154" s="242"/>
      <c r="P154" s="191"/>
      <c r="Q154" s="190"/>
      <c r="R154" s="242"/>
      <c r="S154" s="242"/>
      <c r="T154" s="191"/>
      <c r="U154" s="190"/>
      <c r="V154" s="242"/>
      <c r="W154" s="242"/>
      <c r="X154" s="191"/>
      <c r="Y154" s="190"/>
      <c r="Z154" s="242"/>
      <c r="AA154" s="242"/>
      <c r="AB154" s="191"/>
      <c r="AC154" s="281"/>
      <c r="AD154" s="282"/>
      <c r="AE154" s="282"/>
      <c r="AF154" s="283"/>
      <c r="AG154" s="225"/>
      <c r="AH154" s="226"/>
      <c r="AI154" s="226"/>
      <c r="AJ154" s="226"/>
      <c r="AK154" s="226"/>
      <c r="AL154" s="226"/>
      <c r="AM154" s="226"/>
      <c r="AN154" s="226"/>
      <c r="AO154" s="227"/>
      <c r="AP154" s="271"/>
      <c r="AQ154" s="276"/>
      <c r="AR154" s="276"/>
      <c r="AS154" s="272"/>
      <c r="AT154" s="202"/>
      <c r="AU154" s="207"/>
      <c r="AV154" s="203"/>
      <c r="AW154" s="190"/>
      <c r="AX154" s="191"/>
      <c r="AY154" s="190"/>
      <c r="AZ154" s="191"/>
      <c r="BA154" s="202"/>
      <c r="BB154" s="203"/>
      <c r="BC154" s="271"/>
      <c r="BD154" s="272"/>
      <c r="BE154" s="202"/>
      <c r="BF154" s="203"/>
      <c r="BG154" s="202"/>
      <c r="BH154" s="207"/>
      <c r="BI154" s="203"/>
      <c r="BJ154" s="257"/>
      <c r="BK154" s="258"/>
      <c r="BL154" s="259"/>
      <c r="BM154" s="1"/>
      <c r="BN154" s="2"/>
    </row>
    <row r="155" spans="2:66" ht="15" customHeight="1" thickBot="1">
      <c r="B155" s="215"/>
      <c r="C155" s="216"/>
      <c r="D155" s="216"/>
      <c r="E155" s="216"/>
      <c r="F155" s="216"/>
      <c r="G155" s="216"/>
      <c r="H155" s="216"/>
      <c r="I155" s="216"/>
      <c r="J155" s="216"/>
      <c r="K155" s="216"/>
      <c r="L155" s="217"/>
      <c r="M155" s="192"/>
      <c r="N155" s="243"/>
      <c r="O155" s="243"/>
      <c r="P155" s="193"/>
      <c r="Q155" s="192"/>
      <c r="R155" s="243"/>
      <c r="S155" s="243"/>
      <c r="T155" s="193"/>
      <c r="U155" s="192"/>
      <c r="V155" s="243"/>
      <c r="W155" s="243"/>
      <c r="X155" s="193"/>
      <c r="Y155" s="192"/>
      <c r="Z155" s="243"/>
      <c r="AA155" s="243"/>
      <c r="AB155" s="193"/>
      <c r="AC155" s="284"/>
      <c r="AD155" s="285"/>
      <c r="AE155" s="285"/>
      <c r="AF155" s="286"/>
      <c r="AG155" s="228"/>
      <c r="AH155" s="229"/>
      <c r="AI155" s="229"/>
      <c r="AJ155" s="229"/>
      <c r="AK155" s="229"/>
      <c r="AL155" s="229"/>
      <c r="AM155" s="229"/>
      <c r="AN155" s="229"/>
      <c r="AO155" s="230"/>
      <c r="AP155" s="273"/>
      <c r="AQ155" s="277"/>
      <c r="AR155" s="277"/>
      <c r="AS155" s="274"/>
      <c r="AT155" s="204"/>
      <c r="AU155" s="208"/>
      <c r="AV155" s="205"/>
      <c r="AW155" s="192"/>
      <c r="AX155" s="193"/>
      <c r="AY155" s="192"/>
      <c r="AZ155" s="193"/>
      <c r="BA155" s="204"/>
      <c r="BB155" s="205"/>
      <c r="BC155" s="273"/>
      <c r="BD155" s="274"/>
      <c r="BE155" s="204"/>
      <c r="BF155" s="205"/>
      <c r="BG155" s="204"/>
      <c r="BH155" s="208"/>
      <c r="BI155" s="205"/>
      <c r="BJ155" s="260"/>
      <c r="BK155" s="261"/>
      <c r="BL155" s="262"/>
      <c r="BM155" s="1"/>
      <c r="BN155" s="2"/>
    </row>
    <row r="156" spans="2:66" ht="15" customHeight="1" thickTop="1">
      <c r="B156" s="209"/>
      <c r="C156" s="210"/>
      <c r="D156" s="210"/>
      <c r="E156" s="210"/>
      <c r="F156" s="210"/>
      <c r="G156" s="210"/>
      <c r="H156" s="210"/>
      <c r="I156" s="210"/>
      <c r="J156" s="210"/>
      <c r="K156" s="210"/>
      <c r="L156" s="211"/>
      <c r="M156" s="194"/>
      <c r="N156" s="219"/>
      <c r="O156" s="219"/>
      <c r="P156" s="195"/>
      <c r="Q156" s="194"/>
      <c r="R156" s="219"/>
      <c r="S156" s="219"/>
      <c r="T156" s="195"/>
      <c r="U156" s="194"/>
      <c r="V156" s="219"/>
      <c r="W156" s="219"/>
      <c r="X156" s="195"/>
      <c r="Y156" s="194"/>
      <c r="Z156" s="219"/>
      <c r="AA156" s="219"/>
      <c r="AB156" s="195"/>
      <c r="AC156" s="188"/>
      <c r="AD156" s="241"/>
      <c r="AE156" s="241"/>
      <c r="AF156" s="189"/>
      <c r="AG156" s="222" t="s">
        <v>215</v>
      </c>
      <c r="AH156" s="223"/>
      <c r="AI156" s="223"/>
      <c r="AJ156" s="223"/>
      <c r="AK156" s="223"/>
      <c r="AL156" s="223"/>
      <c r="AM156" s="223"/>
      <c r="AN156" s="223"/>
      <c r="AO156" s="224"/>
      <c r="AP156" s="269" t="s">
        <v>61</v>
      </c>
      <c r="AQ156" s="275"/>
      <c r="AR156" s="275"/>
      <c r="AS156" s="270"/>
      <c r="AT156" s="200">
        <f>'24.02'!AT156+AY156</f>
        <v>37</v>
      </c>
      <c r="AU156" s="206"/>
      <c r="AV156" s="201"/>
      <c r="AW156" s="188">
        <f>'24.02'!BG156</f>
        <v>33</v>
      </c>
      <c r="AX156" s="189"/>
      <c r="AY156" s="188"/>
      <c r="AZ156" s="189"/>
      <c r="BA156" s="200"/>
      <c r="BB156" s="201"/>
      <c r="BC156" s="269">
        <f>'24.02'!BC156+BA156</f>
        <v>0</v>
      </c>
      <c r="BD156" s="270"/>
      <c r="BE156" s="200">
        <f>'24.02'!BE156+BA156</f>
        <v>4</v>
      </c>
      <c r="BF156" s="201"/>
      <c r="BG156" s="200">
        <f>AT156-BE156</f>
        <v>33</v>
      </c>
      <c r="BH156" s="206"/>
      <c r="BI156" s="201"/>
      <c r="BJ156" s="254">
        <f>((LEFT(AP156,FIND(" ",AP156)-1)*BC156)/$S$279)</f>
        <v>0</v>
      </c>
      <c r="BK156" s="255"/>
      <c r="BL156" s="256"/>
      <c r="BM156" s="1"/>
      <c r="BN156" s="2"/>
    </row>
    <row r="157" spans="2:66" ht="15" customHeight="1">
      <c r="B157" s="212"/>
      <c r="C157" s="213"/>
      <c r="D157" s="213"/>
      <c r="E157" s="213"/>
      <c r="F157" s="213"/>
      <c r="G157" s="213"/>
      <c r="H157" s="213"/>
      <c r="I157" s="213"/>
      <c r="J157" s="213"/>
      <c r="K157" s="213"/>
      <c r="L157" s="214"/>
      <c r="M157" s="196"/>
      <c r="N157" s="220"/>
      <c r="O157" s="220"/>
      <c r="P157" s="197"/>
      <c r="Q157" s="196"/>
      <c r="R157" s="220"/>
      <c r="S157" s="220"/>
      <c r="T157" s="197"/>
      <c r="U157" s="196"/>
      <c r="V157" s="220"/>
      <c r="W157" s="220"/>
      <c r="X157" s="197"/>
      <c r="Y157" s="196"/>
      <c r="Z157" s="220"/>
      <c r="AA157" s="220"/>
      <c r="AB157" s="197"/>
      <c r="AC157" s="190"/>
      <c r="AD157" s="242"/>
      <c r="AE157" s="242"/>
      <c r="AF157" s="191"/>
      <c r="AG157" s="225"/>
      <c r="AH157" s="226"/>
      <c r="AI157" s="226"/>
      <c r="AJ157" s="226"/>
      <c r="AK157" s="226"/>
      <c r="AL157" s="226"/>
      <c r="AM157" s="226"/>
      <c r="AN157" s="226"/>
      <c r="AO157" s="227"/>
      <c r="AP157" s="271"/>
      <c r="AQ157" s="276"/>
      <c r="AR157" s="276"/>
      <c r="AS157" s="272"/>
      <c r="AT157" s="202"/>
      <c r="AU157" s="207"/>
      <c r="AV157" s="203"/>
      <c r="AW157" s="190"/>
      <c r="AX157" s="191"/>
      <c r="AY157" s="190"/>
      <c r="AZ157" s="191"/>
      <c r="BA157" s="202"/>
      <c r="BB157" s="203"/>
      <c r="BC157" s="271"/>
      <c r="BD157" s="272"/>
      <c r="BE157" s="202"/>
      <c r="BF157" s="203"/>
      <c r="BG157" s="202"/>
      <c r="BH157" s="207"/>
      <c r="BI157" s="203"/>
      <c r="BJ157" s="257"/>
      <c r="BK157" s="258"/>
      <c r="BL157" s="259"/>
      <c r="BM157" s="1"/>
      <c r="BN157" s="2"/>
    </row>
    <row r="158" spans="2:66" ht="15" customHeight="1" thickBot="1">
      <c r="B158" s="215"/>
      <c r="C158" s="216"/>
      <c r="D158" s="216"/>
      <c r="E158" s="216"/>
      <c r="F158" s="216"/>
      <c r="G158" s="216"/>
      <c r="H158" s="216"/>
      <c r="I158" s="216"/>
      <c r="J158" s="216"/>
      <c r="K158" s="216"/>
      <c r="L158" s="217"/>
      <c r="M158" s="198"/>
      <c r="N158" s="221"/>
      <c r="O158" s="221"/>
      <c r="P158" s="199"/>
      <c r="Q158" s="198"/>
      <c r="R158" s="221"/>
      <c r="S158" s="221"/>
      <c r="T158" s="199"/>
      <c r="U158" s="198"/>
      <c r="V158" s="221"/>
      <c r="W158" s="221"/>
      <c r="X158" s="199"/>
      <c r="Y158" s="198"/>
      <c r="Z158" s="221"/>
      <c r="AA158" s="221"/>
      <c r="AB158" s="199"/>
      <c r="AC158" s="192"/>
      <c r="AD158" s="243"/>
      <c r="AE158" s="243"/>
      <c r="AF158" s="193"/>
      <c r="AG158" s="228"/>
      <c r="AH158" s="229"/>
      <c r="AI158" s="229"/>
      <c r="AJ158" s="229"/>
      <c r="AK158" s="229"/>
      <c r="AL158" s="229"/>
      <c r="AM158" s="229"/>
      <c r="AN158" s="229"/>
      <c r="AO158" s="230"/>
      <c r="AP158" s="273"/>
      <c r="AQ158" s="277"/>
      <c r="AR158" s="277"/>
      <c r="AS158" s="274"/>
      <c r="AT158" s="204"/>
      <c r="AU158" s="208"/>
      <c r="AV158" s="205"/>
      <c r="AW158" s="192"/>
      <c r="AX158" s="193"/>
      <c r="AY158" s="192"/>
      <c r="AZ158" s="193"/>
      <c r="BA158" s="204"/>
      <c r="BB158" s="205"/>
      <c r="BC158" s="273"/>
      <c r="BD158" s="274"/>
      <c r="BE158" s="204"/>
      <c r="BF158" s="205"/>
      <c r="BG158" s="204"/>
      <c r="BH158" s="208"/>
      <c r="BI158" s="205"/>
      <c r="BJ158" s="260"/>
      <c r="BK158" s="261"/>
      <c r="BL158" s="262"/>
      <c r="BM158" s="1"/>
      <c r="BN158" s="2"/>
    </row>
    <row r="159" spans="2:66" ht="15" customHeight="1" thickTop="1" thickBot="1">
      <c r="B159" s="209"/>
      <c r="C159" s="210"/>
      <c r="D159" s="210"/>
      <c r="E159" s="210"/>
      <c r="F159" s="210"/>
      <c r="G159" s="210"/>
      <c r="H159" s="210"/>
      <c r="I159" s="210"/>
      <c r="J159" s="210"/>
      <c r="K159" s="210"/>
      <c r="L159" s="211"/>
      <c r="M159" s="218"/>
      <c r="N159" s="218"/>
      <c r="O159" s="218"/>
      <c r="P159" s="218"/>
      <c r="Q159" s="218"/>
      <c r="R159" s="218"/>
      <c r="S159" s="218"/>
      <c r="T159" s="218"/>
      <c r="U159" s="218"/>
      <c r="V159" s="218"/>
      <c r="W159" s="218"/>
      <c r="X159" s="218"/>
      <c r="Y159" s="218"/>
      <c r="Z159" s="218"/>
      <c r="AA159" s="218"/>
      <c r="AB159" s="218"/>
      <c r="AC159" s="182"/>
      <c r="AD159" s="182"/>
      <c r="AE159" s="182"/>
      <c r="AF159" s="182"/>
      <c r="AG159" s="222" t="s">
        <v>301</v>
      </c>
      <c r="AH159" s="223"/>
      <c r="AI159" s="223"/>
      <c r="AJ159" s="223"/>
      <c r="AK159" s="223"/>
      <c r="AL159" s="223"/>
      <c r="AM159" s="223"/>
      <c r="AN159" s="223"/>
      <c r="AO159" s="224"/>
      <c r="AP159" s="269" t="s">
        <v>52</v>
      </c>
      <c r="AQ159" s="275"/>
      <c r="AR159" s="275"/>
      <c r="AS159" s="270"/>
      <c r="AT159" s="200">
        <f>'24.02'!AT159+AY159</f>
        <v>10</v>
      </c>
      <c r="AU159" s="206"/>
      <c r="AV159" s="201"/>
      <c r="AW159" s="188">
        <f>'24.02'!BG159</f>
        <v>8</v>
      </c>
      <c r="AX159" s="189"/>
      <c r="AY159" s="188"/>
      <c r="AZ159" s="189"/>
      <c r="BA159" s="200"/>
      <c r="BB159" s="201"/>
      <c r="BC159" s="269">
        <f>'24.02'!BC159+BA159</f>
        <v>0</v>
      </c>
      <c r="BD159" s="270"/>
      <c r="BE159" s="200">
        <f>'24.02'!BE159+BA159</f>
        <v>2</v>
      </c>
      <c r="BF159" s="201"/>
      <c r="BG159" s="200">
        <f>AT159-BE159</f>
        <v>8</v>
      </c>
      <c r="BH159" s="206"/>
      <c r="BI159" s="201"/>
      <c r="BJ159" s="254">
        <f>((LEFT(AP159,FIND(" ",AP159)-1)*BC159)/$S$279)</f>
        <v>0</v>
      </c>
      <c r="BK159" s="255"/>
      <c r="BL159" s="256"/>
      <c r="BM159" s="1"/>
      <c r="BN159" s="2"/>
    </row>
    <row r="160" spans="2:66" ht="15" customHeight="1" thickTop="1" thickBot="1">
      <c r="B160" s="212"/>
      <c r="C160" s="213"/>
      <c r="D160" s="213"/>
      <c r="E160" s="213"/>
      <c r="F160" s="213"/>
      <c r="G160" s="213"/>
      <c r="H160" s="213"/>
      <c r="I160" s="213"/>
      <c r="J160" s="213"/>
      <c r="K160" s="213"/>
      <c r="L160" s="214"/>
      <c r="M160" s="218"/>
      <c r="N160" s="218"/>
      <c r="O160" s="218"/>
      <c r="P160" s="218"/>
      <c r="Q160" s="218"/>
      <c r="R160" s="218"/>
      <c r="S160" s="218"/>
      <c r="T160" s="218"/>
      <c r="U160" s="218"/>
      <c r="V160" s="218"/>
      <c r="W160" s="218"/>
      <c r="X160" s="218"/>
      <c r="Y160" s="218"/>
      <c r="Z160" s="218"/>
      <c r="AA160" s="218"/>
      <c r="AB160" s="218"/>
      <c r="AC160" s="182"/>
      <c r="AD160" s="182"/>
      <c r="AE160" s="182"/>
      <c r="AF160" s="182"/>
      <c r="AG160" s="225"/>
      <c r="AH160" s="226"/>
      <c r="AI160" s="226"/>
      <c r="AJ160" s="226"/>
      <c r="AK160" s="226"/>
      <c r="AL160" s="226"/>
      <c r="AM160" s="226"/>
      <c r="AN160" s="226"/>
      <c r="AO160" s="227"/>
      <c r="AP160" s="271"/>
      <c r="AQ160" s="276"/>
      <c r="AR160" s="276"/>
      <c r="AS160" s="272"/>
      <c r="AT160" s="202"/>
      <c r="AU160" s="207"/>
      <c r="AV160" s="203"/>
      <c r="AW160" s="190"/>
      <c r="AX160" s="191"/>
      <c r="AY160" s="190"/>
      <c r="AZ160" s="191"/>
      <c r="BA160" s="202"/>
      <c r="BB160" s="203"/>
      <c r="BC160" s="271"/>
      <c r="BD160" s="272"/>
      <c r="BE160" s="202"/>
      <c r="BF160" s="203"/>
      <c r="BG160" s="202"/>
      <c r="BH160" s="207"/>
      <c r="BI160" s="203"/>
      <c r="BJ160" s="257"/>
      <c r="BK160" s="258"/>
      <c r="BL160" s="259"/>
      <c r="BM160" s="1"/>
      <c r="BN160" s="2"/>
    </row>
    <row r="161" spans="2:67" ht="15" customHeight="1" thickTop="1" thickBot="1">
      <c r="B161" s="215"/>
      <c r="C161" s="216"/>
      <c r="D161" s="216"/>
      <c r="E161" s="216"/>
      <c r="F161" s="216"/>
      <c r="G161" s="216"/>
      <c r="H161" s="216"/>
      <c r="I161" s="216"/>
      <c r="J161" s="216"/>
      <c r="K161" s="216"/>
      <c r="L161" s="217"/>
      <c r="M161" s="218"/>
      <c r="N161" s="218"/>
      <c r="O161" s="218"/>
      <c r="P161" s="218"/>
      <c r="Q161" s="218"/>
      <c r="R161" s="218"/>
      <c r="S161" s="218"/>
      <c r="T161" s="218"/>
      <c r="U161" s="218"/>
      <c r="V161" s="218"/>
      <c r="W161" s="218"/>
      <c r="X161" s="218"/>
      <c r="Y161" s="218"/>
      <c r="Z161" s="218"/>
      <c r="AA161" s="218"/>
      <c r="AB161" s="218"/>
      <c r="AC161" s="182"/>
      <c r="AD161" s="182"/>
      <c r="AE161" s="182"/>
      <c r="AF161" s="182"/>
      <c r="AG161" s="228"/>
      <c r="AH161" s="229"/>
      <c r="AI161" s="229"/>
      <c r="AJ161" s="229"/>
      <c r="AK161" s="229"/>
      <c r="AL161" s="229"/>
      <c r="AM161" s="229"/>
      <c r="AN161" s="229"/>
      <c r="AO161" s="230"/>
      <c r="AP161" s="273"/>
      <c r="AQ161" s="277"/>
      <c r="AR161" s="277"/>
      <c r="AS161" s="274"/>
      <c r="AT161" s="204"/>
      <c r="AU161" s="208"/>
      <c r="AV161" s="205"/>
      <c r="AW161" s="192"/>
      <c r="AX161" s="193"/>
      <c r="AY161" s="192"/>
      <c r="AZ161" s="193"/>
      <c r="BA161" s="204"/>
      <c r="BB161" s="205"/>
      <c r="BC161" s="273"/>
      <c r="BD161" s="274"/>
      <c r="BE161" s="204"/>
      <c r="BF161" s="205"/>
      <c r="BG161" s="204"/>
      <c r="BH161" s="208"/>
      <c r="BI161" s="205"/>
      <c r="BJ161" s="260"/>
      <c r="BK161" s="261"/>
      <c r="BL161" s="262"/>
      <c r="BM161" s="1"/>
      <c r="BN161" s="2"/>
    </row>
    <row r="162" spans="2:67" ht="15" customHeight="1" thickTop="1" thickBot="1">
      <c r="B162" s="209"/>
      <c r="C162" s="210"/>
      <c r="D162" s="210"/>
      <c r="E162" s="210"/>
      <c r="F162" s="210"/>
      <c r="G162" s="210"/>
      <c r="H162" s="210"/>
      <c r="I162" s="210"/>
      <c r="J162" s="210"/>
      <c r="K162" s="210"/>
      <c r="L162" s="211"/>
      <c r="M162" s="218"/>
      <c r="N162" s="218"/>
      <c r="O162" s="218"/>
      <c r="P162" s="218"/>
      <c r="Q162" s="218"/>
      <c r="R162" s="218"/>
      <c r="S162" s="218"/>
      <c r="T162" s="218"/>
      <c r="U162" s="218"/>
      <c r="V162" s="218"/>
      <c r="W162" s="218"/>
      <c r="X162" s="218"/>
      <c r="Y162" s="218"/>
      <c r="Z162" s="218"/>
      <c r="AA162" s="218"/>
      <c r="AB162" s="218"/>
      <c r="AC162" s="182"/>
      <c r="AD162" s="182"/>
      <c r="AE162" s="182"/>
      <c r="AF162" s="182"/>
      <c r="AG162" s="222" t="s">
        <v>164</v>
      </c>
      <c r="AH162" s="223"/>
      <c r="AI162" s="223"/>
      <c r="AJ162" s="223"/>
      <c r="AK162" s="223"/>
      <c r="AL162" s="223"/>
      <c r="AM162" s="223"/>
      <c r="AN162" s="223"/>
      <c r="AO162" s="224"/>
      <c r="AP162" s="269" t="s">
        <v>52</v>
      </c>
      <c r="AQ162" s="275"/>
      <c r="AR162" s="275"/>
      <c r="AS162" s="270"/>
      <c r="AT162" s="200">
        <f>'24.02'!AT162+AY162</f>
        <v>0</v>
      </c>
      <c r="AU162" s="206"/>
      <c r="AV162" s="201"/>
      <c r="AW162" s="188">
        <f>'24.02'!BG162</f>
        <v>0</v>
      </c>
      <c r="AX162" s="189"/>
      <c r="AY162" s="188"/>
      <c r="AZ162" s="189"/>
      <c r="BA162" s="200"/>
      <c r="BB162" s="201"/>
      <c r="BC162" s="269">
        <f>'24.02'!BC162+BA162</f>
        <v>0</v>
      </c>
      <c r="BD162" s="270"/>
      <c r="BE162" s="200">
        <f>'24.02'!BE162+BA162</f>
        <v>0</v>
      </c>
      <c r="BF162" s="201"/>
      <c r="BG162" s="200">
        <f>AT162-BE162</f>
        <v>0</v>
      </c>
      <c r="BH162" s="206"/>
      <c r="BI162" s="201"/>
      <c r="BJ162" s="254">
        <f>((LEFT(AP162,FIND(" ",AP162)-1)*BC162)/$S$279)</f>
        <v>0</v>
      </c>
      <c r="BK162" s="255"/>
      <c r="BL162" s="256"/>
      <c r="BM162" s="1"/>
      <c r="BN162" s="2"/>
    </row>
    <row r="163" spans="2:67" ht="15" customHeight="1" thickTop="1" thickBot="1">
      <c r="B163" s="212"/>
      <c r="C163" s="213"/>
      <c r="D163" s="213"/>
      <c r="E163" s="213"/>
      <c r="F163" s="213"/>
      <c r="G163" s="213"/>
      <c r="H163" s="213"/>
      <c r="I163" s="213"/>
      <c r="J163" s="213"/>
      <c r="K163" s="213"/>
      <c r="L163" s="214"/>
      <c r="M163" s="218"/>
      <c r="N163" s="218"/>
      <c r="O163" s="218"/>
      <c r="P163" s="218"/>
      <c r="Q163" s="218"/>
      <c r="R163" s="218"/>
      <c r="S163" s="218"/>
      <c r="T163" s="218"/>
      <c r="U163" s="218"/>
      <c r="V163" s="218"/>
      <c r="W163" s="218"/>
      <c r="X163" s="218"/>
      <c r="Y163" s="218"/>
      <c r="Z163" s="218"/>
      <c r="AA163" s="218"/>
      <c r="AB163" s="218"/>
      <c r="AC163" s="182"/>
      <c r="AD163" s="182"/>
      <c r="AE163" s="182"/>
      <c r="AF163" s="182"/>
      <c r="AG163" s="225"/>
      <c r="AH163" s="226"/>
      <c r="AI163" s="226"/>
      <c r="AJ163" s="226"/>
      <c r="AK163" s="226"/>
      <c r="AL163" s="226"/>
      <c r="AM163" s="226"/>
      <c r="AN163" s="226"/>
      <c r="AO163" s="227"/>
      <c r="AP163" s="271"/>
      <c r="AQ163" s="276"/>
      <c r="AR163" s="276"/>
      <c r="AS163" s="272"/>
      <c r="AT163" s="202"/>
      <c r="AU163" s="207"/>
      <c r="AV163" s="203"/>
      <c r="AW163" s="190"/>
      <c r="AX163" s="191"/>
      <c r="AY163" s="190"/>
      <c r="AZ163" s="191"/>
      <c r="BA163" s="202"/>
      <c r="BB163" s="203"/>
      <c r="BC163" s="271"/>
      <c r="BD163" s="272"/>
      <c r="BE163" s="202"/>
      <c r="BF163" s="203"/>
      <c r="BG163" s="202"/>
      <c r="BH163" s="207"/>
      <c r="BI163" s="203"/>
      <c r="BJ163" s="257"/>
      <c r="BK163" s="258"/>
      <c r="BL163" s="259"/>
      <c r="BM163" s="1"/>
      <c r="BN163" s="2"/>
    </row>
    <row r="164" spans="2:67" ht="15" customHeight="1" thickTop="1" thickBot="1">
      <c r="B164" s="215"/>
      <c r="C164" s="216"/>
      <c r="D164" s="216"/>
      <c r="E164" s="216"/>
      <c r="F164" s="216"/>
      <c r="G164" s="216"/>
      <c r="H164" s="216"/>
      <c r="I164" s="216"/>
      <c r="J164" s="216"/>
      <c r="K164" s="216"/>
      <c r="L164" s="217"/>
      <c r="M164" s="218"/>
      <c r="N164" s="218"/>
      <c r="O164" s="218"/>
      <c r="P164" s="218"/>
      <c r="Q164" s="218"/>
      <c r="R164" s="218"/>
      <c r="S164" s="218"/>
      <c r="T164" s="218"/>
      <c r="U164" s="218"/>
      <c r="V164" s="218"/>
      <c r="W164" s="218"/>
      <c r="X164" s="218"/>
      <c r="Y164" s="218"/>
      <c r="Z164" s="218"/>
      <c r="AA164" s="218"/>
      <c r="AB164" s="218"/>
      <c r="AC164" s="182"/>
      <c r="AD164" s="182"/>
      <c r="AE164" s="182"/>
      <c r="AF164" s="182"/>
      <c r="AG164" s="228"/>
      <c r="AH164" s="229"/>
      <c r="AI164" s="229"/>
      <c r="AJ164" s="229"/>
      <c r="AK164" s="229"/>
      <c r="AL164" s="229"/>
      <c r="AM164" s="229"/>
      <c r="AN164" s="229"/>
      <c r="AO164" s="230"/>
      <c r="AP164" s="273"/>
      <c r="AQ164" s="277"/>
      <c r="AR164" s="277"/>
      <c r="AS164" s="274"/>
      <c r="AT164" s="204"/>
      <c r="AU164" s="208"/>
      <c r="AV164" s="205"/>
      <c r="AW164" s="192"/>
      <c r="AX164" s="193"/>
      <c r="AY164" s="192"/>
      <c r="AZ164" s="193"/>
      <c r="BA164" s="204"/>
      <c r="BB164" s="205"/>
      <c r="BC164" s="273"/>
      <c r="BD164" s="274"/>
      <c r="BE164" s="204"/>
      <c r="BF164" s="205"/>
      <c r="BG164" s="204"/>
      <c r="BH164" s="208"/>
      <c r="BI164" s="205"/>
      <c r="BJ164" s="260"/>
      <c r="BK164" s="261"/>
      <c r="BL164" s="262"/>
      <c r="BM164" s="1"/>
      <c r="BN164" s="2"/>
    </row>
    <row r="165" spans="2:67" ht="15" customHeight="1" thickTop="1" thickBot="1">
      <c r="B165" s="209"/>
      <c r="C165" s="210"/>
      <c r="D165" s="210"/>
      <c r="E165" s="210"/>
      <c r="F165" s="210"/>
      <c r="G165" s="210"/>
      <c r="H165" s="210"/>
      <c r="I165" s="210"/>
      <c r="J165" s="210"/>
      <c r="K165" s="210"/>
      <c r="L165" s="211"/>
      <c r="M165" s="218"/>
      <c r="N165" s="218"/>
      <c r="O165" s="218"/>
      <c r="P165" s="218"/>
      <c r="Q165" s="218"/>
      <c r="R165" s="218"/>
      <c r="S165" s="218"/>
      <c r="T165" s="218"/>
      <c r="U165" s="218"/>
      <c r="V165" s="218"/>
      <c r="W165" s="218"/>
      <c r="X165" s="218"/>
      <c r="Y165" s="218"/>
      <c r="Z165" s="218"/>
      <c r="AA165" s="218"/>
      <c r="AB165" s="218"/>
      <c r="AC165" s="182"/>
      <c r="AD165" s="182"/>
      <c r="AE165" s="182"/>
      <c r="AF165" s="182"/>
      <c r="AG165" s="265" t="s">
        <v>63</v>
      </c>
      <c r="AH165" s="265"/>
      <c r="AI165" s="265"/>
      <c r="AJ165" s="265"/>
      <c r="AK165" s="265"/>
      <c r="AL165" s="265"/>
      <c r="AM165" s="265"/>
      <c r="AN165" s="265"/>
      <c r="AO165" s="265"/>
      <c r="AP165" s="265"/>
      <c r="AQ165" s="265"/>
      <c r="AR165" s="265"/>
      <c r="AS165" s="265"/>
      <c r="AT165" s="265"/>
      <c r="AU165" s="265"/>
      <c r="AV165" s="265"/>
      <c r="AW165" s="265"/>
      <c r="AX165" s="265"/>
      <c r="AY165" s="265"/>
      <c r="AZ165" s="265"/>
      <c r="BA165" s="265"/>
      <c r="BB165" s="265"/>
      <c r="BC165" s="265"/>
      <c r="BD165" s="265"/>
      <c r="BE165" s="265"/>
      <c r="BF165" s="265"/>
      <c r="BG165" s="265"/>
      <c r="BH165" s="265"/>
      <c r="BI165" s="266"/>
      <c r="BJ165" s="254">
        <f>SUM(BG66:BI164)</f>
        <v>676</v>
      </c>
      <c r="BK165" s="255"/>
      <c r="BL165" s="256"/>
      <c r="BM165" s="263" t="s">
        <v>263</v>
      </c>
      <c r="BN165" s="264"/>
      <c r="BO165" s="264"/>
    </row>
    <row r="166" spans="2:67" ht="15" customHeight="1" thickTop="1" thickBot="1">
      <c r="B166" s="212"/>
      <c r="C166" s="213"/>
      <c r="D166" s="213"/>
      <c r="E166" s="213"/>
      <c r="F166" s="213"/>
      <c r="G166" s="213"/>
      <c r="H166" s="213"/>
      <c r="I166" s="213"/>
      <c r="J166" s="213"/>
      <c r="K166" s="213"/>
      <c r="L166" s="214"/>
      <c r="M166" s="218"/>
      <c r="N166" s="218"/>
      <c r="O166" s="218"/>
      <c r="P166" s="218"/>
      <c r="Q166" s="218"/>
      <c r="R166" s="218"/>
      <c r="S166" s="218"/>
      <c r="T166" s="218"/>
      <c r="U166" s="218"/>
      <c r="V166" s="218"/>
      <c r="W166" s="218"/>
      <c r="X166" s="218"/>
      <c r="Y166" s="218"/>
      <c r="Z166" s="218"/>
      <c r="AA166" s="218"/>
      <c r="AB166" s="218"/>
      <c r="AC166" s="182"/>
      <c r="AD166" s="182"/>
      <c r="AE166" s="182"/>
      <c r="AF166" s="182"/>
      <c r="AG166" s="267"/>
      <c r="AH166" s="267"/>
      <c r="AI166" s="267"/>
      <c r="AJ166" s="267"/>
      <c r="AK166" s="267"/>
      <c r="AL166" s="267"/>
      <c r="AM166" s="267"/>
      <c r="AN166" s="267"/>
      <c r="AO166" s="267"/>
      <c r="AP166" s="267"/>
      <c r="AQ166" s="267"/>
      <c r="AR166" s="267"/>
      <c r="AS166" s="267"/>
      <c r="AT166" s="267"/>
      <c r="AU166" s="267"/>
      <c r="AV166" s="267"/>
      <c r="AW166" s="267"/>
      <c r="AX166" s="267"/>
      <c r="AY166" s="267"/>
      <c r="AZ166" s="267"/>
      <c r="BA166" s="267"/>
      <c r="BB166" s="267"/>
      <c r="BC166" s="267"/>
      <c r="BD166" s="267"/>
      <c r="BE166" s="267"/>
      <c r="BF166" s="267"/>
      <c r="BG166" s="267"/>
      <c r="BH166" s="267"/>
      <c r="BI166" s="268"/>
      <c r="BJ166" s="257"/>
      <c r="BK166" s="258"/>
      <c r="BL166" s="259"/>
      <c r="BM166" s="263"/>
      <c r="BN166" s="264"/>
      <c r="BO166" s="264"/>
    </row>
    <row r="167" spans="2:67" ht="15" customHeight="1" thickTop="1" thickBot="1">
      <c r="B167" s="215"/>
      <c r="C167" s="216"/>
      <c r="D167" s="216"/>
      <c r="E167" s="216"/>
      <c r="F167" s="216"/>
      <c r="G167" s="216"/>
      <c r="H167" s="216"/>
      <c r="I167" s="216"/>
      <c r="J167" s="216"/>
      <c r="K167" s="216"/>
      <c r="L167" s="217"/>
      <c r="M167" s="218"/>
      <c r="N167" s="218"/>
      <c r="O167" s="218"/>
      <c r="P167" s="218"/>
      <c r="Q167" s="218"/>
      <c r="R167" s="218"/>
      <c r="S167" s="218"/>
      <c r="T167" s="218"/>
      <c r="U167" s="218"/>
      <c r="V167" s="218"/>
      <c r="W167" s="218"/>
      <c r="X167" s="218"/>
      <c r="Y167" s="218"/>
      <c r="Z167" s="218"/>
      <c r="AA167" s="218"/>
      <c r="AB167" s="218"/>
      <c r="AC167" s="182"/>
      <c r="AD167" s="182"/>
      <c r="AE167" s="182"/>
      <c r="AF167" s="182"/>
      <c r="AG167" s="267"/>
      <c r="AH167" s="267"/>
      <c r="AI167" s="267"/>
      <c r="AJ167" s="267"/>
      <c r="AK167" s="267"/>
      <c r="AL167" s="267"/>
      <c r="AM167" s="267"/>
      <c r="AN167" s="267"/>
      <c r="AO167" s="267"/>
      <c r="AP167" s="267"/>
      <c r="AQ167" s="267"/>
      <c r="AR167" s="267"/>
      <c r="AS167" s="267"/>
      <c r="AT167" s="267"/>
      <c r="AU167" s="267"/>
      <c r="AV167" s="267"/>
      <c r="AW167" s="267"/>
      <c r="AX167" s="267"/>
      <c r="AY167" s="267"/>
      <c r="AZ167" s="267"/>
      <c r="BA167" s="267"/>
      <c r="BB167" s="267"/>
      <c r="BC167" s="267"/>
      <c r="BD167" s="267"/>
      <c r="BE167" s="267"/>
      <c r="BF167" s="267"/>
      <c r="BG167" s="267"/>
      <c r="BH167" s="267"/>
      <c r="BI167" s="268"/>
      <c r="BJ167" s="260"/>
      <c r="BK167" s="261"/>
      <c r="BL167" s="262"/>
      <c r="BM167" s="263"/>
      <c r="BN167" s="264"/>
      <c r="BO167" s="264"/>
    </row>
    <row r="168" spans="2:67" ht="15" customHeight="1" thickTop="1" thickBot="1">
      <c r="B168" s="209"/>
      <c r="C168" s="210"/>
      <c r="D168" s="210"/>
      <c r="E168" s="210"/>
      <c r="F168" s="210"/>
      <c r="G168" s="210"/>
      <c r="H168" s="210"/>
      <c r="I168" s="210"/>
      <c r="J168" s="210"/>
      <c r="K168" s="210"/>
      <c r="L168" s="211"/>
      <c r="M168" s="218"/>
      <c r="N168" s="218"/>
      <c r="O168" s="218"/>
      <c r="P168" s="218"/>
      <c r="Q168" s="218"/>
      <c r="R168" s="218"/>
      <c r="S168" s="218"/>
      <c r="T168" s="218"/>
      <c r="U168" s="218"/>
      <c r="V168" s="218"/>
      <c r="W168" s="218"/>
      <c r="X168" s="218"/>
      <c r="Y168" s="218"/>
      <c r="Z168" s="218"/>
      <c r="AA168" s="218"/>
      <c r="AB168" s="218"/>
      <c r="AC168" s="182"/>
      <c r="AD168" s="182"/>
      <c r="AE168" s="182"/>
      <c r="AF168" s="182"/>
      <c r="AG168" s="246" t="s">
        <v>40</v>
      </c>
      <c r="AH168" s="246"/>
      <c r="AI168" s="246"/>
      <c r="AJ168" s="246"/>
      <c r="AK168" s="246"/>
      <c r="AL168" s="246"/>
      <c r="AM168" s="246"/>
      <c r="AN168" s="246"/>
      <c r="AO168" s="246"/>
      <c r="AP168" s="246" t="s">
        <v>41</v>
      </c>
      <c r="AQ168" s="246"/>
      <c r="AR168" s="246"/>
      <c r="AS168" s="246"/>
      <c r="AT168" s="247" t="s">
        <v>42</v>
      </c>
      <c r="AU168" s="247"/>
      <c r="AV168" s="247"/>
      <c r="AW168" s="246" t="s">
        <v>43</v>
      </c>
      <c r="AX168" s="246"/>
      <c r="AY168" s="246"/>
      <c r="AZ168" s="246"/>
      <c r="BA168" s="246"/>
      <c r="BB168" s="246"/>
      <c r="BC168" s="49" t="s">
        <v>44</v>
      </c>
      <c r="BD168" s="51"/>
      <c r="BE168" s="248" t="s">
        <v>45</v>
      </c>
      <c r="BF168" s="249"/>
      <c r="BG168" s="246" t="s">
        <v>46</v>
      </c>
      <c r="BH168" s="246"/>
      <c r="BI168" s="246"/>
      <c r="BJ168" s="254">
        <f>SUM(BG174:BI209)</f>
        <v>11</v>
      </c>
      <c r="BK168" s="255"/>
      <c r="BL168" s="256"/>
      <c r="BM168" s="263" t="s">
        <v>264</v>
      </c>
      <c r="BN168" s="264"/>
      <c r="BO168" s="264"/>
    </row>
    <row r="169" spans="2:67" ht="15" customHeight="1" thickTop="1" thickBot="1">
      <c r="B169" s="212"/>
      <c r="C169" s="213"/>
      <c r="D169" s="213"/>
      <c r="E169" s="213"/>
      <c r="F169" s="213"/>
      <c r="G169" s="213"/>
      <c r="H169" s="213"/>
      <c r="I169" s="213"/>
      <c r="J169" s="213"/>
      <c r="K169" s="213"/>
      <c r="L169" s="214"/>
      <c r="M169" s="218"/>
      <c r="N169" s="218"/>
      <c r="O169" s="218"/>
      <c r="P169" s="218"/>
      <c r="Q169" s="218"/>
      <c r="R169" s="218"/>
      <c r="S169" s="218"/>
      <c r="T169" s="218"/>
      <c r="U169" s="218"/>
      <c r="V169" s="218"/>
      <c r="W169" s="218"/>
      <c r="X169" s="218"/>
      <c r="Y169" s="218"/>
      <c r="Z169" s="218"/>
      <c r="AA169" s="218"/>
      <c r="AB169" s="218"/>
      <c r="AC169" s="182"/>
      <c r="AD169" s="182"/>
      <c r="AE169" s="182"/>
      <c r="AF169" s="182"/>
      <c r="AG169" s="246"/>
      <c r="AH169" s="246"/>
      <c r="AI169" s="246"/>
      <c r="AJ169" s="246"/>
      <c r="AK169" s="246"/>
      <c r="AL169" s="246"/>
      <c r="AM169" s="246"/>
      <c r="AN169" s="246"/>
      <c r="AO169" s="246"/>
      <c r="AP169" s="246"/>
      <c r="AQ169" s="246"/>
      <c r="AR169" s="246"/>
      <c r="AS169" s="246"/>
      <c r="AT169" s="247"/>
      <c r="AU169" s="247"/>
      <c r="AV169" s="247"/>
      <c r="AW169" s="246"/>
      <c r="AX169" s="246"/>
      <c r="AY169" s="246"/>
      <c r="AZ169" s="246"/>
      <c r="BA169" s="246"/>
      <c r="BB169" s="246"/>
      <c r="BC169" s="52"/>
      <c r="BD169" s="54"/>
      <c r="BE169" s="250"/>
      <c r="BF169" s="251"/>
      <c r="BG169" s="246"/>
      <c r="BH169" s="246"/>
      <c r="BI169" s="246"/>
      <c r="BJ169" s="257"/>
      <c r="BK169" s="258"/>
      <c r="BL169" s="259"/>
      <c r="BM169" s="263"/>
      <c r="BN169" s="264"/>
      <c r="BO169" s="264"/>
    </row>
    <row r="170" spans="2:67" ht="15" customHeight="1" thickTop="1" thickBot="1">
      <c r="B170" s="215"/>
      <c r="C170" s="216"/>
      <c r="D170" s="216"/>
      <c r="E170" s="216"/>
      <c r="F170" s="216"/>
      <c r="G170" s="216"/>
      <c r="H170" s="216"/>
      <c r="I170" s="216"/>
      <c r="J170" s="216"/>
      <c r="K170" s="216"/>
      <c r="L170" s="217"/>
      <c r="M170" s="218"/>
      <c r="N170" s="218"/>
      <c r="O170" s="218"/>
      <c r="P170" s="218"/>
      <c r="Q170" s="218"/>
      <c r="R170" s="218"/>
      <c r="S170" s="218"/>
      <c r="T170" s="218"/>
      <c r="U170" s="218"/>
      <c r="V170" s="218"/>
      <c r="W170" s="218"/>
      <c r="X170" s="218"/>
      <c r="Y170" s="218"/>
      <c r="Z170" s="218"/>
      <c r="AA170" s="218"/>
      <c r="AB170" s="218"/>
      <c r="AC170" s="182"/>
      <c r="AD170" s="182"/>
      <c r="AE170" s="182"/>
      <c r="AF170" s="182"/>
      <c r="AG170" s="246"/>
      <c r="AH170" s="246"/>
      <c r="AI170" s="246"/>
      <c r="AJ170" s="246"/>
      <c r="AK170" s="246"/>
      <c r="AL170" s="246"/>
      <c r="AM170" s="246"/>
      <c r="AN170" s="246"/>
      <c r="AO170" s="246"/>
      <c r="AP170" s="246"/>
      <c r="AQ170" s="246"/>
      <c r="AR170" s="246"/>
      <c r="AS170" s="246"/>
      <c r="AT170" s="247"/>
      <c r="AU170" s="247"/>
      <c r="AV170" s="247"/>
      <c r="AW170" s="246"/>
      <c r="AX170" s="246"/>
      <c r="AY170" s="246"/>
      <c r="AZ170" s="246"/>
      <c r="BA170" s="246"/>
      <c r="BB170" s="246"/>
      <c r="BC170" s="52"/>
      <c r="BD170" s="54"/>
      <c r="BE170" s="250"/>
      <c r="BF170" s="251"/>
      <c r="BG170" s="246"/>
      <c r="BH170" s="246"/>
      <c r="BI170" s="246"/>
      <c r="BJ170" s="260"/>
      <c r="BK170" s="261"/>
      <c r="BL170" s="262"/>
      <c r="BM170" s="263"/>
      <c r="BN170" s="264"/>
      <c r="BO170" s="264"/>
    </row>
    <row r="171" spans="2:67" ht="15" customHeight="1" thickTop="1" thickBot="1">
      <c r="B171" s="209"/>
      <c r="C171" s="210"/>
      <c r="D171" s="210"/>
      <c r="E171" s="210"/>
      <c r="F171" s="210"/>
      <c r="G171" s="210"/>
      <c r="H171" s="210"/>
      <c r="I171" s="210"/>
      <c r="J171" s="210"/>
      <c r="K171" s="210"/>
      <c r="L171" s="211"/>
      <c r="M171" s="218"/>
      <c r="N171" s="218"/>
      <c r="O171" s="218"/>
      <c r="P171" s="218"/>
      <c r="Q171" s="218"/>
      <c r="R171" s="218"/>
      <c r="S171" s="218"/>
      <c r="T171" s="218"/>
      <c r="U171" s="218"/>
      <c r="V171" s="218"/>
      <c r="W171" s="218"/>
      <c r="X171" s="218"/>
      <c r="Y171" s="218"/>
      <c r="Z171" s="218"/>
      <c r="AA171" s="218"/>
      <c r="AB171" s="218"/>
      <c r="AC171" s="182"/>
      <c r="AD171" s="182"/>
      <c r="AE171" s="182"/>
      <c r="AF171" s="182"/>
      <c r="AG171" s="246"/>
      <c r="AH171" s="246"/>
      <c r="AI171" s="246"/>
      <c r="AJ171" s="246"/>
      <c r="AK171" s="246"/>
      <c r="AL171" s="246"/>
      <c r="AM171" s="246"/>
      <c r="AN171" s="246"/>
      <c r="AO171" s="246"/>
      <c r="AP171" s="246"/>
      <c r="AQ171" s="246"/>
      <c r="AR171" s="246"/>
      <c r="AS171" s="246"/>
      <c r="AT171" s="247"/>
      <c r="AU171" s="247"/>
      <c r="AV171" s="247"/>
      <c r="AW171" s="246" t="s">
        <v>48</v>
      </c>
      <c r="AX171" s="246"/>
      <c r="AY171" s="246" t="s">
        <v>49</v>
      </c>
      <c r="AZ171" s="246"/>
      <c r="BA171" s="246" t="s">
        <v>50</v>
      </c>
      <c r="BB171" s="246"/>
      <c r="BC171" s="52"/>
      <c r="BD171" s="54"/>
      <c r="BE171" s="250"/>
      <c r="BF171" s="251"/>
      <c r="BG171" s="246"/>
      <c r="BH171" s="246"/>
      <c r="BI171" s="246"/>
      <c r="BJ171" s="254">
        <f>BJ165+BJ168+BJ177</f>
        <v>688.1</v>
      </c>
      <c r="BK171" s="255"/>
      <c r="BL171" s="256"/>
      <c r="BM171" s="263" t="s">
        <v>265</v>
      </c>
      <c r="BN171" s="264"/>
      <c r="BO171" s="264"/>
    </row>
    <row r="172" spans="2:67" ht="15" customHeight="1" thickTop="1" thickBot="1">
      <c r="B172" s="212"/>
      <c r="C172" s="213"/>
      <c r="D172" s="213"/>
      <c r="E172" s="213"/>
      <c r="F172" s="213"/>
      <c r="G172" s="213"/>
      <c r="H172" s="213"/>
      <c r="I172" s="213"/>
      <c r="J172" s="213"/>
      <c r="K172" s="213"/>
      <c r="L172" s="214"/>
      <c r="M172" s="218"/>
      <c r="N172" s="218"/>
      <c r="O172" s="218"/>
      <c r="P172" s="218"/>
      <c r="Q172" s="218"/>
      <c r="R172" s="218"/>
      <c r="S172" s="218"/>
      <c r="T172" s="218"/>
      <c r="U172" s="218"/>
      <c r="V172" s="218"/>
      <c r="W172" s="218"/>
      <c r="X172" s="218"/>
      <c r="Y172" s="218"/>
      <c r="Z172" s="218"/>
      <c r="AA172" s="218"/>
      <c r="AB172" s="218"/>
      <c r="AC172" s="182"/>
      <c r="AD172" s="182"/>
      <c r="AE172" s="182"/>
      <c r="AF172" s="182"/>
      <c r="AG172" s="246"/>
      <c r="AH172" s="246"/>
      <c r="AI172" s="246"/>
      <c r="AJ172" s="246"/>
      <c r="AK172" s="246"/>
      <c r="AL172" s="246"/>
      <c r="AM172" s="246"/>
      <c r="AN172" s="246"/>
      <c r="AO172" s="246"/>
      <c r="AP172" s="246"/>
      <c r="AQ172" s="246"/>
      <c r="AR172" s="246"/>
      <c r="AS172" s="246"/>
      <c r="AT172" s="247"/>
      <c r="AU172" s="247"/>
      <c r="AV172" s="247"/>
      <c r="AW172" s="246"/>
      <c r="AX172" s="246"/>
      <c r="AY172" s="246"/>
      <c r="AZ172" s="246"/>
      <c r="BA172" s="246"/>
      <c r="BB172" s="246"/>
      <c r="BC172" s="52"/>
      <c r="BD172" s="54"/>
      <c r="BE172" s="250"/>
      <c r="BF172" s="251"/>
      <c r="BG172" s="246"/>
      <c r="BH172" s="246"/>
      <c r="BI172" s="246"/>
      <c r="BJ172" s="257"/>
      <c r="BK172" s="258"/>
      <c r="BL172" s="259"/>
      <c r="BM172" s="263"/>
      <c r="BN172" s="264"/>
      <c r="BO172" s="264"/>
    </row>
    <row r="173" spans="2:67" ht="15" customHeight="1" thickTop="1" thickBot="1">
      <c r="B173" s="215"/>
      <c r="C173" s="216"/>
      <c r="D173" s="216"/>
      <c r="E173" s="216"/>
      <c r="F173" s="216"/>
      <c r="G173" s="216"/>
      <c r="H173" s="216"/>
      <c r="I173" s="216"/>
      <c r="J173" s="216"/>
      <c r="K173" s="216"/>
      <c r="L173" s="217"/>
      <c r="M173" s="218"/>
      <c r="N173" s="218"/>
      <c r="O173" s="218"/>
      <c r="P173" s="218"/>
      <c r="Q173" s="218"/>
      <c r="R173" s="218"/>
      <c r="S173" s="218"/>
      <c r="T173" s="218"/>
      <c r="U173" s="218"/>
      <c r="V173" s="218"/>
      <c r="W173" s="218"/>
      <c r="X173" s="218"/>
      <c r="Y173" s="218"/>
      <c r="Z173" s="218"/>
      <c r="AA173" s="218"/>
      <c r="AB173" s="218"/>
      <c r="AC173" s="182"/>
      <c r="AD173" s="182"/>
      <c r="AE173" s="182"/>
      <c r="AF173" s="182"/>
      <c r="AG173" s="246"/>
      <c r="AH173" s="246"/>
      <c r="AI173" s="246"/>
      <c r="AJ173" s="246"/>
      <c r="AK173" s="246"/>
      <c r="AL173" s="246"/>
      <c r="AM173" s="246"/>
      <c r="AN173" s="246"/>
      <c r="AO173" s="246"/>
      <c r="AP173" s="246"/>
      <c r="AQ173" s="246"/>
      <c r="AR173" s="246"/>
      <c r="AS173" s="246"/>
      <c r="AT173" s="247"/>
      <c r="AU173" s="247"/>
      <c r="AV173" s="247"/>
      <c r="AW173" s="246"/>
      <c r="AX173" s="246"/>
      <c r="AY173" s="246"/>
      <c r="AZ173" s="246"/>
      <c r="BA173" s="246"/>
      <c r="BB173" s="246"/>
      <c r="BC173" s="55"/>
      <c r="BD173" s="57"/>
      <c r="BE173" s="252"/>
      <c r="BF173" s="253"/>
      <c r="BG173" s="246"/>
      <c r="BH173" s="246"/>
      <c r="BI173" s="246"/>
      <c r="BJ173" s="260"/>
      <c r="BK173" s="261"/>
      <c r="BL173" s="262"/>
      <c r="BM173" s="263"/>
      <c r="BN173" s="264"/>
      <c r="BO173" s="264"/>
    </row>
    <row r="174" spans="2:67" ht="15.75" customHeight="1" thickTop="1" thickBot="1">
      <c r="B174" s="209"/>
      <c r="C174" s="210"/>
      <c r="D174" s="210"/>
      <c r="E174" s="210"/>
      <c r="F174" s="210"/>
      <c r="G174" s="210"/>
      <c r="H174" s="210"/>
      <c r="I174" s="210"/>
      <c r="J174" s="210"/>
      <c r="K174" s="210"/>
      <c r="L174" s="211"/>
      <c r="M174" s="218"/>
      <c r="N174" s="218"/>
      <c r="O174" s="218"/>
      <c r="P174" s="218"/>
      <c r="Q174" s="218"/>
      <c r="R174" s="218"/>
      <c r="S174" s="218"/>
      <c r="T174" s="218"/>
      <c r="U174" s="218"/>
      <c r="V174" s="218"/>
      <c r="W174" s="218"/>
      <c r="X174" s="218"/>
      <c r="Y174" s="218"/>
      <c r="Z174" s="218"/>
      <c r="AA174" s="218"/>
      <c r="AB174" s="218"/>
      <c r="AC174" s="182"/>
      <c r="AD174" s="182"/>
      <c r="AE174" s="182"/>
      <c r="AF174" s="182"/>
      <c r="AG174" s="222" t="s">
        <v>144</v>
      </c>
      <c r="AH174" s="223"/>
      <c r="AI174" s="223"/>
      <c r="AJ174" s="223"/>
      <c r="AK174" s="223"/>
      <c r="AL174" s="223"/>
      <c r="AM174" s="223"/>
      <c r="AN174" s="223"/>
      <c r="AO174" s="224"/>
      <c r="AP174" s="231" t="s">
        <v>184</v>
      </c>
      <c r="AQ174" s="231"/>
      <c r="AR174" s="231"/>
      <c r="AS174" s="231"/>
      <c r="AT174" s="200">
        <f>AY174+'24.02'!AT174:AV176</f>
        <v>2</v>
      </c>
      <c r="AU174" s="206"/>
      <c r="AV174" s="201"/>
      <c r="AW174" s="188">
        <f>'24.02'!BG174</f>
        <v>1</v>
      </c>
      <c r="AX174" s="189"/>
      <c r="AY174" s="194"/>
      <c r="AZ174" s="195"/>
      <c r="BA174" s="188"/>
      <c r="BB174" s="189"/>
      <c r="BC174" s="200">
        <f>'24.02'!BC174+BA174</f>
        <v>0</v>
      </c>
      <c r="BD174" s="201"/>
      <c r="BE174" s="200">
        <f>BA174+'24.02'!BE174</f>
        <v>1</v>
      </c>
      <c r="BF174" s="201"/>
      <c r="BG174" s="200">
        <f>AW174+AY174-BA174</f>
        <v>1</v>
      </c>
      <c r="BH174" s="206"/>
      <c r="BI174" s="201"/>
      <c r="BJ174" s="254">
        <f>IF(AG45&gt;0,(AG36/1000)^2*AG45*0.7854*1.3,0)</f>
        <v>0</v>
      </c>
      <c r="BK174" s="255"/>
      <c r="BL174" s="256"/>
      <c r="BM174" s="263" t="s">
        <v>279</v>
      </c>
      <c r="BN174" s="264"/>
      <c r="BO174" s="264"/>
    </row>
    <row r="175" spans="2:67" ht="15" customHeight="1" thickTop="1" thickBot="1">
      <c r="B175" s="212"/>
      <c r="C175" s="213"/>
      <c r="D175" s="213"/>
      <c r="E175" s="213"/>
      <c r="F175" s="213"/>
      <c r="G175" s="213"/>
      <c r="H175" s="213"/>
      <c r="I175" s="213"/>
      <c r="J175" s="213"/>
      <c r="K175" s="213"/>
      <c r="L175" s="214"/>
      <c r="M175" s="218"/>
      <c r="N175" s="218"/>
      <c r="O175" s="218"/>
      <c r="P175" s="218"/>
      <c r="Q175" s="218"/>
      <c r="R175" s="218"/>
      <c r="S175" s="218"/>
      <c r="T175" s="218"/>
      <c r="U175" s="218"/>
      <c r="V175" s="218"/>
      <c r="W175" s="218"/>
      <c r="X175" s="218"/>
      <c r="Y175" s="218"/>
      <c r="Z175" s="218"/>
      <c r="AA175" s="218"/>
      <c r="AB175" s="218"/>
      <c r="AC175" s="182"/>
      <c r="AD175" s="182"/>
      <c r="AE175" s="182"/>
      <c r="AF175" s="182"/>
      <c r="AG175" s="225"/>
      <c r="AH175" s="226"/>
      <c r="AI175" s="226"/>
      <c r="AJ175" s="226"/>
      <c r="AK175" s="226"/>
      <c r="AL175" s="226"/>
      <c r="AM175" s="226"/>
      <c r="AN175" s="226"/>
      <c r="AO175" s="227"/>
      <c r="AP175" s="231"/>
      <c r="AQ175" s="231"/>
      <c r="AR175" s="231"/>
      <c r="AS175" s="231"/>
      <c r="AT175" s="202"/>
      <c r="AU175" s="207"/>
      <c r="AV175" s="203"/>
      <c r="AW175" s="190"/>
      <c r="AX175" s="191"/>
      <c r="AY175" s="196"/>
      <c r="AZ175" s="197"/>
      <c r="BA175" s="190"/>
      <c r="BB175" s="191"/>
      <c r="BC175" s="202"/>
      <c r="BD175" s="203"/>
      <c r="BE175" s="202"/>
      <c r="BF175" s="203"/>
      <c r="BG175" s="202"/>
      <c r="BH175" s="207"/>
      <c r="BI175" s="203"/>
      <c r="BJ175" s="257"/>
      <c r="BK175" s="258"/>
      <c r="BL175" s="259"/>
      <c r="BM175" s="263"/>
      <c r="BN175" s="264"/>
      <c r="BO175" s="264"/>
    </row>
    <row r="176" spans="2:67" ht="15" customHeight="1" thickTop="1" thickBot="1">
      <c r="B176" s="215"/>
      <c r="C176" s="216"/>
      <c r="D176" s="216"/>
      <c r="E176" s="216"/>
      <c r="F176" s="216"/>
      <c r="G176" s="216"/>
      <c r="H176" s="216"/>
      <c r="I176" s="216"/>
      <c r="J176" s="216"/>
      <c r="K176" s="216"/>
      <c r="L176" s="217"/>
      <c r="M176" s="218"/>
      <c r="N176" s="218"/>
      <c r="O176" s="218"/>
      <c r="P176" s="218"/>
      <c r="Q176" s="218"/>
      <c r="R176" s="218"/>
      <c r="S176" s="218"/>
      <c r="T176" s="218"/>
      <c r="U176" s="218"/>
      <c r="V176" s="218"/>
      <c r="W176" s="218"/>
      <c r="X176" s="218"/>
      <c r="Y176" s="218"/>
      <c r="Z176" s="218"/>
      <c r="AA176" s="218"/>
      <c r="AB176" s="218"/>
      <c r="AC176" s="182"/>
      <c r="AD176" s="182"/>
      <c r="AE176" s="182"/>
      <c r="AF176" s="182"/>
      <c r="AG176" s="228"/>
      <c r="AH176" s="229"/>
      <c r="AI176" s="229"/>
      <c r="AJ176" s="229"/>
      <c r="AK176" s="229"/>
      <c r="AL176" s="229"/>
      <c r="AM176" s="229"/>
      <c r="AN176" s="229"/>
      <c r="AO176" s="230"/>
      <c r="AP176" s="231"/>
      <c r="AQ176" s="231"/>
      <c r="AR176" s="231"/>
      <c r="AS176" s="231"/>
      <c r="AT176" s="204"/>
      <c r="AU176" s="208"/>
      <c r="AV176" s="205"/>
      <c r="AW176" s="192"/>
      <c r="AX176" s="193"/>
      <c r="AY176" s="198"/>
      <c r="AZ176" s="199"/>
      <c r="BA176" s="192"/>
      <c r="BB176" s="193"/>
      <c r="BC176" s="204"/>
      <c r="BD176" s="205"/>
      <c r="BE176" s="204"/>
      <c r="BF176" s="205"/>
      <c r="BG176" s="204"/>
      <c r="BH176" s="208"/>
      <c r="BI176" s="205"/>
      <c r="BJ176" s="260"/>
      <c r="BK176" s="261"/>
      <c r="BL176" s="262"/>
      <c r="BM176" s="263"/>
      <c r="BN176" s="264"/>
      <c r="BO176" s="264"/>
    </row>
    <row r="177" spans="2:67" ht="15" customHeight="1" thickTop="1" thickBot="1">
      <c r="B177" s="209"/>
      <c r="C177" s="210"/>
      <c r="D177" s="210"/>
      <c r="E177" s="210"/>
      <c r="F177" s="210"/>
      <c r="G177" s="210"/>
      <c r="H177" s="210"/>
      <c r="I177" s="210"/>
      <c r="J177" s="210"/>
      <c r="K177" s="210"/>
      <c r="L177" s="211"/>
      <c r="M177" s="182"/>
      <c r="N177" s="182"/>
      <c r="O177" s="182"/>
      <c r="P177" s="182"/>
      <c r="Q177" s="218"/>
      <c r="R177" s="218"/>
      <c r="S177" s="218"/>
      <c r="T177" s="218"/>
      <c r="U177" s="218"/>
      <c r="V177" s="218"/>
      <c r="W177" s="218"/>
      <c r="X177" s="218"/>
      <c r="Y177" s="218"/>
      <c r="Z177" s="218"/>
      <c r="AA177" s="218"/>
      <c r="AB177" s="218"/>
      <c r="AC177" s="218"/>
      <c r="AD177" s="218"/>
      <c r="AE177" s="218"/>
      <c r="AF177" s="218"/>
      <c r="AG177" s="222" t="s">
        <v>145</v>
      </c>
      <c r="AH177" s="223"/>
      <c r="AI177" s="223"/>
      <c r="AJ177" s="223"/>
      <c r="AK177" s="223"/>
      <c r="AL177" s="223"/>
      <c r="AM177" s="223"/>
      <c r="AN177" s="223"/>
      <c r="AO177" s="224"/>
      <c r="AP177" s="231" t="s">
        <v>184</v>
      </c>
      <c r="AQ177" s="231"/>
      <c r="AR177" s="231"/>
      <c r="AS177" s="231"/>
      <c r="AT177" s="200">
        <f>AY177+'24.02'!AT177:AV179</f>
        <v>0</v>
      </c>
      <c r="AU177" s="206"/>
      <c r="AV177" s="201"/>
      <c r="AW177" s="188">
        <f>'24.02'!BG177</f>
        <v>0</v>
      </c>
      <c r="AX177" s="189"/>
      <c r="AY177" s="194"/>
      <c r="AZ177" s="195"/>
      <c r="BA177" s="188"/>
      <c r="BB177" s="189"/>
      <c r="BC177" s="200">
        <f>'24.02'!BC177+BA177</f>
        <v>0</v>
      </c>
      <c r="BD177" s="201"/>
      <c r="BE177" s="200">
        <f>BA177+'24.02'!BE177</f>
        <v>0</v>
      </c>
      <c r="BF177" s="201"/>
      <c r="BG177" s="200">
        <f>AW177+AY177-BA177</f>
        <v>0</v>
      </c>
      <c r="BH177" s="206"/>
      <c r="BI177" s="201"/>
      <c r="BJ177" s="254">
        <v>1.1000000000000001</v>
      </c>
      <c r="BK177" s="255"/>
      <c r="BL177" s="256"/>
      <c r="BM177" s="263" t="s">
        <v>371</v>
      </c>
      <c r="BN177" s="264"/>
      <c r="BO177" s="264"/>
    </row>
    <row r="178" spans="2:67" ht="15.75" customHeight="1" thickTop="1" thickBot="1">
      <c r="B178" s="212"/>
      <c r="C178" s="213"/>
      <c r="D178" s="213"/>
      <c r="E178" s="213"/>
      <c r="F178" s="213"/>
      <c r="G178" s="213"/>
      <c r="H178" s="213"/>
      <c r="I178" s="213"/>
      <c r="J178" s="213"/>
      <c r="K178" s="213"/>
      <c r="L178" s="214"/>
      <c r="M178" s="182"/>
      <c r="N178" s="182"/>
      <c r="O178" s="182"/>
      <c r="P178" s="182"/>
      <c r="Q178" s="218"/>
      <c r="R178" s="218"/>
      <c r="S178" s="218"/>
      <c r="T178" s="218"/>
      <c r="U178" s="218"/>
      <c r="V178" s="218"/>
      <c r="W178" s="218"/>
      <c r="X178" s="218"/>
      <c r="Y178" s="218"/>
      <c r="Z178" s="218"/>
      <c r="AA178" s="218"/>
      <c r="AB178" s="218"/>
      <c r="AC178" s="218"/>
      <c r="AD178" s="218"/>
      <c r="AE178" s="218"/>
      <c r="AF178" s="218"/>
      <c r="AG178" s="225"/>
      <c r="AH178" s="226"/>
      <c r="AI178" s="226"/>
      <c r="AJ178" s="226"/>
      <c r="AK178" s="226"/>
      <c r="AL178" s="226"/>
      <c r="AM178" s="226"/>
      <c r="AN178" s="226"/>
      <c r="AO178" s="227"/>
      <c r="AP178" s="231"/>
      <c r="AQ178" s="231"/>
      <c r="AR178" s="231"/>
      <c r="AS178" s="231"/>
      <c r="AT178" s="202"/>
      <c r="AU178" s="207"/>
      <c r="AV178" s="203"/>
      <c r="AW178" s="190"/>
      <c r="AX178" s="191"/>
      <c r="AY178" s="196"/>
      <c r="AZ178" s="197"/>
      <c r="BA178" s="190"/>
      <c r="BB178" s="191"/>
      <c r="BC178" s="202"/>
      <c r="BD178" s="203"/>
      <c r="BE178" s="202"/>
      <c r="BF178" s="203"/>
      <c r="BG178" s="202"/>
      <c r="BH178" s="207"/>
      <c r="BI178" s="203"/>
      <c r="BJ178" s="257"/>
      <c r="BK178" s="258"/>
      <c r="BL178" s="259"/>
      <c r="BM178" s="263"/>
      <c r="BN178" s="264"/>
      <c r="BO178" s="264"/>
    </row>
    <row r="179" spans="2:67" ht="15.75" customHeight="1" thickTop="1" thickBot="1">
      <c r="B179" s="215"/>
      <c r="C179" s="216"/>
      <c r="D179" s="216"/>
      <c r="E179" s="216"/>
      <c r="F179" s="216"/>
      <c r="G179" s="216"/>
      <c r="H179" s="216"/>
      <c r="I179" s="216"/>
      <c r="J179" s="216"/>
      <c r="K179" s="216"/>
      <c r="L179" s="217"/>
      <c r="M179" s="182"/>
      <c r="N179" s="182"/>
      <c r="O179" s="182"/>
      <c r="P179" s="182"/>
      <c r="Q179" s="218"/>
      <c r="R179" s="218"/>
      <c r="S179" s="218"/>
      <c r="T179" s="218"/>
      <c r="U179" s="218"/>
      <c r="V179" s="218"/>
      <c r="W179" s="218"/>
      <c r="X179" s="218"/>
      <c r="Y179" s="218"/>
      <c r="Z179" s="218"/>
      <c r="AA179" s="218"/>
      <c r="AB179" s="218"/>
      <c r="AC179" s="218"/>
      <c r="AD179" s="218"/>
      <c r="AE179" s="218"/>
      <c r="AF179" s="218"/>
      <c r="AG179" s="228"/>
      <c r="AH179" s="229"/>
      <c r="AI179" s="229"/>
      <c r="AJ179" s="229"/>
      <c r="AK179" s="229"/>
      <c r="AL179" s="229"/>
      <c r="AM179" s="229"/>
      <c r="AN179" s="229"/>
      <c r="AO179" s="230"/>
      <c r="AP179" s="231"/>
      <c r="AQ179" s="231"/>
      <c r="AR179" s="231"/>
      <c r="AS179" s="231"/>
      <c r="AT179" s="204"/>
      <c r="AU179" s="208"/>
      <c r="AV179" s="205"/>
      <c r="AW179" s="192"/>
      <c r="AX179" s="193"/>
      <c r="AY179" s="198"/>
      <c r="AZ179" s="199"/>
      <c r="BA179" s="192"/>
      <c r="BB179" s="193"/>
      <c r="BC179" s="204"/>
      <c r="BD179" s="205"/>
      <c r="BE179" s="204"/>
      <c r="BF179" s="205"/>
      <c r="BG179" s="204"/>
      <c r="BH179" s="208"/>
      <c r="BI179" s="205"/>
      <c r="BJ179" s="260"/>
      <c r="BK179" s="261"/>
      <c r="BL179" s="262"/>
      <c r="BM179" s="263"/>
      <c r="BN179" s="264"/>
      <c r="BO179" s="264"/>
    </row>
    <row r="180" spans="2:67" ht="15.75" customHeight="1" thickTop="1" thickBot="1">
      <c r="B180" s="209"/>
      <c r="C180" s="210"/>
      <c r="D180" s="210"/>
      <c r="E180" s="210"/>
      <c r="F180" s="210"/>
      <c r="G180" s="210"/>
      <c r="H180" s="210"/>
      <c r="I180" s="210"/>
      <c r="J180" s="210"/>
      <c r="K180" s="210"/>
      <c r="L180" s="211"/>
      <c r="M180" s="244"/>
      <c r="N180" s="244"/>
      <c r="O180" s="244"/>
      <c r="P180" s="244"/>
      <c r="Q180" s="245"/>
      <c r="R180" s="245"/>
      <c r="S180" s="245"/>
      <c r="T180" s="245"/>
      <c r="U180" s="245"/>
      <c r="V180" s="245"/>
      <c r="W180" s="245"/>
      <c r="X180" s="245"/>
      <c r="Y180" s="245"/>
      <c r="Z180" s="245"/>
      <c r="AA180" s="245"/>
      <c r="AB180" s="245"/>
      <c r="AC180" s="218"/>
      <c r="AD180" s="218"/>
      <c r="AE180" s="218"/>
      <c r="AF180" s="218"/>
      <c r="AG180" s="222" t="s">
        <v>147</v>
      </c>
      <c r="AH180" s="223"/>
      <c r="AI180" s="223"/>
      <c r="AJ180" s="223"/>
      <c r="AK180" s="223"/>
      <c r="AL180" s="223"/>
      <c r="AM180" s="223"/>
      <c r="AN180" s="223"/>
      <c r="AO180" s="224"/>
      <c r="AP180" s="231" t="s">
        <v>184</v>
      </c>
      <c r="AQ180" s="231"/>
      <c r="AR180" s="231"/>
      <c r="AS180" s="231"/>
      <c r="AT180" s="200">
        <f>AY180+'24.02'!AT180:AV182</f>
        <v>2</v>
      </c>
      <c r="AU180" s="206"/>
      <c r="AV180" s="201"/>
      <c r="AW180" s="188">
        <f>'24.02'!BG180</f>
        <v>0</v>
      </c>
      <c r="AX180" s="189"/>
      <c r="AY180" s="194"/>
      <c r="AZ180" s="195"/>
      <c r="BA180" s="188"/>
      <c r="BB180" s="189"/>
      <c r="BC180" s="200">
        <f>'24.02'!BC180+BA180</f>
        <v>0</v>
      </c>
      <c r="BD180" s="201"/>
      <c r="BE180" s="200">
        <f>BA180+'24.02'!BE180</f>
        <v>2</v>
      </c>
      <c r="BF180" s="201"/>
      <c r="BG180" s="200">
        <f>AW180+AY180-BA180</f>
        <v>0</v>
      </c>
      <c r="BH180" s="206"/>
      <c r="BI180" s="201"/>
    </row>
    <row r="181" spans="2:67" ht="15.75" customHeight="1" thickTop="1" thickBot="1">
      <c r="B181" s="212"/>
      <c r="C181" s="213"/>
      <c r="D181" s="213"/>
      <c r="E181" s="213"/>
      <c r="F181" s="213"/>
      <c r="G181" s="213"/>
      <c r="H181" s="213"/>
      <c r="I181" s="213"/>
      <c r="J181" s="213"/>
      <c r="K181" s="213"/>
      <c r="L181" s="214"/>
      <c r="M181" s="244"/>
      <c r="N181" s="244"/>
      <c r="O181" s="244"/>
      <c r="P181" s="244"/>
      <c r="Q181" s="245"/>
      <c r="R181" s="245"/>
      <c r="S181" s="245"/>
      <c r="T181" s="245"/>
      <c r="U181" s="245"/>
      <c r="V181" s="245"/>
      <c r="W181" s="245"/>
      <c r="X181" s="245"/>
      <c r="Y181" s="245"/>
      <c r="Z181" s="245"/>
      <c r="AA181" s="245"/>
      <c r="AB181" s="245"/>
      <c r="AC181" s="218"/>
      <c r="AD181" s="218"/>
      <c r="AE181" s="218"/>
      <c r="AF181" s="218"/>
      <c r="AG181" s="225"/>
      <c r="AH181" s="226"/>
      <c r="AI181" s="226"/>
      <c r="AJ181" s="226"/>
      <c r="AK181" s="226"/>
      <c r="AL181" s="226"/>
      <c r="AM181" s="226"/>
      <c r="AN181" s="226"/>
      <c r="AO181" s="227"/>
      <c r="AP181" s="231"/>
      <c r="AQ181" s="231"/>
      <c r="AR181" s="231"/>
      <c r="AS181" s="231"/>
      <c r="AT181" s="202"/>
      <c r="AU181" s="207"/>
      <c r="AV181" s="203"/>
      <c r="AW181" s="190"/>
      <c r="AX181" s="191"/>
      <c r="AY181" s="196"/>
      <c r="AZ181" s="197"/>
      <c r="BA181" s="190"/>
      <c r="BB181" s="191"/>
      <c r="BC181" s="202"/>
      <c r="BD181" s="203"/>
      <c r="BE181" s="202"/>
      <c r="BF181" s="203"/>
      <c r="BG181" s="202"/>
      <c r="BH181" s="207"/>
      <c r="BI181" s="203"/>
    </row>
    <row r="182" spans="2:67" ht="15.75" customHeight="1" thickTop="1" thickBot="1">
      <c r="B182" s="215"/>
      <c r="C182" s="216"/>
      <c r="D182" s="216"/>
      <c r="E182" s="216"/>
      <c r="F182" s="216"/>
      <c r="G182" s="216"/>
      <c r="H182" s="216"/>
      <c r="I182" s="216"/>
      <c r="J182" s="216"/>
      <c r="K182" s="216"/>
      <c r="L182" s="217"/>
      <c r="M182" s="244"/>
      <c r="N182" s="244"/>
      <c r="O182" s="244"/>
      <c r="P182" s="244"/>
      <c r="Q182" s="245"/>
      <c r="R182" s="245"/>
      <c r="S182" s="245"/>
      <c r="T182" s="245"/>
      <c r="U182" s="245"/>
      <c r="V182" s="245"/>
      <c r="W182" s="245"/>
      <c r="X182" s="245"/>
      <c r="Y182" s="245"/>
      <c r="Z182" s="245"/>
      <c r="AA182" s="245"/>
      <c r="AB182" s="245"/>
      <c r="AC182" s="218"/>
      <c r="AD182" s="218"/>
      <c r="AE182" s="218"/>
      <c r="AF182" s="218"/>
      <c r="AG182" s="228"/>
      <c r="AH182" s="229"/>
      <c r="AI182" s="229"/>
      <c r="AJ182" s="229"/>
      <c r="AK182" s="229"/>
      <c r="AL182" s="229"/>
      <c r="AM182" s="229"/>
      <c r="AN182" s="229"/>
      <c r="AO182" s="230"/>
      <c r="AP182" s="231"/>
      <c r="AQ182" s="231"/>
      <c r="AR182" s="231"/>
      <c r="AS182" s="231"/>
      <c r="AT182" s="204"/>
      <c r="AU182" s="208"/>
      <c r="AV182" s="205"/>
      <c r="AW182" s="192"/>
      <c r="AX182" s="193"/>
      <c r="AY182" s="198"/>
      <c r="AZ182" s="199"/>
      <c r="BA182" s="192"/>
      <c r="BB182" s="193"/>
      <c r="BC182" s="204"/>
      <c r="BD182" s="205"/>
      <c r="BE182" s="204"/>
      <c r="BF182" s="205"/>
      <c r="BG182" s="204"/>
      <c r="BH182" s="208"/>
      <c r="BI182" s="205"/>
    </row>
    <row r="183" spans="2:67" ht="15.75" customHeight="1" thickTop="1" thickBot="1">
      <c r="B183" s="209"/>
      <c r="C183" s="210"/>
      <c r="D183" s="210"/>
      <c r="E183" s="210"/>
      <c r="F183" s="210"/>
      <c r="G183" s="210"/>
      <c r="H183" s="210"/>
      <c r="I183" s="210"/>
      <c r="J183" s="210"/>
      <c r="K183" s="210"/>
      <c r="L183" s="211"/>
      <c r="M183" s="188"/>
      <c r="N183" s="241"/>
      <c r="O183" s="241"/>
      <c r="P183" s="189"/>
      <c r="Q183" s="188"/>
      <c r="R183" s="241"/>
      <c r="S183" s="241"/>
      <c r="T183" s="189"/>
      <c r="U183" s="188"/>
      <c r="V183" s="241"/>
      <c r="W183" s="241"/>
      <c r="X183" s="189"/>
      <c r="Y183" s="188"/>
      <c r="Z183" s="241"/>
      <c r="AA183" s="241"/>
      <c r="AB183" s="189"/>
      <c r="AC183" s="194"/>
      <c r="AD183" s="219"/>
      <c r="AE183" s="219"/>
      <c r="AF183" s="195"/>
      <c r="AG183" s="222" t="s">
        <v>148</v>
      </c>
      <c r="AH183" s="223"/>
      <c r="AI183" s="223"/>
      <c r="AJ183" s="223"/>
      <c r="AK183" s="223"/>
      <c r="AL183" s="223"/>
      <c r="AM183" s="223"/>
      <c r="AN183" s="223"/>
      <c r="AO183" s="224"/>
      <c r="AP183" s="231" t="s">
        <v>184</v>
      </c>
      <c r="AQ183" s="231"/>
      <c r="AR183" s="231"/>
      <c r="AS183" s="231"/>
      <c r="AT183" s="200">
        <f>AY183+'24.02'!AT183:AV185</f>
        <v>4</v>
      </c>
      <c r="AU183" s="206"/>
      <c r="AV183" s="201"/>
      <c r="AW183" s="188">
        <f>'24.02'!BG183</f>
        <v>1</v>
      </c>
      <c r="AX183" s="189"/>
      <c r="AY183" s="194"/>
      <c r="AZ183" s="195"/>
      <c r="BA183" s="188"/>
      <c r="BB183" s="189"/>
      <c r="BC183" s="200">
        <f>'24.02'!BC183+BA183</f>
        <v>0</v>
      </c>
      <c r="BD183" s="201"/>
      <c r="BE183" s="200">
        <f>BA183+'24.02'!BE183</f>
        <v>3</v>
      </c>
      <c r="BF183" s="201"/>
      <c r="BG183" s="200">
        <f>AW183+AY183-BA183</f>
        <v>1</v>
      </c>
      <c r="BH183" s="206"/>
      <c r="BI183" s="201"/>
    </row>
    <row r="184" spans="2:67" ht="15.75" customHeight="1" thickTop="1" thickBot="1">
      <c r="B184" s="212"/>
      <c r="C184" s="213"/>
      <c r="D184" s="213"/>
      <c r="E184" s="213"/>
      <c r="F184" s="213"/>
      <c r="G184" s="213"/>
      <c r="H184" s="213"/>
      <c r="I184" s="213"/>
      <c r="J184" s="213"/>
      <c r="K184" s="213"/>
      <c r="L184" s="214"/>
      <c r="M184" s="190"/>
      <c r="N184" s="242"/>
      <c r="O184" s="242"/>
      <c r="P184" s="191"/>
      <c r="Q184" s="190"/>
      <c r="R184" s="242"/>
      <c r="S184" s="242"/>
      <c r="T184" s="191"/>
      <c r="U184" s="190"/>
      <c r="V184" s="242"/>
      <c r="W184" s="242"/>
      <c r="X184" s="191"/>
      <c r="Y184" s="190"/>
      <c r="Z184" s="242"/>
      <c r="AA184" s="242"/>
      <c r="AB184" s="191"/>
      <c r="AC184" s="196"/>
      <c r="AD184" s="220"/>
      <c r="AE184" s="220"/>
      <c r="AF184" s="197"/>
      <c r="AG184" s="225"/>
      <c r="AH184" s="226"/>
      <c r="AI184" s="226"/>
      <c r="AJ184" s="226"/>
      <c r="AK184" s="226"/>
      <c r="AL184" s="226"/>
      <c r="AM184" s="226"/>
      <c r="AN184" s="226"/>
      <c r="AO184" s="227"/>
      <c r="AP184" s="231"/>
      <c r="AQ184" s="231"/>
      <c r="AR184" s="231"/>
      <c r="AS184" s="231"/>
      <c r="AT184" s="202"/>
      <c r="AU184" s="207"/>
      <c r="AV184" s="203"/>
      <c r="AW184" s="190"/>
      <c r="AX184" s="191"/>
      <c r="AY184" s="196"/>
      <c r="AZ184" s="197"/>
      <c r="BA184" s="190"/>
      <c r="BB184" s="191"/>
      <c r="BC184" s="202"/>
      <c r="BD184" s="203"/>
      <c r="BE184" s="202"/>
      <c r="BF184" s="203"/>
      <c r="BG184" s="202"/>
      <c r="BH184" s="207"/>
      <c r="BI184" s="203"/>
    </row>
    <row r="185" spans="2:67" ht="15.75" customHeight="1" thickTop="1" thickBot="1">
      <c r="B185" s="215"/>
      <c r="C185" s="216"/>
      <c r="D185" s="216"/>
      <c r="E185" s="216"/>
      <c r="F185" s="216"/>
      <c r="G185" s="216"/>
      <c r="H185" s="216"/>
      <c r="I185" s="216"/>
      <c r="J185" s="216"/>
      <c r="K185" s="216"/>
      <c r="L185" s="217"/>
      <c r="M185" s="192"/>
      <c r="N185" s="243"/>
      <c r="O185" s="243"/>
      <c r="P185" s="193"/>
      <c r="Q185" s="192"/>
      <c r="R185" s="243"/>
      <c r="S185" s="243"/>
      <c r="T185" s="193"/>
      <c r="U185" s="192"/>
      <c r="V185" s="243"/>
      <c r="W185" s="243"/>
      <c r="X185" s="193"/>
      <c r="Y185" s="192"/>
      <c r="Z185" s="243"/>
      <c r="AA185" s="243"/>
      <c r="AB185" s="193"/>
      <c r="AC185" s="198"/>
      <c r="AD185" s="221"/>
      <c r="AE185" s="221"/>
      <c r="AF185" s="199"/>
      <c r="AG185" s="228"/>
      <c r="AH185" s="229"/>
      <c r="AI185" s="229"/>
      <c r="AJ185" s="229"/>
      <c r="AK185" s="229"/>
      <c r="AL185" s="229"/>
      <c r="AM185" s="229"/>
      <c r="AN185" s="229"/>
      <c r="AO185" s="230"/>
      <c r="AP185" s="231"/>
      <c r="AQ185" s="231"/>
      <c r="AR185" s="231"/>
      <c r="AS185" s="231"/>
      <c r="AT185" s="204"/>
      <c r="AU185" s="208"/>
      <c r="AV185" s="205"/>
      <c r="AW185" s="192"/>
      <c r="AX185" s="193"/>
      <c r="AY185" s="198"/>
      <c r="AZ185" s="199"/>
      <c r="BA185" s="192"/>
      <c r="BB185" s="193"/>
      <c r="BC185" s="204"/>
      <c r="BD185" s="205"/>
      <c r="BE185" s="204"/>
      <c r="BF185" s="205"/>
      <c r="BG185" s="204"/>
      <c r="BH185" s="208"/>
      <c r="BI185" s="205"/>
    </row>
    <row r="186" spans="2:67" ht="15.75" customHeight="1" thickTop="1" thickBot="1">
      <c r="B186" s="209"/>
      <c r="C186" s="210"/>
      <c r="D186" s="210"/>
      <c r="E186" s="210"/>
      <c r="F186" s="210"/>
      <c r="G186" s="210"/>
      <c r="H186" s="210"/>
      <c r="I186" s="210"/>
      <c r="J186" s="210"/>
      <c r="K186" s="210"/>
      <c r="L186" s="211"/>
      <c r="M186" s="188"/>
      <c r="N186" s="241"/>
      <c r="O186" s="241"/>
      <c r="P186" s="189"/>
      <c r="Q186" s="188"/>
      <c r="R186" s="241"/>
      <c r="S186" s="241"/>
      <c r="T186" s="189"/>
      <c r="U186" s="188"/>
      <c r="V186" s="241"/>
      <c r="W186" s="241"/>
      <c r="X186" s="189"/>
      <c r="Y186" s="188"/>
      <c r="Z186" s="241"/>
      <c r="AA186" s="241"/>
      <c r="AB186" s="189"/>
      <c r="AC186" s="194"/>
      <c r="AD186" s="219"/>
      <c r="AE186" s="219"/>
      <c r="AF186" s="195"/>
      <c r="AG186" s="222" t="s">
        <v>149</v>
      </c>
      <c r="AH186" s="223"/>
      <c r="AI186" s="223"/>
      <c r="AJ186" s="223"/>
      <c r="AK186" s="223"/>
      <c r="AL186" s="223"/>
      <c r="AM186" s="223"/>
      <c r="AN186" s="223"/>
      <c r="AO186" s="224"/>
      <c r="AP186" s="231" t="s">
        <v>184</v>
      </c>
      <c r="AQ186" s="231"/>
      <c r="AR186" s="231"/>
      <c r="AS186" s="231"/>
      <c r="AT186" s="200">
        <f>AY186+'24.02'!AT186:AV188</f>
        <v>2</v>
      </c>
      <c r="AU186" s="206"/>
      <c r="AV186" s="201"/>
      <c r="AW186" s="188">
        <f>'24.02'!BG186</f>
        <v>2</v>
      </c>
      <c r="AX186" s="189"/>
      <c r="AY186" s="194"/>
      <c r="AZ186" s="195"/>
      <c r="BA186" s="188"/>
      <c r="BB186" s="189"/>
      <c r="BC186" s="200">
        <f>'24.02'!BC186+BA186</f>
        <v>0</v>
      </c>
      <c r="BD186" s="201"/>
      <c r="BE186" s="200">
        <f>BA186+'24.02'!BE186</f>
        <v>0</v>
      </c>
      <c r="BF186" s="201"/>
      <c r="BG186" s="200">
        <f>AW186+AY186-BA186</f>
        <v>2</v>
      </c>
      <c r="BH186" s="206"/>
      <c r="BI186" s="201"/>
    </row>
    <row r="187" spans="2:67" ht="15.75" customHeight="1" thickTop="1" thickBot="1">
      <c r="B187" s="212"/>
      <c r="C187" s="213"/>
      <c r="D187" s="213"/>
      <c r="E187" s="213"/>
      <c r="F187" s="213"/>
      <c r="G187" s="213"/>
      <c r="H187" s="213"/>
      <c r="I187" s="213"/>
      <c r="J187" s="213"/>
      <c r="K187" s="213"/>
      <c r="L187" s="214"/>
      <c r="M187" s="190"/>
      <c r="N187" s="242"/>
      <c r="O187" s="242"/>
      <c r="P187" s="191"/>
      <c r="Q187" s="190"/>
      <c r="R187" s="242"/>
      <c r="S187" s="242"/>
      <c r="T187" s="191"/>
      <c r="U187" s="190"/>
      <c r="V187" s="242"/>
      <c r="W187" s="242"/>
      <c r="X187" s="191"/>
      <c r="Y187" s="190"/>
      <c r="Z187" s="242"/>
      <c r="AA187" s="242"/>
      <c r="AB187" s="191"/>
      <c r="AC187" s="196"/>
      <c r="AD187" s="220"/>
      <c r="AE187" s="220"/>
      <c r="AF187" s="197"/>
      <c r="AG187" s="225"/>
      <c r="AH187" s="226"/>
      <c r="AI187" s="226"/>
      <c r="AJ187" s="226"/>
      <c r="AK187" s="226"/>
      <c r="AL187" s="226"/>
      <c r="AM187" s="226"/>
      <c r="AN187" s="226"/>
      <c r="AO187" s="227"/>
      <c r="AP187" s="231"/>
      <c r="AQ187" s="231"/>
      <c r="AR187" s="231"/>
      <c r="AS187" s="231"/>
      <c r="AT187" s="202"/>
      <c r="AU187" s="207"/>
      <c r="AV187" s="203"/>
      <c r="AW187" s="190"/>
      <c r="AX187" s="191"/>
      <c r="AY187" s="196"/>
      <c r="AZ187" s="197"/>
      <c r="BA187" s="190"/>
      <c r="BB187" s="191"/>
      <c r="BC187" s="202"/>
      <c r="BD187" s="203"/>
      <c r="BE187" s="202"/>
      <c r="BF187" s="203"/>
      <c r="BG187" s="202"/>
      <c r="BH187" s="207"/>
      <c r="BI187" s="203"/>
    </row>
    <row r="188" spans="2:67" ht="15.75" customHeight="1" thickTop="1" thickBot="1">
      <c r="B188" s="215"/>
      <c r="C188" s="216"/>
      <c r="D188" s="216"/>
      <c r="E188" s="216"/>
      <c r="F188" s="216"/>
      <c r="G188" s="216"/>
      <c r="H188" s="216"/>
      <c r="I188" s="216"/>
      <c r="J188" s="216"/>
      <c r="K188" s="216"/>
      <c r="L188" s="217"/>
      <c r="M188" s="192"/>
      <c r="N188" s="243"/>
      <c r="O188" s="243"/>
      <c r="P188" s="193"/>
      <c r="Q188" s="192"/>
      <c r="R188" s="243"/>
      <c r="S188" s="243"/>
      <c r="T188" s="193"/>
      <c r="U188" s="192"/>
      <c r="V188" s="243"/>
      <c r="W188" s="243"/>
      <c r="X188" s="193"/>
      <c r="Y188" s="192"/>
      <c r="Z188" s="243"/>
      <c r="AA188" s="243"/>
      <c r="AB188" s="193"/>
      <c r="AC188" s="198"/>
      <c r="AD188" s="221"/>
      <c r="AE188" s="221"/>
      <c r="AF188" s="199"/>
      <c r="AG188" s="228"/>
      <c r="AH188" s="229"/>
      <c r="AI188" s="229"/>
      <c r="AJ188" s="229"/>
      <c r="AK188" s="229"/>
      <c r="AL188" s="229"/>
      <c r="AM188" s="229"/>
      <c r="AN188" s="229"/>
      <c r="AO188" s="230"/>
      <c r="AP188" s="231"/>
      <c r="AQ188" s="231"/>
      <c r="AR188" s="231"/>
      <c r="AS188" s="231"/>
      <c r="AT188" s="204"/>
      <c r="AU188" s="208"/>
      <c r="AV188" s="205"/>
      <c r="AW188" s="192"/>
      <c r="AX188" s="193"/>
      <c r="AY188" s="198"/>
      <c r="AZ188" s="199"/>
      <c r="BA188" s="192"/>
      <c r="BB188" s="193"/>
      <c r="BC188" s="204"/>
      <c r="BD188" s="205"/>
      <c r="BE188" s="204"/>
      <c r="BF188" s="205"/>
      <c r="BG188" s="204"/>
      <c r="BH188" s="208"/>
      <c r="BI188" s="205"/>
    </row>
    <row r="189" spans="2:67" ht="15.75" customHeight="1" thickTop="1" thickBot="1">
      <c r="B189" s="209"/>
      <c r="C189" s="210"/>
      <c r="D189" s="210"/>
      <c r="E189" s="210"/>
      <c r="F189" s="210"/>
      <c r="G189" s="210"/>
      <c r="H189" s="210"/>
      <c r="I189" s="210"/>
      <c r="J189" s="210"/>
      <c r="K189" s="210"/>
      <c r="L189" s="211"/>
      <c r="M189" s="188"/>
      <c r="N189" s="241"/>
      <c r="O189" s="241"/>
      <c r="P189" s="189"/>
      <c r="Q189" s="188"/>
      <c r="R189" s="241"/>
      <c r="S189" s="241"/>
      <c r="T189" s="189"/>
      <c r="U189" s="188"/>
      <c r="V189" s="241"/>
      <c r="W189" s="241"/>
      <c r="X189" s="189"/>
      <c r="Y189" s="188"/>
      <c r="Z189" s="241"/>
      <c r="AA189" s="241"/>
      <c r="AB189" s="189"/>
      <c r="AC189" s="194"/>
      <c r="AD189" s="219"/>
      <c r="AE189" s="219"/>
      <c r="AF189" s="195"/>
      <c r="AG189" s="222" t="s">
        <v>150</v>
      </c>
      <c r="AH189" s="223"/>
      <c r="AI189" s="223"/>
      <c r="AJ189" s="223"/>
      <c r="AK189" s="223"/>
      <c r="AL189" s="223"/>
      <c r="AM189" s="223"/>
      <c r="AN189" s="223"/>
      <c r="AO189" s="224"/>
      <c r="AP189" s="231" t="s">
        <v>184</v>
      </c>
      <c r="AQ189" s="231"/>
      <c r="AR189" s="231"/>
      <c r="AS189" s="231"/>
      <c r="AT189" s="200">
        <f>AY189+'24.02'!AT189:AV191</f>
        <v>0</v>
      </c>
      <c r="AU189" s="206"/>
      <c r="AV189" s="201"/>
      <c r="AW189" s="188">
        <f>'24.02'!BG189</f>
        <v>0</v>
      </c>
      <c r="AX189" s="189"/>
      <c r="AY189" s="194"/>
      <c r="AZ189" s="195"/>
      <c r="BA189" s="188"/>
      <c r="BB189" s="189"/>
      <c r="BC189" s="200">
        <f>'24.02'!BC189+BA189</f>
        <v>0</v>
      </c>
      <c r="BD189" s="201"/>
      <c r="BE189" s="200">
        <f>BA189+'24.02'!BE189</f>
        <v>0</v>
      </c>
      <c r="BF189" s="201"/>
      <c r="BG189" s="200">
        <f>AW189+AY189-BA189</f>
        <v>0</v>
      </c>
      <c r="BH189" s="206"/>
      <c r="BI189" s="201"/>
    </row>
    <row r="190" spans="2:67" ht="15.75" customHeight="1" thickTop="1" thickBot="1">
      <c r="B190" s="212"/>
      <c r="C190" s="213"/>
      <c r="D190" s="213"/>
      <c r="E190" s="213"/>
      <c r="F190" s="213"/>
      <c r="G190" s="213"/>
      <c r="H190" s="213"/>
      <c r="I190" s="213"/>
      <c r="J190" s="213"/>
      <c r="K190" s="213"/>
      <c r="L190" s="214"/>
      <c r="M190" s="190"/>
      <c r="N190" s="242"/>
      <c r="O190" s="242"/>
      <c r="P190" s="191"/>
      <c r="Q190" s="190"/>
      <c r="R190" s="242"/>
      <c r="S190" s="242"/>
      <c r="T190" s="191"/>
      <c r="U190" s="190"/>
      <c r="V190" s="242"/>
      <c r="W190" s="242"/>
      <c r="X190" s="191"/>
      <c r="Y190" s="190"/>
      <c r="Z190" s="242"/>
      <c r="AA190" s="242"/>
      <c r="AB190" s="191"/>
      <c r="AC190" s="196"/>
      <c r="AD190" s="220"/>
      <c r="AE190" s="220"/>
      <c r="AF190" s="197"/>
      <c r="AG190" s="225"/>
      <c r="AH190" s="226"/>
      <c r="AI190" s="226"/>
      <c r="AJ190" s="226"/>
      <c r="AK190" s="226"/>
      <c r="AL190" s="226"/>
      <c r="AM190" s="226"/>
      <c r="AN190" s="226"/>
      <c r="AO190" s="227"/>
      <c r="AP190" s="231"/>
      <c r="AQ190" s="231"/>
      <c r="AR190" s="231"/>
      <c r="AS190" s="231"/>
      <c r="AT190" s="202"/>
      <c r="AU190" s="207"/>
      <c r="AV190" s="203"/>
      <c r="AW190" s="190"/>
      <c r="AX190" s="191"/>
      <c r="AY190" s="196"/>
      <c r="AZ190" s="197"/>
      <c r="BA190" s="190"/>
      <c r="BB190" s="191"/>
      <c r="BC190" s="202"/>
      <c r="BD190" s="203"/>
      <c r="BE190" s="202"/>
      <c r="BF190" s="203"/>
      <c r="BG190" s="202"/>
      <c r="BH190" s="207"/>
      <c r="BI190" s="203"/>
    </row>
    <row r="191" spans="2:67" ht="15.75" customHeight="1" thickTop="1" thickBot="1">
      <c r="B191" s="215"/>
      <c r="C191" s="216"/>
      <c r="D191" s="216"/>
      <c r="E191" s="216"/>
      <c r="F191" s="216"/>
      <c r="G191" s="216"/>
      <c r="H191" s="216"/>
      <c r="I191" s="216"/>
      <c r="J191" s="216"/>
      <c r="K191" s="216"/>
      <c r="L191" s="217"/>
      <c r="M191" s="192"/>
      <c r="N191" s="243"/>
      <c r="O191" s="243"/>
      <c r="P191" s="193"/>
      <c r="Q191" s="192"/>
      <c r="R191" s="243"/>
      <c r="S191" s="243"/>
      <c r="T191" s="193"/>
      <c r="U191" s="192"/>
      <c r="V191" s="243"/>
      <c r="W191" s="243"/>
      <c r="X191" s="193"/>
      <c r="Y191" s="192"/>
      <c r="Z191" s="243"/>
      <c r="AA191" s="243"/>
      <c r="AB191" s="193"/>
      <c r="AC191" s="198"/>
      <c r="AD191" s="221"/>
      <c r="AE191" s="221"/>
      <c r="AF191" s="199"/>
      <c r="AG191" s="228"/>
      <c r="AH191" s="229"/>
      <c r="AI191" s="229"/>
      <c r="AJ191" s="229"/>
      <c r="AK191" s="229"/>
      <c r="AL191" s="229"/>
      <c r="AM191" s="229"/>
      <c r="AN191" s="229"/>
      <c r="AO191" s="230"/>
      <c r="AP191" s="231"/>
      <c r="AQ191" s="231"/>
      <c r="AR191" s="231"/>
      <c r="AS191" s="231"/>
      <c r="AT191" s="204"/>
      <c r="AU191" s="208"/>
      <c r="AV191" s="205"/>
      <c r="AW191" s="192"/>
      <c r="AX191" s="193"/>
      <c r="AY191" s="198"/>
      <c r="AZ191" s="199"/>
      <c r="BA191" s="192"/>
      <c r="BB191" s="193"/>
      <c r="BC191" s="204"/>
      <c r="BD191" s="205"/>
      <c r="BE191" s="204"/>
      <c r="BF191" s="205"/>
      <c r="BG191" s="204"/>
      <c r="BH191" s="208"/>
      <c r="BI191" s="205"/>
    </row>
    <row r="192" spans="2:67" ht="15.75" customHeight="1" thickTop="1" thickBot="1">
      <c r="B192" s="209"/>
      <c r="C192" s="210"/>
      <c r="D192" s="210"/>
      <c r="E192" s="210"/>
      <c r="F192" s="210"/>
      <c r="G192" s="210"/>
      <c r="H192" s="210"/>
      <c r="I192" s="210"/>
      <c r="J192" s="210"/>
      <c r="K192" s="210"/>
      <c r="L192" s="211"/>
      <c r="M192" s="188"/>
      <c r="N192" s="241"/>
      <c r="O192" s="241"/>
      <c r="P192" s="189"/>
      <c r="Q192" s="182"/>
      <c r="R192" s="182"/>
      <c r="S192" s="182"/>
      <c r="T192" s="182"/>
      <c r="U192" s="182"/>
      <c r="V192" s="182"/>
      <c r="W192" s="182"/>
      <c r="X192" s="182"/>
      <c r="Y192" s="182"/>
      <c r="Z192" s="182"/>
      <c r="AA192" s="182"/>
      <c r="AB192" s="182"/>
      <c r="AC192" s="218"/>
      <c r="AD192" s="218"/>
      <c r="AE192" s="218"/>
      <c r="AF192" s="218"/>
      <c r="AG192" s="222" t="s">
        <v>151</v>
      </c>
      <c r="AH192" s="223"/>
      <c r="AI192" s="223"/>
      <c r="AJ192" s="223"/>
      <c r="AK192" s="223"/>
      <c r="AL192" s="223"/>
      <c r="AM192" s="223"/>
      <c r="AN192" s="223"/>
      <c r="AO192" s="224"/>
      <c r="AP192" s="231" t="s">
        <v>184</v>
      </c>
      <c r="AQ192" s="231"/>
      <c r="AR192" s="231"/>
      <c r="AS192" s="231"/>
      <c r="AT192" s="200">
        <f>AY192+'24.02'!AT192:AV194</f>
        <v>0</v>
      </c>
      <c r="AU192" s="206"/>
      <c r="AV192" s="201"/>
      <c r="AW192" s="188">
        <f>'24.02'!BG192</f>
        <v>0</v>
      </c>
      <c r="AX192" s="189"/>
      <c r="AY192" s="194"/>
      <c r="AZ192" s="195"/>
      <c r="BA192" s="188"/>
      <c r="BB192" s="189"/>
      <c r="BC192" s="200">
        <f>'24.02'!BC192+BA192</f>
        <v>0</v>
      </c>
      <c r="BD192" s="201"/>
      <c r="BE192" s="200">
        <f>BA192+'24.02'!BE192</f>
        <v>0</v>
      </c>
      <c r="BF192" s="201"/>
      <c r="BG192" s="200">
        <f>AW192+AY192-BA192</f>
        <v>0</v>
      </c>
      <c r="BH192" s="206"/>
      <c r="BI192" s="201"/>
    </row>
    <row r="193" spans="2:61" ht="15.75" customHeight="1" thickTop="1" thickBot="1">
      <c r="B193" s="212"/>
      <c r="C193" s="213"/>
      <c r="D193" s="213"/>
      <c r="E193" s="213"/>
      <c r="F193" s="213"/>
      <c r="G193" s="213"/>
      <c r="H193" s="213"/>
      <c r="I193" s="213"/>
      <c r="J193" s="213"/>
      <c r="K193" s="213"/>
      <c r="L193" s="214"/>
      <c r="M193" s="190"/>
      <c r="N193" s="242"/>
      <c r="O193" s="242"/>
      <c r="P193" s="191"/>
      <c r="Q193" s="182"/>
      <c r="R193" s="182"/>
      <c r="S193" s="182"/>
      <c r="T193" s="182"/>
      <c r="U193" s="182"/>
      <c r="V193" s="182"/>
      <c r="W193" s="182"/>
      <c r="X193" s="182"/>
      <c r="Y193" s="182"/>
      <c r="Z193" s="182"/>
      <c r="AA193" s="182"/>
      <c r="AB193" s="182"/>
      <c r="AC193" s="218"/>
      <c r="AD193" s="218"/>
      <c r="AE193" s="218"/>
      <c r="AF193" s="218"/>
      <c r="AG193" s="225"/>
      <c r="AH193" s="226"/>
      <c r="AI193" s="226"/>
      <c r="AJ193" s="226"/>
      <c r="AK193" s="226"/>
      <c r="AL193" s="226"/>
      <c r="AM193" s="226"/>
      <c r="AN193" s="226"/>
      <c r="AO193" s="227"/>
      <c r="AP193" s="231"/>
      <c r="AQ193" s="231"/>
      <c r="AR193" s="231"/>
      <c r="AS193" s="231"/>
      <c r="AT193" s="202"/>
      <c r="AU193" s="207"/>
      <c r="AV193" s="203"/>
      <c r="AW193" s="190"/>
      <c r="AX193" s="191"/>
      <c r="AY193" s="196"/>
      <c r="AZ193" s="197"/>
      <c r="BA193" s="190"/>
      <c r="BB193" s="191"/>
      <c r="BC193" s="202"/>
      <c r="BD193" s="203"/>
      <c r="BE193" s="202"/>
      <c r="BF193" s="203"/>
      <c r="BG193" s="202"/>
      <c r="BH193" s="207"/>
      <c r="BI193" s="203"/>
    </row>
    <row r="194" spans="2:61" ht="15.75" customHeight="1" thickTop="1" thickBot="1">
      <c r="B194" s="215"/>
      <c r="C194" s="216"/>
      <c r="D194" s="216"/>
      <c r="E194" s="216"/>
      <c r="F194" s="216"/>
      <c r="G194" s="216"/>
      <c r="H194" s="216"/>
      <c r="I194" s="216"/>
      <c r="J194" s="216"/>
      <c r="K194" s="216"/>
      <c r="L194" s="217"/>
      <c r="M194" s="192"/>
      <c r="N194" s="243"/>
      <c r="O194" s="243"/>
      <c r="P194" s="193"/>
      <c r="Q194" s="182"/>
      <c r="R194" s="182"/>
      <c r="S194" s="182"/>
      <c r="T194" s="182"/>
      <c r="U194" s="182"/>
      <c r="V194" s="182"/>
      <c r="W194" s="182"/>
      <c r="X194" s="182"/>
      <c r="Y194" s="182"/>
      <c r="Z194" s="182"/>
      <c r="AA194" s="182"/>
      <c r="AB194" s="182"/>
      <c r="AC194" s="218"/>
      <c r="AD194" s="218"/>
      <c r="AE194" s="218"/>
      <c r="AF194" s="218"/>
      <c r="AG194" s="228"/>
      <c r="AH194" s="229"/>
      <c r="AI194" s="229"/>
      <c r="AJ194" s="229"/>
      <c r="AK194" s="229"/>
      <c r="AL194" s="229"/>
      <c r="AM194" s="229"/>
      <c r="AN194" s="229"/>
      <c r="AO194" s="230"/>
      <c r="AP194" s="231"/>
      <c r="AQ194" s="231"/>
      <c r="AR194" s="231"/>
      <c r="AS194" s="231"/>
      <c r="AT194" s="204"/>
      <c r="AU194" s="208"/>
      <c r="AV194" s="205"/>
      <c r="AW194" s="192"/>
      <c r="AX194" s="193"/>
      <c r="AY194" s="198"/>
      <c r="AZ194" s="199"/>
      <c r="BA194" s="192"/>
      <c r="BB194" s="193"/>
      <c r="BC194" s="204"/>
      <c r="BD194" s="205"/>
      <c r="BE194" s="204"/>
      <c r="BF194" s="205"/>
      <c r="BG194" s="204"/>
      <c r="BH194" s="208"/>
      <c r="BI194" s="205"/>
    </row>
    <row r="195" spans="2:61" ht="15.75" customHeight="1" thickTop="1" thickBot="1">
      <c r="B195" s="209"/>
      <c r="C195" s="210"/>
      <c r="D195" s="210"/>
      <c r="E195" s="210"/>
      <c r="F195" s="210"/>
      <c r="G195" s="210"/>
      <c r="H195" s="210"/>
      <c r="I195" s="210"/>
      <c r="J195" s="210"/>
      <c r="K195" s="210"/>
      <c r="L195" s="211"/>
      <c r="M195" s="194"/>
      <c r="N195" s="219"/>
      <c r="O195" s="219"/>
      <c r="P195" s="195"/>
      <c r="Q195" s="218"/>
      <c r="R195" s="218"/>
      <c r="S195" s="218"/>
      <c r="T195" s="218"/>
      <c r="U195" s="218"/>
      <c r="V195" s="218"/>
      <c r="W195" s="218"/>
      <c r="X195" s="218"/>
      <c r="Y195" s="218"/>
      <c r="Z195" s="218"/>
      <c r="AA195" s="218"/>
      <c r="AB195" s="218"/>
      <c r="AC195" s="218"/>
      <c r="AD195" s="218"/>
      <c r="AE195" s="218"/>
      <c r="AF195" s="218"/>
      <c r="AG195" s="222" t="s">
        <v>152</v>
      </c>
      <c r="AH195" s="223"/>
      <c r="AI195" s="223"/>
      <c r="AJ195" s="223"/>
      <c r="AK195" s="223"/>
      <c r="AL195" s="223"/>
      <c r="AM195" s="223"/>
      <c r="AN195" s="223"/>
      <c r="AO195" s="224"/>
      <c r="AP195" s="231" t="s">
        <v>184</v>
      </c>
      <c r="AQ195" s="231"/>
      <c r="AR195" s="231"/>
      <c r="AS195" s="231"/>
      <c r="AT195" s="200">
        <f>AY195+'24.02'!AT195:AV197</f>
        <v>3</v>
      </c>
      <c r="AU195" s="206"/>
      <c r="AV195" s="201"/>
      <c r="AW195" s="188">
        <f>'24.02'!BG195</f>
        <v>3</v>
      </c>
      <c r="AX195" s="189"/>
      <c r="AY195" s="194"/>
      <c r="AZ195" s="195"/>
      <c r="BA195" s="188"/>
      <c r="BB195" s="189"/>
      <c r="BC195" s="200">
        <f>'24.02'!BC195+BA195</f>
        <v>0</v>
      </c>
      <c r="BD195" s="201"/>
      <c r="BE195" s="200">
        <f>BA195+'24.02'!BE195</f>
        <v>0</v>
      </c>
      <c r="BF195" s="201"/>
      <c r="BG195" s="200">
        <f>AW195+AY195-BA195</f>
        <v>3</v>
      </c>
      <c r="BH195" s="206"/>
      <c r="BI195" s="201"/>
    </row>
    <row r="196" spans="2:61" ht="15.75" customHeight="1" thickTop="1" thickBot="1">
      <c r="B196" s="212"/>
      <c r="C196" s="213"/>
      <c r="D196" s="213"/>
      <c r="E196" s="213"/>
      <c r="F196" s="213"/>
      <c r="G196" s="213"/>
      <c r="H196" s="213"/>
      <c r="I196" s="213"/>
      <c r="J196" s="213"/>
      <c r="K196" s="213"/>
      <c r="L196" s="214"/>
      <c r="M196" s="196"/>
      <c r="N196" s="220"/>
      <c r="O196" s="220"/>
      <c r="P196" s="197"/>
      <c r="Q196" s="218"/>
      <c r="R196" s="218"/>
      <c r="S196" s="218"/>
      <c r="T196" s="218"/>
      <c r="U196" s="218"/>
      <c r="V196" s="218"/>
      <c r="W196" s="218"/>
      <c r="X196" s="218"/>
      <c r="Y196" s="218"/>
      <c r="Z196" s="218"/>
      <c r="AA196" s="218"/>
      <c r="AB196" s="218"/>
      <c r="AC196" s="218"/>
      <c r="AD196" s="218"/>
      <c r="AE196" s="218"/>
      <c r="AF196" s="218"/>
      <c r="AG196" s="225"/>
      <c r="AH196" s="226"/>
      <c r="AI196" s="226"/>
      <c r="AJ196" s="226"/>
      <c r="AK196" s="226"/>
      <c r="AL196" s="226"/>
      <c r="AM196" s="226"/>
      <c r="AN196" s="226"/>
      <c r="AO196" s="227"/>
      <c r="AP196" s="231"/>
      <c r="AQ196" s="231"/>
      <c r="AR196" s="231"/>
      <c r="AS196" s="231"/>
      <c r="AT196" s="202"/>
      <c r="AU196" s="207"/>
      <c r="AV196" s="203"/>
      <c r="AW196" s="190"/>
      <c r="AX196" s="191"/>
      <c r="AY196" s="196"/>
      <c r="AZ196" s="197"/>
      <c r="BA196" s="190"/>
      <c r="BB196" s="191"/>
      <c r="BC196" s="202"/>
      <c r="BD196" s="203"/>
      <c r="BE196" s="202"/>
      <c r="BF196" s="203"/>
      <c r="BG196" s="202"/>
      <c r="BH196" s="207"/>
      <c r="BI196" s="203"/>
    </row>
    <row r="197" spans="2:61" ht="15.75" customHeight="1" thickTop="1" thickBot="1">
      <c r="B197" s="215"/>
      <c r="C197" s="216"/>
      <c r="D197" s="216"/>
      <c r="E197" s="216"/>
      <c r="F197" s="216"/>
      <c r="G197" s="216"/>
      <c r="H197" s="216"/>
      <c r="I197" s="216"/>
      <c r="J197" s="216"/>
      <c r="K197" s="216"/>
      <c r="L197" s="217"/>
      <c r="M197" s="198"/>
      <c r="N197" s="221"/>
      <c r="O197" s="221"/>
      <c r="P197" s="199"/>
      <c r="Q197" s="218"/>
      <c r="R197" s="218"/>
      <c r="S197" s="218"/>
      <c r="T197" s="218"/>
      <c r="U197" s="218"/>
      <c r="V197" s="218"/>
      <c r="W197" s="218"/>
      <c r="X197" s="218"/>
      <c r="Y197" s="218"/>
      <c r="Z197" s="218"/>
      <c r="AA197" s="218"/>
      <c r="AB197" s="218"/>
      <c r="AC197" s="218"/>
      <c r="AD197" s="218"/>
      <c r="AE197" s="218"/>
      <c r="AF197" s="218"/>
      <c r="AG197" s="228"/>
      <c r="AH197" s="229"/>
      <c r="AI197" s="229"/>
      <c r="AJ197" s="229"/>
      <c r="AK197" s="229"/>
      <c r="AL197" s="229"/>
      <c r="AM197" s="229"/>
      <c r="AN197" s="229"/>
      <c r="AO197" s="230"/>
      <c r="AP197" s="231"/>
      <c r="AQ197" s="231"/>
      <c r="AR197" s="231"/>
      <c r="AS197" s="231"/>
      <c r="AT197" s="204"/>
      <c r="AU197" s="208"/>
      <c r="AV197" s="205"/>
      <c r="AW197" s="192"/>
      <c r="AX197" s="193"/>
      <c r="AY197" s="198"/>
      <c r="AZ197" s="199"/>
      <c r="BA197" s="192"/>
      <c r="BB197" s="193"/>
      <c r="BC197" s="204"/>
      <c r="BD197" s="205"/>
      <c r="BE197" s="204"/>
      <c r="BF197" s="205"/>
      <c r="BG197" s="204"/>
      <c r="BH197" s="208"/>
      <c r="BI197" s="205"/>
    </row>
    <row r="198" spans="2:61" ht="15.75" customHeight="1" thickTop="1" thickBot="1">
      <c r="B198" s="209"/>
      <c r="C198" s="210"/>
      <c r="D198" s="210"/>
      <c r="E198" s="210"/>
      <c r="F198" s="210"/>
      <c r="G198" s="210"/>
      <c r="H198" s="210"/>
      <c r="I198" s="210"/>
      <c r="J198" s="210"/>
      <c r="K198" s="210"/>
      <c r="L198" s="211"/>
      <c r="M198" s="218"/>
      <c r="N198" s="218"/>
      <c r="O198" s="218"/>
      <c r="P198" s="218"/>
      <c r="Q198" s="218"/>
      <c r="R198" s="218"/>
      <c r="S198" s="218"/>
      <c r="T198" s="218"/>
      <c r="U198" s="232"/>
      <c r="V198" s="233"/>
      <c r="W198" s="233"/>
      <c r="X198" s="234"/>
      <c r="Y198" s="232"/>
      <c r="Z198" s="233"/>
      <c r="AA198" s="233"/>
      <c r="AB198" s="234"/>
      <c r="AC198" s="218"/>
      <c r="AD198" s="218"/>
      <c r="AE198" s="218"/>
      <c r="AF198" s="218"/>
      <c r="AG198" s="222" t="s">
        <v>153</v>
      </c>
      <c r="AH198" s="223"/>
      <c r="AI198" s="223"/>
      <c r="AJ198" s="223"/>
      <c r="AK198" s="223"/>
      <c r="AL198" s="223"/>
      <c r="AM198" s="223"/>
      <c r="AN198" s="223"/>
      <c r="AO198" s="224"/>
      <c r="AP198" s="231" t="s">
        <v>184</v>
      </c>
      <c r="AQ198" s="231"/>
      <c r="AR198" s="231"/>
      <c r="AS198" s="231"/>
      <c r="AT198" s="200">
        <f>AY198+'24.02'!AT198:AV200</f>
        <v>4</v>
      </c>
      <c r="AU198" s="206"/>
      <c r="AV198" s="201"/>
      <c r="AW198" s="188">
        <f>'24.02'!BG198</f>
        <v>4</v>
      </c>
      <c r="AX198" s="189"/>
      <c r="AY198" s="194"/>
      <c r="AZ198" s="195"/>
      <c r="BA198" s="188"/>
      <c r="BB198" s="189"/>
      <c r="BC198" s="200">
        <f>'24.02'!BC198+BA198</f>
        <v>0</v>
      </c>
      <c r="BD198" s="201"/>
      <c r="BE198" s="200">
        <f>BA198+'24.02'!BE198</f>
        <v>0</v>
      </c>
      <c r="BF198" s="201"/>
      <c r="BG198" s="200">
        <f>AW198+AY198-BA198</f>
        <v>4</v>
      </c>
      <c r="BH198" s="206"/>
      <c r="BI198" s="201"/>
    </row>
    <row r="199" spans="2:61" ht="15.75" customHeight="1" thickTop="1" thickBot="1">
      <c r="B199" s="212"/>
      <c r="C199" s="213"/>
      <c r="D199" s="213"/>
      <c r="E199" s="213"/>
      <c r="F199" s="213"/>
      <c r="G199" s="213"/>
      <c r="H199" s="213"/>
      <c r="I199" s="213"/>
      <c r="J199" s="213"/>
      <c r="K199" s="213"/>
      <c r="L199" s="214"/>
      <c r="M199" s="218"/>
      <c r="N199" s="218"/>
      <c r="O199" s="218"/>
      <c r="P199" s="218"/>
      <c r="Q199" s="218"/>
      <c r="R199" s="218"/>
      <c r="S199" s="218"/>
      <c r="T199" s="218"/>
      <c r="U199" s="235"/>
      <c r="V199" s="236"/>
      <c r="W199" s="236"/>
      <c r="X199" s="237"/>
      <c r="Y199" s="235"/>
      <c r="Z199" s="236"/>
      <c r="AA199" s="236"/>
      <c r="AB199" s="237"/>
      <c r="AC199" s="218"/>
      <c r="AD199" s="218"/>
      <c r="AE199" s="218"/>
      <c r="AF199" s="218"/>
      <c r="AG199" s="225"/>
      <c r="AH199" s="226"/>
      <c r="AI199" s="226"/>
      <c r="AJ199" s="226"/>
      <c r="AK199" s="226"/>
      <c r="AL199" s="226"/>
      <c r="AM199" s="226"/>
      <c r="AN199" s="226"/>
      <c r="AO199" s="227"/>
      <c r="AP199" s="231"/>
      <c r="AQ199" s="231"/>
      <c r="AR199" s="231"/>
      <c r="AS199" s="231"/>
      <c r="AT199" s="202"/>
      <c r="AU199" s="207"/>
      <c r="AV199" s="203"/>
      <c r="AW199" s="190"/>
      <c r="AX199" s="191"/>
      <c r="AY199" s="196"/>
      <c r="AZ199" s="197"/>
      <c r="BA199" s="190"/>
      <c r="BB199" s="191"/>
      <c r="BC199" s="202"/>
      <c r="BD199" s="203"/>
      <c r="BE199" s="202"/>
      <c r="BF199" s="203"/>
      <c r="BG199" s="202"/>
      <c r="BH199" s="207"/>
      <c r="BI199" s="203"/>
    </row>
    <row r="200" spans="2:61" ht="15.75" customHeight="1" thickTop="1" thickBot="1">
      <c r="B200" s="215"/>
      <c r="C200" s="216"/>
      <c r="D200" s="216"/>
      <c r="E200" s="216"/>
      <c r="F200" s="216"/>
      <c r="G200" s="216"/>
      <c r="H200" s="216"/>
      <c r="I200" s="216"/>
      <c r="J200" s="216"/>
      <c r="K200" s="216"/>
      <c r="L200" s="217"/>
      <c r="M200" s="218"/>
      <c r="N200" s="218"/>
      <c r="O200" s="218"/>
      <c r="P200" s="218"/>
      <c r="Q200" s="218"/>
      <c r="R200" s="218"/>
      <c r="S200" s="218"/>
      <c r="T200" s="218"/>
      <c r="U200" s="238"/>
      <c r="V200" s="239"/>
      <c r="W200" s="239"/>
      <c r="X200" s="240"/>
      <c r="Y200" s="238"/>
      <c r="Z200" s="239"/>
      <c r="AA200" s="239"/>
      <c r="AB200" s="240"/>
      <c r="AC200" s="218"/>
      <c r="AD200" s="218"/>
      <c r="AE200" s="218"/>
      <c r="AF200" s="218"/>
      <c r="AG200" s="228"/>
      <c r="AH200" s="229"/>
      <c r="AI200" s="229"/>
      <c r="AJ200" s="229"/>
      <c r="AK200" s="229"/>
      <c r="AL200" s="229"/>
      <c r="AM200" s="229"/>
      <c r="AN200" s="229"/>
      <c r="AO200" s="230"/>
      <c r="AP200" s="231"/>
      <c r="AQ200" s="231"/>
      <c r="AR200" s="231"/>
      <c r="AS200" s="231"/>
      <c r="AT200" s="204"/>
      <c r="AU200" s="208"/>
      <c r="AV200" s="205"/>
      <c r="AW200" s="192"/>
      <c r="AX200" s="193"/>
      <c r="AY200" s="198"/>
      <c r="AZ200" s="199"/>
      <c r="BA200" s="192"/>
      <c r="BB200" s="193"/>
      <c r="BC200" s="204"/>
      <c r="BD200" s="205"/>
      <c r="BE200" s="204"/>
      <c r="BF200" s="205"/>
      <c r="BG200" s="204"/>
      <c r="BH200" s="208"/>
      <c r="BI200" s="205"/>
    </row>
    <row r="201" spans="2:61" ht="15.75" customHeight="1" thickTop="1" thickBot="1">
      <c r="B201" s="209"/>
      <c r="C201" s="210"/>
      <c r="D201" s="210"/>
      <c r="E201" s="210"/>
      <c r="F201" s="210"/>
      <c r="G201" s="210"/>
      <c r="H201" s="210"/>
      <c r="I201" s="210"/>
      <c r="J201" s="210"/>
      <c r="K201" s="210"/>
      <c r="L201" s="211"/>
      <c r="M201" s="182"/>
      <c r="N201" s="182"/>
      <c r="O201" s="182"/>
      <c r="P201" s="182"/>
      <c r="Q201" s="218"/>
      <c r="R201" s="218"/>
      <c r="S201" s="218"/>
      <c r="T201" s="218"/>
      <c r="U201" s="194"/>
      <c r="V201" s="219"/>
      <c r="W201" s="219"/>
      <c r="X201" s="195"/>
      <c r="Y201" s="182"/>
      <c r="Z201" s="182"/>
      <c r="AA201" s="182"/>
      <c r="AB201" s="182"/>
      <c r="AC201" s="218"/>
      <c r="AD201" s="218"/>
      <c r="AE201" s="218"/>
      <c r="AF201" s="218"/>
      <c r="AG201" s="222" t="s">
        <v>154</v>
      </c>
      <c r="AH201" s="223"/>
      <c r="AI201" s="223"/>
      <c r="AJ201" s="223"/>
      <c r="AK201" s="223"/>
      <c r="AL201" s="223"/>
      <c r="AM201" s="223"/>
      <c r="AN201" s="223"/>
      <c r="AO201" s="224"/>
      <c r="AP201" s="231" t="s">
        <v>184</v>
      </c>
      <c r="AQ201" s="231"/>
      <c r="AR201" s="231"/>
      <c r="AS201" s="231"/>
      <c r="AT201" s="269">
        <f>AY201+'24.02'!AT201:AV203</f>
        <v>0</v>
      </c>
      <c r="AU201" s="275"/>
      <c r="AV201" s="270"/>
      <c r="AW201" s="188">
        <f>'24.02'!BG201</f>
        <v>0</v>
      </c>
      <c r="AX201" s="189"/>
      <c r="AY201" s="194"/>
      <c r="AZ201" s="195"/>
      <c r="BA201" s="188"/>
      <c r="BB201" s="189"/>
      <c r="BC201" s="200">
        <f>'24.02'!BC201+BA201</f>
        <v>0</v>
      </c>
      <c r="BD201" s="201"/>
      <c r="BE201" s="200">
        <f>BA201+'24.02'!BE201</f>
        <v>0</v>
      </c>
      <c r="BF201" s="201"/>
      <c r="BG201" s="200">
        <f>AW201+AY201-BA201</f>
        <v>0</v>
      </c>
      <c r="BH201" s="206"/>
      <c r="BI201" s="201"/>
    </row>
    <row r="202" spans="2:61" ht="15.75" customHeight="1" thickTop="1" thickBot="1">
      <c r="B202" s="212"/>
      <c r="C202" s="213"/>
      <c r="D202" s="213"/>
      <c r="E202" s="213"/>
      <c r="F202" s="213"/>
      <c r="G202" s="213"/>
      <c r="H202" s="213"/>
      <c r="I202" s="213"/>
      <c r="J202" s="213"/>
      <c r="K202" s="213"/>
      <c r="L202" s="214"/>
      <c r="M202" s="182"/>
      <c r="N202" s="182"/>
      <c r="O202" s="182"/>
      <c r="P202" s="182"/>
      <c r="Q202" s="218"/>
      <c r="R202" s="218"/>
      <c r="S202" s="218"/>
      <c r="T202" s="218"/>
      <c r="U202" s="196"/>
      <c r="V202" s="220"/>
      <c r="W202" s="220"/>
      <c r="X202" s="197"/>
      <c r="Y202" s="182"/>
      <c r="Z202" s="182"/>
      <c r="AA202" s="182"/>
      <c r="AB202" s="182"/>
      <c r="AC202" s="218"/>
      <c r="AD202" s="218"/>
      <c r="AE202" s="218"/>
      <c r="AF202" s="218"/>
      <c r="AG202" s="225"/>
      <c r="AH202" s="226"/>
      <c r="AI202" s="226"/>
      <c r="AJ202" s="226"/>
      <c r="AK202" s="226"/>
      <c r="AL202" s="226"/>
      <c r="AM202" s="226"/>
      <c r="AN202" s="226"/>
      <c r="AO202" s="227"/>
      <c r="AP202" s="231"/>
      <c r="AQ202" s="231"/>
      <c r="AR202" s="231"/>
      <c r="AS202" s="231"/>
      <c r="AT202" s="271"/>
      <c r="AU202" s="276"/>
      <c r="AV202" s="272"/>
      <c r="AW202" s="190"/>
      <c r="AX202" s="191"/>
      <c r="AY202" s="196"/>
      <c r="AZ202" s="197"/>
      <c r="BA202" s="190"/>
      <c r="BB202" s="191"/>
      <c r="BC202" s="202"/>
      <c r="BD202" s="203"/>
      <c r="BE202" s="202"/>
      <c r="BF202" s="203"/>
      <c r="BG202" s="202"/>
      <c r="BH202" s="207"/>
      <c r="BI202" s="203"/>
    </row>
    <row r="203" spans="2:61" ht="15.75" customHeight="1" thickTop="1" thickBot="1">
      <c r="B203" s="215"/>
      <c r="C203" s="216"/>
      <c r="D203" s="216"/>
      <c r="E203" s="216"/>
      <c r="F203" s="216"/>
      <c r="G203" s="216"/>
      <c r="H203" s="216"/>
      <c r="I203" s="216"/>
      <c r="J203" s="216"/>
      <c r="K203" s="216"/>
      <c r="L203" s="217"/>
      <c r="M203" s="182"/>
      <c r="N203" s="182"/>
      <c r="O203" s="182"/>
      <c r="P203" s="182"/>
      <c r="Q203" s="218"/>
      <c r="R203" s="218"/>
      <c r="S203" s="218"/>
      <c r="T203" s="218"/>
      <c r="U203" s="198"/>
      <c r="V203" s="221"/>
      <c r="W203" s="221"/>
      <c r="X203" s="199"/>
      <c r="Y203" s="182"/>
      <c r="Z203" s="182"/>
      <c r="AA203" s="182"/>
      <c r="AB203" s="182"/>
      <c r="AC203" s="218"/>
      <c r="AD203" s="218"/>
      <c r="AE203" s="218"/>
      <c r="AF203" s="218"/>
      <c r="AG203" s="228"/>
      <c r="AH203" s="229"/>
      <c r="AI203" s="229"/>
      <c r="AJ203" s="229"/>
      <c r="AK203" s="229"/>
      <c r="AL203" s="229"/>
      <c r="AM203" s="229"/>
      <c r="AN203" s="229"/>
      <c r="AO203" s="230"/>
      <c r="AP203" s="231"/>
      <c r="AQ203" s="231"/>
      <c r="AR203" s="231"/>
      <c r="AS203" s="231"/>
      <c r="AT203" s="273"/>
      <c r="AU203" s="277"/>
      <c r="AV203" s="274"/>
      <c r="AW203" s="192"/>
      <c r="AX203" s="193"/>
      <c r="AY203" s="198"/>
      <c r="AZ203" s="199"/>
      <c r="BA203" s="192"/>
      <c r="BB203" s="193"/>
      <c r="BC203" s="204"/>
      <c r="BD203" s="205"/>
      <c r="BE203" s="204"/>
      <c r="BF203" s="205"/>
      <c r="BG203" s="204"/>
      <c r="BH203" s="208"/>
      <c r="BI203" s="205"/>
    </row>
    <row r="204" spans="2:61" ht="15.75" customHeight="1" thickTop="1" thickBot="1">
      <c r="B204" s="209"/>
      <c r="C204" s="210"/>
      <c r="D204" s="210"/>
      <c r="E204" s="210"/>
      <c r="F204" s="210"/>
      <c r="G204" s="210"/>
      <c r="H204" s="210"/>
      <c r="I204" s="210"/>
      <c r="J204" s="210"/>
      <c r="K204" s="210"/>
      <c r="L204" s="211"/>
      <c r="M204" s="218"/>
      <c r="N204" s="218"/>
      <c r="O204" s="218"/>
      <c r="P204" s="218"/>
      <c r="Q204" s="218"/>
      <c r="R204" s="218"/>
      <c r="S204" s="218"/>
      <c r="T204" s="218"/>
      <c r="U204" s="194"/>
      <c r="V204" s="219"/>
      <c r="W204" s="219"/>
      <c r="X204" s="195"/>
      <c r="Y204" s="218"/>
      <c r="Z204" s="218"/>
      <c r="AA204" s="218"/>
      <c r="AB204" s="218"/>
      <c r="AC204" s="218"/>
      <c r="AD204" s="218"/>
      <c r="AE204" s="218"/>
      <c r="AF204" s="218"/>
      <c r="AG204" s="222" t="s">
        <v>146</v>
      </c>
      <c r="AH204" s="223"/>
      <c r="AI204" s="223"/>
      <c r="AJ204" s="223"/>
      <c r="AK204" s="223"/>
      <c r="AL204" s="223"/>
      <c r="AM204" s="223"/>
      <c r="AN204" s="223"/>
      <c r="AO204" s="224"/>
      <c r="AP204" s="231" t="s">
        <v>184</v>
      </c>
      <c r="AQ204" s="231"/>
      <c r="AR204" s="231"/>
      <c r="AS204" s="231"/>
      <c r="AT204" s="200">
        <f>AY204+'24.02'!AT204:AV206</f>
        <v>0</v>
      </c>
      <c r="AU204" s="206"/>
      <c r="AV204" s="201"/>
      <c r="AW204" s="188">
        <f>'24.02'!BG204</f>
        <v>0</v>
      </c>
      <c r="AX204" s="189"/>
      <c r="AY204" s="194"/>
      <c r="AZ204" s="195"/>
      <c r="BA204" s="188"/>
      <c r="BB204" s="189"/>
      <c r="BC204" s="200">
        <f>'24.02'!BC204+BA204</f>
        <v>0</v>
      </c>
      <c r="BD204" s="201"/>
      <c r="BE204" s="200">
        <f>BA204+'24.02'!BE204</f>
        <v>0</v>
      </c>
      <c r="BF204" s="201"/>
      <c r="BG204" s="200">
        <f>AW204+AY204-BA204</f>
        <v>0</v>
      </c>
      <c r="BH204" s="206"/>
      <c r="BI204" s="201"/>
    </row>
    <row r="205" spans="2:61" ht="15.75" customHeight="1" thickTop="1" thickBot="1">
      <c r="B205" s="212"/>
      <c r="C205" s="213"/>
      <c r="D205" s="213"/>
      <c r="E205" s="213"/>
      <c r="F205" s="213"/>
      <c r="G205" s="213"/>
      <c r="H205" s="213"/>
      <c r="I205" s="213"/>
      <c r="J205" s="213"/>
      <c r="K205" s="213"/>
      <c r="L205" s="214"/>
      <c r="M205" s="218"/>
      <c r="N205" s="218"/>
      <c r="O205" s="218"/>
      <c r="P205" s="218"/>
      <c r="Q205" s="218"/>
      <c r="R205" s="218"/>
      <c r="S205" s="218"/>
      <c r="T205" s="218"/>
      <c r="U205" s="196"/>
      <c r="V205" s="220"/>
      <c r="W205" s="220"/>
      <c r="X205" s="197"/>
      <c r="Y205" s="218"/>
      <c r="Z205" s="218"/>
      <c r="AA205" s="218"/>
      <c r="AB205" s="218"/>
      <c r="AC205" s="218"/>
      <c r="AD205" s="218"/>
      <c r="AE205" s="218"/>
      <c r="AF205" s="218"/>
      <c r="AG205" s="225"/>
      <c r="AH205" s="226"/>
      <c r="AI205" s="226"/>
      <c r="AJ205" s="226"/>
      <c r="AK205" s="226"/>
      <c r="AL205" s="226"/>
      <c r="AM205" s="226"/>
      <c r="AN205" s="226"/>
      <c r="AO205" s="227"/>
      <c r="AP205" s="231"/>
      <c r="AQ205" s="231"/>
      <c r="AR205" s="231"/>
      <c r="AS205" s="231"/>
      <c r="AT205" s="202"/>
      <c r="AU205" s="207"/>
      <c r="AV205" s="203"/>
      <c r="AW205" s="190"/>
      <c r="AX205" s="191"/>
      <c r="AY205" s="196"/>
      <c r="AZ205" s="197"/>
      <c r="BA205" s="190"/>
      <c r="BB205" s="191"/>
      <c r="BC205" s="202"/>
      <c r="BD205" s="203"/>
      <c r="BE205" s="202"/>
      <c r="BF205" s="203"/>
      <c r="BG205" s="202"/>
      <c r="BH205" s="207"/>
      <c r="BI205" s="203"/>
    </row>
    <row r="206" spans="2:61" ht="15.75" customHeight="1" thickTop="1" thickBot="1">
      <c r="B206" s="215"/>
      <c r="C206" s="216"/>
      <c r="D206" s="216"/>
      <c r="E206" s="216"/>
      <c r="F206" s="216"/>
      <c r="G206" s="216"/>
      <c r="H206" s="216"/>
      <c r="I206" s="216"/>
      <c r="J206" s="216"/>
      <c r="K206" s="216"/>
      <c r="L206" s="217"/>
      <c r="M206" s="218"/>
      <c r="N206" s="218"/>
      <c r="O206" s="218"/>
      <c r="P206" s="218"/>
      <c r="Q206" s="218"/>
      <c r="R206" s="218"/>
      <c r="S206" s="218"/>
      <c r="T206" s="218"/>
      <c r="U206" s="198"/>
      <c r="V206" s="221"/>
      <c r="W206" s="221"/>
      <c r="X206" s="199"/>
      <c r="Y206" s="218"/>
      <c r="Z206" s="218"/>
      <c r="AA206" s="218"/>
      <c r="AB206" s="218"/>
      <c r="AC206" s="218"/>
      <c r="AD206" s="218"/>
      <c r="AE206" s="218"/>
      <c r="AF206" s="218"/>
      <c r="AG206" s="228"/>
      <c r="AH206" s="229"/>
      <c r="AI206" s="229"/>
      <c r="AJ206" s="229"/>
      <c r="AK206" s="229"/>
      <c r="AL206" s="229"/>
      <c r="AM206" s="229"/>
      <c r="AN206" s="229"/>
      <c r="AO206" s="230"/>
      <c r="AP206" s="231"/>
      <c r="AQ206" s="231"/>
      <c r="AR206" s="231"/>
      <c r="AS206" s="231"/>
      <c r="AT206" s="204"/>
      <c r="AU206" s="208"/>
      <c r="AV206" s="205"/>
      <c r="AW206" s="192"/>
      <c r="AX206" s="193"/>
      <c r="AY206" s="198"/>
      <c r="AZ206" s="199"/>
      <c r="BA206" s="192"/>
      <c r="BB206" s="193"/>
      <c r="BC206" s="204"/>
      <c r="BD206" s="205"/>
      <c r="BE206" s="204"/>
      <c r="BF206" s="205"/>
      <c r="BG206" s="204"/>
      <c r="BH206" s="208"/>
      <c r="BI206" s="205"/>
    </row>
    <row r="207" spans="2:61" ht="15.75" customHeight="1" thickTop="1" thickBot="1">
      <c r="B207" s="209"/>
      <c r="C207" s="210"/>
      <c r="D207" s="210"/>
      <c r="E207" s="210"/>
      <c r="F207" s="210"/>
      <c r="G207" s="210"/>
      <c r="H207" s="210"/>
      <c r="I207" s="210"/>
      <c r="J207" s="210"/>
      <c r="K207" s="210"/>
      <c r="L207" s="211"/>
      <c r="M207" s="218"/>
      <c r="N207" s="218"/>
      <c r="O207" s="218"/>
      <c r="P207" s="218"/>
      <c r="Q207" s="218"/>
      <c r="R207" s="218"/>
      <c r="S207" s="218"/>
      <c r="T207" s="218"/>
      <c r="U207" s="194"/>
      <c r="V207" s="219"/>
      <c r="W207" s="219"/>
      <c r="X207" s="195"/>
      <c r="Y207" s="218"/>
      <c r="Z207" s="218"/>
      <c r="AA207" s="218"/>
      <c r="AB207" s="218"/>
      <c r="AC207" s="218"/>
      <c r="AD207" s="218"/>
      <c r="AE207" s="218"/>
      <c r="AF207" s="218"/>
      <c r="AG207" s="222" t="s">
        <v>155</v>
      </c>
      <c r="AH207" s="223"/>
      <c r="AI207" s="223"/>
      <c r="AJ207" s="223"/>
      <c r="AK207" s="223"/>
      <c r="AL207" s="223"/>
      <c r="AM207" s="223"/>
      <c r="AN207" s="223"/>
      <c r="AO207" s="224"/>
      <c r="AP207" s="231"/>
      <c r="AQ207" s="231"/>
      <c r="AR207" s="231"/>
      <c r="AS207" s="231"/>
      <c r="AT207" s="200">
        <f>AY207+'24.02'!AT207:AV209</f>
        <v>0</v>
      </c>
      <c r="AU207" s="206"/>
      <c r="AV207" s="201"/>
      <c r="AW207" s="188">
        <f>'24.02'!BG207</f>
        <v>0</v>
      </c>
      <c r="AX207" s="189"/>
      <c r="AY207" s="194"/>
      <c r="AZ207" s="195"/>
      <c r="BA207" s="188"/>
      <c r="BB207" s="189"/>
      <c r="BC207" s="200">
        <f>'24.02'!BC207+BA207</f>
        <v>0</v>
      </c>
      <c r="BD207" s="201"/>
      <c r="BE207" s="200">
        <f>BA207+'24.02'!BE207</f>
        <v>0</v>
      </c>
      <c r="BF207" s="201"/>
      <c r="BG207" s="200">
        <f>AW207+AY207-BA207</f>
        <v>0</v>
      </c>
      <c r="BH207" s="206"/>
      <c r="BI207" s="201"/>
    </row>
    <row r="208" spans="2:61" ht="15.75" customHeight="1" thickTop="1" thickBot="1">
      <c r="B208" s="212"/>
      <c r="C208" s="213"/>
      <c r="D208" s="213"/>
      <c r="E208" s="213"/>
      <c r="F208" s="213"/>
      <c r="G208" s="213"/>
      <c r="H208" s="213"/>
      <c r="I208" s="213"/>
      <c r="J208" s="213"/>
      <c r="K208" s="213"/>
      <c r="L208" s="214"/>
      <c r="M208" s="218"/>
      <c r="N208" s="218"/>
      <c r="O208" s="218"/>
      <c r="P208" s="218"/>
      <c r="Q208" s="218"/>
      <c r="R208" s="218"/>
      <c r="S208" s="218"/>
      <c r="T208" s="218"/>
      <c r="U208" s="196"/>
      <c r="V208" s="220"/>
      <c r="W208" s="220"/>
      <c r="X208" s="197"/>
      <c r="Y208" s="218"/>
      <c r="Z208" s="218"/>
      <c r="AA208" s="218"/>
      <c r="AB208" s="218"/>
      <c r="AC208" s="218"/>
      <c r="AD208" s="218"/>
      <c r="AE208" s="218"/>
      <c r="AF208" s="218"/>
      <c r="AG208" s="225"/>
      <c r="AH208" s="226"/>
      <c r="AI208" s="226"/>
      <c r="AJ208" s="226"/>
      <c r="AK208" s="226"/>
      <c r="AL208" s="226"/>
      <c r="AM208" s="226"/>
      <c r="AN208" s="226"/>
      <c r="AO208" s="227"/>
      <c r="AP208" s="231"/>
      <c r="AQ208" s="231"/>
      <c r="AR208" s="231"/>
      <c r="AS208" s="231"/>
      <c r="AT208" s="202"/>
      <c r="AU208" s="207"/>
      <c r="AV208" s="203"/>
      <c r="AW208" s="190"/>
      <c r="AX208" s="191"/>
      <c r="AY208" s="196"/>
      <c r="AZ208" s="197"/>
      <c r="BA208" s="190"/>
      <c r="BB208" s="191"/>
      <c r="BC208" s="202"/>
      <c r="BD208" s="203"/>
      <c r="BE208" s="202"/>
      <c r="BF208" s="203"/>
      <c r="BG208" s="202"/>
      <c r="BH208" s="207"/>
      <c r="BI208" s="203"/>
    </row>
    <row r="209" spans="2:61" ht="15.75" customHeight="1" thickTop="1" thickBot="1">
      <c r="B209" s="215"/>
      <c r="C209" s="216"/>
      <c r="D209" s="216"/>
      <c r="E209" s="216"/>
      <c r="F209" s="216"/>
      <c r="G209" s="216"/>
      <c r="H209" s="216"/>
      <c r="I209" s="216"/>
      <c r="J209" s="216"/>
      <c r="K209" s="216"/>
      <c r="L209" s="217"/>
      <c r="M209" s="218"/>
      <c r="N209" s="218"/>
      <c r="O209" s="218"/>
      <c r="P209" s="218"/>
      <c r="Q209" s="218"/>
      <c r="R209" s="218"/>
      <c r="S209" s="218"/>
      <c r="T209" s="218"/>
      <c r="U209" s="198"/>
      <c r="V209" s="221"/>
      <c r="W209" s="221"/>
      <c r="X209" s="199"/>
      <c r="Y209" s="218"/>
      <c r="Z209" s="218"/>
      <c r="AA209" s="218"/>
      <c r="AB209" s="218"/>
      <c r="AC209" s="218"/>
      <c r="AD209" s="218"/>
      <c r="AE209" s="218"/>
      <c r="AF209" s="218"/>
      <c r="AG209" s="228"/>
      <c r="AH209" s="229"/>
      <c r="AI209" s="229"/>
      <c r="AJ209" s="229"/>
      <c r="AK209" s="229"/>
      <c r="AL209" s="229"/>
      <c r="AM209" s="229"/>
      <c r="AN209" s="229"/>
      <c r="AO209" s="230"/>
      <c r="AP209" s="231"/>
      <c r="AQ209" s="231"/>
      <c r="AR209" s="231"/>
      <c r="AS209" s="231"/>
      <c r="AT209" s="204"/>
      <c r="AU209" s="208"/>
      <c r="AV209" s="205"/>
      <c r="AW209" s="192"/>
      <c r="AX209" s="193"/>
      <c r="AY209" s="198"/>
      <c r="AZ209" s="199"/>
      <c r="BA209" s="192"/>
      <c r="BB209" s="193"/>
      <c r="BC209" s="204"/>
      <c r="BD209" s="205"/>
      <c r="BE209" s="204"/>
      <c r="BF209" s="205"/>
      <c r="BG209" s="204"/>
      <c r="BH209" s="208"/>
      <c r="BI209" s="205"/>
    </row>
    <row r="210" spans="2:61" ht="16.5" customHeight="1" thickTop="1" thickBot="1">
      <c r="B210" s="183" t="s">
        <v>64</v>
      </c>
      <c r="C210" s="183"/>
      <c r="D210" s="183"/>
      <c r="E210" s="183"/>
      <c r="F210" s="183"/>
      <c r="G210" s="183"/>
      <c r="H210" s="183"/>
      <c r="I210" s="183"/>
      <c r="J210" s="183"/>
      <c r="K210" s="183"/>
      <c r="L210" s="183"/>
      <c r="M210" s="183"/>
      <c r="N210" s="183"/>
      <c r="O210" s="183"/>
      <c r="P210" s="183"/>
      <c r="Q210" s="183"/>
      <c r="R210" s="183"/>
      <c r="S210" s="183"/>
      <c r="T210" s="183"/>
      <c r="U210" s="183"/>
      <c r="V210" s="183"/>
      <c r="W210" s="183"/>
      <c r="X210" s="183"/>
      <c r="Y210" s="183"/>
      <c r="Z210" s="183"/>
      <c r="AA210" s="183"/>
      <c r="AB210" s="183"/>
      <c r="AC210" s="183"/>
      <c r="AD210" s="183"/>
      <c r="AE210" s="183"/>
      <c r="AF210" s="183"/>
      <c r="AG210" s="183"/>
      <c r="AH210" s="183"/>
      <c r="AI210" s="183"/>
      <c r="AJ210" s="183"/>
      <c r="AK210" s="183"/>
      <c r="AL210" s="183"/>
      <c r="AM210" s="183"/>
      <c r="AN210" s="183"/>
      <c r="AO210" s="183"/>
      <c r="AP210" s="183"/>
      <c r="AQ210" s="183"/>
      <c r="AR210" s="183"/>
      <c r="AS210" s="183"/>
      <c r="AT210" s="183"/>
      <c r="AU210" s="183"/>
      <c r="AV210" s="183"/>
      <c r="AW210" s="183"/>
      <c r="AX210" s="183"/>
      <c r="AY210" s="183"/>
      <c r="AZ210" s="183"/>
      <c r="BA210" s="183"/>
      <c r="BB210" s="183"/>
      <c r="BC210" s="183"/>
      <c r="BD210" s="183"/>
      <c r="BE210" s="183"/>
      <c r="BF210" s="183"/>
      <c r="BG210" s="183"/>
      <c r="BH210" s="183"/>
      <c r="BI210" s="183"/>
    </row>
    <row r="211" spans="2:61" ht="16.5" customHeight="1" thickTop="1" thickBot="1">
      <c r="B211" s="183"/>
      <c r="C211" s="183"/>
      <c r="D211" s="183"/>
      <c r="E211" s="183"/>
      <c r="F211" s="183"/>
      <c r="G211" s="183"/>
      <c r="H211" s="183"/>
      <c r="I211" s="183"/>
      <c r="J211" s="183"/>
      <c r="K211" s="183"/>
      <c r="L211" s="183"/>
      <c r="M211" s="183"/>
      <c r="N211" s="183"/>
      <c r="O211" s="183"/>
      <c r="P211" s="183"/>
      <c r="Q211" s="183"/>
      <c r="R211" s="183"/>
      <c r="S211" s="183"/>
      <c r="T211" s="183"/>
      <c r="U211" s="183"/>
      <c r="V211" s="183"/>
      <c r="W211" s="183"/>
      <c r="X211" s="183"/>
      <c r="Y211" s="183"/>
      <c r="Z211" s="183"/>
      <c r="AA211" s="183"/>
      <c r="AB211" s="183"/>
      <c r="AC211" s="183"/>
      <c r="AD211" s="183"/>
      <c r="AE211" s="183"/>
      <c r="AF211" s="183"/>
      <c r="AG211" s="183"/>
      <c r="AH211" s="183"/>
      <c r="AI211" s="183"/>
      <c r="AJ211" s="183"/>
      <c r="AK211" s="183"/>
      <c r="AL211" s="183"/>
      <c r="AM211" s="183"/>
      <c r="AN211" s="183"/>
      <c r="AO211" s="183"/>
      <c r="AP211" s="183"/>
      <c r="AQ211" s="183"/>
      <c r="AR211" s="183"/>
      <c r="AS211" s="183"/>
      <c r="AT211" s="183"/>
      <c r="AU211" s="183"/>
      <c r="AV211" s="183"/>
      <c r="AW211" s="183"/>
      <c r="AX211" s="183"/>
      <c r="AY211" s="183"/>
      <c r="AZ211" s="183"/>
      <c r="BA211" s="183"/>
      <c r="BB211" s="183"/>
      <c r="BC211" s="183"/>
      <c r="BD211" s="183"/>
      <c r="BE211" s="183"/>
      <c r="BF211" s="183"/>
      <c r="BG211" s="183"/>
      <c r="BH211" s="183"/>
      <c r="BI211" s="183"/>
    </row>
    <row r="212" spans="2:61" ht="16.5" customHeight="1" thickTop="1" thickBot="1">
      <c r="B212" s="183"/>
      <c r="C212" s="183"/>
      <c r="D212" s="183"/>
      <c r="E212" s="183"/>
      <c r="F212" s="183"/>
      <c r="G212" s="183"/>
      <c r="H212" s="183"/>
      <c r="I212" s="183"/>
      <c r="J212" s="183"/>
      <c r="K212" s="183"/>
      <c r="L212" s="183"/>
      <c r="M212" s="183"/>
      <c r="N212" s="183"/>
      <c r="O212" s="183"/>
      <c r="P212" s="183"/>
      <c r="Q212" s="183"/>
      <c r="R212" s="183"/>
      <c r="S212" s="183"/>
      <c r="T212" s="183"/>
      <c r="U212" s="183"/>
      <c r="V212" s="183"/>
      <c r="W212" s="183"/>
      <c r="X212" s="183"/>
      <c r="Y212" s="183"/>
      <c r="Z212" s="183"/>
      <c r="AA212" s="183"/>
      <c r="AB212" s="183"/>
      <c r="AC212" s="183"/>
      <c r="AD212" s="183"/>
      <c r="AE212" s="183"/>
      <c r="AF212" s="183"/>
      <c r="AG212" s="183"/>
      <c r="AH212" s="183"/>
      <c r="AI212" s="183"/>
      <c r="AJ212" s="183"/>
      <c r="AK212" s="183"/>
      <c r="AL212" s="183"/>
      <c r="AM212" s="183"/>
      <c r="AN212" s="183"/>
      <c r="AO212" s="183"/>
      <c r="AP212" s="183"/>
      <c r="AQ212" s="183"/>
      <c r="AR212" s="183"/>
      <c r="AS212" s="183"/>
      <c r="AT212" s="183"/>
      <c r="AU212" s="183"/>
      <c r="AV212" s="183"/>
      <c r="AW212" s="183"/>
      <c r="AX212" s="183"/>
      <c r="AY212" s="183"/>
      <c r="AZ212" s="183"/>
      <c r="BA212" s="183"/>
      <c r="BB212" s="183"/>
      <c r="BC212" s="183"/>
      <c r="BD212" s="183"/>
      <c r="BE212" s="183"/>
      <c r="BF212" s="183"/>
      <c r="BG212" s="183"/>
      <c r="BH212" s="183"/>
      <c r="BI212" s="183"/>
    </row>
    <row r="213" spans="2:61" ht="16.5" customHeight="1" thickTop="1" thickBot="1">
      <c r="B213" s="183"/>
      <c r="C213" s="183"/>
      <c r="D213" s="183"/>
      <c r="E213" s="183"/>
      <c r="F213" s="183"/>
      <c r="G213" s="183"/>
      <c r="H213" s="183"/>
      <c r="I213" s="183"/>
      <c r="J213" s="183"/>
      <c r="K213" s="183"/>
      <c r="L213" s="183"/>
      <c r="M213" s="183"/>
      <c r="N213" s="183"/>
      <c r="O213" s="183"/>
      <c r="P213" s="183"/>
      <c r="Q213" s="183"/>
      <c r="R213" s="183"/>
      <c r="S213" s="183"/>
      <c r="T213" s="183"/>
      <c r="U213" s="183"/>
      <c r="V213" s="183"/>
      <c r="W213" s="183"/>
      <c r="X213" s="183"/>
      <c r="Y213" s="183"/>
      <c r="Z213" s="183"/>
      <c r="AA213" s="183"/>
      <c r="AB213" s="183"/>
      <c r="AC213" s="183"/>
      <c r="AD213" s="183"/>
      <c r="AE213" s="183"/>
      <c r="AF213" s="183"/>
      <c r="AG213" s="183"/>
      <c r="AH213" s="183"/>
      <c r="AI213" s="183"/>
      <c r="AJ213" s="183"/>
      <c r="AK213" s="183"/>
      <c r="AL213" s="183"/>
      <c r="AM213" s="183"/>
      <c r="AN213" s="183"/>
      <c r="AO213" s="183"/>
      <c r="AP213" s="183"/>
      <c r="AQ213" s="183"/>
      <c r="AR213" s="183"/>
      <c r="AS213" s="183"/>
      <c r="AT213" s="183"/>
      <c r="AU213" s="183"/>
      <c r="AV213" s="183"/>
      <c r="AW213" s="183"/>
      <c r="AX213" s="183"/>
      <c r="AY213" s="183"/>
      <c r="AZ213" s="183"/>
      <c r="BA213" s="183"/>
      <c r="BB213" s="183"/>
      <c r="BC213" s="183"/>
      <c r="BD213" s="183"/>
      <c r="BE213" s="183"/>
      <c r="BF213" s="183"/>
      <c r="BG213" s="183"/>
      <c r="BH213" s="183"/>
      <c r="BI213" s="183"/>
    </row>
    <row r="214" spans="2:61" ht="16.5" customHeight="1" thickTop="1" thickBot="1">
      <c r="B214" s="146"/>
      <c r="C214" s="146"/>
      <c r="D214" s="146"/>
      <c r="E214" s="146"/>
      <c r="F214" s="146"/>
      <c r="G214" s="146"/>
      <c r="H214" s="146"/>
      <c r="I214" s="146"/>
      <c r="J214" s="146"/>
      <c r="K214" s="146"/>
      <c r="L214" s="146"/>
      <c r="M214" s="146"/>
      <c r="N214" s="146"/>
      <c r="O214" s="146"/>
      <c r="P214" s="146"/>
      <c r="Q214" s="146"/>
      <c r="R214" s="146"/>
      <c r="S214" s="146"/>
      <c r="T214" s="146"/>
      <c r="U214" s="146"/>
      <c r="V214" s="146"/>
      <c r="W214" s="146"/>
      <c r="X214" s="146"/>
      <c r="Y214" s="146"/>
      <c r="Z214" s="146"/>
      <c r="AA214" s="146"/>
      <c r="AB214" s="146"/>
      <c r="AC214" s="146"/>
      <c r="AD214" s="146"/>
      <c r="AE214" s="146"/>
      <c r="AF214" s="146"/>
      <c r="AG214" s="146"/>
      <c r="AH214" s="146"/>
      <c r="AI214" s="146"/>
      <c r="AJ214" s="146"/>
      <c r="AK214" s="146"/>
      <c r="AL214" s="146"/>
      <c r="AM214" s="146"/>
      <c r="AN214" s="146"/>
      <c r="AO214" s="146"/>
      <c r="AP214" s="146"/>
      <c r="AQ214" s="146"/>
      <c r="AR214" s="146"/>
      <c r="AS214" s="146"/>
      <c r="AT214" s="146"/>
      <c r="AU214" s="146"/>
      <c r="AV214" s="146"/>
      <c r="AW214" s="146"/>
      <c r="AX214" s="146"/>
      <c r="AY214" s="146"/>
      <c r="AZ214" s="146"/>
      <c r="BA214" s="146"/>
      <c r="BB214" s="146"/>
      <c r="BC214" s="146"/>
      <c r="BD214" s="146"/>
      <c r="BE214" s="146"/>
      <c r="BF214" s="146"/>
      <c r="BG214" s="146"/>
      <c r="BH214" s="146"/>
      <c r="BI214" s="146"/>
    </row>
    <row r="215" spans="2:61" ht="16.5" customHeight="1" thickTop="1" thickBot="1">
      <c r="B215" s="146"/>
      <c r="C215" s="146"/>
      <c r="D215" s="146"/>
      <c r="E215" s="146"/>
      <c r="F215" s="146"/>
      <c r="G215" s="146"/>
      <c r="H215" s="146"/>
      <c r="I215" s="146"/>
      <c r="J215" s="146"/>
      <c r="K215" s="146"/>
      <c r="L215" s="146"/>
      <c r="M215" s="146"/>
      <c r="N215" s="146"/>
      <c r="O215" s="146"/>
      <c r="P215" s="146"/>
      <c r="Q215" s="146"/>
      <c r="R215" s="146"/>
      <c r="S215" s="146"/>
      <c r="T215" s="146"/>
      <c r="U215" s="146"/>
      <c r="V215" s="146"/>
      <c r="W215" s="146"/>
      <c r="X215" s="146"/>
      <c r="Y215" s="146"/>
      <c r="Z215" s="146"/>
      <c r="AA215" s="146"/>
      <c r="AB215" s="146"/>
      <c r="AC215" s="146"/>
      <c r="AD215" s="146"/>
      <c r="AE215" s="146"/>
      <c r="AF215" s="146"/>
      <c r="AG215" s="146"/>
      <c r="AH215" s="146"/>
      <c r="AI215" s="146"/>
      <c r="AJ215" s="146"/>
      <c r="AK215" s="146"/>
      <c r="AL215" s="146"/>
      <c r="AM215" s="146"/>
      <c r="AN215" s="146"/>
      <c r="AO215" s="146"/>
      <c r="AP215" s="146"/>
      <c r="AQ215" s="146"/>
      <c r="AR215" s="146"/>
      <c r="AS215" s="146"/>
      <c r="AT215" s="146"/>
      <c r="AU215" s="146"/>
      <c r="AV215" s="146"/>
      <c r="AW215" s="146"/>
      <c r="AX215" s="146"/>
      <c r="AY215" s="146"/>
      <c r="AZ215" s="146"/>
      <c r="BA215" s="146"/>
      <c r="BB215" s="146"/>
      <c r="BC215" s="146"/>
      <c r="BD215" s="146"/>
      <c r="BE215" s="146"/>
      <c r="BF215" s="146"/>
      <c r="BG215" s="146"/>
      <c r="BH215" s="146"/>
      <c r="BI215" s="146"/>
    </row>
    <row r="216" spans="2:61" ht="15" customHeight="1" thickTop="1" thickBot="1">
      <c r="B216" s="186" t="s">
        <v>65</v>
      </c>
      <c r="C216" s="186"/>
      <c r="D216" s="186"/>
      <c r="E216" s="186"/>
      <c r="F216" s="186"/>
      <c r="G216" s="186"/>
      <c r="H216" s="186" t="s">
        <v>66</v>
      </c>
      <c r="I216" s="186"/>
      <c r="J216" s="186"/>
      <c r="K216" s="186"/>
      <c r="L216" s="186"/>
      <c r="M216" s="186"/>
      <c r="N216" s="186" t="s">
        <v>67</v>
      </c>
      <c r="O216" s="186"/>
      <c r="P216" s="186"/>
      <c r="Q216" s="186"/>
      <c r="R216" s="186"/>
      <c r="S216" s="186"/>
      <c r="T216" s="186" t="s">
        <v>68</v>
      </c>
      <c r="U216" s="186"/>
      <c r="V216" s="186"/>
      <c r="W216" s="186"/>
      <c r="X216" s="186"/>
      <c r="Y216" s="186"/>
      <c r="Z216" s="186"/>
      <c r="AA216" s="186"/>
      <c r="AB216" s="186"/>
      <c r="AC216" s="186"/>
      <c r="AD216" s="186"/>
      <c r="AE216" s="186"/>
      <c r="AF216" s="186"/>
      <c r="AG216" s="186" t="s">
        <v>69</v>
      </c>
      <c r="AH216" s="186"/>
      <c r="AI216" s="186"/>
      <c r="AJ216" s="186"/>
      <c r="AK216" s="186"/>
      <c r="AL216" s="186"/>
      <c r="AM216" s="186"/>
      <c r="AN216" s="186"/>
      <c r="AO216" s="186"/>
      <c r="AP216" s="186" t="s">
        <v>70</v>
      </c>
      <c r="AQ216" s="186"/>
      <c r="AR216" s="186"/>
      <c r="AS216" s="186"/>
      <c r="AT216" s="186"/>
      <c r="AU216" s="186"/>
      <c r="AV216" s="186"/>
      <c r="AW216" s="186"/>
      <c r="AX216" s="186"/>
      <c r="AY216" s="186"/>
      <c r="AZ216" s="187" t="s">
        <v>71</v>
      </c>
      <c r="BA216" s="187"/>
      <c r="BB216" s="187"/>
      <c r="BC216" s="187"/>
      <c r="BD216" s="187"/>
      <c r="BE216" s="187"/>
      <c r="BF216" s="187"/>
      <c r="BG216" s="187"/>
      <c r="BH216" s="187"/>
      <c r="BI216" s="187"/>
    </row>
    <row r="217" spans="2:61" ht="15" customHeight="1" thickTop="1" thickBot="1">
      <c r="B217" s="186"/>
      <c r="C217" s="186"/>
      <c r="D217" s="186"/>
      <c r="E217" s="186"/>
      <c r="F217" s="186"/>
      <c r="G217" s="186"/>
      <c r="H217" s="186"/>
      <c r="I217" s="186"/>
      <c r="J217" s="186"/>
      <c r="K217" s="186"/>
      <c r="L217" s="186"/>
      <c r="M217" s="186"/>
      <c r="N217" s="186"/>
      <c r="O217" s="186"/>
      <c r="P217" s="186"/>
      <c r="Q217" s="186"/>
      <c r="R217" s="186"/>
      <c r="S217" s="186"/>
      <c r="T217" s="186"/>
      <c r="U217" s="186"/>
      <c r="V217" s="186"/>
      <c r="W217" s="186"/>
      <c r="X217" s="186"/>
      <c r="Y217" s="186"/>
      <c r="Z217" s="186"/>
      <c r="AA217" s="186"/>
      <c r="AB217" s="186"/>
      <c r="AC217" s="186"/>
      <c r="AD217" s="186"/>
      <c r="AE217" s="186"/>
      <c r="AF217" s="186"/>
      <c r="AG217" s="186"/>
      <c r="AH217" s="186"/>
      <c r="AI217" s="186"/>
      <c r="AJ217" s="186"/>
      <c r="AK217" s="186"/>
      <c r="AL217" s="186"/>
      <c r="AM217" s="186"/>
      <c r="AN217" s="186"/>
      <c r="AO217" s="186"/>
      <c r="AP217" s="186"/>
      <c r="AQ217" s="186"/>
      <c r="AR217" s="186"/>
      <c r="AS217" s="186"/>
      <c r="AT217" s="186"/>
      <c r="AU217" s="186"/>
      <c r="AV217" s="186"/>
      <c r="AW217" s="186"/>
      <c r="AX217" s="186"/>
      <c r="AY217" s="186"/>
      <c r="AZ217" s="187"/>
      <c r="BA217" s="187"/>
      <c r="BB217" s="187"/>
      <c r="BC217" s="187"/>
      <c r="BD217" s="187"/>
      <c r="BE217" s="187"/>
      <c r="BF217" s="187"/>
      <c r="BG217" s="187"/>
      <c r="BH217" s="187"/>
      <c r="BI217" s="187"/>
    </row>
    <row r="218" spans="2:61" ht="15" customHeight="1" thickTop="1" thickBot="1">
      <c r="B218" s="186"/>
      <c r="C218" s="186"/>
      <c r="D218" s="186"/>
      <c r="E218" s="186"/>
      <c r="F218" s="186"/>
      <c r="G218" s="186"/>
      <c r="H218" s="186"/>
      <c r="I218" s="186"/>
      <c r="J218" s="186"/>
      <c r="K218" s="186"/>
      <c r="L218" s="186"/>
      <c r="M218" s="186"/>
      <c r="N218" s="186"/>
      <c r="O218" s="186"/>
      <c r="P218" s="186"/>
      <c r="Q218" s="186"/>
      <c r="R218" s="186"/>
      <c r="S218" s="186"/>
      <c r="T218" s="186"/>
      <c r="U218" s="186"/>
      <c r="V218" s="186"/>
      <c r="W218" s="186"/>
      <c r="X218" s="186"/>
      <c r="Y218" s="186"/>
      <c r="Z218" s="186"/>
      <c r="AA218" s="186"/>
      <c r="AB218" s="186"/>
      <c r="AC218" s="186"/>
      <c r="AD218" s="186"/>
      <c r="AE218" s="186"/>
      <c r="AF218" s="186"/>
      <c r="AG218" s="186"/>
      <c r="AH218" s="186"/>
      <c r="AI218" s="186"/>
      <c r="AJ218" s="186"/>
      <c r="AK218" s="186"/>
      <c r="AL218" s="186"/>
      <c r="AM218" s="186"/>
      <c r="AN218" s="186"/>
      <c r="AO218" s="186"/>
      <c r="AP218" s="186"/>
      <c r="AQ218" s="186"/>
      <c r="AR218" s="186"/>
      <c r="AS218" s="186"/>
      <c r="AT218" s="186"/>
      <c r="AU218" s="186"/>
      <c r="AV218" s="186"/>
      <c r="AW218" s="186"/>
      <c r="AX218" s="186"/>
      <c r="AY218" s="186"/>
      <c r="AZ218" s="187"/>
      <c r="BA218" s="187"/>
      <c r="BB218" s="187"/>
      <c r="BC218" s="187"/>
      <c r="BD218" s="187"/>
      <c r="BE218" s="187"/>
      <c r="BF218" s="187"/>
      <c r="BG218" s="187"/>
      <c r="BH218" s="187"/>
      <c r="BI218" s="187"/>
    </row>
    <row r="219" spans="2:61" ht="16.5" customHeight="1" thickTop="1" thickBot="1">
      <c r="B219" s="182">
        <v>4</v>
      </c>
      <c r="C219" s="182"/>
      <c r="D219" s="182"/>
      <c r="E219" s="182"/>
      <c r="F219" s="182"/>
      <c r="G219" s="182"/>
      <c r="H219" s="185">
        <v>90.7</v>
      </c>
      <c r="I219" s="185"/>
      <c r="J219" s="185"/>
      <c r="K219" s="185"/>
      <c r="L219" s="185"/>
      <c r="M219" s="185"/>
      <c r="N219" s="182">
        <v>41</v>
      </c>
      <c r="O219" s="182"/>
      <c r="P219" s="182"/>
      <c r="Q219" s="182"/>
      <c r="R219" s="182"/>
      <c r="S219" s="182"/>
      <c r="T219" s="182">
        <v>50.8</v>
      </c>
      <c r="U219" s="182"/>
      <c r="V219" s="182"/>
      <c r="W219" s="182"/>
      <c r="X219" s="182"/>
      <c r="Y219" s="182"/>
      <c r="Z219" s="182"/>
      <c r="AA219" s="182"/>
      <c r="AB219" s="182"/>
      <c r="AC219" s="182"/>
      <c r="AD219" s="182"/>
      <c r="AE219" s="182"/>
      <c r="AF219" s="182"/>
      <c r="AG219" s="182">
        <v>139.69999999999999</v>
      </c>
      <c r="AH219" s="182"/>
      <c r="AI219" s="182"/>
      <c r="AJ219" s="182"/>
      <c r="AK219" s="182"/>
      <c r="AL219" s="182"/>
      <c r="AM219" s="182"/>
      <c r="AN219" s="182"/>
      <c r="AO219" s="182"/>
      <c r="AP219" s="186" t="s">
        <v>278</v>
      </c>
      <c r="AQ219" s="186"/>
      <c r="AR219" s="186"/>
      <c r="AS219" s="186"/>
      <c r="AT219" s="186"/>
      <c r="AU219" s="186"/>
      <c r="AV219" s="186"/>
      <c r="AW219" s="186"/>
      <c r="AX219" s="186"/>
      <c r="AY219" s="186"/>
      <c r="AZ219" s="182" t="s">
        <v>129</v>
      </c>
      <c r="BA219" s="182"/>
      <c r="BB219" s="182"/>
      <c r="BC219" s="182"/>
      <c r="BD219" s="182"/>
      <c r="BE219" s="182"/>
      <c r="BF219" s="182"/>
      <c r="BG219" s="182"/>
      <c r="BH219" s="182"/>
      <c r="BI219" s="182"/>
    </row>
    <row r="220" spans="2:61" ht="16.5" customHeight="1" thickTop="1" thickBot="1">
      <c r="B220" s="182"/>
      <c r="C220" s="182"/>
      <c r="D220" s="182"/>
      <c r="E220" s="182"/>
      <c r="F220" s="182"/>
      <c r="G220" s="182"/>
      <c r="H220" s="185"/>
      <c r="I220" s="185"/>
      <c r="J220" s="185"/>
      <c r="K220" s="185"/>
      <c r="L220" s="185"/>
      <c r="M220" s="185"/>
      <c r="N220" s="182"/>
      <c r="O220" s="182"/>
      <c r="P220" s="182"/>
      <c r="Q220" s="182"/>
      <c r="R220" s="182"/>
      <c r="S220" s="182"/>
      <c r="T220" s="182"/>
      <c r="U220" s="182"/>
      <c r="V220" s="182"/>
      <c r="W220" s="182"/>
      <c r="X220" s="182"/>
      <c r="Y220" s="182"/>
      <c r="Z220" s="182"/>
      <c r="AA220" s="182"/>
      <c r="AB220" s="182"/>
      <c r="AC220" s="182"/>
      <c r="AD220" s="182"/>
      <c r="AE220" s="182"/>
      <c r="AF220" s="182"/>
      <c r="AG220" s="182"/>
      <c r="AH220" s="182"/>
      <c r="AI220" s="182"/>
      <c r="AJ220" s="182"/>
      <c r="AK220" s="182"/>
      <c r="AL220" s="182"/>
      <c r="AM220" s="182"/>
      <c r="AN220" s="182"/>
      <c r="AO220" s="182"/>
      <c r="AP220" s="186"/>
      <c r="AQ220" s="186"/>
      <c r="AR220" s="186"/>
      <c r="AS220" s="186"/>
      <c r="AT220" s="186"/>
      <c r="AU220" s="186"/>
      <c r="AV220" s="186"/>
      <c r="AW220" s="186"/>
      <c r="AX220" s="186"/>
      <c r="AY220" s="186"/>
      <c r="AZ220" s="182"/>
      <c r="BA220" s="182"/>
      <c r="BB220" s="182"/>
      <c r="BC220" s="182"/>
      <c r="BD220" s="182"/>
      <c r="BE220" s="182"/>
      <c r="BF220" s="182"/>
      <c r="BG220" s="182"/>
      <c r="BH220" s="182"/>
      <c r="BI220" s="182"/>
    </row>
    <row r="221" spans="2:61" ht="16.5" customHeight="1" thickTop="1" thickBot="1">
      <c r="B221" s="182"/>
      <c r="C221" s="182"/>
      <c r="D221" s="182"/>
      <c r="E221" s="182"/>
      <c r="F221" s="182"/>
      <c r="G221" s="182"/>
      <c r="H221" s="185"/>
      <c r="I221" s="185"/>
      <c r="J221" s="185"/>
      <c r="K221" s="185"/>
      <c r="L221" s="185"/>
      <c r="M221" s="185"/>
      <c r="N221" s="182"/>
      <c r="O221" s="182"/>
      <c r="P221" s="182"/>
      <c r="Q221" s="182"/>
      <c r="R221" s="182"/>
      <c r="S221" s="182"/>
      <c r="T221" s="182"/>
      <c r="U221" s="182"/>
      <c r="V221" s="182"/>
      <c r="W221" s="182"/>
      <c r="X221" s="182"/>
      <c r="Y221" s="182"/>
      <c r="Z221" s="182"/>
      <c r="AA221" s="182"/>
      <c r="AB221" s="182"/>
      <c r="AC221" s="182"/>
      <c r="AD221" s="182"/>
      <c r="AE221" s="182"/>
      <c r="AF221" s="182"/>
      <c r="AG221" s="182"/>
      <c r="AH221" s="182"/>
      <c r="AI221" s="182"/>
      <c r="AJ221" s="182"/>
      <c r="AK221" s="182"/>
      <c r="AL221" s="182"/>
      <c r="AM221" s="182"/>
      <c r="AN221" s="182"/>
      <c r="AO221" s="182"/>
      <c r="AP221" s="186"/>
      <c r="AQ221" s="186"/>
      <c r="AR221" s="186"/>
      <c r="AS221" s="186"/>
      <c r="AT221" s="186"/>
      <c r="AU221" s="186"/>
      <c r="AV221" s="186"/>
      <c r="AW221" s="186"/>
      <c r="AX221" s="186"/>
      <c r="AY221" s="186"/>
      <c r="AZ221" s="182"/>
      <c r="BA221" s="182"/>
      <c r="BB221" s="182"/>
      <c r="BC221" s="182"/>
      <c r="BD221" s="182"/>
      <c r="BE221" s="182"/>
      <c r="BF221" s="182"/>
      <c r="BG221" s="182"/>
      <c r="BH221" s="182"/>
      <c r="BI221" s="182"/>
    </row>
    <row r="222" spans="2:61" ht="15.75" customHeight="1" thickTop="1" thickBot="1">
      <c r="B222" s="183" t="s">
        <v>72</v>
      </c>
      <c r="C222" s="183"/>
      <c r="D222" s="183"/>
      <c r="E222" s="183"/>
      <c r="F222" s="183"/>
      <c r="G222" s="183"/>
      <c r="H222" s="183"/>
      <c r="I222" s="183"/>
      <c r="J222" s="183"/>
      <c r="K222" s="183"/>
      <c r="L222" s="183"/>
      <c r="M222" s="183"/>
      <c r="N222" s="183"/>
      <c r="O222" s="183"/>
      <c r="P222" s="183"/>
      <c r="Q222" s="183"/>
      <c r="R222" s="183"/>
      <c r="S222" s="183"/>
      <c r="T222" s="183"/>
      <c r="U222" s="183"/>
      <c r="V222" s="183"/>
      <c r="W222" s="183"/>
      <c r="X222" s="183"/>
      <c r="Y222" s="183"/>
      <c r="Z222" s="183"/>
      <c r="AA222" s="183"/>
      <c r="AB222" s="183"/>
      <c r="AC222" s="183"/>
      <c r="AD222" s="183"/>
      <c r="AE222" s="183"/>
      <c r="AF222" s="183"/>
      <c r="AG222" s="183"/>
      <c r="AH222" s="183"/>
      <c r="AI222" s="183"/>
      <c r="AJ222" s="183"/>
      <c r="AK222" s="183"/>
      <c r="AL222" s="183"/>
      <c r="AM222" s="183"/>
      <c r="AN222" s="183"/>
      <c r="AO222" s="183"/>
      <c r="AP222" s="183"/>
      <c r="AQ222" s="183"/>
      <c r="AR222" s="183"/>
      <c r="AS222" s="183"/>
      <c r="AT222" s="183"/>
      <c r="AU222" s="183"/>
      <c r="AV222" s="183"/>
      <c r="AW222" s="183"/>
      <c r="AX222" s="183"/>
      <c r="AY222" s="183"/>
      <c r="AZ222" s="183"/>
      <c r="BA222" s="183"/>
      <c r="BB222" s="183"/>
      <c r="BC222" s="183"/>
      <c r="BD222" s="183"/>
      <c r="BE222" s="183"/>
      <c r="BF222" s="183"/>
      <c r="BG222" s="183"/>
      <c r="BH222" s="183"/>
      <c r="BI222" s="183"/>
    </row>
    <row r="223" spans="2:61" ht="15" customHeight="1" thickTop="1" thickBot="1">
      <c r="B223" s="183"/>
      <c r="C223" s="183"/>
      <c r="D223" s="183"/>
      <c r="E223" s="183"/>
      <c r="F223" s="183"/>
      <c r="G223" s="183"/>
      <c r="H223" s="183"/>
      <c r="I223" s="183"/>
      <c r="J223" s="183"/>
      <c r="K223" s="183"/>
      <c r="L223" s="183"/>
      <c r="M223" s="183"/>
      <c r="N223" s="183"/>
      <c r="O223" s="183"/>
      <c r="P223" s="183"/>
      <c r="Q223" s="183"/>
      <c r="R223" s="183"/>
      <c r="S223" s="183"/>
      <c r="T223" s="183"/>
      <c r="U223" s="183"/>
      <c r="V223" s="183"/>
      <c r="W223" s="183"/>
      <c r="X223" s="183"/>
      <c r="Y223" s="183"/>
      <c r="Z223" s="183"/>
      <c r="AA223" s="183"/>
      <c r="AB223" s="183"/>
      <c r="AC223" s="183"/>
      <c r="AD223" s="183"/>
      <c r="AE223" s="183"/>
      <c r="AF223" s="183"/>
      <c r="AG223" s="183"/>
      <c r="AH223" s="183"/>
      <c r="AI223" s="183"/>
      <c r="AJ223" s="183"/>
      <c r="AK223" s="183"/>
      <c r="AL223" s="183"/>
      <c r="AM223" s="183"/>
      <c r="AN223" s="183"/>
      <c r="AO223" s="183"/>
      <c r="AP223" s="183"/>
      <c r="AQ223" s="183"/>
      <c r="AR223" s="183"/>
      <c r="AS223" s="183"/>
      <c r="AT223" s="183"/>
      <c r="AU223" s="183"/>
      <c r="AV223" s="183"/>
      <c r="AW223" s="183"/>
      <c r="AX223" s="183"/>
      <c r="AY223" s="183"/>
      <c r="AZ223" s="183"/>
      <c r="BA223" s="183"/>
      <c r="BB223" s="183"/>
      <c r="BC223" s="183"/>
      <c r="BD223" s="183"/>
      <c r="BE223" s="183"/>
      <c r="BF223" s="183"/>
      <c r="BG223" s="183"/>
      <c r="BH223" s="183"/>
      <c r="BI223" s="183"/>
    </row>
    <row r="224" spans="2:61" ht="15" customHeight="1" thickTop="1" thickBot="1">
      <c r="B224" s="183"/>
      <c r="C224" s="183"/>
      <c r="D224" s="183"/>
      <c r="E224" s="183"/>
      <c r="F224" s="183"/>
      <c r="G224" s="183"/>
      <c r="H224" s="183"/>
      <c r="I224" s="183"/>
      <c r="J224" s="183"/>
      <c r="K224" s="183"/>
      <c r="L224" s="183"/>
      <c r="M224" s="183"/>
      <c r="N224" s="183"/>
      <c r="O224" s="183"/>
      <c r="P224" s="183"/>
      <c r="Q224" s="183"/>
      <c r="R224" s="183"/>
      <c r="S224" s="183"/>
      <c r="T224" s="183"/>
      <c r="U224" s="183"/>
      <c r="V224" s="183"/>
      <c r="W224" s="183"/>
      <c r="X224" s="183"/>
      <c r="Y224" s="183"/>
      <c r="Z224" s="183"/>
      <c r="AA224" s="183"/>
      <c r="AB224" s="183"/>
      <c r="AC224" s="183"/>
      <c r="AD224" s="183"/>
      <c r="AE224" s="183"/>
      <c r="AF224" s="183"/>
      <c r="AG224" s="183"/>
      <c r="AH224" s="183"/>
      <c r="AI224" s="183"/>
      <c r="AJ224" s="183"/>
      <c r="AK224" s="183"/>
      <c r="AL224" s="183"/>
      <c r="AM224" s="183"/>
      <c r="AN224" s="183"/>
      <c r="AO224" s="183"/>
      <c r="AP224" s="183"/>
      <c r="AQ224" s="183"/>
      <c r="AR224" s="183"/>
      <c r="AS224" s="183"/>
      <c r="AT224" s="183"/>
      <c r="AU224" s="183"/>
      <c r="AV224" s="183"/>
      <c r="AW224" s="183"/>
      <c r="AX224" s="183"/>
      <c r="AY224" s="183"/>
      <c r="AZ224" s="183"/>
      <c r="BA224" s="183"/>
      <c r="BB224" s="183"/>
      <c r="BC224" s="183"/>
      <c r="BD224" s="183"/>
      <c r="BE224" s="183"/>
      <c r="BF224" s="183"/>
      <c r="BG224" s="183"/>
      <c r="BH224" s="183"/>
      <c r="BI224" s="183"/>
    </row>
    <row r="225" spans="1:63" ht="15.75" customHeight="1" thickTop="1" thickBot="1">
      <c r="B225" s="183"/>
      <c r="C225" s="183"/>
      <c r="D225" s="183"/>
      <c r="E225" s="183"/>
      <c r="F225" s="183"/>
      <c r="G225" s="183"/>
      <c r="H225" s="183"/>
      <c r="I225" s="183"/>
      <c r="J225" s="183"/>
      <c r="K225" s="183"/>
      <c r="L225" s="183"/>
      <c r="M225" s="183"/>
      <c r="N225" s="183"/>
      <c r="O225" s="183"/>
      <c r="P225" s="183"/>
      <c r="Q225" s="183"/>
      <c r="R225" s="183"/>
      <c r="S225" s="183"/>
      <c r="T225" s="183"/>
      <c r="U225" s="183"/>
      <c r="V225" s="183"/>
      <c r="W225" s="183"/>
      <c r="X225" s="183"/>
      <c r="Y225" s="183"/>
      <c r="Z225" s="183"/>
      <c r="AA225" s="183"/>
      <c r="AB225" s="183"/>
      <c r="AC225" s="183"/>
      <c r="AD225" s="183"/>
      <c r="AE225" s="183"/>
      <c r="AF225" s="183"/>
      <c r="AG225" s="183"/>
      <c r="AH225" s="183"/>
      <c r="AI225" s="183"/>
      <c r="AJ225" s="183"/>
      <c r="AK225" s="183"/>
      <c r="AL225" s="183"/>
      <c r="AM225" s="183"/>
      <c r="AN225" s="183"/>
      <c r="AO225" s="183"/>
      <c r="AP225" s="183"/>
      <c r="AQ225" s="183"/>
      <c r="AR225" s="183"/>
      <c r="AS225" s="183"/>
      <c r="AT225" s="183"/>
      <c r="AU225" s="183"/>
      <c r="AV225" s="183"/>
      <c r="AW225" s="183"/>
      <c r="AX225" s="183"/>
      <c r="AY225" s="183"/>
      <c r="AZ225" s="183"/>
      <c r="BA225" s="183"/>
      <c r="BB225" s="183"/>
      <c r="BC225" s="183"/>
      <c r="BD225" s="183"/>
      <c r="BE225" s="183"/>
      <c r="BF225" s="183"/>
      <c r="BG225" s="183"/>
      <c r="BH225" s="183"/>
      <c r="BI225" s="183"/>
    </row>
    <row r="226" spans="1:63" ht="15.75" customHeight="1" thickTop="1" thickBot="1">
      <c r="B226" s="146"/>
      <c r="C226" s="146"/>
      <c r="D226" s="146"/>
      <c r="E226" s="146"/>
      <c r="F226" s="146"/>
      <c r="G226" s="146"/>
      <c r="H226" s="146"/>
      <c r="I226" s="146"/>
      <c r="J226" s="146"/>
      <c r="K226" s="146"/>
      <c r="L226" s="146"/>
      <c r="M226" s="146"/>
      <c r="N226" s="146"/>
      <c r="O226" s="146"/>
      <c r="P226" s="146"/>
      <c r="Q226" s="146"/>
      <c r="R226" s="146"/>
      <c r="S226" s="146"/>
      <c r="T226" s="146"/>
      <c r="U226" s="146"/>
      <c r="V226" s="146"/>
      <c r="W226" s="146"/>
      <c r="X226" s="146"/>
      <c r="Y226" s="146"/>
      <c r="Z226" s="146"/>
      <c r="AA226" s="146"/>
      <c r="AB226" s="146"/>
      <c r="AC226" s="146"/>
      <c r="AD226" s="146"/>
      <c r="AE226" s="146"/>
      <c r="AF226" s="146"/>
      <c r="AG226" s="146"/>
      <c r="AH226" s="146"/>
      <c r="AI226" s="146"/>
      <c r="AJ226" s="146"/>
      <c r="AK226" s="146"/>
      <c r="AL226" s="146"/>
      <c r="AM226" s="146"/>
      <c r="AN226" s="146"/>
      <c r="AO226" s="146"/>
      <c r="AP226" s="146"/>
      <c r="AQ226" s="146"/>
      <c r="AR226" s="146"/>
      <c r="AS226" s="146"/>
      <c r="AT226" s="146"/>
      <c r="AU226" s="146"/>
      <c r="AV226" s="146"/>
      <c r="AW226" s="146"/>
      <c r="AX226" s="146"/>
      <c r="AY226" s="146"/>
      <c r="AZ226" s="146"/>
      <c r="BA226" s="146"/>
      <c r="BB226" s="146"/>
      <c r="BC226" s="146"/>
      <c r="BD226" s="146"/>
      <c r="BE226" s="146"/>
      <c r="BF226" s="146"/>
      <c r="BG226" s="146"/>
      <c r="BH226" s="146"/>
      <c r="BI226" s="146"/>
    </row>
    <row r="227" spans="1:63" ht="15" customHeight="1" thickTop="1" thickBot="1">
      <c r="B227" s="146"/>
      <c r="C227" s="146"/>
      <c r="D227" s="146"/>
      <c r="E227" s="146"/>
      <c r="F227" s="146"/>
      <c r="G227" s="146"/>
      <c r="H227" s="146"/>
      <c r="I227" s="146"/>
      <c r="J227" s="146"/>
      <c r="K227" s="146"/>
      <c r="L227" s="146"/>
      <c r="M227" s="146"/>
      <c r="N227" s="146"/>
      <c r="O227" s="146"/>
      <c r="P227" s="146"/>
      <c r="Q227" s="146"/>
      <c r="R227" s="146"/>
      <c r="S227" s="146"/>
      <c r="T227" s="146"/>
      <c r="U227" s="146"/>
      <c r="V227" s="146"/>
      <c r="W227" s="146"/>
      <c r="X227" s="146"/>
      <c r="Y227" s="146"/>
      <c r="Z227" s="146"/>
      <c r="AA227" s="146"/>
      <c r="AB227" s="146"/>
      <c r="AC227" s="146"/>
      <c r="AD227" s="146"/>
      <c r="AE227" s="146"/>
      <c r="AF227" s="146"/>
      <c r="AG227" s="146"/>
      <c r="AH227" s="146"/>
      <c r="AI227" s="146"/>
      <c r="AJ227" s="146"/>
      <c r="AK227" s="146"/>
      <c r="AL227" s="146"/>
      <c r="AM227" s="146"/>
      <c r="AN227" s="146"/>
      <c r="AO227" s="146"/>
      <c r="AP227" s="146"/>
      <c r="AQ227" s="146"/>
      <c r="AR227" s="146"/>
      <c r="AS227" s="146"/>
      <c r="AT227" s="146"/>
      <c r="AU227" s="146"/>
      <c r="AV227" s="146"/>
      <c r="AW227" s="146"/>
      <c r="AX227" s="146"/>
      <c r="AY227" s="146"/>
      <c r="AZ227" s="146"/>
      <c r="BA227" s="146"/>
      <c r="BB227" s="146"/>
      <c r="BC227" s="146"/>
      <c r="BD227" s="146"/>
      <c r="BE227" s="146"/>
      <c r="BF227" s="146"/>
      <c r="BG227" s="146"/>
      <c r="BH227" s="146"/>
      <c r="BI227" s="146"/>
    </row>
    <row r="228" spans="1:63" ht="15" customHeight="1" thickTop="1" thickBot="1">
      <c r="B228" s="124" t="s">
        <v>73</v>
      </c>
      <c r="C228" s="124"/>
      <c r="D228" s="124"/>
      <c r="E228" s="124"/>
      <c r="F228" s="124"/>
      <c r="G228" s="124"/>
      <c r="H228" s="184" t="s">
        <v>74</v>
      </c>
      <c r="I228" s="184"/>
      <c r="J228" s="184"/>
      <c r="K228" s="184"/>
      <c r="L228" s="184"/>
      <c r="M228" s="184"/>
      <c r="N228" s="124" t="s">
        <v>75</v>
      </c>
      <c r="O228" s="124"/>
      <c r="P228" s="124"/>
      <c r="Q228" s="124"/>
      <c r="R228" s="124"/>
      <c r="S228" s="124"/>
      <c r="T228" s="124" t="s">
        <v>76</v>
      </c>
      <c r="U228" s="124"/>
      <c r="V228" s="124"/>
      <c r="W228" s="124"/>
      <c r="X228" s="124"/>
      <c r="Y228" s="124"/>
      <c r="Z228" s="124"/>
      <c r="AA228" s="124"/>
      <c r="AB228" s="124"/>
      <c r="AC228" s="124"/>
      <c r="AD228" s="124" t="s">
        <v>77</v>
      </c>
      <c r="AE228" s="124"/>
      <c r="AF228" s="124"/>
      <c r="AG228" s="124"/>
      <c r="AH228" s="124"/>
      <c r="AI228" s="124"/>
      <c r="AJ228" s="124" t="s">
        <v>160</v>
      </c>
      <c r="AK228" s="124"/>
      <c r="AL228" s="124"/>
      <c r="AM228" s="124"/>
      <c r="AN228" s="124"/>
      <c r="AO228" s="124"/>
      <c r="AP228" s="124" t="s">
        <v>78</v>
      </c>
      <c r="AQ228" s="124"/>
      <c r="AR228" s="124"/>
      <c r="AS228" s="124"/>
      <c r="AT228" s="124"/>
      <c r="AU228" s="124"/>
      <c r="AV228" s="124" t="s">
        <v>79</v>
      </c>
      <c r="AW228" s="124"/>
      <c r="AX228" s="124"/>
      <c r="AY228" s="124"/>
      <c r="AZ228" s="124"/>
      <c r="BA228" s="124"/>
      <c r="BB228" s="125" t="s">
        <v>80</v>
      </c>
      <c r="BC228" s="125"/>
      <c r="BD228" s="125"/>
      <c r="BE228" s="125"/>
      <c r="BF228" s="125"/>
      <c r="BG228" s="125"/>
      <c r="BH228" s="125"/>
      <c r="BI228" s="125"/>
    </row>
    <row r="229" spans="1:63" ht="15" customHeight="1" thickTop="1" thickBot="1">
      <c r="B229" s="124"/>
      <c r="C229" s="124"/>
      <c r="D229" s="124"/>
      <c r="E229" s="124"/>
      <c r="F229" s="124"/>
      <c r="G229" s="124"/>
      <c r="H229" s="184"/>
      <c r="I229" s="184"/>
      <c r="J229" s="184"/>
      <c r="K229" s="184"/>
      <c r="L229" s="184"/>
      <c r="M229" s="184"/>
      <c r="N229" s="124"/>
      <c r="O229" s="124"/>
      <c r="P229" s="124"/>
      <c r="Q229" s="124"/>
      <c r="R229" s="124"/>
      <c r="S229" s="124"/>
      <c r="T229" s="124"/>
      <c r="U229" s="124"/>
      <c r="V229" s="124"/>
      <c r="W229" s="124"/>
      <c r="X229" s="124"/>
      <c r="Y229" s="124"/>
      <c r="Z229" s="124"/>
      <c r="AA229" s="124"/>
      <c r="AB229" s="124"/>
      <c r="AC229" s="124"/>
      <c r="AD229" s="124"/>
      <c r="AE229" s="124"/>
      <c r="AF229" s="124"/>
      <c r="AG229" s="124"/>
      <c r="AH229" s="124"/>
      <c r="AI229" s="124"/>
      <c r="AJ229" s="124"/>
      <c r="AK229" s="124"/>
      <c r="AL229" s="124"/>
      <c r="AM229" s="124"/>
      <c r="AN229" s="124"/>
      <c r="AO229" s="124"/>
      <c r="AP229" s="124"/>
      <c r="AQ229" s="124"/>
      <c r="AR229" s="124"/>
      <c r="AS229" s="124"/>
      <c r="AT229" s="124"/>
      <c r="AU229" s="124"/>
      <c r="AV229" s="124"/>
      <c r="AW229" s="124"/>
      <c r="AX229" s="124"/>
      <c r="AY229" s="124"/>
      <c r="AZ229" s="124"/>
      <c r="BA229" s="124"/>
      <c r="BB229" s="125"/>
      <c r="BC229" s="125"/>
      <c r="BD229" s="125"/>
      <c r="BE229" s="125"/>
      <c r="BF229" s="125"/>
      <c r="BG229" s="125"/>
      <c r="BH229" s="125"/>
      <c r="BI229" s="125"/>
    </row>
    <row r="230" spans="1:63" ht="15" customHeight="1" thickTop="1" thickBot="1">
      <c r="B230" s="124"/>
      <c r="C230" s="124"/>
      <c r="D230" s="124"/>
      <c r="E230" s="124"/>
      <c r="F230" s="124"/>
      <c r="G230" s="124"/>
      <c r="H230" s="184"/>
      <c r="I230" s="184"/>
      <c r="J230" s="184"/>
      <c r="K230" s="184"/>
      <c r="L230" s="184"/>
      <c r="M230" s="184"/>
      <c r="N230" s="124"/>
      <c r="O230" s="124"/>
      <c r="P230" s="124"/>
      <c r="Q230" s="124"/>
      <c r="R230" s="124"/>
      <c r="S230" s="124"/>
      <c r="T230" s="124"/>
      <c r="U230" s="124"/>
      <c r="V230" s="124"/>
      <c r="W230" s="124"/>
      <c r="X230" s="124"/>
      <c r="Y230" s="124"/>
      <c r="Z230" s="124"/>
      <c r="AA230" s="124"/>
      <c r="AB230" s="124"/>
      <c r="AC230" s="124"/>
      <c r="AD230" s="124"/>
      <c r="AE230" s="124"/>
      <c r="AF230" s="124"/>
      <c r="AG230" s="124"/>
      <c r="AH230" s="124"/>
      <c r="AI230" s="124"/>
      <c r="AJ230" s="124"/>
      <c r="AK230" s="124"/>
      <c r="AL230" s="124"/>
      <c r="AM230" s="124"/>
      <c r="AN230" s="124"/>
      <c r="AO230" s="124"/>
      <c r="AP230" s="124"/>
      <c r="AQ230" s="124"/>
      <c r="AR230" s="124"/>
      <c r="AS230" s="124"/>
      <c r="AT230" s="124"/>
      <c r="AU230" s="124"/>
      <c r="AV230" s="124"/>
      <c r="AW230" s="124"/>
      <c r="AX230" s="124"/>
      <c r="AY230" s="124"/>
      <c r="AZ230" s="124"/>
      <c r="BA230" s="124"/>
      <c r="BB230" s="125"/>
      <c r="BC230" s="125"/>
      <c r="BD230" s="125"/>
      <c r="BE230" s="125"/>
      <c r="BF230" s="125"/>
      <c r="BG230" s="125"/>
      <c r="BH230" s="125"/>
      <c r="BI230" s="125"/>
    </row>
    <row r="231" spans="1:63" ht="15" customHeight="1" thickTop="1" thickBot="1">
      <c r="B231" s="562" t="s">
        <v>129</v>
      </c>
      <c r="C231" s="562"/>
      <c r="D231" s="562"/>
      <c r="E231" s="562"/>
      <c r="F231" s="562"/>
      <c r="G231" s="562"/>
      <c r="H231" s="562" t="str">
        <f>B231</f>
        <v>-</v>
      </c>
      <c r="I231" s="561"/>
      <c r="J231" s="561"/>
      <c r="K231" s="561"/>
      <c r="L231" s="561"/>
      <c r="M231" s="561"/>
      <c r="N231" s="562" t="s">
        <v>129</v>
      </c>
      <c r="O231" s="562"/>
      <c r="P231" s="562"/>
      <c r="Q231" s="562"/>
      <c r="R231" s="562"/>
      <c r="S231" s="562"/>
      <c r="T231" s="766" t="s">
        <v>129</v>
      </c>
      <c r="U231" s="766"/>
      <c r="V231" s="766"/>
      <c r="W231" s="766"/>
      <c r="X231" s="766"/>
      <c r="Y231" s="766"/>
      <c r="Z231" s="766"/>
      <c r="AA231" s="766"/>
      <c r="AB231" s="766"/>
      <c r="AC231" s="766"/>
      <c r="AD231" s="561" t="s">
        <v>129</v>
      </c>
      <c r="AE231" s="561"/>
      <c r="AF231" s="561"/>
      <c r="AG231" s="561"/>
      <c r="AH231" s="561"/>
      <c r="AI231" s="561"/>
      <c r="AJ231" s="766" t="s">
        <v>129</v>
      </c>
      <c r="AK231" s="766"/>
      <c r="AL231" s="766"/>
      <c r="AM231" s="766"/>
      <c r="AN231" s="766"/>
      <c r="AO231" s="766"/>
      <c r="AP231" s="170" t="s">
        <v>129</v>
      </c>
      <c r="AQ231" s="170"/>
      <c r="AR231" s="170"/>
      <c r="AS231" s="170"/>
      <c r="AT231" s="170"/>
      <c r="AU231" s="170"/>
      <c r="AV231" s="170" t="s">
        <v>129</v>
      </c>
      <c r="AW231" s="170"/>
      <c r="AX231" s="170"/>
      <c r="AY231" s="170"/>
      <c r="AZ231" s="170"/>
      <c r="BA231" s="170"/>
      <c r="BB231" s="170" t="s">
        <v>129</v>
      </c>
      <c r="BC231" s="170"/>
      <c r="BD231" s="170"/>
      <c r="BE231" s="170"/>
      <c r="BF231" s="170"/>
      <c r="BG231" s="170"/>
      <c r="BH231" s="170"/>
      <c r="BI231" s="170"/>
    </row>
    <row r="232" spans="1:63" ht="15" customHeight="1" thickTop="1" thickBot="1">
      <c r="B232" s="562"/>
      <c r="C232" s="562"/>
      <c r="D232" s="562"/>
      <c r="E232" s="562"/>
      <c r="F232" s="562"/>
      <c r="G232" s="562"/>
      <c r="H232" s="561"/>
      <c r="I232" s="561"/>
      <c r="J232" s="561"/>
      <c r="K232" s="561"/>
      <c r="L232" s="561"/>
      <c r="M232" s="561"/>
      <c r="N232" s="562"/>
      <c r="O232" s="562"/>
      <c r="P232" s="562"/>
      <c r="Q232" s="562"/>
      <c r="R232" s="562"/>
      <c r="S232" s="562"/>
      <c r="T232" s="766"/>
      <c r="U232" s="766"/>
      <c r="V232" s="766"/>
      <c r="W232" s="766"/>
      <c r="X232" s="766"/>
      <c r="Y232" s="766"/>
      <c r="Z232" s="766"/>
      <c r="AA232" s="766"/>
      <c r="AB232" s="766"/>
      <c r="AC232" s="766"/>
      <c r="AD232" s="561"/>
      <c r="AE232" s="561"/>
      <c r="AF232" s="561"/>
      <c r="AG232" s="561"/>
      <c r="AH232" s="561"/>
      <c r="AI232" s="561"/>
      <c r="AJ232" s="766"/>
      <c r="AK232" s="766"/>
      <c r="AL232" s="766"/>
      <c r="AM232" s="766"/>
      <c r="AN232" s="766"/>
      <c r="AO232" s="766"/>
      <c r="AP232" s="170"/>
      <c r="AQ232" s="170"/>
      <c r="AR232" s="170"/>
      <c r="AS232" s="170"/>
      <c r="AT232" s="170"/>
      <c r="AU232" s="170"/>
      <c r="AV232" s="170"/>
      <c r="AW232" s="170"/>
      <c r="AX232" s="170"/>
      <c r="AY232" s="170"/>
      <c r="AZ232" s="170"/>
      <c r="BA232" s="170"/>
      <c r="BB232" s="170"/>
      <c r="BC232" s="170"/>
      <c r="BD232" s="170"/>
      <c r="BE232" s="170"/>
      <c r="BF232" s="170"/>
      <c r="BG232" s="170"/>
      <c r="BH232" s="170"/>
      <c r="BI232" s="170"/>
    </row>
    <row r="233" spans="1:63" ht="15.75" customHeight="1" thickTop="1" thickBot="1">
      <c r="B233" s="562"/>
      <c r="C233" s="562"/>
      <c r="D233" s="562"/>
      <c r="E233" s="562"/>
      <c r="F233" s="562"/>
      <c r="G233" s="562"/>
      <c r="H233" s="561"/>
      <c r="I233" s="561"/>
      <c r="J233" s="561"/>
      <c r="K233" s="561"/>
      <c r="L233" s="561"/>
      <c r="M233" s="561"/>
      <c r="N233" s="562"/>
      <c r="O233" s="562"/>
      <c r="P233" s="562"/>
      <c r="Q233" s="562"/>
      <c r="R233" s="562"/>
      <c r="S233" s="562"/>
      <c r="T233" s="766"/>
      <c r="U233" s="766"/>
      <c r="V233" s="766"/>
      <c r="W233" s="766"/>
      <c r="X233" s="766"/>
      <c r="Y233" s="766"/>
      <c r="Z233" s="766"/>
      <c r="AA233" s="766"/>
      <c r="AB233" s="766"/>
      <c r="AC233" s="766"/>
      <c r="AD233" s="561"/>
      <c r="AE233" s="561"/>
      <c r="AF233" s="561"/>
      <c r="AG233" s="561"/>
      <c r="AH233" s="561"/>
      <c r="AI233" s="561"/>
      <c r="AJ233" s="766"/>
      <c r="AK233" s="766"/>
      <c r="AL233" s="766"/>
      <c r="AM233" s="766"/>
      <c r="AN233" s="766"/>
      <c r="AO233" s="766"/>
      <c r="AP233" s="170"/>
      <c r="AQ233" s="170"/>
      <c r="AR233" s="170"/>
      <c r="AS233" s="170"/>
      <c r="AT233" s="170"/>
      <c r="AU233" s="170"/>
      <c r="AV233" s="170"/>
      <c r="AW233" s="170"/>
      <c r="AX233" s="170"/>
      <c r="AY233" s="170"/>
      <c r="AZ233" s="170"/>
      <c r="BA233" s="170"/>
      <c r="BB233" s="170"/>
      <c r="BC233" s="170"/>
      <c r="BD233" s="170"/>
      <c r="BE233" s="170"/>
      <c r="BF233" s="170"/>
      <c r="BG233" s="170"/>
      <c r="BH233" s="170"/>
      <c r="BI233" s="170"/>
      <c r="BJ233" s="3"/>
      <c r="BK233" s="3"/>
    </row>
    <row r="234" spans="1:63" ht="15.75" customHeight="1" thickTop="1" thickBot="1">
      <c r="A234" s="3"/>
      <c r="B234" s="179"/>
      <c r="C234" s="179"/>
      <c r="D234" s="179"/>
      <c r="E234" s="179"/>
      <c r="F234" s="179"/>
      <c r="G234" s="179"/>
      <c r="H234" s="179"/>
      <c r="I234" s="179"/>
      <c r="J234" s="179"/>
      <c r="K234" s="179"/>
      <c r="L234" s="179"/>
      <c r="M234" s="179"/>
      <c r="N234" s="179"/>
      <c r="O234" s="179"/>
      <c r="P234" s="179"/>
      <c r="Q234" s="179"/>
      <c r="R234" s="179"/>
      <c r="S234" s="179"/>
      <c r="T234" s="179"/>
      <c r="U234" s="179"/>
      <c r="V234" s="179"/>
      <c r="W234" s="179"/>
      <c r="X234" s="179"/>
      <c r="Y234" s="179"/>
      <c r="Z234" s="179"/>
      <c r="AA234" s="179"/>
      <c r="AB234" s="179"/>
      <c r="AC234" s="179"/>
      <c r="AD234" s="179"/>
      <c r="AE234" s="179"/>
      <c r="AF234" s="179"/>
      <c r="AG234" s="179"/>
      <c r="AH234" s="179"/>
      <c r="AI234" s="179"/>
      <c r="AJ234" s="179"/>
      <c r="AK234" s="179"/>
      <c r="AL234" s="179"/>
      <c r="AM234" s="179"/>
      <c r="AN234" s="179"/>
      <c r="AO234" s="179"/>
      <c r="AP234" s="179"/>
      <c r="AQ234" s="179"/>
      <c r="AR234" s="179"/>
      <c r="AS234" s="179"/>
      <c r="AT234" s="179"/>
      <c r="AU234" s="179"/>
      <c r="AV234" s="179"/>
      <c r="AW234" s="179"/>
      <c r="AX234" s="179"/>
      <c r="AY234" s="179"/>
      <c r="AZ234" s="179"/>
      <c r="BA234" s="179"/>
      <c r="BB234" s="179"/>
      <c r="BC234" s="179"/>
      <c r="BD234" s="179"/>
      <c r="BE234" s="179"/>
      <c r="BF234" s="179"/>
      <c r="BG234" s="179"/>
      <c r="BH234" s="179"/>
      <c r="BI234" s="179"/>
      <c r="BJ234" s="3"/>
      <c r="BK234" s="3"/>
    </row>
    <row r="235" spans="1:63" ht="15" customHeight="1" thickTop="1" thickBot="1">
      <c r="A235" s="3"/>
      <c r="B235" s="179"/>
      <c r="C235" s="179"/>
      <c r="D235" s="179"/>
      <c r="E235" s="179"/>
      <c r="F235" s="179"/>
      <c r="G235" s="179"/>
      <c r="H235" s="179"/>
      <c r="I235" s="179"/>
      <c r="J235" s="179"/>
      <c r="K235" s="179"/>
      <c r="L235" s="179"/>
      <c r="M235" s="179"/>
      <c r="N235" s="179"/>
      <c r="O235" s="179"/>
      <c r="P235" s="179"/>
      <c r="Q235" s="179"/>
      <c r="R235" s="179"/>
      <c r="S235" s="179"/>
      <c r="T235" s="179"/>
      <c r="U235" s="179"/>
      <c r="V235" s="179"/>
      <c r="W235" s="179"/>
      <c r="X235" s="179"/>
      <c r="Y235" s="179"/>
      <c r="Z235" s="179"/>
      <c r="AA235" s="179"/>
      <c r="AB235" s="179"/>
      <c r="AC235" s="179"/>
      <c r="AD235" s="179"/>
      <c r="AE235" s="179"/>
      <c r="AF235" s="179"/>
      <c r="AG235" s="179"/>
      <c r="AH235" s="179"/>
      <c r="AI235" s="179"/>
      <c r="AJ235" s="179"/>
      <c r="AK235" s="179"/>
      <c r="AL235" s="179"/>
      <c r="AM235" s="179"/>
      <c r="AN235" s="179"/>
      <c r="AO235" s="179"/>
      <c r="AP235" s="179"/>
      <c r="AQ235" s="179"/>
      <c r="AR235" s="179"/>
      <c r="AS235" s="179"/>
      <c r="AT235" s="179"/>
      <c r="AU235" s="179"/>
      <c r="AV235" s="179"/>
      <c r="AW235" s="179"/>
      <c r="AX235" s="179"/>
      <c r="AY235" s="179"/>
      <c r="AZ235" s="179"/>
      <c r="BA235" s="179"/>
      <c r="BB235" s="179"/>
      <c r="BC235" s="179"/>
      <c r="BD235" s="179"/>
      <c r="BE235" s="179"/>
      <c r="BF235" s="179"/>
      <c r="BG235" s="179"/>
      <c r="BH235" s="179"/>
      <c r="BI235" s="179"/>
      <c r="BJ235" s="3"/>
      <c r="BK235" s="3"/>
    </row>
    <row r="236" spans="1:63" ht="15" customHeight="1" thickTop="1" thickBot="1">
      <c r="A236" s="3"/>
      <c r="B236" s="157" t="s">
        <v>81</v>
      </c>
      <c r="C236" s="158"/>
      <c r="D236" s="158"/>
      <c r="E236" s="158"/>
      <c r="F236" s="158"/>
      <c r="G236" s="158"/>
      <c r="H236" s="158"/>
      <c r="I236" s="158"/>
      <c r="J236" s="158"/>
      <c r="K236" s="158"/>
      <c r="L236" s="158"/>
      <c r="M236" s="158"/>
      <c r="N236" s="158"/>
      <c r="O236" s="158"/>
      <c r="P236" s="158"/>
      <c r="Q236" s="158"/>
      <c r="R236" s="158"/>
      <c r="S236" s="158"/>
      <c r="T236" s="158"/>
      <c r="U236" s="158"/>
      <c r="V236" s="159"/>
      <c r="W236" s="180" t="s">
        <v>82</v>
      </c>
      <c r="X236" s="180"/>
      <c r="Y236" s="180"/>
      <c r="Z236" s="180"/>
      <c r="AA236" s="180"/>
      <c r="AB236" s="180"/>
      <c r="AC236" s="180"/>
      <c r="AD236" s="180"/>
      <c r="AE236" s="180"/>
      <c r="AF236" s="180"/>
      <c r="AG236" s="180"/>
      <c r="AH236" s="180"/>
      <c r="AI236" s="180"/>
      <c r="AJ236" s="180"/>
      <c r="AK236" s="180"/>
      <c r="AL236" s="180"/>
      <c r="AM236" s="180"/>
      <c r="AN236" s="180"/>
      <c r="AO236" s="180"/>
      <c r="AP236" s="180"/>
      <c r="AQ236" s="180"/>
      <c r="AR236" s="180" t="s">
        <v>83</v>
      </c>
      <c r="AS236" s="180"/>
      <c r="AT236" s="180"/>
      <c r="AU236" s="180"/>
      <c r="AV236" s="180"/>
      <c r="AW236" s="180"/>
      <c r="AX236" s="180"/>
      <c r="AY236" s="180"/>
      <c r="AZ236" s="180"/>
      <c r="BA236" s="180"/>
      <c r="BB236" s="180"/>
      <c r="BC236" s="180"/>
      <c r="BD236" s="180"/>
      <c r="BE236" s="180"/>
      <c r="BF236" s="180"/>
      <c r="BG236" s="180"/>
      <c r="BH236" s="180"/>
      <c r="BI236" s="180"/>
      <c r="BJ236" s="3"/>
      <c r="BK236" s="3"/>
    </row>
    <row r="237" spans="1:63" ht="15.75" customHeight="1" thickTop="1" thickBot="1">
      <c r="A237" s="3"/>
      <c r="B237" s="163"/>
      <c r="C237" s="164"/>
      <c r="D237" s="164"/>
      <c r="E237" s="164"/>
      <c r="F237" s="164"/>
      <c r="G237" s="164"/>
      <c r="H237" s="164"/>
      <c r="I237" s="164"/>
      <c r="J237" s="164"/>
      <c r="K237" s="164"/>
      <c r="L237" s="164"/>
      <c r="M237" s="164"/>
      <c r="N237" s="164"/>
      <c r="O237" s="164"/>
      <c r="P237" s="164"/>
      <c r="Q237" s="164"/>
      <c r="R237" s="164"/>
      <c r="S237" s="164"/>
      <c r="T237" s="164"/>
      <c r="U237" s="164"/>
      <c r="V237" s="165"/>
      <c r="W237" s="180"/>
      <c r="X237" s="180"/>
      <c r="Y237" s="180"/>
      <c r="Z237" s="180"/>
      <c r="AA237" s="180"/>
      <c r="AB237" s="180"/>
      <c r="AC237" s="180"/>
      <c r="AD237" s="180"/>
      <c r="AE237" s="180"/>
      <c r="AF237" s="180"/>
      <c r="AG237" s="180"/>
      <c r="AH237" s="180"/>
      <c r="AI237" s="180"/>
      <c r="AJ237" s="180"/>
      <c r="AK237" s="180"/>
      <c r="AL237" s="180"/>
      <c r="AM237" s="180"/>
      <c r="AN237" s="180"/>
      <c r="AO237" s="180"/>
      <c r="AP237" s="180"/>
      <c r="AQ237" s="180"/>
      <c r="AR237" s="180"/>
      <c r="AS237" s="180"/>
      <c r="AT237" s="180"/>
      <c r="AU237" s="180"/>
      <c r="AV237" s="180"/>
      <c r="AW237" s="180"/>
      <c r="AX237" s="180"/>
      <c r="AY237" s="180"/>
      <c r="AZ237" s="180"/>
      <c r="BA237" s="180"/>
      <c r="BB237" s="180"/>
      <c r="BC237" s="180"/>
      <c r="BD237" s="180"/>
      <c r="BE237" s="180"/>
      <c r="BF237" s="180"/>
      <c r="BG237" s="180"/>
      <c r="BH237" s="180"/>
      <c r="BI237" s="180"/>
      <c r="BJ237" s="3"/>
      <c r="BK237" s="3"/>
    </row>
    <row r="238" spans="1:63" ht="16.5" customHeight="1" thickTop="1" thickBot="1">
      <c r="A238" s="3"/>
      <c r="B238" s="146"/>
      <c r="C238" s="146"/>
      <c r="D238" s="146"/>
      <c r="E238" s="146"/>
      <c r="F238" s="146"/>
      <c r="G238" s="146"/>
      <c r="H238" s="146"/>
      <c r="I238" s="146"/>
      <c r="J238" s="146"/>
      <c r="K238" s="146"/>
      <c r="L238" s="146"/>
      <c r="M238" s="146"/>
      <c r="N238" s="146"/>
      <c r="O238" s="146"/>
      <c r="P238" s="146"/>
      <c r="Q238" s="146"/>
      <c r="R238" s="146"/>
      <c r="S238" s="146"/>
      <c r="T238" s="146"/>
      <c r="U238" s="146"/>
      <c r="V238" s="146"/>
      <c r="W238" s="146"/>
      <c r="X238" s="146"/>
      <c r="Y238" s="146"/>
      <c r="Z238" s="146"/>
      <c r="AA238" s="146"/>
      <c r="AB238" s="146"/>
      <c r="AC238" s="146"/>
      <c r="AD238" s="146"/>
      <c r="AE238" s="146"/>
      <c r="AF238" s="146"/>
      <c r="AG238" s="146"/>
      <c r="AH238" s="146"/>
      <c r="AI238" s="146"/>
      <c r="AJ238" s="146"/>
      <c r="AK238" s="146"/>
      <c r="AL238" s="146"/>
      <c r="AM238" s="146"/>
      <c r="AN238" s="146"/>
      <c r="AO238" s="146"/>
      <c r="AP238" s="146"/>
      <c r="AQ238" s="146"/>
      <c r="AR238" s="146"/>
      <c r="AS238" s="146"/>
      <c r="AT238" s="146"/>
      <c r="AU238" s="146"/>
      <c r="AV238" s="146"/>
      <c r="AW238" s="146"/>
      <c r="AX238" s="146"/>
      <c r="AY238" s="146"/>
      <c r="AZ238" s="146"/>
      <c r="BA238" s="146"/>
      <c r="BB238" s="146"/>
      <c r="BC238" s="146"/>
      <c r="BD238" s="146"/>
      <c r="BE238" s="146"/>
      <c r="BF238" s="146"/>
      <c r="BG238" s="146"/>
      <c r="BH238" s="146"/>
      <c r="BI238" s="146"/>
      <c r="BJ238" s="3"/>
      <c r="BK238" s="3"/>
    </row>
    <row r="239" spans="1:63" ht="16.5" customHeight="1" thickTop="1" thickBot="1">
      <c r="A239" s="3"/>
      <c r="B239" s="146"/>
      <c r="C239" s="146"/>
      <c r="D239" s="146"/>
      <c r="E239" s="146"/>
      <c r="F239" s="146"/>
      <c r="G239" s="146"/>
      <c r="H239" s="146"/>
      <c r="I239" s="146"/>
      <c r="J239" s="146"/>
      <c r="K239" s="146"/>
      <c r="L239" s="146"/>
      <c r="M239" s="146"/>
      <c r="N239" s="146"/>
      <c r="O239" s="146"/>
      <c r="P239" s="146"/>
      <c r="Q239" s="146"/>
      <c r="R239" s="146"/>
      <c r="S239" s="146"/>
      <c r="T239" s="146"/>
      <c r="U239" s="146"/>
      <c r="V239" s="146"/>
      <c r="W239" s="146"/>
      <c r="X239" s="146"/>
      <c r="Y239" s="146"/>
      <c r="Z239" s="146"/>
      <c r="AA239" s="146"/>
      <c r="AB239" s="146"/>
      <c r="AC239" s="146"/>
      <c r="AD239" s="146"/>
      <c r="AE239" s="146"/>
      <c r="AF239" s="146"/>
      <c r="AG239" s="146"/>
      <c r="AH239" s="146"/>
      <c r="AI239" s="146"/>
      <c r="AJ239" s="146"/>
      <c r="AK239" s="146"/>
      <c r="AL239" s="146"/>
      <c r="AM239" s="146"/>
      <c r="AN239" s="146"/>
      <c r="AO239" s="146"/>
      <c r="AP239" s="146"/>
      <c r="AQ239" s="146"/>
      <c r="AR239" s="146"/>
      <c r="AS239" s="146"/>
      <c r="AT239" s="146"/>
      <c r="AU239" s="146"/>
      <c r="AV239" s="146"/>
      <c r="AW239" s="146"/>
      <c r="AX239" s="146"/>
      <c r="AY239" s="146"/>
      <c r="AZ239" s="146"/>
      <c r="BA239" s="146"/>
      <c r="BB239" s="146"/>
      <c r="BC239" s="146"/>
      <c r="BD239" s="146"/>
      <c r="BE239" s="146"/>
      <c r="BF239" s="146"/>
      <c r="BG239" s="146"/>
      <c r="BH239" s="146"/>
      <c r="BI239" s="146"/>
      <c r="BJ239" s="3"/>
      <c r="BK239" s="3"/>
    </row>
    <row r="240" spans="1:63" ht="51.75" customHeight="1" thickTop="1" thickBot="1">
      <c r="A240" s="3"/>
      <c r="B240" s="155" t="s">
        <v>84</v>
      </c>
      <c r="C240" s="155"/>
      <c r="D240" s="155"/>
      <c r="E240" s="155"/>
      <c r="F240" s="155"/>
      <c r="G240" s="155"/>
      <c r="H240" s="155" t="s">
        <v>85</v>
      </c>
      <c r="I240" s="155"/>
      <c r="J240" s="155"/>
      <c r="K240" s="155" t="s">
        <v>86</v>
      </c>
      <c r="L240" s="155"/>
      <c r="M240" s="155"/>
      <c r="N240" s="155" t="s">
        <v>86</v>
      </c>
      <c r="O240" s="155"/>
      <c r="P240" s="155"/>
      <c r="Q240" s="155" t="s">
        <v>86</v>
      </c>
      <c r="R240" s="155"/>
      <c r="S240" s="155"/>
      <c r="T240" s="155" t="s">
        <v>86</v>
      </c>
      <c r="U240" s="155"/>
      <c r="V240" s="155"/>
      <c r="W240" s="155" t="s">
        <v>84</v>
      </c>
      <c r="X240" s="155"/>
      <c r="Y240" s="155"/>
      <c r="Z240" s="155"/>
      <c r="AA240" s="155"/>
      <c r="AB240" s="155" t="s">
        <v>85</v>
      </c>
      <c r="AC240" s="155"/>
      <c r="AD240" s="155"/>
      <c r="AE240" s="156" t="s">
        <v>87</v>
      </c>
      <c r="AF240" s="156"/>
      <c r="AG240" s="156"/>
      <c r="AH240" s="156"/>
      <c r="AI240" s="156" t="s">
        <v>88</v>
      </c>
      <c r="AJ240" s="156"/>
      <c r="AK240" s="156"/>
      <c r="AL240" s="156" t="s">
        <v>185</v>
      </c>
      <c r="AM240" s="156"/>
      <c r="AN240" s="156"/>
      <c r="AO240" s="156" t="s">
        <v>186</v>
      </c>
      <c r="AP240" s="156"/>
      <c r="AQ240" s="156"/>
      <c r="AR240" s="156" t="s">
        <v>84</v>
      </c>
      <c r="AS240" s="156"/>
      <c r="AT240" s="156"/>
      <c r="AU240" s="156"/>
      <c r="AV240" s="156"/>
      <c r="AW240" s="156" t="s">
        <v>85</v>
      </c>
      <c r="AX240" s="156"/>
      <c r="AY240" s="156"/>
      <c r="AZ240" s="156" t="s">
        <v>89</v>
      </c>
      <c r="BA240" s="156"/>
      <c r="BB240" s="156"/>
      <c r="BC240" s="175" t="s">
        <v>185</v>
      </c>
      <c r="BD240" s="176"/>
      <c r="BE240" s="176"/>
      <c r="BF240" s="177"/>
      <c r="BG240" s="156" t="s">
        <v>186</v>
      </c>
      <c r="BH240" s="156"/>
      <c r="BI240" s="156"/>
      <c r="BJ240" s="3"/>
      <c r="BK240" s="3"/>
    </row>
    <row r="241" spans="1:63" ht="15" customHeight="1" thickTop="1" thickBot="1">
      <c r="A241" s="3"/>
      <c r="B241" s="87" t="s">
        <v>126</v>
      </c>
      <c r="C241" s="88"/>
      <c r="D241" s="88"/>
      <c r="E241" s="88"/>
      <c r="F241" s="88"/>
      <c r="G241" s="89"/>
      <c r="H241" s="178">
        <f>B260+E260+Q260+Z260+W260</f>
        <v>0</v>
      </c>
      <c r="I241" s="178"/>
      <c r="J241" s="178"/>
      <c r="K241" s="767">
        <v>140</v>
      </c>
      <c r="L241" s="768"/>
      <c r="M241" s="769"/>
      <c r="N241" s="767">
        <v>100</v>
      </c>
      <c r="O241" s="768"/>
      <c r="P241" s="769"/>
      <c r="Q241" s="767">
        <v>100</v>
      </c>
      <c r="R241" s="768"/>
      <c r="S241" s="769"/>
      <c r="T241" s="87" t="s">
        <v>129</v>
      </c>
      <c r="U241" s="88"/>
      <c r="V241" s="89"/>
      <c r="W241" s="124" t="s">
        <v>90</v>
      </c>
      <c r="X241" s="124"/>
      <c r="Y241" s="124"/>
      <c r="Z241" s="124"/>
      <c r="AA241" s="124"/>
      <c r="AB241" s="173">
        <f>H241</f>
        <v>0</v>
      </c>
      <c r="AC241" s="173"/>
      <c r="AD241" s="173"/>
      <c r="AE241" s="562" t="s">
        <v>214</v>
      </c>
      <c r="AF241" s="562"/>
      <c r="AG241" s="562"/>
      <c r="AH241" s="562"/>
      <c r="AI241" s="561">
        <v>2.4</v>
      </c>
      <c r="AJ241" s="561"/>
      <c r="AK241" s="561"/>
      <c r="AL241" s="145" t="str">
        <f>CONCATENATE(MAX(M75:AB77),"/",MAX(M75:AB77)-0.01)</f>
        <v>1.14/1.13</v>
      </c>
      <c r="AM241" s="170"/>
      <c r="AN241" s="170"/>
      <c r="AO241" s="561">
        <v>1.65</v>
      </c>
      <c r="AP241" s="561"/>
      <c r="AQ241" s="561"/>
      <c r="AR241" s="124" t="s">
        <v>136</v>
      </c>
      <c r="AS241" s="124"/>
      <c r="AT241" s="124"/>
      <c r="AU241" s="124"/>
      <c r="AV241" s="124"/>
      <c r="AW241" s="711">
        <v>3</v>
      </c>
      <c r="AX241" s="76"/>
      <c r="AY241" s="76"/>
      <c r="AZ241" s="172">
        <v>2700</v>
      </c>
      <c r="BA241" s="172"/>
      <c r="BB241" s="172"/>
      <c r="BC241" s="171" t="s">
        <v>502</v>
      </c>
      <c r="BD241" s="171"/>
      <c r="BE241" s="171"/>
      <c r="BF241" s="171"/>
      <c r="BG241" s="172">
        <v>1.78</v>
      </c>
      <c r="BH241" s="172"/>
      <c r="BI241" s="172"/>
      <c r="BJ241" s="3"/>
      <c r="BK241" s="3"/>
    </row>
    <row r="242" spans="1:63" ht="15" customHeight="1" thickTop="1" thickBot="1">
      <c r="A242" s="3"/>
      <c r="B242" s="90"/>
      <c r="C242" s="91"/>
      <c r="D242" s="91"/>
      <c r="E242" s="91"/>
      <c r="F242" s="91"/>
      <c r="G242" s="92"/>
      <c r="H242" s="178"/>
      <c r="I242" s="178"/>
      <c r="J242" s="178"/>
      <c r="K242" s="770"/>
      <c r="L242" s="771"/>
      <c r="M242" s="772"/>
      <c r="N242" s="770"/>
      <c r="O242" s="771"/>
      <c r="P242" s="772"/>
      <c r="Q242" s="770"/>
      <c r="R242" s="771"/>
      <c r="S242" s="772"/>
      <c r="T242" s="90"/>
      <c r="U242" s="91"/>
      <c r="V242" s="92"/>
      <c r="W242" s="124"/>
      <c r="X242" s="124"/>
      <c r="Y242" s="124"/>
      <c r="Z242" s="124"/>
      <c r="AA242" s="124"/>
      <c r="AB242" s="173"/>
      <c r="AC242" s="173"/>
      <c r="AD242" s="173"/>
      <c r="AE242" s="562"/>
      <c r="AF242" s="562"/>
      <c r="AG242" s="562"/>
      <c r="AH242" s="562"/>
      <c r="AI242" s="561"/>
      <c r="AJ242" s="561"/>
      <c r="AK242" s="561"/>
      <c r="AL242" s="170"/>
      <c r="AM242" s="170"/>
      <c r="AN242" s="170"/>
      <c r="AO242" s="561"/>
      <c r="AP242" s="561"/>
      <c r="AQ242" s="561"/>
      <c r="AR242" s="124"/>
      <c r="AS242" s="124"/>
      <c r="AT242" s="124"/>
      <c r="AU242" s="124"/>
      <c r="AV242" s="124"/>
      <c r="AW242" s="76"/>
      <c r="AX242" s="76"/>
      <c r="AY242" s="76"/>
      <c r="AZ242" s="172"/>
      <c r="BA242" s="172"/>
      <c r="BB242" s="172"/>
      <c r="BC242" s="171"/>
      <c r="BD242" s="171"/>
      <c r="BE242" s="171"/>
      <c r="BF242" s="171"/>
      <c r="BG242" s="172"/>
      <c r="BH242" s="172"/>
      <c r="BI242" s="172"/>
      <c r="BJ242" s="3"/>
      <c r="BK242" s="3"/>
    </row>
    <row r="243" spans="1:63" ht="15" customHeight="1" thickTop="1" thickBot="1">
      <c r="A243" s="3"/>
      <c r="B243" s="90"/>
      <c r="C243" s="91"/>
      <c r="D243" s="91"/>
      <c r="E243" s="91"/>
      <c r="F243" s="91"/>
      <c r="G243" s="92"/>
      <c r="H243" s="178"/>
      <c r="I243" s="178"/>
      <c r="J243" s="178"/>
      <c r="K243" s="770"/>
      <c r="L243" s="771"/>
      <c r="M243" s="772"/>
      <c r="N243" s="770"/>
      <c r="O243" s="771"/>
      <c r="P243" s="772"/>
      <c r="Q243" s="770"/>
      <c r="R243" s="771"/>
      <c r="S243" s="772"/>
      <c r="T243" s="90"/>
      <c r="U243" s="91"/>
      <c r="V243" s="92"/>
      <c r="W243" s="124"/>
      <c r="X243" s="124"/>
      <c r="Y243" s="124"/>
      <c r="Z243" s="124"/>
      <c r="AA243" s="124"/>
      <c r="AB243" s="173"/>
      <c r="AC243" s="173"/>
      <c r="AD243" s="173"/>
      <c r="AE243" s="562"/>
      <c r="AF243" s="562"/>
      <c r="AG243" s="562"/>
      <c r="AH243" s="562"/>
      <c r="AI243" s="561"/>
      <c r="AJ243" s="561"/>
      <c r="AK243" s="561"/>
      <c r="AL243" s="170"/>
      <c r="AM243" s="170"/>
      <c r="AN243" s="170"/>
      <c r="AO243" s="561"/>
      <c r="AP243" s="561"/>
      <c r="AQ243" s="561"/>
      <c r="AR243" s="124"/>
      <c r="AS243" s="124"/>
      <c r="AT243" s="124"/>
      <c r="AU243" s="124"/>
      <c r="AV243" s="124"/>
      <c r="AW243" s="76"/>
      <c r="AX243" s="76"/>
      <c r="AY243" s="76"/>
      <c r="AZ243" s="172"/>
      <c r="BA243" s="172"/>
      <c r="BB243" s="172"/>
      <c r="BC243" s="171"/>
      <c r="BD243" s="171"/>
      <c r="BE243" s="171"/>
      <c r="BF243" s="171"/>
      <c r="BG243" s="172"/>
      <c r="BH243" s="172"/>
      <c r="BI243" s="172"/>
      <c r="BJ243" s="3"/>
      <c r="BK243" s="3"/>
    </row>
    <row r="244" spans="1:63" ht="15" customHeight="1" thickTop="1" thickBot="1">
      <c r="A244" s="3"/>
      <c r="B244" s="93"/>
      <c r="C244" s="94"/>
      <c r="D244" s="94"/>
      <c r="E244" s="94"/>
      <c r="F244" s="94"/>
      <c r="G244" s="95"/>
      <c r="H244" s="178"/>
      <c r="I244" s="178"/>
      <c r="J244" s="178"/>
      <c r="K244" s="773"/>
      <c r="L244" s="774"/>
      <c r="M244" s="775"/>
      <c r="N244" s="773"/>
      <c r="O244" s="774"/>
      <c r="P244" s="775"/>
      <c r="Q244" s="773"/>
      <c r="R244" s="774"/>
      <c r="S244" s="775"/>
      <c r="T244" s="93"/>
      <c r="U244" s="94"/>
      <c r="V244" s="95"/>
      <c r="W244" s="124"/>
      <c r="X244" s="124"/>
      <c r="Y244" s="124"/>
      <c r="Z244" s="124"/>
      <c r="AA244" s="124"/>
      <c r="AB244" s="173"/>
      <c r="AC244" s="173"/>
      <c r="AD244" s="173"/>
      <c r="AE244" s="562"/>
      <c r="AF244" s="562"/>
      <c r="AG244" s="562"/>
      <c r="AH244" s="562"/>
      <c r="AI244" s="561"/>
      <c r="AJ244" s="561"/>
      <c r="AK244" s="561"/>
      <c r="AL244" s="170"/>
      <c r="AM244" s="170"/>
      <c r="AN244" s="170"/>
      <c r="AO244" s="561"/>
      <c r="AP244" s="561"/>
      <c r="AQ244" s="561"/>
      <c r="AR244" s="124"/>
      <c r="AS244" s="124"/>
      <c r="AT244" s="124"/>
      <c r="AU244" s="124"/>
      <c r="AV244" s="124"/>
      <c r="AW244" s="76"/>
      <c r="AX244" s="76"/>
      <c r="AY244" s="76"/>
      <c r="AZ244" s="172"/>
      <c r="BA244" s="172"/>
      <c r="BB244" s="172"/>
      <c r="BC244" s="171"/>
      <c r="BD244" s="171"/>
      <c r="BE244" s="171"/>
      <c r="BF244" s="171"/>
      <c r="BG244" s="172"/>
      <c r="BH244" s="172"/>
      <c r="BI244" s="172"/>
      <c r="BJ244" s="3"/>
      <c r="BK244" s="3"/>
    </row>
    <row r="245" spans="1:63" ht="15" customHeight="1" thickTop="1" thickBot="1">
      <c r="A245" s="3"/>
      <c r="B245" s="87" t="s">
        <v>126</v>
      </c>
      <c r="C245" s="88"/>
      <c r="D245" s="88"/>
      <c r="E245" s="88"/>
      <c r="F245" s="88"/>
      <c r="G245" s="89"/>
      <c r="H245" s="178">
        <f>H241</f>
        <v>0</v>
      </c>
      <c r="I245" s="178"/>
      <c r="J245" s="178"/>
      <c r="K245" s="767">
        <v>140</v>
      </c>
      <c r="L245" s="768"/>
      <c r="M245" s="769"/>
      <c r="N245" s="767">
        <v>100</v>
      </c>
      <c r="O245" s="768"/>
      <c r="P245" s="769"/>
      <c r="Q245" s="767">
        <v>100</v>
      </c>
      <c r="R245" s="768"/>
      <c r="S245" s="769"/>
      <c r="T245" s="87" t="s">
        <v>129</v>
      </c>
      <c r="U245" s="88"/>
      <c r="V245" s="89"/>
      <c r="W245" s="124" t="s">
        <v>91</v>
      </c>
      <c r="X245" s="124"/>
      <c r="Y245" s="124"/>
      <c r="Z245" s="124"/>
      <c r="AA245" s="124"/>
      <c r="AB245" s="173">
        <f>H241</f>
        <v>0</v>
      </c>
      <c r="AC245" s="173"/>
      <c r="AD245" s="173"/>
      <c r="AE245" s="562" t="s">
        <v>213</v>
      </c>
      <c r="AF245" s="562"/>
      <c r="AG245" s="562"/>
      <c r="AH245" s="562"/>
      <c r="AI245" s="561">
        <v>2.8</v>
      </c>
      <c r="AJ245" s="561"/>
      <c r="AK245" s="561"/>
      <c r="AL245" s="145" t="str">
        <f>AL241</f>
        <v>1.14/1.13</v>
      </c>
      <c r="AM245" s="170"/>
      <c r="AN245" s="170"/>
      <c r="AO245" s="561">
        <v>1.72</v>
      </c>
      <c r="AP245" s="561"/>
      <c r="AQ245" s="561"/>
      <c r="AR245" s="124" t="s">
        <v>136</v>
      </c>
      <c r="AS245" s="124"/>
      <c r="AT245" s="124"/>
      <c r="AU245" s="124"/>
      <c r="AV245" s="124"/>
      <c r="AW245" s="169" t="s">
        <v>129</v>
      </c>
      <c r="AX245" s="124"/>
      <c r="AY245" s="124"/>
      <c r="AZ245" s="170" t="s">
        <v>129</v>
      </c>
      <c r="BA245" s="170"/>
      <c r="BB245" s="170"/>
      <c r="BC245" s="171" t="s">
        <v>129</v>
      </c>
      <c r="BD245" s="171"/>
      <c r="BE245" s="171"/>
      <c r="BF245" s="171"/>
      <c r="BG245" s="172" t="s">
        <v>129</v>
      </c>
      <c r="BH245" s="172"/>
      <c r="BI245" s="172"/>
      <c r="BJ245" s="3"/>
      <c r="BK245" s="3"/>
    </row>
    <row r="246" spans="1:63" ht="15" customHeight="1" thickTop="1" thickBot="1">
      <c r="A246" s="3"/>
      <c r="B246" s="90"/>
      <c r="C246" s="91"/>
      <c r="D246" s="91"/>
      <c r="E246" s="91"/>
      <c r="F246" s="91"/>
      <c r="G246" s="92"/>
      <c r="H246" s="178"/>
      <c r="I246" s="178"/>
      <c r="J246" s="178"/>
      <c r="K246" s="770"/>
      <c r="L246" s="771"/>
      <c r="M246" s="772"/>
      <c r="N246" s="770"/>
      <c r="O246" s="771"/>
      <c r="P246" s="772"/>
      <c r="Q246" s="770"/>
      <c r="R246" s="771"/>
      <c r="S246" s="772"/>
      <c r="T246" s="90"/>
      <c r="U246" s="91"/>
      <c r="V246" s="92"/>
      <c r="W246" s="124"/>
      <c r="X246" s="124"/>
      <c r="Y246" s="124"/>
      <c r="Z246" s="124"/>
      <c r="AA246" s="124"/>
      <c r="AB246" s="173"/>
      <c r="AC246" s="173"/>
      <c r="AD246" s="173"/>
      <c r="AE246" s="562"/>
      <c r="AF246" s="562"/>
      <c r="AG246" s="562"/>
      <c r="AH246" s="562"/>
      <c r="AI246" s="561"/>
      <c r="AJ246" s="561"/>
      <c r="AK246" s="561"/>
      <c r="AL246" s="170"/>
      <c r="AM246" s="170"/>
      <c r="AN246" s="170"/>
      <c r="AO246" s="561"/>
      <c r="AP246" s="561"/>
      <c r="AQ246" s="561"/>
      <c r="AR246" s="124"/>
      <c r="AS246" s="124"/>
      <c r="AT246" s="124"/>
      <c r="AU246" s="124"/>
      <c r="AV246" s="124"/>
      <c r="AW246" s="124"/>
      <c r="AX246" s="124"/>
      <c r="AY246" s="124"/>
      <c r="AZ246" s="170"/>
      <c r="BA246" s="170"/>
      <c r="BB246" s="170"/>
      <c r="BC246" s="171"/>
      <c r="BD246" s="171"/>
      <c r="BE246" s="171"/>
      <c r="BF246" s="171"/>
      <c r="BG246" s="172"/>
      <c r="BH246" s="172"/>
      <c r="BI246" s="172"/>
      <c r="BJ246" s="3"/>
      <c r="BK246" s="3"/>
    </row>
    <row r="247" spans="1:63" ht="15" customHeight="1" thickTop="1" thickBot="1">
      <c r="A247" s="3"/>
      <c r="B247" s="90"/>
      <c r="C247" s="91"/>
      <c r="D247" s="91"/>
      <c r="E247" s="91"/>
      <c r="F247" s="91"/>
      <c r="G247" s="92"/>
      <c r="H247" s="178"/>
      <c r="I247" s="178"/>
      <c r="J247" s="178"/>
      <c r="K247" s="770"/>
      <c r="L247" s="771"/>
      <c r="M247" s="772"/>
      <c r="N247" s="770"/>
      <c r="O247" s="771"/>
      <c r="P247" s="772"/>
      <c r="Q247" s="770"/>
      <c r="R247" s="771"/>
      <c r="S247" s="772"/>
      <c r="T247" s="90"/>
      <c r="U247" s="91"/>
      <c r="V247" s="92"/>
      <c r="W247" s="124"/>
      <c r="X247" s="124"/>
      <c r="Y247" s="124"/>
      <c r="Z247" s="124"/>
      <c r="AA247" s="124"/>
      <c r="AB247" s="173"/>
      <c r="AC247" s="173"/>
      <c r="AD247" s="173"/>
      <c r="AE247" s="562"/>
      <c r="AF247" s="562"/>
      <c r="AG247" s="562"/>
      <c r="AH247" s="562"/>
      <c r="AI247" s="561"/>
      <c r="AJ247" s="561"/>
      <c r="AK247" s="561"/>
      <c r="AL247" s="170"/>
      <c r="AM247" s="170"/>
      <c r="AN247" s="170"/>
      <c r="AO247" s="561"/>
      <c r="AP247" s="561"/>
      <c r="AQ247" s="561"/>
      <c r="AR247" s="124"/>
      <c r="AS247" s="124"/>
      <c r="AT247" s="124"/>
      <c r="AU247" s="124"/>
      <c r="AV247" s="124"/>
      <c r="AW247" s="124"/>
      <c r="AX247" s="124"/>
      <c r="AY247" s="124"/>
      <c r="AZ247" s="170"/>
      <c r="BA247" s="170"/>
      <c r="BB247" s="170"/>
      <c r="BC247" s="171"/>
      <c r="BD247" s="171"/>
      <c r="BE247" s="171"/>
      <c r="BF247" s="171"/>
      <c r="BG247" s="172"/>
      <c r="BH247" s="172"/>
      <c r="BI247" s="172"/>
      <c r="BJ247" s="3"/>
      <c r="BK247" s="3"/>
    </row>
    <row r="248" spans="1:63" ht="15" customHeight="1" thickTop="1" thickBot="1">
      <c r="A248" s="3"/>
      <c r="B248" s="93"/>
      <c r="C248" s="94"/>
      <c r="D248" s="94"/>
      <c r="E248" s="94"/>
      <c r="F248" s="94"/>
      <c r="G248" s="95"/>
      <c r="H248" s="178"/>
      <c r="I248" s="178"/>
      <c r="J248" s="178"/>
      <c r="K248" s="773"/>
      <c r="L248" s="774"/>
      <c r="M248" s="775"/>
      <c r="N248" s="773"/>
      <c r="O248" s="774"/>
      <c r="P248" s="775"/>
      <c r="Q248" s="773"/>
      <c r="R248" s="774"/>
      <c r="S248" s="775"/>
      <c r="T248" s="93"/>
      <c r="U248" s="94"/>
      <c r="V248" s="95"/>
      <c r="W248" s="124"/>
      <c r="X248" s="124"/>
      <c r="Y248" s="124"/>
      <c r="Z248" s="124"/>
      <c r="AA248" s="124"/>
      <c r="AB248" s="173"/>
      <c r="AC248" s="173"/>
      <c r="AD248" s="173"/>
      <c r="AE248" s="562"/>
      <c r="AF248" s="562"/>
      <c r="AG248" s="562"/>
      <c r="AH248" s="562"/>
      <c r="AI248" s="561"/>
      <c r="AJ248" s="561"/>
      <c r="AK248" s="561"/>
      <c r="AL248" s="170"/>
      <c r="AM248" s="170"/>
      <c r="AN248" s="170"/>
      <c r="AO248" s="561"/>
      <c r="AP248" s="561"/>
      <c r="AQ248" s="561"/>
      <c r="AR248" s="124"/>
      <c r="AS248" s="124"/>
      <c r="AT248" s="124"/>
      <c r="AU248" s="124"/>
      <c r="AV248" s="124"/>
      <c r="AW248" s="124"/>
      <c r="AX248" s="124"/>
      <c r="AY248" s="124"/>
      <c r="AZ248" s="170"/>
      <c r="BA248" s="170"/>
      <c r="BB248" s="170"/>
      <c r="BC248" s="171"/>
      <c r="BD248" s="171"/>
      <c r="BE248" s="171"/>
      <c r="BF248" s="171"/>
      <c r="BG248" s="172"/>
      <c r="BH248" s="172"/>
      <c r="BI248" s="172"/>
      <c r="BJ248" s="3"/>
      <c r="BK248" s="3"/>
    </row>
    <row r="249" spans="1:63" ht="15" customHeight="1" thickTop="1" thickBot="1">
      <c r="A249" s="3"/>
      <c r="B249" s="87" t="s">
        <v>126</v>
      </c>
      <c r="C249" s="88"/>
      <c r="D249" s="88"/>
      <c r="E249" s="88"/>
      <c r="F249" s="88"/>
      <c r="G249" s="89"/>
      <c r="H249" s="178">
        <f>H241</f>
        <v>0</v>
      </c>
      <c r="I249" s="178"/>
      <c r="J249" s="178"/>
      <c r="K249" s="767">
        <v>140</v>
      </c>
      <c r="L249" s="768"/>
      <c r="M249" s="769"/>
      <c r="N249" s="767">
        <v>100</v>
      </c>
      <c r="O249" s="768"/>
      <c r="P249" s="769"/>
      <c r="Q249" s="767">
        <v>100</v>
      </c>
      <c r="R249" s="768"/>
      <c r="S249" s="769"/>
      <c r="T249" s="87" t="s">
        <v>129</v>
      </c>
      <c r="U249" s="88"/>
      <c r="V249" s="89"/>
      <c r="W249" s="114" t="s">
        <v>467</v>
      </c>
      <c r="X249" s="78"/>
      <c r="Y249" s="78"/>
      <c r="Z249" s="78"/>
      <c r="AA249" s="79"/>
      <c r="AB249" s="145"/>
      <c r="AC249" s="145"/>
      <c r="AD249" s="145"/>
      <c r="AE249" s="124"/>
      <c r="AF249" s="124"/>
      <c r="AG249" s="124"/>
      <c r="AH249" s="124"/>
      <c r="AI249" s="124"/>
      <c r="AJ249" s="124"/>
      <c r="AK249" s="124"/>
      <c r="AL249" s="124"/>
      <c r="AM249" s="124"/>
      <c r="AN249" s="124"/>
      <c r="AO249" s="124"/>
      <c r="AP249" s="124"/>
      <c r="AQ249" s="124"/>
      <c r="AR249" s="76"/>
      <c r="AS249" s="76"/>
      <c r="AT249" s="76"/>
      <c r="AU249" s="76"/>
      <c r="AV249" s="76"/>
      <c r="AW249" s="76"/>
      <c r="AX249" s="76"/>
      <c r="AY249" s="76"/>
      <c r="AZ249" s="76"/>
      <c r="BA249" s="76"/>
      <c r="BB249" s="76"/>
      <c r="BC249" s="114"/>
      <c r="BD249" s="78"/>
      <c r="BE249" s="78"/>
      <c r="BF249" s="79"/>
      <c r="BG249" s="76"/>
      <c r="BH249" s="76"/>
      <c r="BI249" s="76"/>
      <c r="BJ249" s="3"/>
      <c r="BK249" s="3"/>
    </row>
    <row r="250" spans="1:63" ht="15" customHeight="1" thickTop="1" thickBot="1">
      <c r="A250" s="3"/>
      <c r="B250" s="90"/>
      <c r="C250" s="91"/>
      <c r="D250" s="91"/>
      <c r="E250" s="91"/>
      <c r="F250" s="91"/>
      <c r="G250" s="92"/>
      <c r="H250" s="178"/>
      <c r="I250" s="178"/>
      <c r="J250" s="178"/>
      <c r="K250" s="770"/>
      <c r="L250" s="771"/>
      <c r="M250" s="772"/>
      <c r="N250" s="770"/>
      <c r="O250" s="771"/>
      <c r="P250" s="772"/>
      <c r="Q250" s="770"/>
      <c r="R250" s="771"/>
      <c r="S250" s="772"/>
      <c r="T250" s="90"/>
      <c r="U250" s="91"/>
      <c r="V250" s="92"/>
      <c r="W250" s="80"/>
      <c r="X250" s="81"/>
      <c r="Y250" s="81"/>
      <c r="Z250" s="81"/>
      <c r="AA250" s="82"/>
      <c r="AB250" s="145"/>
      <c r="AC250" s="145"/>
      <c r="AD250" s="145"/>
      <c r="AE250" s="124"/>
      <c r="AF250" s="124"/>
      <c r="AG250" s="124"/>
      <c r="AH250" s="124"/>
      <c r="AI250" s="124"/>
      <c r="AJ250" s="124"/>
      <c r="AK250" s="124"/>
      <c r="AL250" s="124"/>
      <c r="AM250" s="124"/>
      <c r="AN250" s="124"/>
      <c r="AO250" s="124"/>
      <c r="AP250" s="124"/>
      <c r="AQ250" s="124"/>
      <c r="AR250" s="76"/>
      <c r="AS250" s="76"/>
      <c r="AT250" s="76"/>
      <c r="AU250" s="76"/>
      <c r="AV250" s="76"/>
      <c r="AW250" s="76"/>
      <c r="AX250" s="76"/>
      <c r="AY250" s="76"/>
      <c r="AZ250" s="76"/>
      <c r="BA250" s="76"/>
      <c r="BB250" s="76"/>
      <c r="BC250" s="80"/>
      <c r="BD250" s="81"/>
      <c r="BE250" s="81"/>
      <c r="BF250" s="82"/>
      <c r="BG250" s="76"/>
      <c r="BH250" s="76"/>
      <c r="BI250" s="76"/>
      <c r="BJ250" s="3"/>
      <c r="BK250" s="3"/>
    </row>
    <row r="251" spans="1:63" ht="15" customHeight="1" thickTop="1" thickBot="1">
      <c r="A251" s="3"/>
      <c r="B251" s="90"/>
      <c r="C251" s="91"/>
      <c r="D251" s="91"/>
      <c r="E251" s="91"/>
      <c r="F251" s="91"/>
      <c r="G251" s="92"/>
      <c r="H251" s="178"/>
      <c r="I251" s="178"/>
      <c r="J251" s="178"/>
      <c r="K251" s="770"/>
      <c r="L251" s="771"/>
      <c r="M251" s="772"/>
      <c r="N251" s="770"/>
      <c r="O251" s="771"/>
      <c r="P251" s="772"/>
      <c r="Q251" s="770"/>
      <c r="R251" s="771"/>
      <c r="S251" s="772"/>
      <c r="T251" s="90"/>
      <c r="U251" s="91"/>
      <c r="V251" s="92"/>
      <c r="W251" s="80"/>
      <c r="X251" s="81"/>
      <c r="Y251" s="81"/>
      <c r="Z251" s="81"/>
      <c r="AA251" s="82"/>
      <c r="AB251" s="145"/>
      <c r="AC251" s="145"/>
      <c r="AD251" s="145"/>
      <c r="AE251" s="124"/>
      <c r="AF251" s="124"/>
      <c r="AG251" s="124"/>
      <c r="AH251" s="124"/>
      <c r="AI251" s="124"/>
      <c r="AJ251" s="124"/>
      <c r="AK251" s="124"/>
      <c r="AL251" s="124"/>
      <c r="AM251" s="124"/>
      <c r="AN251" s="124"/>
      <c r="AO251" s="124"/>
      <c r="AP251" s="124"/>
      <c r="AQ251" s="124"/>
      <c r="AR251" s="76"/>
      <c r="AS251" s="76"/>
      <c r="AT251" s="76"/>
      <c r="AU251" s="76"/>
      <c r="AV251" s="76"/>
      <c r="AW251" s="76"/>
      <c r="AX251" s="76"/>
      <c r="AY251" s="76"/>
      <c r="AZ251" s="76"/>
      <c r="BA251" s="76"/>
      <c r="BB251" s="76"/>
      <c r="BC251" s="80"/>
      <c r="BD251" s="81"/>
      <c r="BE251" s="81"/>
      <c r="BF251" s="82"/>
      <c r="BG251" s="76"/>
      <c r="BH251" s="76"/>
      <c r="BI251" s="76"/>
      <c r="BJ251" s="3"/>
      <c r="BK251" s="3"/>
    </row>
    <row r="252" spans="1:63" ht="15" customHeight="1" thickTop="1" thickBot="1">
      <c r="A252" s="3"/>
      <c r="B252" s="93"/>
      <c r="C252" s="94"/>
      <c r="D252" s="94"/>
      <c r="E252" s="94"/>
      <c r="F252" s="94"/>
      <c r="G252" s="95"/>
      <c r="H252" s="178"/>
      <c r="I252" s="178"/>
      <c r="J252" s="178"/>
      <c r="K252" s="773"/>
      <c r="L252" s="774"/>
      <c r="M252" s="775"/>
      <c r="N252" s="773"/>
      <c r="O252" s="774"/>
      <c r="P252" s="775"/>
      <c r="Q252" s="773"/>
      <c r="R252" s="774"/>
      <c r="S252" s="775"/>
      <c r="T252" s="93"/>
      <c r="U252" s="94"/>
      <c r="V252" s="95"/>
      <c r="W252" s="83"/>
      <c r="X252" s="84"/>
      <c r="Y252" s="84"/>
      <c r="Z252" s="84"/>
      <c r="AA252" s="85"/>
      <c r="AB252" s="145"/>
      <c r="AC252" s="145"/>
      <c r="AD252" s="145"/>
      <c r="AE252" s="124"/>
      <c r="AF252" s="124"/>
      <c r="AG252" s="124"/>
      <c r="AH252" s="124"/>
      <c r="AI252" s="124"/>
      <c r="AJ252" s="124"/>
      <c r="AK252" s="124"/>
      <c r="AL252" s="124"/>
      <c r="AM252" s="124"/>
      <c r="AN252" s="124"/>
      <c r="AO252" s="124"/>
      <c r="AP252" s="124"/>
      <c r="AQ252" s="124"/>
      <c r="AR252" s="76"/>
      <c r="AS252" s="76"/>
      <c r="AT252" s="76"/>
      <c r="AU252" s="76"/>
      <c r="AV252" s="76"/>
      <c r="AW252" s="76"/>
      <c r="AX252" s="76"/>
      <c r="AY252" s="76"/>
      <c r="AZ252" s="76"/>
      <c r="BA252" s="76"/>
      <c r="BB252" s="76"/>
      <c r="BC252" s="83"/>
      <c r="BD252" s="84"/>
      <c r="BE252" s="84"/>
      <c r="BF252" s="85"/>
      <c r="BG252" s="76"/>
      <c r="BH252" s="76"/>
      <c r="BI252" s="76"/>
      <c r="BJ252" s="3"/>
      <c r="BK252" s="3"/>
    </row>
    <row r="253" spans="1:63" ht="15" customHeight="1" thickTop="1">
      <c r="A253" s="3"/>
      <c r="B253" s="157"/>
      <c r="C253" s="158"/>
      <c r="D253" s="158"/>
      <c r="E253" s="158"/>
      <c r="F253" s="158"/>
      <c r="G253" s="158"/>
      <c r="H253" s="158"/>
      <c r="I253" s="158"/>
      <c r="J253" s="158"/>
      <c r="K253" s="158"/>
      <c r="L253" s="158"/>
      <c r="M253" s="158"/>
      <c r="N253" s="158"/>
      <c r="O253" s="158"/>
      <c r="P253" s="158"/>
      <c r="Q253" s="158"/>
      <c r="R253" s="158"/>
      <c r="S253" s="158"/>
      <c r="T253" s="158"/>
      <c r="U253" s="158"/>
      <c r="V253" s="158"/>
      <c r="W253" s="158"/>
      <c r="X253" s="158"/>
      <c r="Y253" s="158"/>
      <c r="Z253" s="158"/>
      <c r="AA253" s="158"/>
      <c r="AB253" s="158"/>
      <c r="AC253" s="158"/>
      <c r="AD253" s="158"/>
      <c r="AE253" s="158"/>
      <c r="AF253" s="158"/>
      <c r="AG253" s="158"/>
      <c r="AH253" s="158"/>
      <c r="AI253" s="158"/>
      <c r="AJ253" s="158"/>
      <c r="AK253" s="158"/>
      <c r="AL253" s="158"/>
      <c r="AM253" s="158"/>
      <c r="AN253" s="158"/>
      <c r="AO253" s="158"/>
      <c r="AP253" s="158"/>
      <c r="AQ253" s="158"/>
      <c r="AR253" s="158"/>
      <c r="AS253" s="158"/>
      <c r="AT253" s="158"/>
      <c r="AU253" s="158"/>
      <c r="AV253" s="158"/>
      <c r="AW253" s="158"/>
      <c r="AX253" s="158"/>
      <c r="AY253" s="158"/>
      <c r="AZ253" s="158"/>
      <c r="BA253" s="158"/>
      <c r="BB253" s="158"/>
      <c r="BC253" s="158"/>
      <c r="BD253" s="158"/>
      <c r="BE253" s="158"/>
      <c r="BF253" s="158"/>
      <c r="BG253" s="158"/>
      <c r="BH253" s="158"/>
      <c r="BI253" s="159"/>
      <c r="BJ253" s="3"/>
      <c r="BK253" s="3"/>
    </row>
    <row r="254" spans="1:63" ht="15" customHeight="1">
      <c r="A254" s="3"/>
      <c r="B254" s="160"/>
      <c r="C254" s="161"/>
      <c r="D254" s="161"/>
      <c r="E254" s="161"/>
      <c r="F254" s="161"/>
      <c r="G254" s="161"/>
      <c r="H254" s="161"/>
      <c r="I254" s="161"/>
      <c r="J254" s="161"/>
      <c r="K254" s="161"/>
      <c r="L254" s="161"/>
      <c r="M254" s="161"/>
      <c r="N254" s="161"/>
      <c r="O254" s="161"/>
      <c r="P254" s="161"/>
      <c r="Q254" s="161"/>
      <c r="R254" s="161"/>
      <c r="S254" s="161"/>
      <c r="T254" s="161"/>
      <c r="U254" s="161"/>
      <c r="V254" s="161"/>
      <c r="W254" s="161"/>
      <c r="X254" s="161"/>
      <c r="Y254" s="161"/>
      <c r="Z254" s="161"/>
      <c r="AA254" s="161"/>
      <c r="AB254" s="161"/>
      <c r="AC254" s="161"/>
      <c r="AD254" s="161"/>
      <c r="AE254" s="161"/>
      <c r="AF254" s="161"/>
      <c r="AG254" s="161"/>
      <c r="AH254" s="161"/>
      <c r="AI254" s="161"/>
      <c r="AJ254" s="161"/>
      <c r="AK254" s="161"/>
      <c r="AL254" s="161"/>
      <c r="AM254" s="161"/>
      <c r="AN254" s="161"/>
      <c r="AO254" s="161"/>
      <c r="AP254" s="161"/>
      <c r="AQ254" s="161"/>
      <c r="AR254" s="161"/>
      <c r="AS254" s="161"/>
      <c r="AT254" s="161"/>
      <c r="AU254" s="161"/>
      <c r="AV254" s="161"/>
      <c r="AW254" s="161"/>
      <c r="AX254" s="161"/>
      <c r="AY254" s="161"/>
      <c r="AZ254" s="161"/>
      <c r="BA254" s="161"/>
      <c r="BB254" s="161"/>
      <c r="BC254" s="161"/>
      <c r="BD254" s="161"/>
      <c r="BE254" s="161"/>
      <c r="BF254" s="161"/>
      <c r="BG254" s="161"/>
      <c r="BH254" s="161"/>
      <c r="BI254" s="162"/>
      <c r="BJ254" s="3"/>
      <c r="BK254" s="3"/>
    </row>
    <row r="255" spans="1:63" ht="15" customHeight="1">
      <c r="A255" s="3"/>
      <c r="B255" s="160"/>
      <c r="C255" s="161"/>
      <c r="D255" s="161"/>
      <c r="E255" s="161"/>
      <c r="F255" s="161"/>
      <c r="G255" s="161"/>
      <c r="H255" s="161"/>
      <c r="I255" s="161"/>
      <c r="J255" s="161"/>
      <c r="K255" s="161"/>
      <c r="L255" s="161"/>
      <c r="M255" s="161"/>
      <c r="N255" s="161"/>
      <c r="O255" s="161"/>
      <c r="P255" s="161"/>
      <c r="Q255" s="161"/>
      <c r="R255" s="161"/>
      <c r="S255" s="161"/>
      <c r="T255" s="161"/>
      <c r="U255" s="161"/>
      <c r="V255" s="161"/>
      <c r="W255" s="161"/>
      <c r="X255" s="161"/>
      <c r="Y255" s="161"/>
      <c r="Z255" s="161"/>
      <c r="AA255" s="161"/>
      <c r="AB255" s="161"/>
      <c r="AC255" s="161"/>
      <c r="AD255" s="161"/>
      <c r="AE255" s="161"/>
      <c r="AF255" s="161"/>
      <c r="AG255" s="161"/>
      <c r="AH255" s="161"/>
      <c r="AI255" s="161"/>
      <c r="AJ255" s="161"/>
      <c r="AK255" s="161"/>
      <c r="AL255" s="161"/>
      <c r="AM255" s="161"/>
      <c r="AN255" s="161"/>
      <c r="AO255" s="161"/>
      <c r="AP255" s="161"/>
      <c r="AQ255" s="161"/>
      <c r="AR255" s="161"/>
      <c r="AS255" s="161"/>
      <c r="AT255" s="161"/>
      <c r="AU255" s="161"/>
      <c r="AV255" s="161"/>
      <c r="AW255" s="161"/>
      <c r="AX255" s="161"/>
      <c r="AY255" s="161"/>
      <c r="AZ255" s="161"/>
      <c r="BA255" s="161"/>
      <c r="BB255" s="161"/>
      <c r="BC255" s="161"/>
      <c r="BD255" s="161"/>
      <c r="BE255" s="161"/>
      <c r="BF255" s="161"/>
      <c r="BG255" s="161"/>
      <c r="BH255" s="161"/>
      <c r="BI255" s="162"/>
      <c r="BJ255" s="3"/>
      <c r="BK255" s="3"/>
    </row>
    <row r="256" spans="1:63" ht="15.75" customHeight="1" thickBot="1">
      <c r="A256" s="3"/>
      <c r="B256" s="163"/>
      <c r="C256" s="164"/>
      <c r="D256" s="164"/>
      <c r="E256" s="164"/>
      <c r="F256" s="164"/>
      <c r="G256" s="164"/>
      <c r="H256" s="164"/>
      <c r="I256" s="164"/>
      <c r="J256" s="164"/>
      <c r="K256" s="164"/>
      <c r="L256" s="164"/>
      <c r="M256" s="164"/>
      <c r="N256" s="164"/>
      <c r="O256" s="164"/>
      <c r="P256" s="164"/>
      <c r="Q256" s="164"/>
      <c r="R256" s="164"/>
      <c r="S256" s="164"/>
      <c r="T256" s="164"/>
      <c r="U256" s="164"/>
      <c r="V256" s="164"/>
      <c r="W256" s="164"/>
      <c r="X256" s="164"/>
      <c r="Y256" s="164"/>
      <c r="Z256" s="164"/>
      <c r="AA256" s="164"/>
      <c r="AB256" s="164"/>
      <c r="AC256" s="164"/>
      <c r="AD256" s="164"/>
      <c r="AE256" s="164"/>
      <c r="AF256" s="164"/>
      <c r="AG256" s="164"/>
      <c r="AH256" s="164"/>
      <c r="AI256" s="164"/>
      <c r="AJ256" s="164"/>
      <c r="AK256" s="164"/>
      <c r="AL256" s="164"/>
      <c r="AM256" s="164"/>
      <c r="AN256" s="164"/>
      <c r="AO256" s="164"/>
      <c r="AP256" s="164"/>
      <c r="AQ256" s="164"/>
      <c r="AR256" s="164"/>
      <c r="AS256" s="164"/>
      <c r="AT256" s="164"/>
      <c r="AU256" s="164"/>
      <c r="AV256" s="164"/>
      <c r="AW256" s="164"/>
      <c r="AX256" s="164"/>
      <c r="AY256" s="164"/>
      <c r="AZ256" s="164"/>
      <c r="BA256" s="164"/>
      <c r="BB256" s="164"/>
      <c r="BC256" s="164"/>
      <c r="BD256" s="164"/>
      <c r="BE256" s="164"/>
      <c r="BF256" s="164"/>
      <c r="BG256" s="164"/>
      <c r="BH256" s="164"/>
      <c r="BI256" s="165"/>
      <c r="BJ256" s="3"/>
      <c r="BK256" s="3"/>
    </row>
    <row r="257" spans="1:65" ht="16.5" customHeight="1" thickTop="1" thickBot="1">
      <c r="A257" s="3"/>
      <c r="B257" s="146"/>
      <c r="C257" s="146"/>
      <c r="D257" s="146"/>
      <c r="E257" s="146"/>
      <c r="F257" s="146"/>
      <c r="G257" s="146"/>
      <c r="H257" s="146"/>
      <c r="I257" s="146"/>
      <c r="J257" s="146"/>
      <c r="K257" s="146"/>
      <c r="L257" s="146"/>
      <c r="M257" s="146"/>
      <c r="N257" s="146"/>
      <c r="O257" s="146"/>
      <c r="P257" s="146"/>
      <c r="Q257" s="146"/>
      <c r="R257" s="146"/>
      <c r="S257" s="146"/>
      <c r="T257" s="146"/>
      <c r="U257" s="146"/>
      <c r="V257" s="146"/>
      <c r="W257" s="146"/>
      <c r="X257" s="146"/>
      <c r="Y257" s="146"/>
      <c r="Z257" s="146"/>
      <c r="AA257" s="146"/>
      <c r="AB257" s="146"/>
      <c r="AC257" s="146"/>
      <c r="AD257" s="146"/>
      <c r="AE257" s="146"/>
      <c r="AF257" s="146"/>
      <c r="AG257" s="146"/>
      <c r="AH257" s="146"/>
      <c r="AI257" s="146"/>
      <c r="AJ257" s="146"/>
      <c r="AK257" s="146"/>
      <c r="AL257" s="146"/>
      <c r="AM257" s="146"/>
      <c r="AN257" s="146"/>
      <c r="AO257" s="146"/>
      <c r="AP257" s="146"/>
      <c r="AQ257" s="146"/>
      <c r="AR257" s="146"/>
      <c r="AS257" s="146"/>
      <c r="AT257" s="146"/>
      <c r="AU257" s="146"/>
      <c r="AV257" s="146"/>
      <c r="AW257" s="146"/>
      <c r="AX257" s="146"/>
      <c r="AY257" s="146"/>
      <c r="AZ257" s="146"/>
      <c r="BA257" s="146"/>
      <c r="BB257" s="146"/>
      <c r="BC257" s="146"/>
      <c r="BD257" s="146"/>
      <c r="BE257" s="146"/>
      <c r="BF257" s="146"/>
      <c r="BG257" s="146"/>
      <c r="BH257" s="146"/>
      <c r="BI257" s="146"/>
      <c r="BJ257" s="3"/>
      <c r="BK257" s="3"/>
    </row>
    <row r="258" spans="1:65" ht="16.5" customHeight="1" thickTop="1" thickBot="1">
      <c r="A258" s="3"/>
      <c r="B258" s="146"/>
      <c r="C258" s="146"/>
      <c r="D258" s="146"/>
      <c r="E258" s="146"/>
      <c r="F258" s="146"/>
      <c r="G258" s="146"/>
      <c r="H258" s="146"/>
      <c r="I258" s="146"/>
      <c r="J258" s="146"/>
      <c r="K258" s="146"/>
      <c r="L258" s="146"/>
      <c r="M258" s="146"/>
      <c r="N258" s="146"/>
      <c r="O258" s="146"/>
      <c r="P258" s="146"/>
      <c r="Q258" s="146"/>
      <c r="R258" s="146"/>
      <c r="S258" s="146"/>
      <c r="T258" s="146"/>
      <c r="U258" s="146"/>
      <c r="V258" s="146"/>
      <c r="W258" s="146"/>
      <c r="X258" s="146"/>
      <c r="Y258" s="146"/>
      <c r="Z258" s="146"/>
      <c r="AA258" s="146"/>
      <c r="AB258" s="146"/>
      <c r="AC258" s="146"/>
      <c r="AD258" s="146"/>
      <c r="AE258" s="146"/>
      <c r="AF258" s="146"/>
      <c r="AG258" s="146"/>
      <c r="AH258" s="146"/>
      <c r="AI258" s="146"/>
      <c r="AJ258" s="146"/>
      <c r="AK258" s="146"/>
      <c r="AL258" s="146"/>
      <c r="AM258" s="146"/>
      <c r="AN258" s="146"/>
      <c r="AO258" s="146"/>
      <c r="AP258" s="146"/>
      <c r="AQ258" s="146"/>
      <c r="AR258" s="146"/>
      <c r="AS258" s="146"/>
      <c r="AT258" s="146"/>
      <c r="AU258" s="146"/>
      <c r="AV258" s="146"/>
      <c r="AW258" s="146"/>
      <c r="AX258" s="146"/>
      <c r="AY258" s="146"/>
      <c r="AZ258" s="146"/>
      <c r="BA258" s="146"/>
      <c r="BB258" s="146"/>
      <c r="BC258" s="146"/>
      <c r="BD258" s="146"/>
      <c r="BE258" s="146"/>
      <c r="BF258" s="146"/>
      <c r="BG258" s="146"/>
      <c r="BH258" s="146"/>
      <c r="BI258" s="146"/>
      <c r="BJ258" s="3"/>
      <c r="BK258" s="3"/>
    </row>
    <row r="259" spans="1:65" ht="51.75" customHeight="1" thickTop="1" thickBot="1">
      <c r="A259" s="3"/>
      <c r="B259" s="166" t="s">
        <v>188</v>
      </c>
      <c r="C259" s="167"/>
      <c r="D259" s="168"/>
      <c r="E259" s="166" t="s">
        <v>189</v>
      </c>
      <c r="F259" s="167"/>
      <c r="G259" s="168"/>
      <c r="H259" s="155" t="s">
        <v>194</v>
      </c>
      <c r="I259" s="155"/>
      <c r="J259" s="155"/>
      <c r="K259" s="166" t="s">
        <v>190</v>
      </c>
      <c r="L259" s="167"/>
      <c r="M259" s="168"/>
      <c r="N259" s="166" t="s">
        <v>294</v>
      </c>
      <c r="O259" s="167"/>
      <c r="P259" s="168"/>
      <c r="Q259" s="155" t="s">
        <v>92</v>
      </c>
      <c r="R259" s="155"/>
      <c r="S259" s="155"/>
      <c r="T259" s="155" t="s">
        <v>93</v>
      </c>
      <c r="U259" s="155"/>
      <c r="V259" s="155"/>
      <c r="W259" s="155" t="s">
        <v>161</v>
      </c>
      <c r="X259" s="155"/>
      <c r="Y259" s="155"/>
      <c r="Z259" s="155" t="s">
        <v>192</v>
      </c>
      <c r="AA259" s="155"/>
      <c r="AB259" s="155"/>
      <c r="AC259" s="155" t="s">
        <v>64</v>
      </c>
      <c r="AD259" s="155"/>
      <c r="AE259" s="155"/>
      <c r="AF259" s="155" t="s">
        <v>157</v>
      </c>
      <c r="AG259" s="155"/>
      <c r="AH259" s="155"/>
      <c r="AI259" s="155" t="s">
        <v>193</v>
      </c>
      <c r="AJ259" s="155"/>
      <c r="AK259" s="155"/>
      <c r="AL259" s="155" t="s">
        <v>156</v>
      </c>
      <c r="AM259" s="155"/>
      <c r="AN259" s="155"/>
      <c r="AO259" s="155" t="s">
        <v>167</v>
      </c>
      <c r="AP259" s="155"/>
      <c r="AQ259" s="155"/>
      <c r="AR259" s="155" t="s">
        <v>132</v>
      </c>
      <c r="AS259" s="155"/>
      <c r="AT259" s="155"/>
      <c r="AU259" s="155" t="s">
        <v>195</v>
      </c>
      <c r="AV259" s="155"/>
      <c r="AW259" s="155"/>
      <c r="AX259" s="155" t="s">
        <v>125</v>
      </c>
      <c r="AY259" s="155"/>
      <c r="AZ259" s="155"/>
      <c r="BA259" s="155" t="s">
        <v>161</v>
      </c>
      <c r="BB259" s="155"/>
      <c r="BC259" s="155"/>
      <c r="BD259" s="155" t="s">
        <v>196</v>
      </c>
      <c r="BE259" s="155"/>
      <c r="BF259" s="155"/>
      <c r="BG259" s="156" t="s">
        <v>197</v>
      </c>
      <c r="BH259" s="156"/>
      <c r="BI259" s="156"/>
      <c r="BJ259" s="3"/>
      <c r="BK259" s="3"/>
    </row>
    <row r="260" spans="1:65" ht="15" customHeight="1" thickTop="1" thickBot="1">
      <c r="A260" s="4"/>
      <c r="B260" s="145"/>
      <c r="C260" s="145"/>
      <c r="D260" s="145"/>
      <c r="E260" s="145"/>
      <c r="F260" s="145"/>
      <c r="G260" s="145"/>
      <c r="H260" s="145"/>
      <c r="I260" s="145"/>
      <c r="J260" s="145"/>
      <c r="K260" s="145"/>
      <c r="L260" s="145"/>
      <c r="M260" s="145"/>
      <c r="N260" s="145"/>
      <c r="O260" s="145"/>
      <c r="P260" s="145"/>
      <c r="Q260" s="145"/>
      <c r="R260" s="145"/>
      <c r="S260" s="145"/>
      <c r="T260" s="145"/>
      <c r="U260" s="145"/>
      <c r="V260" s="145"/>
      <c r="W260" s="145"/>
      <c r="X260" s="145"/>
      <c r="Y260" s="145"/>
      <c r="Z260" s="145"/>
      <c r="AA260" s="145"/>
      <c r="AB260" s="145"/>
      <c r="AC260" s="145"/>
      <c r="AD260" s="145"/>
      <c r="AE260" s="145"/>
      <c r="AF260" s="145">
        <v>4.5</v>
      </c>
      <c r="AG260" s="145"/>
      <c r="AH260" s="145"/>
      <c r="AI260" s="145"/>
      <c r="AJ260" s="145"/>
      <c r="AK260" s="145"/>
      <c r="AL260" s="145">
        <v>1.75</v>
      </c>
      <c r="AM260" s="145"/>
      <c r="AN260" s="145"/>
      <c r="AO260" s="145"/>
      <c r="AP260" s="145"/>
      <c r="AQ260" s="145"/>
      <c r="AR260" s="145"/>
      <c r="AS260" s="145"/>
      <c r="AT260" s="145"/>
      <c r="AU260" s="145"/>
      <c r="AV260" s="145"/>
      <c r="AW260" s="145"/>
      <c r="AX260" s="145"/>
      <c r="AY260" s="145"/>
      <c r="AZ260" s="145"/>
      <c r="BA260" s="86"/>
      <c r="BB260" s="147"/>
      <c r="BC260" s="148"/>
      <c r="BD260" s="145">
        <v>17.75</v>
      </c>
      <c r="BE260" s="145"/>
      <c r="BF260" s="145"/>
      <c r="BG260" s="145">
        <f>SUM(B260:BF263)</f>
        <v>24</v>
      </c>
      <c r="BH260" s="145"/>
      <c r="BI260" s="145"/>
      <c r="BJ260" s="3"/>
      <c r="BK260" s="3"/>
    </row>
    <row r="261" spans="1:65" ht="15" customHeight="1" thickTop="1" thickBot="1">
      <c r="A261" s="4"/>
      <c r="B261" s="145"/>
      <c r="C261" s="145"/>
      <c r="D261" s="145"/>
      <c r="E261" s="145"/>
      <c r="F261" s="145"/>
      <c r="G261" s="145"/>
      <c r="H261" s="145"/>
      <c r="I261" s="145"/>
      <c r="J261" s="145"/>
      <c r="K261" s="145"/>
      <c r="L261" s="145"/>
      <c r="M261" s="145"/>
      <c r="N261" s="145"/>
      <c r="O261" s="145"/>
      <c r="P261" s="145"/>
      <c r="Q261" s="145"/>
      <c r="R261" s="145"/>
      <c r="S261" s="145"/>
      <c r="T261" s="145"/>
      <c r="U261" s="145"/>
      <c r="V261" s="145"/>
      <c r="W261" s="145"/>
      <c r="X261" s="145"/>
      <c r="Y261" s="145"/>
      <c r="Z261" s="145"/>
      <c r="AA261" s="145"/>
      <c r="AB261" s="145"/>
      <c r="AC261" s="145"/>
      <c r="AD261" s="145"/>
      <c r="AE261" s="145"/>
      <c r="AF261" s="145"/>
      <c r="AG261" s="145"/>
      <c r="AH261" s="145"/>
      <c r="AI261" s="145"/>
      <c r="AJ261" s="145"/>
      <c r="AK261" s="145"/>
      <c r="AL261" s="145"/>
      <c r="AM261" s="145"/>
      <c r="AN261" s="145"/>
      <c r="AO261" s="145"/>
      <c r="AP261" s="145"/>
      <c r="AQ261" s="145"/>
      <c r="AR261" s="145"/>
      <c r="AS261" s="145"/>
      <c r="AT261" s="145"/>
      <c r="AU261" s="145"/>
      <c r="AV261" s="145"/>
      <c r="AW261" s="145"/>
      <c r="AX261" s="145"/>
      <c r="AY261" s="145"/>
      <c r="AZ261" s="145"/>
      <c r="BA261" s="149"/>
      <c r="BB261" s="150"/>
      <c r="BC261" s="151"/>
      <c r="BD261" s="145"/>
      <c r="BE261" s="145"/>
      <c r="BF261" s="145"/>
      <c r="BG261" s="145"/>
      <c r="BH261" s="145"/>
      <c r="BI261" s="145"/>
      <c r="BJ261" s="3"/>
      <c r="BK261" s="3"/>
    </row>
    <row r="262" spans="1:65" ht="15" customHeight="1" thickTop="1" thickBot="1">
      <c r="A262" s="4"/>
      <c r="B262" s="145"/>
      <c r="C262" s="145"/>
      <c r="D262" s="145"/>
      <c r="E262" s="145"/>
      <c r="F262" s="145"/>
      <c r="G262" s="145"/>
      <c r="H262" s="145"/>
      <c r="I262" s="145"/>
      <c r="J262" s="145"/>
      <c r="K262" s="145"/>
      <c r="L262" s="145"/>
      <c r="M262" s="145"/>
      <c r="N262" s="145"/>
      <c r="O262" s="145"/>
      <c r="P262" s="145"/>
      <c r="Q262" s="145"/>
      <c r="R262" s="145"/>
      <c r="S262" s="145"/>
      <c r="T262" s="145"/>
      <c r="U262" s="145"/>
      <c r="V262" s="145"/>
      <c r="W262" s="145"/>
      <c r="X262" s="145"/>
      <c r="Y262" s="145"/>
      <c r="Z262" s="145"/>
      <c r="AA262" s="145"/>
      <c r="AB262" s="145"/>
      <c r="AC262" s="145"/>
      <c r="AD262" s="145"/>
      <c r="AE262" s="145"/>
      <c r="AF262" s="145"/>
      <c r="AG262" s="145"/>
      <c r="AH262" s="145"/>
      <c r="AI262" s="145"/>
      <c r="AJ262" s="145"/>
      <c r="AK262" s="145"/>
      <c r="AL262" s="145"/>
      <c r="AM262" s="145"/>
      <c r="AN262" s="145"/>
      <c r="AO262" s="145"/>
      <c r="AP262" s="145"/>
      <c r="AQ262" s="145"/>
      <c r="AR262" s="145"/>
      <c r="AS262" s="145"/>
      <c r="AT262" s="145"/>
      <c r="AU262" s="145"/>
      <c r="AV262" s="145"/>
      <c r="AW262" s="145"/>
      <c r="AX262" s="145"/>
      <c r="AY262" s="145"/>
      <c r="AZ262" s="145"/>
      <c r="BA262" s="149"/>
      <c r="BB262" s="150"/>
      <c r="BC262" s="151"/>
      <c r="BD262" s="145"/>
      <c r="BE262" s="145"/>
      <c r="BF262" s="145"/>
      <c r="BG262" s="145"/>
      <c r="BH262" s="145"/>
      <c r="BI262" s="145"/>
      <c r="BJ262" s="3"/>
      <c r="BK262" s="3"/>
    </row>
    <row r="263" spans="1:65" ht="15" customHeight="1" thickTop="1" thickBot="1">
      <c r="A263" s="4"/>
      <c r="B263" s="145"/>
      <c r="C263" s="145"/>
      <c r="D263" s="145"/>
      <c r="E263" s="145"/>
      <c r="F263" s="145"/>
      <c r="G263" s="145"/>
      <c r="H263" s="145"/>
      <c r="I263" s="145"/>
      <c r="J263" s="145"/>
      <c r="K263" s="145"/>
      <c r="L263" s="145"/>
      <c r="M263" s="145"/>
      <c r="N263" s="145"/>
      <c r="O263" s="145"/>
      <c r="P263" s="145"/>
      <c r="Q263" s="145"/>
      <c r="R263" s="145"/>
      <c r="S263" s="145"/>
      <c r="T263" s="145"/>
      <c r="U263" s="145"/>
      <c r="V263" s="145"/>
      <c r="W263" s="145"/>
      <c r="X263" s="145"/>
      <c r="Y263" s="145"/>
      <c r="Z263" s="145"/>
      <c r="AA263" s="145"/>
      <c r="AB263" s="145"/>
      <c r="AC263" s="145"/>
      <c r="AD263" s="145"/>
      <c r="AE263" s="145"/>
      <c r="AF263" s="145"/>
      <c r="AG263" s="145"/>
      <c r="AH263" s="145"/>
      <c r="AI263" s="145"/>
      <c r="AJ263" s="145"/>
      <c r="AK263" s="145"/>
      <c r="AL263" s="145"/>
      <c r="AM263" s="145"/>
      <c r="AN263" s="145"/>
      <c r="AO263" s="145"/>
      <c r="AP263" s="145"/>
      <c r="AQ263" s="145"/>
      <c r="AR263" s="145"/>
      <c r="AS263" s="145"/>
      <c r="AT263" s="145"/>
      <c r="AU263" s="145"/>
      <c r="AV263" s="145"/>
      <c r="AW263" s="145"/>
      <c r="AX263" s="145"/>
      <c r="AY263" s="145"/>
      <c r="AZ263" s="145"/>
      <c r="BA263" s="152"/>
      <c r="BB263" s="153"/>
      <c r="BC263" s="154"/>
      <c r="BD263" s="145"/>
      <c r="BE263" s="145"/>
      <c r="BF263" s="145"/>
      <c r="BG263" s="145"/>
      <c r="BH263" s="145"/>
      <c r="BI263" s="145"/>
      <c r="BJ263" s="3"/>
      <c r="BK263" s="3"/>
      <c r="BM263" t="s">
        <v>198</v>
      </c>
    </row>
    <row r="264" spans="1:65" ht="15.75" customHeight="1" thickTop="1" thickBot="1">
      <c r="B264" s="25"/>
      <c r="C264" s="26"/>
      <c r="D264" s="26"/>
      <c r="E264" s="26"/>
      <c r="F264" s="26"/>
      <c r="G264" s="26"/>
      <c r="H264" s="26"/>
      <c r="I264" s="26"/>
      <c r="J264" s="26"/>
      <c r="K264" s="26"/>
      <c r="L264" s="26"/>
      <c r="M264" s="26"/>
      <c r="N264" s="26"/>
      <c r="O264" s="26"/>
      <c r="P264" s="26"/>
      <c r="Q264" s="26"/>
      <c r="R264" s="26"/>
      <c r="S264" s="26"/>
      <c r="T264" s="26"/>
      <c r="U264" s="26"/>
      <c r="V264" s="26"/>
      <c r="W264" s="26"/>
      <c r="X264" s="26"/>
      <c r="Y264" s="26"/>
      <c r="Z264" s="26"/>
      <c r="AA264" s="26"/>
      <c r="AB264" s="31"/>
      <c r="AC264" s="18" t="s">
        <v>95</v>
      </c>
      <c r="AD264" s="18"/>
      <c r="AE264" s="18"/>
      <c r="AF264" s="18"/>
      <c r="AG264" s="18"/>
      <c r="AH264" s="18"/>
      <c r="AI264" s="18"/>
      <c r="AJ264" s="18"/>
      <c r="AK264" s="18"/>
      <c r="AL264" s="18"/>
      <c r="AM264" s="18"/>
      <c r="AN264" s="18"/>
      <c r="AO264" s="18"/>
      <c r="AP264" s="18"/>
      <c r="AQ264" s="18"/>
      <c r="AR264" s="18"/>
      <c r="AS264" s="18"/>
      <c r="AT264" s="18" t="s">
        <v>96</v>
      </c>
      <c r="AU264" s="18"/>
      <c r="AV264" s="18"/>
      <c r="AW264" s="18"/>
      <c r="AX264" s="18"/>
      <c r="AY264" s="18"/>
      <c r="AZ264" s="18"/>
      <c r="BA264" s="18"/>
      <c r="BB264" s="18"/>
      <c r="BC264" s="18"/>
      <c r="BD264" s="18"/>
      <c r="BE264" s="18"/>
      <c r="BF264" s="18"/>
      <c r="BG264" s="18"/>
      <c r="BH264" s="18"/>
      <c r="BI264" s="18"/>
    </row>
    <row r="265" spans="1:65" ht="15" customHeight="1" thickTop="1" thickBot="1">
      <c r="B265" s="27"/>
      <c r="C265" s="28"/>
      <c r="D265" s="28"/>
      <c r="E265" s="28"/>
      <c r="F265" s="28"/>
      <c r="G265" s="28"/>
      <c r="H265" s="28"/>
      <c r="I265" s="28"/>
      <c r="J265" s="28"/>
      <c r="K265" s="28"/>
      <c r="L265" s="28"/>
      <c r="M265" s="28"/>
      <c r="N265" s="28"/>
      <c r="O265" s="28"/>
      <c r="P265" s="28"/>
      <c r="Q265" s="28"/>
      <c r="R265" s="28"/>
      <c r="S265" s="28"/>
      <c r="T265" s="28"/>
      <c r="U265" s="28"/>
      <c r="V265" s="28"/>
      <c r="W265" s="28"/>
      <c r="X265" s="28"/>
      <c r="Y265" s="28"/>
      <c r="Z265" s="28"/>
      <c r="AA265" s="28"/>
      <c r="AB265" s="32"/>
      <c r="AC265" s="36"/>
      <c r="AD265" s="36"/>
      <c r="AE265" s="36"/>
      <c r="AF265" s="36"/>
      <c r="AG265" s="36"/>
      <c r="AH265" s="36"/>
      <c r="AI265" s="36"/>
      <c r="AJ265" s="36"/>
      <c r="AK265" s="36"/>
      <c r="AL265" s="36"/>
      <c r="AM265" s="36"/>
      <c r="AN265" s="36"/>
      <c r="AO265" s="36"/>
      <c r="AP265" s="36"/>
      <c r="AQ265" s="36"/>
      <c r="AR265" s="36"/>
      <c r="AS265" s="36"/>
      <c r="AT265" s="36"/>
      <c r="AU265" s="36"/>
      <c r="AV265" s="36"/>
      <c r="AW265" s="36"/>
      <c r="AX265" s="36"/>
      <c r="AY265" s="36"/>
      <c r="AZ265" s="36"/>
      <c r="BA265" s="36"/>
      <c r="BB265" s="36"/>
      <c r="BC265" s="36"/>
      <c r="BD265" s="36"/>
      <c r="BE265" s="36"/>
      <c r="BF265" s="36"/>
      <c r="BG265" s="36"/>
      <c r="BH265" s="36"/>
      <c r="BI265" s="36"/>
    </row>
    <row r="266" spans="1:65" ht="15" customHeight="1" thickTop="1" thickBot="1">
      <c r="B266" s="27"/>
      <c r="C266" s="28"/>
      <c r="D266" s="28"/>
      <c r="E266" s="28"/>
      <c r="F266" s="28"/>
      <c r="G266" s="28"/>
      <c r="H266" s="28"/>
      <c r="I266" s="28"/>
      <c r="J266" s="28"/>
      <c r="K266" s="28"/>
      <c r="L266" s="28"/>
      <c r="M266" s="28"/>
      <c r="N266" s="28"/>
      <c r="O266" s="28"/>
      <c r="P266" s="28"/>
      <c r="Q266" s="28"/>
      <c r="R266" s="28"/>
      <c r="S266" s="28"/>
      <c r="T266" s="28"/>
      <c r="U266" s="28"/>
      <c r="V266" s="28"/>
      <c r="W266" s="28"/>
      <c r="X266" s="28"/>
      <c r="Y266" s="28"/>
      <c r="Z266" s="28"/>
      <c r="AA266" s="28"/>
      <c r="AB266" s="32"/>
      <c r="AC266" s="36"/>
      <c r="AD266" s="36"/>
      <c r="AE266" s="36"/>
      <c r="AF266" s="36"/>
      <c r="AG266" s="36"/>
      <c r="AH266" s="36"/>
      <c r="AI266" s="36"/>
      <c r="AJ266" s="36"/>
      <c r="AK266" s="36"/>
      <c r="AL266" s="36"/>
      <c r="AM266" s="36"/>
      <c r="AN266" s="36"/>
      <c r="AO266" s="36"/>
      <c r="AP266" s="36"/>
      <c r="AQ266" s="36"/>
      <c r="AR266" s="36"/>
      <c r="AS266" s="36"/>
      <c r="AT266" s="36"/>
      <c r="AU266" s="36"/>
      <c r="AV266" s="36"/>
      <c r="AW266" s="36"/>
      <c r="AX266" s="36"/>
      <c r="AY266" s="36"/>
      <c r="AZ266" s="36"/>
      <c r="BA266" s="36"/>
      <c r="BB266" s="36"/>
      <c r="BC266" s="36"/>
      <c r="BD266" s="36"/>
      <c r="BE266" s="36"/>
      <c r="BF266" s="36"/>
      <c r="BG266" s="36"/>
      <c r="BH266" s="36"/>
      <c r="BI266" s="36"/>
    </row>
    <row r="267" spans="1:65" ht="15.75" customHeight="1" thickTop="1" thickBot="1">
      <c r="B267" s="29"/>
      <c r="C267" s="30"/>
      <c r="D267" s="30"/>
      <c r="E267" s="30"/>
      <c r="F267" s="30"/>
      <c r="G267" s="30"/>
      <c r="H267" s="30"/>
      <c r="I267" s="30"/>
      <c r="J267" s="30"/>
      <c r="K267" s="30"/>
      <c r="L267" s="30"/>
      <c r="M267" s="30"/>
      <c r="N267" s="30"/>
      <c r="O267" s="30"/>
      <c r="P267" s="30"/>
      <c r="Q267" s="30"/>
      <c r="R267" s="30"/>
      <c r="S267" s="30"/>
      <c r="T267" s="30"/>
      <c r="U267" s="30"/>
      <c r="V267" s="30"/>
      <c r="W267" s="30"/>
      <c r="X267" s="30"/>
      <c r="Y267" s="30"/>
      <c r="Z267" s="30"/>
      <c r="AA267" s="30"/>
      <c r="AB267" s="33"/>
      <c r="AC267" s="36"/>
      <c r="AD267" s="36"/>
      <c r="AE267" s="36"/>
      <c r="AF267" s="36"/>
      <c r="AG267" s="36"/>
      <c r="AH267" s="36"/>
      <c r="AI267" s="36"/>
      <c r="AJ267" s="36"/>
      <c r="AK267" s="36"/>
      <c r="AL267" s="36"/>
      <c r="AM267" s="36"/>
      <c r="AN267" s="36"/>
      <c r="AO267" s="36"/>
      <c r="AP267" s="36"/>
      <c r="AQ267" s="36"/>
      <c r="AR267" s="36"/>
      <c r="AS267" s="36"/>
      <c r="AT267" s="36"/>
      <c r="AU267" s="36"/>
      <c r="AV267" s="36"/>
      <c r="AW267" s="36"/>
      <c r="AX267" s="36"/>
      <c r="AY267" s="36"/>
      <c r="AZ267" s="36"/>
      <c r="BA267" s="36"/>
      <c r="BB267" s="36"/>
      <c r="BC267" s="36"/>
      <c r="BD267" s="36"/>
      <c r="BE267" s="36"/>
      <c r="BF267" s="36"/>
      <c r="BG267" s="36"/>
      <c r="BH267" s="36"/>
      <c r="BI267" s="36"/>
    </row>
    <row r="268" spans="1:65" ht="16.5" customHeight="1" thickTop="1" thickBot="1">
      <c r="B268" s="146"/>
      <c r="C268" s="146"/>
      <c r="D268" s="146"/>
      <c r="E268" s="146"/>
      <c r="F268" s="146"/>
      <c r="G268" s="146"/>
      <c r="H268" s="146"/>
      <c r="I268" s="146"/>
      <c r="J268" s="146"/>
      <c r="K268" s="146"/>
      <c r="L268" s="146"/>
      <c r="M268" s="146"/>
      <c r="N268" s="146"/>
      <c r="O268" s="146"/>
      <c r="P268" s="146"/>
      <c r="Q268" s="146"/>
      <c r="R268" s="146"/>
      <c r="S268" s="146"/>
      <c r="T268" s="146"/>
      <c r="U268" s="146"/>
      <c r="V268" s="146"/>
      <c r="W268" s="146"/>
      <c r="X268" s="146"/>
      <c r="Y268" s="146"/>
      <c r="Z268" s="146"/>
      <c r="AA268" s="146"/>
      <c r="AB268" s="146"/>
      <c r="AC268" s="146"/>
      <c r="AD268" s="146"/>
      <c r="AE268" s="146"/>
      <c r="AF268" s="146"/>
      <c r="AG268" s="146"/>
      <c r="AH268" s="146"/>
      <c r="AI268" s="146"/>
      <c r="AJ268" s="146"/>
      <c r="AK268" s="146"/>
      <c r="AL268" s="146"/>
      <c r="AM268" s="146"/>
      <c r="AN268" s="146"/>
      <c r="AO268" s="146"/>
      <c r="AP268" s="146"/>
      <c r="AQ268" s="146"/>
      <c r="AR268" s="146"/>
      <c r="AS268" s="146"/>
      <c r="AT268" s="146"/>
      <c r="AU268" s="146"/>
      <c r="AV268" s="146"/>
      <c r="AW268" s="146"/>
      <c r="AX268" s="146"/>
      <c r="AY268" s="146"/>
      <c r="AZ268" s="146"/>
      <c r="BA268" s="146"/>
      <c r="BB268" s="146"/>
      <c r="BC268" s="146"/>
      <c r="BD268" s="146"/>
      <c r="BE268" s="146"/>
      <c r="BF268" s="146"/>
      <c r="BG268" s="146"/>
      <c r="BH268" s="146"/>
      <c r="BI268" s="146"/>
    </row>
    <row r="269" spans="1:65" ht="16.5" customHeight="1" thickTop="1" thickBot="1">
      <c r="B269" s="146"/>
      <c r="C269" s="146"/>
      <c r="D269" s="146"/>
      <c r="E269" s="146"/>
      <c r="F269" s="146"/>
      <c r="G269" s="146"/>
      <c r="H269" s="146"/>
      <c r="I269" s="146"/>
      <c r="J269" s="146"/>
      <c r="K269" s="146"/>
      <c r="L269" s="146"/>
      <c r="M269" s="146"/>
      <c r="N269" s="146"/>
      <c r="O269" s="146"/>
      <c r="P269" s="146"/>
      <c r="Q269" s="146"/>
      <c r="R269" s="146"/>
      <c r="S269" s="146"/>
      <c r="T269" s="146"/>
      <c r="U269" s="146"/>
      <c r="V269" s="146"/>
      <c r="W269" s="146"/>
      <c r="X269" s="146"/>
      <c r="Y269" s="146"/>
      <c r="Z269" s="146"/>
      <c r="AA269" s="146"/>
      <c r="AB269" s="146"/>
      <c r="AC269" s="146"/>
      <c r="AD269" s="146"/>
      <c r="AE269" s="146"/>
      <c r="AF269" s="146"/>
      <c r="AG269" s="146"/>
      <c r="AH269" s="146"/>
      <c r="AI269" s="146"/>
      <c r="AJ269" s="146"/>
      <c r="AK269" s="146"/>
      <c r="AL269" s="146"/>
      <c r="AM269" s="146"/>
      <c r="AN269" s="146"/>
      <c r="AO269" s="146"/>
      <c r="AP269" s="146"/>
      <c r="AQ269" s="146"/>
      <c r="AR269" s="146"/>
      <c r="AS269" s="146"/>
      <c r="AT269" s="146"/>
      <c r="AU269" s="146"/>
      <c r="AV269" s="146"/>
      <c r="AW269" s="146"/>
      <c r="AX269" s="146"/>
      <c r="AY269" s="146"/>
      <c r="AZ269" s="146"/>
      <c r="BA269" s="146"/>
      <c r="BB269" s="146"/>
      <c r="BC269" s="146"/>
      <c r="BD269" s="146"/>
      <c r="BE269" s="146"/>
      <c r="BF269" s="146"/>
      <c r="BG269" s="146"/>
      <c r="BH269" s="146"/>
      <c r="BI269" s="146"/>
    </row>
    <row r="270" spans="1:65" ht="15" customHeight="1" thickTop="1" thickBot="1">
      <c r="B270" s="125" t="s">
        <v>97</v>
      </c>
      <c r="C270" s="125"/>
      <c r="D270" s="125"/>
      <c r="E270" s="125" t="s">
        <v>98</v>
      </c>
      <c r="F270" s="125"/>
      <c r="G270" s="125"/>
      <c r="H270" s="125" t="s">
        <v>99</v>
      </c>
      <c r="I270" s="125"/>
      <c r="J270" s="125"/>
      <c r="K270" s="125" t="s">
        <v>100</v>
      </c>
      <c r="L270" s="125"/>
      <c r="M270" s="125"/>
      <c r="N270" s="125"/>
      <c r="O270" s="125"/>
      <c r="P270" s="125"/>
      <c r="Q270" s="125" t="s">
        <v>101</v>
      </c>
      <c r="R270" s="125"/>
      <c r="S270" s="125"/>
      <c r="T270" s="125"/>
      <c r="U270" s="125"/>
      <c r="V270" s="125"/>
      <c r="W270" s="125"/>
      <c r="X270" s="125"/>
      <c r="Y270" s="125"/>
      <c r="Z270" s="136" t="s">
        <v>102</v>
      </c>
      <c r="AA270" s="137"/>
      <c r="AB270" s="138"/>
      <c r="AC270" s="127" t="s">
        <v>103</v>
      </c>
      <c r="AD270" s="128"/>
      <c r="AE270" s="128"/>
      <c r="AF270" s="128"/>
      <c r="AG270" s="129"/>
      <c r="AH270" s="125" t="s">
        <v>104</v>
      </c>
      <c r="AI270" s="125"/>
      <c r="AJ270" s="125"/>
      <c r="AK270" s="125" t="s">
        <v>169</v>
      </c>
      <c r="AL270" s="125"/>
      <c r="AM270" s="125"/>
      <c r="AN270" s="125" t="s">
        <v>105</v>
      </c>
      <c r="AO270" s="125"/>
      <c r="AP270" s="125"/>
      <c r="AQ270" s="125" t="s">
        <v>106</v>
      </c>
      <c r="AR270" s="125"/>
      <c r="AS270" s="125"/>
      <c r="AT270" s="126" t="s">
        <v>107</v>
      </c>
      <c r="AU270" s="126"/>
      <c r="AV270" s="126"/>
      <c r="AW270" s="125" t="s">
        <v>108</v>
      </c>
      <c r="AX270" s="125"/>
      <c r="AY270" s="125"/>
      <c r="AZ270" s="125" t="s">
        <v>199</v>
      </c>
      <c r="BA270" s="125"/>
      <c r="BB270" s="125"/>
      <c r="BC270" s="125"/>
      <c r="BD270" s="125"/>
      <c r="BE270" s="125"/>
      <c r="BF270" s="126" t="s">
        <v>200</v>
      </c>
      <c r="BG270" s="126"/>
      <c r="BH270" s="126"/>
      <c r="BI270" s="126"/>
    </row>
    <row r="271" spans="1:65" ht="15" customHeight="1" thickTop="1" thickBot="1">
      <c r="B271" s="125"/>
      <c r="C271" s="125"/>
      <c r="D271" s="125"/>
      <c r="E271" s="125"/>
      <c r="F271" s="125"/>
      <c r="G271" s="125"/>
      <c r="H271" s="125"/>
      <c r="I271" s="125"/>
      <c r="J271" s="125"/>
      <c r="K271" s="125"/>
      <c r="L271" s="125"/>
      <c r="M271" s="125"/>
      <c r="N271" s="125"/>
      <c r="O271" s="125"/>
      <c r="P271" s="125"/>
      <c r="Q271" s="125"/>
      <c r="R271" s="125"/>
      <c r="S271" s="125"/>
      <c r="T271" s="125"/>
      <c r="U271" s="125"/>
      <c r="V271" s="125"/>
      <c r="W271" s="125"/>
      <c r="X271" s="125"/>
      <c r="Y271" s="125"/>
      <c r="Z271" s="139"/>
      <c r="AA271" s="140"/>
      <c r="AB271" s="141"/>
      <c r="AC271" s="130"/>
      <c r="AD271" s="131"/>
      <c r="AE271" s="131"/>
      <c r="AF271" s="131"/>
      <c r="AG271" s="132"/>
      <c r="AH271" s="125"/>
      <c r="AI271" s="125"/>
      <c r="AJ271" s="125"/>
      <c r="AK271" s="125"/>
      <c r="AL271" s="125"/>
      <c r="AM271" s="125"/>
      <c r="AN271" s="125"/>
      <c r="AO271" s="125"/>
      <c r="AP271" s="125"/>
      <c r="AQ271" s="125"/>
      <c r="AR271" s="125"/>
      <c r="AS271" s="125"/>
      <c r="AT271" s="126"/>
      <c r="AU271" s="126"/>
      <c r="AV271" s="126"/>
      <c r="AW271" s="125"/>
      <c r="AX271" s="125"/>
      <c r="AY271" s="125"/>
      <c r="AZ271" s="125"/>
      <c r="BA271" s="125"/>
      <c r="BB271" s="125"/>
      <c r="BC271" s="125"/>
      <c r="BD271" s="125"/>
      <c r="BE271" s="125"/>
      <c r="BF271" s="126"/>
      <c r="BG271" s="126"/>
      <c r="BH271" s="126"/>
      <c r="BI271" s="126"/>
    </row>
    <row r="272" spans="1:65" ht="15" customHeight="1" thickTop="1" thickBot="1">
      <c r="B272" s="125"/>
      <c r="C272" s="125"/>
      <c r="D272" s="125"/>
      <c r="E272" s="125"/>
      <c r="F272" s="125"/>
      <c r="G272" s="125"/>
      <c r="H272" s="125"/>
      <c r="I272" s="125"/>
      <c r="J272" s="125"/>
      <c r="K272" s="125"/>
      <c r="L272" s="125"/>
      <c r="M272" s="125"/>
      <c r="N272" s="125"/>
      <c r="O272" s="125"/>
      <c r="P272" s="125"/>
      <c r="Q272" s="125"/>
      <c r="R272" s="125"/>
      <c r="S272" s="125"/>
      <c r="T272" s="125"/>
      <c r="U272" s="125"/>
      <c r="V272" s="125"/>
      <c r="W272" s="125"/>
      <c r="X272" s="125"/>
      <c r="Y272" s="125"/>
      <c r="Z272" s="139"/>
      <c r="AA272" s="140"/>
      <c r="AB272" s="141"/>
      <c r="AC272" s="130"/>
      <c r="AD272" s="131"/>
      <c r="AE272" s="131"/>
      <c r="AF272" s="131"/>
      <c r="AG272" s="132"/>
      <c r="AH272" s="125"/>
      <c r="AI272" s="125"/>
      <c r="AJ272" s="125"/>
      <c r="AK272" s="125"/>
      <c r="AL272" s="125"/>
      <c r="AM272" s="125"/>
      <c r="AN272" s="125"/>
      <c r="AO272" s="125"/>
      <c r="AP272" s="125"/>
      <c r="AQ272" s="125"/>
      <c r="AR272" s="125"/>
      <c r="AS272" s="125"/>
      <c r="AT272" s="126"/>
      <c r="AU272" s="126"/>
      <c r="AV272" s="126"/>
      <c r="AW272" s="125"/>
      <c r="AX272" s="125"/>
      <c r="AY272" s="125"/>
      <c r="AZ272" s="125"/>
      <c r="BA272" s="125"/>
      <c r="BB272" s="125"/>
      <c r="BC272" s="125"/>
      <c r="BD272" s="125"/>
      <c r="BE272" s="125"/>
      <c r="BF272" s="126"/>
      <c r="BG272" s="126"/>
      <c r="BH272" s="126"/>
      <c r="BI272" s="126"/>
    </row>
    <row r="273" spans="2:61" ht="15" customHeight="1" thickTop="1" thickBot="1">
      <c r="B273" s="125"/>
      <c r="C273" s="125"/>
      <c r="D273" s="125"/>
      <c r="E273" s="125"/>
      <c r="F273" s="125"/>
      <c r="G273" s="125"/>
      <c r="H273" s="125"/>
      <c r="I273" s="125"/>
      <c r="J273" s="125"/>
      <c r="K273" s="125"/>
      <c r="L273" s="125"/>
      <c r="M273" s="125"/>
      <c r="N273" s="125"/>
      <c r="O273" s="125"/>
      <c r="P273" s="125"/>
      <c r="Q273" s="125" t="s">
        <v>109</v>
      </c>
      <c r="R273" s="125"/>
      <c r="S273" s="125" t="s">
        <v>110</v>
      </c>
      <c r="T273" s="125"/>
      <c r="U273" s="125"/>
      <c r="V273" s="125"/>
      <c r="W273" s="125" t="s">
        <v>111</v>
      </c>
      <c r="X273" s="125"/>
      <c r="Y273" s="125"/>
      <c r="Z273" s="139"/>
      <c r="AA273" s="140"/>
      <c r="AB273" s="141"/>
      <c r="AC273" s="130"/>
      <c r="AD273" s="131"/>
      <c r="AE273" s="131"/>
      <c r="AF273" s="131"/>
      <c r="AG273" s="132"/>
      <c r="AH273" s="125"/>
      <c r="AI273" s="125"/>
      <c r="AJ273" s="125"/>
      <c r="AK273" s="125"/>
      <c r="AL273" s="125"/>
      <c r="AM273" s="125"/>
      <c r="AN273" s="125"/>
      <c r="AO273" s="125"/>
      <c r="AP273" s="125"/>
      <c r="AQ273" s="125"/>
      <c r="AR273" s="125"/>
      <c r="AS273" s="125"/>
      <c r="AT273" s="126"/>
      <c r="AU273" s="126"/>
      <c r="AV273" s="126"/>
      <c r="AW273" s="125"/>
      <c r="AX273" s="125"/>
      <c r="AY273" s="125"/>
      <c r="AZ273" s="125"/>
      <c r="BA273" s="125"/>
      <c r="BB273" s="125"/>
      <c r="BC273" s="125"/>
      <c r="BD273" s="125"/>
      <c r="BE273" s="125"/>
      <c r="BF273" s="126"/>
      <c r="BG273" s="126"/>
      <c r="BH273" s="126"/>
      <c r="BI273" s="126"/>
    </row>
    <row r="274" spans="2:61" ht="15" customHeight="1" thickTop="1" thickBot="1">
      <c r="B274" s="125"/>
      <c r="C274" s="125"/>
      <c r="D274" s="125"/>
      <c r="E274" s="125"/>
      <c r="F274" s="125"/>
      <c r="G274" s="125"/>
      <c r="H274" s="125"/>
      <c r="I274" s="125"/>
      <c r="J274" s="125"/>
      <c r="K274" s="125"/>
      <c r="L274" s="125"/>
      <c r="M274" s="125"/>
      <c r="N274" s="125"/>
      <c r="O274" s="125"/>
      <c r="P274" s="125"/>
      <c r="Q274" s="125"/>
      <c r="R274" s="125"/>
      <c r="S274" s="125"/>
      <c r="T274" s="125"/>
      <c r="U274" s="125"/>
      <c r="V274" s="125"/>
      <c r="W274" s="125"/>
      <c r="X274" s="125"/>
      <c r="Y274" s="125"/>
      <c r="Z274" s="142"/>
      <c r="AA274" s="143"/>
      <c r="AB274" s="144"/>
      <c r="AC274" s="133"/>
      <c r="AD274" s="134"/>
      <c r="AE274" s="134"/>
      <c r="AF274" s="134"/>
      <c r="AG274" s="135"/>
      <c r="AH274" s="125"/>
      <c r="AI274" s="125"/>
      <c r="AJ274" s="125"/>
      <c r="AK274" s="125"/>
      <c r="AL274" s="125"/>
      <c r="AM274" s="125"/>
      <c r="AN274" s="125"/>
      <c r="AO274" s="125"/>
      <c r="AP274" s="125"/>
      <c r="AQ274" s="125"/>
      <c r="AR274" s="125"/>
      <c r="AS274" s="125"/>
      <c r="AT274" s="126"/>
      <c r="AU274" s="126"/>
      <c r="AV274" s="126"/>
      <c r="AW274" s="125"/>
      <c r="AX274" s="125"/>
      <c r="AY274" s="125"/>
      <c r="AZ274" s="125"/>
      <c r="BA274" s="125"/>
      <c r="BB274" s="125"/>
      <c r="BC274" s="125"/>
      <c r="BD274" s="125"/>
      <c r="BE274" s="125"/>
      <c r="BF274" s="126"/>
      <c r="BG274" s="126"/>
      <c r="BH274" s="126"/>
      <c r="BI274" s="126"/>
    </row>
    <row r="275" spans="2:61" ht="15" customHeight="1" thickTop="1" thickBot="1">
      <c r="B275" s="87" t="s">
        <v>112</v>
      </c>
      <c r="C275" s="88"/>
      <c r="D275" s="89"/>
      <c r="E275" s="87" t="s">
        <v>112</v>
      </c>
      <c r="F275" s="88"/>
      <c r="G275" s="89"/>
      <c r="H275" s="87" t="s">
        <v>112</v>
      </c>
      <c r="I275" s="88"/>
      <c r="J275" s="89"/>
      <c r="K275" s="87" t="s">
        <v>113</v>
      </c>
      <c r="L275" s="88"/>
      <c r="M275" s="89"/>
      <c r="N275" s="87" t="s">
        <v>114</v>
      </c>
      <c r="O275" s="88"/>
      <c r="P275" s="89"/>
      <c r="Q275" s="87" t="s">
        <v>112</v>
      </c>
      <c r="R275" s="89"/>
      <c r="S275" s="87" t="s">
        <v>201</v>
      </c>
      <c r="T275" s="88"/>
      <c r="U275" s="88"/>
      <c r="V275" s="89"/>
      <c r="W275" s="87" t="s">
        <v>112</v>
      </c>
      <c r="X275" s="88"/>
      <c r="Y275" s="89"/>
      <c r="Z275" s="87" t="s">
        <v>112</v>
      </c>
      <c r="AA275" s="88"/>
      <c r="AB275" s="89"/>
      <c r="AC275" s="87" t="s">
        <v>43</v>
      </c>
      <c r="AD275" s="88"/>
      <c r="AE275" s="88"/>
      <c r="AF275" s="88"/>
      <c r="AG275" s="89"/>
      <c r="AH275" s="776"/>
      <c r="AI275" s="777"/>
      <c r="AJ275" s="778"/>
      <c r="AK275" s="776"/>
      <c r="AL275" s="777"/>
      <c r="AM275" s="778"/>
      <c r="AN275" s="114"/>
      <c r="AO275" s="78"/>
      <c r="AP275" s="79"/>
      <c r="AQ275" s="115">
        <f>AK275+AN275+AH275</f>
        <v>0</v>
      </c>
      <c r="AR275" s="116"/>
      <c r="AS275" s="117"/>
      <c r="AT275" s="124" t="s">
        <v>129</v>
      </c>
      <c r="AU275" s="124"/>
      <c r="AV275" s="124"/>
      <c r="AW275" s="124" t="s">
        <v>129</v>
      </c>
      <c r="AX275" s="124"/>
      <c r="AY275" s="124"/>
      <c r="AZ275" s="124" t="s">
        <v>129</v>
      </c>
      <c r="BA275" s="124"/>
      <c r="BB275" s="124"/>
      <c r="BC275" s="124"/>
      <c r="BD275" s="124"/>
      <c r="BE275" s="124"/>
      <c r="BF275" s="124" t="s">
        <v>129</v>
      </c>
      <c r="BG275" s="124"/>
      <c r="BH275" s="124"/>
      <c r="BI275" s="124"/>
    </row>
    <row r="276" spans="2:61" ht="15" customHeight="1" thickTop="1" thickBot="1">
      <c r="B276" s="90"/>
      <c r="C276" s="91"/>
      <c r="D276" s="92"/>
      <c r="E276" s="90"/>
      <c r="F276" s="91"/>
      <c r="G276" s="92"/>
      <c r="H276" s="90"/>
      <c r="I276" s="91"/>
      <c r="J276" s="92"/>
      <c r="K276" s="90"/>
      <c r="L276" s="91"/>
      <c r="M276" s="92"/>
      <c r="N276" s="90"/>
      <c r="O276" s="91"/>
      <c r="P276" s="92"/>
      <c r="Q276" s="90"/>
      <c r="R276" s="92"/>
      <c r="S276" s="90"/>
      <c r="T276" s="91"/>
      <c r="U276" s="91"/>
      <c r="V276" s="92"/>
      <c r="W276" s="90"/>
      <c r="X276" s="91"/>
      <c r="Y276" s="92"/>
      <c r="Z276" s="90"/>
      <c r="AA276" s="91"/>
      <c r="AB276" s="92"/>
      <c r="AC276" s="90"/>
      <c r="AD276" s="91"/>
      <c r="AE276" s="91"/>
      <c r="AF276" s="91"/>
      <c r="AG276" s="92"/>
      <c r="AH276" s="779"/>
      <c r="AI276" s="780"/>
      <c r="AJ276" s="781"/>
      <c r="AK276" s="779"/>
      <c r="AL276" s="780"/>
      <c r="AM276" s="781"/>
      <c r="AN276" s="80"/>
      <c r="AO276" s="81"/>
      <c r="AP276" s="82"/>
      <c r="AQ276" s="118"/>
      <c r="AR276" s="119"/>
      <c r="AS276" s="120"/>
      <c r="AT276" s="124"/>
      <c r="AU276" s="124"/>
      <c r="AV276" s="124"/>
      <c r="AW276" s="124"/>
      <c r="AX276" s="124"/>
      <c r="AY276" s="124"/>
      <c r="AZ276" s="124"/>
      <c r="BA276" s="124"/>
      <c r="BB276" s="124"/>
      <c r="BC276" s="124"/>
      <c r="BD276" s="124"/>
      <c r="BE276" s="124"/>
      <c r="BF276" s="124"/>
      <c r="BG276" s="124"/>
      <c r="BH276" s="124"/>
      <c r="BI276" s="124"/>
    </row>
    <row r="277" spans="2:61" ht="15" customHeight="1" thickTop="1" thickBot="1">
      <c r="B277" s="90"/>
      <c r="C277" s="91"/>
      <c r="D277" s="92"/>
      <c r="E277" s="90"/>
      <c r="F277" s="91"/>
      <c r="G277" s="92"/>
      <c r="H277" s="90"/>
      <c r="I277" s="91"/>
      <c r="J277" s="92"/>
      <c r="K277" s="90"/>
      <c r="L277" s="91"/>
      <c r="M277" s="92"/>
      <c r="N277" s="90"/>
      <c r="O277" s="91"/>
      <c r="P277" s="92"/>
      <c r="Q277" s="90"/>
      <c r="R277" s="92"/>
      <c r="S277" s="90"/>
      <c r="T277" s="91"/>
      <c r="U277" s="91"/>
      <c r="V277" s="92"/>
      <c r="W277" s="90"/>
      <c r="X277" s="91"/>
      <c r="Y277" s="92"/>
      <c r="Z277" s="90"/>
      <c r="AA277" s="91"/>
      <c r="AB277" s="92"/>
      <c r="AC277" s="90"/>
      <c r="AD277" s="91"/>
      <c r="AE277" s="91"/>
      <c r="AF277" s="91"/>
      <c r="AG277" s="92"/>
      <c r="AH277" s="779"/>
      <c r="AI277" s="780"/>
      <c r="AJ277" s="781"/>
      <c r="AK277" s="779"/>
      <c r="AL277" s="780"/>
      <c r="AM277" s="781"/>
      <c r="AN277" s="80"/>
      <c r="AO277" s="81"/>
      <c r="AP277" s="82"/>
      <c r="AQ277" s="118"/>
      <c r="AR277" s="119"/>
      <c r="AS277" s="120"/>
      <c r="AT277" s="124"/>
      <c r="AU277" s="124"/>
      <c r="AV277" s="124"/>
      <c r="AW277" s="124"/>
      <c r="AX277" s="124"/>
      <c r="AY277" s="124"/>
      <c r="AZ277" s="124"/>
      <c r="BA277" s="124"/>
      <c r="BB277" s="124"/>
      <c r="BC277" s="124"/>
      <c r="BD277" s="124"/>
      <c r="BE277" s="124"/>
      <c r="BF277" s="124"/>
      <c r="BG277" s="124"/>
      <c r="BH277" s="124"/>
      <c r="BI277" s="124"/>
    </row>
    <row r="278" spans="2:61" ht="15" customHeight="1" thickTop="1" thickBot="1">
      <c r="B278" s="93"/>
      <c r="C278" s="94"/>
      <c r="D278" s="95"/>
      <c r="E278" s="93"/>
      <c r="F278" s="94"/>
      <c r="G278" s="95"/>
      <c r="H278" s="93"/>
      <c r="I278" s="94"/>
      <c r="J278" s="95"/>
      <c r="K278" s="93"/>
      <c r="L278" s="94"/>
      <c r="M278" s="95"/>
      <c r="N278" s="93"/>
      <c r="O278" s="94"/>
      <c r="P278" s="95"/>
      <c r="Q278" s="93"/>
      <c r="R278" s="95"/>
      <c r="S278" s="93"/>
      <c r="T278" s="94"/>
      <c r="U278" s="94"/>
      <c r="V278" s="95"/>
      <c r="W278" s="93"/>
      <c r="X278" s="94"/>
      <c r="Y278" s="95"/>
      <c r="Z278" s="93"/>
      <c r="AA278" s="94"/>
      <c r="AB278" s="95"/>
      <c r="AC278" s="93"/>
      <c r="AD278" s="94"/>
      <c r="AE278" s="94"/>
      <c r="AF278" s="94"/>
      <c r="AG278" s="95"/>
      <c r="AH278" s="782"/>
      <c r="AI278" s="783"/>
      <c r="AJ278" s="784"/>
      <c r="AK278" s="782"/>
      <c r="AL278" s="783"/>
      <c r="AM278" s="784"/>
      <c r="AN278" s="83"/>
      <c r="AO278" s="84"/>
      <c r="AP278" s="85"/>
      <c r="AQ278" s="121"/>
      <c r="AR278" s="122"/>
      <c r="AS278" s="123"/>
      <c r="AT278" s="124"/>
      <c r="AU278" s="124"/>
      <c r="AV278" s="124"/>
      <c r="AW278" s="124"/>
      <c r="AX278" s="124"/>
      <c r="AY278" s="124"/>
      <c r="AZ278" s="124"/>
      <c r="BA278" s="124"/>
      <c r="BB278" s="124"/>
      <c r="BC278" s="124"/>
      <c r="BD278" s="124"/>
      <c r="BE278" s="124"/>
      <c r="BF278" s="124"/>
      <c r="BG278" s="124"/>
      <c r="BH278" s="124"/>
      <c r="BI278" s="124"/>
    </row>
    <row r="279" spans="2:61" ht="15" customHeight="1" thickTop="1" thickBot="1">
      <c r="B279" s="785">
        <f>'24.02'!B279</f>
        <v>40</v>
      </c>
      <c r="C279" s="786"/>
      <c r="D279" s="787"/>
      <c r="E279" s="785">
        <f>'24.02'!E279</f>
        <v>63</v>
      </c>
      <c r="F279" s="786"/>
      <c r="G279" s="787"/>
      <c r="H279" s="785">
        <f>'24.02'!H279</f>
        <v>25</v>
      </c>
      <c r="I279" s="786"/>
      <c r="J279" s="787"/>
      <c r="K279" s="776"/>
      <c r="L279" s="777"/>
      <c r="M279" s="778"/>
      <c r="N279" s="776"/>
      <c r="O279" s="777"/>
      <c r="P279" s="778"/>
      <c r="Q279" s="114">
        <v>20</v>
      </c>
      <c r="R279" s="79"/>
      <c r="S279" s="77">
        <f>Q279+'24.02'!S279</f>
        <v>145</v>
      </c>
      <c r="T279" s="78"/>
      <c r="U279" s="78"/>
      <c r="V279" s="79"/>
      <c r="W279" s="86">
        <f>Q279+'24.02'!W279</f>
        <v>275</v>
      </c>
      <c r="X279" s="50"/>
      <c r="Y279" s="51"/>
      <c r="Z279" s="49">
        <f>B279+H279</f>
        <v>65</v>
      </c>
      <c r="AA279" s="50"/>
      <c r="AB279" s="51"/>
      <c r="AC279" s="87" t="s">
        <v>202</v>
      </c>
      <c r="AD279" s="88"/>
      <c r="AE279" s="88"/>
      <c r="AF279" s="88"/>
      <c r="AG279" s="89"/>
      <c r="AH279" s="96">
        <f>AH275+'24.02'!AH279</f>
        <v>230.6</v>
      </c>
      <c r="AI279" s="97"/>
      <c r="AJ279" s="98"/>
      <c r="AK279" s="96">
        <f>AK275+'24.02'!AK279</f>
        <v>66.5</v>
      </c>
      <c r="AL279" s="97"/>
      <c r="AM279" s="98"/>
      <c r="AN279" s="58">
        <f>'24.02'!AN279+AN275</f>
        <v>0</v>
      </c>
      <c r="AO279" s="59"/>
      <c r="AP279" s="60"/>
      <c r="AQ279" s="67">
        <f>AH279+AK279+AN279</f>
        <v>297.10000000000002</v>
      </c>
      <c r="AR279" s="68"/>
      <c r="AS279" s="69"/>
      <c r="AT279" s="76"/>
      <c r="AU279" s="76"/>
      <c r="AV279" s="76"/>
      <c r="AW279" s="76"/>
      <c r="AX279" s="76"/>
      <c r="AY279" s="76"/>
      <c r="AZ279" s="76"/>
      <c r="BA279" s="76"/>
      <c r="BB279" s="76"/>
      <c r="BC279" s="76"/>
      <c r="BD279" s="76"/>
      <c r="BE279" s="76"/>
      <c r="BF279" s="76"/>
      <c r="BG279" s="76"/>
      <c r="BH279" s="76"/>
      <c r="BI279" s="76"/>
    </row>
    <row r="280" spans="2:61" ht="15" customHeight="1" thickTop="1" thickBot="1">
      <c r="B280" s="788"/>
      <c r="C280" s="789"/>
      <c r="D280" s="790"/>
      <c r="E280" s="788"/>
      <c r="F280" s="789"/>
      <c r="G280" s="790"/>
      <c r="H280" s="788"/>
      <c r="I280" s="789"/>
      <c r="J280" s="790"/>
      <c r="K280" s="779"/>
      <c r="L280" s="780"/>
      <c r="M280" s="781"/>
      <c r="N280" s="779"/>
      <c r="O280" s="780"/>
      <c r="P280" s="781"/>
      <c r="Q280" s="80"/>
      <c r="R280" s="82"/>
      <c r="S280" s="80"/>
      <c r="T280" s="81"/>
      <c r="U280" s="81"/>
      <c r="V280" s="82"/>
      <c r="W280" s="52"/>
      <c r="X280" s="53"/>
      <c r="Y280" s="54"/>
      <c r="Z280" s="52"/>
      <c r="AA280" s="53"/>
      <c r="AB280" s="54"/>
      <c r="AC280" s="90"/>
      <c r="AD280" s="91"/>
      <c r="AE280" s="91"/>
      <c r="AF280" s="91"/>
      <c r="AG280" s="92"/>
      <c r="AH280" s="99"/>
      <c r="AI280" s="100"/>
      <c r="AJ280" s="101"/>
      <c r="AK280" s="99"/>
      <c r="AL280" s="100"/>
      <c r="AM280" s="101"/>
      <c r="AN280" s="61"/>
      <c r="AO280" s="62"/>
      <c r="AP280" s="63"/>
      <c r="AQ280" s="70"/>
      <c r="AR280" s="71"/>
      <c r="AS280" s="72"/>
      <c r="AT280" s="76"/>
      <c r="AU280" s="76"/>
      <c r="AV280" s="76"/>
      <c r="AW280" s="76"/>
      <c r="AX280" s="76"/>
      <c r="AY280" s="76"/>
      <c r="AZ280" s="76"/>
      <c r="BA280" s="76"/>
      <c r="BB280" s="76"/>
      <c r="BC280" s="76"/>
      <c r="BD280" s="76"/>
      <c r="BE280" s="76"/>
      <c r="BF280" s="76"/>
      <c r="BG280" s="76"/>
      <c r="BH280" s="76"/>
      <c r="BI280" s="76"/>
    </row>
    <row r="281" spans="2:61" ht="15" customHeight="1" thickTop="1" thickBot="1">
      <c r="B281" s="788"/>
      <c r="C281" s="789"/>
      <c r="D281" s="790"/>
      <c r="E281" s="788"/>
      <c r="F281" s="789"/>
      <c r="G281" s="790"/>
      <c r="H281" s="788"/>
      <c r="I281" s="789"/>
      <c r="J281" s="790"/>
      <c r="K281" s="779"/>
      <c r="L281" s="780"/>
      <c r="M281" s="781"/>
      <c r="N281" s="779"/>
      <c r="O281" s="780"/>
      <c r="P281" s="781"/>
      <c r="Q281" s="80"/>
      <c r="R281" s="82"/>
      <c r="S281" s="80"/>
      <c r="T281" s="81"/>
      <c r="U281" s="81"/>
      <c r="V281" s="82"/>
      <c r="W281" s="52"/>
      <c r="X281" s="53"/>
      <c r="Y281" s="54"/>
      <c r="Z281" s="52"/>
      <c r="AA281" s="53"/>
      <c r="AB281" s="54"/>
      <c r="AC281" s="90"/>
      <c r="AD281" s="91"/>
      <c r="AE281" s="91"/>
      <c r="AF281" s="91"/>
      <c r="AG281" s="92"/>
      <c r="AH281" s="99"/>
      <c r="AI281" s="100"/>
      <c r="AJ281" s="101"/>
      <c r="AK281" s="99"/>
      <c r="AL281" s="100"/>
      <c r="AM281" s="101"/>
      <c r="AN281" s="61"/>
      <c r="AO281" s="62"/>
      <c r="AP281" s="63"/>
      <c r="AQ281" s="70"/>
      <c r="AR281" s="71"/>
      <c r="AS281" s="72"/>
      <c r="AT281" s="76"/>
      <c r="AU281" s="76"/>
      <c r="AV281" s="76"/>
      <c r="AW281" s="76"/>
      <c r="AX281" s="76"/>
      <c r="AY281" s="76"/>
      <c r="AZ281" s="76"/>
      <c r="BA281" s="76"/>
      <c r="BB281" s="76"/>
      <c r="BC281" s="76"/>
      <c r="BD281" s="76"/>
      <c r="BE281" s="76"/>
      <c r="BF281" s="76"/>
      <c r="BG281" s="76"/>
      <c r="BH281" s="76"/>
      <c r="BI281" s="76"/>
    </row>
    <row r="282" spans="2:61" ht="15" customHeight="1" thickTop="1" thickBot="1">
      <c r="B282" s="791"/>
      <c r="C282" s="792"/>
      <c r="D282" s="793"/>
      <c r="E282" s="791"/>
      <c r="F282" s="792"/>
      <c r="G282" s="793"/>
      <c r="H282" s="791"/>
      <c r="I282" s="792"/>
      <c r="J282" s="793"/>
      <c r="K282" s="782"/>
      <c r="L282" s="783"/>
      <c r="M282" s="784"/>
      <c r="N282" s="782"/>
      <c r="O282" s="783"/>
      <c r="P282" s="784"/>
      <c r="Q282" s="83"/>
      <c r="R282" s="85"/>
      <c r="S282" s="83"/>
      <c r="T282" s="84"/>
      <c r="U282" s="84"/>
      <c r="V282" s="85"/>
      <c r="W282" s="55"/>
      <c r="X282" s="56"/>
      <c r="Y282" s="57"/>
      <c r="Z282" s="55"/>
      <c r="AA282" s="56"/>
      <c r="AB282" s="57"/>
      <c r="AC282" s="93"/>
      <c r="AD282" s="94"/>
      <c r="AE282" s="94"/>
      <c r="AF282" s="94"/>
      <c r="AG282" s="95"/>
      <c r="AH282" s="102"/>
      <c r="AI282" s="103"/>
      <c r="AJ282" s="104"/>
      <c r="AK282" s="102"/>
      <c r="AL282" s="103"/>
      <c r="AM282" s="104"/>
      <c r="AN282" s="64"/>
      <c r="AO282" s="65"/>
      <c r="AP282" s="66"/>
      <c r="AQ282" s="73"/>
      <c r="AR282" s="74"/>
      <c r="AS282" s="75"/>
      <c r="AT282" s="76"/>
      <c r="AU282" s="76"/>
      <c r="AV282" s="76"/>
      <c r="AW282" s="76"/>
      <c r="AX282" s="76"/>
      <c r="AY282" s="76"/>
      <c r="AZ282" s="76"/>
      <c r="BA282" s="76"/>
      <c r="BB282" s="76"/>
      <c r="BC282" s="76"/>
      <c r="BD282" s="76"/>
      <c r="BE282" s="76"/>
      <c r="BF282" s="76"/>
      <c r="BG282" s="76"/>
      <c r="BH282" s="76"/>
      <c r="BI282" s="76"/>
    </row>
    <row r="283" spans="2:61" ht="15.75" customHeight="1" thickTop="1">
      <c r="B283" s="34"/>
      <c r="C283" s="34"/>
      <c r="D283" s="34"/>
      <c r="E283" s="34"/>
      <c r="F283" s="34"/>
      <c r="G283" s="34"/>
      <c r="H283" s="34"/>
      <c r="I283" s="34"/>
      <c r="J283" s="34"/>
      <c r="K283" s="34"/>
      <c r="L283" s="34"/>
      <c r="M283" s="34"/>
      <c r="N283" s="34"/>
      <c r="O283" s="34"/>
      <c r="P283" s="34"/>
      <c r="Q283" s="34"/>
      <c r="R283" s="34"/>
      <c r="S283" s="34"/>
      <c r="T283" s="34"/>
      <c r="U283" s="34"/>
      <c r="V283" s="34"/>
      <c r="W283" s="34"/>
      <c r="X283" s="34"/>
      <c r="Y283" s="34"/>
      <c r="Z283" s="34"/>
      <c r="AA283" s="34"/>
      <c r="AB283" s="34"/>
      <c r="AC283" s="34"/>
      <c r="AD283" s="34"/>
      <c r="AE283" s="34"/>
      <c r="AF283" s="34"/>
      <c r="AG283" s="34"/>
      <c r="AH283" s="34"/>
      <c r="AI283" s="34"/>
      <c r="AJ283" s="34"/>
      <c r="AK283" s="34"/>
      <c r="AL283" s="34"/>
      <c r="AM283" s="34"/>
      <c r="AN283" s="34"/>
      <c r="AO283" s="34"/>
      <c r="AP283" s="34"/>
      <c r="AQ283" s="34"/>
      <c r="AR283" s="34"/>
      <c r="AS283" s="34"/>
      <c r="AT283" s="34"/>
      <c r="AU283" s="34"/>
      <c r="AV283" s="34"/>
      <c r="AW283" s="34"/>
      <c r="AX283" s="34"/>
      <c r="AY283" s="34"/>
      <c r="AZ283" s="34"/>
      <c r="BA283" s="34"/>
      <c r="BB283" s="34"/>
      <c r="BC283" s="34"/>
      <c r="BD283" s="34"/>
      <c r="BE283" s="34"/>
      <c r="BF283" s="34"/>
      <c r="BG283" s="34"/>
      <c r="BH283" s="34"/>
      <c r="BI283" s="34"/>
    </row>
    <row r="284" spans="2:61" ht="15.75" customHeight="1" thickBot="1">
      <c r="B284" s="35"/>
      <c r="C284" s="35"/>
      <c r="D284" s="35"/>
      <c r="E284" s="35"/>
      <c r="F284" s="35"/>
      <c r="G284" s="35"/>
      <c r="H284" s="35"/>
      <c r="I284" s="35"/>
      <c r="J284" s="35"/>
      <c r="K284" s="35"/>
      <c r="L284" s="35"/>
      <c r="M284" s="35"/>
      <c r="N284" s="35"/>
      <c r="O284" s="35"/>
      <c r="P284" s="35"/>
      <c r="Q284" s="35"/>
      <c r="R284" s="35"/>
      <c r="S284" s="35"/>
      <c r="T284" s="35"/>
      <c r="U284" s="35"/>
      <c r="V284" s="35"/>
      <c r="W284" s="35"/>
      <c r="X284" s="35"/>
      <c r="Y284" s="35"/>
      <c r="Z284" s="35"/>
      <c r="AA284" s="35"/>
      <c r="AB284" s="35"/>
      <c r="AC284" s="35"/>
      <c r="AD284" s="35"/>
      <c r="AE284" s="35"/>
      <c r="AF284" s="35"/>
      <c r="AG284" s="35"/>
      <c r="AH284" s="35"/>
      <c r="AI284" s="35"/>
      <c r="AJ284" s="35"/>
      <c r="AK284" s="35"/>
      <c r="AL284" s="35"/>
      <c r="AM284" s="35"/>
      <c r="AN284" s="35"/>
      <c r="AO284" s="35"/>
      <c r="AP284" s="35"/>
      <c r="AQ284" s="35"/>
      <c r="AR284" s="35"/>
      <c r="AS284" s="35"/>
      <c r="AT284" s="35"/>
      <c r="AU284" s="35"/>
      <c r="AV284" s="35"/>
      <c r="AW284" s="35"/>
      <c r="AX284" s="35"/>
      <c r="AY284" s="35"/>
      <c r="AZ284" s="35"/>
      <c r="BA284" s="35"/>
      <c r="BB284" s="35"/>
      <c r="BC284" s="35"/>
      <c r="BD284" s="35"/>
      <c r="BE284" s="35"/>
      <c r="BF284" s="35"/>
      <c r="BG284" s="35"/>
      <c r="BH284" s="35"/>
      <c r="BI284" s="35"/>
    </row>
    <row r="285" spans="2:61" ht="15.75" customHeight="1" thickTop="1" thickBot="1">
      <c r="B285" s="36" t="s">
        <v>115</v>
      </c>
      <c r="C285" s="36"/>
      <c r="D285" s="36"/>
      <c r="E285" s="36"/>
      <c r="F285" s="36"/>
      <c r="G285" s="37" t="s">
        <v>116</v>
      </c>
      <c r="H285" s="38"/>
      <c r="I285" s="38"/>
      <c r="J285" s="38"/>
      <c r="K285" s="38"/>
      <c r="L285" s="38"/>
      <c r="M285" s="38"/>
      <c r="N285" s="38"/>
      <c r="O285" s="38"/>
      <c r="P285" s="38"/>
      <c r="Q285" s="38"/>
      <c r="R285" s="38"/>
      <c r="S285" s="38"/>
      <c r="T285" s="38"/>
      <c r="U285" s="38"/>
      <c r="V285" s="38"/>
      <c r="W285" s="38"/>
      <c r="X285" s="38"/>
      <c r="Y285" s="38"/>
      <c r="Z285" s="38"/>
      <c r="AA285" s="38"/>
      <c r="AB285" s="38"/>
      <c r="AC285" s="38"/>
      <c r="AD285" s="38"/>
      <c r="AE285" s="38"/>
      <c r="AF285" s="38"/>
      <c r="AG285" s="38"/>
      <c r="AH285" s="38"/>
      <c r="AI285" s="38"/>
      <c r="AJ285" s="38"/>
      <c r="AK285" s="38"/>
      <c r="AL285" s="38"/>
      <c r="AM285" s="38"/>
      <c r="AN285" s="38"/>
      <c r="AO285" s="38"/>
      <c r="AP285" s="38"/>
      <c r="AQ285" s="38"/>
      <c r="AR285" s="38"/>
      <c r="AS285" s="38"/>
      <c r="AT285" s="38"/>
      <c r="AU285" s="38"/>
      <c r="AV285" s="38"/>
      <c r="AW285" s="38"/>
      <c r="AX285" s="38"/>
      <c r="AY285" s="38"/>
      <c r="AZ285" s="38"/>
      <c r="BA285" s="38"/>
      <c r="BB285" s="38"/>
      <c r="BC285" s="38"/>
      <c r="BD285" s="38"/>
      <c r="BE285" s="38"/>
      <c r="BF285" s="38"/>
      <c r="BG285" s="38"/>
      <c r="BH285" s="38"/>
      <c r="BI285" s="39"/>
    </row>
    <row r="286" spans="2:61" ht="15" customHeight="1" thickTop="1" thickBot="1">
      <c r="B286" s="36"/>
      <c r="C286" s="36"/>
      <c r="D286" s="36"/>
      <c r="E286" s="36"/>
      <c r="F286" s="36"/>
      <c r="G286" s="40"/>
      <c r="H286" s="41"/>
      <c r="I286" s="41"/>
      <c r="J286" s="41"/>
      <c r="K286" s="41"/>
      <c r="L286" s="41"/>
      <c r="M286" s="41"/>
      <c r="N286" s="41"/>
      <c r="O286" s="41"/>
      <c r="P286" s="41"/>
      <c r="Q286" s="41"/>
      <c r="R286" s="41"/>
      <c r="S286" s="41"/>
      <c r="T286" s="41"/>
      <c r="U286" s="41"/>
      <c r="V286" s="41"/>
      <c r="W286" s="41"/>
      <c r="X286" s="41"/>
      <c r="Y286" s="41"/>
      <c r="Z286" s="41"/>
      <c r="AA286" s="41"/>
      <c r="AB286" s="41"/>
      <c r="AC286" s="41"/>
      <c r="AD286" s="41"/>
      <c r="AE286" s="41"/>
      <c r="AF286" s="41"/>
      <c r="AG286" s="41"/>
      <c r="AH286" s="41"/>
      <c r="AI286" s="41"/>
      <c r="AJ286" s="41"/>
      <c r="AK286" s="41"/>
      <c r="AL286" s="41"/>
      <c r="AM286" s="41"/>
      <c r="AN286" s="41"/>
      <c r="AO286" s="41"/>
      <c r="AP286" s="41"/>
      <c r="AQ286" s="41"/>
      <c r="AR286" s="41"/>
      <c r="AS286" s="41"/>
      <c r="AT286" s="41"/>
      <c r="AU286" s="41"/>
      <c r="AV286" s="41"/>
      <c r="AW286" s="41"/>
      <c r="AX286" s="41"/>
      <c r="AY286" s="41"/>
      <c r="AZ286" s="41"/>
      <c r="BA286" s="41"/>
      <c r="BB286" s="41"/>
      <c r="BC286" s="41"/>
      <c r="BD286" s="41"/>
      <c r="BE286" s="41"/>
      <c r="BF286" s="41"/>
      <c r="BG286" s="41"/>
      <c r="BH286" s="41"/>
      <c r="BI286" s="42"/>
    </row>
    <row r="287" spans="2:61" ht="15" customHeight="1" thickTop="1" thickBot="1">
      <c r="B287" s="36"/>
      <c r="C287" s="36"/>
      <c r="D287" s="36"/>
      <c r="E287" s="36"/>
      <c r="F287" s="36"/>
      <c r="G287" s="40"/>
      <c r="H287" s="41"/>
      <c r="I287" s="41"/>
      <c r="J287" s="41"/>
      <c r="K287" s="41"/>
      <c r="L287" s="41"/>
      <c r="M287" s="41"/>
      <c r="N287" s="41"/>
      <c r="O287" s="41"/>
      <c r="P287" s="41"/>
      <c r="Q287" s="41"/>
      <c r="R287" s="41"/>
      <c r="S287" s="41"/>
      <c r="T287" s="41"/>
      <c r="U287" s="41"/>
      <c r="V287" s="41"/>
      <c r="W287" s="41"/>
      <c r="X287" s="41"/>
      <c r="Y287" s="41"/>
      <c r="Z287" s="41"/>
      <c r="AA287" s="41"/>
      <c r="AB287" s="41"/>
      <c r="AC287" s="41"/>
      <c r="AD287" s="41"/>
      <c r="AE287" s="41"/>
      <c r="AF287" s="41"/>
      <c r="AG287" s="41"/>
      <c r="AH287" s="41"/>
      <c r="AI287" s="41"/>
      <c r="AJ287" s="41"/>
      <c r="AK287" s="41"/>
      <c r="AL287" s="41"/>
      <c r="AM287" s="41"/>
      <c r="AN287" s="41"/>
      <c r="AO287" s="41"/>
      <c r="AP287" s="41"/>
      <c r="AQ287" s="41"/>
      <c r="AR287" s="41"/>
      <c r="AS287" s="41"/>
      <c r="AT287" s="41"/>
      <c r="AU287" s="41"/>
      <c r="AV287" s="41"/>
      <c r="AW287" s="41"/>
      <c r="AX287" s="41"/>
      <c r="AY287" s="41"/>
      <c r="AZ287" s="41"/>
      <c r="BA287" s="41"/>
      <c r="BB287" s="41"/>
      <c r="BC287" s="41"/>
      <c r="BD287" s="41"/>
      <c r="BE287" s="41"/>
      <c r="BF287" s="41"/>
      <c r="BG287" s="41"/>
      <c r="BH287" s="41"/>
      <c r="BI287" s="42"/>
    </row>
    <row r="288" spans="2:61" ht="15.75" customHeight="1" thickTop="1" thickBot="1">
      <c r="B288" s="36"/>
      <c r="C288" s="36"/>
      <c r="D288" s="36"/>
      <c r="E288" s="36"/>
      <c r="F288" s="36"/>
      <c r="G288" s="43"/>
      <c r="H288" s="44"/>
      <c r="I288" s="44"/>
      <c r="J288" s="44"/>
      <c r="K288" s="44"/>
      <c r="L288" s="44"/>
      <c r="M288" s="44"/>
      <c r="N288" s="44"/>
      <c r="O288" s="44"/>
      <c r="P288" s="44"/>
      <c r="Q288" s="44"/>
      <c r="R288" s="44"/>
      <c r="S288" s="44"/>
      <c r="T288" s="44"/>
      <c r="U288" s="44"/>
      <c r="V288" s="44"/>
      <c r="W288" s="44"/>
      <c r="X288" s="44"/>
      <c r="Y288" s="44"/>
      <c r="Z288" s="44"/>
      <c r="AA288" s="44"/>
      <c r="AB288" s="44"/>
      <c r="AC288" s="44"/>
      <c r="AD288" s="44"/>
      <c r="AE288" s="44"/>
      <c r="AF288" s="44"/>
      <c r="AG288" s="44"/>
      <c r="AH288" s="44"/>
      <c r="AI288" s="44"/>
      <c r="AJ288" s="44"/>
      <c r="AK288" s="44"/>
      <c r="AL288" s="44"/>
      <c r="AM288" s="44"/>
      <c r="AN288" s="44"/>
      <c r="AO288" s="44"/>
      <c r="AP288" s="44"/>
      <c r="AQ288" s="44"/>
      <c r="AR288" s="44"/>
      <c r="AS288" s="44"/>
      <c r="AT288" s="44"/>
      <c r="AU288" s="44"/>
      <c r="AV288" s="44"/>
      <c r="AW288" s="44"/>
      <c r="AX288" s="44"/>
      <c r="AY288" s="44"/>
      <c r="AZ288" s="44"/>
      <c r="BA288" s="44"/>
      <c r="BB288" s="44"/>
      <c r="BC288" s="44"/>
      <c r="BD288" s="44"/>
      <c r="BE288" s="44"/>
      <c r="BF288" s="44"/>
      <c r="BG288" s="44"/>
      <c r="BH288" s="44"/>
      <c r="BI288" s="45"/>
    </row>
    <row r="289" spans="2:61" ht="84.75" customHeight="1" thickTop="1" thickBot="1">
      <c r="B289" s="36" t="s">
        <v>117</v>
      </c>
      <c r="C289" s="36"/>
      <c r="D289" s="36"/>
      <c r="E289" s="36"/>
      <c r="F289" s="36"/>
      <c r="G289" s="46" t="s">
        <v>501</v>
      </c>
      <c r="H289" s="46"/>
      <c r="I289" s="46"/>
      <c r="J289" s="46"/>
      <c r="K289" s="46"/>
      <c r="L289" s="46"/>
      <c r="M289" s="46"/>
      <c r="N289" s="46"/>
      <c r="O289" s="46"/>
      <c r="P289" s="46"/>
      <c r="Q289" s="46"/>
      <c r="R289" s="46"/>
      <c r="S289" s="46"/>
      <c r="T289" s="46"/>
      <c r="U289" s="46"/>
      <c r="V289" s="46"/>
      <c r="W289" s="46"/>
      <c r="X289" s="46"/>
      <c r="Y289" s="46"/>
      <c r="Z289" s="46"/>
      <c r="AA289" s="46"/>
      <c r="AB289" s="46"/>
      <c r="AC289" s="46"/>
      <c r="AD289" s="46"/>
      <c r="AE289" s="46"/>
      <c r="AF289" s="46"/>
      <c r="AG289" s="46"/>
      <c r="AH289" s="49" t="s">
        <v>466</v>
      </c>
      <c r="AI289" s="50"/>
      <c r="AJ289" s="50"/>
      <c r="AK289" s="50"/>
      <c r="AL289" s="50"/>
      <c r="AM289" s="50"/>
      <c r="AN289" s="50"/>
      <c r="AO289" s="50"/>
      <c r="AP289" s="50"/>
      <c r="AQ289" s="50"/>
      <c r="AR289" s="50"/>
      <c r="AS289" s="50"/>
      <c r="AT289" s="50"/>
      <c r="AU289" s="50"/>
      <c r="AV289" s="50"/>
      <c r="AW289" s="50"/>
      <c r="AX289" s="50"/>
      <c r="AY289" s="50"/>
      <c r="AZ289" s="50"/>
      <c r="BA289" s="50"/>
      <c r="BB289" s="50"/>
      <c r="BC289" s="50"/>
      <c r="BD289" s="50"/>
      <c r="BE289" s="50"/>
      <c r="BF289" s="50"/>
      <c r="BG289" s="50"/>
      <c r="BH289" s="50"/>
      <c r="BI289" s="51"/>
    </row>
    <row r="290" spans="2:61" ht="45" customHeight="1" thickTop="1" thickBot="1">
      <c r="B290" s="36"/>
      <c r="C290" s="36"/>
      <c r="D290" s="36"/>
      <c r="E290" s="36"/>
      <c r="F290" s="36"/>
      <c r="G290" s="47"/>
      <c r="H290" s="47"/>
      <c r="I290" s="47"/>
      <c r="J290" s="47"/>
      <c r="K290" s="47"/>
      <c r="L290" s="47"/>
      <c r="M290" s="47"/>
      <c r="N290" s="47"/>
      <c r="O290" s="47"/>
      <c r="P290" s="47"/>
      <c r="Q290" s="47"/>
      <c r="R290" s="47"/>
      <c r="S290" s="47"/>
      <c r="T290" s="47"/>
      <c r="U290" s="47"/>
      <c r="V290" s="47"/>
      <c r="W290" s="47"/>
      <c r="X290" s="47"/>
      <c r="Y290" s="47"/>
      <c r="Z290" s="47"/>
      <c r="AA290" s="47"/>
      <c r="AB290" s="47"/>
      <c r="AC290" s="47"/>
      <c r="AD290" s="47"/>
      <c r="AE290" s="47"/>
      <c r="AF290" s="47"/>
      <c r="AG290" s="47"/>
      <c r="AH290" s="52"/>
      <c r="AI290" s="53"/>
      <c r="AJ290" s="53"/>
      <c r="AK290" s="53"/>
      <c r="AL290" s="53"/>
      <c r="AM290" s="53"/>
      <c r="AN290" s="53"/>
      <c r="AO290" s="53"/>
      <c r="AP290" s="53"/>
      <c r="AQ290" s="53"/>
      <c r="AR290" s="53"/>
      <c r="AS290" s="53"/>
      <c r="AT290" s="53"/>
      <c r="AU290" s="53"/>
      <c r="AV290" s="53"/>
      <c r="AW290" s="53"/>
      <c r="AX290" s="53"/>
      <c r="AY290" s="53"/>
      <c r="AZ290" s="53"/>
      <c r="BA290" s="53"/>
      <c r="BB290" s="53"/>
      <c r="BC290" s="53"/>
      <c r="BD290" s="53"/>
      <c r="BE290" s="53"/>
      <c r="BF290" s="53"/>
      <c r="BG290" s="53"/>
      <c r="BH290" s="53"/>
      <c r="BI290" s="54"/>
    </row>
    <row r="291" spans="2:61" ht="45" customHeight="1" thickTop="1" thickBot="1">
      <c r="B291" s="36"/>
      <c r="C291" s="36"/>
      <c r="D291" s="36"/>
      <c r="E291" s="36"/>
      <c r="F291" s="36"/>
      <c r="G291" s="47"/>
      <c r="H291" s="47"/>
      <c r="I291" s="47"/>
      <c r="J291" s="47"/>
      <c r="K291" s="47"/>
      <c r="L291" s="47"/>
      <c r="M291" s="47"/>
      <c r="N291" s="47"/>
      <c r="O291" s="47"/>
      <c r="P291" s="47"/>
      <c r="Q291" s="47"/>
      <c r="R291" s="47"/>
      <c r="S291" s="47"/>
      <c r="T291" s="47"/>
      <c r="U291" s="47"/>
      <c r="V291" s="47"/>
      <c r="W291" s="47"/>
      <c r="X291" s="47"/>
      <c r="Y291" s="47"/>
      <c r="Z291" s="47"/>
      <c r="AA291" s="47"/>
      <c r="AB291" s="47"/>
      <c r="AC291" s="47"/>
      <c r="AD291" s="47"/>
      <c r="AE291" s="47"/>
      <c r="AF291" s="47"/>
      <c r="AG291" s="47"/>
      <c r="AH291" s="52"/>
      <c r="AI291" s="53"/>
      <c r="AJ291" s="53"/>
      <c r="AK291" s="53"/>
      <c r="AL291" s="53"/>
      <c r="AM291" s="53"/>
      <c r="AN291" s="53"/>
      <c r="AO291" s="53"/>
      <c r="AP291" s="53"/>
      <c r="AQ291" s="53"/>
      <c r="AR291" s="53"/>
      <c r="AS291" s="53"/>
      <c r="AT291" s="53"/>
      <c r="AU291" s="53"/>
      <c r="AV291" s="53"/>
      <c r="AW291" s="53"/>
      <c r="AX291" s="53"/>
      <c r="AY291" s="53"/>
      <c r="AZ291" s="53"/>
      <c r="BA291" s="53"/>
      <c r="BB291" s="53"/>
      <c r="BC291" s="53"/>
      <c r="BD291" s="53"/>
      <c r="BE291" s="53"/>
      <c r="BF291" s="53"/>
      <c r="BG291" s="53"/>
      <c r="BH291" s="53"/>
      <c r="BI291" s="54"/>
    </row>
    <row r="292" spans="2:61" ht="45" customHeight="1" thickTop="1" thickBot="1">
      <c r="B292" s="36"/>
      <c r="C292" s="36"/>
      <c r="D292" s="36"/>
      <c r="E292" s="36"/>
      <c r="F292" s="36"/>
      <c r="G292" s="48"/>
      <c r="H292" s="48"/>
      <c r="I292" s="48"/>
      <c r="J292" s="48"/>
      <c r="K292" s="48"/>
      <c r="L292" s="48"/>
      <c r="M292" s="48"/>
      <c r="N292" s="48"/>
      <c r="O292" s="48"/>
      <c r="P292" s="48"/>
      <c r="Q292" s="48"/>
      <c r="R292" s="48"/>
      <c r="S292" s="48"/>
      <c r="T292" s="48"/>
      <c r="U292" s="48"/>
      <c r="V292" s="48"/>
      <c r="W292" s="48"/>
      <c r="X292" s="48"/>
      <c r="Y292" s="48"/>
      <c r="Z292" s="48"/>
      <c r="AA292" s="48"/>
      <c r="AB292" s="48"/>
      <c r="AC292" s="48"/>
      <c r="AD292" s="48"/>
      <c r="AE292" s="48"/>
      <c r="AF292" s="48"/>
      <c r="AG292" s="48"/>
      <c r="AH292" s="55"/>
      <c r="AI292" s="56"/>
      <c r="AJ292" s="56"/>
      <c r="AK292" s="56"/>
      <c r="AL292" s="56"/>
      <c r="AM292" s="56"/>
      <c r="AN292" s="56"/>
      <c r="AO292" s="56"/>
      <c r="AP292" s="56"/>
      <c r="AQ292" s="56"/>
      <c r="AR292" s="56"/>
      <c r="AS292" s="56"/>
      <c r="AT292" s="56"/>
      <c r="AU292" s="56"/>
      <c r="AV292" s="56"/>
      <c r="AW292" s="56"/>
      <c r="AX292" s="56"/>
      <c r="AY292" s="56"/>
      <c r="AZ292" s="56"/>
      <c r="BA292" s="56"/>
      <c r="BB292" s="56"/>
      <c r="BC292" s="56"/>
      <c r="BD292" s="56"/>
      <c r="BE292" s="56"/>
      <c r="BF292" s="56"/>
      <c r="BG292" s="56"/>
      <c r="BH292" s="56"/>
      <c r="BI292" s="57"/>
    </row>
    <row r="293" spans="2:61" ht="15" customHeight="1" thickTop="1">
      <c r="B293" s="14"/>
      <c r="C293" s="14"/>
      <c r="D293" s="14"/>
      <c r="E293" s="14"/>
      <c r="F293" s="14"/>
      <c r="G293" s="14"/>
      <c r="H293" s="14"/>
      <c r="I293" s="14"/>
      <c r="J293" s="14"/>
      <c r="K293" s="14"/>
      <c r="L293" s="14"/>
      <c r="M293" s="14"/>
      <c r="N293" s="14"/>
      <c r="O293" s="14"/>
      <c r="P293" s="14"/>
      <c r="Q293" s="14"/>
      <c r="R293" s="14"/>
      <c r="S293" s="14"/>
      <c r="T293" s="14"/>
      <c r="U293" s="14"/>
      <c r="V293" s="14"/>
      <c r="W293" s="14"/>
      <c r="X293" s="14"/>
      <c r="Y293" s="14"/>
      <c r="Z293" s="14"/>
      <c r="AA293" s="14"/>
      <c r="AB293" s="14"/>
      <c r="AC293" s="14"/>
      <c r="AD293" s="14"/>
      <c r="AE293" s="14"/>
      <c r="AF293" s="14"/>
      <c r="AG293" s="14"/>
      <c r="AH293" s="14"/>
      <c r="AI293" s="14"/>
      <c r="AJ293" s="14"/>
      <c r="AK293" s="14"/>
      <c r="AL293" s="14"/>
      <c r="AM293" s="14"/>
      <c r="AN293" s="14"/>
      <c r="AO293" s="14"/>
      <c r="AP293" s="14"/>
      <c r="AQ293" s="14"/>
      <c r="AR293" s="14"/>
      <c r="AS293" s="14"/>
      <c r="AT293" s="14"/>
      <c r="AU293" s="14"/>
      <c r="AV293" s="14"/>
      <c r="AW293" s="14"/>
      <c r="AX293" s="14"/>
      <c r="AY293" s="14"/>
      <c r="AZ293" s="14"/>
      <c r="BA293" s="14"/>
      <c r="BB293" s="14"/>
      <c r="BC293" s="14"/>
      <c r="BD293" s="14"/>
      <c r="BE293" s="14"/>
      <c r="BF293" s="14"/>
      <c r="BG293" s="14"/>
      <c r="BH293" s="14"/>
      <c r="BI293" s="14"/>
    </row>
    <row r="294" spans="2:61" ht="15" customHeight="1" thickBot="1">
      <c r="B294" s="15"/>
      <c r="C294" s="15"/>
      <c r="D294" s="15"/>
      <c r="E294" s="15"/>
      <c r="F294" s="15"/>
      <c r="G294" s="15"/>
      <c r="H294" s="15"/>
      <c r="I294" s="15"/>
      <c r="J294" s="15"/>
      <c r="K294" s="15"/>
      <c r="L294" s="15"/>
      <c r="M294" s="15"/>
      <c r="N294" s="15"/>
      <c r="O294" s="15"/>
      <c r="P294" s="15"/>
      <c r="Q294" s="15"/>
      <c r="R294" s="15"/>
      <c r="S294" s="15"/>
      <c r="T294" s="15"/>
      <c r="U294" s="15"/>
      <c r="V294" s="15"/>
      <c r="W294" s="15"/>
      <c r="X294" s="15"/>
      <c r="Y294" s="15"/>
      <c r="Z294" s="15"/>
      <c r="AA294" s="15"/>
      <c r="AB294" s="15"/>
      <c r="AC294" s="15"/>
      <c r="AD294" s="15"/>
      <c r="AE294" s="15"/>
      <c r="AF294" s="15"/>
      <c r="AG294" s="15"/>
      <c r="AH294" s="15"/>
      <c r="AI294" s="15"/>
      <c r="AJ294" s="15"/>
      <c r="AK294" s="15"/>
      <c r="AL294" s="15"/>
      <c r="AM294" s="15"/>
      <c r="AN294" s="15"/>
      <c r="AO294" s="15"/>
      <c r="AP294" s="15"/>
      <c r="AQ294" s="15"/>
      <c r="AR294" s="15"/>
      <c r="AS294" s="15"/>
      <c r="AT294" s="15"/>
      <c r="AU294" s="15"/>
      <c r="AV294" s="15"/>
      <c r="AW294" s="15"/>
      <c r="AX294" s="15"/>
      <c r="AY294" s="15"/>
      <c r="AZ294" s="15"/>
      <c r="BA294" s="15"/>
      <c r="BB294" s="15"/>
      <c r="BC294" s="15"/>
      <c r="BD294" s="15"/>
      <c r="BE294" s="15"/>
      <c r="BF294" s="15"/>
      <c r="BG294" s="15"/>
      <c r="BH294" s="15"/>
      <c r="BI294" s="15"/>
    </row>
    <row r="295" spans="2:61" ht="15" customHeight="1" thickTop="1">
      <c r="B295" s="25" t="s">
        <v>118</v>
      </c>
      <c r="C295" s="26"/>
      <c r="D295" s="26"/>
      <c r="E295" s="26"/>
      <c r="F295" s="31"/>
      <c r="G295" s="25" t="s">
        <v>119</v>
      </c>
      <c r="H295" s="26"/>
      <c r="I295" s="26"/>
      <c r="J295" s="26"/>
      <c r="K295" s="31"/>
      <c r="L295" s="5"/>
      <c r="M295" s="6"/>
      <c r="N295" s="6"/>
      <c r="O295" s="6"/>
      <c r="P295" s="6"/>
      <c r="Q295" s="7"/>
      <c r="R295" s="25" t="s">
        <v>120</v>
      </c>
      <c r="S295" s="26"/>
      <c r="T295" s="26"/>
      <c r="U295" s="26"/>
      <c r="V295" s="31"/>
      <c r="W295" s="25" t="s">
        <v>119</v>
      </c>
      <c r="X295" s="26"/>
      <c r="Y295" s="26"/>
      <c r="Z295" s="26"/>
      <c r="AA295" s="31"/>
      <c r="AB295" s="5"/>
      <c r="AC295" s="6"/>
      <c r="AD295" s="6"/>
      <c r="AE295" s="6"/>
      <c r="AF295" s="6"/>
      <c r="AG295" s="7"/>
      <c r="AH295" s="25" t="s">
        <v>121</v>
      </c>
      <c r="AI295" s="26"/>
      <c r="AJ295" s="26"/>
      <c r="AK295" s="26"/>
      <c r="AL295" s="31"/>
      <c r="AM295" s="25" t="s">
        <v>119</v>
      </c>
      <c r="AN295" s="26"/>
      <c r="AO295" s="26"/>
      <c r="AP295" s="26"/>
      <c r="AQ295" s="31"/>
      <c r="AR295" s="5"/>
      <c r="AS295" s="6"/>
      <c r="AT295" s="6"/>
      <c r="AU295" s="6"/>
      <c r="AV295" s="6"/>
      <c r="AW295" s="7"/>
      <c r="AX295" s="25" t="s">
        <v>122</v>
      </c>
      <c r="AY295" s="26"/>
      <c r="AZ295" s="26"/>
      <c r="BA295" s="25" t="s">
        <v>119</v>
      </c>
      <c r="BB295" s="26"/>
      <c r="BC295" s="31"/>
      <c r="BD295" s="5"/>
      <c r="BE295" s="6"/>
      <c r="BF295" s="6"/>
      <c r="BG295" s="6"/>
      <c r="BH295" s="6"/>
      <c r="BI295" s="7"/>
    </row>
    <row r="296" spans="2:61" ht="15" customHeight="1">
      <c r="B296" s="27"/>
      <c r="C296" s="28"/>
      <c r="D296" s="28"/>
      <c r="E296" s="28"/>
      <c r="F296" s="32"/>
      <c r="G296" s="27"/>
      <c r="H296" s="28"/>
      <c r="I296" s="28"/>
      <c r="J296" s="28"/>
      <c r="K296" s="32"/>
      <c r="L296" s="8"/>
      <c r="M296" s="9"/>
      <c r="N296" s="9"/>
      <c r="O296" s="9"/>
      <c r="P296" s="9"/>
      <c r="Q296" s="10"/>
      <c r="R296" s="27"/>
      <c r="S296" s="28"/>
      <c r="T296" s="28"/>
      <c r="U296" s="28"/>
      <c r="V296" s="32"/>
      <c r="W296" s="27"/>
      <c r="X296" s="28"/>
      <c r="Y296" s="28"/>
      <c r="Z296" s="28"/>
      <c r="AA296" s="32"/>
      <c r="AB296" s="8"/>
      <c r="AC296" s="9"/>
      <c r="AD296" s="9"/>
      <c r="AE296" s="9"/>
      <c r="AF296" s="9"/>
      <c r="AG296" s="10"/>
      <c r="AH296" s="27"/>
      <c r="AI296" s="28"/>
      <c r="AJ296" s="28"/>
      <c r="AK296" s="28"/>
      <c r="AL296" s="32"/>
      <c r="AM296" s="27"/>
      <c r="AN296" s="28"/>
      <c r="AO296" s="28"/>
      <c r="AP296" s="28"/>
      <c r="AQ296" s="32"/>
      <c r="AR296" s="8"/>
      <c r="AS296" s="9"/>
      <c r="AT296" s="9"/>
      <c r="AU296" s="9"/>
      <c r="AV296" s="9"/>
      <c r="AW296" s="10"/>
      <c r="AX296" s="27"/>
      <c r="AY296" s="28"/>
      <c r="AZ296" s="28"/>
      <c r="BA296" s="27"/>
      <c r="BB296" s="28"/>
      <c r="BC296" s="32"/>
      <c r="BD296" s="8"/>
      <c r="BE296" s="9"/>
      <c r="BF296" s="9"/>
      <c r="BG296" s="9"/>
      <c r="BH296" s="9"/>
      <c r="BI296" s="10"/>
    </row>
    <row r="297" spans="2:61" ht="15" customHeight="1" thickBot="1">
      <c r="B297" s="27"/>
      <c r="C297" s="28"/>
      <c r="D297" s="28"/>
      <c r="E297" s="28"/>
      <c r="F297" s="32"/>
      <c r="G297" s="29"/>
      <c r="H297" s="30"/>
      <c r="I297" s="30"/>
      <c r="J297" s="30"/>
      <c r="K297" s="33"/>
      <c r="L297" s="11"/>
      <c r="M297" s="12"/>
      <c r="N297" s="12"/>
      <c r="O297" s="12"/>
      <c r="P297" s="12"/>
      <c r="Q297" s="13"/>
      <c r="R297" s="27"/>
      <c r="S297" s="28"/>
      <c r="T297" s="28"/>
      <c r="U297" s="28"/>
      <c r="V297" s="32"/>
      <c r="W297" s="29"/>
      <c r="X297" s="30"/>
      <c r="Y297" s="30"/>
      <c r="Z297" s="30"/>
      <c r="AA297" s="33"/>
      <c r="AB297" s="11"/>
      <c r="AC297" s="12"/>
      <c r="AD297" s="12"/>
      <c r="AE297" s="12"/>
      <c r="AF297" s="12"/>
      <c r="AG297" s="13"/>
      <c r="AH297" s="27"/>
      <c r="AI297" s="28"/>
      <c r="AJ297" s="28"/>
      <c r="AK297" s="28"/>
      <c r="AL297" s="32"/>
      <c r="AM297" s="29"/>
      <c r="AN297" s="30"/>
      <c r="AO297" s="30"/>
      <c r="AP297" s="30"/>
      <c r="AQ297" s="33"/>
      <c r="AR297" s="11"/>
      <c r="AS297" s="12"/>
      <c r="AT297" s="12"/>
      <c r="AU297" s="12"/>
      <c r="AV297" s="12"/>
      <c r="AW297" s="13"/>
      <c r="AX297" s="27"/>
      <c r="AY297" s="28"/>
      <c r="AZ297" s="28"/>
      <c r="BA297" s="29"/>
      <c r="BB297" s="30"/>
      <c r="BC297" s="33"/>
      <c r="BD297" s="11"/>
      <c r="BE297" s="12"/>
      <c r="BF297" s="12"/>
      <c r="BG297" s="12"/>
      <c r="BH297" s="12"/>
      <c r="BI297" s="13"/>
    </row>
    <row r="298" spans="2:61" ht="15" customHeight="1" thickTop="1">
      <c r="B298" s="27"/>
      <c r="C298" s="28"/>
      <c r="D298" s="28"/>
      <c r="E298" s="28"/>
      <c r="F298" s="32"/>
      <c r="G298" s="25" t="s">
        <v>17</v>
      </c>
      <c r="H298" s="26"/>
      <c r="I298" s="26"/>
      <c r="J298" s="26"/>
      <c r="K298" s="31"/>
      <c r="L298" s="5"/>
      <c r="M298" s="6"/>
      <c r="N298" s="6"/>
      <c r="O298" s="6"/>
      <c r="P298" s="6"/>
      <c r="Q298" s="7"/>
      <c r="R298" s="27"/>
      <c r="S298" s="28"/>
      <c r="T298" s="28"/>
      <c r="U298" s="28"/>
      <c r="V298" s="32"/>
      <c r="W298" s="25" t="s">
        <v>17</v>
      </c>
      <c r="X298" s="26"/>
      <c r="Y298" s="26"/>
      <c r="Z298" s="26"/>
      <c r="AA298" s="31"/>
      <c r="AB298" s="5"/>
      <c r="AC298" s="6"/>
      <c r="AD298" s="6"/>
      <c r="AE298" s="6"/>
      <c r="AF298" s="6"/>
      <c r="AG298" s="7"/>
      <c r="AH298" s="27"/>
      <c r="AI298" s="28"/>
      <c r="AJ298" s="28"/>
      <c r="AK298" s="28"/>
      <c r="AL298" s="32"/>
      <c r="AM298" s="25" t="s">
        <v>17</v>
      </c>
      <c r="AN298" s="26"/>
      <c r="AO298" s="26"/>
      <c r="AP298" s="26"/>
      <c r="AQ298" s="31"/>
      <c r="AR298" s="5"/>
      <c r="AS298" s="6"/>
      <c r="AT298" s="6"/>
      <c r="AU298" s="6"/>
      <c r="AV298" s="6"/>
      <c r="AW298" s="7"/>
      <c r="AX298" s="27"/>
      <c r="AY298" s="28"/>
      <c r="AZ298" s="28"/>
      <c r="BA298" s="25" t="s">
        <v>17</v>
      </c>
      <c r="BB298" s="26"/>
      <c r="BC298" s="31"/>
      <c r="BD298" s="5"/>
      <c r="BE298" s="6"/>
      <c r="BF298" s="6"/>
      <c r="BG298" s="6"/>
      <c r="BH298" s="6"/>
      <c r="BI298" s="7"/>
    </row>
    <row r="299" spans="2:61" ht="15" customHeight="1">
      <c r="B299" s="27"/>
      <c r="C299" s="28"/>
      <c r="D299" s="28"/>
      <c r="E299" s="28"/>
      <c r="F299" s="32"/>
      <c r="G299" s="27"/>
      <c r="H299" s="28"/>
      <c r="I299" s="28"/>
      <c r="J299" s="28"/>
      <c r="K299" s="32"/>
      <c r="L299" s="8"/>
      <c r="M299" s="9"/>
      <c r="N299" s="9"/>
      <c r="O299" s="9"/>
      <c r="P299" s="9"/>
      <c r="Q299" s="10"/>
      <c r="R299" s="27"/>
      <c r="S299" s="28"/>
      <c r="T299" s="28"/>
      <c r="U299" s="28"/>
      <c r="V299" s="32"/>
      <c r="W299" s="27"/>
      <c r="X299" s="28"/>
      <c r="Y299" s="28"/>
      <c r="Z299" s="28"/>
      <c r="AA299" s="32"/>
      <c r="AB299" s="8"/>
      <c r="AC299" s="9"/>
      <c r="AD299" s="9"/>
      <c r="AE299" s="9"/>
      <c r="AF299" s="9"/>
      <c r="AG299" s="10"/>
      <c r="AH299" s="27"/>
      <c r="AI299" s="28"/>
      <c r="AJ299" s="28"/>
      <c r="AK299" s="28"/>
      <c r="AL299" s="32"/>
      <c r="AM299" s="27"/>
      <c r="AN299" s="28"/>
      <c r="AO299" s="28"/>
      <c r="AP299" s="28"/>
      <c r="AQ299" s="32"/>
      <c r="AR299" s="8"/>
      <c r="AS299" s="9"/>
      <c r="AT299" s="9"/>
      <c r="AU299" s="9"/>
      <c r="AV299" s="9"/>
      <c r="AW299" s="10"/>
      <c r="AX299" s="27"/>
      <c r="AY299" s="28"/>
      <c r="AZ299" s="28"/>
      <c r="BA299" s="27"/>
      <c r="BB299" s="28"/>
      <c r="BC299" s="32"/>
      <c r="BD299" s="8"/>
      <c r="BE299" s="9"/>
      <c r="BF299" s="9"/>
      <c r="BG299" s="9"/>
      <c r="BH299" s="9"/>
      <c r="BI299" s="10"/>
    </row>
    <row r="300" spans="2:61" ht="15" customHeight="1" thickBot="1">
      <c r="B300" s="29"/>
      <c r="C300" s="30"/>
      <c r="D300" s="30"/>
      <c r="E300" s="30"/>
      <c r="F300" s="33"/>
      <c r="G300" s="29"/>
      <c r="H300" s="30"/>
      <c r="I300" s="30"/>
      <c r="J300" s="30"/>
      <c r="K300" s="33"/>
      <c r="L300" s="11"/>
      <c r="M300" s="12"/>
      <c r="N300" s="12"/>
      <c r="O300" s="12"/>
      <c r="P300" s="12"/>
      <c r="Q300" s="13"/>
      <c r="R300" s="29"/>
      <c r="S300" s="30"/>
      <c r="T300" s="30"/>
      <c r="U300" s="30"/>
      <c r="V300" s="33"/>
      <c r="W300" s="29"/>
      <c r="X300" s="30"/>
      <c r="Y300" s="30"/>
      <c r="Z300" s="30"/>
      <c r="AA300" s="33"/>
      <c r="AB300" s="11"/>
      <c r="AC300" s="12"/>
      <c r="AD300" s="12"/>
      <c r="AE300" s="12"/>
      <c r="AF300" s="12"/>
      <c r="AG300" s="13"/>
      <c r="AH300" s="29"/>
      <c r="AI300" s="30"/>
      <c r="AJ300" s="30"/>
      <c r="AK300" s="30"/>
      <c r="AL300" s="33"/>
      <c r="AM300" s="29"/>
      <c r="AN300" s="30"/>
      <c r="AO300" s="30"/>
      <c r="AP300" s="30"/>
      <c r="AQ300" s="33"/>
      <c r="AR300" s="11"/>
      <c r="AS300" s="12"/>
      <c r="AT300" s="12"/>
      <c r="AU300" s="12"/>
      <c r="AV300" s="12"/>
      <c r="AW300" s="13"/>
      <c r="AX300" s="29"/>
      <c r="AY300" s="30"/>
      <c r="AZ300" s="30"/>
      <c r="BA300" s="29"/>
      <c r="BB300" s="30"/>
      <c r="BC300" s="33"/>
      <c r="BD300" s="11"/>
      <c r="BE300" s="12"/>
      <c r="BF300" s="12"/>
      <c r="BG300" s="12"/>
      <c r="BH300" s="12"/>
      <c r="BI300" s="13"/>
    </row>
    <row r="301" spans="2:61" ht="15" customHeight="1" thickTop="1">
      <c r="B301" s="14"/>
      <c r="C301" s="14"/>
      <c r="D301" s="14"/>
      <c r="E301" s="14"/>
      <c r="F301" s="14"/>
      <c r="G301" s="14"/>
      <c r="H301" s="14"/>
      <c r="I301" s="14"/>
      <c r="J301" s="14"/>
      <c r="K301" s="14"/>
      <c r="L301" s="14"/>
      <c r="M301" s="14"/>
      <c r="N301" s="14"/>
      <c r="O301" s="14"/>
      <c r="P301" s="14"/>
      <c r="Q301" s="14"/>
      <c r="R301" s="14"/>
      <c r="S301" s="14"/>
      <c r="T301" s="14"/>
      <c r="U301" s="14"/>
      <c r="V301" s="14"/>
      <c r="W301" s="14"/>
      <c r="X301" s="14"/>
      <c r="Y301" s="14"/>
      <c r="Z301" s="14"/>
      <c r="AA301" s="14"/>
      <c r="AB301" s="14"/>
      <c r="AC301" s="14"/>
      <c r="AD301" s="14"/>
      <c r="AE301" s="14"/>
      <c r="AF301" s="14"/>
      <c r="AG301" s="14"/>
      <c r="AH301" s="14"/>
      <c r="AI301" s="14"/>
      <c r="AJ301" s="14"/>
      <c r="AK301" s="14"/>
      <c r="AL301" s="14"/>
      <c r="AM301" s="14"/>
      <c r="AN301" s="14"/>
      <c r="AO301" s="14"/>
      <c r="AP301" s="14"/>
      <c r="AQ301" s="14"/>
      <c r="AR301" s="14"/>
      <c r="AS301" s="14"/>
      <c r="AT301" s="14"/>
      <c r="AU301" s="14"/>
      <c r="AV301" s="14"/>
      <c r="AW301" s="14"/>
      <c r="AX301" s="14"/>
      <c r="AY301" s="14"/>
      <c r="AZ301" s="14"/>
      <c r="BA301" s="14"/>
      <c r="BB301" s="14"/>
      <c r="BC301" s="14"/>
      <c r="BD301" s="14"/>
      <c r="BE301" s="14"/>
      <c r="BF301" s="14"/>
      <c r="BG301" s="14"/>
      <c r="BH301" s="14"/>
      <c r="BI301" s="14"/>
    </row>
    <row r="302" spans="2:61" ht="15" customHeight="1" thickBot="1">
      <c r="B302" s="15"/>
      <c r="C302" s="15"/>
      <c r="D302" s="15"/>
      <c r="E302" s="15"/>
      <c r="F302" s="15"/>
      <c r="G302" s="15"/>
      <c r="H302" s="15"/>
      <c r="I302" s="15"/>
      <c r="J302" s="15"/>
      <c r="K302" s="15"/>
      <c r="L302" s="15"/>
      <c r="M302" s="15"/>
      <c r="N302" s="15"/>
      <c r="O302" s="15"/>
      <c r="P302" s="15"/>
      <c r="Q302" s="15"/>
      <c r="R302" s="15"/>
      <c r="S302" s="15"/>
      <c r="T302" s="15"/>
      <c r="U302" s="15"/>
      <c r="V302" s="15"/>
      <c r="W302" s="15"/>
      <c r="X302" s="15"/>
      <c r="Y302" s="15"/>
      <c r="Z302" s="15"/>
      <c r="AA302" s="15"/>
      <c r="AB302" s="15"/>
      <c r="AC302" s="15"/>
      <c r="AD302" s="15"/>
      <c r="AE302" s="15"/>
      <c r="AF302" s="15"/>
      <c r="AG302" s="15"/>
      <c r="AH302" s="15"/>
      <c r="AI302" s="15"/>
      <c r="AJ302" s="15"/>
      <c r="AK302" s="15"/>
      <c r="AL302" s="15"/>
      <c r="AM302" s="15"/>
      <c r="AN302" s="15"/>
      <c r="AO302" s="15"/>
      <c r="AP302" s="15"/>
      <c r="AQ302" s="15"/>
      <c r="AR302" s="15"/>
      <c r="AS302" s="15"/>
      <c r="AT302" s="15"/>
      <c r="AU302" s="15"/>
      <c r="AV302" s="15"/>
      <c r="AW302" s="15"/>
      <c r="AX302" s="15"/>
      <c r="AY302" s="15"/>
      <c r="AZ302" s="15"/>
      <c r="BA302" s="15"/>
      <c r="BB302" s="15"/>
      <c r="BC302" s="15"/>
      <c r="BD302" s="15"/>
      <c r="BE302" s="15"/>
      <c r="BF302" s="15"/>
      <c r="BG302" s="15"/>
      <c r="BH302" s="15"/>
      <c r="BI302" s="15"/>
    </row>
    <row r="303" spans="2:61" ht="15" customHeight="1" thickTop="1">
      <c r="B303" s="16" t="s">
        <v>19</v>
      </c>
      <c r="C303" s="16"/>
      <c r="D303" s="16"/>
      <c r="E303" s="16"/>
      <c r="F303" s="16"/>
      <c r="G303" s="16"/>
      <c r="H303" s="16"/>
      <c r="I303" s="16"/>
      <c r="J303" s="16"/>
      <c r="K303" s="19" t="str">
        <f>K33</f>
        <v>Лесковский А.В. / Набиуллин Р.И.</v>
      </c>
      <c r="L303" s="19"/>
      <c r="M303" s="19"/>
      <c r="N303" s="19"/>
      <c r="O303" s="19"/>
      <c r="P303" s="19"/>
      <c r="Q303" s="19"/>
      <c r="R303" s="19"/>
      <c r="S303" s="19"/>
      <c r="T303" s="22" t="s">
        <v>123</v>
      </c>
      <c r="U303" s="22"/>
      <c r="V303" s="22"/>
      <c r="W303" s="22"/>
      <c r="X303" s="22"/>
      <c r="Y303" s="22"/>
      <c r="Z303" s="22"/>
      <c r="AA303" s="22"/>
      <c r="AB303" s="22"/>
      <c r="AC303" s="22"/>
      <c r="AD303" s="22"/>
      <c r="AE303" s="22"/>
      <c r="AF303" s="22"/>
      <c r="AG303" s="16" t="s">
        <v>203</v>
      </c>
      <c r="AH303" s="16"/>
      <c r="AI303" s="16"/>
      <c r="AJ303" s="16"/>
      <c r="AK303" s="16"/>
      <c r="AL303" s="16"/>
      <c r="AM303" s="16"/>
      <c r="AN303" s="16"/>
      <c r="AO303" s="16"/>
      <c r="AP303" s="19" t="str">
        <f>K39</f>
        <v>Шамсиев Р.Р. / Данилов А.С.</v>
      </c>
      <c r="AQ303" s="19"/>
      <c r="AR303" s="19"/>
      <c r="AS303" s="19"/>
      <c r="AT303" s="19"/>
      <c r="AU303" s="19"/>
      <c r="AV303" s="19"/>
      <c r="AW303" s="19"/>
      <c r="AX303" s="19"/>
      <c r="AY303" s="22" t="s">
        <v>123</v>
      </c>
      <c r="AZ303" s="22"/>
      <c r="BA303" s="22"/>
      <c r="BB303" s="22"/>
      <c r="BC303" s="22"/>
      <c r="BD303" s="22"/>
      <c r="BE303" s="22"/>
      <c r="BF303" s="22"/>
      <c r="BG303" s="22"/>
      <c r="BH303" s="22"/>
      <c r="BI303" s="22"/>
    </row>
    <row r="304" spans="2:61" ht="15" customHeight="1">
      <c r="B304" s="17"/>
      <c r="C304" s="17"/>
      <c r="D304" s="17"/>
      <c r="E304" s="17"/>
      <c r="F304" s="17"/>
      <c r="G304" s="17"/>
      <c r="H304" s="17"/>
      <c r="I304" s="17"/>
      <c r="J304" s="17"/>
      <c r="K304" s="20"/>
      <c r="L304" s="20"/>
      <c r="M304" s="20"/>
      <c r="N304" s="20"/>
      <c r="O304" s="20"/>
      <c r="P304" s="20"/>
      <c r="Q304" s="20"/>
      <c r="R304" s="20"/>
      <c r="S304" s="20"/>
      <c r="T304" s="23"/>
      <c r="U304" s="23"/>
      <c r="V304" s="23"/>
      <c r="W304" s="23"/>
      <c r="X304" s="23"/>
      <c r="Y304" s="23"/>
      <c r="Z304" s="23"/>
      <c r="AA304" s="23"/>
      <c r="AB304" s="23"/>
      <c r="AC304" s="23"/>
      <c r="AD304" s="23"/>
      <c r="AE304" s="23"/>
      <c r="AF304" s="23"/>
      <c r="AG304" s="17"/>
      <c r="AH304" s="17"/>
      <c r="AI304" s="17"/>
      <c r="AJ304" s="17"/>
      <c r="AK304" s="17"/>
      <c r="AL304" s="17"/>
      <c r="AM304" s="17"/>
      <c r="AN304" s="17"/>
      <c r="AO304" s="17"/>
      <c r="AP304" s="20"/>
      <c r="AQ304" s="20"/>
      <c r="AR304" s="20"/>
      <c r="AS304" s="20"/>
      <c r="AT304" s="20"/>
      <c r="AU304" s="20"/>
      <c r="AV304" s="20"/>
      <c r="AW304" s="20"/>
      <c r="AX304" s="20"/>
      <c r="AY304" s="23"/>
      <c r="AZ304" s="23"/>
      <c r="BA304" s="23"/>
      <c r="BB304" s="23"/>
      <c r="BC304" s="23"/>
      <c r="BD304" s="23"/>
      <c r="BE304" s="23"/>
      <c r="BF304" s="23"/>
      <c r="BG304" s="23"/>
      <c r="BH304" s="23"/>
      <c r="BI304" s="23"/>
    </row>
    <row r="305" spans="2:61" ht="15" customHeight="1">
      <c r="B305" s="17"/>
      <c r="C305" s="17"/>
      <c r="D305" s="17"/>
      <c r="E305" s="17"/>
      <c r="F305" s="17"/>
      <c r="G305" s="17"/>
      <c r="H305" s="17"/>
      <c r="I305" s="17"/>
      <c r="J305" s="17"/>
      <c r="K305" s="20"/>
      <c r="L305" s="20"/>
      <c r="M305" s="20"/>
      <c r="N305" s="20"/>
      <c r="O305" s="20"/>
      <c r="P305" s="20"/>
      <c r="Q305" s="20"/>
      <c r="R305" s="20"/>
      <c r="S305" s="20"/>
      <c r="T305" s="23"/>
      <c r="U305" s="23"/>
      <c r="V305" s="23"/>
      <c r="W305" s="23"/>
      <c r="X305" s="23"/>
      <c r="Y305" s="23"/>
      <c r="Z305" s="23"/>
      <c r="AA305" s="23"/>
      <c r="AB305" s="23"/>
      <c r="AC305" s="23"/>
      <c r="AD305" s="23"/>
      <c r="AE305" s="23"/>
      <c r="AF305" s="23"/>
      <c r="AG305" s="17"/>
      <c r="AH305" s="17"/>
      <c r="AI305" s="17"/>
      <c r="AJ305" s="17"/>
      <c r="AK305" s="17"/>
      <c r="AL305" s="17"/>
      <c r="AM305" s="17"/>
      <c r="AN305" s="17"/>
      <c r="AO305" s="17"/>
      <c r="AP305" s="20"/>
      <c r="AQ305" s="20"/>
      <c r="AR305" s="20"/>
      <c r="AS305" s="20"/>
      <c r="AT305" s="20"/>
      <c r="AU305" s="20"/>
      <c r="AV305" s="20"/>
      <c r="AW305" s="20"/>
      <c r="AX305" s="20"/>
      <c r="AY305" s="23"/>
      <c r="AZ305" s="23"/>
      <c r="BA305" s="23"/>
      <c r="BB305" s="23"/>
      <c r="BC305" s="23"/>
      <c r="BD305" s="23"/>
      <c r="BE305" s="23"/>
      <c r="BF305" s="23"/>
      <c r="BG305" s="23"/>
      <c r="BH305" s="23"/>
      <c r="BI305" s="23"/>
    </row>
    <row r="306" spans="2:61" ht="15" customHeight="1">
      <c r="B306" s="17"/>
      <c r="C306" s="17"/>
      <c r="D306" s="17"/>
      <c r="E306" s="17"/>
      <c r="F306" s="17"/>
      <c r="G306" s="17"/>
      <c r="H306" s="17"/>
      <c r="I306" s="17"/>
      <c r="J306" s="17"/>
      <c r="K306" s="20"/>
      <c r="L306" s="20"/>
      <c r="M306" s="20"/>
      <c r="N306" s="20"/>
      <c r="O306" s="20"/>
      <c r="P306" s="20"/>
      <c r="Q306" s="20"/>
      <c r="R306" s="20"/>
      <c r="S306" s="20"/>
      <c r="T306" s="23"/>
      <c r="U306" s="23"/>
      <c r="V306" s="23"/>
      <c r="W306" s="23"/>
      <c r="X306" s="23"/>
      <c r="Y306" s="23"/>
      <c r="Z306" s="23"/>
      <c r="AA306" s="23"/>
      <c r="AB306" s="23"/>
      <c r="AC306" s="23"/>
      <c r="AD306" s="23"/>
      <c r="AE306" s="23"/>
      <c r="AF306" s="23"/>
      <c r="AG306" s="17"/>
      <c r="AH306" s="17"/>
      <c r="AI306" s="17"/>
      <c r="AJ306" s="17"/>
      <c r="AK306" s="17"/>
      <c r="AL306" s="17"/>
      <c r="AM306" s="17"/>
      <c r="AN306" s="17"/>
      <c r="AO306" s="17"/>
      <c r="AP306" s="20"/>
      <c r="AQ306" s="20"/>
      <c r="AR306" s="20"/>
      <c r="AS306" s="20"/>
      <c r="AT306" s="20"/>
      <c r="AU306" s="20"/>
      <c r="AV306" s="20"/>
      <c r="AW306" s="20"/>
      <c r="AX306" s="20"/>
      <c r="AY306" s="23"/>
      <c r="AZ306" s="23"/>
      <c r="BA306" s="23"/>
      <c r="BB306" s="23"/>
      <c r="BC306" s="23"/>
      <c r="BD306" s="23"/>
      <c r="BE306" s="23"/>
      <c r="BF306" s="23"/>
      <c r="BG306" s="23"/>
      <c r="BH306" s="23"/>
      <c r="BI306" s="23"/>
    </row>
    <row r="307" spans="2:61" ht="56.25" customHeight="1" thickBot="1">
      <c r="B307" s="18"/>
      <c r="C307" s="18"/>
      <c r="D307" s="18"/>
      <c r="E307" s="18"/>
      <c r="F307" s="18"/>
      <c r="G307" s="18"/>
      <c r="H307" s="18"/>
      <c r="I307" s="18"/>
      <c r="J307" s="18"/>
      <c r="K307" s="21"/>
      <c r="L307" s="21"/>
      <c r="M307" s="21"/>
      <c r="N307" s="21"/>
      <c r="O307" s="21"/>
      <c r="P307" s="21"/>
      <c r="Q307" s="21"/>
      <c r="R307" s="21"/>
      <c r="S307" s="21"/>
      <c r="T307" s="24"/>
      <c r="U307" s="24"/>
      <c r="V307" s="24"/>
      <c r="W307" s="24"/>
      <c r="X307" s="24"/>
      <c r="Y307" s="24"/>
      <c r="Z307" s="24"/>
      <c r="AA307" s="24"/>
      <c r="AB307" s="24"/>
      <c r="AC307" s="24"/>
      <c r="AD307" s="24"/>
      <c r="AE307" s="24"/>
      <c r="AF307" s="24"/>
      <c r="AG307" s="18"/>
      <c r="AH307" s="18"/>
      <c r="AI307" s="18"/>
      <c r="AJ307" s="18"/>
      <c r="AK307" s="18"/>
      <c r="AL307" s="18"/>
      <c r="AM307" s="18"/>
      <c r="AN307" s="18"/>
      <c r="AO307" s="18"/>
      <c r="AP307" s="21"/>
      <c r="AQ307" s="21"/>
      <c r="AR307" s="21"/>
      <c r="AS307" s="21"/>
      <c r="AT307" s="21"/>
      <c r="AU307" s="21"/>
      <c r="AV307" s="21"/>
      <c r="AW307" s="21"/>
      <c r="AX307" s="21"/>
      <c r="AY307" s="24"/>
      <c r="AZ307" s="24"/>
      <c r="BA307" s="24"/>
      <c r="BB307" s="24"/>
      <c r="BC307" s="24"/>
      <c r="BD307" s="24"/>
      <c r="BE307" s="24"/>
      <c r="BF307" s="24"/>
      <c r="BG307" s="24"/>
      <c r="BH307" s="24"/>
      <c r="BI307" s="24"/>
    </row>
    <row r="308" spans="2:61" ht="15.75" thickTop="1"/>
  </sheetData>
  <mergeCells count="1126">
    <mergeCell ref="BD298:BI300"/>
    <mergeCell ref="B301:BI302"/>
    <mergeCell ref="B303:J307"/>
    <mergeCell ref="K303:S307"/>
    <mergeCell ref="T303:AF307"/>
    <mergeCell ref="AG303:AO307"/>
    <mergeCell ref="AP303:AX307"/>
    <mergeCell ref="AY303:BI307"/>
    <mergeCell ref="AX295:AZ300"/>
    <mergeCell ref="BA295:BC297"/>
    <mergeCell ref="BD295:BI297"/>
    <mergeCell ref="G298:K300"/>
    <mergeCell ref="L298:Q300"/>
    <mergeCell ref="W298:AA300"/>
    <mergeCell ref="AB298:AG300"/>
    <mergeCell ref="AM298:AQ300"/>
    <mergeCell ref="AR298:AW300"/>
    <mergeCell ref="BA298:BC300"/>
    <mergeCell ref="B293:BI294"/>
    <mergeCell ref="B295:F300"/>
    <mergeCell ref="G295:K297"/>
    <mergeCell ref="L295:Q297"/>
    <mergeCell ref="R295:V300"/>
    <mergeCell ref="W295:AA297"/>
    <mergeCell ref="AB295:AG297"/>
    <mergeCell ref="AH295:AL300"/>
    <mergeCell ref="AM295:AQ297"/>
    <mergeCell ref="AR295:AW297"/>
    <mergeCell ref="B283:BI284"/>
    <mergeCell ref="B285:F288"/>
    <mergeCell ref="G285:BI288"/>
    <mergeCell ref="B289:F292"/>
    <mergeCell ref="G289:AG292"/>
    <mergeCell ref="AH289:BI292"/>
    <mergeCell ref="AN279:AP282"/>
    <mergeCell ref="AQ279:AS282"/>
    <mergeCell ref="AT279:AV282"/>
    <mergeCell ref="AW279:AY282"/>
    <mergeCell ref="AZ279:BE282"/>
    <mergeCell ref="BF279:BI282"/>
    <mergeCell ref="S279:V282"/>
    <mergeCell ref="W279:Y282"/>
    <mergeCell ref="Z279:AB282"/>
    <mergeCell ref="AC279:AG282"/>
    <mergeCell ref="AH279:AJ282"/>
    <mergeCell ref="AK279:AM282"/>
    <mergeCell ref="B279:D282"/>
    <mergeCell ref="E279:G282"/>
    <mergeCell ref="H279:J282"/>
    <mergeCell ref="K279:M282"/>
    <mergeCell ref="N279:P282"/>
    <mergeCell ref="Q279:R282"/>
    <mergeCell ref="AN275:AP278"/>
    <mergeCell ref="AQ275:AS278"/>
    <mergeCell ref="AT275:AV278"/>
    <mergeCell ref="AW275:AY278"/>
    <mergeCell ref="AZ275:BE278"/>
    <mergeCell ref="BF275:BI278"/>
    <mergeCell ref="S275:V278"/>
    <mergeCell ref="W275:Y278"/>
    <mergeCell ref="Z275:AB278"/>
    <mergeCell ref="AC275:AG278"/>
    <mergeCell ref="AH275:AJ278"/>
    <mergeCell ref="AK275:AM278"/>
    <mergeCell ref="B275:D278"/>
    <mergeCell ref="E275:G278"/>
    <mergeCell ref="H275:J278"/>
    <mergeCell ref="K275:M278"/>
    <mergeCell ref="N275:P278"/>
    <mergeCell ref="Q275:R278"/>
    <mergeCell ref="AW270:AY274"/>
    <mergeCell ref="AZ270:BE274"/>
    <mergeCell ref="BF270:BI274"/>
    <mergeCell ref="Q273:R274"/>
    <mergeCell ref="S273:V274"/>
    <mergeCell ref="W273:Y274"/>
    <mergeCell ref="AC270:AG274"/>
    <mergeCell ref="AH270:AJ274"/>
    <mergeCell ref="AK270:AM274"/>
    <mergeCell ref="AN270:AP274"/>
    <mergeCell ref="AQ270:AS274"/>
    <mergeCell ref="AT270:AV274"/>
    <mergeCell ref="B270:D274"/>
    <mergeCell ref="E270:G274"/>
    <mergeCell ref="H270:J274"/>
    <mergeCell ref="K270:P274"/>
    <mergeCell ref="Q270:Y272"/>
    <mergeCell ref="Z270:AB274"/>
    <mergeCell ref="BD260:BF263"/>
    <mergeCell ref="BG260:BI263"/>
    <mergeCell ref="B264:AB267"/>
    <mergeCell ref="AC264:AS267"/>
    <mergeCell ref="AT264:BI267"/>
    <mergeCell ref="B268:BI269"/>
    <mergeCell ref="AL260:AN263"/>
    <mergeCell ref="AO260:AQ263"/>
    <mergeCell ref="AR260:AT263"/>
    <mergeCell ref="AU260:AW263"/>
    <mergeCell ref="AX260:AZ263"/>
    <mergeCell ref="BA260:BC263"/>
    <mergeCell ref="T260:V263"/>
    <mergeCell ref="W260:Y263"/>
    <mergeCell ref="Z260:AB263"/>
    <mergeCell ref="AC260:AE263"/>
    <mergeCell ref="AF260:AH263"/>
    <mergeCell ref="AI260:AK263"/>
    <mergeCell ref="B260:D263"/>
    <mergeCell ref="E260:G263"/>
    <mergeCell ref="H260:J263"/>
    <mergeCell ref="K260:M263"/>
    <mergeCell ref="N260:P263"/>
    <mergeCell ref="Q260:S263"/>
    <mergeCell ref="AR259:AT259"/>
    <mergeCell ref="AU259:AW259"/>
    <mergeCell ref="AX259:AZ259"/>
    <mergeCell ref="BA259:BC259"/>
    <mergeCell ref="BD259:BF259"/>
    <mergeCell ref="BG259:BI259"/>
    <mergeCell ref="Z259:AB259"/>
    <mergeCell ref="AC259:AE259"/>
    <mergeCell ref="AF259:AH259"/>
    <mergeCell ref="AI259:AK259"/>
    <mergeCell ref="AL259:AN259"/>
    <mergeCell ref="AO259:AQ259"/>
    <mergeCell ref="B253:BI256"/>
    <mergeCell ref="B257:BI258"/>
    <mergeCell ref="B259:D259"/>
    <mergeCell ref="E259:G259"/>
    <mergeCell ref="H259:J259"/>
    <mergeCell ref="K259:M259"/>
    <mergeCell ref="N259:P259"/>
    <mergeCell ref="Q259:S259"/>
    <mergeCell ref="T259:V259"/>
    <mergeCell ref="W259:Y259"/>
    <mergeCell ref="T245:V248"/>
    <mergeCell ref="AO249:AQ252"/>
    <mergeCell ref="AR249:AV252"/>
    <mergeCell ref="AW249:AY252"/>
    <mergeCell ref="AZ249:BB252"/>
    <mergeCell ref="BC249:BF252"/>
    <mergeCell ref="BG249:BI252"/>
    <mergeCell ref="T249:V252"/>
    <mergeCell ref="W249:AA252"/>
    <mergeCell ref="AB249:AD252"/>
    <mergeCell ref="AE249:AH252"/>
    <mergeCell ref="AI249:AK252"/>
    <mergeCell ref="AL249:AN252"/>
    <mergeCell ref="AR245:AV248"/>
    <mergeCell ref="AW245:AY248"/>
    <mergeCell ref="AZ245:BB248"/>
    <mergeCell ref="BC245:BF248"/>
    <mergeCell ref="BG245:BI248"/>
    <mergeCell ref="AR241:AV244"/>
    <mergeCell ref="AW241:AY244"/>
    <mergeCell ref="AZ241:BB244"/>
    <mergeCell ref="BC241:BF244"/>
    <mergeCell ref="BG241:BI244"/>
    <mergeCell ref="T241:V244"/>
    <mergeCell ref="W241:AA244"/>
    <mergeCell ref="AB241:AD244"/>
    <mergeCell ref="AE241:AH244"/>
    <mergeCell ref="AI241:AK244"/>
    <mergeCell ref="AL241:AN244"/>
    <mergeCell ref="AR240:AV240"/>
    <mergeCell ref="AW240:AY240"/>
    <mergeCell ref="AZ240:BB240"/>
    <mergeCell ref="BC240:BF240"/>
    <mergeCell ref="BG240:BI240"/>
    <mergeCell ref="B249:G252"/>
    <mergeCell ref="H249:J252"/>
    <mergeCell ref="K249:M252"/>
    <mergeCell ref="N249:P252"/>
    <mergeCell ref="Q249:S252"/>
    <mergeCell ref="W245:AA248"/>
    <mergeCell ref="AB245:AD248"/>
    <mergeCell ref="AE245:AH248"/>
    <mergeCell ref="AI245:AK248"/>
    <mergeCell ref="AL245:AN248"/>
    <mergeCell ref="AO245:AQ248"/>
    <mergeCell ref="B245:G248"/>
    <mergeCell ref="H245:J248"/>
    <mergeCell ref="K245:M248"/>
    <mergeCell ref="N245:P248"/>
    <mergeCell ref="Q245:S248"/>
    <mergeCell ref="B241:G244"/>
    <mergeCell ref="H241:J244"/>
    <mergeCell ref="K241:M244"/>
    <mergeCell ref="N241:P244"/>
    <mergeCell ref="Q241:S244"/>
    <mergeCell ref="W240:AA240"/>
    <mergeCell ref="AB240:AD240"/>
    <mergeCell ref="AE240:AH240"/>
    <mergeCell ref="AI240:AK240"/>
    <mergeCell ref="AL240:AN240"/>
    <mergeCell ref="AO240:AQ240"/>
    <mergeCell ref="B240:G240"/>
    <mergeCell ref="H240:J240"/>
    <mergeCell ref="K240:M240"/>
    <mergeCell ref="N240:P240"/>
    <mergeCell ref="Q240:S240"/>
    <mergeCell ref="T240:V240"/>
    <mergeCell ref="AO241:AQ244"/>
    <mergeCell ref="BB231:BI233"/>
    <mergeCell ref="B234:BI235"/>
    <mergeCell ref="B236:V237"/>
    <mergeCell ref="W236:AQ237"/>
    <mergeCell ref="AR236:BI237"/>
    <mergeCell ref="B238:BI239"/>
    <mergeCell ref="AV228:BA230"/>
    <mergeCell ref="BB228:BI230"/>
    <mergeCell ref="B231:G233"/>
    <mergeCell ref="H231:M233"/>
    <mergeCell ref="N231:S233"/>
    <mergeCell ref="T231:AC233"/>
    <mergeCell ref="AD231:AI233"/>
    <mergeCell ref="AJ231:AO233"/>
    <mergeCell ref="AP231:AU233"/>
    <mergeCell ref="AV231:BA233"/>
    <mergeCell ref="AZ219:BI221"/>
    <mergeCell ref="B222:BI225"/>
    <mergeCell ref="B226:BI227"/>
    <mergeCell ref="B228:G230"/>
    <mergeCell ref="H228:M230"/>
    <mergeCell ref="N228:S230"/>
    <mergeCell ref="T228:AC230"/>
    <mergeCell ref="AD228:AI230"/>
    <mergeCell ref="AJ228:AO230"/>
    <mergeCell ref="AP228:AU230"/>
    <mergeCell ref="B219:G221"/>
    <mergeCell ref="H219:M221"/>
    <mergeCell ref="N219:S221"/>
    <mergeCell ref="T219:AF221"/>
    <mergeCell ref="AG219:AO221"/>
    <mergeCell ref="AP219:AY221"/>
    <mergeCell ref="BG207:BI209"/>
    <mergeCell ref="B210:BI213"/>
    <mergeCell ref="B214:BI215"/>
    <mergeCell ref="B216:G218"/>
    <mergeCell ref="H216:M218"/>
    <mergeCell ref="N216:S218"/>
    <mergeCell ref="T216:AF218"/>
    <mergeCell ref="AG216:AO218"/>
    <mergeCell ref="AP216:AY218"/>
    <mergeCell ref="AZ216:BI218"/>
    <mergeCell ref="AT207:AV209"/>
    <mergeCell ref="AW207:AX209"/>
    <mergeCell ref="AY207:AZ209"/>
    <mergeCell ref="BA207:BB209"/>
    <mergeCell ref="BC207:BD209"/>
    <mergeCell ref="BE207:BF209"/>
    <mergeCell ref="BE204:BF206"/>
    <mergeCell ref="BG204:BI206"/>
    <mergeCell ref="B207:L209"/>
    <mergeCell ref="M207:P209"/>
    <mergeCell ref="Q207:T209"/>
    <mergeCell ref="U207:X209"/>
    <mergeCell ref="Y207:AB209"/>
    <mergeCell ref="AC207:AF209"/>
    <mergeCell ref="AG207:AO209"/>
    <mergeCell ref="AP207:AS209"/>
    <mergeCell ref="AP204:AS206"/>
    <mergeCell ref="AT204:AV206"/>
    <mergeCell ref="AW204:AX206"/>
    <mergeCell ref="AY204:AZ206"/>
    <mergeCell ref="BA204:BB206"/>
    <mergeCell ref="BC204:BD206"/>
    <mergeCell ref="BC201:BD203"/>
    <mergeCell ref="BE201:BF203"/>
    <mergeCell ref="BG201:BI203"/>
    <mergeCell ref="B204:L206"/>
    <mergeCell ref="M204:P206"/>
    <mergeCell ref="Q204:T206"/>
    <mergeCell ref="U204:X206"/>
    <mergeCell ref="Y204:AB206"/>
    <mergeCell ref="AC204:AF206"/>
    <mergeCell ref="AG204:AO206"/>
    <mergeCell ref="AG201:AO203"/>
    <mergeCell ref="AP201:AS203"/>
    <mergeCell ref="AT201:AV203"/>
    <mergeCell ref="AW201:AX203"/>
    <mergeCell ref="AY201:AZ203"/>
    <mergeCell ref="BA201:BB203"/>
    <mergeCell ref="B201:L203"/>
    <mergeCell ref="M201:P203"/>
    <mergeCell ref="Q201:T203"/>
    <mergeCell ref="U201:X203"/>
    <mergeCell ref="Y201:AB203"/>
    <mergeCell ref="AC201:AF203"/>
    <mergeCell ref="BG198:BI200"/>
    <mergeCell ref="BG195:BI197"/>
    <mergeCell ref="B198:L200"/>
    <mergeCell ref="M198:P200"/>
    <mergeCell ref="Q198:T200"/>
    <mergeCell ref="U198:X200"/>
    <mergeCell ref="Y198:AB200"/>
    <mergeCell ref="AC198:AF200"/>
    <mergeCell ref="AG198:AO200"/>
    <mergeCell ref="AP198:AS200"/>
    <mergeCell ref="AT198:AV200"/>
    <mergeCell ref="AT195:AV197"/>
    <mergeCell ref="AW195:AX197"/>
    <mergeCell ref="AY195:AZ197"/>
    <mergeCell ref="BA195:BB197"/>
    <mergeCell ref="BC195:BD197"/>
    <mergeCell ref="BE195:BF197"/>
    <mergeCell ref="M192:P194"/>
    <mergeCell ref="Q192:T194"/>
    <mergeCell ref="U192:X194"/>
    <mergeCell ref="Y192:AB194"/>
    <mergeCell ref="AC192:AF194"/>
    <mergeCell ref="AG192:AO194"/>
    <mergeCell ref="AG189:AO191"/>
    <mergeCell ref="AP189:AS191"/>
    <mergeCell ref="AT189:AV191"/>
    <mergeCell ref="AW189:AX191"/>
    <mergeCell ref="AY189:AZ191"/>
    <mergeCell ref="BA189:BB191"/>
    <mergeCell ref="AW198:AX200"/>
    <mergeCell ref="AY198:AZ200"/>
    <mergeCell ref="BA198:BB200"/>
    <mergeCell ref="BC198:BD200"/>
    <mergeCell ref="BE198:BF200"/>
    <mergeCell ref="U186:X188"/>
    <mergeCell ref="Y186:AB188"/>
    <mergeCell ref="AC186:AF188"/>
    <mergeCell ref="AG186:AO188"/>
    <mergeCell ref="AP186:AS188"/>
    <mergeCell ref="AT186:AV188"/>
    <mergeCell ref="AT183:AV185"/>
    <mergeCell ref="AW183:AX185"/>
    <mergeCell ref="AY183:AZ185"/>
    <mergeCell ref="BA183:BB185"/>
    <mergeCell ref="BC183:BD185"/>
    <mergeCell ref="BE183:BF185"/>
    <mergeCell ref="BE192:BF194"/>
    <mergeCell ref="BG192:BI194"/>
    <mergeCell ref="B195:L197"/>
    <mergeCell ref="M195:P197"/>
    <mergeCell ref="Q195:T197"/>
    <mergeCell ref="U195:X197"/>
    <mergeCell ref="Y195:AB197"/>
    <mergeCell ref="AC195:AF197"/>
    <mergeCell ref="AG195:AO197"/>
    <mergeCell ref="AP195:AS197"/>
    <mergeCell ref="AP192:AS194"/>
    <mergeCell ref="AT192:AV194"/>
    <mergeCell ref="AW192:AX194"/>
    <mergeCell ref="AY192:AZ194"/>
    <mergeCell ref="BA192:BB194"/>
    <mergeCell ref="BC192:BD194"/>
    <mergeCell ref="BC189:BD191"/>
    <mergeCell ref="BE189:BF191"/>
    <mergeCell ref="BG189:BI191"/>
    <mergeCell ref="B192:L194"/>
    <mergeCell ref="BG180:BI182"/>
    <mergeCell ref="B183:L185"/>
    <mergeCell ref="M183:P185"/>
    <mergeCell ref="Q183:T185"/>
    <mergeCell ref="U183:X185"/>
    <mergeCell ref="Y183:AB185"/>
    <mergeCell ref="AC183:AF185"/>
    <mergeCell ref="AG183:AO185"/>
    <mergeCell ref="AP183:AS185"/>
    <mergeCell ref="AP180:AS182"/>
    <mergeCell ref="AT180:AV182"/>
    <mergeCell ref="AW180:AX182"/>
    <mergeCell ref="AY180:AZ182"/>
    <mergeCell ref="BA180:BB182"/>
    <mergeCell ref="BC180:BD182"/>
    <mergeCell ref="BG177:BI179"/>
    <mergeCell ref="B189:L191"/>
    <mergeCell ref="M189:P191"/>
    <mergeCell ref="Q189:T191"/>
    <mergeCell ref="U189:X191"/>
    <mergeCell ref="Y189:AB191"/>
    <mergeCell ref="AC189:AF191"/>
    <mergeCell ref="AW186:AX188"/>
    <mergeCell ref="AY186:AZ188"/>
    <mergeCell ref="BA186:BB188"/>
    <mergeCell ref="BC186:BD188"/>
    <mergeCell ref="BE186:BF188"/>
    <mergeCell ref="BG186:BI188"/>
    <mergeCell ref="BG183:BI185"/>
    <mergeCell ref="B186:L188"/>
    <mergeCell ref="M186:P188"/>
    <mergeCell ref="Q186:T188"/>
    <mergeCell ref="BJ177:BL179"/>
    <mergeCell ref="BM177:BO179"/>
    <mergeCell ref="B180:L182"/>
    <mergeCell ref="M180:P182"/>
    <mergeCell ref="Q180:T182"/>
    <mergeCell ref="U180:X182"/>
    <mergeCell ref="Y180:AB182"/>
    <mergeCell ref="AC180:AF182"/>
    <mergeCell ref="AG180:AO182"/>
    <mergeCell ref="AT177:AV179"/>
    <mergeCell ref="AW177:AX179"/>
    <mergeCell ref="AY177:AZ179"/>
    <mergeCell ref="BA177:BB179"/>
    <mergeCell ref="BC177:BD179"/>
    <mergeCell ref="BE177:BF179"/>
    <mergeCell ref="BJ174:BL176"/>
    <mergeCell ref="BM174:BO176"/>
    <mergeCell ref="B177:L179"/>
    <mergeCell ref="M177:P179"/>
    <mergeCell ref="Q177:T179"/>
    <mergeCell ref="U177:X179"/>
    <mergeCell ref="Y177:AB179"/>
    <mergeCell ref="AC177:AF179"/>
    <mergeCell ref="AG177:AO179"/>
    <mergeCell ref="AP177:AS179"/>
    <mergeCell ref="AW174:AX176"/>
    <mergeCell ref="AY174:AZ176"/>
    <mergeCell ref="BA174:BB176"/>
    <mergeCell ref="BC174:BD176"/>
    <mergeCell ref="BE174:BF176"/>
    <mergeCell ref="BG174:BI176"/>
    <mergeCell ref="BE180:BF182"/>
    <mergeCell ref="B174:L176"/>
    <mergeCell ref="M174:P176"/>
    <mergeCell ref="Q174:T176"/>
    <mergeCell ref="U174:X176"/>
    <mergeCell ref="Y174:AB176"/>
    <mergeCell ref="AC174:AF176"/>
    <mergeCell ref="AG174:AO176"/>
    <mergeCell ref="AP174:AS176"/>
    <mergeCell ref="AT174:AV176"/>
    <mergeCell ref="B171:L173"/>
    <mergeCell ref="M171:P173"/>
    <mergeCell ref="Q171:T173"/>
    <mergeCell ref="U171:X173"/>
    <mergeCell ref="Y171:AB173"/>
    <mergeCell ref="AC171:AF173"/>
    <mergeCell ref="AW168:BB170"/>
    <mergeCell ref="BC168:BD173"/>
    <mergeCell ref="AW171:AX173"/>
    <mergeCell ref="AY171:AZ173"/>
    <mergeCell ref="BA171:BB173"/>
    <mergeCell ref="BM165:BO167"/>
    <mergeCell ref="B168:L170"/>
    <mergeCell ref="M168:P170"/>
    <mergeCell ref="Q168:T170"/>
    <mergeCell ref="U168:X170"/>
    <mergeCell ref="Y168:AB170"/>
    <mergeCell ref="AC168:AF170"/>
    <mergeCell ref="AG168:AO173"/>
    <mergeCell ref="AP168:AS173"/>
    <mergeCell ref="AT168:AV173"/>
    <mergeCell ref="BG162:BI164"/>
    <mergeCell ref="BJ162:BL164"/>
    <mergeCell ref="B165:L167"/>
    <mergeCell ref="M165:P167"/>
    <mergeCell ref="Q165:T167"/>
    <mergeCell ref="U165:X167"/>
    <mergeCell ref="Y165:AB167"/>
    <mergeCell ref="AC165:AF167"/>
    <mergeCell ref="AG165:BI167"/>
    <mergeCell ref="BJ165:BL167"/>
    <mergeCell ref="AT162:AV164"/>
    <mergeCell ref="AW162:AX164"/>
    <mergeCell ref="AY162:AZ164"/>
    <mergeCell ref="BA162:BB164"/>
    <mergeCell ref="BC162:BD164"/>
    <mergeCell ref="BE162:BF164"/>
    <mergeCell ref="BM171:BO173"/>
    <mergeCell ref="BE168:BF173"/>
    <mergeCell ref="BG168:BI173"/>
    <mergeCell ref="BJ168:BL170"/>
    <mergeCell ref="BM168:BO170"/>
    <mergeCell ref="BJ171:BL173"/>
    <mergeCell ref="BG159:BI161"/>
    <mergeCell ref="BJ159:BL161"/>
    <mergeCell ref="B162:L164"/>
    <mergeCell ref="M162:P164"/>
    <mergeCell ref="Q162:T164"/>
    <mergeCell ref="U162:X164"/>
    <mergeCell ref="Y162:AB164"/>
    <mergeCell ref="AC162:AF164"/>
    <mergeCell ref="AG162:AO164"/>
    <mergeCell ref="AP162:AS164"/>
    <mergeCell ref="AT159:AV161"/>
    <mergeCell ref="AW159:AX161"/>
    <mergeCell ref="AY159:AZ161"/>
    <mergeCell ref="BA159:BB161"/>
    <mergeCell ref="BC159:BD161"/>
    <mergeCell ref="BE159:BF161"/>
    <mergeCell ref="BG156:BI158"/>
    <mergeCell ref="BJ156:BL158"/>
    <mergeCell ref="B159:L161"/>
    <mergeCell ref="M159:P161"/>
    <mergeCell ref="Q159:T161"/>
    <mergeCell ref="U159:X161"/>
    <mergeCell ref="Y159:AB161"/>
    <mergeCell ref="AC159:AF161"/>
    <mergeCell ref="AG159:AO161"/>
    <mergeCell ref="AP159:AS161"/>
    <mergeCell ref="AT156:AV158"/>
    <mergeCell ref="AW156:AX158"/>
    <mergeCell ref="AY156:AZ158"/>
    <mergeCell ref="BA156:BB158"/>
    <mergeCell ref="BC156:BD158"/>
    <mergeCell ref="BE156:BF158"/>
    <mergeCell ref="BG153:BI155"/>
    <mergeCell ref="BJ153:BL155"/>
    <mergeCell ref="B156:L158"/>
    <mergeCell ref="M156:P158"/>
    <mergeCell ref="Q156:T158"/>
    <mergeCell ref="U156:X158"/>
    <mergeCell ref="Y156:AB158"/>
    <mergeCell ref="AC156:AF158"/>
    <mergeCell ref="AG156:AO158"/>
    <mergeCell ref="AP156:AS158"/>
    <mergeCell ref="AT153:AV155"/>
    <mergeCell ref="AW153:AX155"/>
    <mergeCell ref="AY153:AZ155"/>
    <mergeCell ref="BA153:BB155"/>
    <mergeCell ref="BC153:BD155"/>
    <mergeCell ref="BE153:BF155"/>
    <mergeCell ref="BG150:BI152"/>
    <mergeCell ref="BJ150:BL152"/>
    <mergeCell ref="B153:L155"/>
    <mergeCell ref="M153:P155"/>
    <mergeCell ref="Q153:T155"/>
    <mergeCell ref="U153:X155"/>
    <mergeCell ref="Y153:AB155"/>
    <mergeCell ref="AC153:AF155"/>
    <mergeCell ref="AG153:AO155"/>
    <mergeCell ref="AP153:AS155"/>
    <mergeCell ref="AT150:AV152"/>
    <mergeCell ref="AW150:AX152"/>
    <mergeCell ref="AY150:AZ152"/>
    <mergeCell ref="BA150:BB152"/>
    <mergeCell ref="BC150:BD152"/>
    <mergeCell ref="BE150:BF152"/>
    <mergeCell ref="BG147:BI149"/>
    <mergeCell ref="BJ147:BL149"/>
    <mergeCell ref="B150:L152"/>
    <mergeCell ref="M150:P152"/>
    <mergeCell ref="Q150:T152"/>
    <mergeCell ref="U150:X152"/>
    <mergeCell ref="Y150:AB152"/>
    <mergeCell ref="AC150:AF152"/>
    <mergeCell ref="AG150:AO152"/>
    <mergeCell ref="AP150:AS152"/>
    <mergeCell ref="AT147:AV149"/>
    <mergeCell ref="AW147:AX149"/>
    <mergeCell ref="AY147:AZ149"/>
    <mergeCell ref="BA147:BB149"/>
    <mergeCell ref="BC147:BD149"/>
    <mergeCell ref="BE147:BF149"/>
    <mergeCell ref="BG144:BI146"/>
    <mergeCell ref="BJ144:BL146"/>
    <mergeCell ref="B147:L149"/>
    <mergeCell ref="M147:P149"/>
    <mergeCell ref="Q147:T149"/>
    <mergeCell ref="U147:X149"/>
    <mergeCell ref="Y147:AB149"/>
    <mergeCell ref="AC147:AF149"/>
    <mergeCell ref="AG147:AO149"/>
    <mergeCell ref="AP147:AS149"/>
    <mergeCell ref="AT144:AV146"/>
    <mergeCell ref="AW144:AX146"/>
    <mergeCell ref="AY144:AZ146"/>
    <mergeCell ref="BA144:BB146"/>
    <mergeCell ref="BC144:BD146"/>
    <mergeCell ref="BE144:BF146"/>
    <mergeCell ref="BG141:BI143"/>
    <mergeCell ref="BJ141:BL143"/>
    <mergeCell ref="B144:L146"/>
    <mergeCell ref="M144:P146"/>
    <mergeCell ref="Q144:T146"/>
    <mergeCell ref="U144:X146"/>
    <mergeCell ref="Y144:AB146"/>
    <mergeCell ref="AC144:AF146"/>
    <mergeCell ref="AG144:AO146"/>
    <mergeCell ref="AP144:AS146"/>
    <mergeCell ref="AT141:AV143"/>
    <mergeCell ref="AW141:AX143"/>
    <mergeCell ref="AY141:AZ143"/>
    <mergeCell ref="BA141:BB143"/>
    <mergeCell ref="BC141:BD143"/>
    <mergeCell ref="BE141:BF143"/>
    <mergeCell ref="BG138:BI140"/>
    <mergeCell ref="BJ138:BL140"/>
    <mergeCell ref="B141:L143"/>
    <mergeCell ref="M141:P143"/>
    <mergeCell ref="Q141:T143"/>
    <mergeCell ref="U141:X143"/>
    <mergeCell ref="Y141:AB143"/>
    <mergeCell ref="AC141:AF143"/>
    <mergeCell ref="AG141:AO143"/>
    <mergeCell ref="AP141:AS143"/>
    <mergeCell ref="AT138:AV140"/>
    <mergeCell ref="AW138:AX140"/>
    <mergeCell ref="AY138:AZ140"/>
    <mergeCell ref="BA138:BB140"/>
    <mergeCell ref="BC138:BD140"/>
    <mergeCell ref="BE138:BF140"/>
    <mergeCell ref="BG135:BI137"/>
    <mergeCell ref="BJ135:BL137"/>
    <mergeCell ref="B138:L140"/>
    <mergeCell ref="M138:P140"/>
    <mergeCell ref="Q138:T140"/>
    <mergeCell ref="U138:X140"/>
    <mergeCell ref="Y138:AB140"/>
    <mergeCell ref="AC138:AF140"/>
    <mergeCell ref="AG138:AO140"/>
    <mergeCell ref="AP138:AS140"/>
    <mergeCell ref="AT135:AV137"/>
    <mergeCell ref="AW135:AX137"/>
    <mergeCell ref="AY135:AZ137"/>
    <mergeCell ref="BA135:BB137"/>
    <mergeCell ref="BC135:BD137"/>
    <mergeCell ref="BE135:BF137"/>
    <mergeCell ref="BG132:BI134"/>
    <mergeCell ref="BJ132:BL134"/>
    <mergeCell ref="B135:L137"/>
    <mergeCell ref="M135:P137"/>
    <mergeCell ref="Q135:T137"/>
    <mergeCell ref="U135:X137"/>
    <mergeCell ref="Y135:AB137"/>
    <mergeCell ref="AC135:AF137"/>
    <mergeCell ref="AG135:AO137"/>
    <mergeCell ref="AP135:AS137"/>
    <mergeCell ref="AT132:AV134"/>
    <mergeCell ref="AW132:AX134"/>
    <mergeCell ref="AY132:AZ134"/>
    <mergeCell ref="BA132:BB134"/>
    <mergeCell ref="BC132:BD134"/>
    <mergeCell ref="BE132:BF134"/>
    <mergeCell ref="BG129:BI131"/>
    <mergeCell ref="BJ129:BL131"/>
    <mergeCell ref="B132:L134"/>
    <mergeCell ref="M132:P134"/>
    <mergeCell ref="Q132:T134"/>
    <mergeCell ref="U132:X134"/>
    <mergeCell ref="Y132:AB134"/>
    <mergeCell ref="AC132:AF134"/>
    <mergeCell ref="AG132:AO134"/>
    <mergeCell ref="AP132:AS134"/>
    <mergeCell ref="AT129:AV131"/>
    <mergeCell ref="AW129:AX131"/>
    <mergeCell ref="AY129:AZ131"/>
    <mergeCell ref="BA129:BB131"/>
    <mergeCell ref="BC129:BD131"/>
    <mergeCell ref="BE129:BF131"/>
    <mergeCell ref="BG126:BI128"/>
    <mergeCell ref="BJ126:BL128"/>
    <mergeCell ref="B129:L131"/>
    <mergeCell ref="M129:P131"/>
    <mergeCell ref="Q129:T131"/>
    <mergeCell ref="U129:X131"/>
    <mergeCell ref="Y129:AB131"/>
    <mergeCell ref="AC129:AF131"/>
    <mergeCell ref="AG129:AO131"/>
    <mergeCell ref="AP129:AS131"/>
    <mergeCell ref="AT126:AV128"/>
    <mergeCell ref="AW126:AX128"/>
    <mergeCell ref="AY126:AZ128"/>
    <mergeCell ref="BA126:BB128"/>
    <mergeCell ref="BC126:BD128"/>
    <mergeCell ref="BE126:BF128"/>
    <mergeCell ref="BG123:BI125"/>
    <mergeCell ref="BJ123:BL125"/>
    <mergeCell ref="B126:L128"/>
    <mergeCell ref="M126:P128"/>
    <mergeCell ref="Q126:T128"/>
    <mergeCell ref="U126:X128"/>
    <mergeCell ref="Y126:AB128"/>
    <mergeCell ref="AC126:AF128"/>
    <mergeCell ref="AG126:AO128"/>
    <mergeCell ref="AP126:AS128"/>
    <mergeCell ref="AT123:AV125"/>
    <mergeCell ref="AW123:AX125"/>
    <mergeCell ref="AY123:AZ125"/>
    <mergeCell ref="BA123:BB125"/>
    <mergeCell ref="BC123:BD125"/>
    <mergeCell ref="BE123:BF125"/>
    <mergeCell ref="BG120:BI122"/>
    <mergeCell ref="BJ120:BL122"/>
    <mergeCell ref="B123:L125"/>
    <mergeCell ref="M123:P125"/>
    <mergeCell ref="Q123:T125"/>
    <mergeCell ref="U123:X125"/>
    <mergeCell ref="Y123:AB125"/>
    <mergeCell ref="AC123:AF125"/>
    <mergeCell ref="AG123:AO125"/>
    <mergeCell ref="AP123:AS125"/>
    <mergeCell ref="AT120:AV122"/>
    <mergeCell ref="AW120:AX122"/>
    <mergeCell ref="AY120:AZ122"/>
    <mergeCell ref="BA120:BB122"/>
    <mergeCell ref="BC120:BD122"/>
    <mergeCell ref="BE120:BF122"/>
    <mergeCell ref="BG117:BI119"/>
    <mergeCell ref="BJ117:BL119"/>
    <mergeCell ref="B120:L122"/>
    <mergeCell ref="M120:P122"/>
    <mergeCell ref="Q120:T122"/>
    <mergeCell ref="U120:X122"/>
    <mergeCell ref="Y120:AB122"/>
    <mergeCell ref="AC120:AF122"/>
    <mergeCell ref="AG120:AO122"/>
    <mergeCell ref="AP120:AS122"/>
    <mergeCell ref="AT117:AV119"/>
    <mergeCell ref="AW117:AX119"/>
    <mergeCell ref="AY117:AZ119"/>
    <mergeCell ref="BA117:BB119"/>
    <mergeCell ref="BC117:BD119"/>
    <mergeCell ref="BE117:BF119"/>
    <mergeCell ref="BG114:BI116"/>
    <mergeCell ref="BJ114:BL116"/>
    <mergeCell ref="B117:L119"/>
    <mergeCell ref="M117:P119"/>
    <mergeCell ref="Q117:T119"/>
    <mergeCell ref="U117:X119"/>
    <mergeCell ref="Y117:AB119"/>
    <mergeCell ref="AC117:AF119"/>
    <mergeCell ref="AG117:AO119"/>
    <mergeCell ref="AP117:AS119"/>
    <mergeCell ref="AT114:AV116"/>
    <mergeCell ref="AW114:AX116"/>
    <mergeCell ref="AY114:AZ116"/>
    <mergeCell ref="BA114:BB116"/>
    <mergeCell ref="BC114:BD116"/>
    <mergeCell ref="BE114:BF116"/>
    <mergeCell ref="BG111:BI113"/>
    <mergeCell ref="BJ111:BL113"/>
    <mergeCell ref="B114:L116"/>
    <mergeCell ref="M114:P116"/>
    <mergeCell ref="Q114:T116"/>
    <mergeCell ref="U114:X116"/>
    <mergeCell ref="Y114:AB116"/>
    <mergeCell ref="AC114:AF116"/>
    <mergeCell ref="AG114:AO116"/>
    <mergeCell ref="AP114:AS116"/>
    <mergeCell ref="AT111:AV113"/>
    <mergeCell ref="AW111:AX113"/>
    <mergeCell ref="AY111:AZ113"/>
    <mergeCell ref="BA111:BB113"/>
    <mergeCell ref="BC111:BD113"/>
    <mergeCell ref="BE111:BF113"/>
    <mergeCell ref="BG108:BI110"/>
    <mergeCell ref="BJ108:BL110"/>
    <mergeCell ref="B111:L113"/>
    <mergeCell ref="M111:P113"/>
    <mergeCell ref="Q111:T113"/>
    <mergeCell ref="U111:X113"/>
    <mergeCell ref="Y111:AB113"/>
    <mergeCell ref="AC111:AF113"/>
    <mergeCell ref="AG111:AO113"/>
    <mergeCell ref="AP111:AS113"/>
    <mergeCell ref="AT108:AV110"/>
    <mergeCell ref="AW108:AX110"/>
    <mergeCell ref="AY108:AZ110"/>
    <mergeCell ref="BA108:BB110"/>
    <mergeCell ref="BC108:BD110"/>
    <mergeCell ref="BE108:BF110"/>
    <mergeCell ref="BG105:BI107"/>
    <mergeCell ref="BJ105:BL107"/>
    <mergeCell ref="B108:L110"/>
    <mergeCell ref="M108:P110"/>
    <mergeCell ref="Q108:T110"/>
    <mergeCell ref="U108:X110"/>
    <mergeCell ref="Y108:AB110"/>
    <mergeCell ref="AC108:AF110"/>
    <mergeCell ref="AG108:AO110"/>
    <mergeCell ref="AP108:AS110"/>
    <mergeCell ref="AT105:AV107"/>
    <mergeCell ref="AW105:AX107"/>
    <mergeCell ref="AY105:AZ107"/>
    <mergeCell ref="BA105:BB107"/>
    <mergeCell ref="BC105:BD107"/>
    <mergeCell ref="BE105:BF107"/>
    <mergeCell ref="BG102:BI104"/>
    <mergeCell ref="BJ102:BL104"/>
    <mergeCell ref="B105:L107"/>
    <mergeCell ref="M105:P107"/>
    <mergeCell ref="Q105:T107"/>
    <mergeCell ref="U105:X107"/>
    <mergeCell ref="Y105:AB107"/>
    <mergeCell ref="AC105:AF107"/>
    <mergeCell ref="AG105:AO107"/>
    <mergeCell ref="AP105:AS107"/>
    <mergeCell ref="AT102:AV104"/>
    <mergeCell ref="AW102:AX104"/>
    <mergeCell ref="AY102:AZ104"/>
    <mergeCell ref="BA102:BB104"/>
    <mergeCell ref="BC102:BD104"/>
    <mergeCell ref="BE102:BF104"/>
    <mergeCell ref="BG99:BI101"/>
    <mergeCell ref="BJ99:BL101"/>
    <mergeCell ref="B102:L104"/>
    <mergeCell ref="M102:P104"/>
    <mergeCell ref="Q102:T104"/>
    <mergeCell ref="U102:X104"/>
    <mergeCell ref="Y102:AB104"/>
    <mergeCell ref="AC102:AF104"/>
    <mergeCell ref="AG102:AO104"/>
    <mergeCell ref="AP102:AS104"/>
    <mergeCell ref="AT99:AV101"/>
    <mergeCell ref="AW99:AX101"/>
    <mergeCell ref="AY99:AZ101"/>
    <mergeCell ref="BA99:BB101"/>
    <mergeCell ref="BC99:BD101"/>
    <mergeCell ref="BE99:BF101"/>
    <mergeCell ref="BG96:BI98"/>
    <mergeCell ref="BJ96:BL98"/>
    <mergeCell ref="B99:L101"/>
    <mergeCell ref="M99:P101"/>
    <mergeCell ref="Q99:T101"/>
    <mergeCell ref="U99:X101"/>
    <mergeCell ref="Y99:AB101"/>
    <mergeCell ref="AC99:AF101"/>
    <mergeCell ref="AG99:AO101"/>
    <mergeCell ref="AP99:AS101"/>
    <mergeCell ref="AT96:AV98"/>
    <mergeCell ref="AW96:AX98"/>
    <mergeCell ref="AY96:AZ98"/>
    <mergeCell ref="BA96:BB98"/>
    <mergeCell ref="BC96:BD98"/>
    <mergeCell ref="BE96:BF98"/>
    <mergeCell ref="BG93:BI95"/>
    <mergeCell ref="BJ93:BL95"/>
    <mergeCell ref="B96:L98"/>
    <mergeCell ref="M96:P98"/>
    <mergeCell ref="Q96:T98"/>
    <mergeCell ref="U96:X98"/>
    <mergeCell ref="Y96:AB98"/>
    <mergeCell ref="AC96:AF98"/>
    <mergeCell ref="AG96:AO98"/>
    <mergeCell ref="AP96:AS98"/>
    <mergeCell ref="AT93:AV95"/>
    <mergeCell ref="AW93:AX95"/>
    <mergeCell ref="AY93:AZ95"/>
    <mergeCell ref="BA93:BB95"/>
    <mergeCell ref="BC93:BD95"/>
    <mergeCell ref="BE93:BF95"/>
    <mergeCell ref="BG90:BI92"/>
    <mergeCell ref="BJ90:BL92"/>
    <mergeCell ref="B93:L95"/>
    <mergeCell ref="M93:P95"/>
    <mergeCell ref="Q93:T95"/>
    <mergeCell ref="U93:X95"/>
    <mergeCell ref="Y93:AB95"/>
    <mergeCell ref="AC93:AF95"/>
    <mergeCell ref="AG93:AO95"/>
    <mergeCell ref="AP93:AS95"/>
    <mergeCell ref="AT90:AV92"/>
    <mergeCell ref="AW90:AX92"/>
    <mergeCell ref="AY90:AZ92"/>
    <mergeCell ref="BA90:BB92"/>
    <mergeCell ref="BC90:BD92"/>
    <mergeCell ref="BE90:BF92"/>
    <mergeCell ref="BG87:BI89"/>
    <mergeCell ref="BJ87:BL89"/>
    <mergeCell ref="B90:L92"/>
    <mergeCell ref="M90:P92"/>
    <mergeCell ref="Q90:T92"/>
    <mergeCell ref="U90:X92"/>
    <mergeCell ref="Y90:AB92"/>
    <mergeCell ref="AC90:AF92"/>
    <mergeCell ref="AG90:AO92"/>
    <mergeCell ref="AP90:AS92"/>
    <mergeCell ref="AT87:AV89"/>
    <mergeCell ref="AW87:AX89"/>
    <mergeCell ref="AY87:AZ89"/>
    <mergeCell ref="BA87:BB89"/>
    <mergeCell ref="BC87:BD89"/>
    <mergeCell ref="BE87:BF89"/>
    <mergeCell ref="BG84:BI86"/>
    <mergeCell ref="BJ84:BL86"/>
    <mergeCell ref="B87:L89"/>
    <mergeCell ref="M87:P89"/>
    <mergeCell ref="Q87:T89"/>
    <mergeCell ref="U87:X89"/>
    <mergeCell ref="Y87:AB89"/>
    <mergeCell ref="AC87:AF89"/>
    <mergeCell ref="AG87:AO89"/>
    <mergeCell ref="AP87:AS89"/>
    <mergeCell ref="AT84:AV86"/>
    <mergeCell ref="AW84:AX86"/>
    <mergeCell ref="AY84:AZ86"/>
    <mergeCell ref="BA84:BB86"/>
    <mergeCell ref="BC84:BD86"/>
    <mergeCell ref="BE84:BF86"/>
    <mergeCell ref="BG81:BI83"/>
    <mergeCell ref="BJ81:BL83"/>
    <mergeCell ref="B84:L86"/>
    <mergeCell ref="M84:P86"/>
    <mergeCell ref="Q84:T86"/>
    <mergeCell ref="U84:X86"/>
    <mergeCell ref="Y84:AB86"/>
    <mergeCell ref="AC84:AF86"/>
    <mergeCell ref="AG84:AO86"/>
    <mergeCell ref="AP84:AS86"/>
    <mergeCell ref="AT81:AV83"/>
    <mergeCell ref="AW81:AX83"/>
    <mergeCell ref="AY81:AZ83"/>
    <mergeCell ref="BA81:BB83"/>
    <mergeCell ref="BC81:BD83"/>
    <mergeCell ref="BE81:BF83"/>
    <mergeCell ref="BG78:BI80"/>
    <mergeCell ref="BJ78:BL80"/>
    <mergeCell ref="B81:L83"/>
    <mergeCell ref="M81:P83"/>
    <mergeCell ref="Q81:T83"/>
    <mergeCell ref="U81:X83"/>
    <mergeCell ref="Y81:AB83"/>
    <mergeCell ref="AC81:AF83"/>
    <mergeCell ref="AG81:AO83"/>
    <mergeCell ref="AP81:AS83"/>
    <mergeCell ref="AT78:AV80"/>
    <mergeCell ref="AW78:AX80"/>
    <mergeCell ref="AY78:AZ80"/>
    <mergeCell ref="BA78:BB80"/>
    <mergeCell ref="BC78:BD80"/>
    <mergeCell ref="BE78:BF80"/>
    <mergeCell ref="BG75:BI77"/>
    <mergeCell ref="BJ75:BL77"/>
    <mergeCell ref="B78:L80"/>
    <mergeCell ref="M78:P80"/>
    <mergeCell ref="Q78:T80"/>
    <mergeCell ref="U78:X80"/>
    <mergeCell ref="Y78:AB80"/>
    <mergeCell ref="AC78:AF80"/>
    <mergeCell ref="AG78:AO80"/>
    <mergeCell ref="AP78:AS80"/>
    <mergeCell ref="AT75:AV77"/>
    <mergeCell ref="AW75:AX77"/>
    <mergeCell ref="AY75:AZ77"/>
    <mergeCell ref="BA75:BB77"/>
    <mergeCell ref="BC75:BD77"/>
    <mergeCell ref="BE75:BF77"/>
    <mergeCell ref="BG72:BI74"/>
    <mergeCell ref="BJ72:BL74"/>
    <mergeCell ref="B75:L77"/>
    <mergeCell ref="M75:P77"/>
    <mergeCell ref="Q75:T77"/>
    <mergeCell ref="U75:X77"/>
    <mergeCell ref="Y75:AB77"/>
    <mergeCell ref="AC75:AF77"/>
    <mergeCell ref="AG75:AO77"/>
    <mergeCell ref="AP75:AS77"/>
    <mergeCell ref="AT72:AV74"/>
    <mergeCell ref="AW72:AX74"/>
    <mergeCell ref="AY72:AZ74"/>
    <mergeCell ref="BA72:BB74"/>
    <mergeCell ref="BC72:BD74"/>
    <mergeCell ref="BE72:BF74"/>
    <mergeCell ref="B72:L74"/>
    <mergeCell ref="M72:P74"/>
    <mergeCell ref="Q72:T74"/>
    <mergeCell ref="U72:X74"/>
    <mergeCell ref="Y72:AB74"/>
    <mergeCell ref="AC72:AF74"/>
    <mergeCell ref="AG72:AO74"/>
    <mergeCell ref="AP72:AS74"/>
    <mergeCell ref="AT69:AV71"/>
    <mergeCell ref="AW69:AX71"/>
    <mergeCell ref="AY69:AZ71"/>
    <mergeCell ref="BA69:BB71"/>
    <mergeCell ref="BC69:BD71"/>
    <mergeCell ref="BE69:BF71"/>
    <mergeCell ref="BE66:BF68"/>
    <mergeCell ref="BG66:BI68"/>
    <mergeCell ref="BJ66:BL68"/>
    <mergeCell ref="B69:L71"/>
    <mergeCell ref="M69:P71"/>
    <mergeCell ref="Q69:T71"/>
    <mergeCell ref="U69:X71"/>
    <mergeCell ref="Y69:AB71"/>
    <mergeCell ref="AG69:AO71"/>
    <mergeCell ref="AP69:AS71"/>
    <mergeCell ref="AP66:AS68"/>
    <mergeCell ref="AT66:AV68"/>
    <mergeCell ref="AW66:AX68"/>
    <mergeCell ref="AY66:AZ68"/>
    <mergeCell ref="BA66:BB68"/>
    <mergeCell ref="BC66:BD68"/>
    <mergeCell ref="B66:L68"/>
    <mergeCell ref="M66:P68"/>
    <mergeCell ref="Q66:T68"/>
    <mergeCell ref="U66:X68"/>
    <mergeCell ref="Y66:AB68"/>
    <mergeCell ref="AG66:AO68"/>
    <mergeCell ref="BJ60:BL65"/>
    <mergeCell ref="B63:L65"/>
    <mergeCell ref="M63:P65"/>
    <mergeCell ref="Q63:T65"/>
    <mergeCell ref="U63:X65"/>
    <mergeCell ref="Y63:AB65"/>
    <mergeCell ref="AC63:AF71"/>
    <mergeCell ref="AW63:AX65"/>
    <mergeCell ref="AY63:AZ65"/>
    <mergeCell ref="BA63:BB65"/>
    <mergeCell ref="AP60:AS65"/>
    <mergeCell ref="AT60:AV65"/>
    <mergeCell ref="AW60:BB62"/>
    <mergeCell ref="BC60:BD65"/>
    <mergeCell ref="BE60:BF65"/>
    <mergeCell ref="BG60:BI65"/>
    <mergeCell ref="BG69:BI71"/>
    <mergeCell ref="BJ69:BL71"/>
    <mergeCell ref="B54:AF57"/>
    <mergeCell ref="AG54:BI57"/>
    <mergeCell ref="B58:BI59"/>
    <mergeCell ref="B60:L62"/>
    <mergeCell ref="M60:P62"/>
    <mergeCell ref="Q60:T62"/>
    <mergeCell ref="U60:X62"/>
    <mergeCell ref="Y60:AB62"/>
    <mergeCell ref="AC60:AF62"/>
    <mergeCell ref="AG60:AO65"/>
    <mergeCell ref="BH48:BI50"/>
    <mergeCell ref="B51:J53"/>
    <mergeCell ref="K51:S53"/>
    <mergeCell ref="T51:AF53"/>
    <mergeCell ref="AG51:AO53"/>
    <mergeCell ref="AP51:AV53"/>
    <mergeCell ref="AW51:AY53"/>
    <mergeCell ref="AZ51:BE53"/>
    <mergeCell ref="BF51:BG53"/>
    <mergeCell ref="BH51:BI53"/>
    <mergeCell ref="BF45:BG47"/>
    <mergeCell ref="BH45:BI47"/>
    <mergeCell ref="B48:J50"/>
    <mergeCell ref="K48:S50"/>
    <mergeCell ref="T48:AF50"/>
    <mergeCell ref="AG48:AO50"/>
    <mergeCell ref="AP48:AV50"/>
    <mergeCell ref="AW48:AY50"/>
    <mergeCell ref="AZ48:BE50"/>
    <mergeCell ref="BF48:BG50"/>
    <mergeCell ref="AZ42:BE44"/>
    <mergeCell ref="BF42:BG44"/>
    <mergeCell ref="BH42:BI44"/>
    <mergeCell ref="B45:J47"/>
    <mergeCell ref="K45:S47"/>
    <mergeCell ref="T45:AF47"/>
    <mergeCell ref="AG45:AO47"/>
    <mergeCell ref="AP45:AV47"/>
    <mergeCell ref="AW45:AY47"/>
    <mergeCell ref="AZ45:BE47"/>
    <mergeCell ref="B42:J44"/>
    <mergeCell ref="K42:S44"/>
    <mergeCell ref="T42:AF44"/>
    <mergeCell ref="AG42:AO44"/>
    <mergeCell ref="AP42:AV44"/>
    <mergeCell ref="AW42:AY44"/>
    <mergeCell ref="AY36:AZ38"/>
    <mergeCell ref="BA36:BB38"/>
    <mergeCell ref="BC36:BE38"/>
    <mergeCell ref="BF36:BI38"/>
    <mergeCell ref="B39:J41"/>
    <mergeCell ref="K39:S41"/>
    <mergeCell ref="T39:AF41"/>
    <mergeCell ref="AG39:AO41"/>
    <mergeCell ref="AP39:AY41"/>
    <mergeCell ref="AZ39:BI41"/>
    <mergeCell ref="AY33:AZ35"/>
    <mergeCell ref="BA33:BB35"/>
    <mergeCell ref="BC33:BE35"/>
    <mergeCell ref="BF33:BI35"/>
    <mergeCell ref="B36:J38"/>
    <mergeCell ref="K36:S38"/>
    <mergeCell ref="T36:AF38"/>
    <mergeCell ref="AG36:AO38"/>
    <mergeCell ref="AP36:AU38"/>
    <mergeCell ref="AV36:AX38"/>
    <mergeCell ref="T21:AF23"/>
    <mergeCell ref="AG21:AO23"/>
    <mergeCell ref="AP21:AU23"/>
    <mergeCell ref="AV21:AX23"/>
    <mergeCell ref="AY30:AZ32"/>
    <mergeCell ref="BA30:BB32"/>
    <mergeCell ref="BC30:BE32"/>
    <mergeCell ref="BF30:BI32"/>
    <mergeCell ref="B33:J35"/>
    <mergeCell ref="K33:S35"/>
    <mergeCell ref="T33:AF35"/>
    <mergeCell ref="AG33:AO35"/>
    <mergeCell ref="AP33:AU35"/>
    <mergeCell ref="AV33:AX35"/>
    <mergeCell ref="AY27:AZ29"/>
    <mergeCell ref="BA27:BB29"/>
    <mergeCell ref="BC27:BE29"/>
    <mergeCell ref="BF27:BI29"/>
    <mergeCell ref="B30:J32"/>
    <mergeCell ref="K30:S32"/>
    <mergeCell ref="T30:AF32"/>
    <mergeCell ref="AG30:AO32"/>
    <mergeCell ref="AP30:AU32"/>
    <mergeCell ref="AV30:AX32"/>
    <mergeCell ref="B2:AO11"/>
    <mergeCell ref="AP2:AY11"/>
    <mergeCell ref="AZ2:BI11"/>
    <mergeCell ref="B12:BI15"/>
    <mergeCell ref="B16:BI17"/>
    <mergeCell ref="B18:J20"/>
    <mergeCell ref="K18:S20"/>
    <mergeCell ref="T18:AF20"/>
    <mergeCell ref="AG18:AO20"/>
    <mergeCell ref="AP18:BI20"/>
    <mergeCell ref="AY24:AZ26"/>
    <mergeCell ref="BA24:BB26"/>
    <mergeCell ref="BC24:BE26"/>
    <mergeCell ref="BF24:BI26"/>
    <mergeCell ref="B27:J29"/>
    <mergeCell ref="K27:S29"/>
    <mergeCell ref="T27:AF29"/>
    <mergeCell ref="AG27:AO29"/>
    <mergeCell ref="AP27:AU29"/>
    <mergeCell ref="AV27:AX29"/>
    <mergeCell ref="AY21:AZ23"/>
    <mergeCell ref="BA21:BB23"/>
    <mergeCell ref="BC21:BE23"/>
    <mergeCell ref="BF21:BI23"/>
    <mergeCell ref="B24:J26"/>
    <mergeCell ref="K24:S26"/>
    <mergeCell ref="T24:AF26"/>
    <mergeCell ref="AG24:AO26"/>
    <mergeCell ref="AP24:AU26"/>
    <mergeCell ref="AV24:AX26"/>
    <mergeCell ref="B21:J23"/>
    <mergeCell ref="K21:S23"/>
  </mergeCells>
  <conditionalFormatting sqref="AT66:AZ68 AY108:AZ119 AY123:AZ131 AY135:AZ137 AY141:AZ164 AY69:AZ104 AT69:AX164 BE66:BL164">
    <cfRule type="cellIs" dxfId="77" priority="37" operator="equal">
      <formula>0</formula>
    </cfRule>
  </conditionalFormatting>
  <conditionalFormatting sqref="AY177:AZ209">
    <cfRule type="cellIs" dxfId="76" priority="36" operator="equal">
      <formula>0</formula>
    </cfRule>
  </conditionalFormatting>
  <conditionalFormatting sqref="AE245:AK248 AO245:AQ248">
    <cfRule type="expression" dxfId="75" priority="35">
      <formula>($AB$245=0)</formula>
    </cfRule>
  </conditionalFormatting>
  <conditionalFormatting sqref="AK279:AM282">
    <cfRule type="cellIs" dxfId="74" priority="34" operator="equal">
      <formula>0</formula>
    </cfRule>
  </conditionalFormatting>
  <conditionalFormatting sqref="BA66:BB164">
    <cfRule type="cellIs" dxfId="73" priority="33" operator="equal">
      <formula>0</formula>
    </cfRule>
  </conditionalFormatting>
  <conditionalFormatting sqref="BG66:BL164">
    <cfRule type="cellIs" dxfId="72" priority="32" operator="lessThan">
      <formula>0</formula>
    </cfRule>
  </conditionalFormatting>
  <conditionalFormatting sqref="BG177:BI209">
    <cfRule type="cellIs" dxfId="71" priority="31" operator="equal">
      <formula>0</formula>
    </cfRule>
  </conditionalFormatting>
  <conditionalFormatting sqref="BG177:BI209">
    <cfRule type="cellIs" dxfId="70" priority="30" operator="lessThan">
      <formula>0</formula>
    </cfRule>
  </conditionalFormatting>
  <conditionalFormatting sqref="AZ245:BI248">
    <cfRule type="expression" dxfId="69" priority="29">
      <formula>$AW$245=0</formula>
    </cfRule>
  </conditionalFormatting>
  <conditionalFormatting sqref="AH279:AJ282">
    <cfRule type="cellIs" dxfId="68" priority="28" operator="equal">
      <formula>0</formula>
    </cfRule>
  </conditionalFormatting>
  <conditionalFormatting sqref="AT174:BB176 AT177:AX209 BE177:BF209 BE174:BI176 BA177:BB209">
    <cfRule type="cellIs" dxfId="67" priority="27" operator="equal">
      <formula>0</formula>
    </cfRule>
  </conditionalFormatting>
  <conditionalFormatting sqref="BG174:BI176">
    <cfRule type="cellIs" dxfId="66" priority="26" operator="lessThan">
      <formula>0</formula>
    </cfRule>
  </conditionalFormatting>
  <conditionalFormatting sqref="BC66:BD164">
    <cfRule type="cellIs" dxfId="65" priority="25" operator="equal">
      <formula>0</formula>
    </cfRule>
  </conditionalFormatting>
  <conditionalFormatting sqref="BC174:BD209">
    <cfRule type="cellIs" dxfId="64" priority="24" operator="equal">
      <formula>0</formula>
    </cfRule>
  </conditionalFormatting>
  <conditionalFormatting sqref="AE241:AK244">
    <cfRule type="expression" dxfId="63" priority="23">
      <formula>($AB$245=0)</formula>
    </cfRule>
  </conditionalFormatting>
  <conditionalFormatting sqref="AO241:AQ244">
    <cfRule type="expression" dxfId="62" priority="22">
      <formula>($AB$245=0)</formula>
    </cfRule>
  </conditionalFormatting>
  <conditionalFormatting sqref="AZ241:BI244">
    <cfRule type="expression" dxfId="61" priority="21">
      <formula>$AW$245=0</formula>
    </cfRule>
  </conditionalFormatting>
  <conditionalFormatting sqref="AY105:AZ107">
    <cfRule type="cellIs" dxfId="60" priority="20" operator="equal">
      <formula>0</formula>
    </cfRule>
  </conditionalFormatting>
  <conditionalFormatting sqref="AY120:AZ122">
    <cfRule type="cellIs" dxfId="59" priority="19" operator="equal">
      <formula>0</formula>
    </cfRule>
  </conditionalFormatting>
  <conditionalFormatting sqref="AY132:AZ134">
    <cfRule type="cellIs" dxfId="58" priority="18" operator="equal">
      <formula>0</formula>
    </cfRule>
  </conditionalFormatting>
  <conditionalFormatting sqref="AY138:AZ140">
    <cfRule type="cellIs" dxfId="57" priority="17" operator="equal">
      <formula>0</formula>
    </cfRule>
  </conditionalFormatting>
  <conditionalFormatting sqref="BJ165:BL170">
    <cfRule type="cellIs" dxfId="56" priority="16" operator="equal">
      <formula>0</formula>
    </cfRule>
  </conditionalFormatting>
  <conditionalFormatting sqref="BJ165:BL170">
    <cfRule type="cellIs" dxfId="55" priority="15" operator="lessThan">
      <formula>0</formula>
    </cfRule>
  </conditionalFormatting>
  <conditionalFormatting sqref="BJ171:BL173">
    <cfRule type="cellIs" dxfId="54" priority="14" operator="equal">
      <formula>0</formula>
    </cfRule>
  </conditionalFormatting>
  <conditionalFormatting sqref="BJ171:BL173">
    <cfRule type="cellIs" dxfId="53" priority="13" operator="lessThan">
      <formula>0</formula>
    </cfRule>
  </conditionalFormatting>
  <conditionalFormatting sqref="BH48:BI53">
    <cfRule type="cellIs" dxfId="52" priority="12" operator="equal">
      <formula>0</formula>
    </cfRule>
  </conditionalFormatting>
  <conditionalFormatting sqref="BJ174:BL176">
    <cfRule type="cellIs" dxfId="51" priority="11" operator="equal">
      <formula>0</formula>
    </cfRule>
  </conditionalFormatting>
  <conditionalFormatting sqref="BJ174:BL176">
    <cfRule type="cellIs" dxfId="50" priority="10" operator="lessThan">
      <formula>0</formula>
    </cfRule>
  </conditionalFormatting>
  <conditionalFormatting sqref="AL245:AN248">
    <cfRule type="expression" dxfId="49" priority="9">
      <formula>($AB$245=0)</formula>
    </cfRule>
  </conditionalFormatting>
  <conditionalFormatting sqref="AL241:AN244">
    <cfRule type="expression" dxfId="48" priority="8">
      <formula>($AB$245=0)</formula>
    </cfRule>
  </conditionalFormatting>
  <conditionalFormatting sqref="M66:Y68 Y69:Y71 M72:Y150">
    <cfRule type="cellIs" dxfId="47" priority="7" operator="equal">
      <formula>0</formula>
    </cfRule>
  </conditionalFormatting>
  <conditionalFormatting sqref="BH42:BI47">
    <cfRule type="cellIs" dxfId="46" priority="6" operator="equal">
      <formula>0</formula>
    </cfRule>
  </conditionalFormatting>
  <conditionalFormatting sqref="BJ177:BL179">
    <cfRule type="cellIs" dxfId="45" priority="5" operator="equal">
      <formula>0</formula>
    </cfRule>
  </conditionalFormatting>
  <conditionalFormatting sqref="BJ177:BL179">
    <cfRule type="cellIs" dxfId="44" priority="4" operator="lessThan">
      <formula>0</formula>
    </cfRule>
  </conditionalFormatting>
  <conditionalFormatting sqref="U69:U71">
    <cfRule type="cellIs" dxfId="43" priority="3" operator="equal">
      <formula>0</formula>
    </cfRule>
  </conditionalFormatting>
  <conditionalFormatting sqref="Q69:Q71">
    <cfRule type="cellIs" dxfId="42" priority="2" operator="equal">
      <formula>0</formula>
    </cfRule>
  </conditionalFormatting>
  <conditionalFormatting sqref="M69:M71">
    <cfRule type="cellIs" dxfId="41" priority="1" operator="equal">
      <formula>0</formula>
    </cfRule>
  </conditionalFormatting>
  <printOptions horizontalCentered="1"/>
  <pageMargins left="0.25" right="0.25" top="0.25" bottom="0.25" header="0" footer="0"/>
  <pageSetup scale="15" orientation="portrait" r:id="rId1"/>
  <drawing r:id="rId2"/>
  <legacyDrawing r:id="rId3"/>
</worksheet>
</file>

<file path=xl/worksheets/sheet2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37">
    <tabColor rgb="FFFF0000"/>
  </sheetPr>
  <dimension ref="A1:CG460"/>
  <sheetViews>
    <sheetView topLeftCell="AG66" zoomScale="50" zoomScaleNormal="50" zoomScaleSheetLayoutView="30" workbookViewId="0">
      <selection activeCell="BG78" sqref="BG78:BI80"/>
    </sheetView>
  </sheetViews>
  <sheetFormatPr defaultRowHeight="15"/>
  <cols>
    <col min="1" max="1" width="0" hidden="1" customWidth="1"/>
    <col min="2" max="15" width="9.42578125" hidden="1" customWidth="1"/>
    <col min="16" max="16" width="21" hidden="1" customWidth="1"/>
    <col min="17" max="17" width="9.42578125" hidden="1" customWidth="1"/>
    <col min="18" max="18" width="10.85546875" hidden="1" customWidth="1"/>
    <col min="19" max="19" width="16.28515625" hidden="1" customWidth="1"/>
    <col min="20" max="20" width="8.28515625" hidden="1" customWidth="1"/>
    <col min="21" max="23" width="9.42578125" hidden="1" customWidth="1"/>
    <col min="24" max="24" width="17.5703125" hidden="1" customWidth="1"/>
    <col min="25" max="25" width="14.5703125" hidden="1" customWidth="1"/>
    <col min="26" max="27" width="10.5703125" hidden="1" customWidth="1"/>
    <col min="28" max="28" width="7.140625" hidden="1" customWidth="1"/>
    <col min="29" max="31" width="9.42578125" hidden="1" customWidth="1"/>
    <col min="32" max="32" width="15.5703125" hidden="1" customWidth="1"/>
    <col min="33" max="40" width="9.42578125" customWidth="1"/>
    <col min="41" max="41" width="18.5703125" customWidth="1"/>
    <col min="42" max="46" width="9.42578125" customWidth="1"/>
    <col min="47" max="47" width="16.28515625" customWidth="1"/>
    <col min="48" max="49" width="9.42578125" customWidth="1"/>
    <col min="50" max="50" width="12" customWidth="1"/>
    <col min="51" max="51" width="9.42578125" customWidth="1"/>
    <col min="52" max="52" width="12" customWidth="1"/>
    <col min="53" max="53" width="9.42578125" hidden="1" customWidth="1"/>
    <col min="54" max="56" width="11.5703125" hidden="1" customWidth="1"/>
    <col min="57" max="58" width="9.42578125" hidden="1" customWidth="1"/>
    <col min="59" max="59" width="9.42578125" customWidth="1"/>
    <col min="60" max="60" width="12" customWidth="1"/>
    <col min="61" max="61" width="11.42578125" customWidth="1"/>
    <col min="62" max="62" width="0" hidden="1" customWidth="1"/>
    <col min="63" max="63" width="9.140625" hidden="1" customWidth="1"/>
    <col min="64" max="64" width="0" hidden="1" customWidth="1"/>
  </cols>
  <sheetData>
    <row r="1" spans="2:61" ht="15.75" hidden="1" thickBot="1"/>
    <row r="2" spans="2:61" ht="15" hidden="1" customHeight="1" thickTop="1">
      <c r="B2" s="475" t="s">
        <v>0</v>
      </c>
      <c r="C2" s="476"/>
      <c r="D2" s="476"/>
      <c r="E2" s="476"/>
      <c r="F2" s="476"/>
      <c r="G2" s="476"/>
      <c r="H2" s="476"/>
      <c r="I2" s="476"/>
      <c r="J2" s="476"/>
      <c r="K2" s="476"/>
      <c r="L2" s="476"/>
      <c r="M2" s="476"/>
      <c r="N2" s="476"/>
      <c r="O2" s="476"/>
      <c r="P2" s="476"/>
      <c r="Q2" s="476"/>
      <c r="R2" s="476"/>
      <c r="S2" s="476"/>
      <c r="T2" s="476"/>
      <c r="U2" s="476"/>
      <c r="V2" s="476"/>
      <c r="W2" s="476"/>
      <c r="X2" s="476"/>
      <c r="Y2" s="476"/>
      <c r="Z2" s="476"/>
      <c r="AA2" s="476"/>
      <c r="AB2" s="476"/>
      <c r="AC2" s="476"/>
      <c r="AD2" s="476"/>
      <c r="AE2" s="476"/>
      <c r="AF2" s="476"/>
      <c r="AG2" s="476"/>
      <c r="AH2" s="476"/>
      <c r="AI2" s="476"/>
      <c r="AJ2" s="476"/>
      <c r="AK2" s="476"/>
      <c r="AL2" s="476"/>
      <c r="AM2" s="476"/>
      <c r="AN2" s="476"/>
      <c r="AO2" s="476"/>
      <c r="AP2" s="476"/>
      <c r="AQ2" s="476"/>
      <c r="AR2" s="476"/>
      <c r="AS2" s="476"/>
      <c r="AT2" s="476"/>
      <c r="AU2" s="476"/>
      <c r="AV2" s="476"/>
      <c r="AW2" s="476"/>
      <c r="AX2" s="476"/>
      <c r="AY2" s="476"/>
      <c r="AZ2" s="481"/>
      <c r="BA2" s="481"/>
      <c r="BB2" s="481"/>
      <c r="BC2" s="481"/>
      <c r="BD2" s="481"/>
      <c r="BE2" s="481"/>
      <c r="BF2" s="481"/>
      <c r="BG2" s="481"/>
      <c r="BH2" s="481"/>
      <c r="BI2" s="482"/>
    </row>
    <row r="3" spans="2:61" ht="15" hidden="1" customHeight="1">
      <c r="B3" s="477"/>
      <c r="C3" s="478"/>
      <c r="D3" s="478"/>
      <c r="E3" s="478"/>
      <c r="F3" s="478"/>
      <c r="G3" s="478"/>
      <c r="H3" s="478"/>
      <c r="I3" s="478"/>
      <c r="J3" s="478"/>
      <c r="K3" s="478"/>
      <c r="L3" s="478"/>
      <c r="M3" s="478"/>
      <c r="N3" s="478"/>
      <c r="O3" s="478"/>
      <c r="P3" s="478"/>
      <c r="Q3" s="478"/>
      <c r="R3" s="478"/>
      <c r="S3" s="478"/>
      <c r="T3" s="478"/>
      <c r="U3" s="478"/>
      <c r="V3" s="478"/>
      <c r="W3" s="478"/>
      <c r="X3" s="478"/>
      <c r="Y3" s="478"/>
      <c r="Z3" s="478"/>
      <c r="AA3" s="478"/>
      <c r="AB3" s="478"/>
      <c r="AC3" s="478"/>
      <c r="AD3" s="478"/>
      <c r="AE3" s="478"/>
      <c r="AF3" s="478"/>
      <c r="AG3" s="478"/>
      <c r="AH3" s="478"/>
      <c r="AI3" s="478"/>
      <c r="AJ3" s="478"/>
      <c r="AK3" s="478"/>
      <c r="AL3" s="478"/>
      <c r="AM3" s="478"/>
      <c r="AN3" s="478"/>
      <c r="AO3" s="478"/>
      <c r="AP3" s="478"/>
      <c r="AQ3" s="478"/>
      <c r="AR3" s="478"/>
      <c r="AS3" s="478"/>
      <c r="AT3" s="478"/>
      <c r="AU3" s="478"/>
      <c r="AV3" s="478"/>
      <c r="AW3" s="478"/>
      <c r="AX3" s="478"/>
      <c r="AY3" s="478"/>
      <c r="AZ3" s="483"/>
      <c r="BA3" s="483"/>
      <c r="BB3" s="483"/>
      <c r="BC3" s="483"/>
      <c r="BD3" s="483"/>
      <c r="BE3" s="483"/>
      <c r="BF3" s="483"/>
      <c r="BG3" s="483"/>
      <c r="BH3" s="483"/>
      <c r="BI3" s="484"/>
    </row>
    <row r="4" spans="2:61" ht="15" hidden="1" customHeight="1">
      <c r="B4" s="477"/>
      <c r="C4" s="478"/>
      <c r="D4" s="478"/>
      <c r="E4" s="478"/>
      <c r="F4" s="478"/>
      <c r="G4" s="478"/>
      <c r="H4" s="478"/>
      <c r="I4" s="478"/>
      <c r="J4" s="478"/>
      <c r="K4" s="478"/>
      <c r="L4" s="478"/>
      <c r="M4" s="478"/>
      <c r="N4" s="478"/>
      <c r="O4" s="478"/>
      <c r="P4" s="478"/>
      <c r="Q4" s="478"/>
      <c r="R4" s="478"/>
      <c r="S4" s="478"/>
      <c r="T4" s="478"/>
      <c r="U4" s="478"/>
      <c r="V4" s="478"/>
      <c r="W4" s="478"/>
      <c r="X4" s="478"/>
      <c r="Y4" s="478"/>
      <c r="Z4" s="478"/>
      <c r="AA4" s="478"/>
      <c r="AB4" s="478"/>
      <c r="AC4" s="478"/>
      <c r="AD4" s="478"/>
      <c r="AE4" s="478"/>
      <c r="AF4" s="478"/>
      <c r="AG4" s="478"/>
      <c r="AH4" s="478"/>
      <c r="AI4" s="478"/>
      <c r="AJ4" s="478"/>
      <c r="AK4" s="478"/>
      <c r="AL4" s="478"/>
      <c r="AM4" s="478"/>
      <c r="AN4" s="478"/>
      <c r="AO4" s="478"/>
      <c r="AP4" s="478"/>
      <c r="AQ4" s="478"/>
      <c r="AR4" s="478"/>
      <c r="AS4" s="478"/>
      <c r="AT4" s="478"/>
      <c r="AU4" s="478"/>
      <c r="AV4" s="478"/>
      <c r="AW4" s="478"/>
      <c r="AX4" s="478"/>
      <c r="AY4" s="478"/>
      <c r="AZ4" s="483"/>
      <c r="BA4" s="483"/>
      <c r="BB4" s="483"/>
      <c r="BC4" s="483"/>
      <c r="BD4" s="483"/>
      <c r="BE4" s="483"/>
      <c r="BF4" s="483"/>
      <c r="BG4" s="483"/>
      <c r="BH4" s="483"/>
      <c r="BI4" s="484"/>
    </row>
    <row r="5" spans="2:61" ht="15" hidden="1" customHeight="1">
      <c r="B5" s="477"/>
      <c r="C5" s="478"/>
      <c r="D5" s="478"/>
      <c r="E5" s="478"/>
      <c r="F5" s="478"/>
      <c r="G5" s="478"/>
      <c r="H5" s="478"/>
      <c r="I5" s="478"/>
      <c r="J5" s="478"/>
      <c r="K5" s="478"/>
      <c r="L5" s="478"/>
      <c r="M5" s="478"/>
      <c r="N5" s="478"/>
      <c r="O5" s="478"/>
      <c r="P5" s="478"/>
      <c r="Q5" s="478"/>
      <c r="R5" s="478"/>
      <c r="S5" s="478"/>
      <c r="T5" s="478"/>
      <c r="U5" s="478"/>
      <c r="V5" s="478"/>
      <c r="W5" s="478"/>
      <c r="X5" s="478"/>
      <c r="Y5" s="478"/>
      <c r="Z5" s="478"/>
      <c r="AA5" s="478"/>
      <c r="AB5" s="478"/>
      <c r="AC5" s="478"/>
      <c r="AD5" s="478"/>
      <c r="AE5" s="478"/>
      <c r="AF5" s="478"/>
      <c r="AG5" s="478"/>
      <c r="AH5" s="478"/>
      <c r="AI5" s="478"/>
      <c r="AJ5" s="478"/>
      <c r="AK5" s="478"/>
      <c r="AL5" s="478"/>
      <c r="AM5" s="478"/>
      <c r="AN5" s="478"/>
      <c r="AO5" s="478"/>
      <c r="AP5" s="478"/>
      <c r="AQ5" s="478"/>
      <c r="AR5" s="478"/>
      <c r="AS5" s="478"/>
      <c r="AT5" s="478"/>
      <c r="AU5" s="478"/>
      <c r="AV5" s="478"/>
      <c r="AW5" s="478"/>
      <c r="AX5" s="478"/>
      <c r="AY5" s="478"/>
      <c r="AZ5" s="483"/>
      <c r="BA5" s="483"/>
      <c r="BB5" s="483"/>
      <c r="BC5" s="483"/>
      <c r="BD5" s="483"/>
      <c r="BE5" s="483"/>
      <c r="BF5" s="483"/>
      <c r="BG5" s="483"/>
      <c r="BH5" s="483"/>
      <c r="BI5" s="484"/>
    </row>
    <row r="6" spans="2:61" ht="15" hidden="1" customHeight="1">
      <c r="B6" s="477"/>
      <c r="C6" s="478"/>
      <c r="D6" s="478"/>
      <c r="E6" s="478"/>
      <c r="F6" s="478"/>
      <c r="G6" s="478"/>
      <c r="H6" s="478"/>
      <c r="I6" s="478"/>
      <c r="J6" s="478"/>
      <c r="K6" s="478"/>
      <c r="L6" s="478"/>
      <c r="M6" s="478"/>
      <c r="N6" s="478"/>
      <c r="O6" s="478"/>
      <c r="P6" s="478"/>
      <c r="Q6" s="478"/>
      <c r="R6" s="478"/>
      <c r="S6" s="478"/>
      <c r="T6" s="478"/>
      <c r="U6" s="478"/>
      <c r="V6" s="478"/>
      <c r="W6" s="478"/>
      <c r="X6" s="478"/>
      <c r="Y6" s="478"/>
      <c r="Z6" s="478"/>
      <c r="AA6" s="478"/>
      <c r="AB6" s="478"/>
      <c r="AC6" s="478"/>
      <c r="AD6" s="478"/>
      <c r="AE6" s="478"/>
      <c r="AF6" s="478"/>
      <c r="AG6" s="478"/>
      <c r="AH6" s="478"/>
      <c r="AI6" s="478"/>
      <c r="AJ6" s="478"/>
      <c r="AK6" s="478"/>
      <c r="AL6" s="478"/>
      <c r="AM6" s="478"/>
      <c r="AN6" s="478"/>
      <c r="AO6" s="478"/>
      <c r="AP6" s="478"/>
      <c r="AQ6" s="478"/>
      <c r="AR6" s="478"/>
      <c r="AS6" s="478"/>
      <c r="AT6" s="478"/>
      <c r="AU6" s="478"/>
      <c r="AV6" s="478"/>
      <c r="AW6" s="478"/>
      <c r="AX6" s="478"/>
      <c r="AY6" s="478"/>
      <c r="AZ6" s="483"/>
      <c r="BA6" s="483"/>
      <c r="BB6" s="483"/>
      <c r="BC6" s="483"/>
      <c r="BD6" s="483"/>
      <c r="BE6" s="483"/>
      <c r="BF6" s="483"/>
      <c r="BG6" s="483"/>
      <c r="BH6" s="483"/>
      <c r="BI6" s="484"/>
    </row>
    <row r="7" spans="2:61" ht="15" hidden="1" customHeight="1">
      <c r="B7" s="477"/>
      <c r="C7" s="478"/>
      <c r="D7" s="478"/>
      <c r="E7" s="478"/>
      <c r="F7" s="478"/>
      <c r="G7" s="478"/>
      <c r="H7" s="478"/>
      <c r="I7" s="478"/>
      <c r="J7" s="478"/>
      <c r="K7" s="478"/>
      <c r="L7" s="478"/>
      <c r="M7" s="478"/>
      <c r="N7" s="478"/>
      <c r="O7" s="478"/>
      <c r="P7" s="478"/>
      <c r="Q7" s="478"/>
      <c r="R7" s="478"/>
      <c r="S7" s="478"/>
      <c r="T7" s="478"/>
      <c r="U7" s="478"/>
      <c r="V7" s="478"/>
      <c r="W7" s="478"/>
      <c r="X7" s="478"/>
      <c r="Y7" s="478"/>
      <c r="Z7" s="478"/>
      <c r="AA7" s="478"/>
      <c r="AB7" s="478"/>
      <c r="AC7" s="478"/>
      <c r="AD7" s="478"/>
      <c r="AE7" s="478"/>
      <c r="AF7" s="478"/>
      <c r="AG7" s="478"/>
      <c r="AH7" s="478"/>
      <c r="AI7" s="478"/>
      <c r="AJ7" s="478"/>
      <c r="AK7" s="478"/>
      <c r="AL7" s="478"/>
      <c r="AM7" s="478"/>
      <c r="AN7" s="478"/>
      <c r="AO7" s="478"/>
      <c r="AP7" s="478"/>
      <c r="AQ7" s="478"/>
      <c r="AR7" s="478"/>
      <c r="AS7" s="478"/>
      <c r="AT7" s="478"/>
      <c r="AU7" s="478"/>
      <c r="AV7" s="478"/>
      <c r="AW7" s="478"/>
      <c r="AX7" s="478"/>
      <c r="AY7" s="478"/>
      <c r="AZ7" s="483"/>
      <c r="BA7" s="483"/>
      <c r="BB7" s="483"/>
      <c r="BC7" s="483"/>
      <c r="BD7" s="483"/>
      <c r="BE7" s="483"/>
      <c r="BF7" s="483"/>
      <c r="BG7" s="483"/>
      <c r="BH7" s="483"/>
      <c r="BI7" s="484"/>
    </row>
    <row r="8" spans="2:61" ht="15" hidden="1" customHeight="1">
      <c r="B8" s="477"/>
      <c r="C8" s="478"/>
      <c r="D8" s="478"/>
      <c r="E8" s="478"/>
      <c r="F8" s="478"/>
      <c r="G8" s="478"/>
      <c r="H8" s="478"/>
      <c r="I8" s="478"/>
      <c r="J8" s="478"/>
      <c r="K8" s="478"/>
      <c r="L8" s="478"/>
      <c r="M8" s="478"/>
      <c r="N8" s="478"/>
      <c r="O8" s="478"/>
      <c r="P8" s="478"/>
      <c r="Q8" s="478"/>
      <c r="R8" s="478"/>
      <c r="S8" s="478"/>
      <c r="T8" s="478"/>
      <c r="U8" s="478"/>
      <c r="V8" s="478"/>
      <c r="W8" s="478"/>
      <c r="X8" s="478"/>
      <c r="Y8" s="478"/>
      <c r="Z8" s="478"/>
      <c r="AA8" s="478"/>
      <c r="AB8" s="478"/>
      <c r="AC8" s="478"/>
      <c r="AD8" s="478"/>
      <c r="AE8" s="478"/>
      <c r="AF8" s="478"/>
      <c r="AG8" s="478"/>
      <c r="AH8" s="478"/>
      <c r="AI8" s="478"/>
      <c r="AJ8" s="478"/>
      <c r="AK8" s="478"/>
      <c r="AL8" s="478"/>
      <c r="AM8" s="478"/>
      <c r="AN8" s="478"/>
      <c r="AO8" s="478"/>
      <c r="AP8" s="478"/>
      <c r="AQ8" s="478"/>
      <c r="AR8" s="478"/>
      <c r="AS8" s="478"/>
      <c r="AT8" s="478"/>
      <c r="AU8" s="478"/>
      <c r="AV8" s="478"/>
      <c r="AW8" s="478"/>
      <c r="AX8" s="478"/>
      <c r="AY8" s="478"/>
      <c r="AZ8" s="483"/>
      <c r="BA8" s="483"/>
      <c r="BB8" s="483"/>
      <c r="BC8" s="483"/>
      <c r="BD8" s="483"/>
      <c r="BE8" s="483"/>
      <c r="BF8" s="483"/>
      <c r="BG8" s="483"/>
      <c r="BH8" s="483"/>
      <c r="BI8" s="484"/>
    </row>
    <row r="9" spans="2:61" ht="15" hidden="1" customHeight="1">
      <c r="B9" s="477"/>
      <c r="C9" s="478"/>
      <c r="D9" s="478"/>
      <c r="E9" s="478"/>
      <c r="F9" s="478"/>
      <c r="G9" s="478"/>
      <c r="H9" s="478"/>
      <c r="I9" s="478"/>
      <c r="J9" s="478"/>
      <c r="K9" s="478"/>
      <c r="L9" s="478"/>
      <c r="M9" s="478"/>
      <c r="N9" s="478"/>
      <c r="O9" s="478"/>
      <c r="P9" s="478"/>
      <c r="Q9" s="478"/>
      <c r="R9" s="478"/>
      <c r="S9" s="478"/>
      <c r="T9" s="478"/>
      <c r="U9" s="478"/>
      <c r="V9" s="478"/>
      <c r="W9" s="478"/>
      <c r="X9" s="478"/>
      <c r="Y9" s="478"/>
      <c r="Z9" s="478"/>
      <c r="AA9" s="478"/>
      <c r="AB9" s="478"/>
      <c r="AC9" s="478"/>
      <c r="AD9" s="478"/>
      <c r="AE9" s="478"/>
      <c r="AF9" s="478"/>
      <c r="AG9" s="478"/>
      <c r="AH9" s="478"/>
      <c r="AI9" s="478"/>
      <c r="AJ9" s="478"/>
      <c r="AK9" s="478"/>
      <c r="AL9" s="478"/>
      <c r="AM9" s="478"/>
      <c r="AN9" s="478"/>
      <c r="AO9" s="478"/>
      <c r="AP9" s="478"/>
      <c r="AQ9" s="478"/>
      <c r="AR9" s="478"/>
      <c r="AS9" s="478"/>
      <c r="AT9" s="478"/>
      <c r="AU9" s="478"/>
      <c r="AV9" s="478"/>
      <c r="AW9" s="478"/>
      <c r="AX9" s="478"/>
      <c r="AY9" s="478"/>
      <c r="AZ9" s="483"/>
      <c r="BA9" s="483"/>
      <c r="BB9" s="483"/>
      <c r="BC9" s="483"/>
      <c r="BD9" s="483"/>
      <c r="BE9" s="483"/>
      <c r="BF9" s="483"/>
      <c r="BG9" s="483"/>
      <c r="BH9" s="483"/>
      <c r="BI9" s="484"/>
    </row>
    <row r="10" spans="2:61" ht="15" hidden="1" customHeight="1">
      <c r="B10" s="477"/>
      <c r="C10" s="478"/>
      <c r="D10" s="478"/>
      <c r="E10" s="478"/>
      <c r="F10" s="478"/>
      <c r="G10" s="478"/>
      <c r="H10" s="478"/>
      <c r="I10" s="478"/>
      <c r="J10" s="478"/>
      <c r="K10" s="478"/>
      <c r="L10" s="478"/>
      <c r="M10" s="478"/>
      <c r="N10" s="478"/>
      <c r="O10" s="478"/>
      <c r="P10" s="478"/>
      <c r="Q10" s="478"/>
      <c r="R10" s="478"/>
      <c r="S10" s="478"/>
      <c r="T10" s="478"/>
      <c r="U10" s="478"/>
      <c r="V10" s="478"/>
      <c r="W10" s="478"/>
      <c r="X10" s="478"/>
      <c r="Y10" s="478"/>
      <c r="Z10" s="478"/>
      <c r="AA10" s="478"/>
      <c r="AB10" s="478"/>
      <c r="AC10" s="478"/>
      <c r="AD10" s="478"/>
      <c r="AE10" s="478"/>
      <c r="AF10" s="478"/>
      <c r="AG10" s="478"/>
      <c r="AH10" s="478"/>
      <c r="AI10" s="478"/>
      <c r="AJ10" s="478"/>
      <c r="AK10" s="478"/>
      <c r="AL10" s="478"/>
      <c r="AM10" s="478"/>
      <c r="AN10" s="478"/>
      <c r="AO10" s="478"/>
      <c r="AP10" s="478"/>
      <c r="AQ10" s="478"/>
      <c r="AR10" s="478"/>
      <c r="AS10" s="478"/>
      <c r="AT10" s="478"/>
      <c r="AU10" s="478"/>
      <c r="AV10" s="478"/>
      <c r="AW10" s="478"/>
      <c r="AX10" s="478"/>
      <c r="AY10" s="478"/>
      <c r="AZ10" s="483"/>
      <c r="BA10" s="483"/>
      <c r="BB10" s="483"/>
      <c r="BC10" s="483"/>
      <c r="BD10" s="483"/>
      <c r="BE10" s="483"/>
      <c r="BF10" s="483"/>
      <c r="BG10" s="483"/>
      <c r="BH10" s="483"/>
      <c r="BI10" s="484"/>
    </row>
    <row r="11" spans="2:61" ht="15.75" hidden="1" customHeight="1" thickBot="1">
      <c r="B11" s="479"/>
      <c r="C11" s="480"/>
      <c r="D11" s="480"/>
      <c r="E11" s="480"/>
      <c r="F11" s="480"/>
      <c r="G11" s="480"/>
      <c r="H11" s="480"/>
      <c r="I11" s="480"/>
      <c r="J11" s="480"/>
      <c r="K11" s="480"/>
      <c r="L11" s="480"/>
      <c r="M11" s="480"/>
      <c r="N11" s="480"/>
      <c r="O11" s="480"/>
      <c r="P11" s="480"/>
      <c r="Q11" s="480"/>
      <c r="R11" s="480"/>
      <c r="S11" s="480"/>
      <c r="T11" s="480"/>
      <c r="U11" s="480"/>
      <c r="V11" s="480"/>
      <c r="W11" s="480"/>
      <c r="X11" s="480"/>
      <c r="Y11" s="480"/>
      <c r="Z11" s="480"/>
      <c r="AA11" s="480"/>
      <c r="AB11" s="480"/>
      <c r="AC11" s="480"/>
      <c r="AD11" s="480"/>
      <c r="AE11" s="480"/>
      <c r="AF11" s="480"/>
      <c r="AG11" s="480"/>
      <c r="AH11" s="480"/>
      <c r="AI11" s="480"/>
      <c r="AJ11" s="480"/>
      <c r="AK11" s="480"/>
      <c r="AL11" s="480"/>
      <c r="AM11" s="480"/>
      <c r="AN11" s="480"/>
      <c r="AO11" s="480"/>
      <c r="AP11" s="480"/>
      <c r="AQ11" s="480"/>
      <c r="AR11" s="480"/>
      <c r="AS11" s="480"/>
      <c r="AT11" s="480"/>
      <c r="AU11" s="480"/>
      <c r="AV11" s="480"/>
      <c r="AW11" s="480"/>
      <c r="AX11" s="480"/>
      <c r="AY11" s="480"/>
      <c r="AZ11" s="485"/>
      <c r="BA11" s="485"/>
      <c r="BB11" s="485"/>
      <c r="BC11" s="485"/>
      <c r="BD11" s="485"/>
      <c r="BE11" s="485"/>
      <c r="BF11" s="485"/>
      <c r="BG11" s="485"/>
      <c r="BH11" s="485"/>
      <c r="BI11" s="486"/>
    </row>
    <row r="12" spans="2:61" ht="16.5" hidden="1" customHeight="1" thickTop="1" thickBot="1">
      <c r="B12" s="183" t="s">
        <v>1</v>
      </c>
      <c r="C12" s="183"/>
      <c r="D12" s="183"/>
      <c r="E12" s="183"/>
      <c r="F12" s="183"/>
      <c r="G12" s="183"/>
      <c r="H12" s="183"/>
      <c r="I12" s="183"/>
      <c r="J12" s="183"/>
      <c r="K12" s="183"/>
      <c r="L12" s="183"/>
      <c r="M12" s="183"/>
      <c r="N12" s="183"/>
      <c r="O12" s="183"/>
      <c r="P12" s="183"/>
      <c r="Q12" s="183"/>
      <c r="R12" s="183"/>
      <c r="S12" s="183"/>
      <c r="T12" s="183"/>
      <c r="U12" s="183"/>
      <c r="V12" s="183"/>
      <c r="W12" s="183"/>
      <c r="X12" s="183"/>
      <c r="Y12" s="183"/>
      <c r="Z12" s="183"/>
      <c r="AA12" s="183"/>
      <c r="AB12" s="183"/>
      <c r="AC12" s="183"/>
      <c r="AD12" s="183"/>
      <c r="AE12" s="183"/>
      <c r="AF12" s="183"/>
      <c r="AG12" s="183"/>
      <c r="AH12" s="183"/>
      <c r="AI12" s="183"/>
      <c r="AJ12" s="183"/>
      <c r="AK12" s="183"/>
      <c r="AL12" s="183"/>
      <c r="AM12" s="183"/>
      <c r="AN12" s="183"/>
      <c r="AO12" s="183"/>
      <c r="AP12" s="183"/>
      <c r="AQ12" s="183"/>
      <c r="AR12" s="183"/>
      <c r="AS12" s="183"/>
      <c r="AT12" s="183"/>
      <c r="AU12" s="183"/>
      <c r="AV12" s="183"/>
      <c r="AW12" s="183"/>
      <c r="AX12" s="183"/>
      <c r="AY12" s="183"/>
      <c r="AZ12" s="183"/>
      <c r="BA12" s="183"/>
      <c r="BB12" s="183"/>
      <c r="BC12" s="183"/>
      <c r="BD12" s="183"/>
      <c r="BE12" s="183"/>
      <c r="BF12" s="183"/>
      <c r="BG12" s="183"/>
      <c r="BH12" s="183"/>
      <c r="BI12" s="183"/>
    </row>
    <row r="13" spans="2:61" ht="16.5" hidden="1" customHeight="1" thickTop="1" thickBot="1">
      <c r="B13" s="183"/>
      <c r="C13" s="183"/>
      <c r="D13" s="183"/>
      <c r="E13" s="183"/>
      <c r="F13" s="183"/>
      <c r="G13" s="183"/>
      <c r="H13" s="183"/>
      <c r="I13" s="183"/>
      <c r="J13" s="183"/>
      <c r="K13" s="183"/>
      <c r="L13" s="183"/>
      <c r="M13" s="183"/>
      <c r="N13" s="183"/>
      <c r="O13" s="183"/>
      <c r="P13" s="183"/>
      <c r="Q13" s="183"/>
      <c r="R13" s="183"/>
      <c r="S13" s="183"/>
      <c r="T13" s="183"/>
      <c r="U13" s="183"/>
      <c r="V13" s="183"/>
      <c r="W13" s="183"/>
      <c r="X13" s="183"/>
      <c r="Y13" s="183"/>
      <c r="Z13" s="183"/>
      <c r="AA13" s="183"/>
      <c r="AB13" s="183"/>
      <c r="AC13" s="183"/>
      <c r="AD13" s="183"/>
      <c r="AE13" s="183"/>
      <c r="AF13" s="183"/>
      <c r="AG13" s="183"/>
      <c r="AH13" s="183"/>
      <c r="AI13" s="183"/>
      <c r="AJ13" s="183"/>
      <c r="AK13" s="183"/>
      <c r="AL13" s="183"/>
      <c r="AM13" s="183"/>
      <c r="AN13" s="183"/>
      <c r="AO13" s="183"/>
      <c r="AP13" s="183"/>
      <c r="AQ13" s="183"/>
      <c r="AR13" s="183"/>
      <c r="AS13" s="183"/>
      <c r="AT13" s="183"/>
      <c r="AU13" s="183"/>
      <c r="AV13" s="183"/>
      <c r="AW13" s="183"/>
      <c r="AX13" s="183"/>
      <c r="AY13" s="183"/>
      <c r="AZ13" s="183"/>
      <c r="BA13" s="183"/>
      <c r="BB13" s="183"/>
      <c r="BC13" s="183"/>
      <c r="BD13" s="183"/>
      <c r="BE13" s="183"/>
      <c r="BF13" s="183"/>
      <c r="BG13" s="183"/>
      <c r="BH13" s="183"/>
      <c r="BI13" s="183"/>
    </row>
    <row r="14" spans="2:61" ht="16.5" hidden="1" customHeight="1" thickTop="1" thickBot="1">
      <c r="B14" s="183"/>
      <c r="C14" s="183"/>
      <c r="D14" s="183"/>
      <c r="E14" s="183"/>
      <c r="F14" s="183"/>
      <c r="G14" s="183"/>
      <c r="H14" s="183"/>
      <c r="I14" s="183"/>
      <c r="J14" s="183"/>
      <c r="K14" s="183"/>
      <c r="L14" s="183"/>
      <c r="M14" s="183"/>
      <c r="N14" s="183"/>
      <c r="O14" s="183"/>
      <c r="P14" s="183"/>
      <c r="Q14" s="183"/>
      <c r="R14" s="183"/>
      <c r="S14" s="183"/>
      <c r="T14" s="183"/>
      <c r="U14" s="183"/>
      <c r="V14" s="183"/>
      <c r="W14" s="183"/>
      <c r="X14" s="183"/>
      <c r="Y14" s="183"/>
      <c r="Z14" s="183"/>
      <c r="AA14" s="183"/>
      <c r="AB14" s="183"/>
      <c r="AC14" s="183"/>
      <c r="AD14" s="183"/>
      <c r="AE14" s="183"/>
      <c r="AF14" s="183"/>
      <c r="AG14" s="183"/>
      <c r="AH14" s="183"/>
      <c r="AI14" s="183"/>
      <c r="AJ14" s="183"/>
      <c r="AK14" s="183"/>
      <c r="AL14" s="183"/>
      <c r="AM14" s="183"/>
      <c r="AN14" s="183"/>
      <c r="AO14" s="183"/>
      <c r="AP14" s="183"/>
      <c r="AQ14" s="183"/>
      <c r="AR14" s="183"/>
      <c r="AS14" s="183"/>
      <c r="AT14" s="183"/>
      <c r="AU14" s="183"/>
      <c r="AV14" s="183"/>
      <c r="AW14" s="183"/>
      <c r="AX14" s="183"/>
      <c r="AY14" s="183"/>
      <c r="AZ14" s="183"/>
      <c r="BA14" s="183"/>
      <c r="BB14" s="183"/>
      <c r="BC14" s="183"/>
      <c r="BD14" s="183"/>
      <c r="BE14" s="183"/>
      <c r="BF14" s="183"/>
      <c r="BG14" s="183"/>
      <c r="BH14" s="183"/>
      <c r="BI14" s="183"/>
    </row>
    <row r="15" spans="2:61" ht="16.5" hidden="1" customHeight="1" thickTop="1" thickBot="1">
      <c r="B15" s="183"/>
      <c r="C15" s="183"/>
      <c r="D15" s="183"/>
      <c r="E15" s="183"/>
      <c r="F15" s="183"/>
      <c r="G15" s="183"/>
      <c r="H15" s="183"/>
      <c r="I15" s="183"/>
      <c r="J15" s="183"/>
      <c r="K15" s="183"/>
      <c r="L15" s="183"/>
      <c r="M15" s="183"/>
      <c r="N15" s="183"/>
      <c r="O15" s="183"/>
      <c r="P15" s="183"/>
      <c r="Q15" s="183"/>
      <c r="R15" s="183"/>
      <c r="S15" s="183"/>
      <c r="T15" s="183"/>
      <c r="U15" s="183"/>
      <c r="V15" s="183"/>
      <c r="W15" s="183"/>
      <c r="X15" s="183"/>
      <c r="Y15" s="183"/>
      <c r="Z15" s="183"/>
      <c r="AA15" s="183"/>
      <c r="AB15" s="183"/>
      <c r="AC15" s="183"/>
      <c r="AD15" s="183"/>
      <c r="AE15" s="183"/>
      <c r="AF15" s="183"/>
      <c r="AG15" s="183"/>
      <c r="AH15" s="183"/>
      <c r="AI15" s="183"/>
      <c r="AJ15" s="183"/>
      <c r="AK15" s="183"/>
      <c r="AL15" s="183"/>
      <c r="AM15" s="183"/>
      <c r="AN15" s="183"/>
      <c r="AO15" s="183"/>
      <c r="AP15" s="183"/>
      <c r="AQ15" s="183"/>
      <c r="AR15" s="183"/>
      <c r="AS15" s="183"/>
      <c r="AT15" s="183"/>
      <c r="AU15" s="183"/>
      <c r="AV15" s="183"/>
      <c r="AW15" s="183"/>
      <c r="AX15" s="183"/>
      <c r="AY15" s="183"/>
      <c r="AZ15" s="183"/>
      <c r="BA15" s="183"/>
      <c r="BB15" s="183"/>
      <c r="BC15" s="183"/>
      <c r="BD15" s="183"/>
      <c r="BE15" s="183"/>
      <c r="BF15" s="183"/>
      <c r="BG15" s="183"/>
      <c r="BH15" s="183"/>
      <c r="BI15" s="183"/>
    </row>
    <row r="16" spans="2:61" ht="16.5" hidden="1" customHeight="1" thickTop="1" thickBot="1">
      <c r="B16" s="146"/>
      <c r="C16" s="146"/>
      <c r="D16" s="146"/>
      <c r="E16" s="146"/>
      <c r="F16" s="146"/>
      <c r="G16" s="146"/>
      <c r="H16" s="146"/>
      <c r="I16" s="146"/>
      <c r="J16" s="146"/>
      <c r="K16" s="146"/>
      <c r="L16" s="146"/>
      <c r="M16" s="146"/>
      <c r="N16" s="146"/>
      <c r="O16" s="146"/>
      <c r="P16" s="146"/>
      <c r="Q16" s="146"/>
      <c r="R16" s="146"/>
      <c r="S16" s="146"/>
      <c r="T16" s="146"/>
      <c r="U16" s="146"/>
      <c r="V16" s="146"/>
      <c r="W16" s="146"/>
      <c r="X16" s="146"/>
      <c r="Y16" s="146"/>
      <c r="Z16" s="146"/>
      <c r="AA16" s="146"/>
      <c r="AB16" s="146"/>
      <c r="AC16" s="146"/>
      <c r="AD16" s="146"/>
      <c r="AE16" s="146"/>
      <c r="AF16" s="146"/>
      <c r="AG16" s="146"/>
      <c r="AH16" s="146"/>
      <c r="AI16" s="146"/>
      <c r="AJ16" s="146"/>
      <c r="AK16" s="146"/>
      <c r="AL16" s="146"/>
      <c r="AM16" s="146"/>
      <c r="AN16" s="146"/>
      <c r="AO16" s="146"/>
      <c r="AP16" s="146"/>
      <c r="AQ16" s="146"/>
      <c r="AR16" s="146"/>
      <c r="AS16" s="146"/>
      <c r="AT16" s="146"/>
      <c r="AU16" s="146"/>
      <c r="AV16" s="146"/>
      <c r="AW16" s="146"/>
      <c r="AX16" s="146"/>
      <c r="AY16" s="146"/>
      <c r="AZ16" s="146"/>
      <c r="BA16" s="146"/>
      <c r="BB16" s="146"/>
      <c r="BC16" s="146"/>
      <c r="BD16" s="146"/>
      <c r="BE16" s="146"/>
      <c r="BF16" s="146"/>
      <c r="BG16" s="146"/>
      <c r="BH16" s="146"/>
      <c r="BI16" s="146"/>
    </row>
    <row r="17" spans="2:61" ht="16.5" hidden="1" customHeight="1" thickTop="1" thickBot="1">
      <c r="B17" s="146"/>
      <c r="C17" s="146"/>
      <c r="D17" s="146"/>
      <c r="E17" s="146"/>
      <c r="F17" s="146"/>
      <c r="G17" s="146"/>
      <c r="H17" s="146"/>
      <c r="I17" s="146"/>
      <c r="J17" s="146"/>
      <c r="K17" s="146"/>
      <c r="L17" s="146"/>
      <c r="M17" s="146"/>
      <c r="N17" s="146"/>
      <c r="O17" s="146"/>
      <c r="P17" s="146"/>
      <c r="Q17" s="146"/>
      <c r="R17" s="146"/>
      <c r="S17" s="146"/>
      <c r="T17" s="146"/>
      <c r="U17" s="146"/>
      <c r="V17" s="146"/>
      <c r="W17" s="146"/>
      <c r="X17" s="146"/>
      <c r="Y17" s="146"/>
      <c r="Z17" s="146"/>
      <c r="AA17" s="146"/>
      <c r="AB17" s="146"/>
      <c r="AC17" s="146"/>
      <c r="AD17" s="146"/>
      <c r="AE17" s="146"/>
      <c r="AF17" s="146"/>
      <c r="AG17" s="146"/>
      <c r="AH17" s="146"/>
      <c r="AI17" s="146"/>
      <c r="AJ17" s="146"/>
      <c r="AK17" s="146"/>
      <c r="AL17" s="146"/>
      <c r="AM17" s="146"/>
      <c r="AN17" s="146"/>
      <c r="AO17" s="146"/>
      <c r="AP17" s="146"/>
      <c r="AQ17" s="146"/>
      <c r="AR17" s="146"/>
      <c r="AS17" s="146"/>
      <c r="AT17" s="146"/>
      <c r="AU17" s="146"/>
      <c r="AV17" s="146"/>
      <c r="AW17" s="146"/>
      <c r="AX17" s="146"/>
      <c r="AY17" s="146"/>
      <c r="AZ17" s="146"/>
      <c r="BA17" s="146"/>
      <c r="BB17" s="146"/>
      <c r="BC17" s="146"/>
      <c r="BD17" s="146"/>
      <c r="BE17" s="146"/>
      <c r="BF17" s="146"/>
      <c r="BG17" s="146"/>
      <c r="BH17" s="146"/>
      <c r="BI17" s="146"/>
    </row>
    <row r="18" spans="2:61" ht="15" hidden="1" customHeight="1" thickTop="1" thickBot="1">
      <c r="B18" s="461" t="s">
        <v>2</v>
      </c>
      <c r="C18" s="461"/>
      <c r="D18" s="461"/>
      <c r="E18" s="461"/>
      <c r="F18" s="461"/>
      <c r="G18" s="461"/>
      <c r="H18" s="461"/>
      <c r="I18" s="461"/>
      <c r="J18" s="461"/>
      <c r="K18" s="414" t="s">
        <v>260</v>
      </c>
      <c r="L18" s="414"/>
      <c r="M18" s="414"/>
      <c r="N18" s="414"/>
      <c r="O18" s="414"/>
      <c r="P18" s="414"/>
      <c r="Q18" s="414"/>
      <c r="R18" s="414"/>
      <c r="S18" s="414"/>
      <c r="T18" s="461" t="s">
        <v>3</v>
      </c>
      <c r="U18" s="461"/>
      <c r="V18" s="461"/>
      <c r="W18" s="461"/>
      <c r="X18" s="461"/>
      <c r="Y18" s="461"/>
      <c r="Z18" s="461"/>
      <c r="AA18" s="461"/>
      <c r="AB18" s="461"/>
      <c r="AC18" s="461"/>
      <c r="AD18" s="461"/>
      <c r="AE18" s="461"/>
      <c r="AF18" s="461"/>
      <c r="AG18" s="721" t="e">
        <f>#REF!+1</f>
        <v>#REF!</v>
      </c>
      <c r="AH18" s="721"/>
      <c r="AI18" s="721"/>
      <c r="AJ18" s="721"/>
      <c r="AK18" s="721"/>
      <c r="AL18" s="721"/>
      <c r="AM18" s="721"/>
      <c r="AN18" s="721"/>
      <c r="AO18" s="721"/>
      <c r="AP18" s="183" t="s">
        <v>4</v>
      </c>
      <c r="AQ18" s="183"/>
      <c r="AR18" s="183"/>
      <c r="AS18" s="183"/>
      <c r="AT18" s="183"/>
      <c r="AU18" s="183"/>
      <c r="AV18" s="183"/>
      <c r="AW18" s="183"/>
      <c r="AX18" s="183"/>
      <c r="AY18" s="183"/>
      <c r="AZ18" s="183"/>
      <c r="BA18" s="183"/>
      <c r="BB18" s="183"/>
      <c r="BC18" s="183"/>
      <c r="BD18" s="183"/>
      <c r="BE18" s="183"/>
      <c r="BF18" s="183"/>
      <c r="BG18" s="183"/>
      <c r="BH18" s="183"/>
      <c r="BI18" s="183"/>
    </row>
    <row r="19" spans="2:61" ht="15" hidden="1" customHeight="1" thickTop="1" thickBot="1">
      <c r="B19" s="461"/>
      <c r="C19" s="461"/>
      <c r="D19" s="461"/>
      <c r="E19" s="461"/>
      <c r="F19" s="461"/>
      <c r="G19" s="461"/>
      <c r="H19" s="461"/>
      <c r="I19" s="461"/>
      <c r="J19" s="461"/>
      <c r="K19" s="414"/>
      <c r="L19" s="414"/>
      <c r="M19" s="414"/>
      <c r="N19" s="414"/>
      <c r="O19" s="414"/>
      <c r="P19" s="414"/>
      <c r="Q19" s="414"/>
      <c r="R19" s="414"/>
      <c r="S19" s="414"/>
      <c r="T19" s="461"/>
      <c r="U19" s="461"/>
      <c r="V19" s="461"/>
      <c r="W19" s="461"/>
      <c r="X19" s="461"/>
      <c r="Y19" s="461"/>
      <c r="Z19" s="461"/>
      <c r="AA19" s="461"/>
      <c r="AB19" s="461"/>
      <c r="AC19" s="461"/>
      <c r="AD19" s="461"/>
      <c r="AE19" s="461"/>
      <c r="AF19" s="461"/>
      <c r="AG19" s="721"/>
      <c r="AH19" s="721"/>
      <c r="AI19" s="721"/>
      <c r="AJ19" s="721"/>
      <c r="AK19" s="721"/>
      <c r="AL19" s="721"/>
      <c r="AM19" s="721"/>
      <c r="AN19" s="721"/>
      <c r="AO19" s="721"/>
      <c r="AP19" s="183"/>
      <c r="AQ19" s="183"/>
      <c r="AR19" s="183"/>
      <c r="AS19" s="183"/>
      <c r="AT19" s="183"/>
      <c r="AU19" s="183"/>
      <c r="AV19" s="183"/>
      <c r="AW19" s="183"/>
      <c r="AX19" s="183"/>
      <c r="AY19" s="183"/>
      <c r="AZ19" s="183"/>
      <c r="BA19" s="183"/>
      <c r="BB19" s="183"/>
      <c r="BC19" s="183"/>
      <c r="BD19" s="183"/>
      <c r="BE19" s="183"/>
      <c r="BF19" s="183"/>
      <c r="BG19" s="183"/>
      <c r="BH19" s="183"/>
      <c r="BI19" s="183"/>
    </row>
    <row r="20" spans="2:61" ht="15" hidden="1" customHeight="1" thickTop="1" thickBot="1">
      <c r="B20" s="461"/>
      <c r="C20" s="461"/>
      <c r="D20" s="461"/>
      <c r="E20" s="461"/>
      <c r="F20" s="461"/>
      <c r="G20" s="461"/>
      <c r="H20" s="461"/>
      <c r="I20" s="461"/>
      <c r="J20" s="461"/>
      <c r="K20" s="414"/>
      <c r="L20" s="414"/>
      <c r="M20" s="414"/>
      <c r="N20" s="414"/>
      <c r="O20" s="414"/>
      <c r="P20" s="414"/>
      <c r="Q20" s="414"/>
      <c r="R20" s="414"/>
      <c r="S20" s="414"/>
      <c r="T20" s="461"/>
      <c r="U20" s="461"/>
      <c r="V20" s="461"/>
      <c r="W20" s="461"/>
      <c r="X20" s="461"/>
      <c r="Y20" s="461"/>
      <c r="Z20" s="461"/>
      <c r="AA20" s="461"/>
      <c r="AB20" s="461"/>
      <c r="AC20" s="461"/>
      <c r="AD20" s="461"/>
      <c r="AE20" s="461"/>
      <c r="AF20" s="461"/>
      <c r="AG20" s="721"/>
      <c r="AH20" s="721"/>
      <c r="AI20" s="721"/>
      <c r="AJ20" s="721"/>
      <c r="AK20" s="721"/>
      <c r="AL20" s="721"/>
      <c r="AM20" s="721"/>
      <c r="AN20" s="721"/>
      <c r="AO20" s="721"/>
      <c r="AP20" s="183"/>
      <c r="AQ20" s="183"/>
      <c r="AR20" s="183"/>
      <c r="AS20" s="183"/>
      <c r="AT20" s="183"/>
      <c r="AU20" s="183"/>
      <c r="AV20" s="183"/>
      <c r="AW20" s="183"/>
      <c r="AX20" s="183"/>
      <c r="AY20" s="183"/>
      <c r="AZ20" s="183"/>
      <c r="BA20" s="183"/>
      <c r="BB20" s="183"/>
      <c r="BC20" s="183"/>
      <c r="BD20" s="183"/>
      <c r="BE20" s="183"/>
      <c r="BF20" s="183"/>
      <c r="BG20" s="183"/>
      <c r="BH20" s="183"/>
      <c r="BI20" s="183"/>
    </row>
    <row r="21" spans="2:61" ht="16.5" hidden="1" customHeight="1" thickTop="1" thickBot="1">
      <c r="B21" s="461" t="s">
        <v>5</v>
      </c>
      <c r="C21" s="461"/>
      <c r="D21" s="461"/>
      <c r="E21" s="461"/>
      <c r="F21" s="461"/>
      <c r="G21" s="461"/>
      <c r="H21" s="461"/>
      <c r="I21" s="461"/>
      <c r="J21" s="461"/>
      <c r="K21" s="414" t="s">
        <v>137</v>
      </c>
      <c r="L21" s="414"/>
      <c r="M21" s="414"/>
      <c r="N21" s="414"/>
      <c r="O21" s="414"/>
      <c r="P21" s="414"/>
      <c r="Q21" s="414"/>
      <c r="R21" s="414"/>
      <c r="S21" s="414"/>
      <c r="T21" s="461" t="s">
        <v>6</v>
      </c>
      <c r="U21" s="461"/>
      <c r="V21" s="461"/>
      <c r="W21" s="461"/>
      <c r="X21" s="461"/>
      <c r="Y21" s="461"/>
      <c r="Z21" s="461"/>
      <c r="AA21" s="461"/>
      <c r="AB21" s="461"/>
      <c r="AC21" s="461"/>
      <c r="AD21" s="461"/>
      <c r="AE21" s="461"/>
      <c r="AF21" s="461"/>
      <c r="AG21" s="462" t="e">
        <f>#REF!+1</f>
        <v>#REF!</v>
      </c>
      <c r="AH21" s="463"/>
      <c r="AI21" s="463"/>
      <c r="AJ21" s="463"/>
      <c r="AK21" s="463"/>
      <c r="AL21" s="463"/>
      <c r="AM21" s="463"/>
      <c r="AN21" s="463"/>
      <c r="AO21" s="463"/>
      <c r="AP21" s="187" t="s">
        <v>7</v>
      </c>
      <c r="AQ21" s="187"/>
      <c r="AR21" s="187"/>
      <c r="AS21" s="187"/>
      <c r="AT21" s="187"/>
      <c r="AU21" s="187"/>
      <c r="AV21" s="464" t="s">
        <v>8</v>
      </c>
      <c r="AW21" s="464"/>
      <c r="AX21" s="464"/>
      <c r="AY21" s="269" t="s">
        <v>9</v>
      </c>
      <c r="AZ21" s="270"/>
      <c r="BA21" s="269" t="s">
        <v>10</v>
      </c>
      <c r="BB21" s="270"/>
      <c r="BC21" s="269" t="s">
        <v>11</v>
      </c>
      <c r="BD21" s="275"/>
      <c r="BE21" s="270"/>
      <c r="BF21" s="464" t="s">
        <v>12</v>
      </c>
      <c r="BG21" s="464"/>
      <c r="BH21" s="464"/>
      <c r="BI21" s="464"/>
    </row>
    <row r="22" spans="2:61" ht="16.5" hidden="1" customHeight="1" thickTop="1" thickBot="1">
      <c r="B22" s="461"/>
      <c r="C22" s="461"/>
      <c r="D22" s="461"/>
      <c r="E22" s="461"/>
      <c r="F22" s="461"/>
      <c r="G22" s="461"/>
      <c r="H22" s="461"/>
      <c r="I22" s="461"/>
      <c r="J22" s="461"/>
      <c r="K22" s="414"/>
      <c r="L22" s="414"/>
      <c r="M22" s="414"/>
      <c r="N22" s="414"/>
      <c r="O22" s="414"/>
      <c r="P22" s="414"/>
      <c r="Q22" s="414"/>
      <c r="R22" s="414"/>
      <c r="S22" s="414"/>
      <c r="T22" s="461"/>
      <c r="U22" s="461"/>
      <c r="V22" s="461"/>
      <c r="W22" s="461"/>
      <c r="X22" s="461"/>
      <c r="Y22" s="461"/>
      <c r="Z22" s="461"/>
      <c r="AA22" s="461"/>
      <c r="AB22" s="461"/>
      <c r="AC22" s="461"/>
      <c r="AD22" s="461"/>
      <c r="AE22" s="461"/>
      <c r="AF22" s="461"/>
      <c r="AG22" s="463"/>
      <c r="AH22" s="463"/>
      <c r="AI22" s="463"/>
      <c r="AJ22" s="463"/>
      <c r="AK22" s="463"/>
      <c r="AL22" s="463"/>
      <c r="AM22" s="463"/>
      <c r="AN22" s="463"/>
      <c r="AO22" s="463"/>
      <c r="AP22" s="187"/>
      <c r="AQ22" s="187"/>
      <c r="AR22" s="187"/>
      <c r="AS22" s="187"/>
      <c r="AT22" s="187"/>
      <c r="AU22" s="187"/>
      <c r="AV22" s="464"/>
      <c r="AW22" s="464"/>
      <c r="AX22" s="464"/>
      <c r="AY22" s="271"/>
      <c r="AZ22" s="272"/>
      <c r="BA22" s="271"/>
      <c r="BB22" s="272"/>
      <c r="BC22" s="271"/>
      <c r="BD22" s="276"/>
      <c r="BE22" s="272"/>
      <c r="BF22" s="464"/>
      <c r="BG22" s="464"/>
      <c r="BH22" s="464"/>
      <c r="BI22" s="464"/>
    </row>
    <row r="23" spans="2:61" ht="16.5" hidden="1" customHeight="1" thickTop="1" thickBot="1">
      <c r="B23" s="461"/>
      <c r="C23" s="461"/>
      <c r="D23" s="461"/>
      <c r="E23" s="461"/>
      <c r="F23" s="461"/>
      <c r="G23" s="461"/>
      <c r="H23" s="461"/>
      <c r="I23" s="461"/>
      <c r="J23" s="461"/>
      <c r="K23" s="414"/>
      <c r="L23" s="414"/>
      <c r="M23" s="414"/>
      <c r="N23" s="414"/>
      <c r="O23" s="414"/>
      <c r="P23" s="414"/>
      <c r="Q23" s="414"/>
      <c r="R23" s="414"/>
      <c r="S23" s="414"/>
      <c r="T23" s="461"/>
      <c r="U23" s="461"/>
      <c r="V23" s="461"/>
      <c r="W23" s="461"/>
      <c r="X23" s="461"/>
      <c r="Y23" s="461"/>
      <c r="Z23" s="461"/>
      <c r="AA23" s="461"/>
      <c r="AB23" s="461"/>
      <c r="AC23" s="461"/>
      <c r="AD23" s="461"/>
      <c r="AE23" s="461"/>
      <c r="AF23" s="461"/>
      <c r="AG23" s="463"/>
      <c r="AH23" s="463"/>
      <c r="AI23" s="463"/>
      <c r="AJ23" s="463"/>
      <c r="AK23" s="463"/>
      <c r="AL23" s="463"/>
      <c r="AM23" s="463"/>
      <c r="AN23" s="463"/>
      <c r="AO23" s="463"/>
      <c r="AP23" s="187"/>
      <c r="AQ23" s="187"/>
      <c r="AR23" s="187"/>
      <c r="AS23" s="187"/>
      <c r="AT23" s="187"/>
      <c r="AU23" s="187"/>
      <c r="AV23" s="464"/>
      <c r="AW23" s="464"/>
      <c r="AX23" s="464"/>
      <c r="AY23" s="273"/>
      <c r="AZ23" s="274"/>
      <c r="BA23" s="273"/>
      <c r="BB23" s="274"/>
      <c r="BC23" s="273"/>
      <c r="BD23" s="277"/>
      <c r="BE23" s="274"/>
      <c r="BF23" s="464"/>
      <c r="BG23" s="464"/>
      <c r="BH23" s="464"/>
      <c r="BI23" s="464"/>
    </row>
    <row r="24" spans="2:61" ht="16.5" hidden="1" customHeight="1" thickTop="1" thickBot="1">
      <c r="B24" s="461" t="s">
        <v>13</v>
      </c>
      <c r="C24" s="461"/>
      <c r="D24" s="461"/>
      <c r="E24" s="461"/>
      <c r="F24" s="461"/>
      <c r="G24" s="461"/>
      <c r="H24" s="461"/>
      <c r="I24" s="461"/>
      <c r="J24" s="461"/>
      <c r="K24" s="414" t="s">
        <v>168</v>
      </c>
      <c r="L24" s="414"/>
      <c r="M24" s="414"/>
      <c r="N24" s="414"/>
      <c r="O24" s="414"/>
      <c r="P24" s="414"/>
      <c r="Q24" s="414"/>
      <c r="R24" s="414"/>
      <c r="S24" s="414"/>
      <c r="T24" s="209" t="s">
        <v>14</v>
      </c>
      <c r="U24" s="210"/>
      <c r="V24" s="210"/>
      <c r="W24" s="210"/>
      <c r="X24" s="210"/>
      <c r="Y24" s="210"/>
      <c r="Z24" s="210"/>
      <c r="AA24" s="210"/>
      <c r="AB24" s="210"/>
      <c r="AC24" s="210"/>
      <c r="AD24" s="210"/>
      <c r="AE24" s="210"/>
      <c r="AF24" s="211"/>
      <c r="AG24" s="496" t="e">
        <f>#REF!</f>
        <v>#REF!</v>
      </c>
      <c r="AH24" s="496"/>
      <c r="AI24" s="496"/>
      <c r="AJ24" s="496"/>
      <c r="AK24" s="496"/>
      <c r="AL24" s="496"/>
      <c r="AM24" s="496"/>
      <c r="AN24" s="496"/>
      <c r="AO24" s="496"/>
      <c r="AP24" s="461" t="s">
        <v>172</v>
      </c>
      <c r="AQ24" s="461"/>
      <c r="AR24" s="461"/>
      <c r="AS24" s="461"/>
      <c r="AT24" s="461"/>
      <c r="AU24" s="461"/>
      <c r="AV24" s="188">
        <v>630</v>
      </c>
      <c r="AW24" s="241"/>
      <c r="AX24" s="189"/>
      <c r="AY24" s="188">
        <v>30</v>
      </c>
      <c r="AZ24" s="189"/>
      <c r="BA24" s="188">
        <v>30</v>
      </c>
      <c r="BB24" s="189"/>
      <c r="BC24" s="188">
        <v>30</v>
      </c>
      <c r="BD24" s="241"/>
      <c r="BE24" s="189"/>
      <c r="BF24" s="459" t="s">
        <v>205</v>
      </c>
      <c r="BG24" s="241"/>
      <c r="BH24" s="241"/>
      <c r="BI24" s="189"/>
    </row>
    <row r="25" spans="2:61" ht="16.5" hidden="1" customHeight="1" thickTop="1" thickBot="1">
      <c r="B25" s="461"/>
      <c r="C25" s="461"/>
      <c r="D25" s="461"/>
      <c r="E25" s="461"/>
      <c r="F25" s="461"/>
      <c r="G25" s="461"/>
      <c r="H25" s="461"/>
      <c r="I25" s="461"/>
      <c r="J25" s="461"/>
      <c r="K25" s="414"/>
      <c r="L25" s="414"/>
      <c r="M25" s="414"/>
      <c r="N25" s="414"/>
      <c r="O25" s="414"/>
      <c r="P25" s="414"/>
      <c r="Q25" s="414"/>
      <c r="R25" s="414"/>
      <c r="S25" s="414"/>
      <c r="T25" s="212"/>
      <c r="U25" s="213"/>
      <c r="V25" s="213"/>
      <c r="W25" s="213"/>
      <c r="X25" s="213"/>
      <c r="Y25" s="213"/>
      <c r="Z25" s="213"/>
      <c r="AA25" s="213"/>
      <c r="AB25" s="213"/>
      <c r="AC25" s="213"/>
      <c r="AD25" s="213"/>
      <c r="AE25" s="213"/>
      <c r="AF25" s="214"/>
      <c r="AG25" s="496"/>
      <c r="AH25" s="496"/>
      <c r="AI25" s="496"/>
      <c r="AJ25" s="496"/>
      <c r="AK25" s="496"/>
      <c r="AL25" s="496"/>
      <c r="AM25" s="496"/>
      <c r="AN25" s="496"/>
      <c r="AO25" s="496"/>
      <c r="AP25" s="461"/>
      <c r="AQ25" s="461"/>
      <c r="AR25" s="461"/>
      <c r="AS25" s="461"/>
      <c r="AT25" s="461"/>
      <c r="AU25" s="461"/>
      <c r="AV25" s="190"/>
      <c r="AW25" s="242"/>
      <c r="AX25" s="191"/>
      <c r="AY25" s="190"/>
      <c r="AZ25" s="191"/>
      <c r="BA25" s="190"/>
      <c r="BB25" s="191"/>
      <c r="BC25" s="190"/>
      <c r="BD25" s="242"/>
      <c r="BE25" s="191"/>
      <c r="BF25" s="190"/>
      <c r="BG25" s="242"/>
      <c r="BH25" s="242"/>
      <c r="BI25" s="191"/>
    </row>
    <row r="26" spans="2:61" ht="16.5" hidden="1" customHeight="1" thickTop="1" thickBot="1">
      <c r="B26" s="461"/>
      <c r="C26" s="461"/>
      <c r="D26" s="461"/>
      <c r="E26" s="461"/>
      <c r="F26" s="461"/>
      <c r="G26" s="461"/>
      <c r="H26" s="461"/>
      <c r="I26" s="461"/>
      <c r="J26" s="461"/>
      <c r="K26" s="414"/>
      <c r="L26" s="414"/>
      <c r="M26" s="414"/>
      <c r="N26" s="414"/>
      <c r="O26" s="414"/>
      <c r="P26" s="414"/>
      <c r="Q26" s="414"/>
      <c r="R26" s="414"/>
      <c r="S26" s="414"/>
      <c r="T26" s="215"/>
      <c r="U26" s="216"/>
      <c r="V26" s="216"/>
      <c r="W26" s="216"/>
      <c r="X26" s="216"/>
      <c r="Y26" s="216"/>
      <c r="Z26" s="216"/>
      <c r="AA26" s="216"/>
      <c r="AB26" s="216"/>
      <c r="AC26" s="216"/>
      <c r="AD26" s="216"/>
      <c r="AE26" s="216"/>
      <c r="AF26" s="217"/>
      <c r="AG26" s="496"/>
      <c r="AH26" s="496"/>
      <c r="AI26" s="496"/>
      <c r="AJ26" s="496"/>
      <c r="AK26" s="496"/>
      <c r="AL26" s="496"/>
      <c r="AM26" s="496"/>
      <c r="AN26" s="496"/>
      <c r="AO26" s="496"/>
      <c r="AP26" s="461"/>
      <c r="AQ26" s="461"/>
      <c r="AR26" s="461"/>
      <c r="AS26" s="461"/>
      <c r="AT26" s="461"/>
      <c r="AU26" s="461"/>
      <c r="AV26" s="192"/>
      <c r="AW26" s="243"/>
      <c r="AX26" s="193"/>
      <c r="AY26" s="192"/>
      <c r="AZ26" s="193"/>
      <c r="BA26" s="192"/>
      <c r="BB26" s="193"/>
      <c r="BC26" s="192"/>
      <c r="BD26" s="243"/>
      <c r="BE26" s="193"/>
      <c r="BF26" s="192"/>
      <c r="BG26" s="243"/>
      <c r="BH26" s="243"/>
      <c r="BI26" s="193"/>
    </row>
    <row r="27" spans="2:61" ht="16.5" hidden="1" customHeight="1" thickTop="1" thickBot="1">
      <c r="B27" s="461" t="s">
        <v>15</v>
      </c>
      <c r="C27" s="461"/>
      <c r="D27" s="461"/>
      <c r="E27" s="461"/>
      <c r="F27" s="461"/>
      <c r="G27" s="461"/>
      <c r="H27" s="461"/>
      <c r="I27" s="461"/>
      <c r="J27" s="461"/>
      <c r="K27" s="414">
        <v>23</v>
      </c>
      <c r="L27" s="414"/>
      <c r="M27" s="414"/>
      <c r="N27" s="414"/>
      <c r="O27" s="414"/>
      <c r="P27" s="414"/>
      <c r="Q27" s="414"/>
      <c r="R27" s="414"/>
      <c r="S27" s="414"/>
      <c r="T27" s="461" t="s">
        <v>16</v>
      </c>
      <c r="U27" s="461"/>
      <c r="V27" s="461"/>
      <c r="W27" s="461"/>
      <c r="X27" s="461"/>
      <c r="Y27" s="461"/>
      <c r="Z27" s="461"/>
      <c r="AA27" s="461"/>
      <c r="AB27" s="461"/>
      <c r="AC27" s="461"/>
      <c r="AD27" s="461"/>
      <c r="AE27" s="461"/>
      <c r="AF27" s="461"/>
      <c r="AG27" s="794" t="s">
        <v>129</v>
      </c>
      <c r="AH27" s="795"/>
      <c r="AI27" s="795"/>
      <c r="AJ27" s="795"/>
      <c r="AK27" s="795"/>
      <c r="AL27" s="795"/>
      <c r="AM27" s="795"/>
      <c r="AN27" s="795"/>
      <c r="AO27" s="796"/>
      <c r="AP27" s="461" t="s">
        <v>173</v>
      </c>
      <c r="AQ27" s="461"/>
      <c r="AR27" s="461"/>
      <c r="AS27" s="461"/>
      <c r="AT27" s="461"/>
      <c r="AU27" s="461"/>
      <c r="AV27" s="188">
        <v>324</v>
      </c>
      <c r="AW27" s="241"/>
      <c r="AX27" s="189"/>
      <c r="AY27" s="188">
        <v>683</v>
      </c>
      <c r="AZ27" s="189"/>
      <c r="BA27" s="188">
        <v>683</v>
      </c>
      <c r="BB27" s="189"/>
      <c r="BC27" s="194">
        <v>682.7</v>
      </c>
      <c r="BD27" s="219"/>
      <c r="BE27" s="195"/>
      <c r="BF27" s="459" t="s">
        <v>206</v>
      </c>
      <c r="BG27" s="241"/>
      <c r="BH27" s="241"/>
      <c r="BI27" s="189"/>
    </row>
    <row r="28" spans="2:61" ht="16.5" hidden="1" customHeight="1" thickTop="1" thickBot="1">
      <c r="B28" s="461"/>
      <c r="C28" s="461"/>
      <c r="D28" s="461"/>
      <c r="E28" s="461"/>
      <c r="F28" s="461"/>
      <c r="G28" s="461"/>
      <c r="H28" s="461"/>
      <c r="I28" s="461"/>
      <c r="J28" s="461"/>
      <c r="K28" s="414"/>
      <c r="L28" s="414"/>
      <c r="M28" s="414"/>
      <c r="N28" s="414"/>
      <c r="O28" s="414"/>
      <c r="P28" s="414"/>
      <c r="Q28" s="414"/>
      <c r="R28" s="414"/>
      <c r="S28" s="414"/>
      <c r="T28" s="461"/>
      <c r="U28" s="461"/>
      <c r="V28" s="461"/>
      <c r="W28" s="461"/>
      <c r="X28" s="461"/>
      <c r="Y28" s="461"/>
      <c r="Z28" s="461"/>
      <c r="AA28" s="461"/>
      <c r="AB28" s="461"/>
      <c r="AC28" s="461"/>
      <c r="AD28" s="461"/>
      <c r="AE28" s="461"/>
      <c r="AF28" s="461"/>
      <c r="AG28" s="797"/>
      <c r="AH28" s="798"/>
      <c r="AI28" s="798"/>
      <c r="AJ28" s="798"/>
      <c r="AK28" s="798"/>
      <c r="AL28" s="798"/>
      <c r="AM28" s="798"/>
      <c r="AN28" s="798"/>
      <c r="AO28" s="799"/>
      <c r="AP28" s="461"/>
      <c r="AQ28" s="461"/>
      <c r="AR28" s="461"/>
      <c r="AS28" s="461"/>
      <c r="AT28" s="461"/>
      <c r="AU28" s="461"/>
      <c r="AV28" s="190"/>
      <c r="AW28" s="242"/>
      <c r="AX28" s="191"/>
      <c r="AY28" s="190"/>
      <c r="AZ28" s="191"/>
      <c r="BA28" s="190"/>
      <c r="BB28" s="191"/>
      <c r="BC28" s="196"/>
      <c r="BD28" s="220"/>
      <c r="BE28" s="197"/>
      <c r="BF28" s="190"/>
      <c r="BG28" s="242"/>
      <c r="BH28" s="242"/>
      <c r="BI28" s="191"/>
    </row>
    <row r="29" spans="2:61" ht="16.5" hidden="1" customHeight="1" thickTop="1" thickBot="1">
      <c r="B29" s="461"/>
      <c r="C29" s="461"/>
      <c r="D29" s="461"/>
      <c r="E29" s="461"/>
      <c r="F29" s="461"/>
      <c r="G29" s="461"/>
      <c r="H29" s="461"/>
      <c r="I29" s="461"/>
      <c r="J29" s="461"/>
      <c r="K29" s="414"/>
      <c r="L29" s="414"/>
      <c r="M29" s="414"/>
      <c r="N29" s="414"/>
      <c r="O29" s="414"/>
      <c r="P29" s="414"/>
      <c r="Q29" s="414"/>
      <c r="R29" s="414"/>
      <c r="S29" s="414"/>
      <c r="T29" s="461"/>
      <c r="U29" s="461"/>
      <c r="V29" s="461"/>
      <c r="W29" s="461"/>
      <c r="X29" s="461"/>
      <c r="Y29" s="461"/>
      <c r="Z29" s="461"/>
      <c r="AA29" s="461"/>
      <c r="AB29" s="461"/>
      <c r="AC29" s="461"/>
      <c r="AD29" s="461"/>
      <c r="AE29" s="461"/>
      <c r="AF29" s="461"/>
      <c r="AG29" s="800"/>
      <c r="AH29" s="801"/>
      <c r="AI29" s="801"/>
      <c r="AJ29" s="801"/>
      <c r="AK29" s="801"/>
      <c r="AL29" s="801"/>
      <c r="AM29" s="801"/>
      <c r="AN29" s="801"/>
      <c r="AO29" s="802"/>
      <c r="AP29" s="461"/>
      <c r="AQ29" s="461"/>
      <c r="AR29" s="461"/>
      <c r="AS29" s="461"/>
      <c r="AT29" s="461"/>
      <c r="AU29" s="461"/>
      <c r="AV29" s="192"/>
      <c r="AW29" s="243"/>
      <c r="AX29" s="193"/>
      <c r="AY29" s="192"/>
      <c r="AZ29" s="193"/>
      <c r="BA29" s="192"/>
      <c r="BB29" s="193"/>
      <c r="BC29" s="198"/>
      <c r="BD29" s="221"/>
      <c r="BE29" s="199"/>
      <c r="BF29" s="192"/>
      <c r="BG29" s="243"/>
      <c r="BH29" s="243"/>
      <c r="BI29" s="193"/>
    </row>
    <row r="30" spans="2:61" ht="16.5" hidden="1" customHeight="1" thickTop="1" thickBot="1">
      <c r="B30" s="461" t="s">
        <v>17</v>
      </c>
      <c r="C30" s="461"/>
      <c r="D30" s="461"/>
      <c r="E30" s="461"/>
      <c r="F30" s="461"/>
      <c r="G30" s="461"/>
      <c r="H30" s="461"/>
      <c r="I30" s="461"/>
      <c r="J30" s="461"/>
      <c r="K30" s="413">
        <v>7526</v>
      </c>
      <c r="L30" s="413"/>
      <c r="M30" s="413"/>
      <c r="N30" s="413"/>
      <c r="O30" s="413"/>
      <c r="P30" s="413"/>
      <c r="Q30" s="413"/>
      <c r="R30" s="413"/>
      <c r="S30" s="413"/>
      <c r="T30" s="209" t="s">
        <v>18</v>
      </c>
      <c r="U30" s="210"/>
      <c r="V30" s="210"/>
      <c r="W30" s="210"/>
      <c r="X30" s="210"/>
      <c r="Y30" s="210"/>
      <c r="Z30" s="210"/>
      <c r="AA30" s="210"/>
      <c r="AB30" s="210"/>
      <c r="AC30" s="210"/>
      <c r="AD30" s="210"/>
      <c r="AE30" s="210"/>
      <c r="AF30" s="211"/>
      <c r="AG30" s="474" t="e">
        <f>#REF!+1</f>
        <v>#REF!</v>
      </c>
      <c r="AH30" s="474"/>
      <c r="AI30" s="474"/>
      <c r="AJ30" s="474"/>
      <c r="AK30" s="474"/>
      <c r="AL30" s="474"/>
      <c r="AM30" s="474"/>
      <c r="AN30" s="474"/>
      <c r="AO30" s="474"/>
      <c r="AP30" s="461" t="s">
        <v>174</v>
      </c>
      <c r="AQ30" s="461"/>
      <c r="AR30" s="461"/>
      <c r="AS30" s="461"/>
      <c r="AT30" s="461"/>
      <c r="AU30" s="461"/>
      <c r="AV30" s="188">
        <v>245</v>
      </c>
      <c r="AW30" s="241"/>
      <c r="AX30" s="189"/>
      <c r="AY30" s="188">
        <v>1701</v>
      </c>
      <c r="AZ30" s="189"/>
      <c r="BA30" s="188">
        <v>1701</v>
      </c>
      <c r="BB30" s="189"/>
      <c r="BC30" s="194">
        <v>1351.1</v>
      </c>
      <c r="BD30" s="219"/>
      <c r="BE30" s="195"/>
      <c r="BF30" s="465" t="s">
        <v>209</v>
      </c>
      <c r="BG30" s="466"/>
      <c r="BH30" s="466"/>
      <c r="BI30" s="467"/>
    </row>
    <row r="31" spans="2:61" ht="16.5" hidden="1" customHeight="1" thickTop="1" thickBot="1">
      <c r="B31" s="461"/>
      <c r="C31" s="461"/>
      <c r="D31" s="461"/>
      <c r="E31" s="461"/>
      <c r="F31" s="461"/>
      <c r="G31" s="461"/>
      <c r="H31" s="461"/>
      <c r="I31" s="461"/>
      <c r="J31" s="461"/>
      <c r="K31" s="413"/>
      <c r="L31" s="413"/>
      <c r="M31" s="413"/>
      <c r="N31" s="413"/>
      <c r="O31" s="413"/>
      <c r="P31" s="413"/>
      <c r="Q31" s="413"/>
      <c r="R31" s="413"/>
      <c r="S31" s="413"/>
      <c r="T31" s="212"/>
      <c r="U31" s="213"/>
      <c r="V31" s="213"/>
      <c r="W31" s="213"/>
      <c r="X31" s="213"/>
      <c r="Y31" s="213"/>
      <c r="Z31" s="213"/>
      <c r="AA31" s="213"/>
      <c r="AB31" s="213"/>
      <c r="AC31" s="213"/>
      <c r="AD31" s="213"/>
      <c r="AE31" s="213"/>
      <c r="AF31" s="214"/>
      <c r="AG31" s="474"/>
      <c r="AH31" s="474"/>
      <c r="AI31" s="474"/>
      <c r="AJ31" s="474"/>
      <c r="AK31" s="474"/>
      <c r="AL31" s="474"/>
      <c r="AM31" s="474"/>
      <c r="AN31" s="474"/>
      <c r="AO31" s="474"/>
      <c r="AP31" s="461"/>
      <c r="AQ31" s="461"/>
      <c r="AR31" s="461"/>
      <c r="AS31" s="461"/>
      <c r="AT31" s="461"/>
      <c r="AU31" s="461"/>
      <c r="AV31" s="190"/>
      <c r="AW31" s="242"/>
      <c r="AX31" s="191"/>
      <c r="AY31" s="190"/>
      <c r="AZ31" s="191"/>
      <c r="BA31" s="190"/>
      <c r="BB31" s="191"/>
      <c r="BC31" s="196"/>
      <c r="BD31" s="220"/>
      <c r="BE31" s="197"/>
      <c r="BF31" s="468"/>
      <c r="BG31" s="469"/>
      <c r="BH31" s="469"/>
      <c r="BI31" s="470"/>
    </row>
    <row r="32" spans="2:61" ht="16.5" hidden="1" customHeight="1" thickTop="1" thickBot="1">
      <c r="B32" s="461"/>
      <c r="C32" s="461"/>
      <c r="D32" s="461"/>
      <c r="E32" s="461"/>
      <c r="F32" s="461"/>
      <c r="G32" s="461"/>
      <c r="H32" s="461"/>
      <c r="I32" s="461"/>
      <c r="J32" s="461"/>
      <c r="K32" s="413"/>
      <c r="L32" s="413"/>
      <c r="M32" s="413"/>
      <c r="N32" s="413"/>
      <c r="O32" s="413"/>
      <c r="P32" s="413"/>
      <c r="Q32" s="413"/>
      <c r="R32" s="413"/>
      <c r="S32" s="413"/>
      <c r="T32" s="215"/>
      <c r="U32" s="216"/>
      <c r="V32" s="216"/>
      <c r="W32" s="216"/>
      <c r="X32" s="216"/>
      <c r="Y32" s="216"/>
      <c r="Z32" s="216"/>
      <c r="AA32" s="216"/>
      <c r="AB32" s="216"/>
      <c r="AC32" s="216"/>
      <c r="AD32" s="216"/>
      <c r="AE32" s="216"/>
      <c r="AF32" s="217"/>
      <c r="AG32" s="474"/>
      <c r="AH32" s="474"/>
      <c r="AI32" s="474"/>
      <c r="AJ32" s="474"/>
      <c r="AK32" s="474"/>
      <c r="AL32" s="474"/>
      <c r="AM32" s="474"/>
      <c r="AN32" s="474"/>
      <c r="AO32" s="474"/>
      <c r="AP32" s="461"/>
      <c r="AQ32" s="461"/>
      <c r="AR32" s="461"/>
      <c r="AS32" s="461"/>
      <c r="AT32" s="461"/>
      <c r="AU32" s="461"/>
      <c r="AV32" s="192"/>
      <c r="AW32" s="243"/>
      <c r="AX32" s="193"/>
      <c r="AY32" s="192"/>
      <c r="AZ32" s="193"/>
      <c r="BA32" s="192"/>
      <c r="BB32" s="193"/>
      <c r="BC32" s="198"/>
      <c r="BD32" s="221"/>
      <c r="BE32" s="199"/>
      <c r="BF32" s="471"/>
      <c r="BG32" s="472"/>
      <c r="BH32" s="472"/>
      <c r="BI32" s="473"/>
    </row>
    <row r="33" spans="2:61" ht="16.5" hidden="1" customHeight="1" thickTop="1" thickBot="1">
      <c r="B33" s="461" t="s">
        <v>19</v>
      </c>
      <c r="C33" s="461"/>
      <c r="D33" s="461"/>
      <c r="E33" s="461"/>
      <c r="F33" s="461"/>
      <c r="G33" s="461"/>
      <c r="H33" s="461"/>
      <c r="I33" s="461"/>
      <c r="J33" s="461"/>
      <c r="K33" s="413" t="s">
        <v>280</v>
      </c>
      <c r="L33" s="413"/>
      <c r="M33" s="413"/>
      <c r="N33" s="413"/>
      <c r="O33" s="413"/>
      <c r="P33" s="413"/>
      <c r="Q33" s="413"/>
      <c r="R33" s="413"/>
      <c r="S33" s="413"/>
      <c r="T33" s="461" t="s">
        <v>20</v>
      </c>
      <c r="U33" s="461"/>
      <c r="V33" s="461"/>
      <c r="W33" s="461"/>
      <c r="X33" s="461"/>
      <c r="Y33" s="461"/>
      <c r="Z33" s="461"/>
      <c r="AA33" s="461"/>
      <c r="AB33" s="461"/>
      <c r="AC33" s="461"/>
      <c r="AD33" s="461"/>
      <c r="AE33" s="461"/>
      <c r="AF33" s="461"/>
      <c r="AG33" s="460" t="s">
        <v>129</v>
      </c>
      <c r="AH33" s="460"/>
      <c r="AI33" s="460"/>
      <c r="AJ33" s="460"/>
      <c r="AK33" s="460"/>
      <c r="AL33" s="460"/>
      <c r="AM33" s="460"/>
      <c r="AN33" s="460"/>
      <c r="AO33" s="460"/>
      <c r="AP33" s="461" t="s">
        <v>175</v>
      </c>
      <c r="AQ33" s="461"/>
      <c r="AR33" s="461"/>
      <c r="AS33" s="461"/>
      <c r="AT33" s="461"/>
      <c r="AU33" s="461"/>
      <c r="AV33" s="188" t="s">
        <v>261</v>
      </c>
      <c r="AW33" s="241"/>
      <c r="AX33" s="189"/>
      <c r="AY33" s="188">
        <v>2621</v>
      </c>
      <c r="AZ33" s="189"/>
      <c r="BA33" s="188">
        <v>2598</v>
      </c>
      <c r="BB33" s="189"/>
      <c r="BC33" s="188">
        <v>1733.81</v>
      </c>
      <c r="BD33" s="241"/>
      <c r="BE33" s="189"/>
      <c r="BF33" s="459" t="s">
        <v>262</v>
      </c>
      <c r="BG33" s="241"/>
      <c r="BH33" s="241"/>
      <c r="BI33" s="189"/>
    </row>
    <row r="34" spans="2:61" ht="16.5" hidden="1" customHeight="1" thickTop="1" thickBot="1">
      <c r="B34" s="461"/>
      <c r="C34" s="461"/>
      <c r="D34" s="461"/>
      <c r="E34" s="461"/>
      <c r="F34" s="461"/>
      <c r="G34" s="461"/>
      <c r="H34" s="461"/>
      <c r="I34" s="461"/>
      <c r="J34" s="461"/>
      <c r="K34" s="413"/>
      <c r="L34" s="413"/>
      <c r="M34" s="413"/>
      <c r="N34" s="413"/>
      <c r="O34" s="413"/>
      <c r="P34" s="413"/>
      <c r="Q34" s="413"/>
      <c r="R34" s="413"/>
      <c r="S34" s="413"/>
      <c r="T34" s="461"/>
      <c r="U34" s="461"/>
      <c r="V34" s="461"/>
      <c r="W34" s="461"/>
      <c r="X34" s="461"/>
      <c r="Y34" s="461"/>
      <c r="Z34" s="461"/>
      <c r="AA34" s="461"/>
      <c r="AB34" s="461"/>
      <c r="AC34" s="461"/>
      <c r="AD34" s="461"/>
      <c r="AE34" s="461"/>
      <c r="AF34" s="461"/>
      <c r="AG34" s="460"/>
      <c r="AH34" s="460"/>
      <c r="AI34" s="460"/>
      <c r="AJ34" s="460"/>
      <c r="AK34" s="460"/>
      <c r="AL34" s="460"/>
      <c r="AM34" s="460"/>
      <c r="AN34" s="460"/>
      <c r="AO34" s="460"/>
      <c r="AP34" s="461"/>
      <c r="AQ34" s="461"/>
      <c r="AR34" s="461"/>
      <c r="AS34" s="461"/>
      <c r="AT34" s="461"/>
      <c r="AU34" s="461"/>
      <c r="AV34" s="190"/>
      <c r="AW34" s="242"/>
      <c r="AX34" s="191"/>
      <c r="AY34" s="190"/>
      <c r="AZ34" s="191"/>
      <c r="BA34" s="190"/>
      <c r="BB34" s="191"/>
      <c r="BC34" s="190"/>
      <c r="BD34" s="242"/>
      <c r="BE34" s="191"/>
      <c r="BF34" s="190"/>
      <c r="BG34" s="242"/>
      <c r="BH34" s="242"/>
      <c r="BI34" s="191"/>
    </row>
    <row r="35" spans="2:61" ht="16.5" hidden="1" customHeight="1" thickTop="1" thickBot="1">
      <c r="B35" s="461"/>
      <c r="C35" s="461"/>
      <c r="D35" s="461"/>
      <c r="E35" s="461"/>
      <c r="F35" s="461"/>
      <c r="G35" s="461"/>
      <c r="H35" s="461"/>
      <c r="I35" s="461"/>
      <c r="J35" s="461"/>
      <c r="K35" s="413"/>
      <c r="L35" s="413"/>
      <c r="M35" s="413"/>
      <c r="N35" s="413"/>
      <c r="O35" s="413"/>
      <c r="P35" s="413"/>
      <c r="Q35" s="413"/>
      <c r="R35" s="413"/>
      <c r="S35" s="413"/>
      <c r="T35" s="461"/>
      <c r="U35" s="461"/>
      <c r="V35" s="461"/>
      <c r="W35" s="461"/>
      <c r="X35" s="461"/>
      <c r="Y35" s="461"/>
      <c r="Z35" s="461"/>
      <c r="AA35" s="461"/>
      <c r="AB35" s="461"/>
      <c r="AC35" s="461"/>
      <c r="AD35" s="461"/>
      <c r="AE35" s="461"/>
      <c r="AF35" s="461"/>
      <c r="AG35" s="460"/>
      <c r="AH35" s="460"/>
      <c r="AI35" s="460"/>
      <c r="AJ35" s="460"/>
      <c r="AK35" s="460"/>
      <c r="AL35" s="460"/>
      <c r="AM35" s="460"/>
      <c r="AN35" s="460"/>
      <c r="AO35" s="460"/>
      <c r="AP35" s="461"/>
      <c r="AQ35" s="461"/>
      <c r="AR35" s="461"/>
      <c r="AS35" s="461"/>
      <c r="AT35" s="461"/>
      <c r="AU35" s="461"/>
      <c r="AV35" s="192"/>
      <c r="AW35" s="243"/>
      <c r="AX35" s="193"/>
      <c r="AY35" s="192"/>
      <c r="AZ35" s="193"/>
      <c r="BA35" s="192"/>
      <c r="BB35" s="193"/>
      <c r="BC35" s="192"/>
      <c r="BD35" s="243"/>
      <c r="BE35" s="193"/>
      <c r="BF35" s="192"/>
      <c r="BG35" s="243"/>
      <c r="BH35" s="243"/>
      <c r="BI35" s="193"/>
    </row>
    <row r="36" spans="2:61" ht="16.5" hidden="1" customHeight="1" thickTop="1" thickBot="1">
      <c r="B36" s="413" t="s">
        <v>21</v>
      </c>
      <c r="C36" s="413"/>
      <c r="D36" s="413"/>
      <c r="E36" s="413"/>
      <c r="F36" s="413"/>
      <c r="G36" s="413"/>
      <c r="H36" s="413"/>
      <c r="I36" s="413"/>
      <c r="J36" s="413"/>
      <c r="K36" s="413" t="s">
        <v>259</v>
      </c>
      <c r="L36" s="413"/>
      <c r="M36" s="413"/>
      <c r="N36" s="413"/>
      <c r="O36" s="413"/>
      <c r="P36" s="413"/>
      <c r="Q36" s="413"/>
      <c r="R36" s="413"/>
      <c r="S36" s="413"/>
      <c r="T36" s="341" t="s">
        <v>22</v>
      </c>
      <c r="U36" s="342"/>
      <c r="V36" s="342"/>
      <c r="W36" s="342"/>
      <c r="X36" s="342"/>
      <c r="Y36" s="342"/>
      <c r="Z36" s="342"/>
      <c r="AA36" s="342"/>
      <c r="AB36" s="342"/>
      <c r="AC36" s="342"/>
      <c r="AD36" s="342"/>
      <c r="AE36" s="342"/>
      <c r="AF36" s="343"/>
      <c r="AG36" s="460">
        <v>155.6</v>
      </c>
      <c r="AH36" s="460"/>
      <c r="AI36" s="460"/>
      <c r="AJ36" s="460"/>
      <c r="AK36" s="460"/>
      <c r="AL36" s="460"/>
      <c r="AM36" s="460"/>
      <c r="AN36" s="460"/>
      <c r="AO36" s="460"/>
      <c r="AP36" s="341" t="s">
        <v>176</v>
      </c>
      <c r="AQ36" s="342"/>
      <c r="AR36" s="342"/>
      <c r="AS36" s="342"/>
      <c r="AT36" s="342"/>
      <c r="AU36" s="343"/>
      <c r="AV36" s="188"/>
      <c r="AW36" s="241"/>
      <c r="AX36" s="189"/>
      <c r="AY36" s="669"/>
      <c r="AZ36" s="671"/>
      <c r="BA36" s="669"/>
      <c r="BB36" s="671"/>
      <c r="BC36" s="188"/>
      <c r="BD36" s="241"/>
      <c r="BE36" s="189"/>
      <c r="BF36" s="188"/>
      <c r="BG36" s="241"/>
      <c r="BH36" s="241"/>
      <c r="BI36" s="189"/>
    </row>
    <row r="37" spans="2:61" ht="16.5" hidden="1" customHeight="1" thickTop="1" thickBot="1">
      <c r="B37" s="413"/>
      <c r="C37" s="413"/>
      <c r="D37" s="413"/>
      <c r="E37" s="413"/>
      <c r="F37" s="413"/>
      <c r="G37" s="413"/>
      <c r="H37" s="413"/>
      <c r="I37" s="413"/>
      <c r="J37" s="413"/>
      <c r="K37" s="413"/>
      <c r="L37" s="413"/>
      <c r="M37" s="413"/>
      <c r="N37" s="413"/>
      <c r="O37" s="413"/>
      <c r="P37" s="413"/>
      <c r="Q37" s="413"/>
      <c r="R37" s="413"/>
      <c r="S37" s="413"/>
      <c r="T37" s="344"/>
      <c r="U37" s="345"/>
      <c r="V37" s="345"/>
      <c r="W37" s="345"/>
      <c r="X37" s="345"/>
      <c r="Y37" s="345"/>
      <c r="Z37" s="345"/>
      <c r="AA37" s="345"/>
      <c r="AB37" s="345"/>
      <c r="AC37" s="345"/>
      <c r="AD37" s="345"/>
      <c r="AE37" s="345"/>
      <c r="AF37" s="346"/>
      <c r="AG37" s="460"/>
      <c r="AH37" s="460"/>
      <c r="AI37" s="460"/>
      <c r="AJ37" s="460"/>
      <c r="AK37" s="460"/>
      <c r="AL37" s="460"/>
      <c r="AM37" s="460"/>
      <c r="AN37" s="460"/>
      <c r="AO37" s="460"/>
      <c r="AP37" s="344"/>
      <c r="AQ37" s="345"/>
      <c r="AR37" s="345"/>
      <c r="AS37" s="345"/>
      <c r="AT37" s="345"/>
      <c r="AU37" s="346"/>
      <c r="AV37" s="190"/>
      <c r="AW37" s="242"/>
      <c r="AX37" s="191"/>
      <c r="AY37" s="672"/>
      <c r="AZ37" s="674"/>
      <c r="BA37" s="672"/>
      <c r="BB37" s="674"/>
      <c r="BC37" s="190"/>
      <c r="BD37" s="242"/>
      <c r="BE37" s="191"/>
      <c r="BF37" s="190"/>
      <c r="BG37" s="242"/>
      <c r="BH37" s="242"/>
      <c r="BI37" s="191"/>
    </row>
    <row r="38" spans="2:61" ht="16.5" hidden="1" customHeight="1" thickTop="1" thickBot="1">
      <c r="B38" s="413"/>
      <c r="C38" s="413"/>
      <c r="D38" s="413"/>
      <c r="E38" s="413"/>
      <c r="F38" s="413"/>
      <c r="G38" s="413"/>
      <c r="H38" s="413"/>
      <c r="I38" s="413"/>
      <c r="J38" s="413"/>
      <c r="K38" s="413"/>
      <c r="L38" s="413"/>
      <c r="M38" s="413"/>
      <c r="N38" s="413"/>
      <c r="O38" s="413"/>
      <c r="P38" s="413"/>
      <c r="Q38" s="413"/>
      <c r="R38" s="413"/>
      <c r="S38" s="413"/>
      <c r="T38" s="347"/>
      <c r="U38" s="348"/>
      <c r="V38" s="348"/>
      <c r="W38" s="348"/>
      <c r="X38" s="348"/>
      <c r="Y38" s="348"/>
      <c r="Z38" s="348"/>
      <c r="AA38" s="348"/>
      <c r="AB38" s="348"/>
      <c r="AC38" s="348"/>
      <c r="AD38" s="348"/>
      <c r="AE38" s="348"/>
      <c r="AF38" s="349"/>
      <c r="AG38" s="460"/>
      <c r="AH38" s="460"/>
      <c r="AI38" s="460"/>
      <c r="AJ38" s="460"/>
      <c r="AK38" s="460"/>
      <c r="AL38" s="460"/>
      <c r="AM38" s="460"/>
      <c r="AN38" s="460"/>
      <c r="AO38" s="460"/>
      <c r="AP38" s="347"/>
      <c r="AQ38" s="348"/>
      <c r="AR38" s="348"/>
      <c r="AS38" s="348"/>
      <c r="AT38" s="348"/>
      <c r="AU38" s="349"/>
      <c r="AV38" s="192"/>
      <c r="AW38" s="243"/>
      <c r="AX38" s="193"/>
      <c r="AY38" s="675"/>
      <c r="AZ38" s="677"/>
      <c r="BA38" s="675"/>
      <c r="BB38" s="677"/>
      <c r="BC38" s="192"/>
      <c r="BD38" s="243"/>
      <c r="BE38" s="193"/>
      <c r="BF38" s="192"/>
      <c r="BG38" s="243"/>
      <c r="BH38" s="243"/>
      <c r="BI38" s="193"/>
    </row>
    <row r="39" spans="2:61" ht="16.5" hidden="1" customHeight="1" thickTop="1" thickBot="1">
      <c r="B39" s="413" t="s">
        <v>23</v>
      </c>
      <c r="C39" s="413"/>
      <c r="D39" s="413"/>
      <c r="E39" s="413"/>
      <c r="F39" s="413"/>
      <c r="G39" s="413"/>
      <c r="H39" s="413"/>
      <c r="I39" s="413"/>
      <c r="J39" s="413"/>
      <c r="K39" s="414" t="s">
        <v>258</v>
      </c>
      <c r="L39" s="414"/>
      <c r="M39" s="414"/>
      <c r="N39" s="414"/>
      <c r="O39" s="414"/>
      <c r="P39" s="414"/>
      <c r="Q39" s="414"/>
      <c r="R39" s="414"/>
      <c r="S39" s="414"/>
      <c r="T39" s="341" t="s">
        <v>177</v>
      </c>
      <c r="U39" s="342"/>
      <c r="V39" s="342"/>
      <c r="W39" s="342"/>
      <c r="X39" s="342"/>
      <c r="Y39" s="342"/>
      <c r="Z39" s="342"/>
      <c r="AA39" s="342"/>
      <c r="AB39" s="342"/>
      <c r="AC39" s="342"/>
      <c r="AD39" s="342"/>
      <c r="AE39" s="342"/>
      <c r="AF39" s="343"/>
      <c r="AG39" s="813">
        <v>3280</v>
      </c>
      <c r="AH39" s="814"/>
      <c r="AI39" s="814"/>
      <c r="AJ39" s="814"/>
      <c r="AK39" s="814"/>
      <c r="AL39" s="814"/>
      <c r="AM39" s="814"/>
      <c r="AN39" s="814"/>
      <c r="AO39" s="815"/>
      <c r="AP39" s="394" t="s">
        <v>24</v>
      </c>
      <c r="AQ39" s="395"/>
      <c r="AR39" s="395"/>
      <c r="AS39" s="395"/>
      <c r="AT39" s="395"/>
      <c r="AU39" s="395"/>
      <c r="AV39" s="395"/>
      <c r="AW39" s="395"/>
      <c r="AX39" s="395"/>
      <c r="AY39" s="400"/>
      <c r="AZ39" s="395" t="s">
        <v>25</v>
      </c>
      <c r="BA39" s="395"/>
      <c r="BB39" s="395"/>
      <c r="BC39" s="395"/>
      <c r="BD39" s="395"/>
      <c r="BE39" s="395"/>
      <c r="BF39" s="395"/>
      <c r="BG39" s="395"/>
      <c r="BH39" s="395"/>
      <c r="BI39" s="400"/>
    </row>
    <row r="40" spans="2:61" ht="16.5" hidden="1" customHeight="1" thickTop="1" thickBot="1">
      <c r="B40" s="413"/>
      <c r="C40" s="413"/>
      <c r="D40" s="413"/>
      <c r="E40" s="413"/>
      <c r="F40" s="413"/>
      <c r="G40" s="413"/>
      <c r="H40" s="413"/>
      <c r="I40" s="413"/>
      <c r="J40" s="413"/>
      <c r="K40" s="414"/>
      <c r="L40" s="414"/>
      <c r="M40" s="414"/>
      <c r="N40" s="414"/>
      <c r="O40" s="414"/>
      <c r="P40" s="414"/>
      <c r="Q40" s="414"/>
      <c r="R40" s="414"/>
      <c r="S40" s="414"/>
      <c r="T40" s="344"/>
      <c r="U40" s="345"/>
      <c r="V40" s="345"/>
      <c r="W40" s="345"/>
      <c r="X40" s="345"/>
      <c r="Y40" s="345"/>
      <c r="Z40" s="345"/>
      <c r="AA40" s="345"/>
      <c r="AB40" s="345"/>
      <c r="AC40" s="345"/>
      <c r="AD40" s="345"/>
      <c r="AE40" s="345"/>
      <c r="AF40" s="346"/>
      <c r="AG40" s="816"/>
      <c r="AH40" s="817"/>
      <c r="AI40" s="817"/>
      <c r="AJ40" s="817"/>
      <c r="AK40" s="817"/>
      <c r="AL40" s="817"/>
      <c r="AM40" s="817"/>
      <c r="AN40" s="817"/>
      <c r="AO40" s="818"/>
      <c r="AP40" s="396"/>
      <c r="AQ40" s="397"/>
      <c r="AR40" s="397"/>
      <c r="AS40" s="397"/>
      <c r="AT40" s="397"/>
      <c r="AU40" s="397"/>
      <c r="AV40" s="397"/>
      <c r="AW40" s="397"/>
      <c r="AX40" s="397"/>
      <c r="AY40" s="401"/>
      <c r="AZ40" s="397"/>
      <c r="BA40" s="397"/>
      <c r="BB40" s="397"/>
      <c r="BC40" s="397"/>
      <c r="BD40" s="397"/>
      <c r="BE40" s="397"/>
      <c r="BF40" s="397"/>
      <c r="BG40" s="397"/>
      <c r="BH40" s="397"/>
      <c r="BI40" s="401"/>
    </row>
    <row r="41" spans="2:61" ht="16.5" hidden="1" customHeight="1" thickTop="1" thickBot="1">
      <c r="B41" s="413"/>
      <c r="C41" s="413"/>
      <c r="D41" s="413"/>
      <c r="E41" s="413"/>
      <c r="F41" s="413"/>
      <c r="G41" s="413"/>
      <c r="H41" s="413"/>
      <c r="I41" s="413"/>
      <c r="J41" s="413"/>
      <c r="K41" s="414"/>
      <c r="L41" s="414"/>
      <c r="M41" s="414"/>
      <c r="N41" s="414"/>
      <c r="O41" s="414"/>
      <c r="P41" s="414"/>
      <c r="Q41" s="414"/>
      <c r="R41" s="414"/>
      <c r="S41" s="414"/>
      <c r="T41" s="347"/>
      <c r="U41" s="348"/>
      <c r="V41" s="348"/>
      <c r="W41" s="348"/>
      <c r="X41" s="348"/>
      <c r="Y41" s="348"/>
      <c r="Z41" s="348"/>
      <c r="AA41" s="348"/>
      <c r="AB41" s="348"/>
      <c r="AC41" s="348"/>
      <c r="AD41" s="348"/>
      <c r="AE41" s="348"/>
      <c r="AF41" s="349"/>
      <c r="AG41" s="819"/>
      <c r="AH41" s="820"/>
      <c r="AI41" s="820"/>
      <c r="AJ41" s="820"/>
      <c r="AK41" s="820"/>
      <c r="AL41" s="820"/>
      <c r="AM41" s="820"/>
      <c r="AN41" s="820"/>
      <c r="AO41" s="821"/>
      <c r="AP41" s="398"/>
      <c r="AQ41" s="399"/>
      <c r="AR41" s="399"/>
      <c r="AS41" s="399"/>
      <c r="AT41" s="399"/>
      <c r="AU41" s="399"/>
      <c r="AV41" s="399"/>
      <c r="AW41" s="399"/>
      <c r="AX41" s="399"/>
      <c r="AY41" s="402"/>
      <c r="AZ41" s="399"/>
      <c r="BA41" s="399"/>
      <c r="BB41" s="399"/>
      <c r="BC41" s="399"/>
      <c r="BD41" s="399"/>
      <c r="BE41" s="399"/>
      <c r="BF41" s="399"/>
      <c r="BG41" s="399"/>
      <c r="BH41" s="399"/>
      <c r="BI41" s="402"/>
    </row>
    <row r="42" spans="2:61" ht="16.5" hidden="1" customHeight="1" thickTop="1" thickBot="1">
      <c r="B42" s="413" t="s">
        <v>26</v>
      </c>
      <c r="C42" s="413"/>
      <c r="D42" s="413"/>
      <c r="E42" s="413"/>
      <c r="F42" s="413"/>
      <c r="G42" s="413"/>
      <c r="H42" s="413"/>
      <c r="I42" s="413"/>
      <c r="J42" s="413"/>
      <c r="K42" s="441" t="s">
        <v>257</v>
      </c>
      <c r="L42" s="441"/>
      <c r="M42" s="441"/>
      <c r="N42" s="441"/>
      <c r="O42" s="441"/>
      <c r="P42" s="441"/>
      <c r="Q42" s="441"/>
      <c r="R42" s="441"/>
      <c r="S42" s="441"/>
      <c r="T42" s="341" t="s">
        <v>27</v>
      </c>
      <c r="U42" s="342"/>
      <c r="V42" s="342"/>
      <c r="W42" s="342"/>
      <c r="X42" s="342"/>
      <c r="Y42" s="342"/>
      <c r="Z42" s="342"/>
      <c r="AA42" s="342"/>
      <c r="AB42" s="342"/>
      <c r="AC42" s="342"/>
      <c r="AD42" s="342"/>
      <c r="AE42" s="342"/>
      <c r="AF42" s="343"/>
      <c r="AG42" s="747">
        <v>1528.64</v>
      </c>
      <c r="AH42" s="747"/>
      <c r="AI42" s="747"/>
      <c r="AJ42" s="747"/>
      <c r="AK42" s="747"/>
      <c r="AL42" s="747"/>
      <c r="AM42" s="747"/>
      <c r="AN42" s="747"/>
      <c r="AO42" s="747"/>
      <c r="AP42" s="413" t="s">
        <v>28</v>
      </c>
      <c r="AQ42" s="413"/>
      <c r="AR42" s="413"/>
      <c r="AS42" s="413"/>
      <c r="AT42" s="413"/>
      <c r="AU42" s="413"/>
      <c r="AV42" s="413"/>
      <c r="AW42" s="812" t="s">
        <v>204</v>
      </c>
      <c r="AX42" s="812"/>
      <c r="AY42" s="812"/>
      <c r="AZ42" s="341" t="s">
        <v>178</v>
      </c>
      <c r="BA42" s="342"/>
      <c r="BB42" s="342"/>
      <c r="BC42" s="342"/>
      <c r="BD42" s="342"/>
      <c r="BE42" s="343"/>
      <c r="BF42" s="350" t="s">
        <v>129</v>
      </c>
      <c r="BG42" s="352"/>
      <c r="BH42" s="407" t="s">
        <v>129</v>
      </c>
      <c r="BI42" s="408"/>
    </row>
    <row r="43" spans="2:61" ht="16.5" hidden="1" customHeight="1" thickTop="1" thickBot="1">
      <c r="B43" s="413"/>
      <c r="C43" s="413"/>
      <c r="D43" s="413"/>
      <c r="E43" s="413"/>
      <c r="F43" s="413"/>
      <c r="G43" s="413"/>
      <c r="H43" s="413"/>
      <c r="I43" s="413"/>
      <c r="J43" s="413"/>
      <c r="K43" s="441"/>
      <c r="L43" s="441"/>
      <c r="M43" s="441"/>
      <c r="N43" s="441"/>
      <c r="O43" s="441"/>
      <c r="P43" s="441"/>
      <c r="Q43" s="441"/>
      <c r="R43" s="441"/>
      <c r="S43" s="441"/>
      <c r="T43" s="344"/>
      <c r="U43" s="345"/>
      <c r="V43" s="345"/>
      <c r="W43" s="345"/>
      <c r="X43" s="345"/>
      <c r="Y43" s="345"/>
      <c r="Z43" s="345"/>
      <c r="AA43" s="345"/>
      <c r="AB43" s="345"/>
      <c r="AC43" s="345"/>
      <c r="AD43" s="345"/>
      <c r="AE43" s="345"/>
      <c r="AF43" s="346"/>
      <c r="AG43" s="747"/>
      <c r="AH43" s="747"/>
      <c r="AI43" s="747"/>
      <c r="AJ43" s="747"/>
      <c r="AK43" s="747"/>
      <c r="AL43" s="747"/>
      <c r="AM43" s="747"/>
      <c r="AN43" s="747"/>
      <c r="AO43" s="747"/>
      <c r="AP43" s="413"/>
      <c r="AQ43" s="413"/>
      <c r="AR43" s="413"/>
      <c r="AS43" s="413"/>
      <c r="AT43" s="413"/>
      <c r="AU43" s="413"/>
      <c r="AV43" s="413"/>
      <c r="AW43" s="812"/>
      <c r="AX43" s="812"/>
      <c r="AY43" s="812"/>
      <c r="AZ43" s="344"/>
      <c r="BA43" s="345"/>
      <c r="BB43" s="345"/>
      <c r="BC43" s="345"/>
      <c r="BD43" s="345"/>
      <c r="BE43" s="346"/>
      <c r="BF43" s="353"/>
      <c r="BG43" s="355"/>
      <c r="BH43" s="409"/>
      <c r="BI43" s="410"/>
    </row>
    <row r="44" spans="2:61" ht="16.5" hidden="1" customHeight="1" thickTop="1" thickBot="1">
      <c r="B44" s="413"/>
      <c r="C44" s="413"/>
      <c r="D44" s="413"/>
      <c r="E44" s="413"/>
      <c r="F44" s="413"/>
      <c r="G44" s="413"/>
      <c r="H44" s="413"/>
      <c r="I44" s="413"/>
      <c r="J44" s="413"/>
      <c r="K44" s="441"/>
      <c r="L44" s="441"/>
      <c r="M44" s="441"/>
      <c r="N44" s="441"/>
      <c r="O44" s="441"/>
      <c r="P44" s="441"/>
      <c r="Q44" s="441"/>
      <c r="R44" s="441"/>
      <c r="S44" s="441"/>
      <c r="T44" s="347"/>
      <c r="U44" s="348"/>
      <c r="V44" s="348"/>
      <c r="W44" s="348"/>
      <c r="X44" s="348"/>
      <c r="Y44" s="348"/>
      <c r="Z44" s="348"/>
      <c r="AA44" s="348"/>
      <c r="AB44" s="348"/>
      <c r="AC44" s="348"/>
      <c r="AD44" s="348"/>
      <c r="AE44" s="348"/>
      <c r="AF44" s="349"/>
      <c r="AG44" s="747"/>
      <c r="AH44" s="747"/>
      <c r="AI44" s="747"/>
      <c r="AJ44" s="747"/>
      <c r="AK44" s="747"/>
      <c r="AL44" s="747"/>
      <c r="AM44" s="747"/>
      <c r="AN44" s="747"/>
      <c r="AO44" s="747"/>
      <c r="AP44" s="413"/>
      <c r="AQ44" s="413"/>
      <c r="AR44" s="413"/>
      <c r="AS44" s="413"/>
      <c r="AT44" s="413"/>
      <c r="AU44" s="413"/>
      <c r="AV44" s="413"/>
      <c r="AW44" s="812"/>
      <c r="AX44" s="812"/>
      <c r="AY44" s="812"/>
      <c r="AZ44" s="347"/>
      <c r="BA44" s="348"/>
      <c r="BB44" s="348"/>
      <c r="BC44" s="348"/>
      <c r="BD44" s="348"/>
      <c r="BE44" s="349"/>
      <c r="BF44" s="356"/>
      <c r="BG44" s="358"/>
      <c r="BH44" s="411"/>
      <c r="BI44" s="412"/>
    </row>
    <row r="45" spans="2:61" ht="16.5" hidden="1" customHeight="1" thickTop="1" thickBot="1">
      <c r="B45" s="413" t="s">
        <v>29</v>
      </c>
      <c r="C45" s="413"/>
      <c r="D45" s="413"/>
      <c r="E45" s="413"/>
      <c r="F45" s="413"/>
      <c r="G45" s="413"/>
      <c r="H45" s="413"/>
      <c r="I45" s="413"/>
      <c r="J45" s="413"/>
      <c r="K45" s="431" t="s">
        <v>256</v>
      </c>
      <c r="L45" s="431"/>
      <c r="M45" s="431"/>
      <c r="N45" s="431"/>
      <c r="O45" s="431"/>
      <c r="P45" s="431"/>
      <c r="Q45" s="431"/>
      <c r="R45" s="431"/>
      <c r="S45" s="431"/>
      <c r="T45" s="341" t="s">
        <v>30</v>
      </c>
      <c r="U45" s="342"/>
      <c r="V45" s="342"/>
      <c r="W45" s="342"/>
      <c r="X45" s="342"/>
      <c r="Y45" s="342"/>
      <c r="Z45" s="342"/>
      <c r="AA45" s="342"/>
      <c r="AB45" s="342"/>
      <c r="AC45" s="342"/>
      <c r="AD45" s="342"/>
      <c r="AE45" s="342"/>
      <c r="AF45" s="343"/>
      <c r="AG45" s="803" t="e">
        <f>AG39-#REF!</f>
        <v>#REF!</v>
      </c>
      <c r="AH45" s="804"/>
      <c r="AI45" s="804"/>
      <c r="AJ45" s="804"/>
      <c r="AK45" s="804"/>
      <c r="AL45" s="804"/>
      <c r="AM45" s="804"/>
      <c r="AN45" s="804"/>
      <c r="AO45" s="805"/>
      <c r="AP45" s="413" t="s">
        <v>31</v>
      </c>
      <c r="AQ45" s="413"/>
      <c r="AR45" s="413"/>
      <c r="AS45" s="413"/>
      <c r="AT45" s="413"/>
      <c r="AU45" s="413"/>
      <c r="AV45" s="413"/>
      <c r="AW45" s="812">
        <v>163</v>
      </c>
      <c r="AX45" s="812"/>
      <c r="AY45" s="812"/>
      <c r="AZ45" s="341" t="s">
        <v>179</v>
      </c>
      <c r="BA45" s="342"/>
      <c r="BB45" s="342"/>
      <c r="BC45" s="342"/>
      <c r="BD45" s="342"/>
      <c r="BE45" s="343"/>
      <c r="BF45" s="350" t="s">
        <v>129</v>
      </c>
      <c r="BG45" s="352"/>
      <c r="BH45" s="407" t="s">
        <v>129</v>
      </c>
      <c r="BI45" s="408"/>
    </row>
    <row r="46" spans="2:61" ht="16.5" hidden="1" customHeight="1" thickTop="1" thickBot="1">
      <c r="B46" s="413"/>
      <c r="C46" s="413"/>
      <c r="D46" s="413"/>
      <c r="E46" s="413"/>
      <c r="F46" s="413"/>
      <c r="G46" s="413"/>
      <c r="H46" s="413"/>
      <c r="I46" s="413"/>
      <c r="J46" s="413"/>
      <c r="K46" s="431"/>
      <c r="L46" s="431"/>
      <c r="M46" s="431"/>
      <c r="N46" s="431"/>
      <c r="O46" s="431"/>
      <c r="P46" s="431"/>
      <c r="Q46" s="431"/>
      <c r="R46" s="431"/>
      <c r="S46" s="431"/>
      <c r="T46" s="344"/>
      <c r="U46" s="345"/>
      <c r="V46" s="345"/>
      <c r="W46" s="345"/>
      <c r="X46" s="345"/>
      <c r="Y46" s="345"/>
      <c r="Z46" s="345"/>
      <c r="AA46" s="345"/>
      <c r="AB46" s="345"/>
      <c r="AC46" s="345"/>
      <c r="AD46" s="345"/>
      <c r="AE46" s="345"/>
      <c r="AF46" s="346"/>
      <c r="AG46" s="806"/>
      <c r="AH46" s="807"/>
      <c r="AI46" s="807"/>
      <c r="AJ46" s="807"/>
      <c r="AK46" s="807"/>
      <c r="AL46" s="807"/>
      <c r="AM46" s="807"/>
      <c r="AN46" s="807"/>
      <c r="AO46" s="808"/>
      <c r="AP46" s="413"/>
      <c r="AQ46" s="413"/>
      <c r="AR46" s="413"/>
      <c r="AS46" s="413"/>
      <c r="AT46" s="413"/>
      <c r="AU46" s="413"/>
      <c r="AV46" s="413"/>
      <c r="AW46" s="812"/>
      <c r="AX46" s="812"/>
      <c r="AY46" s="812"/>
      <c r="AZ46" s="344"/>
      <c r="BA46" s="345"/>
      <c r="BB46" s="345"/>
      <c r="BC46" s="345"/>
      <c r="BD46" s="345"/>
      <c r="BE46" s="346"/>
      <c r="BF46" s="353"/>
      <c r="BG46" s="355"/>
      <c r="BH46" s="409"/>
      <c r="BI46" s="410"/>
    </row>
    <row r="47" spans="2:61" ht="16.5" hidden="1" customHeight="1" thickTop="1" thickBot="1">
      <c r="B47" s="413"/>
      <c r="C47" s="413"/>
      <c r="D47" s="413"/>
      <c r="E47" s="413"/>
      <c r="F47" s="413"/>
      <c r="G47" s="413"/>
      <c r="H47" s="413"/>
      <c r="I47" s="413"/>
      <c r="J47" s="413"/>
      <c r="K47" s="431"/>
      <c r="L47" s="431"/>
      <c r="M47" s="431"/>
      <c r="N47" s="431"/>
      <c r="O47" s="431"/>
      <c r="P47" s="431"/>
      <c r="Q47" s="431"/>
      <c r="R47" s="431"/>
      <c r="S47" s="431"/>
      <c r="T47" s="347"/>
      <c r="U47" s="348"/>
      <c r="V47" s="348"/>
      <c r="W47" s="348"/>
      <c r="X47" s="348"/>
      <c r="Y47" s="348"/>
      <c r="Z47" s="348"/>
      <c r="AA47" s="348"/>
      <c r="AB47" s="348"/>
      <c r="AC47" s="348"/>
      <c r="AD47" s="348"/>
      <c r="AE47" s="348"/>
      <c r="AF47" s="349"/>
      <c r="AG47" s="809"/>
      <c r="AH47" s="810"/>
      <c r="AI47" s="810"/>
      <c r="AJ47" s="810"/>
      <c r="AK47" s="810"/>
      <c r="AL47" s="810"/>
      <c r="AM47" s="810"/>
      <c r="AN47" s="810"/>
      <c r="AO47" s="811"/>
      <c r="AP47" s="413"/>
      <c r="AQ47" s="413"/>
      <c r="AR47" s="413"/>
      <c r="AS47" s="413"/>
      <c r="AT47" s="413"/>
      <c r="AU47" s="413"/>
      <c r="AV47" s="413"/>
      <c r="AW47" s="812"/>
      <c r="AX47" s="812"/>
      <c r="AY47" s="812"/>
      <c r="AZ47" s="347"/>
      <c r="BA47" s="348"/>
      <c r="BB47" s="348"/>
      <c r="BC47" s="348"/>
      <c r="BD47" s="348"/>
      <c r="BE47" s="349"/>
      <c r="BF47" s="356"/>
      <c r="BG47" s="358"/>
      <c r="BH47" s="411"/>
      <c r="BI47" s="412"/>
    </row>
    <row r="48" spans="2:61" ht="15" hidden="1" customHeight="1" thickTop="1" thickBot="1">
      <c r="B48" s="413" t="s">
        <v>32</v>
      </c>
      <c r="C48" s="413"/>
      <c r="D48" s="413"/>
      <c r="E48" s="413"/>
      <c r="F48" s="413"/>
      <c r="G48" s="413"/>
      <c r="H48" s="413"/>
      <c r="I48" s="413"/>
      <c r="J48" s="413"/>
      <c r="K48" s="414"/>
      <c r="L48" s="414"/>
      <c r="M48" s="414"/>
      <c r="N48" s="414"/>
      <c r="O48" s="414"/>
      <c r="P48" s="414"/>
      <c r="Q48" s="414"/>
      <c r="R48" s="414"/>
      <c r="S48" s="414"/>
      <c r="T48" s="341" t="s">
        <v>33</v>
      </c>
      <c r="U48" s="342"/>
      <c r="V48" s="342"/>
      <c r="W48" s="342"/>
      <c r="X48" s="342"/>
      <c r="Y48" s="342"/>
      <c r="Z48" s="342"/>
      <c r="AA48" s="342"/>
      <c r="AB48" s="342"/>
      <c r="AC48" s="342"/>
      <c r="AD48" s="342"/>
      <c r="AE48" s="342"/>
      <c r="AF48" s="343"/>
      <c r="AG48" s="738"/>
      <c r="AH48" s="739"/>
      <c r="AI48" s="739"/>
      <c r="AJ48" s="739"/>
      <c r="AK48" s="739"/>
      <c r="AL48" s="739"/>
      <c r="AM48" s="739"/>
      <c r="AN48" s="739"/>
      <c r="AO48" s="740"/>
      <c r="AP48" s="341" t="s">
        <v>34</v>
      </c>
      <c r="AQ48" s="342"/>
      <c r="AR48" s="342"/>
      <c r="AS48" s="342"/>
      <c r="AT48" s="342"/>
      <c r="AU48" s="342"/>
      <c r="AV48" s="343"/>
      <c r="AW48" s="812">
        <v>1737.24</v>
      </c>
      <c r="AX48" s="812"/>
      <c r="AY48" s="812"/>
      <c r="AZ48" s="341" t="s">
        <v>180</v>
      </c>
      <c r="BA48" s="342"/>
      <c r="BB48" s="342"/>
      <c r="BC48" s="342"/>
      <c r="BD48" s="342"/>
      <c r="BE48" s="343"/>
      <c r="BF48" s="416">
        <f>E279</f>
        <v>50</v>
      </c>
      <c r="BG48" s="417"/>
      <c r="BH48" s="407" t="str">
        <f>IFERROR(BF48/(N231*0.06),"-")</f>
        <v>-</v>
      </c>
      <c r="BI48" s="408"/>
    </row>
    <row r="49" spans="2:85" ht="15" hidden="1" customHeight="1" thickTop="1" thickBot="1">
      <c r="B49" s="413"/>
      <c r="C49" s="413"/>
      <c r="D49" s="413"/>
      <c r="E49" s="413"/>
      <c r="F49" s="413"/>
      <c r="G49" s="413"/>
      <c r="H49" s="413"/>
      <c r="I49" s="413"/>
      <c r="J49" s="413"/>
      <c r="K49" s="414"/>
      <c r="L49" s="414"/>
      <c r="M49" s="414"/>
      <c r="N49" s="414"/>
      <c r="O49" s="414"/>
      <c r="P49" s="414"/>
      <c r="Q49" s="414"/>
      <c r="R49" s="414"/>
      <c r="S49" s="414"/>
      <c r="T49" s="344"/>
      <c r="U49" s="345"/>
      <c r="V49" s="345"/>
      <c r="W49" s="345"/>
      <c r="X49" s="345"/>
      <c r="Y49" s="345"/>
      <c r="Z49" s="345"/>
      <c r="AA49" s="345"/>
      <c r="AB49" s="345"/>
      <c r="AC49" s="345"/>
      <c r="AD49" s="345"/>
      <c r="AE49" s="345"/>
      <c r="AF49" s="346"/>
      <c r="AG49" s="741"/>
      <c r="AH49" s="742"/>
      <c r="AI49" s="742"/>
      <c r="AJ49" s="742"/>
      <c r="AK49" s="742"/>
      <c r="AL49" s="742"/>
      <c r="AM49" s="742"/>
      <c r="AN49" s="742"/>
      <c r="AO49" s="743"/>
      <c r="AP49" s="344"/>
      <c r="AQ49" s="345"/>
      <c r="AR49" s="345"/>
      <c r="AS49" s="345"/>
      <c r="AT49" s="345"/>
      <c r="AU49" s="345"/>
      <c r="AV49" s="346"/>
      <c r="AW49" s="812"/>
      <c r="AX49" s="812"/>
      <c r="AY49" s="812"/>
      <c r="AZ49" s="344"/>
      <c r="BA49" s="345"/>
      <c r="BB49" s="345"/>
      <c r="BC49" s="345"/>
      <c r="BD49" s="345"/>
      <c r="BE49" s="346"/>
      <c r="BF49" s="418"/>
      <c r="BG49" s="419"/>
      <c r="BH49" s="409"/>
      <c r="BI49" s="410"/>
    </row>
    <row r="50" spans="2:85" ht="15" hidden="1" customHeight="1" thickTop="1" thickBot="1">
      <c r="B50" s="413"/>
      <c r="C50" s="413"/>
      <c r="D50" s="413"/>
      <c r="E50" s="413"/>
      <c r="F50" s="413"/>
      <c r="G50" s="413"/>
      <c r="H50" s="413"/>
      <c r="I50" s="413"/>
      <c r="J50" s="413"/>
      <c r="K50" s="414"/>
      <c r="L50" s="414"/>
      <c r="M50" s="414"/>
      <c r="N50" s="414"/>
      <c r="O50" s="414"/>
      <c r="P50" s="414"/>
      <c r="Q50" s="414"/>
      <c r="R50" s="414"/>
      <c r="S50" s="414"/>
      <c r="T50" s="347"/>
      <c r="U50" s="348"/>
      <c r="V50" s="348"/>
      <c r="W50" s="348"/>
      <c r="X50" s="348"/>
      <c r="Y50" s="348"/>
      <c r="Z50" s="348"/>
      <c r="AA50" s="348"/>
      <c r="AB50" s="348"/>
      <c r="AC50" s="348"/>
      <c r="AD50" s="348"/>
      <c r="AE50" s="348"/>
      <c r="AF50" s="349"/>
      <c r="AG50" s="744"/>
      <c r="AH50" s="745"/>
      <c r="AI50" s="745"/>
      <c r="AJ50" s="745"/>
      <c r="AK50" s="745"/>
      <c r="AL50" s="745"/>
      <c r="AM50" s="745"/>
      <c r="AN50" s="745"/>
      <c r="AO50" s="746"/>
      <c r="AP50" s="347"/>
      <c r="AQ50" s="348"/>
      <c r="AR50" s="348"/>
      <c r="AS50" s="348"/>
      <c r="AT50" s="348"/>
      <c r="AU50" s="348"/>
      <c r="AV50" s="349"/>
      <c r="AW50" s="812"/>
      <c r="AX50" s="812"/>
      <c r="AY50" s="812"/>
      <c r="AZ50" s="347"/>
      <c r="BA50" s="348"/>
      <c r="BB50" s="348"/>
      <c r="BC50" s="348"/>
      <c r="BD50" s="348"/>
      <c r="BE50" s="349"/>
      <c r="BF50" s="420"/>
      <c r="BG50" s="421"/>
      <c r="BH50" s="411"/>
      <c r="BI50" s="412"/>
    </row>
    <row r="51" spans="2:85" ht="15" hidden="1" customHeight="1" thickTop="1" thickBot="1">
      <c r="B51" s="413" t="s">
        <v>35</v>
      </c>
      <c r="C51" s="413"/>
      <c r="D51" s="413"/>
      <c r="E51" s="413"/>
      <c r="F51" s="413"/>
      <c r="G51" s="413"/>
      <c r="H51" s="413"/>
      <c r="I51" s="413"/>
      <c r="J51" s="413"/>
      <c r="K51" s="414" t="s">
        <v>133</v>
      </c>
      <c r="L51" s="414"/>
      <c r="M51" s="414"/>
      <c r="N51" s="414"/>
      <c r="O51" s="414"/>
      <c r="P51" s="414"/>
      <c r="Q51" s="414"/>
      <c r="R51" s="414"/>
      <c r="S51" s="414"/>
      <c r="T51" s="413"/>
      <c r="U51" s="413"/>
      <c r="V51" s="413"/>
      <c r="W51" s="413"/>
      <c r="X51" s="413"/>
      <c r="Y51" s="413"/>
      <c r="Z51" s="413"/>
      <c r="AA51" s="413"/>
      <c r="AB51" s="413"/>
      <c r="AC51" s="413"/>
      <c r="AD51" s="413"/>
      <c r="AE51" s="413"/>
      <c r="AF51" s="413"/>
      <c r="AG51" s="413"/>
      <c r="AH51" s="413"/>
      <c r="AI51" s="413"/>
      <c r="AJ51" s="413"/>
      <c r="AK51" s="413"/>
      <c r="AL51" s="413"/>
      <c r="AM51" s="413"/>
      <c r="AN51" s="413"/>
      <c r="AO51" s="413"/>
      <c r="AP51" s="341"/>
      <c r="AQ51" s="342"/>
      <c r="AR51" s="342"/>
      <c r="AS51" s="342"/>
      <c r="AT51" s="342"/>
      <c r="AU51" s="342"/>
      <c r="AV51" s="343"/>
      <c r="AW51" s="413"/>
      <c r="AX51" s="413"/>
      <c r="AY51" s="413"/>
      <c r="AZ51" s="341" t="s">
        <v>181</v>
      </c>
      <c r="BA51" s="342"/>
      <c r="BB51" s="342"/>
      <c r="BC51" s="342"/>
      <c r="BD51" s="342"/>
      <c r="BE51" s="343"/>
      <c r="BF51" s="416">
        <f>BF48+B279</f>
        <v>80</v>
      </c>
      <c r="BG51" s="417"/>
      <c r="BH51" s="407" t="str">
        <f>IFERROR(BF51/(N231*0.06),"-")</f>
        <v>-</v>
      </c>
      <c r="BI51" s="408"/>
    </row>
    <row r="52" spans="2:85" ht="15" hidden="1" customHeight="1" thickTop="1" thickBot="1">
      <c r="B52" s="413"/>
      <c r="C52" s="413"/>
      <c r="D52" s="413"/>
      <c r="E52" s="413"/>
      <c r="F52" s="413"/>
      <c r="G52" s="413"/>
      <c r="H52" s="413"/>
      <c r="I52" s="413"/>
      <c r="J52" s="413"/>
      <c r="K52" s="414"/>
      <c r="L52" s="414"/>
      <c r="M52" s="414"/>
      <c r="N52" s="414"/>
      <c r="O52" s="414"/>
      <c r="P52" s="414"/>
      <c r="Q52" s="414"/>
      <c r="R52" s="414"/>
      <c r="S52" s="414"/>
      <c r="T52" s="413"/>
      <c r="U52" s="413"/>
      <c r="V52" s="413"/>
      <c r="W52" s="413"/>
      <c r="X52" s="413"/>
      <c r="Y52" s="413"/>
      <c r="Z52" s="413"/>
      <c r="AA52" s="413"/>
      <c r="AB52" s="413"/>
      <c r="AC52" s="413"/>
      <c r="AD52" s="413"/>
      <c r="AE52" s="413"/>
      <c r="AF52" s="413"/>
      <c r="AG52" s="413"/>
      <c r="AH52" s="413"/>
      <c r="AI52" s="413"/>
      <c r="AJ52" s="413"/>
      <c r="AK52" s="413"/>
      <c r="AL52" s="413"/>
      <c r="AM52" s="413"/>
      <c r="AN52" s="413"/>
      <c r="AO52" s="413"/>
      <c r="AP52" s="344"/>
      <c r="AQ52" s="345"/>
      <c r="AR52" s="345"/>
      <c r="AS52" s="345"/>
      <c r="AT52" s="345"/>
      <c r="AU52" s="345"/>
      <c r="AV52" s="346"/>
      <c r="AW52" s="413"/>
      <c r="AX52" s="413"/>
      <c r="AY52" s="413"/>
      <c r="AZ52" s="344"/>
      <c r="BA52" s="345"/>
      <c r="BB52" s="345"/>
      <c r="BC52" s="345"/>
      <c r="BD52" s="345"/>
      <c r="BE52" s="346"/>
      <c r="BF52" s="418"/>
      <c r="BG52" s="419"/>
      <c r="BH52" s="409"/>
      <c r="BI52" s="410"/>
    </row>
    <row r="53" spans="2:85" ht="15" hidden="1" customHeight="1" thickTop="1" thickBot="1">
      <c r="B53" s="413"/>
      <c r="C53" s="413"/>
      <c r="D53" s="413"/>
      <c r="E53" s="413"/>
      <c r="F53" s="413"/>
      <c r="G53" s="413"/>
      <c r="H53" s="413"/>
      <c r="I53" s="413"/>
      <c r="J53" s="413"/>
      <c r="K53" s="414"/>
      <c r="L53" s="414"/>
      <c r="M53" s="414"/>
      <c r="N53" s="414"/>
      <c r="O53" s="414"/>
      <c r="P53" s="414"/>
      <c r="Q53" s="414"/>
      <c r="R53" s="414"/>
      <c r="S53" s="414"/>
      <c r="T53" s="413"/>
      <c r="U53" s="413"/>
      <c r="V53" s="413"/>
      <c r="W53" s="413"/>
      <c r="X53" s="413"/>
      <c r="Y53" s="413"/>
      <c r="Z53" s="413"/>
      <c r="AA53" s="413"/>
      <c r="AB53" s="413"/>
      <c r="AC53" s="413"/>
      <c r="AD53" s="413"/>
      <c r="AE53" s="413"/>
      <c r="AF53" s="413"/>
      <c r="AG53" s="413"/>
      <c r="AH53" s="413"/>
      <c r="AI53" s="413"/>
      <c r="AJ53" s="413"/>
      <c r="AK53" s="413"/>
      <c r="AL53" s="413"/>
      <c r="AM53" s="413"/>
      <c r="AN53" s="413"/>
      <c r="AO53" s="413"/>
      <c r="AP53" s="347"/>
      <c r="AQ53" s="348"/>
      <c r="AR53" s="348"/>
      <c r="AS53" s="348"/>
      <c r="AT53" s="348"/>
      <c r="AU53" s="348"/>
      <c r="AV53" s="349"/>
      <c r="AW53" s="413"/>
      <c r="AX53" s="413"/>
      <c r="AY53" s="413"/>
      <c r="AZ53" s="347"/>
      <c r="BA53" s="348"/>
      <c r="BB53" s="348"/>
      <c r="BC53" s="348"/>
      <c r="BD53" s="348"/>
      <c r="BE53" s="349"/>
      <c r="BF53" s="420"/>
      <c r="BG53" s="421"/>
      <c r="BH53" s="411"/>
      <c r="BI53" s="412"/>
    </row>
    <row r="54" spans="2:85" ht="15.75" hidden="1" customHeight="1" thickTop="1">
      <c r="B54" s="394" t="s">
        <v>36</v>
      </c>
      <c r="C54" s="395"/>
      <c r="D54" s="395"/>
      <c r="E54" s="395"/>
      <c r="F54" s="395"/>
      <c r="G54" s="395"/>
      <c r="H54" s="395"/>
      <c r="I54" s="395"/>
      <c r="J54" s="395"/>
      <c r="K54" s="395"/>
      <c r="L54" s="395"/>
      <c r="M54" s="395"/>
      <c r="N54" s="395"/>
      <c r="O54" s="395"/>
      <c r="P54" s="395"/>
      <c r="Q54" s="395"/>
      <c r="R54" s="395"/>
      <c r="S54" s="395"/>
      <c r="T54" s="395"/>
      <c r="U54" s="395"/>
      <c r="V54" s="395"/>
      <c r="W54" s="395"/>
      <c r="X54" s="395"/>
      <c r="Y54" s="395"/>
      <c r="Z54" s="395"/>
      <c r="AA54" s="395"/>
      <c r="AB54" s="395"/>
      <c r="AC54" s="395"/>
      <c r="AD54" s="395"/>
      <c r="AE54" s="395"/>
      <c r="AF54" s="395"/>
      <c r="AG54" s="395" t="s">
        <v>37</v>
      </c>
      <c r="AH54" s="395"/>
      <c r="AI54" s="395"/>
      <c r="AJ54" s="395"/>
      <c r="AK54" s="395"/>
      <c r="AL54" s="395"/>
      <c r="AM54" s="395"/>
      <c r="AN54" s="395"/>
      <c r="AO54" s="395"/>
      <c r="AP54" s="395"/>
      <c r="AQ54" s="395"/>
      <c r="AR54" s="395"/>
      <c r="AS54" s="395"/>
      <c r="AT54" s="395"/>
      <c r="AU54" s="395"/>
      <c r="AV54" s="395"/>
      <c r="AW54" s="395"/>
      <c r="AX54" s="395"/>
      <c r="AY54" s="395"/>
      <c r="AZ54" s="395"/>
      <c r="BA54" s="395"/>
      <c r="BB54" s="395"/>
      <c r="BC54" s="395"/>
      <c r="BD54" s="395"/>
      <c r="BE54" s="395"/>
      <c r="BF54" s="395"/>
      <c r="BG54" s="395"/>
      <c r="BH54" s="395"/>
      <c r="BI54" s="400"/>
    </row>
    <row r="55" spans="2:85" ht="15" hidden="1" customHeight="1">
      <c r="B55" s="396"/>
      <c r="C55" s="397"/>
      <c r="D55" s="397"/>
      <c r="E55" s="397"/>
      <c r="F55" s="397"/>
      <c r="G55" s="397"/>
      <c r="H55" s="397"/>
      <c r="I55" s="397"/>
      <c r="J55" s="397"/>
      <c r="K55" s="397"/>
      <c r="L55" s="397"/>
      <c r="M55" s="397"/>
      <c r="N55" s="397"/>
      <c r="O55" s="397"/>
      <c r="P55" s="397"/>
      <c r="Q55" s="397"/>
      <c r="R55" s="397"/>
      <c r="S55" s="397"/>
      <c r="T55" s="397"/>
      <c r="U55" s="397"/>
      <c r="V55" s="397"/>
      <c r="W55" s="397"/>
      <c r="X55" s="397"/>
      <c r="Y55" s="397"/>
      <c r="Z55" s="397"/>
      <c r="AA55" s="397"/>
      <c r="AB55" s="397"/>
      <c r="AC55" s="397"/>
      <c r="AD55" s="397"/>
      <c r="AE55" s="397"/>
      <c r="AF55" s="397"/>
      <c r="AG55" s="397"/>
      <c r="AH55" s="397"/>
      <c r="AI55" s="397"/>
      <c r="AJ55" s="397"/>
      <c r="AK55" s="397"/>
      <c r="AL55" s="397"/>
      <c r="AM55" s="397"/>
      <c r="AN55" s="397"/>
      <c r="AO55" s="397"/>
      <c r="AP55" s="397"/>
      <c r="AQ55" s="397"/>
      <c r="AR55" s="397"/>
      <c r="AS55" s="397"/>
      <c r="AT55" s="397"/>
      <c r="AU55" s="397"/>
      <c r="AV55" s="397"/>
      <c r="AW55" s="397"/>
      <c r="AX55" s="397"/>
      <c r="AY55" s="397"/>
      <c r="AZ55" s="397"/>
      <c r="BA55" s="397"/>
      <c r="BB55" s="397"/>
      <c r="BC55" s="397"/>
      <c r="BD55" s="397"/>
      <c r="BE55" s="397"/>
      <c r="BF55" s="397"/>
      <c r="BG55" s="397"/>
      <c r="BH55" s="397"/>
      <c r="BI55" s="401"/>
    </row>
    <row r="56" spans="2:85" ht="15" hidden="1" customHeight="1">
      <c r="B56" s="396"/>
      <c r="C56" s="397"/>
      <c r="D56" s="397"/>
      <c r="E56" s="397"/>
      <c r="F56" s="397"/>
      <c r="G56" s="397"/>
      <c r="H56" s="397"/>
      <c r="I56" s="397"/>
      <c r="J56" s="397"/>
      <c r="K56" s="397"/>
      <c r="L56" s="397"/>
      <c r="M56" s="397"/>
      <c r="N56" s="397"/>
      <c r="O56" s="397"/>
      <c r="P56" s="397"/>
      <c r="Q56" s="397"/>
      <c r="R56" s="397"/>
      <c r="S56" s="397"/>
      <c r="T56" s="397"/>
      <c r="U56" s="397"/>
      <c r="V56" s="397"/>
      <c r="W56" s="397"/>
      <c r="X56" s="397"/>
      <c r="Y56" s="397"/>
      <c r="Z56" s="397"/>
      <c r="AA56" s="397"/>
      <c r="AB56" s="397"/>
      <c r="AC56" s="397"/>
      <c r="AD56" s="397"/>
      <c r="AE56" s="397"/>
      <c r="AF56" s="397"/>
      <c r="AG56" s="397"/>
      <c r="AH56" s="397"/>
      <c r="AI56" s="397"/>
      <c r="AJ56" s="397"/>
      <c r="AK56" s="397"/>
      <c r="AL56" s="397"/>
      <c r="AM56" s="397"/>
      <c r="AN56" s="397"/>
      <c r="AO56" s="397"/>
      <c r="AP56" s="397"/>
      <c r="AQ56" s="397"/>
      <c r="AR56" s="397"/>
      <c r="AS56" s="397"/>
      <c r="AT56" s="397"/>
      <c r="AU56" s="397"/>
      <c r="AV56" s="397"/>
      <c r="AW56" s="397"/>
      <c r="AX56" s="397"/>
      <c r="AY56" s="397"/>
      <c r="AZ56" s="397"/>
      <c r="BA56" s="397"/>
      <c r="BB56" s="397"/>
      <c r="BC56" s="397"/>
      <c r="BD56" s="397"/>
      <c r="BE56" s="397"/>
      <c r="BF56" s="397"/>
      <c r="BG56" s="397"/>
      <c r="BH56" s="397"/>
      <c r="BI56" s="401"/>
    </row>
    <row r="57" spans="2:85" ht="15.75" hidden="1" customHeight="1" thickBot="1">
      <c r="B57" s="398"/>
      <c r="C57" s="399"/>
      <c r="D57" s="399"/>
      <c r="E57" s="399"/>
      <c r="F57" s="399"/>
      <c r="G57" s="399"/>
      <c r="H57" s="399"/>
      <c r="I57" s="399"/>
      <c r="J57" s="399"/>
      <c r="K57" s="399"/>
      <c r="L57" s="399"/>
      <c r="M57" s="399"/>
      <c r="N57" s="399"/>
      <c r="O57" s="399"/>
      <c r="P57" s="399"/>
      <c r="Q57" s="399"/>
      <c r="R57" s="399"/>
      <c r="S57" s="399"/>
      <c r="T57" s="399"/>
      <c r="U57" s="399"/>
      <c r="V57" s="399"/>
      <c r="W57" s="399"/>
      <c r="X57" s="399"/>
      <c r="Y57" s="399"/>
      <c r="Z57" s="399"/>
      <c r="AA57" s="399"/>
      <c r="AB57" s="399"/>
      <c r="AC57" s="399"/>
      <c r="AD57" s="399"/>
      <c r="AE57" s="399"/>
      <c r="AF57" s="399"/>
      <c r="AG57" s="399"/>
      <c r="AH57" s="399"/>
      <c r="AI57" s="399"/>
      <c r="AJ57" s="399"/>
      <c r="AK57" s="399"/>
      <c r="AL57" s="399"/>
      <c r="AM57" s="399"/>
      <c r="AN57" s="399"/>
      <c r="AO57" s="399"/>
      <c r="AP57" s="399"/>
      <c r="AQ57" s="399"/>
      <c r="AR57" s="399"/>
      <c r="AS57" s="399"/>
      <c r="AT57" s="399"/>
      <c r="AU57" s="399"/>
      <c r="AV57" s="399"/>
      <c r="AW57" s="399"/>
      <c r="AX57" s="399"/>
      <c r="AY57" s="399"/>
      <c r="AZ57" s="399"/>
      <c r="BA57" s="399"/>
      <c r="BB57" s="399"/>
      <c r="BC57" s="399"/>
      <c r="BD57" s="399"/>
      <c r="BE57" s="399"/>
      <c r="BF57" s="399"/>
      <c r="BG57" s="399"/>
      <c r="BH57" s="399"/>
      <c r="BI57" s="402"/>
    </row>
    <row r="58" spans="2:85" ht="16.5" hidden="1" customHeight="1" thickTop="1" thickBot="1">
      <c r="B58" s="403" t="s">
        <v>182</v>
      </c>
      <c r="C58" s="403"/>
      <c r="D58" s="403"/>
      <c r="E58" s="403"/>
      <c r="F58" s="403"/>
      <c r="G58" s="403"/>
      <c r="H58" s="403"/>
      <c r="I58" s="403"/>
      <c r="J58" s="403"/>
      <c r="K58" s="403"/>
      <c r="L58" s="403"/>
      <c r="M58" s="403"/>
      <c r="N58" s="403"/>
      <c r="O58" s="403"/>
      <c r="P58" s="403"/>
      <c r="Q58" s="403"/>
      <c r="R58" s="403"/>
      <c r="S58" s="403"/>
      <c r="T58" s="403"/>
      <c r="U58" s="403"/>
      <c r="V58" s="403"/>
      <c r="W58" s="403"/>
      <c r="X58" s="403"/>
      <c r="Y58" s="403"/>
      <c r="Z58" s="403"/>
      <c r="AA58" s="403"/>
      <c r="AB58" s="403"/>
      <c r="AC58" s="403"/>
      <c r="AD58" s="403"/>
      <c r="AE58" s="403"/>
      <c r="AF58" s="403"/>
      <c r="AG58" s="403"/>
      <c r="AH58" s="403"/>
      <c r="AI58" s="403"/>
      <c r="AJ58" s="403"/>
      <c r="AK58" s="403"/>
      <c r="AL58" s="403"/>
      <c r="AM58" s="403"/>
      <c r="AN58" s="403"/>
      <c r="AO58" s="403"/>
      <c r="AP58" s="403"/>
      <c r="AQ58" s="403"/>
      <c r="AR58" s="403"/>
      <c r="AS58" s="403"/>
      <c r="AT58" s="403"/>
      <c r="AU58" s="403"/>
      <c r="AV58" s="403"/>
      <c r="AW58" s="403"/>
      <c r="AX58" s="403"/>
      <c r="AY58" s="403"/>
      <c r="AZ58" s="403"/>
      <c r="BA58" s="403"/>
      <c r="BB58" s="403"/>
      <c r="BC58" s="403"/>
      <c r="BD58" s="403"/>
      <c r="BE58" s="403"/>
      <c r="BF58" s="403"/>
      <c r="BG58" s="403"/>
      <c r="BH58" s="403"/>
      <c r="BI58" s="403"/>
    </row>
    <row r="59" spans="2:85" ht="16.5" hidden="1" customHeight="1" thickTop="1" thickBot="1">
      <c r="B59" s="404"/>
      <c r="C59" s="404"/>
      <c r="D59" s="404"/>
      <c r="E59" s="404"/>
      <c r="F59" s="404"/>
      <c r="G59" s="404"/>
      <c r="H59" s="404"/>
      <c r="I59" s="404"/>
      <c r="J59" s="404"/>
      <c r="K59" s="404"/>
      <c r="L59" s="404"/>
      <c r="M59" s="404"/>
      <c r="N59" s="404"/>
      <c r="O59" s="404"/>
      <c r="P59" s="404"/>
      <c r="Q59" s="404"/>
      <c r="R59" s="404"/>
      <c r="S59" s="404"/>
      <c r="T59" s="404"/>
      <c r="U59" s="404"/>
      <c r="V59" s="404"/>
      <c r="W59" s="404"/>
      <c r="X59" s="404"/>
      <c r="Y59" s="404"/>
      <c r="Z59" s="404"/>
      <c r="AA59" s="404"/>
      <c r="AB59" s="404"/>
      <c r="AC59" s="404"/>
      <c r="AD59" s="404"/>
      <c r="AE59" s="404"/>
      <c r="AF59" s="404"/>
      <c r="AG59" s="404"/>
      <c r="AH59" s="404"/>
      <c r="AI59" s="404"/>
      <c r="AJ59" s="404"/>
      <c r="AK59" s="404"/>
      <c r="AL59" s="404"/>
      <c r="AM59" s="404"/>
      <c r="AN59" s="404"/>
      <c r="AO59" s="404"/>
      <c r="AP59" s="404"/>
      <c r="AQ59" s="404"/>
      <c r="AR59" s="404"/>
      <c r="AS59" s="404"/>
      <c r="AT59" s="404"/>
      <c r="AU59" s="404"/>
      <c r="AV59" s="404"/>
      <c r="AW59" s="404"/>
      <c r="AX59" s="404"/>
      <c r="AY59" s="404"/>
      <c r="AZ59" s="404"/>
      <c r="BA59" s="404"/>
      <c r="BB59" s="404"/>
      <c r="BC59" s="404"/>
      <c r="BD59" s="404"/>
      <c r="BE59" s="404"/>
      <c r="BF59" s="404"/>
      <c r="BG59" s="404"/>
      <c r="BH59" s="404"/>
      <c r="BI59" s="404"/>
    </row>
    <row r="60" spans="2:85" ht="15" customHeight="1" thickTop="1" thickBot="1">
      <c r="B60" s="209" t="s">
        <v>38</v>
      </c>
      <c r="C60" s="210"/>
      <c r="D60" s="210"/>
      <c r="E60" s="210"/>
      <c r="F60" s="210"/>
      <c r="G60" s="210"/>
      <c r="H60" s="210"/>
      <c r="I60" s="210"/>
      <c r="J60" s="210"/>
      <c r="K60" s="210"/>
      <c r="L60" s="211"/>
      <c r="M60" s="405">
        <v>0.25</v>
      </c>
      <c r="N60" s="182"/>
      <c r="O60" s="182"/>
      <c r="P60" s="182"/>
      <c r="Q60" s="405">
        <v>0.45833333333333331</v>
      </c>
      <c r="R60" s="182"/>
      <c r="S60" s="182"/>
      <c r="T60" s="182"/>
      <c r="U60" s="405">
        <v>0.625</v>
      </c>
      <c r="V60" s="182"/>
      <c r="W60" s="182"/>
      <c r="X60" s="182"/>
      <c r="Y60" s="406" t="s">
        <v>131</v>
      </c>
      <c r="Z60" s="406"/>
      <c r="AA60" s="406"/>
      <c r="AB60" s="406"/>
      <c r="AC60" s="405" t="s">
        <v>39</v>
      </c>
      <c r="AD60" s="182"/>
      <c r="AE60" s="182"/>
      <c r="AF60" s="182"/>
      <c r="AG60" s="182" t="s">
        <v>40</v>
      </c>
      <c r="AH60" s="182"/>
      <c r="AI60" s="182"/>
      <c r="AJ60" s="182"/>
      <c r="AK60" s="182"/>
      <c r="AL60" s="182"/>
      <c r="AM60" s="182"/>
      <c r="AN60" s="182"/>
      <c r="AO60" s="182"/>
      <c r="AP60" s="182" t="s">
        <v>41</v>
      </c>
      <c r="AQ60" s="182"/>
      <c r="AR60" s="182"/>
      <c r="AS60" s="182"/>
      <c r="AT60" s="170" t="s">
        <v>284</v>
      </c>
      <c r="AU60" s="170"/>
      <c r="AV60" s="170"/>
      <c r="AW60" s="823" t="s">
        <v>283</v>
      </c>
      <c r="AX60" s="182"/>
      <c r="AY60" s="182"/>
      <c r="AZ60" s="182"/>
      <c r="BA60" s="182"/>
      <c r="BB60" s="182"/>
      <c r="BC60" s="58" t="s">
        <v>44</v>
      </c>
      <c r="BD60" s="60"/>
      <c r="BE60" s="387" t="s">
        <v>45</v>
      </c>
      <c r="BF60" s="388"/>
      <c r="BG60" s="182" t="s">
        <v>285</v>
      </c>
      <c r="BH60" s="182"/>
      <c r="BI60" s="182"/>
      <c r="BJ60" s="386" t="s">
        <v>255</v>
      </c>
      <c r="BK60" s="386"/>
      <c r="BL60" s="386"/>
      <c r="BM60" s="190" t="s">
        <v>286</v>
      </c>
      <c r="BN60" s="242"/>
      <c r="BO60" s="242"/>
      <c r="BP60" s="242"/>
      <c r="BQ60" s="242"/>
      <c r="BR60" s="242"/>
      <c r="BS60" s="242"/>
      <c r="BT60" s="242"/>
      <c r="BU60" s="242"/>
      <c r="BV60" s="242"/>
      <c r="BW60" s="242"/>
      <c r="BX60" s="242"/>
      <c r="BY60" s="242"/>
      <c r="BZ60" s="242"/>
      <c r="CA60" s="242"/>
      <c r="CB60" s="242"/>
      <c r="CC60" s="242"/>
      <c r="CD60" s="242"/>
      <c r="CE60" s="242"/>
      <c r="CF60" s="242"/>
      <c r="CG60" s="242"/>
    </row>
    <row r="61" spans="2:85" ht="15" customHeight="1" thickTop="1" thickBot="1">
      <c r="B61" s="212"/>
      <c r="C61" s="213"/>
      <c r="D61" s="213"/>
      <c r="E61" s="213"/>
      <c r="F61" s="213"/>
      <c r="G61" s="213"/>
      <c r="H61" s="213"/>
      <c r="I61" s="213"/>
      <c r="J61" s="213"/>
      <c r="K61" s="213"/>
      <c r="L61" s="214"/>
      <c r="M61" s="182"/>
      <c r="N61" s="182"/>
      <c r="O61" s="182"/>
      <c r="P61" s="182"/>
      <c r="Q61" s="182"/>
      <c r="R61" s="182"/>
      <c r="S61" s="182"/>
      <c r="T61" s="182"/>
      <c r="U61" s="182"/>
      <c r="V61" s="182"/>
      <c r="W61" s="182"/>
      <c r="X61" s="182"/>
      <c r="Y61" s="406"/>
      <c r="Z61" s="406"/>
      <c r="AA61" s="406"/>
      <c r="AB61" s="406"/>
      <c r="AC61" s="182"/>
      <c r="AD61" s="182"/>
      <c r="AE61" s="182"/>
      <c r="AF61" s="182"/>
      <c r="AG61" s="182"/>
      <c r="AH61" s="182"/>
      <c r="AI61" s="182"/>
      <c r="AJ61" s="182"/>
      <c r="AK61" s="182"/>
      <c r="AL61" s="182"/>
      <c r="AM61" s="182"/>
      <c r="AN61" s="182"/>
      <c r="AO61" s="182"/>
      <c r="AP61" s="182"/>
      <c r="AQ61" s="182"/>
      <c r="AR61" s="182"/>
      <c r="AS61" s="182"/>
      <c r="AT61" s="170"/>
      <c r="AU61" s="170"/>
      <c r="AV61" s="170"/>
      <c r="AW61" s="182"/>
      <c r="AX61" s="182"/>
      <c r="AY61" s="182"/>
      <c r="AZ61" s="182"/>
      <c r="BA61" s="182"/>
      <c r="BB61" s="182"/>
      <c r="BC61" s="61"/>
      <c r="BD61" s="63"/>
      <c r="BE61" s="389"/>
      <c r="BF61" s="390"/>
      <c r="BG61" s="182"/>
      <c r="BH61" s="182"/>
      <c r="BI61" s="182"/>
      <c r="BJ61" s="386"/>
      <c r="BK61" s="386"/>
      <c r="BL61" s="386"/>
      <c r="BM61" s="190"/>
      <c r="BN61" s="242"/>
      <c r="BO61" s="242"/>
      <c r="BP61" s="242"/>
      <c r="BQ61" s="242"/>
      <c r="BR61" s="242"/>
      <c r="BS61" s="242"/>
      <c r="BT61" s="242"/>
      <c r="BU61" s="242"/>
      <c r="BV61" s="242"/>
      <c r="BW61" s="242"/>
      <c r="BX61" s="242"/>
      <c r="BY61" s="242"/>
      <c r="BZ61" s="242"/>
      <c r="CA61" s="242"/>
      <c r="CB61" s="242"/>
      <c r="CC61" s="242"/>
      <c r="CD61" s="242"/>
      <c r="CE61" s="242"/>
      <c r="CF61" s="242"/>
      <c r="CG61" s="242"/>
    </row>
    <row r="62" spans="2:85" ht="15" customHeight="1" thickTop="1" thickBot="1">
      <c r="B62" s="215"/>
      <c r="C62" s="216"/>
      <c r="D62" s="216"/>
      <c r="E62" s="216"/>
      <c r="F62" s="216"/>
      <c r="G62" s="216"/>
      <c r="H62" s="216"/>
      <c r="I62" s="216"/>
      <c r="J62" s="216"/>
      <c r="K62" s="216"/>
      <c r="L62" s="217"/>
      <c r="M62" s="182"/>
      <c r="N62" s="182"/>
      <c r="O62" s="182"/>
      <c r="P62" s="182"/>
      <c r="Q62" s="182"/>
      <c r="R62" s="182"/>
      <c r="S62" s="182"/>
      <c r="T62" s="182"/>
      <c r="U62" s="182"/>
      <c r="V62" s="182"/>
      <c r="W62" s="182"/>
      <c r="X62" s="182"/>
      <c r="Y62" s="406"/>
      <c r="Z62" s="406"/>
      <c r="AA62" s="406"/>
      <c r="AB62" s="406"/>
      <c r="AC62" s="182"/>
      <c r="AD62" s="182"/>
      <c r="AE62" s="182"/>
      <c r="AF62" s="182"/>
      <c r="AG62" s="182"/>
      <c r="AH62" s="182"/>
      <c r="AI62" s="182"/>
      <c r="AJ62" s="182"/>
      <c r="AK62" s="182"/>
      <c r="AL62" s="182"/>
      <c r="AM62" s="182"/>
      <c r="AN62" s="182"/>
      <c r="AO62" s="182"/>
      <c r="AP62" s="182"/>
      <c r="AQ62" s="182"/>
      <c r="AR62" s="182"/>
      <c r="AS62" s="182"/>
      <c r="AT62" s="170"/>
      <c r="AU62" s="170"/>
      <c r="AV62" s="170"/>
      <c r="AW62" s="182"/>
      <c r="AX62" s="182"/>
      <c r="AY62" s="182"/>
      <c r="AZ62" s="182"/>
      <c r="BA62" s="182"/>
      <c r="BB62" s="182"/>
      <c r="BC62" s="61"/>
      <c r="BD62" s="63"/>
      <c r="BE62" s="389"/>
      <c r="BF62" s="390"/>
      <c r="BG62" s="182"/>
      <c r="BH62" s="182"/>
      <c r="BI62" s="182"/>
      <c r="BJ62" s="386"/>
      <c r="BK62" s="386"/>
      <c r="BL62" s="386"/>
      <c r="BM62" s="190"/>
      <c r="BN62" s="242"/>
      <c r="BO62" s="242"/>
      <c r="BP62" s="242"/>
      <c r="BQ62" s="242"/>
      <c r="BR62" s="242"/>
      <c r="BS62" s="242"/>
      <c r="BT62" s="242"/>
      <c r="BU62" s="242"/>
      <c r="BV62" s="242"/>
      <c r="BW62" s="242"/>
      <c r="BX62" s="242"/>
      <c r="BY62" s="242"/>
      <c r="BZ62" s="242"/>
      <c r="CA62" s="242"/>
      <c r="CB62" s="242"/>
      <c r="CC62" s="242"/>
      <c r="CD62" s="242"/>
      <c r="CE62" s="242"/>
      <c r="CF62" s="242"/>
      <c r="CG62" s="242"/>
    </row>
    <row r="63" spans="2:85" ht="15" customHeight="1" thickTop="1" thickBot="1">
      <c r="B63" s="209" t="s">
        <v>47</v>
      </c>
      <c r="C63" s="210"/>
      <c r="D63" s="210"/>
      <c r="E63" s="210"/>
      <c r="F63" s="210"/>
      <c r="G63" s="210"/>
      <c r="H63" s="210"/>
      <c r="I63" s="210"/>
      <c r="J63" s="210"/>
      <c r="K63" s="210"/>
      <c r="L63" s="211"/>
      <c r="M63" s="218" t="s">
        <v>183</v>
      </c>
      <c r="N63" s="218"/>
      <c r="O63" s="218"/>
      <c r="P63" s="218"/>
      <c r="Q63" s="218" t="str">
        <f>M63</f>
        <v>емк №1</v>
      </c>
      <c r="R63" s="218"/>
      <c r="S63" s="218"/>
      <c r="T63" s="218"/>
      <c r="U63" s="218" t="str">
        <f>M63</f>
        <v>емк №1</v>
      </c>
      <c r="V63" s="218"/>
      <c r="W63" s="218"/>
      <c r="X63" s="218"/>
      <c r="Y63" s="218" t="str">
        <f>M63</f>
        <v>емк №1</v>
      </c>
      <c r="Z63" s="218"/>
      <c r="AA63" s="218"/>
      <c r="AB63" s="218"/>
      <c r="AC63" s="188" t="s">
        <v>129</v>
      </c>
      <c r="AD63" s="241"/>
      <c r="AE63" s="241"/>
      <c r="AF63" s="189"/>
      <c r="AG63" s="182"/>
      <c r="AH63" s="182"/>
      <c r="AI63" s="182"/>
      <c r="AJ63" s="182"/>
      <c r="AK63" s="182"/>
      <c r="AL63" s="182"/>
      <c r="AM63" s="182"/>
      <c r="AN63" s="182"/>
      <c r="AO63" s="182"/>
      <c r="AP63" s="182"/>
      <c r="AQ63" s="182"/>
      <c r="AR63" s="182"/>
      <c r="AS63" s="182"/>
      <c r="AT63" s="170"/>
      <c r="AU63" s="170"/>
      <c r="AV63" s="170"/>
      <c r="AW63" s="182" t="s">
        <v>291</v>
      </c>
      <c r="AX63" s="182"/>
      <c r="AY63" s="182" t="s">
        <v>290</v>
      </c>
      <c r="AZ63" s="182"/>
      <c r="BA63" s="822" t="s">
        <v>295</v>
      </c>
      <c r="BB63" s="822"/>
      <c r="BC63" s="61"/>
      <c r="BD63" s="63"/>
      <c r="BE63" s="389"/>
      <c r="BF63" s="390"/>
      <c r="BG63" s="182"/>
      <c r="BH63" s="182"/>
      <c r="BI63" s="182"/>
      <c r="BJ63" s="386"/>
      <c r="BK63" s="386"/>
      <c r="BL63" s="386"/>
      <c r="BM63" s="190"/>
      <c r="BN63" s="242"/>
      <c r="BO63" s="242"/>
      <c r="BP63" s="242"/>
      <c r="BQ63" s="242"/>
      <c r="BR63" s="242"/>
      <c r="BS63" s="242"/>
      <c r="BT63" s="242"/>
      <c r="BU63" s="242"/>
      <c r="BV63" s="242"/>
      <c r="BW63" s="242"/>
      <c r="BX63" s="242"/>
      <c r="BY63" s="242"/>
      <c r="BZ63" s="242"/>
      <c r="CA63" s="242"/>
      <c r="CB63" s="242"/>
      <c r="CC63" s="242"/>
      <c r="CD63" s="242"/>
      <c r="CE63" s="242"/>
      <c r="CF63" s="242"/>
      <c r="CG63" s="242"/>
    </row>
    <row r="64" spans="2:85" ht="15.75" customHeight="1" thickTop="1" thickBot="1">
      <c r="B64" s="212"/>
      <c r="C64" s="213"/>
      <c r="D64" s="213"/>
      <c r="E64" s="213"/>
      <c r="F64" s="213"/>
      <c r="G64" s="213"/>
      <c r="H64" s="213"/>
      <c r="I64" s="213"/>
      <c r="J64" s="213"/>
      <c r="K64" s="213"/>
      <c r="L64" s="214"/>
      <c r="M64" s="218"/>
      <c r="N64" s="218"/>
      <c r="O64" s="218"/>
      <c r="P64" s="218"/>
      <c r="Q64" s="218"/>
      <c r="R64" s="218"/>
      <c r="S64" s="218"/>
      <c r="T64" s="218"/>
      <c r="U64" s="218"/>
      <c r="V64" s="218"/>
      <c r="W64" s="218"/>
      <c r="X64" s="218"/>
      <c r="Y64" s="218"/>
      <c r="Z64" s="218"/>
      <c r="AA64" s="218"/>
      <c r="AB64" s="218"/>
      <c r="AC64" s="190"/>
      <c r="AD64" s="242"/>
      <c r="AE64" s="242"/>
      <c r="AF64" s="191"/>
      <c r="AG64" s="182"/>
      <c r="AH64" s="182"/>
      <c r="AI64" s="182"/>
      <c r="AJ64" s="182"/>
      <c r="AK64" s="182"/>
      <c r="AL64" s="182"/>
      <c r="AM64" s="182"/>
      <c r="AN64" s="182"/>
      <c r="AO64" s="182"/>
      <c r="AP64" s="182"/>
      <c r="AQ64" s="182"/>
      <c r="AR64" s="182"/>
      <c r="AS64" s="182"/>
      <c r="AT64" s="170"/>
      <c r="AU64" s="170"/>
      <c r="AV64" s="170"/>
      <c r="AW64" s="182"/>
      <c r="AX64" s="182"/>
      <c r="AY64" s="182"/>
      <c r="AZ64" s="182"/>
      <c r="BA64" s="822"/>
      <c r="BB64" s="822"/>
      <c r="BC64" s="61"/>
      <c r="BD64" s="63"/>
      <c r="BE64" s="389"/>
      <c r="BF64" s="390"/>
      <c r="BG64" s="182"/>
      <c r="BH64" s="182"/>
      <c r="BI64" s="393"/>
      <c r="BJ64" s="386"/>
      <c r="BK64" s="386"/>
      <c r="BL64" s="386"/>
      <c r="BM64" s="190"/>
      <c r="BN64" s="242"/>
      <c r="BO64" s="242"/>
      <c r="BP64" s="242"/>
      <c r="BQ64" s="242"/>
      <c r="BR64" s="242"/>
      <c r="BS64" s="242"/>
      <c r="BT64" s="242"/>
      <c r="BU64" s="242"/>
      <c r="BV64" s="242"/>
      <c r="BW64" s="242"/>
      <c r="BX64" s="242"/>
      <c r="BY64" s="242"/>
      <c r="BZ64" s="242"/>
      <c r="CA64" s="242"/>
      <c r="CB64" s="242"/>
      <c r="CC64" s="242"/>
      <c r="CD64" s="242"/>
      <c r="CE64" s="242"/>
      <c r="CF64" s="242"/>
      <c r="CG64" s="242"/>
    </row>
    <row r="65" spans="2:85" ht="15" customHeight="1" thickTop="1" thickBot="1">
      <c r="B65" s="215"/>
      <c r="C65" s="216"/>
      <c r="D65" s="216"/>
      <c r="E65" s="216"/>
      <c r="F65" s="216"/>
      <c r="G65" s="216"/>
      <c r="H65" s="216"/>
      <c r="I65" s="216"/>
      <c r="J65" s="216"/>
      <c r="K65" s="216"/>
      <c r="L65" s="217"/>
      <c r="M65" s="218"/>
      <c r="N65" s="218"/>
      <c r="O65" s="218"/>
      <c r="P65" s="218"/>
      <c r="Q65" s="218"/>
      <c r="R65" s="218"/>
      <c r="S65" s="218"/>
      <c r="T65" s="218"/>
      <c r="U65" s="218"/>
      <c r="V65" s="218"/>
      <c r="W65" s="218"/>
      <c r="X65" s="218"/>
      <c r="Y65" s="218"/>
      <c r="Z65" s="218"/>
      <c r="AA65" s="218"/>
      <c r="AB65" s="218"/>
      <c r="AC65" s="192"/>
      <c r="AD65" s="243"/>
      <c r="AE65" s="243"/>
      <c r="AF65" s="193"/>
      <c r="AG65" s="182"/>
      <c r="AH65" s="182"/>
      <c r="AI65" s="182"/>
      <c r="AJ65" s="182"/>
      <c r="AK65" s="182"/>
      <c r="AL65" s="182"/>
      <c r="AM65" s="182"/>
      <c r="AN65" s="182"/>
      <c r="AO65" s="182"/>
      <c r="AP65" s="182"/>
      <c r="AQ65" s="182"/>
      <c r="AR65" s="182"/>
      <c r="AS65" s="182"/>
      <c r="AT65" s="170"/>
      <c r="AU65" s="170"/>
      <c r="AV65" s="170"/>
      <c r="AW65" s="182"/>
      <c r="AX65" s="182"/>
      <c r="AY65" s="182"/>
      <c r="AZ65" s="182"/>
      <c r="BA65" s="822"/>
      <c r="BB65" s="822"/>
      <c r="BC65" s="64"/>
      <c r="BD65" s="66"/>
      <c r="BE65" s="391"/>
      <c r="BF65" s="392"/>
      <c r="BG65" s="182"/>
      <c r="BH65" s="182"/>
      <c r="BI65" s="393"/>
      <c r="BJ65" s="386"/>
      <c r="BK65" s="386"/>
      <c r="BL65" s="386"/>
      <c r="BM65" s="190"/>
      <c r="BN65" s="242"/>
      <c r="BO65" s="242"/>
      <c r="BP65" s="242"/>
      <c r="BQ65" s="242"/>
      <c r="BR65" s="242"/>
      <c r="BS65" s="242"/>
      <c r="BT65" s="242"/>
      <c r="BU65" s="242"/>
      <c r="BV65" s="242"/>
      <c r="BW65" s="242"/>
      <c r="BX65" s="242"/>
      <c r="BY65" s="242"/>
      <c r="BZ65" s="242"/>
      <c r="CA65" s="242"/>
      <c r="CB65" s="242"/>
      <c r="CC65" s="242"/>
      <c r="CD65" s="242"/>
      <c r="CE65" s="242"/>
      <c r="CF65" s="242"/>
      <c r="CG65" s="242"/>
    </row>
    <row r="66" spans="2:85" ht="15" customHeight="1" thickTop="1" thickBot="1">
      <c r="B66" s="209" t="s">
        <v>138</v>
      </c>
      <c r="C66" s="210"/>
      <c r="D66" s="210"/>
      <c r="E66" s="210"/>
      <c r="F66" s="210"/>
      <c r="G66" s="210"/>
      <c r="H66" s="210"/>
      <c r="I66" s="210"/>
      <c r="J66" s="210"/>
      <c r="K66" s="210"/>
      <c r="L66" s="211"/>
      <c r="M66" s="842">
        <f>[2]Параметры!$E$6</f>
        <v>3100</v>
      </c>
      <c r="N66" s="218"/>
      <c r="O66" s="218"/>
      <c r="P66" s="218"/>
      <c r="Q66" s="497">
        <f>[2]Параметры!F6</f>
        <v>3100</v>
      </c>
      <c r="R66" s="498"/>
      <c r="S66" s="498"/>
      <c r="T66" s="499"/>
      <c r="U66" s="842">
        <f>[2]Параметры!$G$6</f>
        <v>3100</v>
      </c>
      <c r="V66" s="218"/>
      <c r="W66" s="218"/>
      <c r="X66" s="218"/>
      <c r="Y66" s="842">
        <f>[2]Параметры!$I$6</f>
        <v>3100</v>
      </c>
      <c r="Z66" s="218"/>
      <c r="AA66" s="218"/>
      <c r="AB66" s="218"/>
      <c r="AC66" s="188" t="s">
        <v>129</v>
      </c>
      <c r="AD66" s="241"/>
      <c r="AE66" s="241"/>
      <c r="AF66" s="189"/>
      <c r="AG66" s="323" t="s">
        <v>254</v>
      </c>
      <c r="AH66" s="324"/>
      <c r="AI66" s="324"/>
      <c r="AJ66" s="324"/>
      <c r="AK66" s="324"/>
      <c r="AL66" s="324"/>
      <c r="AM66" s="324"/>
      <c r="AN66" s="324"/>
      <c r="AO66" s="325"/>
      <c r="AP66" s="200" t="s">
        <v>128</v>
      </c>
      <c r="AQ66" s="206"/>
      <c r="AR66" s="206"/>
      <c r="AS66" s="201"/>
      <c r="AT66" s="200">
        <f>'25.02'!BG66</f>
        <v>11</v>
      </c>
      <c r="AU66" s="206"/>
      <c r="AV66" s="201"/>
      <c r="AW66" s="188"/>
      <c r="AX66" s="189"/>
      <c r="AY66" s="188"/>
      <c r="AZ66" s="189"/>
      <c r="BA66" s="200"/>
      <c r="BB66" s="201"/>
      <c r="BC66" s="269" t="e">
        <f>#REF!+BA66</f>
        <v>#REF!</v>
      </c>
      <c r="BD66" s="270"/>
      <c r="BE66" s="200" t="e">
        <f>#REF!+BA66</f>
        <v>#REF!</v>
      </c>
      <c r="BF66" s="201"/>
      <c r="BG66" s="824">
        <f>AT66+AW66-AY66-BA66</f>
        <v>11</v>
      </c>
      <c r="BH66" s="825"/>
      <c r="BI66" s="826"/>
      <c r="BJ66" s="254" t="e">
        <f>((LEFT(AP66,FIND(" ",AP66)-1)*BC66)/$S$279)</f>
        <v>#REF!</v>
      </c>
      <c r="BK66" s="255"/>
      <c r="BL66" s="256"/>
      <c r="BM66" s="202" t="s">
        <v>292</v>
      </c>
      <c r="BN66" s="207"/>
      <c r="BO66" s="207"/>
      <c r="BP66" s="207"/>
      <c r="BQ66" s="207"/>
      <c r="BR66" s="207"/>
      <c r="BS66" s="207"/>
      <c r="BT66" s="207"/>
      <c r="BU66" s="207"/>
      <c r="BV66" s="207"/>
      <c r="BW66" s="207"/>
      <c r="BX66" s="207"/>
      <c r="BY66" s="207"/>
      <c r="BZ66" s="207"/>
      <c r="CA66" s="207"/>
      <c r="CB66" s="207"/>
      <c r="CC66" s="207"/>
      <c r="CD66" s="207"/>
      <c r="CE66" s="207"/>
      <c r="CF66" s="207"/>
      <c r="CG66" s="207"/>
    </row>
    <row r="67" spans="2:85" ht="15" customHeight="1" thickTop="1" thickBot="1">
      <c r="B67" s="212"/>
      <c r="C67" s="213"/>
      <c r="D67" s="213"/>
      <c r="E67" s="213"/>
      <c r="F67" s="213"/>
      <c r="G67" s="213"/>
      <c r="H67" s="213"/>
      <c r="I67" s="213"/>
      <c r="J67" s="213"/>
      <c r="K67" s="213"/>
      <c r="L67" s="214"/>
      <c r="M67" s="218"/>
      <c r="N67" s="218"/>
      <c r="O67" s="218"/>
      <c r="P67" s="218"/>
      <c r="Q67" s="500"/>
      <c r="R67" s="501"/>
      <c r="S67" s="501"/>
      <c r="T67" s="502"/>
      <c r="U67" s="218"/>
      <c r="V67" s="218"/>
      <c r="W67" s="218"/>
      <c r="X67" s="218"/>
      <c r="Y67" s="218"/>
      <c r="Z67" s="218"/>
      <c r="AA67" s="218"/>
      <c r="AB67" s="218"/>
      <c r="AC67" s="190"/>
      <c r="AD67" s="242"/>
      <c r="AE67" s="242"/>
      <c r="AF67" s="191"/>
      <c r="AG67" s="326"/>
      <c r="AH67" s="327"/>
      <c r="AI67" s="327"/>
      <c r="AJ67" s="327"/>
      <c r="AK67" s="327"/>
      <c r="AL67" s="327"/>
      <c r="AM67" s="327"/>
      <c r="AN67" s="327"/>
      <c r="AO67" s="328"/>
      <c r="AP67" s="202"/>
      <c r="AQ67" s="207"/>
      <c r="AR67" s="207"/>
      <c r="AS67" s="203"/>
      <c r="AT67" s="202"/>
      <c r="AU67" s="207"/>
      <c r="AV67" s="203"/>
      <c r="AW67" s="190"/>
      <c r="AX67" s="191"/>
      <c r="AY67" s="190"/>
      <c r="AZ67" s="191"/>
      <c r="BA67" s="202"/>
      <c r="BB67" s="203"/>
      <c r="BC67" s="271"/>
      <c r="BD67" s="272"/>
      <c r="BE67" s="202"/>
      <c r="BF67" s="203"/>
      <c r="BG67" s="827"/>
      <c r="BH67" s="828"/>
      <c r="BI67" s="829"/>
      <c r="BJ67" s="257"/>
      <c r="BK67" s="258"/>
      <c r="BL67" s="259"/>
      <c r="BM67" s="202"/>
      <c r="BN67" s="207"/>
      <c r="BO67" s="207"/>
      <c r="BP67" s="207"/>
      <c r="BQ67" s="207"/>
      <c r="BR67" s="207"/>
      <c r="BS67" s="207"/>
      <c r="BT67" s="207"/>
      <c r="BU67" s="207"/>
      <c r="BV67" s="207"/>
      <c r="BW67" s="207"/>
      <c r="BX67" s="207"/>
      <c r="BY67" s="207"/>
      <c r="BZ67" s="207"/>
      <c r="CA67" s="207"/>
      <c r="CB67" s="207"/>
      <c r="CC67" s="207"/>
      <c r="CD67" s="207"/>
      <c r="CE67" s="207"/>
      <c r="CF67" s="207"/>
      <c r="CG67" s="207"/>
    </row>
    <row r="68" spans="2:85" ht="15" customHeight="1" thickTop="1" thickBot="1">
      <c r="B68" s="215"/>
      <c r="C68" s="216"/>
      <c r="D68" s="216"/>
      <c r="E68" s="216"/>
      <c r="F68" s="216"/>
      <c r="G68" s="216"/>
      <c r="H68" s="216"/>
      <c r="I68" s="216"/>
      <c r="J68" s="216"/>
      <c r="K68" s="216"/>
      <c r="L68" s="217"/>
      <c r="M68" s="218"/>
      <c r="N68" s="218"/>
      <c r="O68" s="218"/>
      <c r="P68" s="218"/>
      <c r="Q68" s="503"/>
      <c r="R68" s="504"/>
      <c r="S68" s="504"/>
      <c r="T68" s="505"/>
      <c r="U68" s="218"/>
      <c r="V68" s="218"/>
      <c r="W68" s="218"/>
      <c r="X68" s="218"/>
      <c r="Y68" s="218"/>
      <c r="Z68" s="218"/>
      <c r="AA68" s="218"/>
      <c r="AB68" s="218"/>
      <c r="AC68" s="192"/>
      <c r="AD68" s="243"/>
      <c r="AE68" s="243"/>
      <c r="AF68" s="193"/>
      <c r="AG68" s="329"/>
      <c r="AH68" s="330"/>
      <c r="AI68" s="330"/>
      <c r="AJ68" s="330"/>
      <c r="AK68" s="330"/>
      <c r="AL68" s="330"/>
      <c r="AM68" s="330"/>
      <c r="AN68" s="330"/>
      <c r="AO68" s="331"/>
      <c r="AP68" s="204"/>
      <c r="AQ68" s="208"/>
      <c r="AR68" s="208"/>
      <c r="AS68" s="205"/>
      <c r="AT68" s="204"/>
      <c r="AU68" s="208"/>
      <c r="AV68" s="205"/>
      <c r="AW68" s="192"/>
      <c r="AX68" s="193"/>
      <c r="AY68" s="192"/>
      <c r="AZ68" s="193"/>
      <c r="BA68" s="204"/>
      <c r="BB68" s="205"/>
      <c r="BC68" s="273"/>
      <c r="BD68" s="274"/>
      <c r="BE68" s="204"/>
      <c r="BF68" s="205"/>
      <c r="BG68" s="830"/>
      <c r="BH68" s="831"/>
      <c r="BI68" s="832"/>
      <c r="BJ68" s="260"/>
      <c r="BK68" s="261"/>
      <c r="BL68" s="262"/>
      <c r="BM68" s="202"/>
      <c r="BN68" s="207"/>
      <c r="BO68" s="207"/>
      <c r="BP68" s="207"/>
      <c r="BQ68" s="207"/>
      <c r="BR68" s="207"/>
      <c r="BS68" s="207"/>
      <c r="BT68" s="207"/>
      <c r="BU68" s="207"/>
      <c r="BV68" s="207"/>
      <c r="BW68" s="207"/>
      <c r="BX68" s="207"/>
      <c r="BY68" s="207"/>
      <c r="BZ68" s="207"/>
      <c r="CA68" s="207"/>
      <c r="CB68" s="207"/>
      <c r="CC68" s="207"/>
      <c r="CD68" s="207"/>
      <c r="CE68" s="207"/>
      <c r="CF68" s="207"/>
      <c r="CG68" s="207"/>
    </row>
    <row r="69" spans="2:85" ht="15" customHeight="1" thickTop="1">
      <c r="B69" s="341" t="s">
        <v>53</v>
      </c>
      <c r="C69" s="342"/>
      <c r="D69" s="342"/>
      <c r="E69" s="342"/>
      <c r="F69" s="342"/>
      <c r="G69" s="342"/>
      <c r="H69" s="342"/>
      <c r="I69" s="342"/>
      <c r="J69" s="342"/>
      <c r="K69" s="342"/>
      <c r="L69" s="343"/>
      <c r="M69" s="368" t="str">
        <f>[2]Параметры!$E$3</f>
        <v>Раствор KCl</v>
      </c>
      <c r="N69" s="369"/>
      <c r="O69" s="369"/>
      <c r="P69" s="370"/>
      <c r="Q69" s="368" t="str">
        <f>[2]Параметры!$F$3</f>
        <v>Раствор KCl</v>
      </c>
      <c r="R69" s="369"/>
      <c r="S69" s="369"/>
      <c r="T69" s="370"/>
      <c r="U69" s="368" t="str">
        <f>[2]Параметры!$G$3</f>
        <v>Раствор KCl</v>
      </c>
      <c r="V69" s="369"/>
      <c r="W69" s="369"/>
      <c r="X69" s="370"/>
      <c r="Y69" s="368" t="str">
        <f>[2]Параметры!$I$3</f>
        <v>Раствор KCl</v>
      </c>
      <c r="Z69" s="369"/>
      <c r="AA69" s="369"/>
      <c r="AB69" s="370"/>
      <c r="AC69" s="833" t="s">
        <v>266</v>
      </c>
      <c r="AD69" s="834"/>
      <c r="AE69" s="834"/>
      <c r="AF69" s="835"/>
      <c r="AG69" s="323" t="s">
        <v>162</v>
      </c>
      <c r="AH69" s="324"/>
      <c r="AI69" s="324"/>
      <c r="AJ69" s="324"/>
      <c r="AK69" s="324"/>
      <c r="AL69" s="324"/>
      <c r="AM69" s="324"/>
      <c r="AN69" s="324"/>
      <c r="AO69" s="325"/>
      <c r="AP69" s="269" t="s">
        <v>128</v>
      </c>
      <c r="AQ69" s="275"/>
      <c r="AR69" s="275"/>
      <c r="AS69" s="270"/>
      <c r="AT69" s="200">
        <f>'25.02'!BG69</f>
        <v>8</v>
      </c>
      <c r="AU69" s="206"/>
      <c r="AV69" s="201"/>
      <c r="AW69" s="188">
        <v>201</v>
      </c>
      <c r="AX69" s="189"/>
      <c r="AY69" s="188"/>
      <c r="AZ69" s="189"/>
      <c r="BA69" s="200"/>
      <c r="BB69" s="201"/>
      <c r="BC69" s="269" t="e">
        <f>#REF!+BA69</f>
        <v>#REF!</v>
      </c>
      <c r="BD69" s="270"/>
      <c r="BE69" s="200" t="e">
        <f>#REF!+BA69</f>
        <v>#REF!</v>
      </c>
      <c r="BF69" s="201"/>
      <c r="BG69" s="531">
        <f>AT69+AW69-AY69-BA69</f>
        <v>209</v>
      </c>
      <c r="BH69" s="843"/>
      <c r="BI69" s="532"/>
      <c r="BJ69" s="254" t="e">
        <f>((LEFT(AP69,FIND(" ",AP69)-1)*BC69)/$S$279)</f>
        <v>#REF!</v>
      </c>
      <c r="BK69" s="255"/>
      <c r="BL69" s="256"/>
      <c r="BM69" s="202" t="s">
        <v>314</v>
      </c>
      <c r="BN69" s="207"/>
      <c r="BO69" s="207"/>
      <c r="BP69" s="207"/>
      <c r="BQ69" s="207"/>
      <c r="BR69" s="207"/>
      <c r="BS69" s="207"/>
      <c r="BT69" s="207"/>
      <c r="BU69" s="207"/>
      <c r="BV69" s="207"/>
      <c r="BW69" s="207"/>
      <c r="BX69" s="207"/>
      <c r="BY69" s="207"/>
      <c r="BZ69" s="207"/>
      <c r="CA69" s="207"/>
      <c r="CB69" s="207"/>
      <c r="CC69" s="207"/>
      <c r="CD69" s="207"/>
      <c r="CE69" s="207"/>
      <c r="CF69" s="207"/>
      <c r="CG69" s="207"/>
    </row>
    <row r="70" spans="2:85" ht="15.75" customHeight="1">
      <c r="B70" s="344"/>
      <c r="C70" s="345"/>
      <c r="D70" s="345"/>
      <c r="E70" s="345"/>
      <c r="F70" s="345"/>
      <c r="G70" s="345"/>
      <c r="H70" s="345"/>
      <c r="I70" s="345"/>
      <c r="J70" s="345"/>
      <c r="K70" s="345"/>
      <c r="L70" s="346"/>
      <c r="M70" s="371"/>
      <c r="N70" s="372"/>
      <c r="O70" s="372"/>
      <c r="P70" s="373"/>
      <c r="Q70" s="371"/>
      <c r="R70" s="372"/>
      <c r="S70" s="372"/>
      <c r="T70" s="373"/>
      <c r="U70" s="371"/>
      <c r="V70" s="372"/>
      <c r="W70" s="372"/>
      <c r="X70" s="373"/>
      <c r="Y70" s="371"/>
      <c r="Z70" s="372"/>
      <c r="AA70" s="372"/>
      <c r="AB70" s="373"/>
      <c r="AC70" s="836"/>
      <c r="AD70" s="837"/>
      <c r="AE70" s="837"/>
      <c r="AF70" s="838"/>
      <c r="AG70" s="326"/>
      <c r="AH70" s="327"/>
      <c r="AI70" s="327"/>
      <c r="AJ70" s="327"/>
      <c r="AK70" s="327"/>
      <c r="AL70" s="327"/>
      <c r="AM70" s="327"/>
      <c r="AN70" s="327"/>
      <c r="AO70" s="328"/>
      <c r="AP70" s="271"/>
      <c r="AQ70" s="276"/>
      <c r="AR70" s="276"/>
      <c r="AS70" s="272"/>
      <c r="AT70" s="202"/>
      <c r="AU70" s="207"/>
      <c r="AV70" s="203"/>
      <c r="AW70" s="190"/>
      <c r="AX70" s="191"/>
      <c r="AY70" s="190"/>
      <c r="AZ70" s="191"/>
      <c r="BA70" s="202"/>
      <c r="BB70" s="203"/>
      <c r="BC70" s="271"/>
      <c r="BD70" s="272"/>
      <c r="BE70" s="202"/>
      <c r="BF70" s="203"/>
      <c r="BG70" s="533"/>
      <c r="BH70" s="844"/>
      <c r="BI70" s="534"/>
      <c r="BJ70" s="257"/>
      <c r="BK70" s="258"/>
      <c r="BL70" s="259"/>
      <c r="BM70" s="202"/>
      <c r="BN70" s="207"/>
      <c r="BO70" s="207"/>
      <c r="BP70" s="207"/>
      <c r="BQ70" s="207"/>
      <c r="BR70" s="207"/>
      <c r="BS70" s="207"/>
      <c r="BT70" s="207"/>
      <c r="BU70" s="207"/>
      <c r="BV70" s="207"/>
      <c r="BW70" s="207"/>
      <c r="BX70" s="207"/>
      <c r="BY70" s="207"/>
      <c r="BZ70" s="207"/>
      <c r="CA70" s="207"/>
      <c r="CB70" s="207"/>
      <c r="CC70" s="207"/>
      <c r="CD70" s="207"/>
      <c r="CE70" s="207"/>
      <c r="CF70" s="207"/>
      <c r="CG70" s="207"/>
    </row>
    <row r="71" spans="2:85" ht="15" customHeight="1" thickBot="1">
      <c r="B71" s="347"/>
      <c r="C71" s="348"/>
      <c r="D71" s="348"/>
      <c r="E71" s="348"/>
      <c r="F71" s="348"/>
      <c r="G71" s="348"/>
      <c r="H71" s="348"/>
      <c r="I71" s="348"/>
      <c r="J71" s="348"/>
      <c r="K71" s="348"/>
      <c r="L71" s="349"/>
      <c r="M71" s="374"/>
      <c r="N71" s="375"/>
      <c r="O71" s="375"/>
      <c r="P71" s="376"/>
      <c r="Q71" s="374"/>
      <c r="R71" s="375"/>
      <c r="S71" s="375"/>
      <c r="T71" s="376"/>
      <c r="U71" s="374"/>
      <c r="V71" s="375"/>
      <c r="W71" s="375"/>
      <c r="X71" s="376"/>
      <c r="Y71" s="374"/>
      <c r="Z71" s="375"/>
      <c r="AA71" s="375"/>
      <c r="AB71" s="376"/>
      <c r="AC71" s="839"/>
      <c r="AD71" s="840"/>
      <c r="AE71" s="840"/>
      <c r="AF71" s="841"/>
      <c r="AG71" s="329"/>
      <c r="AH71" s="330"/>
      <c r="AI71" s="330"/>
      <c r="AJ71" s="330"/>
      <c r="AK71" s="330"/>
      <c r="AL71" s="330"/>
      <c r="AM71" s="330"/>
      <c r="AN71" s="330"/>
      <c r="AO71" s="331"/>
      <c r="AP71" s="273"/>
      <c r="AQ71" s="277"/>
      <c r="AR71" s="277"/>
      <c r="AS71" s="274"/>
      <c r="AT71" s="204"/>
      <c r="AU71" s="208"/>
      <c r="AV71" s="205"/>
      <c r="AW71" s="192"/>
      <c r="AX71" s="193"/>
      <c r="AY71" s="192"/>
      <c r="AZ71" s="193"/>
      <c r="BA71" s="204"/>
      <c r="BB71" s="205"/>
      <c r="BC71" s="273"/>
      <c r="BD71" s="274"/>
      <c r="BE71" s="204"/>
      <c r="BF71" s="205"/>
      <c r="BG71" s="535"/>
      <c r="BH71" s="845"/>
      <c r="BI71" s="536"/>
      <c r="BJ71" s="260"/>
      <c r="BK71" s="261"/>
      <c r="BL71" s="262"/>
      <c r="BM71" s="202"/>
      <c r="BN71" s="207"/>
      <c r="BO71" s="207"/>
      <c r="BP71" s="207"/>
      <c r="BQ71" s="207"/>
      <c r="BR71" s="207"/>
      <c r="BS71" s="207"/>
      <c r="BT71" s="207"/>
      <c r="BU71" s="207"/>
      <c r="BV71" s="207"/>
      <c r="BW71" s="207"/>
      <c r="BX71" s="207"/>
      <c r="BY71" s="207"/>
      <c r="BZ71" s="207"/>
      <c r="CA71" s="207"/>
      <c r="CB71" s="207"/>
      <c r="CC71" s="207"/>
      <c r="CD71" s="207"/>
      <c r="CE71" s="207"/>
      <c r="CF71" s="207"/>
      <c r="CG71" s="207"/>
    </row>
    <row r="72" spans="2:85" ht="15" customHeight="1" thickTop="1" thickBot="1">
      <c r="B72" s="209" t="s">
        <v>253</v>
      </c>
      <c r="C72" s="210"/>
      <c r="D72" s="210"/>
      <c r="E72" s="210"/>
      <c r="F72" s="210"/>
      <c r="G72" s="210"/>
      <c r="H72" s="210"/>
      <c r="I72" s="210"/>
      <c r="J72" s="210"/>
      <c r="K72" s="210"/>
      <c r="L72" s="211"/>
      <c r="M72" s="218">
        <f>[2]Параметры!E7</f>
        <v>15</v>
      </c>
      <c r="N72" s="218"/>
      <c r="O72" s="218"/>
      <c r="P72" s="218"/>
      <c r="Q72" s="194">
        <f>[2]Параметры!F7</f>
        <v>15</v>
      </c>
      <c r="R72" s="219"/>
      <c r="S72" s="219"/>
      <c r="T72" s="195"/>
      <c r="U72" s="194">
        <f>[2]Параметры!G7</f>
        <v>15</v>
      </c>
      <c r="V72" s="219"/>
      <c r="W72" s="219"/>
      <c r="X72" s="195"/>
      <c r="Y72" s="194">
        <f>[2]Параметры!I7</f>
        <v>15</v>
      </c>
      <c r="Z72" s="219"/>
      <c r="AA72" s="219"/>
      <c r="AB72" s="195"/>
      <c r="AC72" s="188" t="s">
        <v>129</v>
      </c>
      <c r="AD72" s="241"/>
      <c r="AE72" s="241"/>
      <c r="AF72" s="189"/>
      <c r="AG72" s="323" t="s">
        <v>163</v>
      </c>
      <c r="AH72" s="324"/>
      <c r="AI72" s="324"/>
      <c r="AJ72" s="324"/>
      <c r="AK72" s="324"/>
      <c r="AL72" s="324"/>
      <c r="AM72" s="324"/>
      <c r="AN72" s="324"/>
      <c r="AO72" s="325"/>
      <c r="AP72" s="269" t="s">
        <v>128</v>
      </c>
      <c r="AQ72" s="275"/>
      <c r="AR72" s="275"/>
      <c r="AS72" s="270"/>
      <c r="AT72" s="200">
        <f>'25.02'!BG72</f>
        <v>3</v>
      </c>
      <c r="AU72" s="206"/>
      <c r="AV72" s="201"/>
      <c r="AW72" s="188">
        <v>5</v>
      </c>
      <c r="AX72" s="189"/>
      <c r="AY72" s="188"/>
      <c r="AZ72" s="189"/>
      <c r="BA72" s="200"/>
      <c r="BB72" s="201"/>
      <c r="BC72" s="269" t="e">
        <f>#REF!+BA72</f>
        <v>#REF!</v>
      </c>
      <c r="BD72" s="270"/>
      <c r="BE72" s="200" t="e">
        <f>#REF!+BA72</f>
        <v>#REF!</v>
      </c>
      <c r="BF72" s="201"/>
      <c r="BG72" s="531">
        <f>AT72+AW72-AY72-BA72</f>
        <v>8</v>
      </c>
      <c r="BH72" s="843"/>
      <c r="BI72" s="532"/>
      <c r="BJ72" s="254" t="e">
        <f>((LEFT(AP72,FIND(" ",AP72)-1)*BC72)/$S$279)</f>
        <v>#REF!</v>
      </c>
      <c r="BK72" s="255"/>
      <c r="BL72" s="256"/>
      <c r="BM72" s="202"/>
      <c r="BN72" s="207"/>
      <c r="BO72" s="207"/>
      <c r="BP72" s="207"/>
      <c r="BQ72" s="207"/>
      <c r="BR72" s="207"/>
      <c r="BS72" s="207"/>
      <c r="BT72" s="207"/>
      <c r="BU72" s="207"/>
      <c r="BV72" s="207"/>
      <c r="BW72" s="207"/>
      <c r="BX72" s="207"/>
      <c r="BY72" s="207"/>
      <c r="BZ72" s="207"/>
      <c r="CA72" s="207"/>
      <c r="CB72" s="207"/>
      <c r="CC72" s="207"/>
      <c r="CD72" s="207"/>
      <c r="CE72" s="207"/>
      <c r="CF72" s="207"/>
      <c r="CG72" s="207"/>
    </row>
    <row r="73" spans="2:85" ht="15" customHeight="1" thickTop="1" thickBot="1">
      <c r="B73" s="212"/>
      <c r="C73" s="213"/>
      <c r="D73" s="213"/>
      <c r="E73" s="213"/>
      <c r="F73" s="213"/>
      <c r="G73" s="213"/>
      <c r="H73" s="213"/>
      <c r="I73" s="213"/>
      <c r="J73" s="213"/>
      <c r="K73" s="213"/>
      <c r="L73" s="214"/>
      <c r="M73" s="218"/>
      <c r="N73" s="218"/>
      <c r="O73" s="218"/>
      <c r="P73" s="218"/>
      <c r="Q73" s="196"/>
      <c r="R73" s="220"/>
      <c r="S73" s="220"/>
      <c r="T73" s="197"/>
      <c r="U73" s="196"/>
      <c r="V73" s="220"/>
      <c r="W73" s="220"/>
      <c r="X73" s="197"/>
      <c r="Y73" s="196"/>
      <c r="Z73" s="220"/>
      <c r="AA73" s="220"/>
      <c r="AB73" s="197"/>
      <c r="AC73" s="190"/>
      <c r="AD73" s="242"/>
      <c r="AE73" s="242"/>
      <c r="AF73" s="191"/>
      <c r="AG73" s="326"/>
      <c r="AH73" s="327"/>
      <c r="AI73" s="327"/>
      <c r="AJ73" s="327"/>
      <c r="AK73" s="327"/>
      <c r="AL73" s="327"/>
      <c r="AM73" s="327"/>
      <c r="AN73" s="327"/>
      <c r="AO73" s="328"/>
      <c r="AP73" s="271"/>
      <c r="AQ73" s="276"/>
      <c r="AR73" s="276"/>
      <c r="AS73" s="272"/>
      <c r="AT73" s="202"/>
      <c r="AU73" s="207"/>
      <c r="AV73" s="203"/>
      <c r="AW73" s="190"/>
      <c r="AX73" s="191"/>
      <c r="AY73" s="190"/>
      <c r="AZ73" s="191"/>
      <c r="BA73" s="202"/>
      <c r="BB73" s="203"/>
      <c r="BC73" s="271"/>
      <c r="BD73" s="272"/>
      <c r="BE73" s="202"/>
      <c r="BF73" s="203"/>
      <c r="BG73" s="533"/>
      <c r="BH73" s="844"/>
      <c r="BI73" s="534"/>
      <c r="BJ73" s="257"/>
      <c r="BK73" s="258"/>
      <c r="BL73" s="259"/>
      <c r="BM73" s="202"/>
      <c r="BN73" s="207"/>
      <c r="BO73" s="207"/>
      <c r="BP73" s="207"/>
      <c r="BQ73" s="207"/>
      <c r="BR73" s="207"/>
      <c r="BS73" s="207"/>
      <c r="BT73" s="207"/>
      <c r="BU73" s="207"/>
      <c r="BV73" s="207"/>
      <c r="BW73" s="207"/>
      <c r="BX73" s="207"/>
      <c r="BY73" s="207"/>
      <c r="BZ73" s="207"/>
      <c r="CA73" s="207"/>
      <c r="CB73" s="207"/>
      <c r="CC73" s="207"/>
      <c r="CD73" s="207"/>
      <c r="CE73" s="207"/>
      <c r="CF73" s="207"/>
      <c r="CG73" s="207"/>
    </row>
    <row r="74" spans="2:85" ht="19.5" customHeight="1" thickTop="1" thickBot="1">
      <c r="B74" s="215"/>
      <c r="C74" s="216"/>
      <c r="D74" s="216"/>
      <c r="E74" s="216"/>
      <c r="F74" s="216"/>
      <c r="G74" s="216"/>
      <c r="H74" s="216"/>
      <c r="I74" s="216"/>
      <c r="J74" s="216"/>
      <c r="K74" s="216"/>
      <c r="L74" s="217"/>
      <c r="M74" s="218"/>
      <c r="N74" s="218"/>
      <c r="O74" s="218"/>
      <c r="P74" s="218"/>
      <c r="Q74" s="198"/>
      <c r="R74" s="221"/>
      <c r="S74" s="221"/>
      <c r="T74" s="199"/>
      <c r="U74" s="198"/>
      <c r="V74" s="221"/>
      <c r="W74" s="221"/>
      <c r="X74" s="199"/>
      <c r="Y74" s="198"/>
      <c r="Z74" s="221"/>
      <c r="AA74" s="221"/>
      <c r="AB74" s="199"/>
      <c r="AC74" s="192"/>
      <c r="AD74" s="243"/>
      <c r="AE74" s="243"/>
      <c r="AF74" s="193"/>
      <c r="AG74" s="329"/>
      <c r="AH74" s="330"/>
      <c r="AI74" s="330"/>
      <c r="AJ74" s="330"/>
      <c r="AK74" s="330"/>
      <c r="AL74" s="330"/>
      <c r="AM74" s="330"/>
      <c r="AN74" s="330"/>
      <c r="AO74" s="331"/>
      <c r="AP74" s="273"/>
      <c r="AQ74" s="277"/>
      <c r="AR74" s="277"/>
      <c r="AS74" s="274"/>
      <c r="AT74" s="204"/>
      <c r="AU74" s="208"/>
      <c r="AV74" s="205"/>
      <c r="AW74" s="192"/>
      <c r="AX74" s="193"/>
      <c r="AY74" s="192"/>
      <c r="AZ74" s="193"/>
      <c r="BA74" s="204"/>
      <c r="BB74" s="205"/>
      <c r="BC74" s="273"/>
      <c r="BD74" s="274"/>
      <c r="BE74" s="204"/>
      <c r="BF74" s="205"/>
      <c r="BG74" s="535"/>
      <c r="BH74" s="845"/>
      <c r="BI74" s="536"/>
      <c r="BJ74" s="260"/>
      <c r="BK74" s="261"/>
      <c r="BL74" s="262"/>
      <c r="BM74" s="202"/>
      <c r="BN74" s="207"/>
      <c r="BO74" s="207"/>
      <c r="BP74" s="207"/>
      <c r="BQ74" s="207"/>
      <c r="BR74" s="207"/>
      <c r="BS74" s="207"/>
      <c r="BT74" s="207"/>
      <c r="BU74" s="207"/>
      <c r="BV74" s="207"/>
      <c r="BW74" s="207"/>
      <c r="BX74" s="207"/>
      <c r="BY74" s="207"/>
      <c r="BZ74" s="207"/>
      <c r="CA74" s="207"/>
      <c r="CB74" s="207"/>
      <c r="CC74" s="207"/>
      <c r="CD74" s="207"/>
      <c r="CE74" s="207"/>
      <c r="CF74" s="207"/>
      <c r="CG74" s="207"/>
    </row>
    <row r="75" spans="2:85" ht="15" customHeight="1" thickTop="1" thickBot="1">
      <c r="B75" s="341" t="s">
        <v>252</v>
      </c>
      <c r="C75" s="342"/>
      <c r="D75" s="342"/>
      <c r="E75" s="342"/>
      <c r="F75" s="342"/>
      <c r="G75" s="342"/>
      <c r="H75" s="342"/>
      <c r="I75" s="342"/>
      <c r="J75" s="342"/>
      <c r="K75" s="342"/>
      <c r="L75" s="343"/>
      <c r="M75" s="846">
        <f>[2]Параметры!$E$8</f>
        <v>1.08</v>
      </c>
      <c r="N75" s="846"/>
      <c r="O75" s="846"/>
      <c r="P75" s="846"/>
      <c r="Q75" s="350">
        <f>[2]Параметры!$F$8</f>
        <v>1.08</v>
      </c>
      <c r="R75" s="351"/>
      <c r="S75" s="351"/>
      <c r="T75" s="352"/>
      <c r="U75" s="350">
        <f>[2]Параметры!$G$8</f>
        <v>1.08</v>
      </c>
      <c r="V75" s="351"/>
      <c r="W75" s="351"/>
      <c r="X75" s="352"/>
      <c r="Y75" s="350">
        <f>[2]Параметры!$I$8</f>
        <v>1.08</v>
      </c>
      <c r="Z75" s="351"/>
      <c r="AA75" s="351"/>
      <c r="AB75" s="352"/>
      <c r="AC75" s="296" t="s">
        <v>267</v>
      </c>
      <c r="AD75" s="297"/>
      <c r="AE75" s="297"/>
      <c r="AF75" s="298"/>
      <c r="AG75" s="323" t="s">
        <v>51</v>
      </c>
      <c r="AH75" s="324"/>
      <c r="AI75" s="324"/>
      <c r="AJ75" s="324"/>
      <c r="AK75" s="324"/>
      <c r="AL75" s="324"/>
      <c r="AM75" s="324"/>
      <c r="AN75" s="324"/>
      <c r="AO75" s="325"/>
      <c r="AP75" s="269" t="s">
        <v>52</v>
      </c>
      <c r="AQ75" s="275"/>
      <c r="AR75" s="275"/>
      <c r="AS75" s="270"/>
      <c r="AT75" s="200">
        <f>'25.02'!BG75</f>
        <v>46</v>
      </c>
      <c r="AU75" s="206"/>
      <c r="AV75" s="201"/>
      <c r="AW75" s="188"/>
      <c r="AX75" s="189"/>
      <c r="AY75" s="188">
        <v>5</v>
      </c>
      <c r="AZ75" s="189"/>
      <c r="BA75" s="200"/>
      <c r="BB75" s="201"/>
      <c r="BC75" s="269" t="e">
        <f>#REF!+BA75</f>
        <v>#REF!</v>
      </c>
      <c r="BD75" s="270"/>
      <c r="BE75" s="200" t="e">
        <f>#REF!+BA75</f>
        <v>#REF!</v>
      </c>
      <c r="BF75" s="201"/>
      <c r="BG75" s="824">
        <f>AT75+AW75-AY75-BA75</f>
        <v>41</v>
      </c>
      <c r="BH75" s="825"/>
      <c r="BI75" s="826"/>
      <c r="BJ75" s="254" t="e">
        <f>((LEFT(AP75,FIND(" ",AP75)-1)*BC75)/$S$279)</f>
        <v>#REF!</v>
      </c>
      <c r="BK75" s="255"/>
      <c r="BL75" s="256"/>
      <c r="BM75" s="202" t="s">
        <v>422</v>
      </c>
      <c r="BN75" s="207"/>
      <c r="BO75" s="207"/>
      <c r="BP75" s="207"/>
      <c r="BQ75" s="207"/>
      <c r="BR75" s="207"/>
      <c r="BS75" s="207"/>
      <c r="BT75" s="207"/>
      <c r="BU75" s="207"/>
      <c r="BV75" s="207"/>
      <c r="BW75" s="207"/>
      <c r="BX75" s="207"/>
      <c r="BY75" s="207"/>
      <c r="BZ75" s="207"/>
      <c r="CA75" s="207"/>
      <c r="CB75" s="207"/>
      <c r="CC75" s="207"/>
      <c r="CD75" s="207"/>
      <c r="CE75" s="207"/>
      <c r="CF75" s="207"/>
      <c r="CG75" s="207"/>
    </row>
    <row r="76" spans="2:85" ht="15" customHeight="1" thickTop="1" thickBot="1">
      <c r="B76" s="344"/>
      <c r="C76" s="345"/>
      <c r="D76" s="345"/>
      <c r="E76" s="345"/>
      <c r="F76" s="345"/>
      <c r="G76" s="345"/>
      <c r="H76" s="345"/>
      <c r="I76" s="345"/>
      <c r="J76" s="345"/>
      <c r="K76" s="345"/>
      <c r="L76" s="346"/>
      <c r="M76" s="846"/>
      <c r="N76" s="846"/>
      <c r="O76" s="846"/>
      <c r="P76" s="846"/>
      <c r="Q76" s="353"/>
      <c r="R76" s="354"/>
      <c r="S76" s="354"/>
      <c r="T76" s="355"/>
      <c r="U76" s="353"/>
      <c r="V76" s="354"/>
      <c r="W76" s="354"/>
      <c r="X76" s="355"/>
      <c r="Y76" s="353"/>
      <c r="Z76" s="354"/>
      <c r="AA76" s="354"/>
      <c r="AB76" s="355"/>
      <c r="AC76" s="299"/>
      <c r="AD76" s="300"/>
      <c r="AE76" s="300"/>
      <c r="AF76" s="301"/>
      <c r="AG76" s="326"/>
      <c r="AH76" s="327"/>
      <c r="AI76" s="327"/>
      <c r="AJ76" s="327"/>
      <c r="AK76" s="327"/>
      <c r="AL76" s="327"/>
      <c r="AM76" s="327"/>
      <c r="AN76" s="327"/>
      <c r="AO76" s="328"/>
      <c r="AP76" s="271"/>
      <c r="AQ76" s="276"/>
      <c r="AR76" s="276"/>
      <c r="AS76" s="272"/>
      <c r="AT76" s="202"/>
      <c r="AU76" s="207"/>
      <c r="AV76" s="203"/>
      <c r="AW76" s="190"/>
      <c r="AX76" s="191"/>
      <c r="AY76" s="190"/>
      <c r="AZ76" s="191"/>
      <c r="BA76" s="202"/>
      <c r="BB76" s="203"/>
      <c r="BC76" s="271"/>
      <c r="BD76" s="272"/>
      <c r="BE76" s="202"/>
      <c r="BF76" s="203"/>
      <c r="BG76" s="827"/>
      <c r="BH76" s="828"/>
      <c r="BI76" s="829"/>
      <c r="BJ76" s="257"/>
      <c r="BK76" s="258"/>
      <c r="BL76" s="259"/>
      <c r="BM76" s="202"/>
      <c r="BN76" s="207"/>
      <c r="BO76" s="207"/>
      <c r="BP76" s="207"/>
      <c r="BQ76" s="207"/>
      <c r="BR76" s="207"/>
      <c r="BS76" s="207"/>
      <c r="BT76" s="207"/>
      <c r="BU76" s="207"/>
      <c r="BV76" s="207"/>
      <c r="BW76" s="207"/>
      <c r="BX76" s="207"/>
      <c r="BY76" s="207"/>
      <c r="BZ76" s="207"/>
      <c r="CA76" s="207"/>
      <c r="CB76" s="207"/>
      <c r="CC76" s="207"/>
      <c r="CD76" s="207"/>
      <c r="CE76" s="207"/>
      <c r="CF76" s="207"/>
      <c r="CG76" s="207"/>
    </row>
    <row r="77" spans="2:85" ht="15" customHeight="1" thickTop="1" thickBot="1">
      <c r="B77" s="347"/>
      <c r="C77" s="348"/>
      <c r="D77" s="348"/>
      <c r="E77" s="348"/>
      <c r="F77" s="348"/>
      <c r="G77" s="348"/>
      <c r="H77" s="348"/>
      <c r="I77" s="348"/>
      <c r="J77" s="348"/>
      <c r="K77" s="348"/>
      <c r="L77" s="349"/>
      <c r="M77" s="846"/>
      <c r="N77" s="846"/>
      <c r="O77" s="846"/>
      <c r="P77" s="846"/>
      <c r="Q77" s="356"/>
      <c r="R77" s="357"/>
      <c r="S77" s="357"/>
      <c r="T77" s="358"/>
      <c r="U77" s="356"/>
      <c r="V77" s="357"/>
      <c r="W77" s="357"/>
      <c r="X77" s="358"/>
      <c r="Y77" s="356"/>
      <c r="Z77" s="357"/>
      <c r="AA77" s="357"/>
      <c r="AB77" s="358"/>
      <c r="AC77" s="302"/>
      <c r="AD77" s="303"/>
      <c r="AE77" s="303"/>
      <c r="AF77" s="304"/>
      <c r="AG77" s="329"/>
      <c r="AH77" s="330"/>
      <c r="AI77" s="330"/>
      <c r="AJ77" s="330"/>
      <c r="AK77" s="330"/>
      <c r="AL77" s="330"/>
      <c r="AM77" s="330"/>
      <c r="AN77" s="330"/>
      <c r="AO77" s="331"/>
      <c r="AP77" s="273"/>
      <c r="AQ77" s="277"/>
      <c r="AR77" s="277"/>
      <c r="AS77" s="274"/>
      <c r="AT77" s="204"/>
      <c r="AU77" s="208"/>
      <c r="AV77" s="205"/>
      <c r="AW77" s="192"/>
      <c r="AX77" s="193"/>
      <c r="AY77" s="192"/>
      <c r="AZ77" s="193"/>
      <c r="BA77" s="204"/>
      <c r="BB77" s="205"/>
      <c r="BC77" s="273"/>
      <c r="BD77" s="274"/>
      <c r="BE77" s="204"/>
      <c r="BF77" s="205"/>
      <c r="BG77" s="830"/>
      <c r="BH77" s="831"/>
      <c r="BI77" s="832"/>
      <c r="BJ77" s="260"/>
      <c r="BK77" s="261"/>
      <c r="BL77" s="262"/>
      <c r="BM77" s="202"/>
      <c r="BN77" s="207"/>
      <c r="BO77" s="207"/>
      <c r="BP77" s="207"/>
      <c r="BQ77" s="207"/>
      <c r="BR77" s="207"/>
      <c r="BS77" s="207"/>
      <c r="BT77" s="207"/>
      <c r="BU77" s="207"/>
      <c r="BV77" s="207"/>
      <c r="BW77" s="207"/>
      <c r="BX77" s="207"/>
      <c r="BY77" s="207"/>
      <c r="BZ77" s="207"/>
      <c r="CA77" s="207"/>
      <c r="CB77" s="207"/>
      <c r="CC77" s="207"/>
      <c r="CD77" s="207"/>
      <c r="CE77" s="207"/>
      <c r="CF77" s="207"/>
      <c r="CG77" s="207"/>
    </row>
    <row r="78" spans="2:85" ht="15" customHeight="1" thickTop="1" thickBot="1">
      <c r="B78" s="209" t="s">
        <v>251</v>
      </c>
      <c r="C78" s="210"/>
      <c r="D78" s="210"/>
      <c r="E78" s="210"/>
      <c r="F78" s="210"/>
      <c r="G78" s="210"/>
      <c r="H78" s="210"/>
      <c r="I78" s="210"/>
      <c r="J78" s="210"/>
      <c r="K78" s="210"/>
      <c r="L78" s="211"/>
      <c r="M78" s="847">
        <f>[2]Параметры!$E$9</f>
        <v>0</v>
      </c>
      <c r="N78" s="847"/>
      <c r="O78" s="847"/>
      <c r="P78" s="847"/>
      <c r="Q78" s="522">
        <f>[2]Параметры!$F$9</f>
        <v>0</v>
      </c>
      <c r="R78" s="523"/>
      <c r="S78" s="523"/>
      <c r="T78" s="524"/>
      <c r="U78" s="522">
        <f>[2]Параметры!$G$9</f>
        <v>0</v>
      </c>
      <c r="V78" s="523"/>
      <c r="W78" s="523"/>
      <c r="X78" s="524"/>
      <c r="Y78" s="522">
        <f>[2]Параметры!$I$9</f>
        <v>0</v>
      </c>
      <c r="Z78" s="523"/>
      <c r="AA78" s="523"/>
      <c r="AB78" s="524"/>
      <c r="AC78" s="49" t="s">
        <v>281</v>
      </c>
      <c r="AD78" s="50"/>
      <c r="AE78" s="50"/>
      <c r="AF78" s="51"/>
      <c r="AG78" s="323" t="s">
        <v>250</v>
      </c>
      <c r="AH78" s="324"/>
      <c r="AI78" s="324"/>
      <c r="AJ78" s="324"/>
      <c r="AK78" s="324"/>
      <c r="AL78" s="324"/>
      <c r="AM78" s="324"/>
      <c r="AN78" s="324"/>
      <c r="AO78" s="325"/>
      <c r="AP78" s="269" t="s">
        <v>143</v>
      </c>
      <c r="AQ78" s="275"/>
      <c r="AR78" s="275"/>
      <c r="AS78" s="270"/>
      <c r="AT78" s="200">
        <f>'25.02'!BG78</f>
        <v>17</v>
      </c>
      <c r="AU78" s="206"/>
      <c r="AV78" s="201"/>
      <c r="AW78" s="188"/>
      <c r="AX78" s="189"/>
      <c r="AY78" s="188">
        <v>4</v>
      </c>
      <c r="AZ78" s="189"/>
      <c r="BA78" s="200"/>
      <c r="BB78" s="201"/>
      <c r="BC78" s="269" t="e">
        <f>#REF!+BA78</f>
        <v>#REF!</v>
      </c>
      <c r="BD78" s="270"/>
      <c r="BE78" s="200" t="e">
        <f>#REF!+BA78</f>
        <v>#REF!</v>
      </c>
      <c r="BF78" s="201"/>
      <c r="BG78" s="824">
        <f>AT78+AW78-AY78-BA78</f>
        <v>13</v>
      </c>
      <c r="BH78" s="825"/>
      <c r="BI78" s="826"/>
      <c r="BJ78" s="254" t="e">
        <f>((LEFT(AP78,FIND(" ",AP78)-1)*BC78)/$S$279)</f>
        <v>#REF!</v>
      </c>
      <c r="BK78" s="255"/>
      <c r="BL78" s="256"/>
      <c r="BM78" s="202"/>
      <c r="BN78" s="207"/>
      <c r="BO78" s="207"/>
      <c r="BP78" s="207"/>
      <c r="BQ78" s="207"/>
      <c r="BR78" s="207"/>
      <c r="BS78" s="207"/>
      <c r="BT78" s="207"/>
      <c r="BU78" s="207"/>
      <c r="BV78" s="207"/>
      <c r="BW78" s="207"/>
      <c r="BX78" s="207"/>
      <c r="BY78" s="207"/>
      <c r="BZ78" s="207"/>
      <c r="CA78" s="207"/>
      <c r="CB78" s="207"/>
      <c r="CC78" s="207"/>
      <c r="CD78" s="207"/>
      <c r="CE78" s="207"/>
      <c r="CF78" s="207"/>
      <c r="CG78" s="207"/>
    </row>
    <row r="79" spans="2:85" ht="15" customHeight="1" thickTop="1" thickBot="1">
      <c r="B79" s="212"/>
      <c r="C79" s="213"/>
      <c r="D79" s="213"/>
      <c r="E79" s="213"/>
      <c r="F79" s="213"/>
      <c r="G79" s="213"/>
      <c r="H79" s="213"/>
      <c r="I79" s="213"/>
      <c r="J79" s="213"/>
      <c r="K79" s="213"/>
      <c r="L79" s="214"/>
      <c r="M79" s="847"/>
      <c r="N79" s="847"/>
      <c r="O79" s="847"/>
      <c r="P79" s="847"/>
      <c r="Q79" s="525"/>
      <c r="R79" s="526"/>
      <c r="S79" s="526"/>
      <c r="T79" s="527"/>
      <c r="U79" s="525"/>
      <c r="V79" s="526"/>
      <c r="W79" s="526"/>
      <c r="X79" s="527"/>
      <c r="Y79" s="525"/>
      <c r="Z79" s="526"/>
      <c r="AA79" s="526"/>
      <c r="AB79" s="527"/>
      <c r="AC79" s="52"/>
      <c r="AD79" s="53"/>
      <c r="AE79" s="53"/>
      <c r="AF79" s="54"/>
      <c r="AG79" s="326"/>
      <c r="AH79" s="327"/>
      <c r="AI79" s="327"/>
      <c r="AJ79" s="327"/>
      <c r="AK79" s="327"/>
      <c r="AL79" s="327"/>
      <c r="AM79" s="327"/>
      <c r="AN79" s="327"/>
      <c r="AO79" s="328"/>
      <c r="AP79" s="271"/>
      <c r="AQ79" s="276"/>
      <c r="AR79" s="276"/>
      <c r="AS79" s="272"/>
      <c r="AT79" s="202"/>
      <c r="AU79" s="207"/>
      <c r="AV79" s="203"/>
      <c r="AW79" s="190"/>
      <c r="AX79" s="191"/>
      <c r="AY79" s="190"/>
      <c r="AZ79" s="191"/>
      <c r="BA79" s="202"/>
      <c r="BB79" s="203"/>
      <c r="BC79" s="271"/>
      <c r="BD79" s="272"/>
      <c r="BE79" s="202"/>
      <c r="BF79" s="203"/>
      <c r="BG79" s="827"/>
      <c r="BH79" s="828"/>
      <c r="BI79" s="829"/>
      <c r="BJ79" s="257"/>
      <c r="BK79" s="258"/>
      <c r="BL79" s="259"/>
      <c r="BM79" s="202"/>
      <c r="BN79" s="207"/>
      <c r="BO79" s="207"/>
      <c r="BP79" s="207"/>
      <c r="BQ79" s="207"/>
      <c r="BR79" s="207"/>
      <c r="BS79" s="207"/>
      <c r="BT79" s="207"/>
      <c r="BU79" s="207"/>
      <c r="BV79" s="207"/>
      <c r="BW79" s="207"/>
      <c r="BX79" s="207"/>
      <c r="BY79" s="207"/>
      <c r="BZ79" s="207"/>
      <c r="CA79" s="207"/>
      <c r="CB79" s="207"/>
      <c r="CC79" s="207"/>
      <c r="CD79" s="207"/>
      <c r="CE79" s="207"/>
      <c r="CF79" s="207"/>
      <c r="CG79" s="207"/>
    </row>
    <row r="80" spans="2:85" ht="15" customHeight="1" thickTop="1" thickBot="1">
      <c r="B80" s="215"/>
      <c r="C80" s="216"/>
      <c r="D80" s="216"/>
      <c r="E80" s="216"/>
      <c r="F80" s="216"/>
      <c r="G80" s="216"/>
      <c r="H80" s="216"/>
      <c r="I80" s="216"/>
      <c r="J80" s="216"/>
      <c r="K80" s="216"/>
      <c r="L80" s="217"/>
      <c r="M80" s="847"/>
      <c r="N80" s="847"/>
      <c r="O80" s="847"/>
      <c r="P80" s="847"/>
      <c r="Q80" s="528"/>
      <c r="R80" s="529"/>
      <c r="S80" s="529"/>
      <c r="T80" s="530"/>
      <c r="U80" s="528"/>
      <c r="V80" s="529"/>
      <c r="W80" s="529"/>
      <c r="X80" s="530"/>
      <c r="Y80" s="528"/>
      <c r="Z80" s="529"/>
      <c r="AA80" s="529"/>
      <c r="AB80" s="530"/>
      <c r="AC80" s="55"/>
      <c r="AD80" s="56"/>
      <c r="AE80" s="56"/>
      <c r="AF80" s="57"/>
      <c r="AG80" s="329"/>
      <c r="AH80" s="330"/>
      <c r="AI80" s="330"/>
      <c r="AJ80" s="330"/>
      <c r="AK80" s="330"/>
      <c r="AL80" s="330"/>
      <c r="AM80" s="330"/>
      <c r="AN80" s="330"/>
      <c r="AO80" s="331"/>
      <c r="AP80" s="273"/>
      <c r="AQ80" s="277"/>
      <c r="AR80" s="277"/>
      <c r="AS80" s="274"/>
      <c r="AT80" s="204"/>
      <c r="AU80" s="208"/>
      <c r="AV80" s="205"/>
      <c r="AW80" s="192"/>
      <c r="AX80" s="193"/>
      <c r="AY80" s="192"/>
      <c r="AZ80" s="193"/>
      <c r="BA80" s="204"/>
      <c r="BB80" s="205"/>
      <c r="BC80" s="273"/>
      <c r="BD80" s="274"/>
      <c r="BE80" s="204"/>
      <c r="BF80" s="205"/>
      <c r="BG80" s="830"/>
      <c r="BH80" s="831"/>
      <c r="BI80" s="832"/>
      <c r="BJ80" s="260"/>
      <c r="BK80" s="261"/>
      <c r="BL80" s="262"/>
      <c r="BM80" s="202"/>
      <c r="BN80" s="207"/>
      <c r="BO80" s="207"/>
      <c r="BP80" s="207"/>
      <c r="BQ80" s="207"/>
      <c r="BR80" s="207"/>
      <c r="BS80" s="207"/>
      <c r="BT80" s="207"/>
      <c r="BU80" s="207"/>
      <c r="BV80" s="207"/>
      <c r="BW80" s="207"/>
      <c r="BX80" s="207"/>
      <c r="BY80" s="207"/>
      <c r="BZ80" s="207"/>
      <c r="CA80" s="207"/>
      <c r="CB80" s="207"/>
      <c r="CC80" s="207"/>
      <c r="CD80" s="207"/>
      <c r="CE80" s="207"/>
      <c r="CF80" s="207"/>
      <c r="CG80" s="207"/>
    </row>
    <row r="81" spans="2:85" ht="15" customHeight="1" thickTop="1" thickBot="1">
      <c r="B81" s="209" t="s">
        <v>54</v>
      </c>
      <c r="C81" s="210"/>
      <c r="D81" s="210"/>
      <c r="E81" s="210"/>
      <c r="F81" s="210"/>
      <c r="G81" s="210"/>
      <c r="H81" s="210"/>
      <c r="I81" s="210"/>
      <c r="J81" s="210"/>
      <c r="K81" s="210"/>
      <c r="L81" s="211"/>
      <c r="M81" s="847">
        <f>[2]Параметры!$E$10</f>
        <v>0</v>
      </c>
      <c r="N81" s="847"/>
      <c r="O81" s="847"/>
      <c r="P81" s="847"/>
      <c r="Q81" s="522">
        <f>[2]Параметры!$F$10</f>
        <v>0</v>
      </c>
      <c r="R81" s="523"/>
      <c r="S81" s="523"/>
      <c r="T81" s="524"/>
      <c r="U81" s="522">
        <f>[2]Параметры!$G$10</f>
        <v>0</v>
      </c>
      <c r="V81" s="523"/>
      <c r="W81" s="523"/>
      <c r="X81" s="524"/>
      <c r="Y81" s="522">
        <f>[2]Параметры!$I$10</f>
        <v>0</v>
      </c>
      <c r="Z81" s="523"/>
      <c r="AA81" s="523"/>
      <c r="AB81" s="524"/>
      <c r="AC81" s="188" t="s">
        <v>129</v>
      </c>
      <c r="AD81" s="241"/>
      <c r="AE81" s="241"/>
      <c r="AF81" s="189"/>
      <c r="AG81" s="323" t="s">
        <v>124</v>
      </c>
      <c r="AH81" s="324"/>
      <c r="AI81" s="324"/>
      <c r="AJ81" s="324"/>
      <c r="AK81" s="324"/>
      <c r="AL81" s="324"/>
      <c r="AM81" s="324"/>
      <c r="AN81" s="324"/>
      <c r="AO81" s="325"/>
      <c r="AP81" s="269" t="s">
        <v>128</v>
      </c>
      <c r="AQ81" s="275"/>
      <c r="AR81" s="275"/>
      <c r="AS81" s="270"/>
      <c r="AT81" s="200">
        <f>'25.02'!BG81</f>
        <v>4</v>
      </c>
      <c r="AU81" s="206"/>
      <c r="AV81" s="201"/>
      <c r="AW81" s="188"/>
      <c r="AX81" s="189"/>
      <c r="AY81" s="188">
        <v>4</v>
      </c>
      <c r="AZ81" s="189"/>
      <c r="BA81" s="200"/>
      <c r="BB81" s="201"/>
      <c r="BC81" s="269" t="e">
        <f>#REF!+BA81</f>
        <v>#REF!</v>
      </c>
      <c r="BD81" s="270"/>
      <c r="BE81" s="200" t="e">
        <f>#REF!+BA81</f>
        <v>#REF!</v>
      </c>
      <c r="BF81" s="201"/>
      <c r="BG81" s="824">
        <f>AT81+AW81-AY81-BA81</f>
        <v>0</v>
      </c>
      <c r="BH81" s="825"/>
      <c r="BI81" s="826"/>
      <c r="BJ81" s="254" t="e">
        <f>((LEFT(AP81,FIND(" ",AP81)-1)*BC81)/$S$279)</f>
        <v>#REF!</v>
      </c>
      <c r="BK81" s="255"/>
      <c r="BL81" s="256"/>
      <c r="BM81" s="202" t="s">
        <v>299</v>
      </c>
      <c r="BN81" s="207"/>
      <c r="BO81" s="207"/>
      <c r="BP81" s="207"/>
      <c r="BQ81" s="207"/>
      <c r="BR81" s="207"/>
      <c r="BS81" s="207"/>
      <c r="BT81" s="207"/>
      <c r="BU81" s="207"/>
      <c r="BV81" s="207"/>
      <c r="BW81" s="207"/>
      <c r="BX81" s="207"/>
      <c r="BY81" s="207"/>
      <c r="BZ81" s="207"/>
      <c r="CA81" s="207"/>
      <c r="CB81" s="207"/>
      <c r="CC81" s="207"/>
      <c r="CD81" s="207"/>
      <c r="CE81" s="207"/>
      <c r="CF81" s="207"/>
      <c r="CG81" s="207"/>
    </row>
    <row r="82" spans="2:85" ht="4.5" customHeight="1" thickTop="1" thickBot="1">
      <c r="B82" s="212"/>
      <c r="C82" s="213"/>
      <c r="D82" s="213"/>
      <c r="E82" s="213"/>
      <c r="F82" s="213"/>
      <c r="G82" s="213"/>
      <c r="H82" s="213"/>
      <c r="I82" s="213"/>
      <c r="J82" s="213"/>
      <c r="K82" s="213"/>
      <c r="L82" s="214"/>
      <c r="M82" s="847"/>
      <c r="N82" s="847"/>
      <c r="O82" s="847"/>
      <c r="P82" s="847"/>
      <c r="Q82" s="525"/>
      <c r="R82" s="526"/>
      <c r="S82" s="526"/>
      <c r="T82" s="527"/>
      <c r="U82" s="525"/>
      <c r="V82" s="526"/>
      <c r="W82" s="526"/>
      <c r="X82" s="527"/>
      <c r="Y82" s="525"/>
      <c r="Z82" s="526"/>
      <c r="AA82" s="526"/>
      <c r="AB82" s="527"/>
      <c r="AC82" s="190"/>
      <c r="AD82" s="242"/>
      <c r="AE82" s="242"/>
      <c r="AF82" s="191"/>
      <c r="AG82" s="326"/>
      <c r="AH82" s="327"/>
      <c r="AI82" s="327"/>
      <c r="AJ82" s="327"/>
      <c r="AK82" s="327"/>
      <c r="AL82" s="327"/>
      <c r="AM82" s="327"/>
      <c r="AN82" s="327"/>
      <c r="AO82" s="328"/>
      <c r="AP82" s="271"/>
      <c r="AQ82" s="276"/>
      <c r="AR82" s="276"/>
      <c r="AS82" s="272"/>
      <c r="AT82" s="202"/>
      <c r="AU82" s="207"/>
      <c r="AV82" s="203"/>
      <c r="AW82" s="190"/>
      <c r="AX82" s="191"/>
      <c r="AY82" s="190"/>
      <c r="AZ82" s="191"/>
      <c r="BA82" s="202"/>
      <c r="BB82" s="203"/>
      <c r="BC82" s="271"/>
      <c r="BD82" s="272"/>
      <c r="BE82" s="202"/>
      <c r="BF82" s="203"/>
      <c r="BG82" s="827"/>
      <c r="BH82" s="828"/>
      <c r="BI82" s="829"/>
      <c r="BJ82" s="257"/>
      <c r="BK82" s="258"/>
      <c r="BL82" s="259"/>
      <c r="BM82" s="202"/>
      <c r="BN82" s="207"/>
      <c r="BO82" s="207"/>
      <c r="BP82" s="207"/>
      <c r="BQ82" s="207"/>
      <c r="BR82" s="207"/>
      <c r="BS82" s="207"/>
      <c r="BT82" s="207"/>
      <c r="BU82" s="207"/>
      <c r="BV82" s="207"/>
      <c r="BW82" s="207"/>
      <c r="BX82" s="207"/>
      <c r="BY82" s="207"/>
      <c r="BZ82" s="207"/>
      <c r="CA82" s="207"/>
      <c r="CB82" s="207"/>
      <c r="CC82" s="207"/>
      <c r="CD82" s="207"/>
      <c r="CE82" s="207"/>
      <c r="CF82" s="207"/>
      <c r="CG82" s="207"/>
    </row>
    <row r="83" spans="2:85" ht="24.75" customHeight="1" thickTop="1" thickBot="1">
      <c r="B83" s="215"/>
      <c r="C83" s="216"/>
      <c r="D83" s="216"/>
      <c r="E83" s="216"/>
      <c r="F83" s="216"/>
      <c r="G83" s="216"/>
      <c r="H83" s="216"/>
      <c r="I83" s="216"/>
      <c r="J83" s="216"/>
      <c r="K83" s="216"/>
      <c r="L83" s="217"/>
      <c r="M83" s="847"/>
      <c r="N83" s="847"/>
      <c r="O83" s="847"/>
      <c r="P83" s="847"/>
      <c r="Q83" s="528"/>
      <c r="R83" s="529"/>
      <c r="S83" s="529"/>
      <c r="T83" s="530"/>
      <c r="U83" s="528"/>
      <c r="V83" s="529"/>
      <c r="W83" s="529"/>
      <c r="X83" s="530"/>
      <c r="Y83" s="528"/>
      <c r="Z83" s="529"/>
      <c r="AA83" s="529"/>
      <c r="AB83" s="530"/>
      <c r="AC83" s="192"/>
      <c r="AD83" s="243"/>
      <c r="AE83" s="243"/>
      <c r="AF83" s="193"/>
      <c r="AG83" s="329"/>
      <c r="AH83" s="330"/>
      <c r="AI83" s="330"/>
      <c r="AJ83" s="330"/>
      <c r="AK83" s="330"/>
      <c r="AL83" s="330"/>
      <c r="AM83" s="330"/>
      <c r="AN83" s="330"/>
      <c r="AO83" s="331"/>
      <c r="AP83" s="273"/>
      <c r="AQ83" s="277"/>
      <c r="AR83" s="277"/>
      <c r="AS83" s="274"/>
      <c r="AT83" s="204"/>
      <c r="AU83" s="208"/>
      <c r="AV83" s="205"/>
      <c r="AW83" s="192"/>
      <c r="AX83" s="193"/>
      <c r="AY83" s="192"/>
      <c r="AZ83" s="193"/>
      <c r="BA83" s="204"/>
      <c r="BB83" s="205"/>
      <c r="BC83" s="273"/>
      <c r="BD83" s="274"/>
      <c r="BE83" s="204"/>
      <c r="BF83" s="205"/>
      <c r="BG83" s="830"/>
      <c r="BH83" s="831"/>
      <c r="BI83" s="832"/>
      <c r="BJ83" s="260"/>
      <c r="BK83" s="261"/>
      <c r="BL83" s="262"/>
      <c r="BM83" s="202"/>
      <c r="BN83" s="207"/>
      <c r="BO83" s="207"/>
      <c r="BP83" s="207"/>
      <c r="BQ83" s="207"/>
      <c r="BR83" s="207"/>
      <c r="BS83" s="207"/>
      <c r="BT83" s="207"/>
      <c r="BU83" s="207"/>
      <c r="BV83" s="207"/>
      <c r="BW83" s="207"/>
      <c r="BX83" s="207"/>
      <c r="BY83" s="207"/>
      <c r="BZ83" s="207"/>
      <c r="CA83" s="207"/>
      <c r="CB83" s="207"/>
      <c r="CC83" s="207"/>
      <c r="CD83" s="207"/>
      <c r="CE83" s="207"/>
      <c r="CF83" s="207"/>
      <c r="CG83" s="207"/>
    </row>
    <row r="84" spans="2:85" ht="15" customHeight="1" thickTop="1" thickBot="1">
      <c r="B84" s="209" t="s">
        <v>55</v>
      </c>
      <c r="C84" s="210"/>
      <c r="D84" s="210"/>
      <c r="E84" s="210"/>
      <c r="F84" s="210"/>
      <c r="G84" s="210"/>
      <c r="H84" s="210"/>
      <c r="I84" s="210"/>
      <c r="J84" s="210"/>
      <c r="K84" s="210"/>
      <c r="L84" s="211"/>
      <c r="M84" s="847">
        <f>[2]Параметры!$E$11</f>
        <v>0</v>
      </c>
      <c r="N84" s="847"/>
      <c r="O84" s="847"/>
      <c r="P84" s="847"/>
      <c r="Q84" s="522">
        <f>[2]Параметры!$F$11</f>
        <v>0</v>
      </c>
      <c r="R84" s="523"/>
      <c r="S84" s="523"/>
      <c r="T84" s="524"/>
      <c r="U84" s="522">
        <f>[2]Параметры!$G$11</f>
        <v>0</v>
      </c>
      <c r="V84" s="523"/>
      <c r="W84" s="523"/>
      <c r="X84" s="524"/>
      <c r="Y84" s="522">
        <f>[2]Параметры!$I$11</f>
        <v>0</v>
      </c>
      <c r="Z84" s="523"/>
      <c r="AA84" s="523"/>
      <c r="AB84" s="524"/>
      <c r="AC84" s="188" t="s">
        <v>129</v>
      </c>
      <c r="AD84" s="241"/>
      <c r="AE84" s="241"/>
      <c r="AF84" s="189"/>
      <c r="AG84" s="323" t="s">
        <v>139</v>
      </c>
      <c r="AH84" s="324"/>
      <c r="AI84" s="324"/>
      <c r="AJ84" s="324"/>
      <c r="AK84" s="324"/>
      <c r="AL84" s="324"/>
      <c r="AM84" s="324"/>
      <c r="AN84" s="324"/>
      <c r="AO84" s="325"/>
      <c r="AP84" s="269" t="s">
        <v>52</v>
      </c>
      <c r="AQ84" s="275"/>
      <c r="AR84" s="275"/>
      <c r="AS84" s="270"/>
      <c r="AT84" s="200">
        <f>'25.02'!BG84</f>
        <v>38</v>
      </c>
      <c r="AU84" s="206"/>
      <c r="AV84" s="201"/>
      <c r="AW84" s="188"/>
      <c r="AX84" s="189"/>
      <c r="AY84" s="188">
        <v>5</v>
      </c>
      <c r="AZ84" s="189"/>
      <c r="BA84" s="200"/>
      <c r="BB84" s="201"/>
      <c r="BC84" s="269" t="e">
        <f>#REF!+BA84</f>
        <v>#REF!</v>
      </c>
      <c r="BD84" s="270"/>
      <c r="BE84" s="200" t="e">
        <f>#REF!+BA84</f>
        <v>#REF!</v>
      </c>
      <c r="BF84" s="201"/>
      <c r="BG84" s="824">
        <f>AT84+AW84-AY84-BA84</f>
        <v>33</v>
      </c>
      <c r="BH84" s="825"/>
      <c r="BI84" s="826"/>
      <c r="BJ84" s="254" t="e">
        <f>((LEFT(AP84,FIND(" ",AP84)-1)*BC84)/$S$279)</f>
        <v>#REF!</v>
      </c>
      <c r="BK84" s="255"/>
      <c r="BL84" s="256"/>
      <c r="BM84" s="271"/>
      <c r="BN84" s="276"/>
      <c r="BO84" s="276"/>
      <c r="BP84" s="276"/>
      <c r="BQ84" s="276"/>
      <c r="BR84" s="276"/>
      <c r="BS84" s="276"/>
      <c r="BT84" s="276"/>
      <c r="BU84" s="276"/>
      <c r="BV84" s="276"/>
      <c r="BW84" s="276"/>
      <c r="BX84" s="276"/>
      <c r="BY84" s="276"/>
      <c r="BZ84" s="276"/>
      <c r="CA84" s="276"/>
      <c r="CB84" s="276"/>
      <c r="CC84" s="276"/>
      <c r="CD84" s="276"/>
      <c r="CE84" s="276"/>
      <c r="CF84" s="276"/>
      <c r="CG84" s="276"/>
    </row>
    <row r="85" spans="2:85" ht="15" customHeight="1" thickTop="1" thickBot="1">
      <c r="B85" s="212"/>
      <c r="C85" s="213"/>
      <c r="D85" s="213"/>
      <c r="E85" s="213"/>
      <c r="F85" s="213"/>
      <c r="G85" s="213"/>
      <c r="H85" s="213"/>
      <c r="I85" s="213"/>
      <c r="J85" s="213"/>
      <c r="K85" s="213"/>
      <c r="L85" s="214"/>
      <c r="M85" s="847"/>
      <c r="N85" s="847"/>
      <c r="O85" s="847"/>
      <c r="P85" s="847"/>
      <c r="Q85" s="525"/>
      <c r="R85" s="526"/>
      <c r="S85" s="526"/>
      <c r="T85" s="527"/>
      <c r="U85" s="525"/>
      <c r="V85" s="526"/>
      <c r="W85" s="526"/>
      <c r="X85" s="527"/>
      <c r="Y85" s="525"/>
      <c r="Z85" s="526"/>
      <c r="AA85" s="526"/>
      <c r="AB85" s="527"/>
      <c r="AC85" s="190"/>
      <c r="AD85" s="242"/>
      <c r="AE85" s="242"/>
      <c r="AF85" s="191"/>
      <c r="AG85" s="326"/>
      <c r="AH85" s="327"/>
      <c r="AI85" s="327"/>
      <c r="AJ85" s="327"/>
      <c r="AK85" s="327"/>
      <c r="AL85" s="327"/>
      <c r="AM85" s="327"/>
      <c r="AN85" s="327"/>
      <c r="AO85" s="328"/>
      <c r="AP85" s="271"/>
      <c r="AQ85" s="276"/>
      <c r="AR85" s="276"/>
      <c r="AS85" s="272"/>
      <c r="AT85" s="202"/>
      <c r="AU85" s="207"/>
      <c r="AV85" s="203"/>
      <c r="AW85" s="190"/>
      <c r="AX85" s="191"/>
      <c r="AY85" s="190"/>
      <c r="AZ85" s="191"/>
      <c r="BA85" s="202"/>
      <c r="BB85" s="203"/>
      <c r="BC85" s="271"/>
      <c r="BD85" s="272"/>
      <c r="BE85" s="202"/>
      <c r="BF85" s="203"/>
      <c r="BG85" s="827"/>
      <c r="BH85" s="828"/>
      <c r="BI85" s="829"/>
      <c r="BJ85" s="257"/>
      <c r="BK85" s="258"/>
      <c r="BL85" s="259"/>
      <c r="BM85" s="271"/>
      <c r="BN85" s="276"/>
      <c r="BO85" s="276"/>
      <c r="BP85" s="276"/>
      <c r="BQ85" s="276"/>
      <c r="BR85" s="276"/>
      <c r="BS85" s="276"/>
      <c r="BT85" s="276"/>
      <c r="BU85" s="276"/>
      <c r="BV85" s="276"/>
      <c r="BW85" s="276"/>
      <c r="BX85" s="276"/>
      <c r="BY85" s="276"/>
      <c r="BZ85" s="276"/>
      <c r="CA85" s="276"/>
      <c r="CB85" s="276"/>
      <c r="CC85" s="276"/>
      <c r="CD85" s="276"/>
      <c r="CE85" s="276"/>
      <c r="CF85" s="276"/>
      <c r="CG85" s="276"/>
    </row>
    <row r="86" spans="2:85" ht="15" customHeight="1" thickTop="1" thickBot="1">
      <c r="B86" s="215"/>
      <c r="C86" s="216"/>
      <c r="D86" s="216"/>
      <c r="E86" s="216"/>
      <c r="F86" s="216"/>
      <c r="G86" s="216"/>
      <c r="H86" s="216"/>
      <c r="I86" s="216"/>
      <c r="J86" s="216"/>
      <c r="K86" s="216"/>
      <c r="L86" s="217"/>
      <c r="M86" s="847"/>
      <c r="N86" s="847"/>
      <c r="O86" s="847"/>
      <c r="P86" s="847"/>
      <c r="Q86" s="528"/>
      <c r="R86" s="529"/>
      <c r="S86" s="529"/>
      <c r="T86" s="530"/>
      <c r="U86" s="528"/>
      <c r="V86" s="529"/>
      <c r="W86" s="529"/>
      <c r="X86" s="530"/>
      <c r="Y86" s="528"/>
      <c r="Z86" s="529"/>
      <c r="AA86" s="529"/>
      <c r="AB86" s="530"/>
      <c r="AC86" s="192"/>
      <c r="AD86" s="243"/>
      <c r="AE86" s="243"/>
      <c r="AF86" s="193"/>
      <c r="AG86" s="329"/>
      <c r="AH86" s="330"/>
      <c r="AI86" s="330"/>
      <c r="AJ86" s="330"/>
      <c r="AK86" s="330"/>
      <c r="AL86" s="330"/>
      <c r="AM86" s="330"/>
      <c r="AN86" s="330"/>
      <c r="AO86" s="331"/>
      <c r="AP86" s="273"/>
      <c r="AQ86" s="277"/>
      <c r="AR86" s="277"/>
      <c r="AS86" s="274"/>
      <c r="AT86" s="204"/>
      <c r="AU86" s="208"/>
      <c r="AV86" s="205"/>
      <c r="AW86" s="192"/>
      <c r="AX86" s="193"/>
      <c r="AY86" s="192"/>
      <c r="AZ86" s="193"/>
      <c r="BA86" s="204"/>
      <c r="BB86" s="205"/>
      <c r="BC86" s="273"/>
      <c r="BD86" s="274"/>
      <c r="BE86" s="204"/>
      <c r="BF86" s="205"/>
      <c r="BG86" s="830"/>
      <c r="BH86" s="831"/>
      <c r="BI86" s="832"/>
      <c r="BJ86" s="260"/>
      <c r="BK86" s="261"/>
      <c r="BL86" s="262"/>
      <c r="BM86" s="271"/>
      <c r="BN86" s="276"/>
      <c r="BO86" s="276"/>
      <c r="BP86" s="276"/>
      <c r="BQ86" s="276"/>
      <c r="BR86" s="276"/>
      <c r="BS86" s="276"/>
      <c r="BT86" s="276"/>
      <c r="BU86" s="276"/>
      <c r="BV86" s="276"/>
      <c r="BW86" s="276"/>
      <c r="BX86" s="276"/>
      <c r="BY86" s="276"/>
      <c r="BZ86" s="276"/>
      <c r="CA86" s="276"/>
      <c r="CB86" s="276"/>
      <c r="CC86" s="276"/>
      <c r="CD86" s="276"/>
      <c r="CE86" s="276"/>
      <c r="CF86" s="276"/>
      <c r="CG86" s="276"/>
    </row>
    <row r="87" spans="2:85" ht="15" customHeight="1" thickTop="1" thickBot="1">
      <c r="B87" s="209" t="s">
        <v>56</v>
      </c>
      <c r="C87" s="210"/>
      <c r="D87" s="210"/>
      <c r="E87" s="210"/>
      <c r="F87" s="210"/>
      <c r="G87" s="210"/>
      <c r="H87" s="210"/>
      <c r="I87" s="210"/>
      <c r="J87" s="210"/>
      <c r="K87" s="210"/>
      <c r="L87" s="211"/>
      <c r="M87" s="847">
        <f>[2]Параметры!$E$12</f>
        <v>0</v>
      </c>
      <c r="N87" s="847"/>
      <c r="O87" s="847"/>
      <c r="P87" s="847"/>
      <c r="Q87" s="522">
        <f>[2]Параметры!$F$12</f>
        <v>0</v>
      </c>
      <c r="R87" s="523"/>
      <c r="S87" s="523"/>
      <c r="T87" s="524"/>
      <c r="U87" s="522">
        <f>[2]Параметры!$G$12</f>
        <v>0</v>
      </c>
      <c r="V87" s="523"/>
      <c r="W87" s="523"/>
      <c r="X87" s="524"/>
      <c r="Y87" s="522">
        <f>[2]Параметры!$I$12</f>
        <v>0</v>
      </c>
      <c r="Z87" s="523"/>
      <c r="AA87" s="523"/>
      <c r="AB87" s="524"/>
      <c r="AC87" s="332" t="s">
        <v>129</v>
      </c>
      <c r="AD87" s="333"/>
      <c r="AE87" s="333"/>
      <c r="AF87" s="334"/>
      <c r="AG87" s="323" t="s">
        <v>249</v>
      </c>
      <c r="AH87" s="324"/>
      <c r="AI87" s="324"/>
      <c r="AJ87" s="324"/>
      <c r="AK87" s="324"/>
      <c r="AL87" s="324"/>
      <c r="AM87" s="324"/>
      <c r="AN87" s="324"/>
      <c r="AO87" s="325"/>
      <c r="AP87" s="269" t="s">
        <v>52</v>
      </c>
      <c r="AQ87" s="275"/>
      <c r="AR87" s="275"/>
      <c r="AS87" s="270"/>
      <c r="AT87" s="200">
        <f>'25.02'!BG87</f>
        <v>82</v>
      </c>
      <c r="AU87" s="206"/>
      <c r="AV87" s="201"/>
      <c r="AW87" s="188"/>
      <c r="AX87" s="189"/>
      <c r="AY87" s="188"/>
      <c r="AZ87" s="189"/>
      <c r="BA87" s="200"/>
      <c r="BB87" s="201"/>
      <c r="BC87" s="269" t="e">
        <f>#REF!+BA87</f>
        <v>#REF!</v>
      </c>
      <c r="BD87" s="270"/>
      <c r="BE87" s="200" t="e">
        <f>#REF!+BA87</f>
        <v>#REF!</v>
      </c>
      <c r="BF87" s="201"/>
      <c r="BG87" s="824">
        <f>AT87+AW87-AY87-BA87</f>
        <v>82</v>
      </c>
      <c r="BH87" s="825"/>
      <c r="BI87" s="826"/>
      <c r="BJ87" s="254" t="e">
        <f>((LEFT(AP87,FIND(" ",AP87)-1)*BC87)/$S$279)</f>
        <v>#REF!</v>
      </c>
      <c r="BK87" s="255"/>
      <c r="BL87" s="256"/>
      <c r="BM87" s="911"/>
      <c r="BN87" s="853"/>
      <c r="BO87" s="853"/>
      <c r="BP87" s="853"/>
      <c r="BQ87" s="853"/>
      <c r="BR87" s="853"/>
      <c r="BS87" s="853"/>
      <c r="BT87" s="853"/>
      <c r="BU87" s="853"/>
      <c r="BV87" s="853"/>
      <c r="BW87" s="853"/>
      <c r="BX87" s="853"/>
      <c r="BY87" s="853"/>
      <c r="BZ87" s="853"/>
      <c r="CA87" s="853"/>
      <c r="CB87" s="853"/>
      <c r="CC87" s="853"/>
      <c r="CD87" s="853"/>
      <c r="CE87" s="853"/>
      <c r="CF87" s="853"/>
      <c r="CG87" s="853"/>
    </row>
    <row r="88" spans="2:85" ht="15" customHeight="1" thickTop="1" thickBot="1">
      <c r="B88" s="212"/>
      <c r="C88" s="213"/>
      <c r="D88" s="213"/>
      <c r="E88" s="213"/>
      <c r="F88" s="213"/>
      <c r="G88" s="213"/>
      <c r="H88" s="213"/>
      <c r="I88" s="213"/>
      <c r="J88" s="213"/>
      <c r="K88" s="213"/>
      <c r="L88" s="214"/>
      <c r="M88" s="847"/>
      <c r="N88" s="847"/>
      <c r="O88" s="847"/>
      <c r="P88" s="847"/>
      <c r="Q88" s="525"/>
      <c r="R88" s="526"/>
      <c r="S88" s="526"/>
      <c r="T88" s="527"/>
      <c r="U88" s="525"/>
      <c r="V88" s="526"/>
      <c r="W88" s="526"/>
      <c r="X88" s="527"/>
      <c r="Y88" s="525"/>
      <c r="Z88" s="526"/>
      <c r="AA88" s="526"/>
      <c r="AB88" s="527"/>
      <c r="AC88" s="335"/>
      <c r="AD88" s="336"/>
      <c r="AE88" s="336"/>
      <c r="AF88" s="337"/>
      <c r="AG88" s="326"/>
      <c r="AH88" s="327"/>
      <c r="AI88" s="327"/>
      <c r="AJ88" s="327"/>
      <c r="AK88" s="327"/>
      <c r="AL88" s="327"/>
      <c r="AM88" s="327"/>
      <c r="AN88" s="327"/>
      <c r="AO88" s="328"/>
      <c r="AP88" s="271"/>
      <c r="AQ88" s="276"/>
      <c r="AR88" s="276"/>
      <c r="AS88" s="272"/>
      <c r="AT88" s="202"/>
      <c r="AU88" s="207"/>
      <c r="AV88" s="203"/>
      <c r="AW88" s="190"/>
      <c r="AX88" s="191"/>
      <c r="AY88" s="190"/>
      <c r="AZ88" s="191"/>
      <c r="BA88" s="202"/>
      <c r="BB88" s="203"/>
      <c r="BC88" s="271"/>
      <c r="BD88" s="272"/>
      <c r="BE88" s="202"/>
      <c r="BF88" s="203"/>
      <c r="BG88" s="827"/>
      <c r="BH88" s="828"/>
      <c r="BI88" s="829"/>
      <c r="BJ88" s="257"/>
      <c r="BK88" s="258"/>
      <c r="BL88" s="259"/>
      <c r="BM88" s="852"/>
      <c r="BN88" s="853"/>
      <c r="BO88" s="853"/>
      <c r="BP88" s="853"/>
      <c r="BQ88" s="853"/>
      <c r="BR88" s="853"/>
      <c r="BS88" s="853"/>
      <c r="BT88" s="853"/>
      <c r="BU88" s="853"/>
      <c r="BV88" s="853"/>
      <c r="BW88" s="853"/>
      <c r="BX88" s="853"/>
      <c r="BY88" s="853"/>
      <c r="BZ88" s="853"/>
      <c r="CA88" s="853"/>
      <c r="CB88" s="853"/>
      <c r="CC88" s="853"/>
      <c r="CD88" s="853"/>
      <c r="CE88" s="853"/>
      <c r="CF88" s="853"/>
      <c r="CG88" s="853"/>
    </row>
    <row r="89" spans="2:85" ht="15" customHeight="1" thickTop="1" thickBot="1">
      <c r="B89" s="215"/>
      <c r="C89" s="216"/>
      <c r="D89" s="216"/>
      <c r="E89" s="216"/>
      <c r="F89" s="216"/>
      <c r="G89" s="216"/>
      <c r="H89" s="216"/>
      <c r="I89" s="216"/>
      <c r="J89" s="216"/>
      <c r="K89" s="216"/>
      <c r="L89" s="217"/>
      <c r="M89" s="847"/>
      <c r="N89" s="847"/>
      <c r="O89" s="847"/>
      <c r="P89" s="847"/>
      <c r="Q89" s="528"/>
      <c r="R89" s="529"/>
      <c r="S89" s="529"/>
      <c r="T89" s="530"/>
      <c r="U89" s="528"/>
      <c r="V89" s="529"/>
      <c r="W89" s="529"/>
      <c r="X89" s="530"/>
      <c r="Y89" s="528"/>
      <c r="Z89" s="529"/>
      <c r="AA89" s="529"/>
      <c r="AB89" s="530"/>
      <c r="AC89" s="338"/>
      <c r="AD89" s="339"/>
      <c r="AE89" s="339"/>
      <c r="AF89" s="340"/>
      <c r="AG89" s="329"/>
      <c r="AH89" s="330"/>
      <c r="AI89" s="330"/>
      <c r="AJ89" s="330"/>
      <c r="AK89" s="330"/>
      <c r="AL89" s="330"/>
      <c r="AM89" s="330"/>
      <c r="AN89" s="330"/>
      <c r="AO89" s="331"/>
      <c r="AP89" s="273"/>
      <c r="AQ89" s="277"/>
      <c r="AR89" s="277"/>
      <c r="AS89" s="274"/>
      <c r="AT89" s="204"/>
      <c r="AU89" s="208"/>
      <c r="AV89" s="205"/>
      <c r="AW89" s="192"/>
      <c r="AX89" s="193"/>
      <c r="AY89" s="192"/>
      <c r="AZ89" s="193"/>
      <c r="BA89" s="204"/>
      <c r="BB89" s="205"/>
      <c r="BC89" s="273"/>
      <c r="BD89" s="274"/>
      <c r="BE89" s="204"/>
      <c r="BF89" s="205"/>
      <c r="BG89" s="830"/>
      <c r="BH89" s="831"/>
      <c r="BI89" s="832"/>
      <c r="BJ89" s="260"/>
      <c r="BK89" s="261"/>
      <c r="BL89" s="262"/>
      <c r="BM89" s="852"/>
      <c r="BN89" s="853"/>
      <c r="BO89" s="853"/>
      <c r="BP89" s="853"/>
      <c r="BQ89" s="853"/>
      <c r="BR89" s="853"/>
      <c r="BS89" s="853"/>
      <c r="BT89" s="853"/>
      <c r="BU89" s="853"/>
      <c r="BV89" s="853"/>
      <c r="BW89" s="853"/>
      <c r="BX89" s="853"/>
      <c r="BY89" s="853"/>
      <c r="BZ89" s="853"/>
      <c r="CA89" s="853"/>
      <c r="CB89" s="853"/>
      <c r="CC89" s="853"/>
      <c r="CD89" s="853"/>
      <c r="CE89" s="853"/>
      <c r="CF89" s="853"/>
      <c r="CG89" s="853"/>
    </row>
    <row r="90" spans="2:85" ht="15" customHeight="1" thickTop="1" thickBot="1">
      <c r="B90" s="209" t="s">
        <v>57</v>
      </c>
      <c r="C90" s="210"/>
      <c r="D90" s="210"/>
      <c r="E90" s="210"/>
      <c r="F90" s="210"/>
      <c r="G90" s="210"/>
      <c r="H90" s="210"/>
      <c r="I90" s="210"/>
      <c r="J90" s="210"/>
      <c r="K90" s="210"/>
      <c r="L90" s="211"/>
      <c r="M90" s="847">
        <f>[2]Параметры!$E$13</f>
        <v>0</v>
      </c>
      <c r="N90" s="847"/>
      <c r="O90" s="847"/>
      <c r="P90" s="847"/>
      <c r="Q90" s="522">
        <f>[2]Параметры!$F$13</f>
        <v>0</v>
      </c>
      <c r="R90" s="523"/>
      <c r="S90" s="523"/>
      <c r="T90" s="524"/>
      <c r="U90" s="522">
        <f>[2]Параметры!$G$13</f>
        <v>0</v>
      </c>
      <c r="V90" s="523"/>
      <c r="W90" s="523"/>
      <c r="X90" s="524"/>
      <c r="Y90" s="522">
        <f>[2]Параметры!$I$13</f>
        <v>0</v>
      </c>
      <c r="Z90" s="523"/>
      <c r="AA90" s="523"/>
      <c r="AB90" s="524"/>
      <c r="AC90" s="188" t="s">
        <v>129</v>
      </c>
      <c r="AD90" s="241"/>
      <c r="AE90" s="241"/>
      <c r="AF90" s="189"/>
      <c r="AG90" s="323" t="s">
        <v>248</v>
      </c>
      <c r="AH90" s="324"/>
      <c r="AI90" s="324"/>
      <c r="AJ90" s="324"/>
      <c r="AK90" s="324"/>
      <c r="AL90" s="324"/>
      <c r="AM90" s="324"/>
      <c r="AN90" s="324"/>
      <c r="AO90" s="325"/>
      <c r="AP90" s="188" t="s">
        <v>52</v>
      </c>
      <c r="AQ90" s="241"/>
      <c r="AR90" s="241"/>
      <c r="AS90" s="189"/>
      <c r="AT90" s="200">
        <f>'25.02'!BG90</f>
        <v>11</v>
      </c>
      <c r="AU90" s="206"/>
      <c r="AV90" s="201"/>
      <c r="AW90" s="188"/>
      <c r="AX90" s="189"/>
      <c r="AY90" s="188">
        <v>11</v>
      </c>
      <c r="AZ90" s="189"/>
      <c r="BA90" s="200"/>
      <c r="BB90" s="201"/>
      <c r="BC90" s="269" t="e">
        <f>#REF!+BA90</f>
        <v>#REF!</v>
      </c>
      <c r="BD90" s="270"/>
      <c r="BE90" s="200" t="e">
        <f>#REF!+BA90</f>
        <v>#REF!</v>
      </c>
      <c r="BF90" s="201"/>
      <c r="BG90" s="200">
        <f>AT90+AW90-AY90-BA90</f>
        <v>0</v>
      </c>
      <c r="BH90" s="206"/>
      <c r="BI90" s="201"/>
      <c r="BJ90" s="254" t="e">
        <f>((LEFT(AP90,FIND(" ",AP90)-1)*BC90)/$S$279)</f>
        <v>#REF!</v>
      </c>
      <c r="BK90" s="255"/>
      <c r="BL90" s="256"/>
      <c r="BM90" s="202"/>
      <c r="BN90" s="207"/>
      <c r="BO90" s="207"/>
      <c r="BP90" s="207"/>
      <c r="BQ90" s="207"/>
      <c r="BR90" s="207"/>
      <c r="BS90" s="207"/>
      <c r="BT90" s="207"/>
      <c r="BU90" s="207"/>
      <c r="BV90" s="207"/>
      <c r="BW90" s="207"/>
      <c r="BX90" s="207"/>
      <c r="BY90" s="207"/>
      <c r="BZ90" s="207"/>
      <c r="CA90" s="207"/>
      <c r="CB90" s="207"/>
      <c r="CC90" s="207"/>
      <c r="CD90" s="207"/>
      <c r="CE90" s="207"/>
      <c r="CF90" s="207"/>
      <c r="CG90" s="207"/>
    </row>
    <row r="91" spans="2:85" ht="15" customHeight="1" thickTop="1" thickBot="1">
      <c r="B91" s="212"/>
      <c r="C91" s="213"/>
      <c r="D91" s="213"/>
      <c r="E91" s="213"/>
      <c r="F91" s="213"/>
      <c r="G91" s="213"/>
      <c r="H91" s="213"/>
      <c r="I91" s="213"/>
      <c r="J91" s="213"/>
      <c r="K91" s="213"/>
      <c r="L91" s="214"/>
      <c r="M91" s="847"/>
      <c r="N91" s="847"/>
      <c r="O91" s="847"/>
      <c r="P91" s="847"/>
      <c r="Q91" s="525"/>
      <c r="R91" s="526"/>
      <c r="S91" s="526"/>
      <c r="T91" s="527"/>
      <c r="U91" s="525"/>
      <c r="V91" s="526"/>
      <c r="W91" s="526"/>
      <c r="X91" s="527"/>
      <c r="Y91" s="525"/>
      <c r="Z91" s="526"/>
      <c r="AA91" s="526"/>
      <c r="AB91" s="527"/>
      <c r="AC91" s="190"/>
      <c r="AD91" s="242"/>
      <c r="AE91" s="242"/>
      <c r="AF91" s="191"/>
      <c r="AG91" s="326"/>
      <c r="AH91" s="327"/>
      <c r="AI91" s="327"/>
      <c r="AJ91" s="327"/>
      <c r="AK91" s="327"/>
      <c r="AL91" s="327"/>
      <c r="AM91" s="327"/>
      <c r="AN91" s="327"/>
      <c r="AO91" s="328"/>
      <c r="AP91" s="190"/>
      <c r="AQ91" s="242"/>
      <c r="AR91" s="242"/>
      <c r="AS91" s="191"/>
      <c r="AT91" s="202"/>
      <c r="AU91" s="207"/>
      <c r="AV91" s="203"/>
      <c r="AW91" s="190"/>
      <c r="AX91" s="191"/>
      <c r="AY91" s="190"/>
      <c r="AZ91" s="191"/>
      <c r="BA91" s="202"/>
      <c r="BB91" s="203"/>
      <c r="BC91" s="271"/>
      <c r="BD91" s="272"/>
      <c r="BE91" s="202"/>
      <c r="BF91" s="203"/>
      <c r="BG91" s="202"/>
      <c r="BH91" s="207"/>
      <c r="BI91" s="203"/>
      <c r="BJ91" s="257"/>
      <c r="BK91" s="258"/>
      <c r="BL91" s="259"/>
      <c r="BM91" s="202"/>
      <c r="BN91" s="207"/>
      <c r="BO91" s="207"/>
      <c r="BP91" s="207"/>
      <c r="BQ91" s="207"/>
      <c r="BR91" s="207"/>
      <c r="BS91" s="207"/>
      <c r="BT91" s="207"/>
      <c r="BU91" s="207"/>
      <c r="BV91" s="207"/>
      <c r="BW91" s="207"/>
      <c r="BX91" s="207"/>
      <c r="BY91" s="207"/>
      <c r="BZ91" s="207"/>
      <c r="CA91" s="207"/>
      <c r="CB91" s="207"/>
      <c r="CC91" s="207"/>
      <c r="CD91" s="207"/>
      <c r="CE91" s="207"/>
      <c r="CF91" s="207"/>
      <c r="CG91" s="207"/>
    </row>
    <row r="92" spans="2:85" ht="15" customHeight="1" thickTop="1" thickBot="1">
      <c r="B92" s="215"/>
      <c r="C92" s="216"/>
      <c r="D92" s="216"/>
      <c r="E92" s="216"/>
      <c r="F92" s="216"/>
      <c r="G92" s="216"/>
      <c r="H92" s="216"/>
      <c r="I92" s="216"/>
      <c r="J92" s="216"/>
      <c r="K92" s="216"/>
      <c r="L92" s="217"/>
      <c r="M92" s="847"/>
      <c r="N92" s="847"/>
      <c r="O92" s="847"/>
      <c r="P92" s="847"/>
      <c r="Q92" s="528"/>
      <c r="R92" s="529"/>
      <c r="S92" s="529"/>
      <c r="T92" s="530"/>
      <c r="U92" s="528"/>
      <c r="V92" s="529"/>
      <c r="W92" s="529"/>
      <c r="X92" s="530"/>
      <c r="Y92" s="528"/>
      <c r="Z92" s="529"/>
      <c r="AA92" s="529"/>
      <c r="AB92" s="530"/>
      <c r="AC92" s="192"/>
      <c r="AD92" s="243"/>
      <c r="AE92" s="243"/>
      <c r="AF92" s="193"/>
      <c r="AG92" s="329"/>
      <c r="AH92" s="330"/>
      <c r="AI92" s="330"/>
      <c r="AJ92" s="330"/>
      <c r="AK92" s="330"/>
      <c r="AL92" s="330"/>
      <c r="AM92" s="330"/>
      <c r="AN92" s="330"/>
      <c r="AO92" s="331"/>
      <c r="AP92" s="192"/>
      <c r="AQ92" s="243"/>
      <c r="AR92" s="243"/>
      <c r="AS92" s="193"/>
      <c r="AT92" s="204"/>
      <c r="AU92" s="208"/>
      <c r="AV92" s="205"/>
      <c r="AW92" s="192"/>
      <c r="AX92" s="193"/>
      <c r="AY92" s="192"/>
      <c r="AZ92" s="193"/>
      <c r="BA92" s="204"/>
      <c r="BB92" s="205"/>
      <c r="BC92" s="273"/>
      <c r="BD92" s="274"/>
      <c r="BE92" s="204"/>
      <c r="BF92" s="205"/>
      <c r="BG92" s="204"/>
      <c r="BH92" s="208"/>
      <c r="BI92" s="205"/>
      <c r="BJ92" s="260"/>
      <c r="BK92" s="261"/>
      <c r="BL92" s="262"/>
      <c r="BM92" s="202"/>
      <c r="BN92" s="207"/>
      <c r="BO92" s="207"/>
      <c r="BP92" s="207"/>
      <c r="BQ92" s="207"/>
      <c r="BR92" s="207"/>
      <c r="BS92" s="207"/>
      <c r="BT92" s="207"/>
      <c r="BU92" s="207"/>
      <c r="BV92" s="207"/>
      <c r="BW92" s="207"/>
      <c r="BX92" s="207"/>
      <c r="BY92" s="207"/>
      <c r="BZ92" s="207"/>
      <c r="CA92" s="207"/>
      <c r="CB92" s="207"/>
      <c r="CC92" s="207"/>
      <c r="CD92" s="207"/>
      <c r="CE92" s="207"/>
      <c r="CF92" s="207"/>
      <c r="CG92" s="207"/>
    </row>
    <row r="93" spans="2:85" ht="15" customHeight="1" thickTop="1" thickBot="1">
      <c r="B93" s="209" t="s">
        <v>58</v>
      </c>
      <c r="C93" s="210"/>
      <c r="D93" s="210"/>
      <c r="E93" s="210"/>
      <c r="F93" s="210"/>
      <c r="G93" s="210"/>
      <c r="H93" s="210"/>
      <c r="I93" s="210"/>
      <c r="J93" s="210"/>
      <c r="K93" s="210"/>
      <c r="L93" s="211"/>
      <c r="M93" s="847">
        <f>[2]Параметры!$E$14</f>
        <v>0</v>
      </c>
      <c r="N93" s="847"/>
      <c r="O93" s="847"/>
      <c r="P93" s="847"/>
      <c r="Q93" s="522">
        <f>[2]Параметры!$F$14</f>
        <v>0</v>
      </c>
      <c r="R93" s="523"/>
      <c r="S93" s="523"/>
      <c r="T93" s="524"/>
      <c r="U93" s="522">
        <f>[2]Параметры!$G$14</f>
        <v>0</v>
      </c>
      <c r="V93" s="523"/>
      <c r="W93" s="523"/>
      <c r="X93" s="524"/>
      <c r="Y93" s="522">
        <f>[2]Параметры!$I$14</f>
        <v>0</v>
      </c>
      <c r="Z93" s="523"/>
      <c r="AA93" s="523"/>
      <c r="AB93" s="524"/>
      <c r="AC93" s="188" t="s">
        <v>129</v>
      </c>
      <c r="AD93" s="241"/>
      <c r="AE93" s="241"/>
      <c r="AF93" s="189"/>
      <c r="AG93" s="323" t="s">
        <v>247</v>
      </c>
      <c r="AH93" s="324"/>
      <c r="AI93" s="324"/>
      <c r="AJ93" s="324"/>
      <c r="AK93" s="324"/>
      <c r="AL93" s="324"/>
      <c r="AM93" s="324"/>
      <c r="AN93" s="324"/>
      <c r="AO93" s="325"/>
      <c r="AP93" s="269" t="s">
        <v>52</v>
      </c>
      <c r="AQ93" s="275"/>
      <c r="AR93" s="275"/>
      <c r="AS93" s="270"/>
      <c r="AT93" s="200">
        <f>'25.02'!BG93</f>
        <v>36</v>
      </c>
      <c r="AU93" s="206"/>
      <c r="AV93" s="201"/>
      <c r="AW93" s="188"/>
      <c r="AX93" s="189"/>
      <c r="AY93" s="188">
        <v>11</v>
      </c>
      <c r="AZ93" s="189"/>
      <c r="BA93" s="200"/>
      <c r="BB93" s="201"/>
      <c r="BC93" s="269" t="e">
        <f>#REF!+BA93</f>
        <v>#REF!</v>
      </c>
      <c r="BD93" s="270"/>
      <c r="BE93" s="200" t="e">
        <f>#REF!+BA93</f>
        <v>#REF!</v>
      </c>
      <c r="BF93" s="201"/>
      <c r="BG93" s="824">
        <f>AT93+AW93-AY93-BA93</f>
        <v>25</v>
      </c>
      <c r="BH93" s="825"/>
      <c r="BI93" s="826"/>
      <c r="BJ93" s="254" t="e">
        <f>((LEFT(AP93,FIND(" ",AP93)-1)*BC93)/$S$279)</f>
        <v>#REF!</v>
      </c>
      <c r="BK93" s="255"/>
      <c r="BL93" s="256"/>
      <c r="BM93" s="202" t="s">
        <v>421</v>
      </c>
      <c r="BN93" s="207"/>
      <c r="BO93" s="207"/>
      <c r="BP93" s="207"/>
      <c r="BQ93" s="207"/>
      <c r="BR93" s="207"/>
      <c r="BS93" s="207"/>
      <c r="BT93" s="207"/>
      <c r="BU93" s="207"/>
      <c r="BV93" s="207"/>
      <c r="BW93" s="207"/>
      <c r="BX93" s="207"/>
      <c r="BY93" s="207"/>
      <c r="BZ93" s="207"/>
      <c r="CA93" s="207"/>
      <c r="CB93" s="207"/>
      <c r="CC93" s="207"/>
      <c r="CD93" s="207"/>
      <c r="CE93" s="207"/>
      <c r="CF93" s="207"/>
      <c r="CG93" s="207"/>
    </row>
    <row r="94" spans="2:85" ht="15" customHeight="1" thickTop="1" thickBot="1">
      <c r="B94" s="212"/>
      <c r="C94" s="213"/>
      <c r="D94" s="213"/>
      <c r="E94" s="213"/>
      <c r="F94" s="213"/>
      <c r="G94" s="213"/>
      <c r="H94" s="213"/>
      <c r="I94" s="213"/>
      <c r="J94" s="213"/>
      <c r="K94" s="213"/>
      <c r="L94" s="214"/>
      <c r="M94" s="847"/>
      <c r="N94" s="847"/>
      <c r="O94" s="847"/>
      <c r="P94" s="847"/>
      <c r="Q94" s="525"/>
      <c r="R94" s="526"/>
      <c r="S94" s="526"/>
      <c r="T94" s="527"/>
      <c r="U94" s="525"/>
      <c r="V94" s="526"/>
      <c r="W94" s="526"/>
      <c r="X94" s="527"/>
      <c r="Y94" s="525"/>
      <c r="Z94" s="526"/>
      <c r="AA94" s="526"/>
      <c r="AB94" s="527"/>
      <c r="AC94" s="190"/>
      <c r="AD94" s="242"/>
      <c r="AE94" s="242"/>
      <c r="AF94" s="191"/>
      <c r="AG94" s="326"/>
      <c r="AH94" s="327"/>
      <c r="AI94" s="327"/>
      <c r="AJ94" s="327"/>
      <c r="AK94" s="327"/>
      <c r="AL94" s="327"/>
      <c r="AM94" s="327"/>
      <c r="AN94" s="327"/>
      <c r="AO94" s="328"/>
      <c r="AP94" s="271"/>
      <c r="AQ94" s="276"/>
      <c r="AR94" s="276"/>
      <c r="AS94" s="272"/>
      <c r="AT94" s="202"/>
      <c r="AU94" s="207"/>
      <c r="AV94" s="203"/>
      <c r="AW94" s="190"/>
      <c r="AX94" s="191"/>
      <c r="AY94" s="190"/>
      <c r="AZ94" s="191"/>
      <c r="BA94" s="202"/>
      <c r="BB94" s="203"/>
      <c r="BC94" s="271"/>
      <c r="BD94" s="272"/>
      <c r="BE94" s="202"/>
      <c r="BF94" s="203"/>
      <c r="BG94" s="827"/>
      <c r="BH94" s="828"/>
      <c r="BI94" s="829"/>
      <c r="BJ94" s="257"/>
      <c r="BK94" s="258"/>
      <c r="BL94" s="259"/>
      <c r="BM94" s="202"/>
      <c r="BN94" s="207"/>
      <c r="BO94" s="207"/>
      <c r="BP94" s="207"/>
      <c r="BQ94" s="207"/>
      <c r="BR94" s="207"/>
      <c r="BS94" s="207"/>
      <c r="BT94" s="207"/>
      <c r="BU94" s="207"/>
      <c r="BV94" s="207"/>
      <c r="BW94" s="207"/>
      <c r="BX94" s="207"/>
      <c r="BY94" s="207"/>
      <c r="BZ94" s="207"/>
      <c r="CA94" s="207"/>
      <c r="CB94" s="207"/>
      <c r="CC94" s="207"/>
      <c r="CD94" s="207"/>
      <c r="CE94" s="207"/>
      <c r="CF94" s="207"/>
      <c r="CG94" s="207"/>
    </row>
    <row r="95" spans="2:85" ht="15" customHeight="1" thickTop="1" thickBot="1">
      <c r="B95" s="215"/>
      <c r="C95" s="216"/>
      <c r="D95" s="216"/>
      <c r="E95" s="216"/>
      <c r="F95" s="216"/>
      <c r="G95" s="216"/>
      <c r="H95" s="216"/>
      <c r="I95" s="216"/>
      <c r="J95" s="216"/>
      <c r="K95" s="216"/>
      <c r="L95" s="217"/>
      <c r="M95" s="847"/>
      <c r="N95" s="847"/>
      <c r="O95" s="847"/>
      <c r="P95" s="847"/>
      <c r="Q95" s="528"/>
      <c r="R95" s="529"/>
      <c r="S95" s="529"/>
      <c r="T95" s="530"/>
      <c r="U95" s="528"/>
      <c r="V95" s="529"/>
      <c r="W95" s="529"/>
      <c r="X95" s="530"/>
      <c r="Y95" s="528"/>
      <c r="Z95" s="529"/>
      <c r="AA95" s="529"/>
      <c r="AB95" s="530"/>
      <c r="AC95" s="192"/>
      <c r="AD95" s="243"/>
      <c r="AE95" s="243"/>
      <c r="AF95" s="193"/>
      <c r="AG95" s="329"/>
      <c r="AH95" s="330"/>
      <c r="AI95" s="330"/>
      <c r="AJ95" s="330"/>
      <c r="AK95" s="330"/>
      <c r="AL95" s="330"/>
      <c r="AM95" s="330"/>
      <c r="AN95" s="330"/>
      <c r="AO95" s="331"/>
      <c r="AP95" s="273"/>
      <c r="AQ95" s="277"/>
      <c r="AR95" s="277"/>
      <c r="AS95" s="274"/>
      <c r="AT95" s="204"/>
      <c r="AU95" s="208"/>
      <c r="AV95" s="205"/>
      <c r="AW95" s="192"/>
      <c r="AX95" s="193"/>
      <c r="AY95" s="192"/>
      <c r="AZ95" s="193"/>
      <c r="BA95" s="204"/>
      <c r="BB95" s="205"/>
      <c r="BC95" s="273"/>
      <c r="BD95" s="274"/>
      <c r="BE95" s="204"/>
      <c r="BF95" s="205"/>
      <c r="BG95" s="830"/>
      <c r="BH95" s="831"/>
      <c r="BI95" s="832"/>
      <c r="BJ95" s="260"/>
      <c r="BK95" s="261"/>
      <c r="BL95" s="262"/>
      <c r="BM95" s="202"/>
      <c r="BN95" s="207"/>
      <c r="BO95" s="207"/>
      <c r="BP95" s="207"/>
      <c r="BQ95" s="207"/>
      <c r="BR95" s="207"/>
      <c r="BS95" s="207"/>
      <c r="BT95" s="207"/>
      <c r="BU95" s="207"/>
      <c r="BV95" s="207"/>
      <c r="BW95" s="207"/>
      <c r="BX95" s="207"/>
      <c r="BY95" s="207"/>
      <c r="BZ95" s="207"/>
      <c r="CA95" s="207"/>
      <c r="CB95" s="207"/>
      <c r="CC95" s="207"/>
      <c r="CD95" s="207"/>
      <c r="CE95" s="207"/>
      <c r="CF95" s="207"/>
      <c r="CG95" s="207"/>
    </row>
    <row r="96" spans="2:85" ht="15" customHeight="1" thickTop="1" thickBot="1">
      <c r="B96" s="209" t="s">
        <v>59</v>
      </c>
      <c r="C96" s="210"/>
      <c r="D96" s="210"/>
      <c r="E96" s="210"/>
      <c r="F96" s="210"/>
      <c r="G96" s="210"/>
      <c r="H96" s="210"/>
      <c r="I96" s="210"/>
      <c r="J96" s="210"/>
      <c r="K96" s="210"/>
      <c r="L96" s="211"/>
      <c r="M96" s="847">
        <f>[2]Параметры!$E$15</f>
        <v>0</v>
      </c>
      <c r="N96" s="847"/>
      <c r="O96" s="847"/>
      <c r="P96" s="847"/>
      <c r="Q96" s="522">
        <f>[2]Параметры!$F$15</f>
        <v>0</v>
      </c>
      <c r="R96" s="523"/>
      <c r="S96" s="523"/>
      <c r="T96" s="524"/>
      <c r="U96" s="522">
        <f>[2]Параметры!$G$15</f>
        <v>0</v>
      </c>
      <c r="V96" s="523"/>
      <c r="W96" s="523"/>
      <c r="X96" s="524"/>
      <c r="Y96" s="522">
        <f>[2]Параметры!$I$15</f>
        <v>0</v>
      </c>
      <c r="Z96" s="523"/>
      <c r="AA96" s="523"/>
      <c r="AB96" s="524"/>
      <c r="AC96" s="188" t="s">
        <v>129</v>
      </c>
      <c r="AD96" s="241"/>
      <c r="AE96" s="241"/>
      <c r="AF96" s="189"/>
      <c r="AG96" s="323" t="s">
        <v>246</v>
      </c>
      <c r="AH96" s="324"/>
      <c r="AI96" s="324"/>
      <c r="AJ96" s="324"/>
      <c r="AK96" s="324"/>
      <c r="AL96" s="324"/>
      <c r="AM96" s="324"/>
      <c r="AN96" s="324"/>
      <c r="AO96" s="325"/>
      <c r="AP96" s="269" t="s">
        <v>142</v>
      </c>
      <c r="AQ96" s="275"/>
      <c r="AR96" s="275"/>
      <c r="AS96" s="270"/>
      <c r="AT96" s="200">
        <f>'25.02'!BG96</f>
        <v>42</v>
      </c>
      <c r="AU96" s="206"/>
      <c r="AV96" s="201"/>
      <c r="AW96" s="188">
        <v>5</v>
      </c>
      <c r="AX96" s="189"/>
      <c r="AY96" s="188"/>
      <c r="AZ96" s="189"/>
      <c r="BA96" s="200"/>
      <c r="BB96" s="201"/>
      <c r="BC96" s="269" t="e">
        <f>#REF!+BA96</f>
        <v>#REF!</v>
      </c>
      <c r="BD96" s="270"/>
      <c r="BE96" s="200" t="e">
        <f>#REF!+BA96</f>
        <v>#REF!</v>
      </c>
      <c r="BF96" s="201"/>
      <c r="BG96" s="824">
        <f>AT96+AW96-AY96-BA96</f>
        <v>47</v>
      </c>
      <c r="BH96" s="825"/>
      <c r="BI96" s="826"/>
      <c r="BJ96" s="254" t="e">
        <f>((LEFT(AP96,FIND(" ",AP96)-1)*BC96)/$S$279)</f>
        <v>#REF!</v>
      </c>
      <c r="BK96" s="255"/>
      <c r="BL96" s="256"/>
      <c r="BM96" s="202" t="s">
        <v>288</v>
      </c>
      <c r="BN96" s="207"/>
      <c r="BO96" s="207"/>
      <c r="BP96" s="207"/>
      <c r="BQ96" s="207"/>
      <c r="BR96" s="207"/>
      <c r="BS96" s="207"/>
      <c r="BT96" s="207"/>
      <c r="BU96" s="207"/>
      <c r="BV96" s="207"/>
      <c r="BW96" s="207"/>
      <c r="BX96" s="207"/>
      <c r="BY96" s="207"/>
      <c r="BZ96" s="207"/>
      <c r="CA96" s="207"/>
      <c r="CB96" s="207"/>
      <c r="CC96" s="207"/>
      <c r="CD96" s="207"/>
      <c r="CE96" s="207"/>
      <c r="CF96" s="207"/>
      <c r="CG96" s="207"/>
    </row>
    <row r="97" spans="2:85" ht="15" customHeight="1" thickTop="1" thickBot="1">
      <c r="B97" s="212"/>
      <c r="C97" s="213"/>
      <c r="D97" s="213"/>
      <c r="E97" s="213"/>
      <c r="F97" s="213"/>
      <c r="G97" s="213"/>
      <c r="H97" s="213"/>
      <c r="I97" s="213"/>
      <c r="J97" s="213"/>
      <c r="K97" s="213"/>
      <c r="L97" s="214"/>
      <c r="M97" s="847"/>
      <c r="N97" s="847"/>
      <c r="O97" s="847"/>
      <c r="P97" s="847"/>
      <c r="Q97" s="525"/>
      <c r="R97" s="526"/>
      <c r="S97" s="526"/>
      <c r="T97" s="527"/>
      <c r="U97" s="525"/>
      <c r="V97" s="526"/>
      <c r="W97" s="526"/>
      <c r="X97" s="527"/>
      <c r="Y97" s="525"/>
      <c r="Z97" s="526"/>
      <c r="AA97" s="526"/>
      <c r="AB97" s="527"/>
      <c r="AC97" s="190"/>
      <c r="AD97" s="242"/>
      <c r="AE97" s="242"/>
      <c r="AF97" s="191"/>
      <c r="AG97" s="326"/>
      <c r="AH97" s="327"/>
      <c r="AI97" s="327"/>
      <c r="AJ97" s="327"/>
      <c r="AK97" s="327"/>
      <c r="AL97" s="327"/>
      <c r="AM97" s="327"/>
      <c r="AN97" s="327"/>
      <c r="AO97" s="328"/>
      <c r="AP97" s="271"/>
      <c r="AQ97" s="276"/>
      <c r="AR97" s="276"/>
      <c r="AS97" s="272"/>
      <c r="AT97" s="202"/>
      <c r="AU97" s="207"/>
      <c r="AV97" s="203"/>
      <c r="AW97" s="190"/>
      <c r="AX97" s="191"/>
      <c r="AY97" s="190"/>
      <c r="AZ97" s="191"/>
      <c r="BA97" s="202"/>
      <c r="BB97" s="203"/>
      <c r="BC97" s="271"/>
      <c r="BD97" s="272"/>
      <c r="BE97" s="202"/>
      <c r="BF97" s="203"/>
      <c r="BG97" s="827"/>
      <c r="BH97" s="828"/>
      <c r="BI97" s="829"/>
      <c r="BJ97" s="257"/>
      <c r="BK97" s="258"/>
      <c r="BL97" s="259"/>
      <c r="BM97" s="202"/>
      <c r="BN97" s="207"/>
      <c r="BO97" s="207"/>
      <c r="BP97" s="207"/>
      <c r="BQ97" s="207"/>
      <c r="BR97" s="207"/>
      <c r="BS97" s="207"/>
      <c r="BT97" s="207"/>
      <c r="BU97" s="207"/>
      <c r="BV97" s="207"/>
      <c r="BW97" s="207"/>
      <c r="BX97" s="207"/>
      <c r="BY97" s="207"/>
      <c r="BZ97" s="207"/>
      <c r="CA97" s="207"/>
      <c r="CB97" s="207"/>
      <c r="CC97" s="207"/>
      <c r="CD97" s="207"/>
      <c r="CE97" s="207"/>
      <c r="CF97" s="207"/>
      <c r="CG97" s="207"/>
    </row>
    <row r="98" spans="2:85" ht="15" customHeight="1" thickTop="1" thickBot="1">
      <c r="B98" s="215"/>
      <c r="C98" s="216"/>
      <c r="D98" s="216"/>
      <c r="E98" s="216"/>
      <c r="F98" s="216"/>
      <c r="G98" s="216"/>
      <c r="H98" s="216"/>
      <c r="I98" s="216"/>
      <c r="J98" s="216"/>
      <c r="K98" s="216"/>
      <c r="L98" s="217"/>
      <c r="M98" s="847"/>
      <c r="N98" s="847"/>
      <c r="O98" s="847"/>
      <c r="P98" s="847"/>
      <c r="Q98" s="528"/>
      <c r="R98" s="529"/>
      <c r="S98" s="529"/>
      <c r="T98" s="530"/>
      <c r="U98" s="528"/>
      <c r="V98" s="529"/>
      <c r="W98" s="529"/>
      <c r="X98" s="530"/>
      <c r="Y98" s="528"/>
      <c r="Z98" s="529"/>
      <c r="AA98" s="529"/>
      <c r="AB98" s="530"/>
      <c r="AC98" s="192"/>
      <c r="AD98" s="243"/>
      <c r="AE98" s="243"/>
      <c r="AF98" s="193"/>
      <c r="AG98" s="329"/>
      <c r="AH98" s="330"/>
      <c r="AI98" s="330"/>
      <c r="AJ98" s="330"/>
      <c r="AK98" s="330"/>
      <c r="AL98" s="330"/>
      <c r="AM98" s="330"/>
      <c r="AN98" s="330"/>
      <c r="AO98" s="331"/>
      <c r="AP98" s="273"/>
      <c r="AQ98" s="277"/>
      <c r="AR98" s="277"/>
      <c r="AS98" s="274"/>
      <c r="AT98" s="204"/>
      <c r="AU98" s="208"/>
      <c r="AV98" s="205"/>
      <c r="AW98" s="192"/>
      <c r="AX98" s="193"/>
      <c r="AY98" s="192"/>
      <c r="AZ98" s="193"/>
      <c r="BA98" s="204"/>
      <c r="BB98" s="205"/>
      <c r="BC98" s="273"/>
      <c r="BD98" s="274"/>
      <c r="BE98" s="204"/>
      <c r="BF98" s="205"/>
      <c r="BG98" s="830"/>
      <c r="BH98" s="831"/>
      <c r="BI98" s="832"/>
      <c r="BJ98" s="260"/>
      <c r="BK98" s="261"/>
      <c r="BL98" s="262"/>
      <c r="BM98" s="202"/>
      <c r="BN98" s="207"/>
      <c r="BO98" s="207"/>
      <c r="BP98" s="207"/>
      <c r="BQ98" s="207"/>
      <c r="BR98" s="207"/>
      <c r="BS98" s="207"/>
      <c r="BT98" s="207"/>
      <c r="BU98" s="207"/>
      <c r="BV98" s="207"/>
      <c r="BW98" s="207"/>
      <c r="BX98" s="207"/>
      <c r="BY98" s="207"/>
      <c r="BZ98" s="207"/>
      <c r="CA98" s="207"/>
      <c r="CB98" s="207"/>
      <c r="CC98" s="207"/>
      <c r="CD98" s="207"/>
      <c r="CE98" s="207"/>
      <c r="CF98" s="207"/>
      <c r="CG98" s="207"/>
    </row>
    <row r="99" spans="2:85" ht="15" customHeight="1" thickTop="1" thickBot="1">
      <c r="B99" s="209" t="s">
        <v>245</v>
      </c>
      <c r="C99" s="210"/>
      <c r="D99" s="210"/>
      <c r="E99" s="210"/>
      <c r="F99" s="210"/>
      <c r="G99" s="210"/>
      <c r="H99" s="210"/>
      <c r="I99" s="210"/>
      <c r="J99" s="210"/>
      <c r="K99" s="210"/>
      <c r="L99" s="211"/>
      <c r="M99" s="847">
        <f>[2]Параметры!$E$16</f>
        <v>0</v>
      </c>
      <c r="N99" s="847"/>
      <c r="O99" s="847"/>
      <c r="P99" s="847"/>
      <c r="Q99" s="522">
        <f>[2]Параметры!$F$16</f>
        <v>0</v>
      </c>
      <c r="R99" s="523"/>
      <c r="S99" s="523"/>
      <c r="T99" s="524"/>
      <c r="U99" s="522">
        <f>[2]Параметры!$G$16</f>
        <v>0</v>
      </c>
      <c r="V99" s="523"/>
      <c r="W99" s="523"/>
      <c r="X99" s="524"/>
      <c r="Y99" s="522">
        <f>[2]Параметры!$I$16</f>
        <v>0</v>
      </c>
      <c r="Z99" s="523"/>
      <c r="AA99" s="523"/>
      <c r="AB99" s="524"/>
      <c r="AC99" s="296" t="s">
        <v>268</v>
      </c>
      <c r="AD99" s="297"/>
      <c r="AE99" s="297"/>
      <c r="AF99" s="298"/>
      <c r="AG99" s="323" t="s">
        <v>60</v>
      </c>
      <c r="AH99" s="324"/>
      <c r="AI99" s="324"/>
      <c r="AJ99" s="324"/>
      <c r="AK99" s="324"/>
      <c r="AL99" s="324"/>
      <c r="AM99" s="324"/>
      <c r="AN99" s="324"/>
      <c r="AO99" s="325"/>
      <c r="AP99" s="269" t="s">
        <v>128</v>
      </c>
      <c r="AQ99" s="275"/>
      <c r="AR99" s="275"/>
      <c r="AS99" s="270"/>
      <c r="AT99" s="200">
        <f>'25.02'!BG99</f>
        <v>2</v>
      </c>
      <c r="AU99" s="206"/>
      <c r="AV99" s="201"/>
      <c r="AW99" s="188"/>
      <c r="AX99" s="189"/>
      <c r="AY99" s="188">
        <v>2</v>
      </c>
      <c r="AZ99" s="189"/>
      <c r="BA99" s="200"/>
      <c r="BB99" s="201"/>
      <c r="BC99" s="269" t="e">
        <f>#REF!+BA99</f>
        <v>#REF!</v>
      </c>
      <c r="BD99" s="270"/>
      <c r="BE99" s="200" t="e">
        <f>#REF!+BA99</f>
        <v>#REF!</v>
      </c>
      <c r="BF99" s="201"/>
      <c r="BG99" s="824">
        <f>AT99+AW99-AY99-BA99</f>
        <v>0</v>
      </c>
      <c r="BH99" s="825"/>
      <c r="BI99" s="826"/>
      <c r="BJ99" s="254" t="e">
        <f>((LEFT(AP99,FIND(" ",AP99)-1)*BC99)/$S$279)</f>
        <v>#REF!</v>
      </c>
      <c r="BK99" s="255"/>
      <c r="BL99" s="256"/>
      <c r="BM99" s="202" t="s">
        <v>315</v>
      </c>
      <c r="BN99" s="207"/>
      <c r="BO99" s="207"/>
      <c r="BP99" s="207"/>
      <c r="BQ99" s="207"/>
      <c r="BR99" s="207"/>
      <c r="BS99" s="207"/>
      <c r="BT99" s="207"/>
      <c r="BU99" s="207"/>
      <c r="BV99" s="207"/>
      <c r="BW99" s="207"/>
      <c r="BX99" s="207"/>
      <c r="BY99" s="207"/>
      <c r="BZ99" s="207"/>
      <c r="CA99" s="207"/>
      <c r="CB99" s="207"/>
      <c r="CC99" s="207"/>
      <c r="CD99" s="207"/>
      <c r="CE99" s="207"/>
      <c r="CF99" s="207"/>
      <c r="CG99" s="207"/>
    </row>
    <row r="100" spans="2:85" ht="15" customHeight="1" thickTop="1" thickBot="1">
      <c r="B100" s="212"/>
      <c r="C100" s="213"/>
      <c r="D100" s="213"/>
      <c r="E100" s="213"/>
      <c r="F100" s="213"/>
      <c r="G100" s="213"/>
      <c r="H100" s="213"/>
      <c r="I100" s="213"/>
      <c r="J100" s="213"/>
      <c r="K100" s="213"/>
      <c r="L100" s="214"/>
      <c r="M100" s="847"/>
      <c r="N100" s="847"/>
      <c r="O100" s="847"/>
      <c r="P100" s="847"/>
      <c r="Q100" s="525"/>
      <c r="R100" s="526"/>
      <c r="S100" s="526"/>
      <c r="T100" s="527"/>
      <c r="U100" s="525"/>
      <c r="V100" s="526"/>
      <c r="W100" s="526"/>
      <c r="X100" s="527"/>
      <c r="Y100" s="525"/>
      <c r="Z100" s="526"/>
      <c r="AA100" s="526"/>
      <c r="AB100" s="527"/>
      <c r="AC100" s="299"/>
      <c r="AD100" s="300"/>
      <c r="AE100" s="300"/>
      <c r="AF100" s="301"/>
      <c r="AG100" s="326"/>
      <c r="AH100" s="327"/>
      <c r="AI100" s="327"/>
      <c r="AJ100" s="327"/>
      <c r="AK100" s="327"/>
      <c r="AL100" s="327"/>
      <c r="AM100" s="327"/>
      <c r="AN100" s="327"/>
      <c r="AO100" s="328"/>
      <c r="AP100" s="271"/>
      <c r="AQ100" s="276"/>
      <c r="AR100" s="276"/>
      <c r="AS100" s="272"/>
      <c r="AT100" s="202"/>
      <c r="AU100" s="207"/>
      <c r="AV100" s="203"/>
      <c r="AW100" s="190"/>
      <c r="AX100" s="191"/>
      <c r="AY100" s="190"/>
      <c r="AZ100" s="191"/>
      <c r="BA100" s="202"/>
      <c r="BB100" s="203"/>
      <c r="BC100" s="271"/>
      <c r="BD100" s="272"/>
      <c r="BE100" s="202"/>
      <c r="BF100" s="203"/>
      <c r="BG100" s="827"/>
      <c r="BH100" s="828"/>
      <c r="BI100" s="829"/>
      <c r="BJ100" s="257"/>
      <c r="BK100" s="258"/>
      <c r="BL100" s="259"/>
      <c r="BM100" s="202"/>
      <c r="BN100" s="207"/>
      <c r="BO100" s="207"/>
      <c r="BP100" s="207"/>
      <c r="BQ100" s="207"/>
      <c r="BR100" s="207"/>
      <c r="BS100" s="207"/>
      <c r="BT100" s="207"/>
      <c r="BU100" s="207"/>
      <c r="BV100" s="207"/>
      <c r="BW100" s="207"/>
      <c r="BX100" s="207"/>
      <c r="BY100" s="207"/>
      <c r="BZ100" s="207"/>
      <c r="CA100" s="207"/>
      <c r="CB100" s="207"/>
      <c r="CC100" s="207"/>
      <c r="CD100" s="207"/>
      <c r="CE100" s="207"/>
      <c r="CF100" s="207"/>
      <c r="CG100" s="207"/>
    </row>
    <row r="101" spans="2:85" ht="15" customHeight="1" thickTop="1" thickBot="1">
      <c r="B101" s="215"/>
      <c r="C101" s="216"/>
      <c r="D101" s="216"/>
      <c r="E101" s="216"/>
      <c r="F101" s="216"/>
      <c r="G101" s="216"/>
      <c r="H101" s="216"/>
      <c r="I101" s="216"/>
      <c r="J101" s="216"/>
      <c r="K101" s="216"/>
      <c r="L101" s="217"/>
      <c r="M101" s="847"/>
      <c r="N101" s="847"/>
      <c r="O101" s="847"/>
      <c r="P101" s="847"/>
      <c r="Q101" s="528"/>
      <c r="R101" s="529"/>
      <c r="S101" s="529"/>
      <c r="T101" s="530"/>
      <c r="U101" s="528"/>
      <c r="V101" s="529"/>
      <c r="W101" s="529"/>
      <c r="X101" s="530"/>
      <c r="Y101" s="528"/>
      <c r="Z101" s="529"/>
      <c r="AA101" s="529"/>
      <c r="AB101" s="530"/>
      <c r="AC101" s="302"/>
      <c r="AD101" s="303"/>
      <c r="AE101" s="303"/>
      <c r="AF101" s="304"/>
      <c r="AG101" s="329"/>
      <c r="AH101" s="330"/>
      <c r="AI101" s="330"/>
      <c r="AJ101" s="330"/>
      <c r="AK101" s="330"/>
      <c r="AL101" s="330"/>
      <c r="AM101" s="330"/>
      <c r="AN101" s="330"/>
      <c r="AO101" s="331"/>
      <c r="AP101" s="273"/>
      <c r="AQ101" s="277"/>
      <c r="AR101" s="277"/>
      <c r="AS101" s="274"/>
      <c r="AT101" s="204"/>
      <c r="AU101" s="208"/>
      <c r="AV101" s="205"/>
      <c r="AW101" s="192"/>
      <c r="AX101" s="193"/>
      <c r="AY101" s="192"/>
      <c r="AZ101" s="193"/>
      <c r="BA101" s="204"/>
      <c r="BB101" s="205"/>
      <c r="BC101" s="273"/>
      <c r="BD101" s="274"/>
      <c r="BE101" s="204"/>
      <c r="BF101" s="205"/>
      <c r="BG101" s="830"/>
      <c r="BH101" s="831"/>
      <c r="BI101" s="832"/>
      <c r="BJ101" s="260"/>
      <c r="BK101" s="261"/>
      <c r="BL101" s="262"/>
      <c r="BM101" s="202"/>
      <c r="BN101" s="207"/>
      <c r="BO101" s="207"/>
      <c r="BP101" s="207"/>
      <c r="BQ101" s="207"/>
      <c r="BR101" s="207"/>
      <c r="BS101" s="207"/>
      <c r="BT101" s="207"/>
      <c r="BU101" s="207"/>
      <c r="BV101" s="207"/>
      <c r="BW101" s="207"/>
      <c r="BX101" s="207"/>
      <c r="BY101" s="207"/>
      <c r="BZ101" s="207"/>
      <c r="CA101" s="207"/>
      <c r="CB101" s="207"/>
      <c r="CC101" s="207"/>
      <c r="CD101" s="207"/>
      <c r="CE101" s="207"/>
      <c r="CF101" s="207"/>
      <c r="CG101" s="207"/>
    </row>
    <row r="102" spans="2:85" ht="15" customHeight="1" thickTop="1" thickBot="1">
      <c r="B102" s="209" t="s">
        <v>244</v>
      </c>
      <c r="C102" s="210"/>
      <c r="D102" s="210"/>
      <c r="E102" s="210"/>
      <c r="F102" s="210"/>
      <c r="G102" s="210"/>
      <c r="H102" s="210"/>
      <c r="I102" s="210"/>
      <c r="J102" s="210"/>
      <c r="K102" s="210"/>
      <c r="L102" s="211"/>
      <c r="M102" s="847">
        <f>[2]Параметры!$E$17</f>
        <v>0</v>
      </c>
      <c r="N102" s="847"/>
      <c r="O102" s="847"/>
      <c r="P102" s="847"/>
      <c r="Q102" s="522">
        <f>[2]Параметры!$F$17</f>
        <v>0</v>
      </c>
      <c r="R102" s="523"/>
      <c r="S102" s="523"/>
      <c r="T102" s="524"/>
      <c r="U102" s="522">
        <f>[2]Параметры!$G$17</f>
        <v>0</v>
      </c>
      <c r="V102" s="523"/>
      <c r="W102" s="523"/>
      <c r="X102" s="524"/>
      <c r="Y102" s="522">
        <f>[2]Параметры!$I$17</f>
        <v>0</v>
      </c>
      <c r="Z102" s="523"/>
      <c r="AA102" s="523"/>
      <c r="AB102" s="524"/>
      <c r="AC102" s="296" t="s">
        <v>171</v>
      </c>
      <c r="AD102" s="297"/>
      <c r="AE102" s="297"/>
      <c r="AF102" s="298"/>
      <c r="AG102" s="323" t="s">
        <v>243</v>
      </c>
      <c r="AH102" s="324"/>
      <c r="AI102" s="324"/>
      <c r="AJ102" s="324"/>
      <c r="AK102" s="324"/>
      <c r="AL102" s="324"/>
      <c r="AM102" s="324"/>
      <c r="AN102" s="324"/>
      <c r="AO102" s="325"/>
      <c r="AP102" s="269" t="s">
        <v>52</v>
      </c>
      <c r="AQ102" s="275"/>
      <c r="AR102" s="275"/>
      <c r="AS102" s="270"/>
      <c r="AT102" s="200">
        <f>'25.02'!BG102</f>
        <v>9</v>
      </c>
      <c r="AU102" s="206"/>
      <c r="AV102" s="201"/>
      <c r="AW102" s="188">
        <v>28</v>
      </c>
      <c r="AX102" s="189"/>
      <c r="AY102" s="188"/>
      <c r="AZ102" s="189"/>
      <c r="BA102" s="200"/>
      <c r="BB102" s="201"/>
      <c r="BC102" s="269" t="e">
        <f>#REF!+BA102</f>
        <v>#REF!</v>
      </c>
      <c r="BD102" s="270"/>
      <c r="BE102" s="200" t="e">
        <f>#REF!+BA102</f>
        <v>#REF!</v>
      </c>
      <c r="BF102" s="201"/>
      <c r="BG102" s="824">
        <f>AT102+AW102-AY102-BA102</f>
        <v>37</v>
      </c>
      <c r="BH102" s="825"/>
      <c r="BI102" s="826"/>
      <c r="BJ102" s="254" t="e">
        <f>((LEFT(AP102,FIND(" ",AP102)-1)*BC102)/$S$279)</f>
        <v>#REF!</v>
      </c>
      <c r="BK102" s="255"/>
      <c r="BL102" s="256"/>
      <c r="BM102" s="202" t="s">
        <v>393</v>
      </c>
      <c r="BN102" s="207"/>
      <c r="BO102" s="207"/>
      <c r="BP102" s="207"/>
      <c r="BQ102" s="207"/>
      <c r="BR102" s="207"/>
      <c r="BS102" s="207"/>
      <c r="BT102" s="207"/>
      <c r="BU102" s="207"/>
      <c r="BV102" s="207"/>
      <c r="BW102" s="207"/>
      <c r="BX102" s="207"/>
      <c r="BY102" s="207"/>
      <c r="BZ102" s="207"/>
      <c r="CA102" s="207"/>
      <c r="CB102" s="207"/>
      <c r="CC102" s="207"/>
      <c r="CD102" s="207"/>
      <c r="CE102" s="207"/>
      <c r="CF102" s="207"/>
      <c r="CG102" s="207"/>
    </row>
    <row r="103" spans="2:85" ht="15" customHeight="1" thickTop="1" thickBot="1">
      <c r="B103" s="212"/>
      <c r="C103" s="213"/>
      <c r="D103" s="213"/>
      <c r="E103" s="213"/>
      <c r="F103" s="213"/>
      <c r="G103" s="213"/>
      <c r="H103" s="213"/>
      <c r="I103" s="213"/>
      <c r="J103" s="213"/>
      <c r="K103" s="213"/>
      <c r="L103" s="214"/>
      <c r="M103" s="847"/>
      <c r="N103" s="847"/>
      <c r="O103" s="847"/>
      <c r="P103" s="847"/>
      <c r="Q103" s="525"/>
      <c r="R103" s="526"/>
      <c r="S103" s="526"/>
      <c r="T103" s="527"/>
      <c r="U103" s="525"/>
      <c r="V103" s="526"/>
      <c r="W103" s="526"/>
      <c r="X103" s="527"/>
      <c r="Y103" s="525"/>
      <c r="Z103" s="526"/>
      <c r="AA103" s="526"/>
      <c r="AB103" s="527"/>
      <c r="AC103" s="299"/>
      <c r="AD103" s="300"/>
      <c r="AE103" s="300"/>
      <c r="AF103" s="301"/>
      <c r="AG103" s="326"/>
      <c r="AH103" s="327"/>
      <c r="AI103" s="327"/>
      <c r="AJ103" s="327"/>
      <c r="AK103" s="327"/>
      <c r="AL103" s="327"/>
      <c r="AM103" s="327"/>
      <c r="AN103" s="327"/>
      <c r="AO103" s="328"/>
      <c r="AP103" s="271"/>
      <c r="AQ103" s="276"/>
      <c r="AR103" s="276"/>
      <c r="AS103" s="272"/>
      <c r="AT103" s="202"/>
      <c r="AU103" s="207"/>
      <c r="AV103" s="203"/>
      <c r="AW103" s="190"/>
      <c r="AX103" s="191"/>
      <c r="AY103" s="190"/>
      <c r="AZ103" s="191"/>
      <c r="BA103" s="202"/>
      <c r="BB103" s="203"/>
      <c r="BC103" s="271"/>
      <c r="BD103" s="272"/>
      <c r="BE103" s="202"/>
      <c r="BF103" s="203"/>
      <c r="BG103" s="827"/>
      <c r="BH103" s="828"/>
      <c r="BI103" s="829"/>
      <c r="BJ103" s="257"/>
      <c r="BK103" s="258"/>
      <c r="BL103" s="259"/>
      <c r="BM103" s="202"/>
      <c r="BN103" s="207"/>
      <c r="BO103" s="207"/>
      <c r="BP103" s="207"/>
      <c r="BQ103" s="207"/>
      <c r="BR103" s="207"/>
      <c r="BS103" s="207"/>
      <c r="BT103" s="207"/>
      <c r="BU103" s="207"/>
      <c r="BV103" s="207"/>
      <c r="BW103" s="207"/>
      <c r="BX103" s="207"/>
      <c r="BY103" s="207"/>
      <c r="BZ103" s="207"/>
      <c r="CA103" s="207"/>
      <c r="CB103" s="207"/>
      <c r="CC103" s="207"/>
      <c r="CD103" s="207"/>
      <c r="CE103" s="207"/>
      <c r="CF103" s="207"/>
      <c r="CG103" s="207"/>
    </row>
    <row r="104" spans="2:85" ht="15" customHeight="1" thickTop="1" thickBot="1">
      <c r="B104" s="215"/>
      <c r="C104" s="216"/>
      <c r="D104" s="216"/>
      <c r="E104" s="216"/>
      <c r="F104" s="216"/>
      <c r="G104" s="216"/>
      <c r="H104" s="216"/>
      <c r="I104" s="216"/>
      <c r="J104" s="216"/>
      <c r="K104" s="216"/>
      <c r="L104" s="217"/>
      <c r="M104" s="847"/>
      <c r="N104" s="847"/>
      <c r="O104" s="847"/>
      <c r="P104" s="847"/>
      <c r="Q104" s="528"/>
      <c r="R104" s="529"/>
      <c r="S104" s="529"/>
      <c r="T104" s="530"/>
      <c r="U104" s="528"/>
      <c r="V104" s="529"/>
      <c r="W104" s="529"/>
      <c r="X104" s="530"/>
      <c r="Y104" s="528"/>
      <c r="Z104" s="529"/>
      <c r="AA104" s="529"/>
      <c r="AB104" s="530"/>
      <c r="AC104" s="302"/>
      <c r="AD104" s="303"/>
      <c r="AE104" s="303"/>
      <c r="AF104" s="304"/>
      <c r="AG104" s="329"/>
      <c r="AH104" s="330"/>
      <c r="AI104" s="330"/>
      <c r="AJ104" s="330"/>
      <c r="AK104" s="330"/>
      <c r="AL104" s="330"/>
      <c r="AM104" s="330"/>
      <c r="AN104" s="330"/>
      <c r="AO104" s="331"/>
      <c r="AP104" s="273"/>
      <c r="AQ104" s="277"/>
      <c r="AR104" s="277"/>
      <c r="AS104" s="274"/>
      <c r="AT104" s="204"/>
      <c r="AU104" s="208"/>
      <c r="AV104" s="205"/>
      <c r="AW104" s="192"/>
      <c r="AX104" s="193"/>
      <c r="AY104" s="192"/>
      <c r="AZ104" s="193"/>
      <c r="BA104" s="204"/>
      <c r="BB104" s="205"/>
      <c r="BC104" s="273"/>
      <c r="BD104" s="274"/>
      <c r="BE104" s="204"/>
      <c r="BF104" s="205"/>
      <c r="BG104" s="830"/>
      <c r="BH104" s="831"/>
      <c r="BI104" s="832"/>
      <c r="BJ104" s="260"/>
      <c r="BK104" s="261"/>
      <c r="BL104" s="262"/>
      <c r="BM104" s="202"/>
      <c r="BN104" s="207"/>
      <c r="BO104" s="207"/>
      <c r="BP104" s="207"/>
      <c r="BQ104" s="207"/>
      <c r="BR104" s="207"/>
      <c r="BS104" s="207"/>
      <c r="BT104" s="207"/>
      <c r="BU104" s="207"/>
      <c r="BV104" s="207"/>
      <c r="BW104" s="207"/>
      <c r="BX104" s="207"/>
      <c r="BY104" s="207"/>
      <c r="BZ104" s="207"/>
      <c r="CA104" s="207"/>
      <c r="CB104" s="207"/>
      <c r="CC104" s="207"/>
      <c r="CD104" s="207"/>
      <c r="CE104" s="207"/>
      <c r="CF104" s="207"/>
      <c r="CG104" s="207"/>
    </row>
    <row r="105" spans="2:85" ht="15" customHeight="1" thickTop="1" thickBot="1">
      <c r="B105" s="209" t="s">
        <v>242</v>
      </c>
      <c r="C105" s="210"/>
      <c r="D105" s="210"/>
      <c r="E105" s="210"/>
      <c r="F105" s="210"/>
      <c r="G105" s="210"/>
      <c r="H105" s="210"/>
      <c r="I105" s="210"/>
      <c r="J105" s="210"/>
      <c r="K105" s="210"/>
      <c r="L105" s="211"/>
      <c r="M105" s="848">
        <f>[2]Параметры!$E$18</f>
        <v>0</v>
      </c>
      <c r="N105" s="847"/>
      <c r="O105" s="847"/>
      <c r="P105" s="847"/>
      <c r="Q105" s="537">
        <f>[2]Параметры!$F$18</f>
        <v>0</v>
      </c>
      <c r="R105" s="538"/>
      <c r="S105" s="538"/>
      <c r="T105" s="539"/>
      <c r="U105" s="537">
        <f>[2]Параметры!$G$18</f>
        <v>0</v>
      </c>
      <c r="V105" s="538"/>
      <c r="W105" s="538"/>
      <c r="X105" s="539"/>
      <c r="Y105" s="537">
        <f>[2]Параметры!$I$18</f>
        <v>0</v>
      </c>
      <c r="Z105" s="538"/>
      <c r="AA105" s="538"/>
      <c r="AB105" s="539"/>
      <c r="AC105" s="296" t="s">
        <v>269</v>
      </c>
      <c r="AD105" s="297"/>
      <c r="AE105" s="297"/>
      <c r="AF105" s="298"/>
      <c r="AG105" s="222" t="s">
        <v>241</v>
      </c>
      <c r="AH105" s="223"/>
      <c r="AI105" s="223"/>
      <c r="AJ105" s="223"/>
      <c r="AK105" s="223"/>
      <c r="AL105" s="223"/>
      <c r="AM105" s="223"/>
      <c r="AN105" s="223"/>
      <c r="AO105" s="224"/>
      <c r="AP105" s="269" t="s">
        <v>61</v>
      </c>
      <c r="AQ105" s="275"/>
      <c r="AR105" s="275"/>
      <c r="AS105" s="270"/>
      <c r="AT105" s="200">
        <f>'25.02'!BG105</f>
        <v>1</v>
      </c>
      <c r="AU105" s="206"/>
      <c r="AV105" s="201"/>
      <c r="AW105" s="575"/>
      <c r="AX105" s="577"/>
      <c r="AY105" s="188"/>
      <c r="AZ105" s="189"/>
      <c r="BA105" s="200"/>
      <c r="BB105" s="201"/>
      <c r="BC105" s="269" t="e">
        <f>#REF!+BA105</f>
        <v>#REF!</v>
      </c>
      <c r="BD105" s="270"/>
      <c r="BE105" s="200" t="e">
        <f>#REF!+BA105</f>
        <v>#REF!</v>
      </c>
      <c r="BF105" s="201"/>
      <c r="BG105" s="824">
        <f>AT105+AW105-AY105-BA105</f>
        <v>1</v>
      </c>
      <c r="BH105" s="825"/>
      <c r="BI105" s="826"/>
      <c r="BJ105" s="254" t="e">
        <f>((LEFT(AP105,FIND(" ",AP105)-1)*BC105)/$S$279)</f>
        <v>#REF!</v>
      </c>
      <c r="BK105" s="255"/>
      <c r="BL105" s="256"/>
      <c r="BM105" s="202" t="s">
        <v>394</v>
      </c>
      <c r="BN105" s="207"/>
      <c r="BO105" s="207"/>
      <c r="BP105" s="207"/>
      <c r="BQ105" s="207"/>
      <c r="BR105" s="207"/>
      <c r="BS105" s="207"/>
      <c r="BT105" s="207"/>
      <c r="BU105" s="207"/>
      <c r="BV105" s="207"/>
      <c r="BW105" s="207"/>
      <c r="BX105" s="207"/>
      <c r="BY105" s="207"/>
      <c r="BZ105" s="207"/>
      <c r="CA105" s="207"/>
      <c r="CB105" s="207"/>
      <c r="CC105" s="207"/>
      <c r="CD105" s="207"/>
      <c r="CE105" s="207"/>
      <c r="CF105" s="207"/>
      <c r="CG105" s="207"/>
    </row>
    <row r="106" spans="2:85" ht="15" customHeight="1" thickTop="1" thickBot="1">
      <c r="B106" s="212"/>
      <c r="C106" s="213"/>
      <c r="D106" s="213"/>
      <c r="E106" s="213"/>
      <c r="F106" s="213"/>
      <c r="G106" s="213"/>
      <c r="H106" s="213"/>
      <c r="I106" s="213"/>
      <c r="J106" s="213"/>
      <c r="K106" s="213"/>
      <c r="L106" s="214"/>
      <c r="M106" s="847"/>
      <c r="N106" s="847"/>
      <c r="O106" s="847"/>
      <c r="P106" s="847"/>
      <c r="Q106" s="540"/>
      <c r="R106" s="541"/>
      <c r="S106" s="541"/>
      <c r="T106" s="542"/>
      <c r="U106" s="540"/>
      <c r="V106" s="541"/>
      <c r="W106" s="541"/>
      <c r="X106" s="542"/>
      <c r="Y106" s="540"/>
      <c r="Z106" s="541"/>
      <c r="AA106" s="541"/>
      <c r="AB106" s="542"/>
      <c r="AC106" s="299"/>
      <c r="AD106" s="300"/>
      <c r="AE106" s="300"/>
      <c r="AF106" s="301"/>
      <c r="AG106" s="225"/>
      <c r="AH106" s="226"/>
      <c r="AI106" s="226"/>
      <c r="AJ106" s="226"/>
      <c r="AK106" s="226"/>
      <c r="AL106" s="226"/>
      <c r="AM106" s="226"/>
      <c r="AN106" s="226"/>
      <c r="AO106" s="227"/>
      <c r="AP106" s="271"/>
      <c r="AQ106" s="276"/>
      <c r="AR106" s="276"/>
      <c r="AS106" s="272"/>
      <c r="AT106" s="202"/>
      <c r="AU106" s="207"/>
      <c r="AV106" s="203"/>
      <c r="AW106" s="578"/>
      <c r="AX106" s="580"/>
      <c r="AY106" s="190"/>
      <c r="AZ106" s="191"/>
      <c r="BA106" s="202"/>
      <c r="BB106" s="203"/>
      <c r="BC106" s="271"/>
      <c r="BD106" s="272"/>
      <c r="BE106" s="202"/>
      <c r="BF106" s="203"/>
      <c r="BG106" s="827"/>
      <c r="BH106" s="828"/>
      <c r="BI106" s="829"/>
      <c r="BJ106" s="257"/>
      <c r="BK106" s="258"/>
      <c r="BL106" s="259"/>
      <c r="BM106" s="202"/>
      <c r="BN106" s="207"/>
      <c r="BO106" s="207"/>
      <c r="BP106" s="207"/>
      <c r="BQ106" s="207"/>
      <c r="BR106" s="207"/>
      <c r="BS106" s="207"/>
      <c r="BT106" s="207"/>
      <c r="BU106" s="207"/>
      <c r="BV106" s="207"/>
      <c r="BW106" s="207"/>
      <c r="BX106" s="207"/>
      <c r="BY106" s="207"/>
      <c r="BZ106" s="207"/>
      <c r="CA106" s="207"/>
      <c r="CB106" s="207"/>
      <c r="CC106" s="207"/>
      <c r="CD106" s="207"/>
      <c r="CE106" s="207"/>
      <c r="CF106" s="207"/>
      <c r="CG106" s="207"/>
    </row>
    <row r="107" spans="2:85" ht="15" customHeight="1" thickTop="1" thickBot="1">
      <c r="B107" s="215"/>
      <c r="C107" s="216"/>
      <c r="D107" s="216"/>
      <c r="E107" s="216"/>
      <c r="F107" s="216"/>
      <c r="G107" s="216"/>
      <c r="H107" s="216"/>
      <c r="I107" s="216"/>
      <c r="J107" s="216"/>
      <c r="K107" s="216"/>
      <c r="L107" s="217"/>
      <c r="M107" s="847"/>
      <c r="N107" s="847"/>
      <c r="O107" s="847"/>
      <c r="P107" s="847"/>
      <c r="Q107" s="543"/>
      <c r="R107" s="544"/>
      <c r="S107" s="544"/>
      <c r="T107" s="545"/>
      <c r="U107" s="543"/>
      <c r="V107" s="544"/>
      <c r="W107" s="544"/>
      <c r="X107" s="545"/>
      <c r="Y107" s="543"/>
      <c r="Z107" s="544"/>
      <c r="AA107" s="544"/>
      <c r="AB107" s="545"/>
      <c r="AC107" s="302"/>
      <c r="AD107" s="303"/>
      <c r="AE107" s="303"/>
      <c r="AF107" s="304"/>
      <c r="AG107" s="228"/>
      <c r="AH107" s="229"/>
      <c r="AI107" s="229"/>
      <c r="AJ107" s="229"/>
      <c r="AK107" s="229"/>
      <c r="AL107" s="229"/>
      <c r="AM107" s="229"/>
      <c r="AN107" s="229"/>
      <c r="AO107" s="230"/>
      <c r="AP107" s="273"/>
      <c r="AQ107" s="277"/>
      <c r="AR107" s="277"/>
      <c r="AS107" s="274"/>
      <c r="AT107" s="204"/>
      <c r="AU107" s="208"/>
      <c r="AV107" s="205"/>
      <c r="AW107" s="581"/>
      <c r="AX107" s="583"/>
      <c r="AY107" s="192"/>
      <c r="AZ107" s="193"/>
      <c r="BA107" s="204"/>
      <c r="BB107" s="205"/>
      <c r="BC107" s="273"/>
      <c r="BD107" s="274"/>
      <c r="BE107" s="204"/>
      <c r="BF107" s="205"/>
      <c r="BG107" s="830"/>
      <c r="BH107" s="831"/>
      <c r="BI107" s="832"/>
      <c r="BJ107" s="260"/>
      <c r="BK107" s="261"/>
      <c r="BL107" s="262"/>
      <c r="BM107" s="202"/>
      <c r="BN107" s="207"/>
      <c r="BO107" s="207"/>
      <c r="BP107" s="207"/>
      <c r="BQ107" s="207"/>
      <c r="BR107" s="207"/>
      <c r="BS107" s="207"/>
      <c r="BT107" s="207"/>
      <c r="BU107" s="207"/>
      <c r="BV107" s="207"/>
      <c r="BW107" s="207"/>
      <c r="BX107" s="207"/>
      <c r="BY107" s="207"/>
      <c r="BZ107" s="207"/>
      <c r="CA107" s="207"/>
      <c r="CB107" s="207"/>
      <c r="CC107" s="207"/>
      <c r="CD107" s="207"/>
      <c r="CE107" s="207"/>
      <c r="CF107" s="207"/>
      <c r="CG107" s="207"/>
    </row>
    <row r="108" spans="2:85" ht="15" customHeight="1" thickTop="1" thickBot="1">
      <c r="B108" s="209" t="s">
        <v>240</v>
      </c>
      <c r="C108" s="210"/>
      <c r="D108" s="210"/>
      <c r="E108" s="210"/>
      <c r="F108" s="210"/>
      <c r="G108" s="210"/>
      <c r="H108" s="210"/>
      <c r="I108" s="210"/>
      <c r="J108" s="210"/>
      <c r="K108" s="210"/>
      <c r="L108" s="211"/>
      <c r="M108" s="847">
        <f>[2]Параметры!$E$19</f>
        <v>0</v>
      </c>
      <c r="N108" s="847"/>
      <c r="O108" s="847"/>
      <c r="P108" s="847"/>
      <c r="Q108" s="522">
        <f>[2]Параметры!$F$19</f>
        <v>0</v>
      </c>
      <c r="R108" s="523"/>
      <c r="S108" s="523"/>
      <c r="T108" s="524"/>
      <c r="U108" s="522">
        <f>[2]Параметры!$G$19</f>
        <v>0</v>
      </c>
      <c r="V108" s="523"/>
      <c r="W108" s="523"/>
      <c r="X108" s="524"/>
      <c r="Y108" s="522">
        <f>[2]Параметры!$I$19</f>
        <v>0</v>
      </c>
      <c r="Z108" s="523"/>
      <c r="AA108" s="523"/>
      <c r="AB108" s="524"/>
      <c r="AC108" s="305" t="s">
        <v>207</v>
      </c>
      <c r="AD108" s="306"/>
      <c r="AE108" s="306"/>
      <c r="AF108" s="307"/>
      <c r="AG108" s="323" t="s">
        <v>239</v>
      </c>
      <c r="AH108" s="324"/>
      <c r="AI108" s="324"/>
      <c r="AJ108" s="324"/>
      <c r="AK108" s="324"/>
      <c r="AL108" s="324"/>
      <c r="AM108" s="324"/>
      <c r="AN108" s="324"/>
      <c r="AO108" s="325"/>
      <c r="AP108" s="269" t="s">
        <v>143</v>
      </c>
      <c r="AQ108" s="275"/>
      <c r="AR108" s="275"/>
      <c r="AS108" s="270"/>
      <c r="AT108" s="200">
        <f>'25.02'!BG108</f>
        <v>0</v>
      </c>
      <c r="AU108" s="206"/>
      <c r="AV108" s="201"/>
      <c r="AW108" s="188">
        <v>2</v>
      </c>
      <c r="AX108" s="189"/>
      <c r="AY108" s="188"/>
      <c r="AZ108" s="189"/>
      <c r="BA108" s="200"/>
      <c r="BB108" s="201"/>
      <c r="BC108" s="269" t="e">
        <f>#REF!+BA108</f>
        <v>#REF!</v>
      </c>
      <c r="BD108" s="270"/>
      <c r="BE108" s="200" t="e">
        <f>#REF!+BA108</f>
        <v>#REF!</v>
      </c>
      <c r="BF108" s="201"/>
      <c r="BG108" s="824">
        <f>AT108+AW108-AY108-BA108</f>
        <v>2</v>
      </c>
      <c r="BH108" s="825"/>
      <c r="BI108" s="826"/>
      <c r="BJ108" s="254" t="e">
        <f>((LEFT(AP108,FIND(" ",AP108)-1)*BC108)/$S$279)</f>
        <v>#REF!</v>
      </c>
      <c r="BK108" s="255"/>
      <c r="BL108" s="256"/>
      <c r="BM108" s="202" t="s">
        <v>289</v>
      </c>
      <c r="BN108" s="207"/>
      <c r="BO108" s="207"/>
      <c r="BP108" s="207"/>
      <c r="BQ108" s="207"/>
      <c r="BR108" s="207"/>
      <c r="BS108" s="207"/>
      <c r="BT108" s="207"/>
      <c r="BU108" s="207"/>
      <c r="BV108" s="207"/>
      <c r="BW108" s="207"/>
      <c r="BX108" s="207"/>
      <c r="BY108" s="207"/>
      <c r="BZ108" s="207"/>
      <c r="CA108" s="207"/>
      <c r="CB108" s="207"/>
      <c r="CC108" s="207"/>
      <c r="CD108" s="207"/>
      <c r="CE108" s="207"/>
      <c r="CF108" s="207"/>
      <c r="CG108" s="207"/>
    </row>
    <row r="109" spans="2:85" ht="15" customHeight="1" thickTop="1" thickBot="1">
      <c r="B109" s="212"/>
      <c r="C109" s="213"/>
      <c r="D109" s="213"/>
      <c r="E109" s="213"/>
      <c r="F109" s="213"/>
      <c r="G109" s="213"/>
      <c r="H109" s="213"/>
      <c r="I109" s="213"/>
      <c r="J109" s="213"/>
      <c r="K109" s="213"/>
      <c r="L109" s="214"/>
      <c r="M109" s="847"/>
      <c r="N109" s="847"/>
      <c r="O109" s="847"/>
      <c r="P109" s="847"/>
      <c r="Q109" s="525"/>
      <c r="R109" s="526"/>
      <c r="S109" s="526"/>
      <c r="T109" s="527"/>
      <c r="U109" s="525"/>
      <c r="V109" s="526"/>
      <c r="W109" s="526"/>
      <c r="X109" s="527"/>
      <c r="Y109" s="525"/>
      <c r="Z109" s="526"/>
      <c r="AA109" s="526"/>
      <c r="AB109" s="527"/>
      <c r="AC109" s="308"/>
      <c r="AD109" s="309"/>
      <c r="AE109" s="309"/>
      <c r="AF109" s="310"/>
      <c r="AG109" s="326"/>
      <c r="AH109" s="327"/>
      <c r="AI109" s="327"/>
      <c r="AJ109" s="327"/>
      <c r="AK109" s="327"/>
      <c r="AL109" s="327"/>
      <c r="AM109" s="327"/>
      <c r="AN109" s="327"/>
      <c r="AO109" s="328"/>
      <c r="AP109" s="271"/>
      <c r="AQ109" s="276"/>
      <c r="AR109" s="276"/>
      <c r="AS109" s="272"/>
      <c r="AT109" s="202"/>
      <c r="AU109" s="207"/>
      <c r="AV109" s="203"/>
      <c r="AW109" s="190"/>
      <c r="AX109" s="191"/>
      <c r="AY109" s="190"/>
      <c r="AZ109" s="191"/>
      <c r="BA109" s="202"/>
      <c r="BB109" s="203"/>
      <c r="BC109" s="271"/>
      <c r="BD109" s="272"/>
      <c r="BE109" s="202"/>
      <c r="BF109" s="203"/>
      <c r="BG109" s="827"/>
      <c r="BH109" s="828"/>
      <c r="BI109" s="829"/>
      <c r="BJ109" s="257"/>
      <c r="BK109" s="258"/>
      <c r="BL109" s="259"/>
      <c r="BM109" s="202"/>
      <c r="BN109" s="207"/>
      <c r="BO109" s="207"/>
      <c r="BP109" s="207"/>
      <c r="BQ109" s="207"/>
      <c r="BR109" s="207"/>
      <c r="BS109" s="207"/>
      <c r="BT109" s="207"/>
      <c r="BU109" s="207"/>
      <c r="BV109" s="207"/>
      <c r="BW109" s="207"/>
      <c r="BX109" s="207"/>
      <c r="BY109" s="207"/>
      <c r="BZ109" s="207"/>
      <c r="CA109" s="207"/>
      <c r="CB109" s="207"/>
      <c r="CC109" s="207"/>
      <c r="CD109" s="207"/>
      <c r="CE109" s="207"/>
      <c r="CF109" s="207"/>
      <c r="CG109" s="207"/>
    </row>
    <row r="110" spans="2:85" ht="15" customHeight="1" thickTop="1" thickBot="1">
      <c r="B110" s="215"/>
      <c r="C110" s="216"/>
      <c r="D110" s="216"/>
      <c r="E110" s="216"/>
      <c r="F110" s="216"/>
      <c r="G110" s="216"/>
      <c r="H110" s="216"/>
      <c r="I110" s="216"/>
      <c r="J110" s="216"/>
      <c r="K110" s="216"/>
      <c r="L110" s="217"/>
      <c r="M110" s="847"/>
      <c r="N110" s="847"/>
      <c r="O110" s="847"/>
      <c r="P110" s="847"/>
      <c r="Q110" s="528"/>
      <c r="R110" s="529"/>
      <c r="S110" s="529"/>
      <c r="T110" s="530"/>
      <c r="U110" s="528"/>
      <c r="V110" s="529"/>
      <c r="W110" s="529"/>
      <c r="X110" s="530"/>
      <c r="Y110" s="528"/>
      <c r="Z110" s="529"/>
      <c r="AA110" s="529"/>
      <c r="AB110" s="530"/>
      <c r="AC110" s="311"/>
      <c r="AD110" s="312"/>
      <c r="AE110" s="312"/>
      <c r="AF110" s="313"/>
      <c r="AG110" s="329"/>
      <c r="AH110" s="330"/>
      <c r="AI110" s="330"/>
      <c r="AJ110" s="330"/>
      <c r="AK110" s="330"/>
      <c r="AL110" s="330"/>
      <c r="AM110" s="330"/>
      <c r="AN110" s="330"/>
      <c r="AO110" s="331"/>
      <c r="AP110" s="273"/>
      <c r="AQ110" s="277"/>
      <c r="AR110" s="277"/>
      <c r="AS110" s="274"/>
      <c r="AT110" s="204"/>
      <c r="AU110" s="208"/>
      <c r="AV110" s="205"/>
      <c r="AW110" s="192"/>
      <c r="AX110" s="193"/>
      <c r="AY110" s="192"/>
      <c r="AZ110" s="193"/>
      <c r="BA110" s="204"/>
      <c r="BB110" s="205"/>
      <c r="BC110" s="273"/>
      <c r="BD110" s="274"/>
      <c r="BE110" s="204"/>
      <c r="BF110" s="205"/>
      <c r="BG110" s="830"/>
      <c r="BH110" s="831"/>
      <c r="BI110" s="832"/>
      <c r="BJ110" s="260"/>
      <c r="BK110" s="261"/>
      <c r="BL110" s="262"/>
      <c r="BM110" s="202"/>
      <c r="BN110" s="207"/>
      <c r="BO110" s="207"/>
      <c r="BP110" s="207"/>
      <c r="BQ110" s="207"/>
      <c r="BR110" s="207"/>
      <c r="BS110" s="207"/>
      <c r="BT110" s="207"/>
      <c r="BU110" s="207"/>
      <c r="BV110" s="207"/>
      <c r="BW110" s="207"/>
      <c r="BX110" s="207"/>
      <c r="BY110" s="207"/>
      <c r="BZ110" s="207"/>
      <c r="CA110" s="207"/>
      <c r="CB110" s="207"/>
      <c r="CC110" s="207"/>
      <c r="CD110" s="207"/>
      <c r="CE110" s="207"/>
      <c r="CF110" s="207"/>
      <c r="CG110" s="207"/>
    </row>
    <row r="111" spans="2:85" ht="15" customHeight="1" thickTop="1" thickBot="1">
      <c r="B111" s="209" t="s">
        <v>238</v>
      </c>
      <c r="C111" s="210"/>
      <c r="D111" s="210"/>
      <c r="E111" s="210"/>
      <c r="F111" s="210"/>
      <c r="G111" s="210"/>
      <c r="H111" s="210"/>
      <c r="I111" s="210"/>
      <c r="J111" s="210"/>
      <c r="K111" s="210"/>
      <c r="L111" s="211"/>
      <c r="M111" s="847">
        <f>[2]Параметры!$E$20</f>
        <v>0</v>
      </c>
      <c r="N111" s="847"/>
      <c r="O111" s="847"/>
      <c r="P111" s="847"/>
      <c r="Q111" s="522">
        <f>[2]Параметры!$F$20</f>
        <v>0</v>
      </c>
      <c r="R111" s="523"/>
      <c r="S111" s="523"/>
      <c r="T111" s="524"/>
      <c r="U111" s="522">
        <f>[2]Параметры!$G$20</f>
        <v>0</v>
      </c>
      <c r="V111" s="523"/>
      <c r="W111" s="523"/>
      <c r="X111" s="524"/>
      <c r="Y111" s="522">
        <f>[2]Параметры!$I$20</f>
        <v>0</v>
      </c>
      <c r="Z111" s="523"/>
      <c r="AA111" s="523"/>
      <c r="AB111" s="524"/>
      <c r="AC111" s="305" t="s">
        <v>270</v>
      </c>
      <c r="AD111" s="306"/>
      <c r="AE111" s="306"/>
      <c r="AF111" s="307"/>
      <c r="AG111" s="323" t="s">
        <v>208</v>
      </c>
      <c r="AH111" s="324"/>
      <c r="AI111" s="324"/>
      <c r="AJ111" s="324"/>
      <c r="AK111" s="324"/>
      <c r="AL111" s="324"/>
      <c r="AM111" s="324"/>
      <c r="AN111" s="324"/>
      <c r="AO111" s="325"/>
      <c r="AP111" s="269" t="s">
        <v>237</v>
      </c>
      <c r="AQ111" s="275"/>
      <c r="AR111" s="275"/>
      <c r="AS111" s="270"/>
      <c r="AT111" s="200">
        <f>'25.02'!BG111</f>
        <v>4</v>
      </c>
      <c r="AU111" s="206"/>
      <c r="AV111" s="201"/>
      <c r="AW111" s="188"/>
      <c r="AX111" s="189"/>
      <c r="AY111" s="188">
        <v>1</v>
      </c>
      <c r="AZ111" s="189"/>
      <c r="BA111" s="200"/>
      <c r="BB111" s="201"/>
      <c r="BC111" s="269" t="e">
        <f>#REF!+BA111</f>
        <v>#REF!</v>
      </c>
      <c r="BD111" s="270"/>
      <c r="BE111" s="200" t="e">
        <f>#REF!+BA111</f>
        <v>#REF!</v>
      </c>
      <c r="BF111" s="201"/>
      <c r="BG111" s="824">
        <f>AT111+AW111-AY111-BA111</f>
        <v>3</v>
      </c>
      <c r="BH111" s="825"/>
      <c r="BI111" s="826"/>
      <c r="BJ111" s="254" t="e">
        <f>((LEFT(AP111,FIND(" ",AP111)-1)*BC111)/$S$279)</f>
        <v>#REF!</v>
      </c>
      <c r="BK111" s="255"/>
      <c r="BL111" s="256"/>
      <c r="BM111" s="202" t="s">
        <v>289</v>
      </c>
      <c r="BN111" s="207"/>
      <c r="BO111" s="207"/>
      <c r="BP111" s="207"/>
      <c r="BQ111" s="207"/>
      <c r="BR111" s="207"/>
      <c r="BS111" s="207"/>
      <c r="BT111" s="207"/>
      <c r="BU111" s="207"/>
      <c r="BV111" s="207"/>
      <c r="BW111" s="207"/>
      <c r="BX111" s="207"/>
      <c r="BY111" s="207"/>
      <c r="BZ111" s="207"/>
      <c r="CA111" s="207"/>
      <c r="CB111" s="207"/>
      <c r="CC111" s="207"/>
      <c r="CD111" s="207"/>
      <c r="CE111" s="207"/>
      <c r="CF111" s="207"/>
      <c r="CG111" s="207"/>
    </row>
    <row r="112" spans="2:85" ht="15" customHeight="1" thickTop="1" thickBot="1">
      <c r="B112" s="212"/>
      <c r="C112" s="213"/>
      <c r="D112" s="213"/>
      <c r="E112" s="213"/>
      <c r="F112" s="213"/>
      <c r="G112" s="213"/>
      <c r="H112" s="213"/>
      <c r="I112" s="213"/>
      <c r="J112" s="213"/>
      <c r="K112" s="213"/>
      <c r="L112" s="214"/>
      <c r="M112" s="847"/>
      <c r="N112" s="847"/>
      <c r="O112" s="847"/>
      <c r="P112" s="847"/>
      <c r="Q112" s="525"/>
      <c r="R112" s="526"/>
      <c r="S112" s="526"/>
      <c r="T112" s="527"/>
      <c r="U112" s="525"/>
      <c r="V112" s="526"/>
      <c r="W112" s="526"/>
      <c r="X112" s="527"/>
      <c r="Y112" s="525"/>
      <c r="Z112" s="526"/>
      <c r="AA112" s="526"/>
      <c r="AB112" s="527"/>
      <c r="AC112" s="308"/>
      <c r="AD112" s="309"/>
      <c r="AE112" s="309"/>
      <c r="AF112" s="310"/>
      <c r="AG112" s="326"/>
      <c r="AH112" s="327"/>
      <c r="AI112" s="327"/>
      <c r="AJ112" s="327"/>
      <c r="AK112" s="327"/>
      <c r="AL112" s="327"/>
      <c r="AM112" s="327"/>
      <c r="AN112" s="327"/>
      <c r="AO112" s="328"/>
      <c r="AP112" s="271"/>
      <c r="AQ112" s="276"/>
      <c r="AR112" s="276"/>
      <c r="AS112" s="272"/>
      <c r="AT112" s="202"/>
      <c r="AU112" s="207"/>
      <c r="AV112" s="203"/>
      <c r="AW112" s="190"/>
      <c r="AX112" s="191"/>
      <c r="AY112" s="190"/>
      <c r="AZ112" s="191"/>
      <c r="BA112" s="202"/>
      <c r="BB112" s="203"/>
      <c r="BC112" s="271"/>
      <c r="BD112" s="272"/>
      <c r="BE112" s="202"/>
      <c r="BF112" s="203"/>
      <c r="BG112" s="827"/>
      <c r="BH112" s="828"/>
      <c r="BI112" s="829"/>
      <c r="BJ112" s="257"/>
      <c r="BK112" s="258"/>
      <c r="BL112" s="259"/>
      <c r="BM112" s="202"/>
      <c r="BN112" s="207"/>
      <c r="BO112" s="207"/>
      <c r="BP112" s="207"/>
      <c r="BQ112" s="207"/>
      <c r="BR112" s="207"/>
      <c r="BS112" s="207"/>
      <c r="BT112" s="207"/>
      <c r="BU112" s="207"/>
      <c r="BV112" s="207"/>
      <c r="BW112" s="207"/>
      <c r="BX112" s="207"/>
      <c r="BY112" s="207"/>
      <c r="BZ112" s="207"/>
      <c r="CA112" s="207"/>
      <c r="CB112" s="207"/>
      <c r="CC112" s="207"/>
      <c r="CD112" s="207"/>
      <c r="CE112" s="207"/>
      <c r="CF112" s="207"/>
      <c r="CG112" s="207"/>
    </row>
    <row r="113" spans="2:85" ht="15" customHeight="1" thickTop="1" thickBot="1">
      <c r="B113" s="215"/>
      <c r="C113" s="216"/>
      <c r="D113" s="216"/>
      <c r="E113" s="216"/>
      <c r="F113" s="216"/>
      <c r="G113" s="216"/>
      <c r="H113" s="216"/>
      <c r="I113" s="216"/>
      <c r="J113" s="216"/>
      <c r="K113" s="216"/>
      <c r="L113" s="217"/>
      <c r="M113" s="847"/>
      <c r="N113" s="847"/>
      <c r="O113" s="847"/>
      <c r="P113" s="847"/>
      <c r="Q113" s="528"/>
      <c r="R113" s="529"/>
      <c r="S113" s="529"/>
      <c r="T113" s="530"/>
      <c r="U113" s="528"/>
      <c r="V113" s="529"/>
      <c r="W113" s="529"/>
      <c r="X113" s="530"/>
      <c r="Y113" s="528"/>
      <c r="Z113" s="529"/>
      <c r="AA113" s="529"/>
      <c r="AB113" s="530"/>
      <c r="AC113" s="311"/>
      <c r="AD113" s="312"/>
      <c r="AE113" s="312"/>
      <c r="AF113" s="313"/>
      <c r="AG113" s="329"/>
      <c r="AH113" s="330"/>
      <c r="AI113" s="330"/>
      <c r="AJ113" s="330"/>
      <c r="AK113" s="330"/>
      <c r="AL113" s="330"/>
      <c r="AM113" s="330"/>
      <c r="AN113" s="330"/>
      <c r="AO113" s="331"/>
      <c r="AP113" s="273"/>
      <c r="AQ113" s="277"/>
      <c r="AR113" s="277"/>
      <c r="AS113" s="274"/>
      <c r="AT113" s="204"/>
      <c r="AU113" s="208"/>
      <c r="AV113" s="205"/>
      <c r="AW113" s="192"/>
      <c r="AX113" s="193"/>
      <c r="AY113" s="192"/>
      <c r="AZ113" s="193"/>
      <c r="BA113" s="204"/>
      <c r="BB113" s="205"/>
      <c r="BC113" s="273"/>
      <c r="BD113" s="274"/>
      <c r="BE113" s="204"/>
      <c r="BF113" s="205"/>
      <c r="BG113" s="830"/>
      <c r="BH113" s="831"/>
      <c r="BI113" s="832"/>
      <c r="BJ113" s="260"/>
      <c r="BK113" s="261"/>
      <c r="BL113" s="262"/>
      <c r="BM113" s="202"/>
      <c r="BN113" s="207"/>
      <c r="BO113" s="207"/>
      <c r="BP113" s="207"/>
      <c r="BQ113" s="207"/>
      <c r="BR113" s="207"/>
      <c r="BS113" s="207"/>
      <c r="BT113" s="207"/>
      <c r="BU113" s="207"/>
      <c r="BV113" s="207"/>
      <c r="BW113" s="207"/>
      <c r="BX113" s="207"/>
      <c r="BY113" s="207"/>
      <c r="BZ113" s="207"/>
      <c r="CA113" s="207"/>
      <c r="CB113" s="207"/>
      <c r="CC113" s="207"/>
      <c r="CD113" s="207"/>
      <c r="CE113" s="207"/>
      <c r="CF113" s="207"/>
      <c r="CG113" s="207"/>
    </row>
    <row r="114" spans="2:85" ht="15" customHeight="1" thickTop="1" thickBot="1">
      <c r="B114" s="209" t="s">
        <v>236</v>
      </c>
      <c r="C114" s="210"/>
      <c r="D114" s="210"/>
      <c r="E114" s="210"/>
      <c r="F114" s="210"/>
      <c r="G114" s="210"/>
      <c r="H114" s="210"/>
      <c r="I114" s="210"/>
      <c r="J114" s="210"/>
      <c r="K114" s="210"/>
      <c r="L114" s="211"/>
      <c r="M114" s="847">
        <f>[2]Параметры!$E$21</f>
        <v>0</v>
      </c>
      <c r="N114" s="847"/>
      <c r="O114" s="847"/>
      <c r="P114" s="847"/>
      <c r="Q114" s="522">
        <f>[2]Параметры!$F$21</f>
        <v>0</v>
      </c>
      <c r="R114" s="523"/>
      <c r="S114" s="523"/>
      <c r="T114" s="524"/>
      <c r="U114" s="522">
        <f>[2]Параметры!$G$21</f>
        <v>0</v>
      </c>
      <c r="V114" s="523"/>
      <c r="W114" s="523"/>
      <c r="X114" s="524"/>
      <c r="Y114" s="522">
        <f>[2]Параметры!$I$21</f>
        <v>0</v>
      </c>
      <c r="Z114" s="523"/>
      <c r="AA114" s="523"/>
      <c r="AB114" s="524"/>
      <c r="AC114" s="305" t="s">
        <v>271</v>
      </c>
      <c r="AD114" s="306"/>
      <c r="AE114" s="306"/>
      <c r="AF114" s="307"/>
      <c r="AG114" s="323" t="s">
        <v>235</v>
      </c>
      <c r="AH114" s="324"/>
      <c r="AI114" s="324"/>
      <c r="AJ114" s="324"/>
      <c r="AK114" s="324"/>
      <c r="AL114" s="324"/>
      <c r="AM114" s="324"/>
      <c r="AN114" s="324"/>
      <c r="AO114" s="325"/>
      <c r="AP114" s="186" t="s">
        <v>165</v>
      </c>
      <c r="AQ114" s="186"/>
      <c r="AR114" s="186"/>
      <c r="AS114" s="186"/>
      <c r="AT114" s="200">
        <f>'25.02'!BG114</f>
        <v>40</v>
      </c>
      <c r="AU114" s="206"/>
      <c r="AV114" s="201"/>
      <c r="AW114" s="522"/>
      <c r="AX114" s="524"/>
      <c r="AY114" s="188"/>
      <c r="AZ114" s="189"/>
      <c r="BA114" s="200"/>
      <c r="BB114" s="201"/>
      <c r="BC114" s="269" t="e">
        <f>#REF!+BA114</f>
        <v>#REF!</v>
      </c>
      <c r="BD114" s="270"/>
      <c r="BE114" s="200" t="e">
        <f>#REF!+BA114</f>
        <v>#REF!</v>
      </c>
      <c r="BF114" s="201"/>
      <c r="BG114" s="824">
        <f>AT114+AW114-AY114-BA114</f>
        <v>40</v>
      </c>
      <c r="BH114" s="825"/>
      <c r="BI114" s="826"/>
      <c r="BJ114" s="254" t="e">
        <f>((LEFT(AP114,FIND(" ",AP114)-1)*BC114)/$S$279)</f>
        <v>#REF!</v>
      </c>
      <c r="BK114" s="255"/>
      <c r="BL114" s="256"/>
      <c r="BM114" s="912" t="s">
        <v>423</v>
      </c>
      <c r="BN114" s="913"/>
      <c r="BO114" s="913"/>
      <c r="BP114" s="913"/>
      <c r="BQ114" s="913"/>
      <c r="BR114" s="913"/>
      <c r="BS114" s="913"/>
      <c r="BT114" s="913"/>
      <c r="BU114" s="913"/>
      <c r="BV114" s="913"/>
      <c r="BW114" s="913"/>
      <c r="BX114" s="913"/>
      <c r="BY114" s="913"/>
      <c r="BZ114" s="913"/>
      <c r="CA114" s="913"/>
      <c r="CB114" s="913"/>
      <c r="CC114" s="913"/>
      <c r="CD114" s="913"/>
      <c r="CE114" s="913"/>
      <c r="CF114" s="913"/>
      <c r="CG114" s="913"/>
    </row>
    <row r="115" spans="2:85" ht="15" customHeight="1" thickTop="1" thickBot="1">
      <c r="B115" s="212"/>
      <c r="C115" s="213"/>
      <c r="D115" s="213"/>
      <c r="E115" s="213"/>
      <c r="F115" s="213"/>
      <c r="G115" s="213"/>
      <c r="H115" s="213"/>
      <c r="I115" s="213"/>
      <c r="J115" s="213"/>
      <c r="K115" s="213"/>
      <c r="L115" s="214"/>
      <c r="M115" s="847"/>
      <c r="N115" s="847"/>
      <c r="O115" s="847"/>
      <c r="P115" s="847"/>
      <c r="Q115" s="525"/>
      <c r="R115" s="526"/>
      <c r="S115" s="526"/>
      <c r="T115" s="527"/>
      <c r="U115" s="525"/>
      <c r="V115" s="526"/>
      <c r="W115" s="526"/>
      <c r="X115" s="527"/>
      <c r="Y115" s="525"/>
      <c r="Z115" s="526"/>
      <c r="AA115" s="526"/>
      <c r="AB115" s="527"/>
      <c r="AC115" s="308"/>
      <c r="AD115" s="309"/>
      <c r="AE115" s="309"/>
      <c r="AF115" s="310"/>
      <c r="AG115" s="326"/>
      <c r="AH115" s="327"/>
      <c r="AI115" s="327"/>
      <c r="AJ115" s="327"/>
      <c r="AK115" s="327"/>
      <c r="AL115" s="327"/>
      <c r="AM115" s="327"/>
      <c r="AN115" s="327"/>
      <c r="AO115" s="328"/>
      <c r="AP115" s="186"/>
      <c r="AQ115" s="186"/>
      <c r="AR115" s="186"/>
      <c r="AS115" s="186"/>
      <c r="AT115" s="202"/>
      <c r="AU115" s="207"/>
      <c r="AV115" s="203"/>
      <c r="AW115" s="525"/>
      <c r="AX115" s="527"/>
      <c r="AY115" s="190"/>
      <c r="AZ115" s="191"/>
      <c r="BA115" s="202"/>
      <c r="BB115" s="203"/>
      <c r="BC115" s="271"/>
      <c r="BD115" s="272"/>
      <c r="BE115" s="202"/>
      <c r="BF115" s="203"/>
      <c r="BG115" s="827"/>
      <c r="BH115" s="828"/>
      <c r="BI115" s="829"/>
      <c r="BJ115" s="257"/>
      <c r="BK115" s="258"/>
      <c r="BL115" s="259"/>
      <c r="BM115" s="912"/>
      <c r="BN115" s="913"/>
      <c r="BO115" s="913"/>
      <c r="BP115" s="913"/>
      <c r="BQ115" s="913"/>
      <c r="BR115" s="913"/>
      <c r="BS115" s="913"/>
      <c r="BT115" s="913"/>
      <c r="BU115" s="913"/>
      <c r="BV115" s="913"/>
      <c r="BW115" s="913"/>
      <c r="BX115" s="913"/>
      <c r="BY115" s="913"/>
      <c r="BZ115" s="913"/>
      <c r="CA115" s="913"/>
      <c r="CB115" s="913"/>
      <c r="CC115" s="913"/>
      <c r="CD115" s="913"/>
      <c r="CE115" s="913"/>
      <c r="CF115" s="913"/>
      <c r="CG115" s="913"/>
    </row>
    <row r="116" spans="2:85" ht="15" customHeight="1" thickTop="1" thickBot="1">
      <c r="B116" s="215"/>
      <c r="C116" s="216"/>
      <c r="D116" s="216"/>
      <c r="E116" s="216"/>
      <c r="F116" s="216"/>
      <c r="G116" s="216"/>
      <c r="H116" s="216"/>
      <c r="I116" s="216"/>
      <c r="J116" s="216"/>
      <c r="K116" s="216"/>
      <c r="L116" s="217"/>
      <c r="M116" s="847"/>
      <c r="N116" s="847"/>
      <c r="O116" s="847"/>
      <c r="P116" s="847"/>
      <c r="Q116" s="528"/>
      <c r="R116" s="529"/>
      <c r="S116" s="529"/>
      <c r="T116" s="530"/>
      <c r="U116" s="528"/>
      <c r="V116" s="529"/>
      <c r="W116" s="529"/>
      <c r="X116" s="530"/>
      <c r="Y116" s="528"/>
      <c r="Z116" s="529"/>
      <c r="AA116" s="529"/>
      <c r="AB116" s="530"/>
      <c r="AC116" s="311"/>
      <c r="AD116" s="312"/>
      <c r="AE116" s="312"/>
      <c r="AF116" s="313"/>
      <c r="AG116" s="329"/>
      <c r="AH116" s="330"/>
      <c r="AI116" s="330"/>
      <c r="AJ116" s="330"/>
      <c r="AK116" s="330"/>
      <c r="AL116" s="330"/>
      <c r="AM116" s="330"/>
      <c r="AN116" s="330"/>
      <c r="AO116" s="331"/>
      <c r="AP116" s="186"/>
      <c r="AQ116" s="186"/>
      <c r="AR116" s="186"/>
      <c r="AS116" s="186"/>
      <c r="AT116" s="204"/>
      <c r="AU116" s="208"/>
      <c r="AV116" s="205"/>
      <c r="AW116" s="528"/>
      <c r="AX116" s="530"/>
      <c r="AY116" s="192"/>
      <c r="AZ116" s="193"/>
      <c r="BA116" s="204"/>
      <c r="BB116" s="205"/>
      <c r="BC116" s="273"/>
      <c r="BD116" s="274"/>
      <c r="BE116" s="204"/>
      <c r="BF116" s="205"/>
      <c r="BG116" s="830"/>
      <c r="BH116" s="831"/>
      <c r="BI116" s="832"/>
      <c r="BJ116" s="260"/>
      <c r="BK116" s="261"/>
      <c r="BL116" s="262"/>
      <c r="BM116" s="912"/>
      <c r="BN116" s="913"/>
      <c r="BO116" s="913"/>
      <c r="BP116" s="913"/>
      <c r="BQ116" s="913"/>
      <c r="BR116" s="913"/>
      <c r="BS116" s="913"/>
      <c r="BT116" s="913"/>
      <c r="BU116" s="913"/>
      <c r="BV116" s="913"/>
      <c r="BW116" s="913"/>
      <c r="BX116" s="913"/>
      <c r="BY116" s="913"/>
      <c r="BZ116" s="913"/>
      <c r="CA116" s="913"/>
      <c r="CB116" s="913"/>
      <c r="CC116" s="913"/>
      <c r="CD116" s="913"/>
      <c r="CE116" s="913"/>
      <c r="CF116" s="913"/>
      <c r="CG116" s="913"/>
    </row>
    <row r="117" spans="2:85" ht="15" customHeight="1" thickTop="1" thickBot="1">
      <c r="B117" s="209" t="s">
        <v>234</v>
      </c>
      <c r="C117" s="210"/>
      <c r="D117" s="210"/>
      <c r="E117" s="210"/>
      <c r="F117" s="210"/>
      <c r="G117" s="210"/>
      <c r="H117" s="210"/>
      <c r="I117" s="210"/>
      <c r="J117" s="210"/>
      <c r="K117" s="210"/>
      <c r="L117" s="211"/>
      <c r="M117" s="847">
        <f>[2]Параметры!$E$22</f>
        <v>0</v>
      </c>
      <c r="N117" s="847"/>
      <c r="O117" s="847"/>
      <c r="P117" s="847"/>
      <c r="Q117" s="522">
        <f>[2]Параметры!$F$22</f>
        <v>0</v>
      </c>
      <c r="R117" s="523"/>
      <c r="S117" s="523"/>
      <c r="T117" s="524"/>
      <c r="U117" s="522">
        <f>[2]Параметры!$G$22</f>
        <v>0</v>
      </c>
      <c r="V117" s="523"/>
      <c r="W117" s="523"/>
      <c r="X117" s="524"/>
      <c r="Y117" s="522">
        <f>[2]Параметры!$I$22</f>
        <v>0</v>
      </c>
      <c r="Z117" s="523"/>
      <c r="AA117" s="523"/>
      <c r="AB117" s="524"/>
      <c r="AC117" s="296" t="s">
        <v>272</v>
      </c>
      <c r="AD117" s="297"/>
      <c r="AE117" s="297"/>
      <c r="AF117" s="298"/>
      <c r="AG117" s="323" t="s">
        <v>233</v>
      </c>
      <c r="AH117" s="324"/>
      <c r="AI117" s="324"/>
      <c r="AJ117" s="324"/>
      <c r="AK117" s="324"/>
      <c r="AL117" s="324"/>
      <c r="AM117" s="324"/>
      <c r="AN117" s="324"/>
      <c r="AO117" s="325"/>
      <c r="AP117" s="269" t="s">
        <v>52</v>
      </c>
      <c r="AQ117" s="275"/>
      <c r="AR117" s="275"/>
      <c r="AS117" s="270"/>
      <c r="AT117" s="200">
        <f>'25.02'!BG117</f>
        <v>40</v>
      </c>
      <c r="AU117" s="206"/>
      <c r="AV117" s="201"/>
      <c r="AW117" s="522"/>
      <c r="AX117" s="524"/>
      <c r="AY117" s="188"/>
      <c r="AZ117" s="189"/>
      <c r="BA117" s="200"/>
      <c r="BB117" s="201"/>
      <c r="BC117" s="269" t="e">
        <f>#REF!+BA117</f>
        <v>#REF!</v>
      </c>
      <c r="BD117" s="270"/>
      <c r="BE117" s="200" t="e">
        <f>#REF!+BA117</f>
        <v>#REF!</v>
      </c>
      <c r="BF117" s="201"/>
      <c r="BG117" s="824">
        <f>AT117+AW117-AY117-BA117</f>
        <v>40</v>
      </c>
      <c r="BH117" s="825"/>
      <c r="BI117" s="826"/>
      <c r="BJ117" s="254" t="e">
        <f>((LEFT(AP117,FIND(" ",AP117)-1)*BC117)/$S$279)</f>
        <v>#REF!</v>
      </c>
      <c r="BK117" s="255"/>
      <c r="BL117" s="256"/>
      <c r="BM117" s="202" t="s">
        <v>288</v>
      </c>
      <c r="BN117" s="207"/>
      <c r="BO117" s="207"/>
      <c r="BP117" s="207"/>
      <c r="BQ117" s="207"/>
      <c r="BR117" s="207"/>
      <c r="BS117" s="207"/>
      <c r="BT117" s="207"/>
      <c r="BU117" s="207"/>
      <c r="BV117" s="207"/>
      <c r="BW117" s="207"/>
      <c r="BX117" s="207"/>
      <c r="BY117" s="207"/>
      <c r="BZ117" s="207"/>
      <c r="CA117" s="207"/>
      <c r="CB117" s="207"/>
      <c r="CC117" s="207"/>
      <c r="CD117" s="207"/>
      <c r="CE117" s="207"/>
      <c r="CF117" s="207"/>
      <c r="CG117" s="207"/>
    </row>
    <row r="118" spans="2:85" ht="15" customHeight="1" thickTop="1" thickBot="1">
      <c r="B118" s="212"/>
      <c r="C118" s="213"/>
      <c r="D118" s="213"/>
      <c r="E118" s="213"/>
      <c r="F118" s="213"/>
      <c r="G118" s="213"/>
      <c r="H118" s="213"/>
      <c r="I118" s="213"/>
      <c r="J118" s="213"/>
      <c r="K118" s="213"/>
      <c r="L118" s="214"/>
      <c r="M118" s="847"/>
      <c r="N118" s="847"/>
      <c r="O118" s="847"/>
      <c r="P118" s="847"/>
      <c r="Q118" s="525"/>
      <c r="R118" s="526"/>
      <c r="S118" s="526"/>
      <c r="T118" s="527"/>
      <c r="U118" s="525"/>
      <c r="V118" s="526"/>
      <c r="W118" s="526"/>
      <c r="X118" s="527"/>
      <c r="Y118" s="525"/>
      <c r="Z118" s="526"/>
      <c r="AA118" s="526"/>
      <c r="AB118" s="527"/>
      <c r="AC118" s="299"/>
      <c r="AD118" s="300"/>
      <c r="AE118" s="300"/>
      <c r="AF118" s="301"/>
      <c r="AG118" s="326"/>
      <c r="AH118" s="327"/>
      <c r="AI118" s="327"/>
      <c r="AJ118" s="327"/>
      <c r="AK118" s="327"/>
      <c r="AL118" s="327"/>
      <c r="AM118" s="327"/>
      <c r="AN118" s="327"/>
      <c r="AO118" s="328"/>
      <c r="AP118" s="271"/>
      <c r="AQ118" s="276"/>
      <c r="AR118" s="276"/>
      <c r="AS118" s="272"/>
      <c r="AT118" s="202"/>
      <c r="AU118" s="207"/>
      <c r="AV118" s="203"/>
      <c r="AW118" s="525"/>
      <c r="AX118" s="527"/>
      <c r="AY118" s="190"/>
      <c r="AZ118" s="191"/>
      <c r="BA118" s="202"/>
      <c r="BB118" s="203"/>
      <c r="BC118" s="271"/>
      <c r="BD118" s="272"/>
      <c r="BE118" s="202"/>
      <c r="BF118" s="203"/>
      <c r="BG118" s="827"/>
      <c r="BH118" s="828"/>
      <c r="BI118" s="829"/>
      <c r="BJ118" s="257"/>
      <c r="BK118" s="258"/>
      <c r="BL118" s="259"/>
      <c r="BM118" s="202"/>
      <c r="BN118" s="207"/>
      <c r="BO118" s="207"/>
      <c r="BP118" s="207"/>
      <c r="BQ118" s="207"/>
      <c r="BR118" s="207"/>
      <c r="BS118" s="207"/>
      <c r="BT118" s="207"/>
      <c r="BU118" s="207"/>
      <c r="BV118" s="207"/>
      <c r="BW118" s="207"/>
      <c r="BX118" s="207"/>
      <c r="BY118" s="207"/>
      <c r="BZ118" s="207"/>
      <c r="CA118" s="207"/>
      <c r="CB118" s="207"/>
      <c r="CC118" s="207"/>
      <c r="CD118" s="207"/>
      <c r="CE118" s="207"/>
      <c r="CF118" s="207"/>
      <c r="CG118" s="207"/>
    </row>
    <row r="119" spans="2:85" ht="15" customHeight="1" thickTop="1" thickBot="1">
      <c r="B119" s="215"/>
      <c r="C119" s="216"/>
      <c r="D119" s="216"/>
      <c r="E119" s="216"/>
      <c r="F119" s="216"/>
      <c r="G119" s="216"/>
      <c r="H119" s="216"/>
      <c r="I119" s="216"/>
      <c r="J119" s="216"/>
      <c r="K119" s="216"/>
      <c r="L119" s="217"/>
      <c r="M119" s="847"/>
      <c r="N119" s="847"/>
      <c r="O119" s="847"/>
      <c r="P119" s="847"/>
      <c r="Q119" s="528"/>
      <c r="R119" s="529"/>
      <c r="S119" s="529"/>
      <c r="T119" s="530"/>
      <c r="U119" s="528"/>
      <c r="V119" s="529"/>
      <c r="W119" s="529"/>
      <c r="X119" s="530"/>
      <c r="Y119" s="528"/>
      <c r="Z119" s="529"/>
      <c r="AA119" s="529"/>
      <c r="AB119" s="530"/>
      <c r="AC119" s="302"/>
      <c r="AD119" s="303"/>
      <c r="AE119" s="303"/>
      <c r="AF119" s="304"/>
      <c r="AG119" s="329"/>
      <c r="AH119" s="330"/>
      <c r="AI119" s="330"/>
      <c r="AJ119" s="330"/>
      <c r="AK119" s="330"/>
      <c r="AL119" s="330"/>
      <c r="AM119" s="330"/>
      <c r="AN119" s="330"/>
      <c r="AO119" s="331"/>
      <c r="AP119" s="273"/>
      <c r="AQ119" s="277"/>
      <c r="AR119" s="277"/>
      <c r="AS119" s="274"/>
      <c r="AT119" s="204"/>
      <c r="AU119" s="208"/>
      <c r="AV119" s="205"/>
      <c r="AW119" s="528"/>
      <c r="AX119" s="530"/>
      <c r="AY119" s="192"/>
      <c r="AZ119" s="193"/>
      <c r="BA119" s="204"/>
      <c r="BB119" s="205"/>
      <c r="BC119" s="273"/>
      <c r="BD119" s="274"/>
      <c r="BE119" s="204"/>
      <c r="BF119" s="205"/>
      <c r="BG119" s="830"/>
      <c r="BH119" s="831"/>
      <c r="BI119" s="832"/>
      <c r="BJ119" s="260"/>
      <c r="BK119" s="261"/>
      <c r="BL119" s="262"/>
      <c r="BM119" s="202"/>
      <c r="BN119" s="207"/>
      <c r="BO119" s="207"/>
      <c r="BP119" s="207"/>
      <c r="BQ119" s="207"/>
      <c r="BR119" s="207"/>
      <c r="BS119" s="207"/>
      <c r="BT119" s="207"/>
      <c r="BU119" s="207"/>
      <c r="BV119" s="207"/>
      <c r="BW119" s="207"/>
      <c r="BX119" s="207"/>
      <c r="BY119" s="207"/>
      <c r="BZ119" s="207"/>
      <c r="CA119" s="207"/>
      <c r="CB119" s="207"/>
      <c r="CC119" s="207"/>
      <c r="CD119" s="207"/>
      <c r="CE119" s="207"/>
      <c r="CF119" s="207"/>
      <c r="CG119" s="207"/>
    </row>
    <row r="120" spans="2:85" ht="15" customHeight="1" thickTop="1" thickBot="1">
      <c r="B120" s="209" t="s">
        <v>232</v>
      </c>
      <c r="C120" s="210"/>
      <c r="D120" s="210"/>
      <c r="E120" s="210"/>
      <c r="F120" s="210"/>
      <c r="G120" s="210"/>
      <c r="H120" s="210"/>
      <c r="I120" s="210"/>
      <c r="J120" s="210"/>
      <c r="K120" s="210"/>
      <c r="L120" s="211"/>
      <c r="M120" s="847">
        <f>[2]Параметры!$E$23</f>
        <v>0</v>
      </c>
      <c r="N120" s="847"/>
      <c r="O120" s="847"/>
      <c r="P120" s="847"/>
      <c r="Q120" s="522">
        <f>[2]Параметры!$F$23</f>
        <v>0</v>
      </c>
      <c r="R120" s="523"/>
      <c r="S120" s="523"/>
      <c r="T120" s="524"/>
      <c r="U120" s="522">
        <f>[2]Параметры!$G$23</f>
        <v>0</v>
      </c>
      <c r="V120" s="523"/>
      <c r="W120" s="523"/>
      <c r="X120" s="524"/>
      <c r="Y120" s="522">
        <f>[2]Параметры!$I$23</f>
        <v>0</v>
      </c>
      <c r="Z120" s="523"/>
      <c r="AA120" s="523"/>
      <c r="AB120" s="524"/>
      <c r="AC120" s="188" t="s">
        <v>129</v>
      </c>
      <c r="AD120" s="241"/>
      <c r="AE120" s="241"/>
      <c r="AF120" s="189"/>
      <c r="AG120" s="323" t="s">
        <v>231</v>
      </c>
      <c r="AH120" s="324"/>
      <c r="AI120" s="324"/>
      <c r="AJ120" s="324"/>
      <c r="AK120" s="324"/>
      <c r="AL120" s="324"/>
      <c r="AM120" s="324"/>
      <c r="AN120" s="324"/>
      <c r="AO120" s="325"/>
      <c r="AP120" s="269" t="s">
        <v>142</v>
      </c>
      <c r="AQ120" s="275"/>
      <c r="AR120" s="275"/>
      <c r="AS120" s="270"/>
      <c r="AT120" s="200">
        <f>'25.02'!BG120</f>
        <v>30</v>
      </c>
      <c r="AU120" s="206"/>
      <c r="AV120" s="201"/>
      <c r="AW120" s="522"/>
      <c r="AX120" s="524"/>
      <c r="AY120" s="188"/>
      <c r="AZ120" s="189"/>
      <c r="BA120" s="200"/>
      <c r="BB120" s="201"/>
      <c r="BC120" s="269" t="e">
        <f>#REF!+BA120</f>
        <v>#REF!</v>
      </c>
      <c r="BD120" s="270"/>
      <c r="BE120" s="200" t="e">
        <f>#REF!+BA120</f>
        <v>#REF!</v>
      </c>
      <c r="BF120" s="201"/>
      <c r="BG120" s="824">
        <f>AT120+AW120-AY120-BA120</f>
        <v>30</v>
      </c>
      <c r="BH120" s="825"/>
      <c r="BI120" s="826"/>
      <c r="BJ120" s="254" t="e">
        <f>((LEFT(AP120,FIND(" ",AP120)-1)*BC120)/$S$279)</f>
        <v>#REF!</v>
      </c>
      <c r="BK120" s="255"/>
      <c r="BL120" s="256"/>
      <c r="BM120" s="861" t="s">
        <v>287</v>
      </c>
      <c r="BN120" s="862"/>
      <c r="BO120" s="862"/>
      <c r="BP120" s="862"/>
      <c r="BQ120" s="862"/>
      <c r="BR120" s="862"/>
      <c r="BS120" s="862"/>
      <c r="BT120" s="862"/>
      <c r="BU120" s="862"/>
      <c r="BV120" s="862"/>
      <c r="BW120" s="862"/>
      <c r="BX120" s="862"/>
      <c r="BY120" s="862"/>
      <c r="BZ120" s="862"/>
      <c r="CA120" s="862"/>
      <c r="CB120" s="862"/>
      <c r="CC120" s="862"/>
      <c r="CD120" s="862"/>
      <c r="CE120" s="862"/>
      <c r="CF120" s="862"/>
      <c r="CG120" s="862"/>
    </row>
    <row r="121" spans="2:85" ht="15" customHeight="1" thickTop="1" thickBot="1">
      <c r="B121" s="212"/>
      <c r="C121" s="213"/>
      <c r="D121" s="213"/>
      <c r="E121" s="213"/>
      <c r="F121" s="213"/>
      <c r="G121" s="213"/>
      <c r="H121" s="213"/>
      <c r="I121" s="213"/>
      <c r="J121" s="213"/>
      <c r="K121" s="213"/>
      <c r="L121" s="214"/>
      <c r="M121" s="847"/>
      <c r="N121" s="847"/>
      <c r="O121" s="847"/>
      <c r="P121" s="847"/>
      <c r="Q121" s="525"/>
      <c r="R121" s="526"/>
      <c r="S121" s="526"/>
      <c r="T121" s="527"/>
      <c r="U121" s="525"/>
      <c r="V121" s="526"/>
      <c r="W121" s="526"/>
      <c r="X121" s="527"/>
      <c r="Y121" s="525"/>
      <c r="Z121" s="526"/>
      <c r="AA121" s="526"/>
      <c r="AB121" s="527"/>
      <c r="AC121" s="190"/>
      <c r="AD121" s="242"/>
      <c r="AE121" s="242"/>
      <c r="AF121" s="191"/>
      <c r="AG121" s="326"/>
      <c r="AH121" s="327"/>
      <c r="AI121" s="327"/>
      <c r="AJ121" s="327"/>
      <c r="AK121" s="327"/>
      <c r="AL121" s="327"/>
      <c r="AM121" s="327"/>
      <c r="AN121" s="327"/>
      <c r="AO121" s="328"/>
      <c r="AP121" s="271"/>
      <c r="AQ121" s="276"/>
      <c r="AR121" s="276"/>
      <c r="AS121" s="272"/>
      <c r="AT121" s="202"/>
      <c r="AU121" s="207"/>
      <c r="AV121" s="203"/>
      <c r="AW121" s="525"/>
      <c r="AX121" s="527"/>
      <c r="AY121" s="190"/>
      <c r="AZ121" s="191"/>
      <c r="BA121" s="202"/>
      <c r="BB121" s="203"/>
      <c r="BC121" s="271"/>
      <c r="BD121" s="272"/>
      <c r="BE121" s="202"/>
      <c r="BF121" s="203"/>
      <c r="BG121" s="827"/>
      <c r="BH121" s="828"/>
      <c r="BI121" s="829"/>
      <c r="BJ121" s="257"/>
      <c r="BK121" s="258"/>
      <c r="BL121" s="259"/>
      <c r="BM121" s="861"/>
      <c r="BN121" s="862"/>
      <c r="BO121" s="862"/>
      <c r="BP121" s="862"/>
      <c r="BQ121" s="862"/>
      <c r="BR121" s="862"/>
      <c r="BS121" s="862"/>
      <c r="BT121" s="862"/>
      <c r="BU121" s="862"/>
      <c r="BV121" s="862"/>
      <c r="BW121" s="862"/>
      <c r="BX121" s="862"/>
      <c r="BY121" s="862"/>
      <c r="BZ121" s="862"/>
      <c r="CA121" s="862"/>
      <c r="CB121" s="862"/>
      <c r="CC121" s="862"/>
      <c r="CD121" s="862"/>
      <c r="CE121" s="862"/>
      <c r="CF121" s="862"/>
      <c r="CG121" s="862"/>
    </row>
    <row r="122" spans="2:85" ht="15" customHeight="1" thickTop="1" thickBot="1">
      <c r="B122" s="215"/>
      <c r="C122" s="216"/>
      <c r="D122" s="216"/>
      <c r="E122" s="216"/>
      <c r="F122" s="216"/>
      <c r="G122" s="216"/>
      <c r="H122" s="216"/>
      <c r="I122" s="216"/>
      <c r="J122" s="216"/>
      <c r="K122" s="216"/>
      <c r="L122" s="217"/>
      <c r="M122" s="847"/>
      <c r="N122" s="847"/>
      <c r="O122" s="847"/>
      <c r="P122" s="847"/>
      <c r="Q122" s="528"/>
      <c r="R122" s="529"/>
      <c r="S122" s="529"/>
      <c r="T122" s="530"/>
      <c r="U122" s="528"/>
      <c r="V122" s="529"/>
      <c r="W122" s="529"/>
      <c r="X122" s="530"/>
      <c r="Y122" s="528"/>
      <c r="Z122" s="529"/>
      <c r="AA122" s="529"/>
      <c r="AB122" s="530"/>
      <c r="AC122" s="192"/>
      <c r="AD122" s="243"/>
      <c r="AE122" s="243"/>
      <c r="AF122" s="193"/>
      <c r="AG122" s="329"/>
      <c r="AH122" s="330"/>
      <c r="AI122" s="330"/>
      <c r="AJ122" s="330"/>
      <c r="AK122" s="330"/>
      <c r="AL122" s="330"/>
      <c r="AM122" s="330"/>
      <c r="AN122" s="330"/>
      <c r="AO122" s="331"/>
      <c r="AP122" s="273"/>
      <c r="AQ122" s="277"/>
      <c r="AR122" s="277"/>
      <c r="AS122" s="274"/>
      <c r="AT122" s="204"/>
      <c r="AU122" s="208"/>
      <c r="AV122" s="205"/>
      <c r="AW122" s="528"/>
      <c r="AX122" s="530"/>
      <c r="AY122" s="192"/>
      <c r="AZ122" s="193"/>
      <c r="BA122" s="204"/>
      <c r="BB122" s="205"/>
      <c r="BC122" s="273"/>
      <c r="BD122" s="274"/>
      <c r="BE122" s="204"/>
      <c r="BF122" s="205"/>
      <c r="BG122" s="830"/>
      <c r="BH122" s="831"/>
      <c r="BI122" s="832"/>
      <c r="BJ122" s="260"/>
      <c r="BK122" s="261"/>
      <c r="BL122" s="262"/>
      <c r="BM122" s="861"/>
      <c r="BN122" s="862"/>
      <c r="BO122" s="862"/>
      <c r="BP122" s="862"/>
      <c r="BQ122" s="862"/>
      <c r="BR122" s="862"/>
      <c r="BS122" s="862"/>
      <c r="BT122" s="862"/>
      <c r="BU122" s="862"/>
      <c r="BV122" s="862"/>
      <c r="BW122" s="862"/>
      <c r="BX122" s="862"/>
      <c r="BY122" s="862"/>
      <c r="BZ122" s="862"/>
      <c r="CA122" s="862"/>
      <c r="CB122" s="862"/>
      <c r="CC122" s="862"/>
      <c r="CD122" s="862"/>
      <c r="CE122" s="862"/>
      <c r="CF122" s="862"/>
      <c r="CG122" s="862"/>
    </row>
    <row r="123" spans="2:85" ht="15" customHeight="1" thickTop="1" thickBot="1">
      <c r="B123" s="314" t="s">
        <v>230</v>
      </c>
      <c r="C123" s="315"/>
      <c r="D123" s="315"/>
      <c r="E123" s="315"/>
      <c r="F123" s="315"/>
      <c r="G123" s="315"/>
      <c r="H123" s="315"/>
      <c r="I123" s="315"/>
      <c r="J123" s="315"/>
      <c r="K123" s="315"/>
      <c r="L123" s="316"/>
      <c r="M123" s="847">
        <f>[2]Параметры!$E$24</f>
        <v>0</v>
      </c>
      <c r="N123" s="847"/>
      <c r="O123" s="847"/>
      <c r="P123" s="847"/>
      <c r="Q123" s="522">
        <f>[2]Параметры!$F$24</f>
        <v>0</v>
      </c>
      <c r="R123" s="523"/>
      <c r="S123" s="523"/>
      <c r="T123" s="524"/>
      <c r="U123" s="522">
        <f>[2]Параметры!$G$24</f>
        <v>0</v>
      </c>
      <c r="V123" s="523"/>
      <c r="W123" s="523"/>
      <c r="X123" s="524"/>
      <c r="Y123" s="522">
        <f>[2]Параметры!$I$24</f>
        <v>0</v>
      </c>
      <c r="Z123" s="523"/>
      <c r="AA123" s="523"/>
      <c r="AB123" s="524"/>
      <c r="AC123" s="305" t="s">
        <v>273</v>
      </c>
      <c r="AD123" s="306"/>
      <c r="AE123" s="306"/>
      <c r="AF123" s="307"/>
      <c r="AG123" s="323" t="s">
        <v>130</v>
      </c>
      <c r="AH123" s="324"/>
      <c r="AI123" s="324"/>
      <c r="AJ123" s="324"/>
      <c r="AK123" s="324"/>
      <c r="AL123" s="324"/>
      <c r="AM123" s="324"/>
      <c r="AN123" s="324"/>
      <c r="AO123" s="325"/>
      <c r="AP123" s="269" t="s">
        <v>128</v>
      </c>
      <c r="AQ123" s="275"/>
      <c r="AR123" s="275"/>
      <c r="AS123" s="270"/>
      <c r="AT123" s="200">
        <f>'25.02'!BG123</f>
        <v>0</v>
      </c>
      <c r="AU123" s="206"/>
      <c r="AV123" s="201"/>
      <c r="AW123" s="188"/>
      <c r="AX123" s="189"/>
      <c r="AY123" s="188"/>
      <c r="AZ123" s="189"/>
      <c r="BA123" s="200"/>
      <c r="BB123" s="201"/>
      <c r="BC123" s="269" t="e">
        <f>#REF!+BA123</f>
        <v>#REF!</v>
      </c>
      <c r="BD123" s="270"/>
      <c r="BE123" s="200" t="e">
        <f>#REF!+BA123</f>
        <v>#REF!</v>
      </c>
      <c r="BF123" s="201"/>
      <c r="BG123" s="200">
        <f>AT123+AW123-AY123-BA123</f>
        <v>0</v>
      </c>
      <c r="BH123" s="206"/>
      <c r="BI123" s="201"/>
      <c r="BJ123" s="254" t="e">
        <f>((LEFT(AP123,FIND(" ",AP123)-1)*BC123)/$S$279)</f>
        <v>#REF!</v>
      </c>
      <c r="BK123" s="255"/>
      <c r="BL123" s="256"/>
      <c r="BM123" s="202"/>
      <c r="BN123" s="207"/>
      <c r="BO123" s="207"/>
      <c r="BP123" s="207"/>
      <c r="BQ123" s="207"/>
      <c r="BR123" s="207"/>
      <c r="BS123" s="207"/>
      <c r="BT123" s="207"/>
      <c r="BU123" s="207"/>
      <c r="BV123" s="207"/>
      <c r="BW123" s="207"/>
      <c r="BX123" s="207"/>
      <c r="BY123" s="207"/>
      <c r="BZ123" s="207"/>
      <c r="CA123" s="207"/>
      <c r="CB123" s="207"/>
      <c r="CC123" s="207"/>
      <c r="CD123" s="207"/>
      <c r="CE123" s="207"/>
      <c r="CF123" s="207"/>
      <c r="CG123" s="207"/>
    </row>
    <row r="124" spans="2:85" ht="15" customHeight="1" thickTop="1" thickBot="1">
      <c r="B124" s="317"/>
      <c r="C124" s="318"/>
      <c r="D124" s="318"/>
      <c r="E124" s="318"/>
      <c r="F124" s="318"/>
      <c r="G124" s="318"/>
      <c r="H124" s="318"/>
      <c r="I124" s="318"/>
      <c r="J124" s="318"/>
      <c r="K124" s="318"/>
      <c r="L124" s="319"/>
      <c r="M124" s="847"/>
      <c r="N124" s="847"/>
      <c r="O124" s="847"/>
      <c r="P124" s="847"/>
      <c r="Q124" s="525"/>
      <c r="R124" s="526"/>
      <c r="S124" s="526"/>
      <c r="T124" s="527"/>
      <c r="U124" s="525"/>
      <c r="V124" s="526"/>
      <c r="W124" s="526"/>
      <c r="X124" s="527"/>
      <c r="Y124" s="525"/>
      <c r="Z124" s="526"/>
      <c r="AA124" s="526"/>
      <c r="AB124" s="527"/>
      <c r="AC124" s="308"/>
      <c r="AD124" s="309"/>
      <c r="AE124" s="309"/>
      <c r="AF124" s="310"/>
      <c r="AG124" s="326"/>
      <c r="AH124" s="327"/>
      <c r="AI124" s="327"/>
      <c r="AJ124" s="327"/>
      <c r="AK124" s="327"/>
      <c r="AL124" s="327"/>
      <c r="AM124" s="327"/>
      <c r="AN124" s="327"/>
      <c r="AO124" s="328"/>
      <c r="AP124" s="271"/>
      <c r="AQ124" s="276"/>
      <c r="AR124" s="276"/>
      <c r="AS124" s="272"/>
      <c r="AT124" s="202"/>
      <c r="AU124" s="207"/>
      <c r="AV124" s="203"/>
      <c r="AW124" s="190"/>
      <c r="AX124" s="191"/>
      <c r="AY124" s="190"/>
      <c r="AZ124" s="191"/>
      <c r="BA124" s="202"/>
      <c r="BB124" s="203"/>
      <c r="BC124" s="271"/>
      <c r="BD124" s="272"/>
      <c r="BE124" s="202"/>
      <c r="BF124" s="203"/>
      <c r="BG124" s="202"/>
      <c r="BH124" s="207"/>
      <c r="BI124" s="203"/>
      <c r="BJ124" s="257"/>
      <c r="BK124" s="258"/>
      <c r="BL124" s="259"/>
      <c r="BM124" s="202"/>
      <c r="BN124" s="207"/>
      <c r="BO124" s="207"/>
      <c r="BP124" s="207"/>
      <c r="BQ124" s="207"/>
      <c r="BR124" s="207"/>
      <c r="BS124" s="207"/>
      <c r="BT124" s="207"/>
      <c r="BU124" s="207"/>
      <c r="BV124" s="207"/>
      <c r="BW124" s="207"/>
      <c r="BX124" s="207"/>
      <c r="BY124" s="207"/>
      <c r="BZ124" s="207"/>
      <c r="CA124" s="207"/>
      <c r="CB124" s="207"/>
      <c r="CC124" s="207"/>
      <c r="CD124" s="207"/>
      <c r="CE124" s="207"/>
      <c r="CF124" s="207"/>
      <c r="CG124" s="207"/>
    </row>
    <row r="125" spans="2:85" ht="15" customHeight="1" thickTop="1" thickBot="1">
      <c r="B125" s="320"/>
      <c r="C125" s="321"/>
      <c r="D125" s="321"/>
      <c r="E125" s="321"/>
      <c r="F125" s="321"/>
      <c r="G125" s="321"/>
      <c r="H125" s="321"/>
      <c r="I125" s="321"/>
      <c r="J125" s="321"/>
      <c r="K125" s="321"/>
      <c r="L125" s="322"/>
      <c r="M125" s="847"/>
      <c r="N125" s="847"/>
      <c r="O125" s="847"/>
      <c r="P125" s="847"/>
      <c r="Q125" s="528"/>
      <c r="R125" s="529"/>
      <c r="S125" s="529"/>
      <c r="T125" s="530"/>
      <c r="U125" s="528"/>
      <c r="V125" s="529"/>
      <c r="W125" s="529"/>
      <c r="X125" s="530"/>
      <c r="Y125" s="528"/>
      <c r="Z125" s="529"/>
      <c r="AA125" s="529"/>
      <c r="AB125" s="530"/>
      <c r="AC125" s="311"/>
      <c r="AD125" s="312"/>
      <c r="AE125" s="312"/>
      <c r="AF125" s="313"/>
      <c r="AG125" s="329"/>
      <c r="AH125" s="330"/>
      <c r="AI125" s="330"/>
      <c r="AJ125" s="330"/>
      <c r="AK125" s="330"/>
      <c r="AL125" s="330"/>
      <c r="AM125" s="330"/>
      <c r="AN125" s="330"/>
      <c r="AO125" s="331"/>
      <c r="AP125" s="273"/>
      <c r="AQ125" s="277"/>
      <c r="AR125" s="277"/>
      <c r="AS125" s="274"/>
      <c r="AT125" s="204"/>
      <c r="AU125" s="208"/>
      <c r="AV125" s="205"/>
      <c r="AW125" s="192"/>
      <c r="AX125" s="193"/>
      <c r="AY125" s="192"/>
      <c r="AZ125" s="193"/>
      <c r="BA125" s="204"/>
      <c r="BB125" s="205"/>
      <c r="BC125" s="273"/>
      <c r="BD125" s="274"/>
      <c r="BE125" s="204"/>
      <c r="BF125" s="205"/>
      <c r="BG125" s="204"/>
      <c r="BH125" s="208"/>
      <c r="BI125" s="205"/>
      <c r="BJ125" s="260"/>
      <c r="BK125" s="261"/>
      <c r="BL125" s="262"/>
      <c r="BM125" s="202"/>
      <c r="BN125" s="207"/>
      <c r="BO125" s="207"/>
      <c r="BP125" s="207"/>
      <c r="BQ125" s="207"/>
      <c r="BR125" s="207"/>
      <c r="BS125" s="207"/>
      <c r="BT125" s="207"/>
      <c r="BU125" s="207"/>
      <c r="BV125" s="207"/>
      <c r="BW125" s="207"/>
      <c r="BX125" s="207"/>
      <c r="BY125" s="207"/>
      <c r="BZ125" s="207"/>
      <c r="CA125" s="207"/>
      <c r="CB125" s="207"/>
      <c r="CC125" s="207"/>
      <c r="CD125" s="207"/>
      <c r="CE125" s="207"/>
      <c r="CF125" s="207"/>
      <c r="CG125" s="207"/>
    </row>
    <row r="126" spans="2:85" ht="15" customHeight="1" thickTop="1" thickBot="1">
      <c r="B126" s="314" t="s">
        <v>62</v>
      </c>
      <c r="C126" s="315"/>
      <c r="D126" s="315"/>
      <c r="E126" s="315"/>
      <c r="F126" s="315"/>
      <c r="G126" s="315"/>
      <c r="H126" s="315"/>
      <c r="I126" s="315"/>
      <c r="J126" s="315"/>
      <c r="K126" s="315"/>
      <c r="L126" s="316"/>
      <c r="M126" s="847">
        <f>[2]Параметры!$E$25</f>
        <v>0</v>
      </c>
      <c r="N126" s="847"/>
      <c r="O126" s="847"/>
      <c r="P126" s="847"/>
      <c r="Q126" s="522">
        <f>[2]Параметры!$F$25</f>
        <v>0</v>
      </c>
      <c r="R126" s="523"/>
      <c r="S126" s="523"/>
      <c r="T126" s="524"/>
      <c r="U126" s="522">
        <f>[2]Параметры!$G$25</f>
        <v>0</v>
      </c>
      <c r="V126" s="523"/>
      <c r="W126" s="523"/>
      <c r="X126" s="524"/>
      <c r="Y126" s="522">
        <f>[2]Параметры!$I$25</f>
        <v>0</v>
      </c>
      <c r="Z126" s="523"/>
      <c r="AA126" s="523"/>
      <c r="AB126" s="524"/>
      <c r="AC126" s="305" t="s">
        <v>274</v>
      </c>
      <c r="AD126" s="306"/>
      <c r="AE126" s="306"/>
      <c r="AF126" s="307"/>
      <c r="AG126" s="323" t="s">
        <v>229</v>
      </c>
      <c r="AH126" s="324"/>
      <c r="AI126" s="324"/>
      <c r="AJ126" s="324"/>
      <c r="AK126" s="324"/>
      <c r="AL126" s="324"/>
      <c r="AM126" s="324"/>
      <c r="AN126" s="324"/>
      <c r="AO126" s="325"/>
      <c r="AP126" s="269" t="s">
        <v>52</v>
      </c>
      <c r="AQ126" s="275"/>
      <c r="AR126" s="275"/>
      <c r="AS126" s="270"/>
      <c r="AT126" s="200">
        <f>'25.02'!BG126</f>
        <v>90</v>
      </c>
      <c r="AU126" s="206"/>
      <c r="AV126" s="201"/>
      <c r="AW126" s="188">
        <v>2</v>
      </c>
      <c r="AX126" s="189"/>
      <c r="AY126" s="188"/>
      <c r="AZ126" s="189"/>
      <c r="BA126" s="200"/>
      <c r="BB126" s="201"/>
      <c r="BC126" s="269" t="e">
        <f>#REF!+BA126</f>
        <v>#REF!</v>
      </c>
      <c r="BD126" s="270"/>
      <c r="BE126" s="200" t="e">
        <f>#REF!+BA126</f>
        <v>#REF!</v>
      </c>
      <c r="BF126" s="201"/>
      <c r="BG126" s="824">
        <f>AT126+AW126-AY126-BA126</f>
        <v>92</v>
      </c>
      <c r="BH126" s="825"/>
      <c r="BI126" s="826"/>
      <c r="BJ126" s="254" t="e">
        <f>((LEFT(AP126,FIND(" ",AP126)-1)*BC126)/$S$279)</f>
        <v>#REF!</v>
      </c>
      <c r="BK126" s="255"/>
      <c r="BL126" s="256"/>
      <c r="BM126" s="912" t="s">
        <v>424</v>
      </c>
      <c r="BN126" s="913"/>
      <c r="BO126" s="913"/>
      <c r="BP126" s="913"/>
      <c r="BQ126" s="913"/>
      <c r="BR126" s="913"/>
      <c r="BS126" s="913"/>
      <c r="BT126" s="913"/>
      <c r="BU126" s="913"/>
      <c r="BV126" s="913"/>
      <c r="BW126" s="913"/>
      <c r="BX126" s="913"/>
      <c r="BY126" s="913"/>
      <c r="BZ126" s="913"/>
      <c r="CA126" s="913"/>
      <c r="CB126" s="913"/>
      <c r="CC126" s="913"/>
      <c r="CD126" s="913"/>
      <c r="CE126" s="913"/>
      <c r="CF126" s="913"/>
      <c r="CG126" s="913"/>
    </row>
    <row r="127" spans="2:85" ht="15" customHeight="1" thickTop="1" thickBot="1">
      <c r="B127" s="317"/>
      <c r="C127" s="318"/>
      <c r="D127" s="318"/>
      <c r="E127" s="318"/>
      <c r="F127" s="318"/>
      <c r="G127" s="318"/>
      <c r="H127" s="318"/>
      <c r="I127" s="318"/>
      <c r="J127" s="318"/>
      <c r="K127" s="318"/>
      <c r="L127" s="319"/>
      <c r="M127" s="847"/>
      <c r="N127" s="847"/>
      <c r="O127" s="847"/>
      <c r="P127" s="847"/>
      <c r="Q127" s="525"/>
      <c r="R127" s="526"/>
      <c r="S127" s="526"/>
      <c r="T127" s="527"/>
      <c r="U127" s="525"/>
      <c r="V127" s="526"/>
      <c r="W127" s="526"/>
      <c r="X127" s="527"/>
      <c r="Y127" s="525"/>
      <c r="Z127" s="526"/>
      <c r="AA127" s="526"/>
      <c r="AB127" s="527"/>
      <c r="AC127" s="308"/>
      <c r="AD127" s="309"/>
      <c r="AE127" s="309"/>
      <c r="AF127" s="310"/>
      <c r="AG127" s="326"/>
      <c r="AH127" s="327"/>
      <c r="AI127" s="327"/>
      <c r="AJ127" s="327"/>
      <c r="AK127" s="327"/>
      <c r="AL127" s="327"/>
      <c r="AM127" s="327"/>
      <c r="AN127" s="327"/>
      <c r="AO127" s="328"/>
      <c r="AP127" s="271"/>
      <c r="AQ127" s="276"/>
      <c r="AR127" s="276"/>
      <c r="AS127" s="272"/>
      <c r="AT127" s="202"/>
      <c r="AU127" s="207"/>
      <c r="AV127" s="203"/>
      <c r="AW127" s="190"/>
      <c r="AX127" s="191"/>
      <c r="AY127" s="190"/>
      <c r="AZ127" s="191"/>
      <c r="BA127" s="202"/>
      <c r="BB127" s="203"/>
      <c r="BC127" s="271"/>
      <c r="BD127" s="272"/>
      <c r="BE127" s="202"/>
      <c r="BF127" s="203"/>
      <c r="BG127" s="827"/>
      <c r="BH127" s="828"/>
      <c r="BI127" s="829"/>
      <c r="BJ127" s="257"/>
      <c r="BK127" s="258"/>
      <c r="BL127" s="259"/>
      <c r="BM127" s="912"/>
      <c r="BN127" s="913"/>
      <c r="BO127" s="913"/>
      <c r="BP127" s="913"/>
      <c r="BQ127" s="913"/>
      <c r="BR127" s="913"/>
      <c r="BS127" s="913"/>
      <c r="BT127" s="913"/>
      <c r="BU127" s="913"/>
      <c r="BV127" s="913"/>
      <c r="BW127" s="913"/>
      <c r="BX127" s="913"/>
      <c r="BY127" s="913"/>
      <c r="BZ127" s="913"/>
      <c r="CA127" s="913"/>
      <c r="CB127" s="913"/>
      <c r="CC127" s="913"/>
      <c r="CD127" s="913"/>
      <c r="CE127" s="913"/>
      <c r="CF127" s="913"/>
      <c r="CG127" s="913"/>
    </row>
    <row r="128" spans="2:85" ht="15" customHeight="1" thickTop="1" thickBot="1">
      <c r="B128" s="320"/>
      <c r="C128" s="321"/>
      <c r="D128" s="321"/>
      <c r="E128" s="321"/>
      <c r="F128" s="321"/>
      <c r="G128" s="321"/>
      <c r="H128" s="321"/>
      <c r="I128" s="321"/>
      <c r="J128" s="321"/>
      <c r="K128" s="321"/>
      <c r="L128" s="322"/>
      <c r="M128" s="847"/>
      <c r="N128" s="847"/>
      <c r="O128" s="847"/>
      <c r="P128" s="847"/>
      <c r="Q128" s="528"/>
      <c r="R128" s="529"/>
      <c r="S128" s="529"/>
      <c r="T128" s="530"/>
      <c r="U128" s="528"/>
      <c r="V128" s="529"/>
      <c r="W128" s="529"/>
      <c r="X128" s="530"/>
      <c r="Y128" s="528"/>
      <c r="Z128" s="529"/>
      <c r="AA128" s="529"/>
      <c r="AB128" s="530"/>
      <c r="AC128" s="311"/>
      <c r="AD128" s="312"/>
      <c r="AE128" s="312"/>
      <c r="AF128" s="313"/>
      <c r="AG128" s="329"/>
      <c r="AH128" s="330"/>
      <c r="AI128" s="330"/>
      <c r="AJ128" s="330"/>
      <c r="AK128" s="330"/>
      <c r="AL128" s="330"/>
      <c r="AM128" s="330"/>
      <c r="AN128" s="330"/>
      <c r="AO128" s="331"/>
      <c r="AP128" s="273"/>
      <c r="AQ128" s="277"/>
      <c r="AR128" s="277"/>
      <c r="AS128" s="274"/>
      <c r="AT128" s="204"/>
      <c r="AU128" s="208"/>
      <c r="AV128" s="205"/>
      <c r="AW128" s="192"/>
      <c r="AX128" s="193"/>
      <c r="AY128" s="192"/>
      <c r="AZ128" s="193"/>
      <c r="BA128" s="204"/>
      <c r="BB128" s="205"/>
      <c r="BC128" s="273"/>
      <c r="BD128" s="274"/>
      <c r="BE128" s="204"/>
      <c r="BF128" s="205"/>
      <c r="BG128" s="830"/>
      <c r="BH128" s="831"/>
      <c r="BI128" s="832"/>
      <c r="BJ128" s="260"/>
      <c r="BK128" s="261"/>
      <c r="BL128" s="262"/>
      <c r="BM128" s="912"/>
      <c r="BN128" s="913"/>
      <c r="BO128" s="913"/>
      <c r="BP128" s="913"/>
      <c r="BQ128" s="913"/>
      <c r="BR128" s="913"/>
      <c r="BS128" s="913"/>
      <c r="BT128" s="913"/>
      <c r="BU128" s="913"/>
      <c r="BV128" s="913"/>
      <c r="BW128" s="913"/>
      <c r="BX128" s="913"/>
      <c r="BY128" s="913"/>
      <c r="BZ128" s="913"/>
      <c r="CA128" s="913"/>
      <c r="CB128" s="913"/>
      <c r="CC128" s="913"/>
      <c r="CD128" s="913"/>
      <c r="CE128" s="913"/>
      <c r="CF128" s="913"/>
      <c r="CG128" s="913"/>
    </row>
    <row r="129" spans="2:85" ht="15" customHeight="1" thickTop="1" thickBot="1">
      <c r="B129" s="209" t="s">
        <v>228</v>
      </c>
      <c r="C129" s="210"/>
      <c r="D129" s="210"/>
      <c r="E129" s="210"/>
      <c r="F129" s="210"/>
      <c r="G129" s="210"/>
      <c r="H129" s="210"/>
      <c r="I129" s="210"/>
      <c r="J129" s="210"/>
      <c r="K129" s="210"/>
      <c r="L129" s="211"/>
      <c r="M129" s="847">
        <f>[2]Параметры!$E$26</f>
        <v>0</v>
      </c>
      <c r="N129" s="847"/>
      <c r="O129" s="847"/>
      <c r="P129" s="847"/>
      <c r="Q129" s="522">
        <f>[2]Параметры!$F$26</f>
        <v>0</v>
      </c>
      <c r="R129" s="523"/>
      <c r="S129" s="523"/>
      <c r="T129" s="524"/>
      <c r="U129" s="522">
        <f>[2]Параметры!$G$26</f>
        <v>0</v>
      </c>
      <c r="V129" s="523"/>
      <c r="W129" s="523"/>
      <c r="X129" s="524"/>
      <c r="Y129" s="522">
        <f>[2]Параметры!$I$26</f>
        <v>0</v>
      </c>
      <c r="Z129" s="523"/>
      <c r="AA129" s="523"/>
      <c r="AB129" s="524"/>
      <c r="AC129" s="278" t="s">
        <v>129</v>
      </c>
      <c r="AD129" s="279"/>
      <c r="AE129" s="279"/>
      <c r="AF129" s="280"/>
      <c r="AG129" s="323" t="s">
        <v>227</v>
      </c>
      <c r="AH129" s="324"/>
      <c r="AI129" s="324"/>
      <c r="AJ129" s="324"/>
      <c r="AK129" s="324"/>
      <c r="AL129" s="324"/>
      <c r="AM129" s="324"/>
      <c r="AN129" s="324"/>
      <c r="AO129" s="325"/>
      <c r="AP129" s="269" t="s">
        <v>52</v>
      </c>
      <c r="AQ129" s="275"/>
      <c r="AR129" s="275"/>
      <c r="AS129" s="270"/>
      <c r="AT129" s="200">
        <f>'25.02'!BG129</f>
        <v>15</v>
      </c>
      <c r="AU129" s="206"/>
      <c r="AV129" s="201"/>
      <c r="AW129" s="188"/>
      <c r="AX129" s="189"/>
      <c r="AY129" s="188">
        <v>14</v>
      </c>
      <c r="AZ129" s="189"/>
      <c r="BA129" s="200"/>
      <c r="BB129" s="201"/>
      <c r="BC129" s="269" t="e">
        <f>#REF!+BA129</f>
        <v>#REF!</v>
      </c>
      <c r="BD129" s="270"/>
      <c r="BE129" s="200" t="e">
        <f>#REF!+BA129</f>
        <v>#REF!</v>
      </c>
      <c r="BF129" s="201"/>
      <c r="BG129" s="824">
        <f>AT129+AW129-AY129-BA129</f>
        <v>1</v>
      </c>
      <c r="BH129" s="825"/>
      <c r="BI129" s="826"/>
      <c r="BJ129" s="254" t="e">
        <f>((LEFT(AP129,FIND(" ",AP129)-1)*BC129)/$S$279)</f>
        <v>#REF!</v>
      </c>
      <c r="BK129" s="255"/>
      <c r="BL129" s="256"/>
      <c r="BM129" s="202" t="s">
        <v>288</v>
      </c>
      <c r="BN129" s="207"/>
      <c r="BO129" s="207"/>
      <c r="BP129" s="207"/>
      <c r="BQ129" s="207"/>
      <c r="BR129" s="207"/>
      <c r="BS129" s="207"/>
      <c r="BT129" s="207"/>
      <c r="BU129" s="207"/>
      <c r="BV129" s="207"/>
      <c r="BW129" s="207"/>
      <c r="BX129" s="207"/>
      <c r="BY129" s="207"/>
      <c r="BZ129" s="207"/>
      <c r="CA129" s="207"/>
      <c r="CB129" s="207"/>
      <c r="CC129" s="207"/>
      <c r="CD129" s="207"/>
      <c r="CE129" s="207"/>
      <c r="CF129" s="207"/>
      <c r="CG129" s="207"/>
    </row>
    <row r="130" spans="2:85" ht="15" customHeight="1" thickTop="1" thickBot="1">
      <c r="B130" s="212"/>
      <c r="C130" s="213"/>
      <c r="D130" s="213"/>
      <c r="E130" s="213"/>
      <c r="F130" s="213"/>
      <c r="G130" s="213"/>
      <c r="H130" s="213"/>
      <c r="I130" s="213"/>
      <c r="J130" s="213"/>
      <c r="K130" s="213"/>
      <c r="L130" s="214"/>
      <c r="M130" s="847"/>
      <c r="N130" s="847"/>
      <c r="O130" s="847"/>
      <c r="P130" s="847"/>
      <c r="Q130" s="525"/>
      <c r="R130" s="526"/>
      <c r="S130" s="526"/>
      <c r="T130" s="527"/>
      <c r="U130" s="525"/>
      <c r="V130" s="526"/>
      <c r="W130" s="526"/>
      <c r="X130" s="527"/>
      <c r="Y130" s="525"/>
      <c r="Z130" s="526"/>
      <c r="AA130" s="526"/>
      <c r="AB130" s="527"/>
      <c r="AC130" s="281"/>
      <c r="AD130" s="282"/>
      <c r="AE130" s="282"/>
      <c r="AF130" s="283"/>
      <c r="AG130" s="326"/>
      <c r="AH130" s="327"/>
      <c r="AI130" s="327"/>
      <c r="AJ130" s="327"/>
      <c r="AK130" s="327"/>
      <c r="AL130" s="327"/>
      <c r="AM130" s="327"/>
      <c r="AN130" s="327"/>
      <c r="AO130" s="328"/>
      <c r="AP130" s="271"/>
      <c r="AQ130" s="276"/>
      <c r="AR130" s="276"/>
      <c r="AS130" s="272"/>
      <c r="AT130" s="202"/>
      <c r="AU130" s="207"/>
      <c r="AV130" s="203"/>
      <c r="AW130" s="190"/>
      <c r="AX130" s="191"/>
      <c r="AY130" s="190"/>
      <c r="AZ130" s="191"/>
      <c r="BA130" s="202"/>
      <c r="BB130" s="203"/>
      <c r="BC130" s="271"/>
      <c r="BD130" s="272"/>
      <c r="BE130" s="202"/>
      <c r="BF130" s="203"/>
      <c r="BG130" s="827"/>
      <c r="BH130" s="828"/>
      <c r="BI130" s="829"/>
      <c r="BJ130" s="257"/>
      <c r="BK130" s="258"/>
      <c r="BL130" s="259"/>
      <c r="BM130" s="202"/>
      <c r="BN130" s="207"/>
      <c r="BO130" s="207"/>
      <c r="BP130" s="207"/>
      <c r="BQ130" s="207"/>
      <c r="BR130" s="207"/>
      <c r="BS130" s="207"/>
      <c r="BT130" s="207"/>
      <c r="BU130" s="207"/>
      <c r="BV130" s="207"/>
      <c r="BW130" s="207"/>
      <c r="BX130" s="207"/>
      <c r="BY130" s="207"/>
      <c r="BZ130" s="207"/>
      <c r="CA130" s="207"/>
      <c r="CB130" s="207"/>
      <c r="CC130" s="207"/>
      <c r="CD130" s="207"/>
      <c r="CE130" s="207"/>
      <c r="CF130" s="207"/>
      <c r="CG130" s="207"/>
    </row>
    <row r="131" spans="2:85" ht="15" customHeight="1" thickTop="1" thickBot="1">
      <c r="B131" s="215"/>
      <c r="C131" s="216"/>
      <c r="D131" s="216"/>
      <c r="E131" s="216"/>
      <c r="F131" s="216"/>
      <c r="G131" s="216"/>
      <c r="H131" s="216"/>
      <c r="I131" s="216"/>
      <c r="J131" s="216"/>
      <c r="K131" s="216"/>
      <c r="L131" s="217"/>
      <c r="M131" s="847"/>
      <c r="N131" s="847"/>
      <c r="O131" s="847"/>
      <c r="P131" s="847"/>
      <c r="Q131" s="528"/>
      <c r="R131" s="529"/>
      <c r="S131" s="529"/>
      <c r="T131" s="530"/>
      <c r="U131" s="528"/>
      <c r="V131" s="529"/>
      <c r="W131" s="529"/>
      <c r="X131" s="530"/>
      <c r="Y131" s="528"/>
      <c r="Z131" s="529"/>
      <c r="AA131" s="529"/>
      <c r="AB131" s="530"/>
      <c r="AC131" s="284"/>
      <c r="AD131" s="285"/>
      <c r="AE131" s="285"/>
      <c r="AF131" s="286"/>
      <c r="AG131" s="329"/>
      <c r="AH131" s="330"/>
      <c r="AI131" s="330"/>
      <c r="AJ131" s="330"/>
      <c r="AK131" s="330"/>
      <c r="AL131" s="330"/>
      <c r="AM131" s="330"/>
      <c r="AN131" s="330"/>
      <c r="AO131" s="331"/>
      <c r="AP131" s="273"/>
      <c r="AQ131" s="277"/>
      <c r="AR131" s="277"/>
      <c r="AS131" s="274"/>
      <c r="AT131" s="204"/>
      <c r="AU131" s="208"/>
      <c r="AV131" s="205"/>
      <c r="AW131" s="192"/>
      <c r="AX131" s="193"/>
      <c r="AY131" s="192"/>
      <c r="AZ131" s="193"/>
      <c r="BA131" s="204"/>
      <c r="BB131" s="205"/>
      <c r="BC131" s="273"/>
      <c r="BD131" s="274"/>
      <c r="BE131" s="204"/>
      <c r="BF131" s="205"/>
      <c r="BG131" s="830"/>
      <c r="BH131" s="831"/>
      <c r="BI131" s="832"/>
      <c r="BJ131" s="260"/>
      <c r="BK131" s="261"/>
      <c r="BL131" s="262"/>
      <c r="BM131" s="202"/>
      <c r="BN131" s="207"/>
      <c r="BO131" s="207"/>
      <c r="BP131" s="207"/>
      <c r="BQ131" s="207"/>
      <c r="BR131" s="207"/>
      <c r="BS131" s="207"/>
      <c r="BT131" s="207"/>
      <c r="BU131" s="207"/>
      <c r="BV131" s="207"/>
      <c r="BW131" s="207"/>
      <c r="BX131" s="207"/>
      <c r="BY131" s="207"/>
      <c r="BZ131" s="207"/>
      <c r="CA131" s="207"/>
      <c r="CB131" s="207"/>
      <c r="CC131" s="207"/>
      <c r="CD131" s="207"/>
      <c r="CE131" s="207"/>
      <c r="CF131" s="207"/>
      <c r="CG131" s="207"/>
    </row>
    <row r="132" spans="2:85" ht="15" customHeight="1" thickTop="1" thickBot="1">
      <c r="B132" s="209" t="s">
        <v>226</v>
      </c>
      <c r="C132" s="210"/>
      <c r="D132" s="210"/>
      <c r="E132" s="210"/>
      <c r="F132" s="210"/>
      <c r="G132" s="210"/>
      <c r="H132" s="210"/>
      <c r="I132" s="210"/>
      <c r="J132" s="210"/>
      <c r="K132" s="210"/>
      <c r="L132" s="211"/>
      <c r="M132" s="847">
        <f>[2]Параметры!$E$27</f>
        <v>0</v>
      </c>
      <c r="N132" s="847"/>
      <c r="O132" s="847"/>
      <c r="P132" s="847"/>
      <c r="Q132" s="522">
        <f>[2]Параметры!$F$27</f>
        <v>0</v>
      </c>
      <c r="R132" s="523"/>
      <c r="S132" s="523"/>
      <c r="T132" s="524"/>
      <c r="U132" s="522">
        <f>[2]Параметры!$G$27</f>
        <v>0</v>
      </c>
      <c r="V132" s="523"/>
      <c r="W132" s="523"/>
      <c r="X132" s="524"/>
      <c r="Y132" s="522">
        <f>[2]Параметры!$I$27</f>
        <v>0</v>
      </c>
      <c r="Z132" s="523"/>
      <c r="AA132" s="523"/>
      <c r="AB132" s="524"/>
      <c r="AC132" s="188" t="s">
        <v>129</v>
      </c>
      <c r="AD132" s="241"/>
      <c r="AE132" s="241"/>
      <c r="AF132" s="189"/>
      <c r="AG132" s="222" t="s">
        <v>225</v>
      </c>
      <c r="AH132" s="223"/>
      <c r="AI132" s="223"/>
      <c r="AJ132" s="223"/>
      <c r="AK132" s="223"/>
      <c r="AL132" s="223"/>
      <c r="AM132" s="223"/>
      <c r="AN132" s="223"/>
      <c r="AO132" s="224"/>
      <c r="AP132" s="269" t="s">
        <v>141</v>
      </c>
      <c r="AQ132" s="275"/>
      <c r="AR132" s="275"/>
      <c r="AS132" s="270"/>
      <c r="AT132" s="200">
        <f>'25.02'!BG132</f>
        <v>1</v>
      </c>
      <c r="AU132" s="206"/>
      <c r="AV132" s="201"/>
      <c r="AW132" s="188"/>
      <c r="AX132" s="189"/>
      <c r="AY132" s="188"/>
      <c r="AZ132" s="189"/>
      <c r="BA132" s="200"/>
      <c r="BB132" s="201"/>
      <c r="BC132" s="269" t="e">
        <f>#REF!+BA132</f>
        <v>#REF!</v>
      </c>
      <c r="BD132" s="270"/>
      <c r="BE132" s="200" t="e">
        <f>#REF!+BA132</f>
        <v>#REF!</v>
      </c>
      <c r="BF132" s="201"/>
      <c r="BG132" s="824">
        <f>AT132+AW132-AY132-BA132</f>
        <v>1</v>
      </c>
      <c r="BH132" s="825"/>
      <c r="BI132" s="826"/>
      <c r="BJ132" s="254" t="e">
        <f>((LEFT(AP132,FIND(" ",AP132)-1)*BC132)/$S$279)</f>
        <v>#REF!</v>
      </c>
      <c r="BK132" s="255"/>
      <c r="BL132" s="256"/>
      <c r="BM132" s="202"/>
      <c r="BN132" s="207"/>
      <c r="BO132" s="207"/>
      <c r="BP132" s="207"/>
      <c r="BQ132" s="207"/>
      <c r="BR132" s="207"/>
      <c r="BS132" s="207"/>
      <c r="BT132" s="207"/>
      <c r="BU132" s="207"/>
      <c r="BV132" s="207"/>
      <c r="BW132" s="207"/>
      <c r="BX132" s="207"/>
      <c r="BY132" s="207"/>
      <c r="BZ132" s="207"/>
      <c r="CA132" s="207"/>
      <c r="CB132" s="207"/>
      <c r="CC132" s="207"/>
      <c r="CD132" s="207"/>
      <c r="CE132" s="207"/>
      <c r="CF132" s="207"/>
      <c r="CG132" s="207"/>
    </row>
    <row r="133" spans="2:85" ht="15" customHeight="1" thickTop="1" thickBot="1">
      <c r="B133" s="212"/>
      <c r="C133" s="213"/>
      <c r="D133" s="213"/>
      <c r="E133" s="213"/>
      <c r="F133" s="213"/>
      <c r="G133" s="213"/>
      <c r="H133" s="213"/>
      <c r="I133" s="213"/>
      <c r="J133" s="213"/>
      <c r="K133" s="213"/>
      <c r="L133" s="214"/>
      <c r="M133" s="847"/>
      <c r="N133" s="847"/>
      <c r="O133" s="847"/>
      <c r="P133" s="847"/>
      <c r="Q133" s="525"/>
      <c r="R133" s="526"/>
      <c r="S133" s="526"/>
      <c r="T133" s="527"/>
      <c r="U133" s="525"/>
      <c r="V133" s="526"/>
      <c r="W133" s="526"/>
      <c r="X133" s="527"/>
      <c r="Y133" s="525"/>
      <c r="Z133" s="526"/>
      <c r="AA133" s="526"/>
      <c r="AB133" s="527"/>
      <c r="AC133" s="190"/>
      <c r="AD133" s="242"/>
      <c r="AE133" s="242"/>
      <c r="AF133" s="191"/>
      <c r="AG133" s="225"/>
      <c r="AH133" s="226"/>
      <c r="AI133" s="226"/>
      <c r="AJ133" s="226"/>
      <c r="AK133" s="226"/>
      <c r="AL133" s="226"/>
      <c r="AM133" s="226"/>
      <c r="AN133" s="226"/>
      <c r="AO133" s="227"/>
      <c r="AP133" s="271"/>
      <c r="AQ133" s="276"/>
      <c r="AR133" s="276"/>
      <c r="AS133" s="272"/>
      <c r="AT133" s="202"/>
      <c r="AU133" s="207"/>
      <c r="AV133" s="203"/>
      <c r="AW133" s="190"/>
      <c r="AX133" s="191"/>
      <c r="AY133" s="190"/>
      <c r="AZ133" s="191"/>
      <c r="BA133" s="202"/>
      <c r="BB133" s="203"/>
      <c r="BC133" s="271"/>
      <c r="BD133" s="272"/>
      <c r="BE133" s="202"/>
      <c r="BF133" s="203"/>
      <c r="BG133" s="827"/>
      <c r="BH133" s="828"/>
      <c r="BI133" s="829"/>
      <c r="BJ133" s="257"/>
      <c r="BK133" s="258"/>
      <c r="BL133" s="259"/>
      <c r="BM133" s="202"/>
      <c r="BN133" s="207"/>
      <c r="BO133" s="207"/>
      <c r="BP133" s="207"/>
      <c r="BQ133" s="207"/>
      <c r="BR133" s="207"/>
      <c r="BS133" s="207"/>
      <c r="BT133" s="207"/>
      <c r="BU133" s="207"/>
      <c r="BV133" s="207"/>
      <c r="BW133" s="207"/>
      <c r="BX133" s="207"/>
      <c r="BY133" s="207"/>
      <c r="BZ133" s="207"/>
      <c r="CA133" s="207"/>
      <c r="CB133" s="207"/>
      <c r="CC133" s="207"/>
      <c r="CD133" s="207"/>
      <c r="CE133" s="207"/>
      <c r="CF133" s="207"/>
      <c r="CG133" s="207"/>
    </row>
    <row r="134" spans="2:85" ht="15" customHeight="1" thickTop="1" thickBot="1">
      <c r="B134" s="215"/>
      <c r="C134" s="216"/>
      <c r="D134" s="216"/>
      <c r="E134" s="216"/>
      <c r="F134" s="216"/>
      <c r="G134" s="216"/>
      <c r="H134" s="216"/>
      <c r="I134" s="216"/>
      <c r="J134" s="216"/>
      <c r="K134" s="216"/>
      <c r="L134" s="217"/>
      <c r="M134" s="847"/>
      <c r="N134" s="847"/>
      <c r="O134" s="847"/>
      <c r="P134" s="847"/>
      <c r="Q134" s="528"/>
      <c r="R134" s="529"/>
      <c r="S134" s="529"/>
      <c r="T134" s="530"/>
      <c r="U134" s="528"/>
      <c r="V134" s="529"/>
      <c r="W134" s="529"/>
      <c r="X134" s="530"/>
      <c r="Y134" s="528"/>
      <c r="Z134" s="529"/>
      <c r="AA134" s="529"/>
      <c r="AB134" s="530"/>
      <c r="AC134" s="192"/>
      <c r="AD134" s="243"/>
      <c r="AE134" s="243"/>
      <c r="AF134" s="193"/>
      <c r="AG134" s="228"/>
      <c r="AH134" s="229"/>
      <c r="AI134" s="229"/>
      <c r="AJ134" s="229"/>
      <c r="AK134" s="229"/>
      <c r="AL134" s="229"/>
      <c r="AM134" s="229"/>
      <c r="AN134" s="229"/>
      <c r="AO134" s="230"/>
      <c r="AP134" s="273"/>
      <c r="AQ134" s="277"/>
      <c r="AR134" s="277"/>
      <c r="AS134" s="274"/>
      <c r="AT134" s="204"/>
      <c r="AU134" s="208"/>
      <c r="AV134" s="205"/>
      <c r="AW134" s="192"/>
      <c r="AX134" s="193"/>
      <c r="AY134" s="192"/>
      <c r="AZ134" s="193"/>
      <c r="BA134" s="204"/>
      <c r="BB134" s="205"/>
      <c r="BC134" s="273"/>
      <c r="BD134" s="274"/>
      <c r="BE134" s="204"/>
      <c r="BF134" s="205"/>
      <c r="BG134" s="830"/>
      <c r="BH134" s="831"/>
      <c r="BI134" s="832"/>
      <c r="BJ134" s="260"/>
      <c r="BK134" s="261"/>
      <c r="BL134" s="262"/>
      <c r="BM134" s="202"/>
      <c r="BN134" s="207"/>
      <c r="BO134" s="207"/>
      <c r="BP134" s="207"/>
      <c r="BQ134" s="207"/>
      <c r="BR134" s="207"/>
      <c r="BS134" s="207"/>
      <c r="BT134" s="207"/>
      <c r="BU134" s="207"/>
      <c r="BV134" s="207"/>
      <c r="BW134" s="207"/>
      <c r="BX134" s="207"/>
      <c r="BY134" s="207"/>
      <c r="BZ134" s="207"/>
      <c r="CA134" s="207"/>
      <c r="CB134" s="207"/>
      <c r="CC134" s="207"/>
      <c r="CD134" s="207"/>
      <c r="CE134" s="207"/>
      <c r="CF134" s="207"/>
      <c r="CG134" s="207"/>
    </row>
    <row r="135" spans="2:85" ht="15" customHeight="1" thickTop="1" thickBot="1">
      <c r="B135" s="314" t="s">
        <v>224</v>
      </c>
      <c r="C135" s="315"/>
      <c r="D135" s="315"/>
      <c r="E135" s="315"/>
      <c r="F135" s="315"/>
      <c r="G135" s="315"/>
      <c r="H135" s="315"/>
      <c r="I135" s="315"/>
      <c r="J135" s="315"/>
      <c r="K135" s="315"/>
      <c r="L135" s="316"/>
      <c r="M135" s="847">
        <f>[2]Параметры!$E$28</f>
        <v>0</v>
      </c>
      <c r="N135" s="847"/>
      <c r="O135" s="847"/>
      <c r="P135" s="847"/>
      <c r="Q135" s="522">
        <f>[2]Параметры!$F$28</f>
        <v>0</v>
      </c>
      <c r="R135" s="523"/>
      <c r="S135" s="523"/>
      <c r="T135" s="524"/>
      <c r="U135" s="522">
        <f>[2]Параметры!$G$28</f>
        <v>0</v>
      </c>
      <c r="V135" s="523"/>
      <c r="W135" s="523"/>
      <c r="X135" s="524"/>
      <c r="Y135" s="522">
        <f>[2]Параметры!$I$28</f>
        <v>0</v>
      </c>
      <c r="Z135" s="523"/>
      <c r="AA135" s="523"/>
      <c r="AB135" s="524"/>
      <c r="AC135" s="188" t="s">
        <v>129</v>
      </c>
      <c r="AD135" s="241"/>
      <c r="AE135" s="241"/>
      <c r="AF135" s="189"/>
      <c r="AG135" s="323" t="s">
        <v>140</v>
      </c>
      <c r="AH135" s="324"/>
      <c r="AI135" s="324"/>
      <c r="AJ135" s="324"/>
      <c r="AK135" s="324"/>
      <c r="AL135" s="324"/>
      <c r="AM135" s="324"/>
      <c r="AN135" s="324"/>
      <c r="AO135" s="325"/>
      <c r="AP135" s="269" t="s">
        <v>159</v>
      </c>
      <c r="AQ135" s="275"/>
      <c r="AR135" s="275"/>
      <c r="AS135" s="270"/>
      <c r="AT135" s="200">
        <f>'25.02'!BG135</f>
        <v>12</v>
      </c>
      <c r="AU135" s="206"/>
      <c r="AV135" s="201"/>
      <c r="AW135" s="188"/>
      <c r="AX135" s="189"/>
      <c r="AY135" s="188">
        <v>10</v>
      </c>
      <c r="AZ135" s="189"/>
      <c r="BA135" s="200"/>
      <c r="BB135" s="201"/>
      <c r="BC135" s="269" t="e">
        <f>#REF!+BA135</f>
        <v>#REF!</v>
      </c>
      <c r="BD135" s="270"/>
      <c r="BE135" s="200" t="e">
        <f>#REF!+BA135</f>
        <v>#REF!</v>
      </c>
      <c r="BF135" s="201"/>
      <c r="BG135" s="824">
        <f>AT135+AW135-AY135-BA135</f>
        <v>2</v>
      </c>
      <c r="BH135" s="825"/>
      <c r="BI135" s="826"/>
      <c r="BJ135" s="254" t="e">
        <f>((LEFT(AP135,FIND(" ",AP135)-1)*BC135)/$S$279)</f>
        <v>#REF!</v>
      </c>
      <c r="BK135" s="255"/>
      <c r="BL135" s="256"/>
      <c r="BM135" s="202" t="s">
        <v>296</v>
      </c>
      <c r="BN135" s="207"/>
      <c r="BO135" s="207"/>
      <c r="BP135" s="207"/>
      <c r="BQ135" s="207"/>
      <c r="BR135" s="207"/>
      <c r="BS135" s="207"/>
      <c r="BT135" s="207"/>
      <c r="BU135" s="207"/>
      <c r="BV135" s="207"/>
      <c r="BW135" s="207"/>
      <c r="BX135" s="207"/>
      <c r="BY135" s="207"/>
      <c r="BZ135" s="207"/>
      <c r="CA135" s="207"/>
      <c r="CB135" s="207"/>
      <c r="CC135" s="207"/>
      <c r="CD135" s="207"/>
      <c r="CE135" s="207"/>
      <c r="CF135" s="207"/>
      <c r="CG135" s="207"/>
    </row>
    <row r="136" spans="2:85" ht="15" customHeight="1" thickTop="1" thickBot="1">
      <c r="B136" s="317"/>
      <c r="C136" s="318"/>
      <c r="D136" s="318"/>
      <c r="E136" s="318"/>
      <c r="F136" s="318"/>
      <c r="G136" s="318"/>
      <c r="H136" s="318"/>
      <c r="I136" s="318"/>
      <c r="J136" s="318"/>
      <c r="K136" s="318"/>
      <c r="L136" s="319"/>
      <c r="M136" s="847"/>
      <c r="N136" s="847"/>
      <c r="O136" s="847"/>
      <c r="P136" s="847"/>
      <c r="Q136" s="525"/>
      <c r="R136" s="526"/>
      <c r="S136" s="526"/>
      <c r="T136" s="527"/>
      <c r="U136" s="525"/>
      <c r="V136" s="526"/>
      <c r="W136" s="526"/>
      <c r="X136" s="527"/>
      <c r="Y136" s="525"/>
      <c r="Z136" s="526"/>
      <c r="AA136" s="526"/>
      <c r="AB136" s="527"/>
      <c r="AC136" s="190"/>
      <c r="AD136" s="242"/>
      <c r="AE136" s="242"/>
      <c r="AF136" s="191"/>
      <c r="AG136" s="326"/>
      <c r="AH136" s="327"/>
      <c r="AI136" s="327"/>
      <c r="AJ136" s="327"/>
      <c r="AK136" s="327"/>
      <c r="AL136" s="327"/>
      <c r="AM136" s="327"/>
      <c r="AN136" s="327"/>
      <c r="AO136" s="328"/>
      <c r="AP136" s="271"/>
      <c r="AQ136" s="276"/>
      <c r="AR136" s="276"/>
      <c r="AS136" s="272"/>
      <c r="AT136" s="202"/>
      <c r="AU136" s="207"/>
      <c r="AV136" s="203"/>
      <c r="AW136" s="190"/>
      <c r="AX136" s="191"/>
      <c r="AY136" s="190"/>
      <c r="AZ136" s="191"/>
      <c r="BA136" s="202"/>
      <c r="BB136" s="203"/>
      <c r="BC136" s="271"/>
      <c r="BD136" s="272"/>
      <c r="BE136" s="202"/>
      <c r="BF136" s="203"/>
      <c r="BG136" s="827"/>
      <c r="BH136" s="828"/>
      <c r="BI136" s="829"/>
      <c r="BJ136" s="257"/>
      <c r="BK136" s="258"/>
      <c r="BL136" s="259"/>
      <c r="BM136" s="202"/>
      <c r="BN136" s="207"/>
      <c r="BO136" s="207"/>
      <c r="BP136" s="207"/>
      <c r="BQ136" s="207"/>
      <c r="BR136" s="207"/>
      <c r="BS136" s="207"/>
      <c r="BT136" s="207"/>
      <c r="BU136" s="207"/>
      <c r="BV136" s="207"/>
      <c r="BW136" s="207"/>
      <c r="BX136" s="207"/>
      <c r="BY136" s="207"/>
      <c r="BZ136" s="207"/>
      <c r="CA136" s="207"/>
      <c r="CB136" s="207"/>
      <c r="CC136" s="207"/>
      <c r="CD136" s="207"/>
      <c r="CE136" s="207"/>
      <c r="CF136" s="207"/>
      <c r="CG136" s="207"/>
    </row>
    <row r="137" spans="2:85" ht="15" customHeight="1" thickTop="1" thickBot="1">
      <c r="B137" s="320"/>
      <c r="C137" s="321"/>
      <c r="D137" s="321"/>
      <c r="E137" s="321"/>
      <c r="F137" s="321"/>
      <c r="G137" s="321"/>
      <c r="H137" s="321"/>
      <c r="I137" s="321"/>
      <c r="J137" s="321"/>
      <c r="K137" s="321"/>
      <c r="L137" s="322"/>
      <c r="M137" s="847"/>
      <c r="N137" s="847"/>
      <c r="O137" s="847"/>
      <c r="P137" s="847"/>
      <c r="Q137" s="528"/>
      <c r="R137" s="529"/>
      <c r="S137" s="529"/>
      <c r="T137" s="530"/>
      <c r="U137" s="528"/>
      <c r="V137" s="529"/>
      <c r="W137" s="529"/>
      <c r="X137" s="530"/>
      <c r="Y137" s="528"/>
      <c r="Z137" s="529"/>
      <c r="AA137" s="529"/>
      <c r="AB137" s="530"/>
      <c r="AC137" s="192"/>
      <c r="AD137" s="243"/>
      <c r="AE137" s="243"/>
      <c r="AF137" s="193"/>
      <c r="AG137" s="329"/>
      <c r="AH137" s="330"/>
      <c r="AI137" s="330"/>
      <c r="AJ137" s="330"/>
      <c r="AK137" s="330"/>
      <c r="AL137" s="330"/>
      <c r="AM137" s="330"/>
      <c r="AN137" s="330"/>
      <c r="AO137" s="331"/>
      <c r="AP137" s="273"/>
      <c r="AQ137" s="277"/>
      <c r="AR137" s="277"/>
      <c r="AS137" s="274"/>
      <c r="AT137" s="204"/>
      <c r="AU137" s="208"/>
      <c r="AV137" s="205"/>
      <c r="AW137" s="192"/>
      <c r="AX137" s="193"/>
      <c r="AY137" s="192"/>
      <c r="AZ137" s="193"/>
      <c r="BA137" s="204"/>
      <c r="BB137" s="205"/>
      <c r="BC137" s="273"/>
      <c r="BD137" s="274"/>
      <c r="BE137" s="204"/>
      <c r="BF137" s="205"/>
      <c r="BG137" s="830"/>
      <c r="BH137" s="831"/>
      <c r="BI137" s="832"/>
      <c r="BJ137" s="260"/>
      <c r="BK137" s="261"/>
      <c r="BL137" s="262"/>
      <c r="BM137" s="202"/>
      <c r="BN137" s="207"/>
      <c r="BO137" s="207"/>
      <c r="BP137" s="207"/>
      <c r="BQ137" s="207"/>
      <c r="BR137" s="207"/>
      <c r="BS137" s="207"/>
      <c r="BT137" s="207"/>
      <c r="BU137" s="207"/>
      <c r="BV137" s="207"/>
      <c r="BW137" s="207"/>
      <c r="BX137" s="207"/>
      <c r="BY137" s="207"/>
      <c r="BZ137" s="207"/>
      <c r="CA137" s="207"/>
      <c r="CB137" s="207"/>
      <c r="CC137" s="207"/>
      <c r="CD137" s="207"/>
      <c r="CE137" s="207"/>
      <c r="CF137" s="207"/>
      <c r="CG137" s="207"/>
    </row>
    <row r="138" spans="2:85" ht="15" customHeight="1" thickTop="1" thickBot="1">
      <c r="B138" s="209" t="s">
        <v>223</v>
      </c>
      <c r="C138" s="210"/>
      <c r="D138" s="210"/>
      <c r="E138" s="210"/>
      <c r="F138" s="210"/>
      <c r="G138" s="210"/>
      <c r="H138" s="210"/>
      <c r="I138" s="210"/>
      <c r="J138" s="210"/>
      <c r="K138" s="210"/>
      <c r="L138" s="211"/>
      <c r="M138" s="847">
        <f>[2]Параметры!$E$29</f>
        <v>0</v>
      </c>
      <c r="N138" s="847"/>
      <c r="O138" s="847"/>
      <c r="P138" s="847"/>
      <c r="Q138" s="522">
        <f>[2]Параметры!$F$29</f>
        <v>0</v>
      </c>
      <c r="R138" s="523"/>
      <c r="S138" s="523"/>
      <c r="T138" s="524"/>
      <c r="U138" s="522">
        <f>[2]Параметры!$G$29</f>
        <v>0</v>
      </c>
      <c r="V138" s="523"/>
      <c r="W138" s="523"/>
      <c r="X138" s="524"/>
      <c r="Y138" s="522">
        <f>[2]Параметры!$I$29</f>
        <v>0</v>
      </c>
      <c r="Z138" s="523"/>
      <c r="AA138" s="523"/>
      <c r="AB138" s="524"/>
      <c r="AC138" s="296" t="s">
        <v>158</v>
      </c>
      <c r="AD138" s="297"/>
      <c r="AE138" s="297"/>
      <c r="AF138" s="298"/>
      <c r="AG138" s="222" t="s">
        <v>134</v>
      </c>
      <c r="AH138" s="223"/>
      <c r="AI138" s="223"/>
      <c r="AJ138" s="223"/>
      <c r="AK138" s="223"/>
      <c r="AL138" s="223"/>
      <c r="AM138" s="223"/>
      <c r="AN138" s="223"/>
      <c r="AO138" s="224"/>
      <c r="AP138" s="269" t="s">
        <v>52</v>
      </c>
      <c r="AQ138" s="275"/>
      <c r="AR138" s="275"/>
      <c r="AS138" s="270"/>
      <c r="AT138" s="200">
        <f>'25.02'!BG138</f>
        <v>55</v>
      </c>
      <c r="AU138" s="206"/>
      <c r="AV138" s="201"/>
      <c r="AW138" s="188"/>
      <c r="AX138" s="189"/>
      <c r="AY138" s="188"/>
      <c r="AZ138" s="189"/>
      <c r="BA138" s="200"/>
      <c r="BB138" s="201"/>
      <c r="BC138" s="269" t="e">
        <f>#REF!+BA138</f>
        <v>#REF!</v>
      </c>
      <c r="BD138" s="270"/>
      <c r="BE138" s="200" t="e">
        <f>#REF!+BA138</f>
        <v>#REF!</v>
      </c>
      <c r="BF138" s="201"/>
      <c r="BG138" s="824">
        <f>AT138+AW138-AY138-BA138</f>
        <v>55</v>
      </c>
      <c r="BH138" s="825"/>
      <c r="BI138" s="826"/>
      <c r="BJ138" s="254" t="e">
        <f>((LEFT(AP138,FIND(" ",AP138)-1)*BC138)/$S$279)</f>
        <v>#REF!</v>
      </c>
      <c r="BK138" s="255"/>
      <c r="BL138" s="256"/>
      <c r="BM138" s="912" t="s">
        <v>425</v>
      </c>
      <c r="BN138" s="913"/>
      <c r="BO138" s="913"/>
      <c r="BP138" s="913"/>
      <c r="BQ138" s="913"/>
      <c r="BR138" s="913"/>
      <c r="BS138" s="913"/>
      <c r="BT138" s="913"/>
      <c r="BU138" s="913"/>
      <c r="BV138" s="913"/>
      <c r="BW138" s="913"/>
      <c r="BX138" s="913"/>
      <c r="BY138" s="913"/>
      <c r="BZ138" s="913"/>
      <c r="CA138" s="913"/>
      <c r="CB138" s="913"/>
      <c r="CC138" s="913"/>
      <c r="CD138" s="913"/>
      <c r="CE138" s="913"/>
      <c r="CF138" s="913"/>
      <c r="CG138" s="913"/>
    </row>
    <row r="139" spans="2:85" ht="15" customHeight="1" thickTop="1" thickBot="1">
      <c r="B139" s="212"/>
      <c r="C139" s="213"/>
      <c r="D139" s="213"/>
      <c r="E139" s="213"/>
      <c r="F139" s="213"/>
      <c r="G139" s="213"/>
      <c r="H139" s="213"/>
      <c r="I139" s="213"/>
      <c r="J139" s="213"/>
      <c r="K139" s="213"/>
      <c r="L139" s="214"/>
      <c r="M139" s="847"/>
      <c r="N139" s="847"/>
      <c r="O139" s="847"/>
      <c r="P139" s="847"/>
      <c r="Q139" s="525"/>
      <c r="R139" s="526"/>
      <c r="S139" s="526"/>
      <c r="T139" s="527"/>
      <c r="U139" s="525"/>
      <c r="V139" s="526"/>
      <c r="W139" s="526"/>
      <c r="X139" s="527"/>
      <c r="Y139" s="525"/>
      <c r="Z139" s="526"/>
      <c r="AA139" s="526"/>
      <c r="AB139" s="527"/>
      <c r="AC139" s="299"/>
      <c r="AD139" s="300"/>
      <c r="AE139" s="300"/>
      <c r="AF139" s="301"/>
      <c r="AG139" s="225"/>
      <c r="AH139" s="226"/>
      <c r="AI139" s="226"/>
      <c r="AJ139" s="226"/>
      <c r="AK139" s="226"/>
      <c r="AL139" s="226"/>
      <c r="AM139" s="226"/>
      <c r="AN139" s="226"/>
      <c r="AO139" s="227"/>
      <c r="AP139" s="271"/>
      <c r="AQ139" s="276"/>
      <c r="AR139" s="276"/>
      <c r="AS139" s="272"/>
      <c r="AT139" s="202"/>
      <c r="AU139" s="207"/>
      <c r="AV139" s="203"/>
      <c r="AW139" s="190"/>
      <c r="AX139" s="191"/>
      <c r="AY139" s="190"/>
      <c r="AZ139" s="191"/>
      <c r="BA139" s="202"/>
      <c r="BB139" s="203"/>
      <c r="BC139" s="271"/>
      <c r="BD139" s="272"/>
      <c r="BE139" s="202"/>
      <c r="BF139" s="203"/>
      <c r="BG139" s="827"/>
      <c r="BH139" s="828"/>
      <c r="BI139" s="829"/>
      <c r="BJ139" s="257"/>
      <c r="BK139" s="258"/>
      <c r="BL139" s="259"/>
      <c r="BM139" s="912"/>
      <c r="BN139" s="913"/>
      <c r="BO139" s="913"/>
      <c r="BP139" s="913"/>
      <c r="BQ139" s="913"/>
      <c r="BR139" s="913"/>
      <c r="BS139" s="913"/>
      <c r="BT139" s="913"/>
      <c r="BU139" s="913"/>
      <c r="BV139" s="913"/>
      <c r="BW139" s="913"/>
      <c r="BX139" s="913"/>
      <c r="BY139" s="913"/>
      <c r="BZ139" s="913"/>
      <c r="CA139" s="913"/>
      <c r="CB139" s="913"/>
      <c r="CC139" s="913"/>
      <c r="CD139" s="913"/>
      <c r="CE139" s="913"/>
      <c r="CF139" s="913"/>
      <c r="CG139" s="913"/>
    </row>
    <row r="140" spans="2:85" ht="15" customHeight="1" thickTop="1" thickBot="1">
      <c r="B140" s="215"/>
      <c r="C140" s="216"/>
      <c r="D140" s="216"/>
      <c r="E140" s="216"/>
      <c r="F140" s="216"/>
      <c r="G140" s="216"/>
      <c r="H140" s="216"/>
      <c r="I140" s="216"/>
      <c r="J140" s="216"/>
      <c r="K140" s="216"/>
      <c r="L140" s="217"/>
      <c r="M140" s="847"/>
      <c r="N140" s="847"/>
      <c r="O140" s="847"/>
      <c r="P140" s="847"/>
      <c r="Q140" s="528"/>
      <c r="R140" s="529"/>
      <c r="S140" s="529"/>
      <c r="T140" s="530"/>
      <c r="U140" s="528"/>
      <c r="V140" s="529"/>
      <c r="W140" s="529"/>
      <c r="X140" s="530"/>
      <c r="Y140" s="528"/>
      <c r="Z140" s="529"/>
      <c r="AA140" s="529"/>
      <c r="AB140" s="530"/>
      <c r="AC140" s="302"/>
      <c r="AD140" s="303"/>
      <c r="AE140" s="303"/>
      <c r="AF140" s="304"/>
      <c r="AG140" s="228"/>
      <c r="AH140" s="229"/>
      <c r="AI140" s="229"/>
      <c r="AJ140" s="229"/>
      <c r="AK140" s="229"/>
      <c r="AL140" s="229"/>
      <c r="AM140" s="229"/>
      <c r="AN140" s="229"/>
      <c r="AO140" s="230"/>
      <c r="AP140" s="273"/>
      <c r="AQ140" s="277"/>
      <c r="AR140" s="277"/>
      <c r="AS140" s="274"/>
      <c r="AT140" s="204"/>
      <c r="AU140" s="208"/>
      <c r="AV140" s="205"/>
      <c r="AW140" s="192"/>
      <c r="AX140" s="193"/>
      <c r="AY140" s="192"/>
      <c r="AZ140" s="193"/>
      <c r="BA140" s="204"/>
      <c r="BB140" s="205"/>
      <c r="BC140" s="273"/>
      <c r="BD140" s="274"/>
      <c r="BE140" s="204"/>
      <c r="BF140" s="205"/>
      <c r="BG140" s="830"/>
      <c r="BH140" s="831"/>
      <c r="BI140" s="832"/>
      <c r="BJ140" s="260"/>
      <c r="BK140" s="261"/>
      <c r="BL140" s="262"/>
      <c r="BM140" s="912"/>
      <c r="BN140" s="913"/>
      <c r="BO140" s="913"/>
      <c r="BP140" s="913"/>
      <c r="BQ140" s="913"/>
      <c r="BR140" s="913"/>
      <c r="BS140" s="913"/>
      <c r="BT140" s="913"/>
      <c r="BU140" s="913"/>
      <c r="BV140" s="913"/>
      <c r="BW140" s="913"/>
      <c r="BX140" s="913"/>
      <c r="BY140" s="913"/>
      <c r="BZ140" s="913"/>
      <c r="CA140" s="913"/>
      <c r="CB140" s="913"/>
      <c r="CC140" s="913"/>
      <c r="CD140" s="913"/>
      <c r="CE140" s="913"/>
      <c r="CF140" s="913"/>
      <c r="CG140" s="913"/>
    </row>
    <row r="141" spans="2:85" ht="15" customHeight="1" thickTop="1" thickBot="1">
      <c r="B141" s="209" t="s">
        <v>222</v>
      </c>
      <c r="C141" s="210"/>
      <c r="D141" s="210"/>
      <c r="E141" s="210"/>
      <c r="F141" s="210"/>
      <c r="G141" s="210"/>
      <c r="H141" s="210"/>
      <c r="I141" s="210"/>
      <c r="J141" s="210"/>
      <c r="K141" s="210"/>
      <c r="L141" s="211"/>
      <c r="M141" s="847">
        <f>[2]Параметры!$E$30</f>
        <v>0</v>
      </c>
      <c r="N141" s="847"/>
      <c r="O141" s="847"/>
      <c r="P141" s="847"/>
      <c r="Q141" s="522">
        <f>[2]Параметры!$F$30</f>
        <v>0</v>
      </c>
      <c r="R141" s="523"/>
      <c r="S141" s="523"/>
      <c r="T141" s="524"/>
      <c r="U141" s="522">
        <f>[2]Параметры!$G$30</f>
        <v>0</v>
      </c>
      <c r="V141" s="523"/>
      <c r="W141" s="523"/>
      <c r="X141" s="524"/>
      <c r="Y141" s="522">
        <f>[2]Параметры!$I$30</f>
        <v>0</v>
      </c>
      <c r="Z141" s="523"/>
      <c r="AA141" s="523"/>
      <c r="AB141" s="524"/>
      <c r="AC141" s="296" t="s">
        <v>275</v>
      </c>
      <c r="AD141" s="297"/>
      <c r="AE141" s="297"/>
      <c r="AF141" s="298"/>
      <c r="AG141" s="323" t="s">
        <v>221</v>
      </c>
      <c r="AH141" s="324"/>
      <c r="AI141" s="324"/>
      <c r="AJ141" s="324"/>
      <c r="AK141" s="324"/>
      <c r="AL141" s="324"/>
      <c r="AM141" s="324"/>
      <c r="AN141" s="324"/>
      <c r="AO141" s="325"/>
      <c r="AP141" s="269" t="s">
        <v>52</v>
      </c>
      <c r="AQ141" s="275"/>
      <c r="AR141" s="275"/>
      <c r="AS141" s="270"/>
      <c r="AT141" s="200">
        <f>'25.02'!BG141</f>
        <v>20</v>
      </c>
      <c r="AU141" s="206"/>
      <c r="AV141" s="201"/>
      <c r="AW141" s="188"/>
      <c r="AX141" s="189"/>
      <c r="AY141" s="188"/>
      <c r="AZ141" s="189"/>
      <c r="BA141" s="200"/>
      <c r="BB141" s="201"/>
      <c r="BC141" s="269" t="e">
        <f>#REF!+BA141</f>
        <v>#REF!</v>
      </c>
      <c r="BD141" s="270"/>
      <c r="BE141" s="200" t="e">
        <f>#REF!+BA141</f>
        <v>#REF!</v>
      </c>
      <c r="BF141" s="201"/>
      <c r="BG141" s="824">
        <f>AT141+AW141-AY141-BA141</f>
        <v>20</v>
      </c>
      <c r="BH141" s="825"/>
      <c r="BI141" s="826"/>
      <c r="BJ141" s="254" t="e">
        <f>((LEFT(AP141,FIND(" ",AP141)-1)*BC141)/$S$279)</f>
        <v>#REF!</v>
      </c>
      <c r="BK141" s="255"/>
      <c r="BL141" s="256"/>
      <c r="BM141" s="202" t="s">
        <v>419</v>
      </c>
      <c r="BN141" s="207"/>
      <c r="BO141" s="207"/>
      <c r="BP141" s="207"/>
      <c r="BQ141" s="207"/>
      <c r="BR141" s="207"/>
      <c r="BS141" s="207"/>
      <c r="BT141" s="207"/>
      <c r="BU141" s="207"/>
      <c r="BV141" s="207"/>
      <c r="BW141" s="207"/>
      <c r="BX141" s="207"/>
      <c r="BY141" s="207"/>
      <c r="BZ141" s="207"/>
      <c r="CA141" s="207"/>
      <c r="CB141" s="207"/>
      <c r="CC141" s="207"/>
      <c r="CD141" s="207"/>
      <c r="CE141" s="207"/>
      <c r="CF141" s="207"/>
      <c r="CG141" s="207"/>
    </row>
    <row r="142" spans="2:85" ht="15" customHeight="1" thickTop="1" thickBot="1">
      <c r="B142" s="212"/>
      <c r="C142" s="213"/>
      <c r="D142" s="213"/>
      <c r="E142" s="213"/>
      <c r="F142" s="213"/>
      <c r="G142" s="213"/>
      <c r="H142" s="213"/>
      <c r="I142" s="213"/>
      <c r="J142" s="213"/>
      <c r="K142" s="213"/>
      <c r="L142" s="214"/>
      <c r="M142" s="847"/>
      <c r="N142" s="847"/>
      <c r="O142" s="847"/>
      <c r="P142" s="847"/>
      <c r="Q142" s="525"/>
      <c r="R142" s="526"/>
      <c r="S142" s="526"/>
      <c r="T142" s="527"/>
      <c r="U142" s="525"/>
      <c r="V142" s="526"/>
      <c r="W142" s="526"/>
      <c r="X142" s="527"/>
      <c r="Y142" s="525"/>
      <c r="Z142" s="526"/>
      <c r="AA142" s="526"/>
      <c r="AB142" s="527"/>
      <c r="AC142" s="299"/>
      <c r="AD142" s="300"/>
      <c r="AE142" s="300"/>
      <c r="AF142" s="301"/>
      <c r="AG142" s="326"/>
      <c r="AH142" s="327"/>
      <c r="AI142" s="327"/>
      <c r="AJ142" s="327"/>
      <c r="AK142" s="327"/>
      <c r="AL142" s="327"/>
      <c r="AM142" s="327"/>
      <c r="AN142" s="327"/>
      <c r="AO142" s="328"/>
      <c r="AP142" s="271"/>
      <c r="AQ142" s="276"/>
      <c r="AR142" s="276"/>
      <c r="AS142" s="272"/>
      <c r="AT142" s="202"/>
      <c r="AU142" s="207"/>
      <c r="AV142" s="203"/>
      <c r="AW142" s="190"/>
      <c r="AX142" s="191"/>
      <c r="AY142" s="190"/>
      <c r="AZ142" s="191"/>
      <c r="BA142" s="202"/>
      <c r="BB142" s="203"/>
      <c r="BC142" s="271"/>
      <c r="BD142" s="272"/>
      <c r="BE142" s="202"/>
      <c r="BF142" s="203"/>
      <c r="BG142" s="827"/>
      <c r="BH142" s="828"/>
      <c r="BI142" s="829"/>
      <c r="BJ142" s="257"/>
      <c r="BK142" s="258"/>
      <c r="BL142" s="259"/>
      <c r="BM142" s="202"/>
      <c r="BN142" s="207"/>
      <c r="BO142" s="207"/>
      <c r="BP142" s="207"/>
      <c r="BQ142" s="207"/>
      <c r="BR142" s="207"/>
      <c r="BS142" s="207"/>
      <c r="BT142" s="207"/>
      <c r="BU142" s="207"/>
      <c r="BV142" s="207"/>
      <c r="BW142" s="207"/>
      <c r="BX142" s="207"/>
      <c r="BY142" s="207"/>
      <c r="BZ142" s="207"/>
      <c r="CA142" s="207"/>
      <c r="CB142" s="207"/>
      <c r="CC142" s="207"/>
      <c r="CD142" s="207"/>
      <c r="CE142" s="207"/>
      <c r="CF142" s="207"/>
      <c r="CG142" s="207"/>
    </row>
    <row r="143" spans="2:85" ht="15" customHeight="1" thickTop="1" thickBot="1">
      <c r="B143" s="215"/>
      <c r="C143" s="216"/>
      <c r="D143" s="216"/>
      <c r="E143" s="216"/>
      <c r="F143" s="216"/>
      <c r="G143" s="216"/>
      <c r="H143" s="216"/>
      <c r="I143" s="216"/>
      <c r="J143" s="216"/>
      <c r="K143" s="216"/>
      <c r="L143" s="217"/>
      <c r="M143" s="847"/>
      <c r="N143" s="847"/>
      <c r="O143" s="847"/>
      <c r="P143" s="847"/>
      <c r="Q143" s="528"/>
      <c r="R143" s="529"/>
      <c r="S143" s="529"/>
      <c r="T143" s="530"/>
      <c r="U143" s="528"/>
      <c r="V143" s="529"/>
      <c r="W143" s="529"/>
      <c r="X143" s="530"/>
      <c r="Y143" s="528"/>
      <c r="Z143" s="529"/>
      <c r="AA143" s="529"/>
      <c r="AB143" s="530"/>
      <c r="AC143" s="302"/>
      <c r="AD143" s="303"/>
      <c r="AE143" s="303"/>
      <c r="AF143" s="304"/>
      <c r="AG143" s="329"/>
      <c r="AH143" s="330"/>
      <c r="AI143" s="330"/>
      <c r="AJ143" s="330"/>
      <c r="AK143" s="330"/>
      <c r="AL143" s="330"/>
      <c r="AM143" s="330"/>
      <c r="AN143" s="330"/>
      <c r="AO143" s="331"/>
      <c r="AP143" s="273"/>
      <c r="AQ143" s="277"/>
      <c r="AR143" s="277"/>
      <c r="AS143" s="274"/>
      <c r="AT143" s="204"/>
      <c r="AU143" s="208"/>
      <c r="AV143" s="205"/>
      <c r="AW143" s="192"/>
      <c r="AX143" s="193"/>
      <c r="AY143" s="192"/>
      <c r="AZ143" s="193"/>
      <c r="BA143" s="204"/>
      <c r="BB143" s="205"/>
      <c r="BC143" s="273"/>
      <c r="BD143" s="274"/>
      <c r="BE143" s="204"/>
      <c r="BF143" s="205"/>
      <c r="BG143" s="830"/>
      <c r="BH143" s="831"/>
      <c r="BI143" s="832"/>
      <c r="BJ143" s="260"/>
      <c r="BK143" s="261"/>
      <c r="BL143" s="262"/>
      <c r="BM143" s="202"/>
      <c r="BN143" s="207"/>
      <c r="BO143" s="207"/>
      <c r="BP143" s="207"/>
      <c r="BQ143" s="207"/>
      <c r="BR143" s="207"/>
      <c r="BS143" s="207"/>
      <c r="BT143" s="207"/>
      <c r="BU143" s="207"/>
      <c r="BV143" s="207"/>
      <c r="BW143" s="207"/>
      <c r="BX143" s="207"/>
      <c r="BY143" s="207"/>
      <c r="BZ143" s="207"/>
      <c r="CA143" s="207"/>
      <c r="CB143" s="207"/>
      <c r="CC143" s="207"/>
      <c r="CD143" s="207"/>
      <c r="CE143" s="207"/>
      <c r="CF143" s="207"/>
      <c r="CG143" s="207"/>
    </row>
    <row r="144" spans="2:85" ht="15" customHeight="1" thickTop="1" thickBot="1">
      <c r="B144" s="314" t="s">
        <v>220</v>
      </c>
      <c r="C144" s="315"/>
      <c r="D144" s="315"/>
      <c r="E144" s="315"/>
      <c r="F144" s="315"/>
      <c r="G144" s="315"/>
      <c r="H144" s="315"/>
      <c r="I144" s="315"/>
      <c r="J144" s="315"/>
      <c r="K144" s="315"/>
      <c r="L144" s="316"/>
      <c r="M144" s="847">
        <f>[2]Параметры!$E$31</f>
        <v>0</v>
      </c>
      <c r="N144" s="847"/>
      <c r="O144" s="847"/>
      <c r="P144" s="847"/>
      <c r="Q144" s="522">
        <f>[2]Параметры!$F$31</f>
        <v>0</v>
      </c>
      <c r="R144" s="523"/>
      <c r="S144" s="523"/>
      <c r="T144" s="524"/>
      <c r="U144" s="522">
        <f>[2]Параметры!$G$31</f>
        <v>0</v>
      </c>
      <c r="V144" s="523"/>
      <c r="W144" s="523"/>
      <c r="X144" s="524"/>
      <c r="Y144" s="522">
        <f>[2]Параметры!$I$31</f>
        <v>0</v>
      </c>
      <c r="Z144" s="523"/>
      <c r="AA144" s="523"/>
      <c r="AB144" s="524"/>
      <c r="AC144" s="305" t="s">
        <v>276</v>
      </c>
      <c r="AD144" s="306"/>
      <c r="AE144" s="306"/>
      <c r="AF144" s="307"/>
      <c r="AG144" s="222" t="s">
        <v>135</v>
      </c>
      <c r="AH144" s="223"/>
      <c r="AI144" s="223"/>
      <c r="AJ144" s="223"/>
      <c r="AK144" s="223"/>
      <c r="AL144" s="223"/>
      <c r="AM144" s="223"/>
      <c r="AN144" s="223"/>
      <c r="AO144" s="224"/>
      <c r="AP144" s="269" t="s">
        <v>61</v>
      </c>
      <c r="AQ144" s="275"/>
      <c r="AR144" s="275"/>
      <c r="AS144" s="270"/>
      <c r="AT144" s="269">
        <f>'25.02'!BG144</f>
        <v>9</v>
      </c>
      <c r="AU144" s="275"/>
      <c r="AV144" s="270"/>
      <c r="AW144" s="194">
        <v>3</v>
      </c>
      <c r="AX144" s="195"/>
      <c r="AY144" s="194"/>
      <c r="AZ144" s="195"/>
      <c r="BA144" s="200"/>
      <c r="BB144" s="201"/>
      <c r="BC144" s="269" t="e">
        <f>#REF!+BA144</f>
        <v>#REF!</v>
      </c>
      <c r="BD144" s="270"/>
      <c r="BE144" s="200" t="e">
        <f>#REF!+BA144</f>
        <v>#REF!</v>
      </c>
      <c r="BF144" s="201"/>
      <c r="BG144" s="824">
        <f>AT144+AW144-AY144-BA144</f>
        <v>12</v>
      </c>
      <c r="BH144" s="825"/>
      <c r="BI144" s="826"/>
      <c r="BJ144" s="254" t="e">
        <f>((LEFT(AP144,FIND(" ",AP144)-1)*BC144)/$S$279)</f>
        <v>#REF!</v>
      </c>
      <c r="BK144" s="255"/>
      <c r="BL144" s="256"/>
      <c r="BM144" s="202" t="s">
        <v>420</v>
      </c>
      <c r="BN144" s="207"/>
      <c r="BO144" s="207"/>
      <c r="BP144" s="207"/>
      <c r="BQ144" s="207"/>
      <c r="BR144" s="207"/>
      <c r="BS144" s="207"/>
      <c r="BT144" s="207"/>
      <c r="BU144" s="207"/>
      <c r="BV144" s="207"/>
      <c r="BW144" s="207"/>
      <c r="BX144" s="207"/>
      <c r="BY144" s="207"/>
      <c r="BZ144" s="207"/>
      <c r="CA144" s="207"/>
      <c r="CB144" s="207"/>
      <c r="CC144" s="207"/>
      <c r="CD144" s="207"/>
      <c r="CE144" s="207"/>
      <c r="CF144" s="207"/>
      <c r="CG144" s="207"/>
    </row>
    <row r="145" spans="2:85" ht="15" customHeight="1" thickTop="1" thickBot="1">
      <c r="B145" s="317"/>
      <c r="C145" s="318"/>
      <c r="D145" s="318"/>
      <c r="E145" s="318"/>
      <c r="F145" s="318"/>
      <c r="G145" s="318"/>
      <c r="H145" s="318"/>
      <c r="I145" s="318"/>
      <c r="J145" s="318"/>
      <c r="K145" s="318"/>
      <c r="L145" s="319"/>
      <c r="M145" s="847"/>
      <c r="N145" s="847"/>
      <c r="O145" s="847"/>
      <c r="P145" s="847"/>
      <c r="Q145" s="525"/>
      <c r="R145" s="526"/>
      <c r="S145" s="526"/>
      <c r="T145" s="527"/>
      <c r="U145" s="525"/>
      <c r="V145" s="526"/>
      <c r="W145" s="526"/>
      <c r="X145" s="527"/>
      <c r="Y145" s="525"/>
      <c r="Z145" s="526"/>
      <c r="AA145" s="526"/>
      <c r="AB145" s="527"/>
      <c r="AC145" s="308"/>
      <c r="AD145" s="309"/>
      <c r="AE145" s="309"/>
      <c r="AF145" s="310"/>
      <c r="AG145" s="225"/>
      <c r="AH145" s="226"/>
      <c r="AI145" s="226"/>
      <c r="AJ145" s="226"/>
      <c r="AK145" s="226"/>
      <c r="AL145" s="226"/>
      <c r="AM145" s="226"/>
      <c r="AN145" s="226"/>
      <c r="AO145" s="227"/>
      <c r="AP145" s="271"/>
      <c r="AQ145" s="276"/>
      <c r="AR145" s="276"/>
      <c r="AS145" s="272"/>
      <c r="AT145" s="271"/>
      <c r="AU145" s="276"/>
      <c r="AV145" s="272"/>
      <c r="AW145" s="196"/>
      <c r="AX145" s="197"/>
      <c r="AY145" s="196"/>
      <c r="AZ145" s="197"/>
      <c r="BA145" s="202"/>
      <c r="BB145" s="203"/>
      <c r="BC145" s="271"/>
      <c r="BD145" s="272"/>
      <c r="BE145" s="202"/>
      <c r="BF145" s="203"/>
      <c r="BG145" s="827"/>
      <c r="BH145" s="828"/>
      <c r="BI145" s="829"/>
      <c r="BJ145" s="257"/>
      <c r="BK145" s="258"/>
      <c r="BL145" s="259"/>
      <c r="BM145" s="202"/>
      <c r="BN145" s="207"/>
      <c r="BO145" s="207"/>
      <c r="BP145" s="207"/>
      <c r="BQ145" s="207"/>
      <c r="BR145" s="207"/>
      <c r="BS145" s="207"/>
      <c r="BT145" s="207"/>
      <c r="BU145" s="207"/>
      <c r="BV145" s="207"/>
      <c r="BW145" s="207"/>
      <c r="BX145" s="207"/>
      <c r="BY145" s="207"/>
      <c r="BZ145" s="207"/>
      <c r="CA145" s="207"/>
      <c r="CB145" s="207"/>
      <c r="CC145" s="207"/>
      <c r="CD145" s="207"/>
      <c r="CE145" s="207"/>
      <c r="CF145" s="207"/>
      <c r="CG145" s="207"/>
    </row>
    <row r="146" spans="2:85" ht="15" customHeight="1" thickTop="1" thickBot="1">
      <c r="B146" s="320"/>
      <c r="C146" s="321"/>
      <c r="D146" s="321"/>
      <c r="E146" s="321"/>
      <c r="F146" s="321"/>
      <c r="G146" s="321"/>
      <c r="H146" s="321"/>
      <c r="I146" s="321"/>
      <c r="J146" s="321"/>
      <c r="K146" s="321"/>
      <c r="L146" s="322"/>
      <c r="M146" s="847"/>
      <c r="N146" s="847"/>
      <c r="O146" s="847"/>
      <c r="P146" s="847"/>
      <c r="Q146" s="528"/>
      <c r="R146" s="529"/>
      <c r="S146" s="529"/>
      <c r="T146" s="530"/>
      <c r="U146" s="528"/>
      <c r="V146" s="529"/>
      <c r="W146" s="529"/>
      <c r="X146" s="530"/>
      <c r="Y146" s="528"/>
      <c r="Z146" s="529"/>
      <c r="AA146" s="529"/>
      <c r="AB146" s="530"/>
      <c r="AC146" s="311"/>
      <c r="AD146" s="312"/>
      <c r="AE146" s="312"/>
      <c r="AF146" s="313"/>
      <c r="AG146" s="228"/>
      <c r="AH146" s="229"/>
      <c r="AI146" s="229"/>
      <c r="AJ146" s="229"/>
      <c r="AK146" s="229"/>
      <c r="AL146" s="229"/>
      <c r="AM146" s="229"/>
      <c r="AN146" s="229"/>
      <c r="AO146" s="230"/>
      <c r="AP146" s="273"/>
      <c r="AQ146" s="277"/>
      <c r="AR146" s="277"/>
      <c r="AS146" s="274"/>
      <c r="AT146" s="273"/>
      <c r="AU146" s="277"/>
      <c r="AV146" s="274"/>
      <c r="AW146" s="198"/>
      <c r="AX146" s="199"/>
      <c r="AY146" s="198"/>
      <c r="AZ146" s="199"/>
      <c r="BA146" s="204"/>
      <c r="BB146" s="205"/>
      <c r="BC146" s="273"/>
      <c r="BD146" s="274"/>
      <c r="BE146" s="204"/>
      <c r="BF146" s="205"/>
      <c r="BG146" s="830"/>
      <c r="BH146" s="831"/>
      <c r="BI146" s="832"/>
      <c r="BJ146" s="260"/>
      <c r="BK146" s="261"/>
      <c r="BL146" s="262"/>
      <c r="BM146" s="202"/>
      <c r="BN146" s="207"/>
      <c r="BO146" s="207"/>
      <c r="BP146" s="207"/>
      <c r="BQ146" s="207"/>
      <c r="BR146" s="207"/>
      <c r="BS146" s="207"/>
      <c r="BT146" s="207"/>
      <c r="BU146" s="207"/>
      <c r="BV146" s="207"/>
      <c r="BW146" s="207"/>
      <c r="BX146" s="207"/>
      <c r="BY146" s="207"/>
      <c r="BZ146" s="207"/>
      <c r="CA146" s="207"/>
      <c r="CB146" s="207"/>
      <c r="CC146" s="207"/>
      <c r="CD146" s="207"/>
      <c r="CE146" s="207"/>
      <c r="CF146" s="207"/>
      <c r="CG146" s="207"/>
    </row>
    <row r="147" spans="2:85" ht="15" customHeight="1" thickTop="1" thickBot="1">
      <c r="B147" s="209" t="s">
        <v>219</v>
      </c>
      <c r="C147" s="210"/>
      <c r="D147" s="210"/>
      <c r="E147" s="210"/>
      <c r="F147" s="210"/>
      <c r="G147" s="210"/>
      <c r="H147" s="210"/>
      <c r="I147" s="210"/>
      <c r="J147" s="210"/>
      <c r="K147" s="210"/>
      <c r="L147" s="211"/>
      <c r="M147" s="847">
        <f>[2]Параметры!$E$32</f>
        <v>0</v>
      </c>
      <c r="N147" s="847"/>
      <c r="O147" s="847"/>
      <c r="P147" s="847"/>
      <c r="Q147" s="522">
        <f>[2]Параметры!$F$32</f>
        <v>0</v>
      </c>
      <c r="R147" s="523"/>
      <c r="S147" s="523"/>
      <c r="T147" s="524"/>
      <c r="U147" s="522">
        <f>[2]Параметры!$G$32</f>
        <v>0</v>
      </c>
      <c r="V147" s="523"/>
      <c r="W147" s="523"/>
      <c r="X147" s="524"/>
      <c r="Y147" s="522">
        <f>[2]Параметры!$I$32</f>
        <v>0</v>
      </c>
      <c r="Z147" s="523"/>
      <c r="AA147" s="523"/>
      <c r="AB147" s="524"/>
      <c r="AC147" s="305" t="s">
        <v>277</v>
      </c>
      <c r="AD147" s="306"/>
      <c r="AE147" s="306"/>
      <c r="AF147" s="307"/>
      <c r="AG147" s="222" t="s">
        <v>218</v>
      </c>
      <c r="AH147" s="223"/>
      <c r="AI147" s="223"/>
      <c r="AJ147" s="223"/>
      <c r="AK147" s="223"/>
      <c r="AL147" s="223"/>
      <c r="AM147" s="223"/>
      <c r="AN147" s="223"/>
      <c r="AO147" s="224"/>
      <c r="AP147" s="269" t="s">
        <v>217</v>
      </c>
      <c r="AQ147" s="275"/>
      <c r="AR147" s="275"/>
      <c r="AS147" s="270"/>
      <c r="AT147" s="200">
        <f>'25.02'!BG147</f>
        <v>2</v>
      </c>
      <c r="AU147" s="206"/>
      <c r="AV147" s="201"/>
      <c r="AW147" s="188"/>
      <c r="AX147" s="189"/>
      <c r="AY147" s="188"/>
      <c r="AZ147" s="189"/>
      <c r="BA147" s="200"/>
      <c r="BB147" s="201"/>
      <c r="BC147" s="269" t="e">
        <f>#REF!+BA147</f>
        <v>#REF!</v>
      </c>
      <c r="BD147" s="270"/>
      <c r="BE147" s="200" t="e">
        <f>#REF!+BA147</f>
        <v>#REF!</v>
      </c>
      <c r="BF147" s="201"/>
      <c r="BG147" s="824">
        <f>AT147+AW147-AY147-BA147</f>
        <v>2</v>
      </c>
      <c r="BH147" s="825"/>
      <c r="BI147" s="826"/>
      <c r="BJ147" s="254" t="e">
        <f>((LEFT(AP147,FIND(" ",AP147)-1)*BC147)/$S$279)</f>
        <v>#REF!</v>
      </c>
      <c r="BK147" s="255"/>
      <c r="BL147" s="256"/>
      <c r="BM147" s="202" t="s">
        <v>300</v>
      </c>
      <c r="BN147" s="207"/>
      <c r="BO147" s="207"/>
      <c r="BP147" s="207"/>
      <c r="BQ147" s="207"/>
      <c r="BR147" s="207"/>
      <c r="BS147" s="207"/>
      <c r="BT147" s="207"/>
      <c r="BU147" s="207"/>
      <c r="BV147" s="207"/>
      <c r="BW147" s="207"/>
      <c r="BX147" s="207"/>
      <c r="BY147" s="207"/>
      <c r="BZ147" s="207"/>
      <c r="CA147" s="207"/>
      <c r="CB147" s="207"/>
      <c r="CC147" s="207"/>
      <c r="CD147" s="207"/>
      <c r="CE147" s="207"/>
      <c r="CF147" s="207"/>
      <c r="CG147" s="207"/>
    </row>
    <row r="148" spans="2:85" ht="15" customHeight="1" thickTop="1" thickBot="1">
      <c r="B148" s="212"/>
      <c r="C148" s="213"/>
      <c r="D148" s="213"/>
      <c r="E148" s="213"/>
      <c r="F148" s="213"/>
      <c r="G148" s="213"/>
      <c r="H148" s="213"/>
      <c r="I148" s="213"/>
      <c r="J148" s="213"/>
      <c r="K148" s="213"/>
      <c r="L148" s="214"/>
      <c r="M148" s="847"/>
      <c r="N148" s="847"/>
      <c r="O148" s="847"/>
      <c r="P148" s="847"/>
      <c r="Q148" s="525"/>
      <c r="R148" s="526"/>
      <c r="S148" s="526"/>
      <c r="T148" s="527"/>
      <c r="U148" s="525"/>
      <c r="V148" s="526"/>
      <c r="W148" s="526"/>
      <c r="X148" s="527"/>
      <c r="Y148" s="525"/>
      <c r="Z148" s="526"/>
      <c r="AA148" s="526"/>
      <c r="AB148" s="527"/>
      <c r="AC148" s="308"/>
      <c r="AD148" s="309"/>
      <c r="AE148" s="309"/>
      <c r="AF148" s="310"/>
      <c r="AG148" s="225"/>
      <c r="AH148" s="226"/>
      <c r="AI148" s="226"/>
      <c r="AJ148" s="226"/>
      <c r="AK148" s="226"/>
      <c r="AL148" s="226"/>
      <c r="AM148" s="226"/>
      <c r="AN148" s="226"/>
      <c r="AO148" s="227"/>
      <c r="AP148" s="271"/>
      <c r="AQ148" s="276"/>
      <c r="AR148" s="276"/>
      <c r="AS148" s="272"/>
      <c r="AT148" s="202"/>
      <c r="AU148" s="207"/>
      <c r="AV148" s="203"/>
      <c r="AW148" s="190"/>
      <c r="AX148" s="191"/>
      <c r="AY148" s="190"/>
      <c r="AZ148" s="191"/>
      <c r="BA148" s="202"/>
      <c r="BB148" s="203"/>
      <c r="BC148" s="271"/>
      <c r="BD148" s="272"/>
      <c r="BE148" s="202"/>
      <c r="BF148" s="203"/>
      <c r="BG148" s="827"/>
      <c r="BH148" s="828"/>
      <c r="BI148" s="829"/>
      <c r="BJ148" s="257"/>
      <c r="BK148" s="258"/>
      <c r="BL148" s="259"/>
      <c r="BM148" s="202"/>
      <c r="BN148" s="207"/>
      <c r="BO148" s="207"/>
      <c r="BP148" s="207"/>
      <c r="BQ148" s="207"/>
      <c r="BR148" s="207"/>
      <c r="BS148" s="207"/>
      <c r="BT148" s="207"/>
      <c r="BU148" s="207"/>
      <c r="BV148" s="207"/>
      <c r="BW148" s="207"/>
      <c r="BX148" s="207"/>
      <c r="BY148" s="207"/>
      <c r="BZ148" s="207"/>
      <c r="CA148" s="207"/>
      <c r="CB148" s="207"/>
      <c r="CC148" s="207"/>
      <c r="CD148" s="207"/>
      <c r="CE148" s="207"/>
      <c r="CF148" s="207"/>
      <c r="CG148" s="207"/>
    </row>
    <row r="149" spans="2:85" ht="15" customHeight="1" thickTop="1" thickBot="1">
      <c r="B149" s="215"/>
      <c r="C149" s="216"/>
      <c r="D149" s="216"/>
      <c r="E149" s="216"/>
      <c r="F149" s="216"/>
      <c r="G149" s="216"/>
      <c r="H149" s="216"/>
      <c r="I149" s="216"/>
      <c r="J149" s="216"/>
      <c r="K149" s="216"/>
      <c r="L149" s="217"/>
      <c r="M149" s="847"/>
      <c r="N149" s="847"/>
      <c r="O149" s="847"/>
      <c r="P149" s="847"/>
      <c r="Q149" s="528"/>
      <c r="R149" s="529"/>
      <c r="S149" s="529"/>
      <c r="T149" s="530"/>
      <c r="U149" s="528"/>
      <c r="V149" s="529"/>
      <c r="W149" s="529"/>
      <c r="X149" s="530"/>
      <c r="Y149" s="528"/>
      <c r="Z149" s="529"/>
      <c r="AA149" s="529"/>
      <c r="AB149" s="530"/>
      <c r="AC149" s="311"/>
      <c r="AD149" s="312"/>
      <c r="AE149" s="312"/>
      <c r="AF149" s="313"/>
      <c r="AG149" s="228"/>
      <c r="AH149" s="229"/>
      <c r="AI149" s="229"/>
      <c r="AJ149" s="229"/>
      <c r="AK149" s="229"/>
      <c r="AL149" s="229"/>
      <c r="AM149" s="229"/>
      <c r="AN149" s="229"/>
      <c r="AO149" s="230"/>
      <c r="AP149" s="273"/>
      <c r="AQ149" s="277"/>
      <c r="AR149" s="277"/>
      <c r="AS149" s="274"/>
      <c r="AT149" s="204"/>
      <c r="AU149" s="208"/>
      <c r="AV149" s="205"/>
      <c r="AW149" s="192"/>
      <c r="AX149" s="193"/>
      <c r="AY149" s="192"/>
      <c r="AZ149" s="193"/>
      <c r="BA149" s="204"/>
      <c r="BB149" s="205"/>
      <c r="BC149" s="273"/>
      <c r="BD149" s="274"/>
      <c r="BE149" s="204"/>
      <c r="BF149" s="205"/>
      <c r="BG149" s="830"/>
      <c r="BH149" s="831"/>
      <c r="BI149" s="832"/>
      <c r="BJ149" s="260"/>
      <c r="BK149" s="261"/>
      <c r="BL149" s="262"/>
      <c r="BM149" s="202"/>
      <c r="BN149" s="207"/>
      <c r="BO149" s="207"/>
      <c r="BP149" s="207"/>
      <c r="BQ149" s="207"/>
      <c r="BR149" s="207"/>
      <c r="BS149" s="207"/>
      <c r="BT149" s="207"/>
      <c r="BU149" s="207"/>
      <c r="BV149" s="207"/>
      <c r="BW149" s="207"/>
      <c r="BX149" s="207"/>
      <c r="BY149" s="207"/>
      <c r="BZ149" s="207"/>
      <c r="CA149" s="207"/>
      <c r="CB149" s="207"/>
      <c r="CC149" s="207"/>
      <c r="CD149" s="207"/>
      <c r="CE149" s="207"/>
      <c r="CF149" s="207"/>
      <c r="CG149" s="207"/>
    </row>
    <row r="150" spans="2:85" ht="15" customHeight="1" thickTop="1" thickBot="1">
      <c r="B150" s="209" t="s">
        <v>127</v>
      </c>
      <c r="C150" s="210"/>
      <c r="D150" s="210"/>
      <c r="E150" s="210"/>
      <c r="F150" s="210"/>
      <c r="G150" s="210"/>
      <c r="H150" s="210"/>
      <c r="I150" s="210"/>
      <c r="J150" s="210"/>
      <c r="K150" s="210"/>
      <c r="L150" s="211"/>
      <c r="M150" s="847">
        <f>[2]Параметры!$E$33</f>
        <v>0</v>
      </c>
      <c r="N150" s="847"/>
      <c r="O150" s="847"/>
      <c r="P150" s="847"/>
      <c r="Q150" s="522">
        <f>[2]Параметры!$F$33</f>
        <v>0</v>
      </c>
      <c r="R150" s="523"/>
      <c r="S150" s="523"/>
      <c r="T150" s="524"/>
      <c r="U150" s="522">
        <f>[2]Параметры!$G$33</f>
        <v>0</v>
      </c>
      <c r="V150" s="523"/>
      <c r="W150" s="523"/>
      <c r="X150" s="524"/>
      <c r="Y150" s="522">
        <f>[2]Параметры!$I$33</f>
        <v>0</v>
      </c>
      <c r="Z150" s="523"/>
      <c r="AA150" s="523"/>
      <c r="AB150" s="524"/>
      <c r="AC150" s="296" t="s">
        <v>210</v>
      </c>
      <c r="AD150" s="297"/>
      <c r="AE150" s="297"/>
      <c r="AF150" s="298"/>
      <c r="AG150" s="222" t="s">
        <v>216</v>
      </c>
      <c r="AH150" s="223"/>
      <c r="AI150" s="223"/>
      <c r="AJ150" s="223"/>
      <c r="AK150" s="223"/>
      <c r="AL150" s="223"/>
      <c r="AM150" s="223"/>
      <c r="AN150" s="223"/>
      <c r="AO150" s="224"/>
      <c r="AP150" s="269" t="s">
        <v>159</v>
      </c>
      <c r="AQ150" s="275"/>
      <c r="AR150" s="275"/>
      <c r="AS150" s="270"/>
      <c r="AT150" s="200">
        <f>'25.02'!BG150</f>
        <v>7</v>
      </c>
      <c r="AU150" s="206"/>
      <c r="AV150" s="201"/>
      <c r="AW150" s="188"/>
      <c r="AX150" s="189"/>
      <c r="AY150" s="188">
        <v>5</v>
      </c>
      <c r="AZ150" s="189"/>
      <c r="BA150" s="200"/>
      <c r="BB150" s="201"/>
      <c r="BC150" s="269" t="e">
        <f>#REF!+BA150</f>
        <v>#REF!</v>
      </c>
      <c r="BD150" s="270"/>
      <c r="BE150" s="200" t="e">
        <f>#REF!+BA150</f>
        <v>#REF!</v>
      </c>
      <c r="BF150" s="201"/>
      <c r="BG150" s="824">
        <f>AT150+AW150-AY150-BA150</f>
        <v>2</v>
      </c>
      <c r="BH150" s="825"/>
      <c r="BI150" s="826"/>
      <c r="BJ150" s="254" t="e">
        <f>((LEFT(AP150,FIND(" ",AP150)-1)*BC150)/$S$279)</f>
        <v>#REF!</v>
      </c>
      <c r="BK150" s="255"/>
      <c r="BL150" s="256"/>
      <c r="BM150" s="202" t="s">
        <v>300</v>
      </c>
      <c r="BN150" s="207"/>
      <c r="BO150" s="207"/>
      <c r="BP150" s="207"/>
      <c r="BQ150" s="207"/>
      <c r="BR150" s="207"/>
      <c r="BS150" s="207"/>
      <c r="BT150" s="207"/>
      <c r="BU150" s="207"/>
      <c r="BV150" s="207"/>
      <c r="BW150" s="207"/>
      <c r="BX150" s="207"/>
      <c r="BY150" s="207"/>
      <c r="BZ150" s="207"/>
      <c r="CA150" s="207"/>
      <c r="CB150" s="207"/>
      <c r="CC150" s="207"/>
      <c r="CD150" s="207"/>
      <c r="CE150" s="207"/>
      <c r="CF150" s="207"/>
      <c r="CG150" s="207"/>
    </row>
    <row r="151" spans="2:85" ht="15" customHeight="1" thickTop="1" thickBot="1">
      <c r="B151" s="212"/>
      <c r="C151" s="213"/>
      <c r="D151" s="213"/>
      <c r="E151" s="213"/>
      <c r="F151" s="213"/>
      <c r="G151" s="213"/>
      <c r="H151" s="213"/>
      <c r="I151" s="213"/>
      <c r="J151" s="213"/>
      <c r="K151" s="213"/>
      <c r="L151" s="214"/>
      <c r="M151" s="847"/>
      <c r="N151" s="847"/>
      <c r="O151" s="847"/>
      <c r="P151" s="847"/>
      <c r="Q151" s="525"/>
      <c r="R151" s="526"/>
      <c r="S151" s="526"/>
      <c r="T151" s="527"/>
      <c r="U151" s="525"/>
      <c r="V151" s="526"/>
      <c r="W151" s="526"/>
      <c r="X151" s="527"/>
      <c r="Y151" s="525"/>
      <c r="Z151" s="526"/>
      <c r="AA151" s="526"/>
      <c r="AB151" s="527"/>
      <c r="AC151" s="299"/>
      <c r="AD151" s="300"/>
      <c r="AE151" s="300"/>
      <c r="AF151" s="301"/>
      <c r="AG151" s="225"/>
      <c r="AH151" s="226"/>
      <c r="AI151" s="226"/>
      <c r="AJ151" s="226"/>
      <c r="AK151" s="226"/>
      <c r="AL151" s="226"/>
      <c r="AM151" s="226"/>
      <c r="AN151" s="226"/>
      <c r="AO151" s="227"/>
      <c r="AP151" s="271"/>
      <c r="AQ151" s="276"/>
      <c r="AR151" s="276"/>
      <c r="AS151" s="272"/>
      <c r="AT151" s="202"/>
      <c r="AU151" s="207"/>
      <c r="AV151" s="203"/>
      <c r="AW151" s="190"/>
      <c r="AX151" s="191"/>
      <c r="AY151" s="190"/>
      <c r="AZ151" s="191"/>
      <c r="BA151" s="202"/>
      <c r="BB151" s="203"/>
      <c r="BC151" s="271"/>
      <c r="BD151" s="272"/>
      <c r="BE151" s="202"/>
      <c r="BF151" s="203"/>
      <c r="BG151" s="827"/>
      <c r="BH151" s="828"/>
      <c r="BI151" s="829"/>
      <c r="BJ151" s="257"/>
      <c r="BK151" s="258"/>
      <c r="BL151" s="259"/>
      <c r="BM151" s="202"/>
      <c r="BN151" s="207"/>
      <c r="BO151" s="207"/>
      <c r="BP151" s="207"/>
      <c r="BQ151" s="207"/>
      <c r="BR151" s="207"/>
      <c r="BS151" s="207"/>
      <c r="BT151" s="207"/>
      <c r="BU151" s="207"/>
      <c r="BV151" s="207"/>
      <c r="BW151" s="207"/>
      <c r="BX151" s="207"/>
      <c r="BY151" s="207"/>
      <c r="BZ151" s="207"/>
      <c r="CA151" s="207"/>
      <c r="CB151" s="207"/>
      <c r="CC151" s="207"/>
      <c r="CD151" s="207"/>
      <c r="CE151" s="207"/>
      <c r="CF151" s="207"/>
      <c r="CG151" s="207"/>
    </row>
    <row r="152" spans="2:85" ht="15" customHeight="1" thickTop="1" thickBot="1">
      <c r="B152" s="215"/>
      <c r="C152" s="216"/>
      <c r="D152" s="216"/>
      <c r="E152" s="216"/>
      <c r="F152" s="216"/>
      <c r="G152" s="216"/>
      <c r="H152" s="216"/>
      <c r="I152" s="216"/>
      <c r="J152" s="216"/>
      <c r="K152" s="216"/>
      <c r="L152" s="217"/>
      <c r="M152" s="847"/>
      <c r="N152" s="847"/>
      <c r="O152" s="847"/>
      <c r="P152" s="847"/>
      <c r="Q152" s="528"/>
      <c r="R152" s="529"/>
      <c r="S152" s="529"/>
      <c r="T152" s="530"/>
      <c r="U152" s="528"/>
      <c r="V152" s="529"/>
      <c r="W152" s="529"/>
      <c r="X152" s="530"/>
      <c r="Y152" s="528"/>
      <c r="Z152" s="529"/>
      <c r="AA152" s="529"/>
      <c r="AB152" s="530"/>
      <c r="AC152" s="302"/>
      <c r="AD152" s="303"/>
      <c r="AE152" s="303"/>
      <c r="AF152" s="304"/>
      <c r="AG152" s="228"/>
      <c r="AH152" s="229"/>
      <c r="AI152" s="229"/>
      <c r="AJ152" s="229"/>
      <c r="AK152" s="229"/>
      <c r="AL152" s="229"/>
      <c r="AM152" s="229"/>
      <c r="AN152" s="229"/>
      <c r="AO152" s="230"/>
      <c r="AP152" s="273"/>
      <c r="AQ152" s="277"/>
      <c r="AR152" s="277"/>
      <c r="AS152" s="274"/>
      <c r="AT152" s="204"/>
      <c r="AU152" s="208"/>
      <c r="AV152" s="205"/>
      <c r="AW152" s="192"/>
      <c r="AX152" s="193"/>
      <c r="AY152" s="192"/>
      <c r="AZ152" s="193"/>
      <c r="BA152" s="204"/>
      <c r="BB152" s="205"/>
      <c r="BC152" s="273"/>
      <c r="BD152" s="274"/>
      <c r="BE152" s="204"/>
      <c r="BF152" s="205"/>
      <c r="BG152" s="830"/>
      <c r="BH152" s="831"/>
      <c r="BI152" s="832"/>
      <c r="BJ152" s="260"/>
      <c r="BK152" s="261"/>
      <c r="BL152" s="262"/>
      <c r="BM152" s="202"/>
      <c r="BN152" s="207"/>
      <c r="BO152" s="207"/>
      <c r="BP152" s="207"/>
      <c r="BQ152" s="207"/>
      <c r="BR152" s="207"/>
      <c r="BS152" s="207"/>
      <c r="BT152" s="207"/>
      <c r="BU152" s="207"/>
      <c r="BV152" s="207"/>
      <c r="BW152" s="207"/>
      <c r="BX152" s="207"/>
      <c r="BY152" s="207"/>
      <c r="BZ152" s="207"/>
      <c r="CA152" s="207"/>
      <c r="CB152" s="207"/>
      <c r="CC152" s="207"/>
      <c r="CD152" s="207"/>
      <c r="CE152" s="207"/>
      <c r="CF152" s="207"/>
      <c r="CG152" s="207"/>
    </row>
    <row r="153" spans="2:85" ht="15" customHeight="1" thickTop="1">
      <c r="B153" s="209"/>
      <c r="C153" s="210"/>
      <c r="D153" s="210"/>
      <c r="E153" s="210"/>
      <c r="F153" s="210"/>
      <c r="G153" s="210"/>
      <c r="H153" s="210"/>
      <c r="I153" s="210"/>
      <c r="J153" s="210"/>
      <c r="K153" s="210"/>
      <c r="L153" s="211"/>
      <c r="M153" s="188"/>
      <c r="N153" s="241"/>
      <c r="O153" s="241"/>
      <c r="P153" s="189"/>
      <c r="Q153" s="188"/>
      <c r="R153" s="241"/>
      <c r="S153" s="241"/>
      <c r="T153" s="189"/>
      <c r="U153" s="188"/>
      <c r="V153" s="241"/>
      <c r="W153" s="241"/>
      <c r="X153" s="189"/>
      <c r="Y153" s="188"/>
      <c r="Z153" s="241"/>
      <c r="AA153" s="241"/>
      <c r="AB153" s="189"/>
      <c r="AC153" s="278"/>
      <c r="AD153" s="279"/>
      <c r="AE153" s="279"/>
      <c r="AF153" s="280"/>
      <c r="AG153" s="222" t="s">
        <v>293</v>
      </c>
      <c r="AH153" s="223"/>
      <c r="AI153" s="223"/>
      <c r="AJ153" s="223"/>
      <c r="AK153" s="223"/>
      <c r="AL153" s="223"/>
      <c r="AM153" s="223"/>
      <c r="AN153" s="223"/>
      <c r="AO153" s="224"/>
      <c r="AP153" s="269"/>
      <c r="AQ153" s="275"/>
      <c r="AR153" s="275"/>
      <c r="AS153" s="270"/>
      <c r="AT153" s="200">
        <f>'25.02'!BG153</f>
        <v>0</v>
      </c>
      <c r="AU153" s="206"/>
      <c r="AV153" s="201"/>
      <c r="AW153" s="188"/>
      <c r="AX153" s="189"/>
      <c r="AY153" s="188"/>
      <c r="AZ153" s="189"/>
      <c r="BA153" s="200"/>
      <c r="BB153" s="201"/>
      <c r="BC153" s="269" t="e">
        <f>#REF!+BA153</f>
        <v>#REF!</v>
      </c>
      <c r="BD153" s="270"/>
      <c r="BE153" s="200" t="e">
        <f>#REF!+BA153</f>
        <v>#REF!</v>
      </c>
      <c r="BF153" s="201"/>
      <c r="BG153" s="858">
        <f>AT153+AW153-AY153-BA153</f>
        <v>0</v>
      </c>
      <c r="BH153" s="859"/>
      <c r="BI153" s="860"/>
      <c r="BJ153" s="254"/>
      <c r="BK153" s="255"/>
      <c r="BL153" s="256"/>
      <c r="BM153" s="912" t="s">
        <v>426</v>
      </c>
      <c r="BN153" s="913"/>
      <c r="BO153" s="913"/>
      <c r="BP153" s="913"/>
      <c r="BQ153" s="913"/>
      <c r="BR153" s="913"/>
      <c r="BS153" s="913"/>
      <c r="BT153" s="913"/>
      <c r="BU153" s="913"/>
      <c r="BV153" s="913"/>
      <c r="BW153" s="913"/>
      <c r="BX153" s="913"/>
      <c r="BY153" s="913"/>
      <c r="BZ153" s="913"/>
      <c r="CA153" s="913"/>
      <c r="CB153" s="913"/>
      <c r="CC153" s="913"/>
      <c r="CD153" s="913"/>
      <c r="CE153" s="913"/>
      <c r="CF153" s="913"/>
      <c r="CG153" s="913"/>
    </row>
    <row r="154" spans="2:85" ht="15" customHeight="1">
      <c r="B154" s="212"/>
      <c r="C154" s="213"/>
      <c r="D154" s="213"/>
      <c r="E154" s="213"/>
      <c r="F154" s="213"/>
      <c r="G154" s="213"/>
      <c r="H154" s="213"/>
      <c r="I154" s="213"/>
      <c r="J154" s="213"/>
      <c r="K154" s="213"/>
      <c r="L154" s="214"/>
      <c r="M154" s="190"/>
      <c r="N154" s="242"/>
      <c r="O154" s="242"/>
      <c r="P154" s="191"/>
      <c r="Q154" s="190"/>
      <c r="R154" s="242"/>
      <c r="S154" s="242"/>
      <c r="T154" s="191"/>
      <c r="U154" s="190"/>
      <c r="V154" s="242"/>
      <c r="W154" s="242"/>
      <c r="X154" s="191"/>
      <c r="Y154" s="190"/>
      <c r="Z154" s="242"/>
      <c r="AA154" s="242"/>
      <c r="AB154" s="191"/>
      <c r="AC154" s="281"/>
      <c r="AD154" s="282"/>
      <c r="AE154" s="282"/>
      <c r="AF154" s="283"/>
      <c r="AG154" s="225"/>
      <c r="AH154" s="226"/>
      <c r="AI154" s="226"/>
      <c r="AJ154" s="226"/>
      <c r="AK154" s="226"/>
      <c r="AL154" s="226"/>
      <c r="AM154" s="226"/>
      <c r="AN154" s="226"/>
      <c r="AO154" s="227"/>
      <c r="AP154" s="271"/>
      <c r="AQ154" s="276"/>
      <c r="AR154" s="276"/>
      <c r="AS154" s="272"/>
      <c r="AT154" s="202"/>
      <c r="AU154" s="207"/>
      <c r="AV154" s="203"/>
      <c r="AW154" s="190"/>
      <c r="AX154" s="191"/>
      <c r="AY154" s="190"/>
      <c r="AZ154" s="191"/>
      <c r="BA154" s="202"/>
      <c r="BB154" s="203"/>
      <c r="BC154" s="271"/>
      <c r="BD154" s="272"/>
      <c r="BE154" s="202"/>
      <c r="BF154" s="203"/>
      <c r="BG154" s="861"/>
      <c r="BH154" s="862"/>
      <c r="BI154" s="863"/>
      <c r="BJ154" s="257"/>
      <c r="BK154" s="258"/>
      <c r="BL154" s="259"/>
      <c r="BM154" s="912"/>
      <c r="BN154" s="913"/>
      <c r="BO154" s="913"/>
      <c r="BP154" s="913"/>
      <c r="BQ154" s="913"/>
      <c r="BR154" s="913"/>
      <c r="BS154" s="913"/>
      <c r="BT154" s="913"/>
      <c r="BU154" s="913"/>
      <c r="BV154" s="913"/>
      <c r="BW154" s="913"/>
      <c r="BX154" s="913"/>
      <c r="BY154" s="913"/>
      <c r="BZ154" s="913"/>
      <c r="CA154" s="913"/>
      <c r="CB154" s="913"/>
      <c r="CC154" s="913"/>
      <c r="CD154" s="913"/>
      <c r="CE154" s="913"/>
      <c r="CF154" s="913"/>
      <c r="CG154" s="913"/>
    </row>
    <row r="155" spans="2:85" ht="15" customHeight="1" thickBot="1">
      <c r="B155" s="215"/>
      <c r="C155" s="216"/>
      <c r="D155" s="216"/>
      <c r="E155" s="216"/>
      <c r="F155" s="216"/>
      <c r="G155" s="216"/>
      <c r="H155" s="216"/>
      <c r="I155" s="216"/>
      <c r="J155" s="216"/>
      <c r="K155" s="216"/>
      <c r="L155" s="217"/>
      <c r="M155" s="192"/>
      <c r="N155" s="243"/>
      <c r="O155" s="243"/>
      <c r="P155" s="193"/>
      <c r="Q155" s="192"/>
      <c r="R155" s="243"/>
      <c r="S155" s="243"/>
      <c r="T155" s="193"/>
      <c r="U155" s="192"/>
      <c r="V155" s="243"/>
      <c r="W155" s="243"/>
      <c r="X155" s="193"/>
      <c r="Y155" s="192"/>
      <c r="Z155" s="243"/>
      <c r="AA155" s="243"/>
      <c r="AB155" s="193"/>
      <c r="AC155" s="284"/>
      <c r="AD155" s="285"/>
      <c r="AE155" s="285"/>
      <c r="AF155" s="286"/>
      <c r="AG155" s="228"/>
      <c r="AH155" s="229"/>
      <c r="AI155" s="229"/>
      <c r="AJ155" s="229"/>
      <c r="AK155" s="229"/>
      <c r="AL155" s="229"/>
      <c r="AM155" s="229"/>
      <c r="AN155" s="229"/>
      <c r="AO155" s="230"/>
      <c r="AP155" s="273"/>
      <c r="AQ155" s="277"/>
      <c r="AR155" s="277"/>
      <c r="AS155" s="274"/>
      <c r="AT155" s="204"/>
      <c r="AU155" s="208"/>
      <c r="AV155" s="205"/>
      <c r="AW155" s="192"/>
      <c r="AX155" s="193"/>
      <c r="AY155" s="192"/>
      <c r="AZ155" s="193"/>
      <c r="BA155" s="204"/>
      <c r="BB155" s="205"/>
      <c r="BC155" s="273"/>
      <c r="BD155" s="274"/>
      <c r="BE155" s="204"/>
      <c r="BF155" s="205"/>
      <c r="BG155" s="864"/>
      <c r="BH155" s="865"/>
      <c r="BI155" s="866"/>
      <c r="BJ155" s="260"/>
      <c r="BK155" s="261"/>
      <c r="BL155" s="262"/>
      <c r="BM155" s="912"/>
      <c r="BN155" s="913"/>
      <c r="BO155" s="913"/>
      <c r="BP155" s="913"/>
      <c r="BQ155" s="913"/>
      <c r="BR155" s="913"/>
      <c r="BS155" s="913"/>
      <c r="BT155" s="913"/>
      <c r="BU155" s="913"/>
      <c r="BV155" s="913"/>
      <c r="BW155" s="913"/>
      <c r="BX155" s="913"/>
      <c r="BY155" s="913"/>
      <c r="BZ155" s="913"/>
      <c r="CA155" s="913"/>
      <c r="CB155" s="913"/>
      <c r="CC155" s="913"/>
      <c r="CD155" s="913"/>
      <c r="CE155" s="913"/>
      <c r="CF155" s="913"/>
      <c r="CG155" s="913"/>
    </row>
    <row r="156" spans="2:85" ht="15" customHeight="1" thickTop="1">
      <c r="B156" s="209"/>
      <c r="C156" s="210"/>
      <c r="D156" s="210"/>
      <c r="E156" s="210"/>
      <c r="F156" s="210"/>
      <c r="G156" s="210"/>
      <c r="H156" s="210"/>
      <c r="I156" s="210"/>
      <c r="J156" s="210"/>
      <c r="K156" s="210"/>
      <c r="L156" s="211"/>
      <c r="M156" s="194"/>
      <c r="N156" s="219"/>
      <c r="O156" s="219"/>
      <c r="P156" s="195"/>
      <c r="Q156" s="194"/>
      <c r="R156" s="219"/>
      <c r="S156" s="219"/>
      <c r="T156" s="195"/>
      <c r="U156" s="194"/>
      <c r="V156" s="219"/>
      <c r="W156" s="219"/>
      <c r="X156" s="195"/>
      <c r="Y156" s="194"/>
      <c r="Z156" s="219"/>
      <c r="AA156" s="219"/>
      <c r="AB156" s="195"/>
      <c r="AC156" s="188"/>
      <c r="AD156" s="241"/>
      <c r="AE156" s="241"/>
      <c r="AF156" s="189"/>
      <c r="AG156" s="222" t="s">
        <v>215</v>
      </c>
      <c r="AH156" s="223"/>
      <c r="AI156" s="223"/>
      <c r="AJ156" s="223"/>
      <c r="AK156" s="223"/>
      <c r="AL156" s="223"/>
      <c r="AM156" s="223"/>
      <c r="AN156" s="223"/>
      <c r="AO156" s="224"/>
      <c r="AP156" s="269" t="s">
        <v>61</v>
      </c>
      <c r="AQ156" s="275"/>
      <c r="AR156" s="275"/>
      <c r="AS156" s="270"/>
      <c r="AT156" s="200">
        <f>'25.02'!BG156</f>
        <v>33</v>
      </c>
      <c r="AU156" s="206"/>
      <c r="AV156" s="201"/>
      <c r="AW156" s="188"/>
      <c r="AX156" s="189"/>
      <c r="AY156" s="188"/>
      <c r="AZ156" s="189"/>
      <c r="BA156" s="200"/>
      <c r="BB156" s="201"/>
      <c r="BC156" s="269" t="e">
        <f>#REF!+BA156</f>
        <v>#REF!</v>
      </c>
      <c r="BD156" s="270"/>
      <c r="BE156" s="200" t="e">
        <f>#REF!+BA156</f>
        <v>#REF!</v>
      </c>
      <c r="BF156" s="201"/>
      <c r="BG156" s="849">
        <f>AT156+AW156-AY156-BA156</f>
        <v>33</v>
      </c>
      <c r="BH156" s="850"/>
      <c r="BI156" s="851"/>
      <c r="BJ156" s="254" t="e">
        <f>((LEFT(AP156,FIND(" ",AP156)-1)*BC156)/$S$279)</f>
        <v>#REF!</v>
      </c>
      <c r="BK156" s="255"/>
      <c r="BL156" s="256"/>
      <c r="BM156" s="202" t="s">
        <v>427</v>
      </c>
      <c r="BN156" s="207"/>
      <c r="BO156" s="207"/>
      <c r="BP156" s="207"/>
      <c r="BQ156" s="207"/>
      <c r="BR156" s="207"/>
      <c r="BS156" s="207"/>
      <c r="BT156" s="207"/>
      <c r="BU156" s="207"/>
      <c r="BV156" s="207"/>
      <c r="BW156" s="207"/>
      <c r="BX156" s="207"/>
      <c r="BY156" s="207"/>
      <c r="BZ156" s="207"/>
      <c r="CA156" s="207"/>
      <c r="CB156" s="207"/>
      <c r="CC156" s="207"/>
      <c r="CD156" s="207"/>
      <c r="CE156" s="207"/>
      <c r="CF156" s="207"/>
      <c r="CG156" s="207"/>
    </row>
    <row r="157" spans="2:85" ht="15" customHeight="1">
      <c r="B157" s="212"/>
      <c r="C157" s="213"/>
      <c r="D157" s="213"/>
      <c r="E157" s="213"/>
      <c r="F157" s="213"/>
      <c r="G157" s="213"/>
      <c r="H157" s="213"/>
      <c r="I157" s="213"/>
      <c r="J157" s="213"/>
      <c r="K157" s="213"/>
      <c r="L157" s="214"/>
      <c r="M157" s="196"/>
      <c r="N157" s="220"/>
      <c r="O157" s="220"/>
      <c r="P157" s="197"/>
      <c r="Q157" s="196"/>
      <c r="R157" s="220"/>
      <c r="S157" s="220"/>
      <c r="T157" s="197"/>
      <c r="U157" s="196"/>
      <c r="V157" s="220"/>
      <c r="W157" s="220"/>
      <c r="X157" s="197"/>
      <c r="Y157" s="196"/>
      <c r="Z157" s="220"/>
      <c r="AA157" s="220"/>
      <c r="AB157" s="197"/>
      <c r="AC157" s="190"/>
      <c r="AD157" s="242"/>
      <c r="AE157" s="242"/>
      <c r="AF157" s="191"/>
      <c r="AG157" s="225"/>
      <c r="AH157" s="226"/>
      <c r="AI157" s="226"/>
      <c r="AJ157" s="226"/>
      <c r="AK157" s="226"/>
      <c r="AL157" s="226"/>
      <c r="AM157" s="226"/>
      <c r="AN157" s="226"/>
      <c r="AO157" s="227"/>
      <c r="AP157" s="271"/>
      <c r="AQ157" s="276"/>
      <c r="AR157" s="276"/>
      <c r="AS157" s="272"/>
      <c r="AT157" s="202"/>
      <c r="AU157" s="207"/>
      <c r="AV157" s="203"/>
      <c r="AW157" s="190"/>
      <c r="AX157" s="191"/>
      <c r="AY157" s="190"/>
      <c r="AZ157" s="191"/>
      <c r="BA157" s="202"/>
      <c r="BB157" s="203"/>
      <c r="BC157" s="271"/>
      <c r="BD157" s="272"/>
      <c r="BE157" s="202"/>
      <c r="BF157" s="203"/>
      <c r="BG157" s="852"/>
      <c r="BH157" s="853"/>
      <c r="BI157" s="854"/>
      <c r="BJ157" s="257"/>
      <c r="BK157" s="258"/>
      <c r="BL157" s="259"/>
      <c r="BM157" s="202"/>
      <c r="BN157" s="207"/>
      <c r="BO157" s="207"/>
      <c r="BP157" s="207"/>
      <c r="BQ157" s="207"/>
      <c r="BR157" s="207"/>
      <c r="BS157" s="207"/>
      <c r="BT157" s="207"/>
      <c r="BU157" s="207"/>
      <c r="BV157" s="207"/>
      <c r="BW157" s="207"/>
      <c r="BX157" s="207"/>
      <c r="BY157" s="207"/>
      <c r="BZ157" s="207"/>
      <c r="CA157" s="207"/>
      <c r="CB157" s="207"/>
      <c r="CC157" s="207"/>
      <c r="CD157" s="207"/>
      <c r="CE157" s="207"/>
      <c r="CF157" s="207"/>
      <c r="CG157" s="207"/>
    </row>
    <row r="158" spans="2:85" ht="15" customHeight="1" thickBot="1">
      <c r="B158" s="215"/>
      <c r="C158" s="216"/>
      <c r="D158" s="216"/>
      <c r="E158" s="216"/>
      <c r="F158" s="216"/>
      <c r="G158" s="216"/>
      <c r="H158" s="216"/>
      <c r="I158" s="216"/>
      <c r="J158" s="216"/>
      <c r="K158" s="216"/>
      <c r="L158" s="217"/>
      <c r="M158" s="198"/>
      <c r="N158" s="221"/>
      <c r="O158" s="221"/>
      <c r="P158" s="199"/>
      <c r="Q158" s="198"/>
      <c r="R158" s="221"/>
      <c r="S158" s="221"/>
      <c r="T158" s="199"/>
      <c r="U158" s="198"/>
      <c r="V158" s="221"/>
      <c r="W158" s="221"/>
      <c r="X158" s="199"/>
      <c r="Y158" s="198"/>
      <c r="Z158" s="221"/>
      <c r="AA158" s="221"/>
      <c r="AB158" s="199"/>
      <c r="AC158" s="192"/>
      <c r="AD158" s="243"/>
      <c r="AE158" s="243"/>
      <c r="AF158" s="193"/>
      <c r="AG158" s="228"/>
      <c r="AH158" s="229"/>
      <c r="AI158" s="229"/>
      <c r="AJ158" s="229"/>
      <c r="AK158" s="229"/>
      <c r="AL158" s="229"/>
      <c r="AM158" s="229"/>
      <c r="AN158" s="229"/>
      <c r="AO158" s="230"/>
      <c r="AP158" s="273"/>
      <c r="AQ158" s="277"/>
      <c r="AR158" s="277"/>
      <c r="AS158" s="274"/>
      <c r="AT158" s="204"/>
      <c r="AU158" s="208"/>
      <c r="AV158" s="205"/>
      <c r="AW158" s="192"/>
      <c r="AX158" s="193"/>
      <c r="AY158" s="192"/>
      <c r="AZ158" s="193"/>
      <c r="BA158" s="204"/>
      <c r="BB158" s="205"/>
      <c r="BC158" s="273"/>
      <c r="BD158" s="274"/>
      <c r="BE158" s="204"/>
      <c r="BF158" s="205"/>
      <c r="BG158" s="855"/>
      <c r="BH158" s="856"/>
      <c r="BI158" s="857"/>
      <c r="BJ158" s="260"/>
      <c r="BK158" s="261"/>
      <c r="BL158" s="262"/>
      <c r="BM158" s="202"/>
      <c r="BN158" s="207"/>
      <c r="BO158" s="207"/>
      <c r="BP158" s="207"/>
      <c r="BQ158" s="207"/>
      <c r="BR158" s="207"/>
      <c r="BS158" s="207"/>
      <c r="BT158" s="207"/>
      <c r="BU158" s="207"/>
      <c r="BV158" s="207"/>
      <c r="BW158" s="207"/>
      <c r="BX158" s="207"/>
      <c r="BY158" s="207"/>
      <c r="BZ158" s="207"/>
      <c r="CA158" s="207"/>
      <c r="CB158" s="207"/>
      <c r="CC158" s="207"/>
      <c r="CD158" s="207"/>
      <c r="CE158" s="207"/>
      <c r="CF158" s="207"/>
      <c r="CG158" s="207"/>
    </row>
    <row r="159" spans="2:85" ht="15" customHeight="1" thickTop="1" thickBot="1">
      <c r="B159" s="209"/>
      <c r="C159" s="210"/>
      <c r="D159" s="210"/>
      <c r="E159" s="210"/>
      <c r="F159" s="210"/>
      <c r="G159" s="210"/>
      <c r="H159" s="210"/>
      <c r="I159" s="210"/>
      <c r="J159" s="210"/>
      <c r="K159" s="210"/>
      <c r="L159" s="211"/>
      <c r="M159" s="218"/>
      <c r="N159" s="218"/>
      <c r="O159" s="218"/>
      <c r="P159" s="218"/>
      <c r="Q159" s="218"/>
      <c r="R159" s="218"/>
      <c r="S159" s="218"/>
      <c r="T159" s="218"/>
      <c r="U159" s="218"/>
      <c r="V159" s="218"/>
      <c r="W159" s="218"/>
      <c r="X159" s="218"/>
      <c r="Y159" s="218"/>
      <c r="Z159" s="218"/>
      <c r="AA159" s="218"/>
      <c r="AB159" s="218"/>
      <c r="AC159" s="182"/>
      <c r="AD159" s="182"/>
      <c r="AE159" s="182"/>
      <c r="AF159" s="182"/>
      <c r="AG159" s="222" t="s">
        <v>301</v>
      </c>
      <c r="AH159" s="223"/>
      <c r="AI159" s="223"/>
      <c r="AJ159" s="223"/>
      <c r="AK159" s="223"/>
      <c r="AL159" s="223"/>
      <c r="AM159" s="223"/>
      <c r="AN159" s="223"/>
      <c r="AO159" s="224"/>
      <c r="AP159" s="269" t="s">
        <v>52</v>
      </c>
      <c r="AQ159" s="275"/>
      <c r="AR159" s="275"/>
      <c r="AS159" s="270"/>
      <c r="AT159" s="200">
        <f>'25.02'!BG159</f>
        <v>8</v>
      </c>
      <c r="AU159" s="206"/>
      <c r="AV159" s="201"/>
      <c r="AW159" s="188">
        <v>2</v>
      </c>
      <c r="AX159" s="189"/>
      <c r="AY159" s="188"/>
      <c r="AZ159" s="189"/>
      <c r="BA159" s="200"/>
      <c r="BB159" s="201"/>
      <c r="BC159" s="269" t="e">
        <f>#REF!+BA159</f>
        <v>#REF!</v>
      </c>
      <c r="BD159" s="270"/>
      <c r="BE159" s="200" t="e">
        <f>#REF!+BA159</f>
        <v>#REF!</v>
      </c>
      <c r="BF159" s="201"/>
      <c r="BG159" s="849">
        <f>AT159+AW159-AY159-BA159</f>
        <v>10</v>
      </c>
      <c r="BH159" s="850"/>
      <c r="BI159" s="851"/>
      <c r="BJ159" s="254" t="e">
        <f>((LEFT(AP159,FIND(" ",AP159)-1)*BC159)/$S$279)</f>
        <v>#REF!</v>
      </c>
      <c r="BK159" s="255"/>
      <c r="BL159" s="256"/>
      <c r="BM159" s="202" t="s">
        <v>316</v>
      </c>
      <c r="BN159" s="207"/>
      <c r="BO159" s="207"/>
      <c r="BP159" s="207"/>
      <c r="BQ159" s="207"/>
      <c r="BR159" s="207"/>
      <c r="BS159" s="207"/>
      <c r="BT159" s="207"/>
      <c r="BU159" s="207"/>
      <c r="BV159" s="207"/>
      <c r="BW159" s="207"/>
      <c r="BX159" s="207"/>
      <c r="BY159" s="207"/>
      <c r="BZ159" s="207"/>
      <c r="CA159" s="207"/>
      <c r="CB159" s="207"/>
      <c r="CC159" s="207"/>
      <c r="CD159" s="207"/>
      <c r="CE159" s="207"/>
      <c r="CF159" s="207"/>
      <c r="CG159" s="207"/>
    </row>
    <row r="160" spans="2:85" ht="15" customHeight="1" thickTop="1" thickBot="1">
      <c r="B160" s="212"/>
      <c r="C160" s="213"/>
      <c r="D160" s="213"/>
      <c r="E160" s="213"/>
      <c r="F160" s="213"/>
      <c r="G160" s="213"/>
      <c r="H160" s="213"/>
      <c r="I160" s="213"/>
      <c r="J160" s="213"/>
      <c r="K160" s="213"/>
      <c r="L160" s="214"/>
      <c r="M160" s="218"/>
      <c r="N160" s="218"/>
      <c r="O160" s="218"/>
      <c r="P160" s="218"/>
      <c r="Q160" s="218"/>
      <c r="R160" s="218"/>
      <c r="S160" s="218"/>
      <c r="T160" s="218"/>
      <c r="U160" s="218"/>
      <c r="V160" s="218"/>
      <c r="W160" s="218"/>
      <c r="X160" s="218"/>
      <c r="Y160" s="218"/>
      <c r="Z160" s="218"/>
      <c r="AA160" s="218"/>
      <c r="AB160" s="218"/>
      <c r="AC160" s="182"/>
      <c r="AD160" s="182"/>
      <c r="AE160" s="182"/>
      <c r="AF160" s="182"/>
      <c r="AG160" s="225"/>
      <c r="AH160" s="226"/>
      <c r="AI160" s="226"/>
      <c r="AJ160" s="226"/>
      <c r="AK160" s="226"/>
      <c r="AL160" s="226"/>
      <c r="AM160" s="226"/>
      <c r="AN160" s="226"/>
      <c r="AO160" s="227"/>
      <c r="AP160" s="271"/>
      <c r="AQ160" s="276"/>
      <c r="AR160" s="276"/>
      <c r="AS160" s="272"/>
      <c r="AT160" s="202"/>
      <c r="AU160" s="207"/>
      <c r="AV160" s="203"/>
      <c r="AW160" s="190"/>
      <c r="AX160" s="191"/>
      <c r="AY160" s="190"/>
      <c r="AZ160" s="191"/>
      <c r="BA160" s="202"/>
      <c r="BB160" s="203"/>
      <c r="BC160" s="271"/>
      <c r="BD160" s="272"/>
      <c r="BE160" s="202"/>
      <c r="BF160" s="203"/>
      <c r="BG160" s="852"/>
      <c r="BH160" s="853"/>
      <c r="BI160" s="854"/>
      <c r="BJ160" s="257"/>
      <c r="BK160" s="258"/>
      <c r="BL160" s="259"/>
      <c r="BM160" s="202"/>
      <c r="BN160" s="207"/>
      <c r="BO160" s="207"/>
      <c r="BP160" s="207"/>
      <c r="BQ160" s="207"/>
      <c r="BR160" s="207"/>
      <c r="BS160" s="207"/>
      <c r="BT160" s="207"/>
      <c r="BU160" s="207"/>
      <c r="BV160" s="207"/>
      <c r="BW160" s="207"/>
      <c r="BX160" s="207"/>
      <c r="BY160" s="207"/>
      <c r="BZ160" s="207"/>
      <c r="CA160" s="207"/>
      <c r="CB160" s="207"/>
      <c r="CC160" s="207"/>
      <c r="CD160" s="207"/>
      <c r="CE160" s="207"/>
      <c r="CF160" s="207"/>
      <c r="CG160" s="207"/>
    </row>
    <row r="161" spans="2:85" ht="15" customHeight="1" thickTop="1" thickBot="1">
      <c r="B161" s="215"/>
      <c r="C161" s="216"/>
      <c r="D161" s="216"/>
      <c r="E161" s="216"/>
      <c r="F161" s="216"/>
      <c r="G161" s="216"/>
      <c r="H161" s="216"/>
      <c r="I161" s="216"/>
      <c r="J161" s="216"/>
      <c r="K161" s="216"/>
      <c r="L161" s="217"/>
      <c r="M161" s="218"/>
      <c r="N161" s="218"/>
      <c r="O161" s="218"/>
      <c r="P161" s="218"/>
      <c r="Q161" s="218"/>
      <c r="R161" s="218"/>
      <c r="S161" s="218"/>
      <c r="T161" s="218"/>
      <c r="U161" s="218"/>
      <c r="V161" s="218"/>
      <c r="W161" s="218"/>
      <c r="X161" s="218"/>
      <c r="Y161" s="218"/>
      <c r="Z161" s="218"/>
      <c r="AA161" s="218"/>
      <c r="AB161" s="218"/>
      <c r="AC161" s="182"/>
      <c r="AD161" s="182"/>
      <c r="AE161" s="182"/>
      <c r="AF161" s="182"/>
      <c r="AG161" s="228"/>
      <c r="AH161" s="229"/>
      <c r="AI161" s="229"/>
      <c r="AJ161" s="229"/>
      <c r="AK161" s="229"/>
      <c r="AL161" s="229"/>
      <c r="AM161" s="229"/>
      <c r="AN161" s="229"/>
      <c r="AO161" s="230"/>
      <c r="AP161" s="273"/>
      <c r="AQ161" s="277"/>
      <c r="AR161" s="277"/>
      <c r="AS161" s="274"/>
      <c r="AT161" s="204"/>
      <c r="AU161" s="208"/>
      <c r="AV161" s="205"/>
      <c r="AW161" s="192"/>
      <c r="AX161" s="193"/>
      <c r="AY161" s="192"/>
      <c r="AZ161" s="193"/>
      <c r="BA161" s="204"/>
      <c r="BB161" s="205"/>
      <c r="BC161" s="273"/>
      <c r="BD161" s="274"/>
      <c r="BE161" s="204"/>
      <c r="BF161" s="205"/>
      <c r="BG161" s="855"/>
      <c r="BH161" s="856"/>
      <c r="BI161" s="857"/>
      <c r="BJ161" s="260"/>
      <c r="BK161" s="261"/>
      <c r="BL161" s="262"/>
      <c r="BM161" s="202"/>
      <c r="BN161" s="207"/>
      <c r="BO161" s="207"/>
      <c r="BP161" s="207"/>
      <c r="BQ161" s="207"/>
      <c r="BR161" s="207"/>
      <c r="BS161" s="207"/>
      <c r="BT161" s="207"/>
      <c r="BU161" s="207"/>
      <c r="BV161" s="207"/>
      <c r="BW161" s="207"/>
      <c r="BX161" s="207"/>
      <c r="BY161" s="207"/>
      <c r="BZ161" s="207"/>
      <c r="CA161" s="207"/>
      <c r="CB161" s="207"/>
      <c r="CC161" s="207"/>
      <c r="CD161" s="207"/>
      <c r="CE161" s="207"/>
      <c r="CF161" s="207"/>
      <c r="CG161" s="207"/>
    </row>
    <row r="162" spans="2:85" ht="15" customHeight="1" thickTop="1" thickBot="1">
      <c r="B162" s="209"/>
      <c r="C162" s="210"/>
      <c r="D162" s="210"/>
      <c r="E162" s="210"/>
      <c r="F162" s="210"/>
      <c r="G162" s="210"/>
      <c r="H162" s="210"/>
      <c r="I162" s="210"/>
      <c r="J162" s="210"/>
      <c r="K162" s="210"/>
      <c r="L162" s="211"/>
      <c r="M162" s="218"/>
      <c r="N162" s="218"/>
      <c r="O162" s="218"/>
      <c r="P162" s="218"/>
      <c r="Q162" s="218"/>
      <c r="R162" s="218"/>
      <c r="S162" s="218"/>
      <c r="T162" s="218"/>
      <c r="U162" s="218"/>
      <c r="V162" s="218"/>
      <c r="W162" s="218"/>
      <c r="X162" s="218"/>
      <c r="Y162" s="218"/>
      <c r="Z162" s="218"/>
      <c r="AA162" s="218"/>
      <c r="AB162" s="218"/>
      <c r="AC162" s="182"/>
      <c r="AD162" s="182"/>
      <c r="AE162" s="182"/>
      <c r="AF162" s="182"/>
      <c r="AG162" s="222" t="s">
        <v>164</v>
      </c>
      <c r="AH162" s="223"/>
      <c r="AI162" s="223"/>
      <c r="AJ162" s="223"/>
      <c r="AK162" s="223"/>
      <c r="AL162" s="223"/>
      <c r="AM162" s="223"/>
      <c r="AN162" s="223"/>
      <c r="AO162" s="224"/>
      <c r="AP162" s="269" t="s">
        <v>52</v>
      </c>
      <c r="AQ162" s="275"/>
      <c r="AR162" s="275"/>
      <c r="AS162" s="270"/>
      <c r="AT162" s="200">
        <f>'25.02'!BG162</f>
        <v>0</v>
      </c>
      <c r="AU162" s="206"/>
      <c r="AV162" s="201"/>
      <c r="AW162" s="188"/>
      <c r="AX162" s="189"/>
      <c r="AY162" s="188"/>
      <c r="AZ162" s="189"/>
      <c r="BA162" s="200"/>
      <c r="BB162" s="201"/>
      <c r="BC162" s="269" t="e">
        <f>#REF!+BA162</f>
        <v>#REF!</v>
      </c>
      <c r="BD162" s="270"/>
      <c r="BE162" s="200" t="e">
        <f>#REF!+BA162</f>
        <v>#REF!</v>
      </c>
      <c r="BF162" s="201"/>
      <c r="BG162" s="200">
        <f>AT162+AW162-AY162-BA162</f>
        <v>0</v>
      </c>
      <c r="BH162" s="206"/>
      <c r="BI162" s="201"/>
      <c r="BJ162" s="254" t="e">
        <f>((LEFT(AP162,FIND(" ",AP162)-1)*BC162)/$S$279)</f>
        <v>#REF!</v>
      </c>
      <c r="BK162" s="255"/>
      <c r="BL162" s="256"/>
      <c r="BM162" s="202"/>
      <c r="BN162" s="207"/>
      <c r="BO162" s="207"/>
      <c r="BP162" s="207"/>
      <c r="BQ162" s="207"/>
      <c r="BR162" s="207"/>
      <c r="BS162" s="207"/>
      <c r="BT162" s="207"/>
      <c r="BU162" s="207"/>
      <c r="BV162" s="207"/>
      <c r="BW162" s="207"/>
      <c r="BX162" s="207"/>
      <c r="BY162" s="207"/>
      <c r="BZ162" s="207"/>
      <c r="CA162" s="207"/>
      <c r="CB162" s="207"/>
      <c r="CC162" s="207"/>
      <c r="CD162" s="207"/>
      <c r="CE162" s="207"/>
      <c r="CF162" s="207"/>
      <c r="CG162" s="207"/>
    </row>
    <row r="163" spans="2:85" ht="15" customHeight="1" thickTop="1" thickBot="1">
      <c r="B163" s="212"/>
      <c r="C163" s="213"/>
      <c r="D163" s="213"/>
      <c r="E163" s="213"/>
      <c r="F163" s="213"/>
      <c r="G163" s="213"/>
      <c r="H163" s="213"/>
      <c r="I163" s="213"/>
      <c r="J163" s="213"/>
      <c r="K163" s="213"/>
      <c r="L163" s="214"/>
      <c r="M163" s="218"/>
      <c r="N163" s="218"/>
      <c r="O163" s="218"/>
      <c r="P163" s="218"/>
      <c r="Q163" s="218"/>
      <c r="R163" s="218"/>
      <c r="S163" s="218"/>
      <c r="T163" s="218"/>
      <c r="U163" s="218"/>
      <c r="V163" s="218"/>
      <c r="W163" s="218"/>
      <c r="X163" s="218"/>
      <c r="Y163" s="218"/>
      <c r="Z163" s="218"/>
      <c r="AA163" s="218"/>
      <c r="AB163" s="218"/>
      <c r="AC163" s="182"/>
      <c r="AD163" s="182"/>
      <c r="AE163" s="182"/>
      <c r="AF163" s="182"/>
      <c r="AG163" s="225"/>
      <c r="AH163" s="226"/>
      <c r="AI163" s="226"/>
      <c r="AJ163" s="226"/>
      <c r="AK163" s="226"/>
      <c r="AL163" s="226"/>
      <c r="AM163" s="226"/>
      <c r="AN163" s="226"/>
      <c r="AO163" s="227"/>
      <c r="AP163" s="271"/>
      <c r="AQ163" s="276"/>
      <c r="AR163" s="276"/>
      <c r="AS163" s="272"/>
      <c r="AT163" s="202"/>
      <c r="AU163" s="207"/>
      <c r="AV163" s="203"/>
      <c r="AW163" s="190"/>
      <c r="AX163" s="191"/>
      <c r="AY163" s="190"/>
      <c r="AZ163" s="191"/>
      <c r="BA163" s="202"/>
      <c r="BB163" s="203"/>
      <c r="BC163" s="271"/>
      <c r="BD163" s="272"/>
      <c r="BE163" s="202"/>
      <c r="BF163" s="203"/>
      <c r="BG163" s="202"/>
      <c r="BH163" s="207"/>
      <c r="BI163" s="203"/>
      <c r="BJ163" s="257"/>
      <c r="BK163" s="258"/>
      <c r="BL163" s="259"/>
      <c r="BM163" s="202"/>
      <c r="BN163" s="207"/>
      <c r="BO163" s="207"/>
      <c r="BP163" s="207"/>
      <c r="BQ163" s="207"/>
      <c r="BR163" s="207"/>
      <c r="BS163" s="207"/>
      <c r="BT163" s="207"/>
      <c r="BU163" s="207"/>
      <c r="BV163" s="207"/>
      <c r="BW163" s="207"/>
      <c r="BX163" s="207"/>
      <c r="BY163" s="207"/>
      <c r="BZ163" s="207"/>
      <c r="CA163" s="207"/>
      <c r="CB163" s="207"/>
      <c r="CC163" s="207"/>
      <c r="CD163" s="207"/>
      <c r="CE163" s="207"/>
      <c r="CF163" s="207"/>
      <c r="CG163" s="207"/>
    </row>
    <row r="164" spans="2:85" ht="15" customHeight="1" thickTop="1" thickBot="1">
      <c r="B164" s="215"/>
      <c r="C164" s="216"/>
      <c r="D164" s="216"/>
      <c r="E164" s="216"/>
      <c r="F164" s="216"/>
      <c r="G164" s="216"/>
      <c r="H164" s="216"/>
      <c r="I164" s="216"/>
      <c r="J164" s="216"/>
      <c r="K164" s="216"/>
      <c r="L164" s="217"/>
      <c r="M164" s="218"/>
      <c r="N164" s="218"/>
      <c r="O164" s="218"/>
      <c r="P164" s="218"/>
      <c r="Q164" s="218"/>
      <c r="R164" s="218"/>
      <c r="S164" s="218"/>
      <c r="T164" s="218"/>
      <c r="U164" s="218"/>
      <c r="V164" s="218"/>
      <c r="W164" s="218"/>
      <c r="X164" s="218"/>
      <c r="Y164" s="218"/>
      <c r="Z164" s="218"/>
      <c r="AA164" s="218"/>
      <c r="AB164" s="218"/>
      <c r="AC164" s="182"/>
      <c r="AD164" s="182"/>
      <c r="AE164" s="182"/>
      <c r="AF164" s="182"/>
      <c r="AG164" s="228"/>
      <c r="AH164" s="229"/>
      <c r="AI164" s="229"/>
      <c r="AJ164" s="229"/>
      <c r="AK164" s="229"/>
      <c r="AL164" s="229"/>
      <c r="AM164" s="229"/>
      <c r="AN164" s="229"/>
      <c r="AO164" s="230"/>
      <c r="AP164" s="273"/>
      <c r="AQ164" s="277"/>
      <c r="AR164" s="277"/>
      <c r="AS164" s="274"/>
      <c r="AT164" s="204"/>
      <c r="AU164" s="208"/>
      <c r="AV164" s="205"/>
      <c r="AW164" s="192"/>
      <c r="AX164" s="193"/>
      <c r="AY164" s="192"/>
      <c r="AZ164" s="193"/>
      <c r="BA164" s="204"/>
      <c r="BB164" s="205"/>
      <c r="BC164" s="273"/>
      <c r="BD164" s="274"/>
      <c r="BE164" s="204"/>
      <c r="BF164" s="205"/>
      <c r="BG164" s="204"/>
      <c r="BH164" s="208"/>
      <c r="BI164" s="205"/>
      <c r="BJ164" s="260"/>
      <c r="BK164" s="261"/>
      <c r="BL164" s="262"/>
      <c r="BM164" s="202"/>
      <c r="BN164" s="207"/>
      <c r="BO164" s="207"/>
      <c r="BP164" s="207"/>
      <c r="BQ164" s="207"/>
      <c r="BR164" s="207"/>
      <c r="BS164" s="207"/>
      <c r="BT164" s="207"/>
      <c r="BU164" s="207"/>
      <c r="BV164" s="207"/>
      <c r="BW164" s="207"/>
      <c r="BX164" s="207"/>
      <c r="BY164" s="207"/>
      <c r="BZ164" s="207"/>
      <c r="CA164" s="207"/>
      <c r="CB164" s="207"/>
      <c r="CC164" s="207"/>
      <c r="CD164" s="207"/>
      <c r="CE164" s="207"/>
      <c r="CF164" s="207"/>
      <c r="CG164" s="207"/>
    </row>
    <row r="165" spans="2:85" ht="15" customHeight="1" thickTop="1" thickBot="1">
      <c r="B165" s="209"/>
      <c r="C165" s="210"/>
      <c r="D165" s="210"/>
      <c r="E165" s="210"/>
      <c r="F165" s="210"/>
      <c r="G165" s="210"/>
      <c r="H165" s="210"/>
      <c r="I165" s="210"/>
      <c r="J165" s="210"/>
      <c r="K165" s="210"/>
      <c r="L165" s="211"/>
      <c r="M165" s="218"/>
      <c r="N165" s="218"/>
      <c r="O165" s="218"/>
      <c r="P165" s="218"/>
      <c r="Q165" s="218"/>
      <c r="R165" s="218"/>
      <c r="S165" s="218"/>
      <c r="T165" s="218"/>
      <c r="U165" s="218"/>
      <c r="V165" s="218"/>
      <c r="W165" s="218"/>
      <c r="X165" s="218"/>
      <c r="Y165" s="218"/>
      <c r="Z165" s="218"/>
      <c r="AA165" s="218"/>
      <c r="AB165" s="218"/>
      <c r="AC165" s="182"/>
      <c r="AD165" s="182"/>
      <c r="AE165" s="182"/>
      <c r="AF165" s="182"/>
      <c r="AG165" s="222" t="s">
        <v>297</v>
      </c>
      <c r="AH165" s="223"/>
      <c r="AI165" s="223"/>
      <c r="AJ165" s="223"/>
      <c r="AK165" s="223"/>
      <c r="AL165" s="223"/>
      <c r="AM165" s="223"/>
      <c r="AN165" s="223"/>
      <c r="AO165" s="224"/>
      <c r="AP165" s="269" t="s">
        <v>128</v>
      </c>
      <c r="AQ165" s="275"/>
      <c r="AR165" s="275"/>
      <c r="AS165" s="270"/>
      <c r="AT165" s="200"/>
      <c r="AU165" s="206"/>
      <c r="AV165" s="201"/>
      <c r="AW165" s="188"/>
      <c r="AX165" s="189"/>
      <c r="AY165" s="188"/>
      <c r="AZ165" s="189"/>
      <c r="BA165" s="200"/>
      <c r="BB165" s="201"/>
      <c r="BC165" s="269"/>
      <c r="BD165" s="270"/>
      <c r="BE165" s="200"/>
      <c r="BF165" s="201"/>
      <c r="BG165" s="858"/>
      <c r="BH165" s="859"/>
      <c r="BI165" s="860"/>
      <c r="BJ165" s="254">
        <f>SUM(BG66:BI164)</f>
        <v>852</v>
      </c>
      <c r="BK165" s="255"/>
      <c r="BL165" s="256"/>
      <c r="BM165" s="914">
        <f>SUM(BG66:BI167)</f>
        <v>852</v>
      </c>
      <c r="BN165" s="915"/>
      <c r="BO165" s="915"/>
      <c r="BP165" s="915"/>
      <c r="BQ165" s="915"/>
      <c r="BR165" s="915"/>
      <c r="BS165" s="915"/>
      <c r="BT165" s="915"/>
      <c r="BU165" s="915"/>
      <c r="BV165" s="915"/>
      <c r="BW165" s="915"/>
      <c r="BX165" s="915"/>
      <c r="BY165" s="915"/>
      <c r="BZ165" s="915"/>
      <c r="CA165" s="915"/>
      <c r="CB165" s="915"/>
      <c r="CC165" s="915"/>
      <c r="CD165" s="915"/>
      <c r="CE165" s="915"/>
      <c r="CF165" s="915"/>
      <c r="CG165" s="915"/>
    </row>
    <row r="166" spans="2:85" ht="15" customHeight="1" thickTop="1" thickBot="1">
      <c r="B166" s="212"/>
      <c r="C166" s="213"/>
      <c r="D166" s="213"/>
      <c r="E166" s="213"/>
      <c r="F166" s="213"/>
      <c r="G166" s="213"/>
      <c r="H166" s="213"/>
      <c r="I166" s="213"/>
      <c r="J166" s="213"/>
      <c r="K166" s="213"/>
      <c r="L166" s="214"/>
      <c r="M166" s="218"/>
      <c r="N166" s="218"/>
      <c r="O166" s="218"/>
      <c r="P166" s="218"/>
      <c r="Q166" s="218"/>
      <c r="R166" s="218"/>
      <c r="S166" s="218"/>
      <c r="T166" s="218"/>
      <c r="U166" s="218"/>
      <c r="V166" s="218"/>
      <c r="W166" s="218"/>
      <c r="X166" s="218"/>
      <c r="Y166" s="218"/>
      <c r="Z166" s="218"/>
      <c r="AA166" s="218"/>
      <c r="AB166" s="218"/>
      <c r="AC166" s="182"/>
      <c r="AD166" s="182"/>
      <c r="AE166" s="182"/>
      <c r="AF166" s="182"/>
      <c r="AG166" s="225"/>
      <c r="AH166" s="226"/>
      <c r="AI166" s="226"/>
      <c r="AJ166" s="226"/>
      <c r="AK166" s="226"/>
      <c r="AL166" s="226"/>
      <c r="AM166" s="226"/>
      <c r="AN166" s="226"/>
      <c r="AO166" s="227"/>
      <c r="AP166" s="271"/>
      <c r="AQ166" s="276"/>
      <c r="AR166" s="276"/>
      <c r="AS166" s="272"/>
      <c r="AT166" s="202"/>
      <c r="AU166" s="207"/>
      <c r="AV166" s="203"/>
      <c r="AW166" s="190"/>
      <c r="AX166" s="191"/>
      <c r="AY166" s="190"/>
      <c r="AZ166" s="191"/>
      <c r="BA166" s="202"/>
      <c r="BB166" s="203"/>
      <c r="BC166" s="271"/>
      <c r="BD166" s="272"/>
      <c r="BE166" s="202"/>
      <c r="BF166" s="203"/>
      <c r="BG166" s="861"/>
      <c r="BH166" s="862"/>
      <c r="BI166" s="863"/>
      <c r="BJ166" s="257"/>
      <c r="BK166" s="258"/>
      <c r="BL166" s="259"/>
      <c r="BM166" s="914"/>
      <c r="BN166" s="915"/>
      <c r="BO166" s="915"/>
      <c r="BP166" s="915"/>
      <c r="BQ166" s="915"/>
      <c r="BR166" s="915"/>
      <c r="BS166" s="915"/>
      <c r="BT166" s="915"/>
      <c r="BU166" s="915"/>
      <c r="BV166" s="915"/>
      <c r="BW166" s="915"/>
      <c r="BX166" s="915"/>
      <c r="BY166" s="915"/>
      <c r="BZ166" s="915"/>
      <c r="CA166" s="915"/>
      <c r="CB166" s="915"/>
      <c r="CC166" s="915"/>
      <c r="CD166" s="915"/>
      <c r="CE166" s="915"/>
      <c r="CF166" s="915"/>
      <c r="CG166" s="915"/>
    </row>
    <row r="167" spans="2:85" ht="15" customHeight="1" thickTop="1" thickBot="1">
      <c r="B167" s="215"/>
      <c r="C167" s="216"/>
      <c r="D167" s="216"/>
      <c r="E167" s="216"/>
      <c r="F167" s="216"/>
      <c r="G167" s="216"/>
      <c r="H167" s="216"/>
      <c r="I167" s="216"/>
      <c r="J167" s="216"/>
      <c r="K167" s="216"/>
      <c r="L167" s="217"/>
      <c r="M167" s="218"/>
      <c r="N167" s="218"/>
      <c r="O167" s="218"/>
      <c r="P167" s="218"/>
      <c r="Q167" s="218"/>
      <c r="R167" s="218"/>
      <c r="S167" s="218"/>
      <c r="T167" s="218"/>
      <c r="U167" s="218"/>
      <c r="V167" s="218"/>
      <c r="W167" s="218"/>
      <c r="X167" s="218"/>
      <c r="Y167" s="218"/>
      <c r="Z167" s="218"/>
      <c r="AA167" s="218"/>
      <c r="AB167" s="218"/>
      <c r="AC167" s="182"/>
      <c r="AD167" s="182"/>
      <c r="AE167" s="182"/>
      <c r="AF167" s="182"/>
      <c r="AG167" s="228"/>
      <c r="AH167" s="229"/>
      <c r="AI167" s="229"/>
      <c r="AJ167" s="229"/>
      <c r="AK167" s="229"/>
      <c r="AL167" s="229"/>
      <c r="AM167" s="229"/>
      <c r="AN167" s="229"/>
      <c r="AO167" s="230"/>
      <c r="AP167" s="273"/>
      <c r="AQ167" s="277"/>
      <c r="AR167" s="277"/>
      <c r="AS167" s="274"/>
      <c r="AT167" s="204"/>
      <c r="AU167" s="208"/>
      <c r="AV167" s="205"/>
      <c r="AW167" s="192"/>
      <c r="AX167" s="193"/>
      <c r="AY167" s="192"/>
      <c r="AZ167" s="193"/>
      <c r="BA167" s="204"/>
      <c r="BB167" s="205"/>
      <c r="BC167" s="273"/>
      <c r="BD167" s="274"/>
      <c r="BE167" s="204"/>
      <c r="BF167" s="205"/>
      <c r="BG167" s="864"/>
      <c r="BH167" s="865"/>
      <c r="BI167" s="866"/>
      <c r="BJ167" s="260"/>
      <c r="BK167" s="261"/>
      <c r="BL167" s="262"/>
      <c r="BM167" s="914"/>
      <c r="BN167" s="915"/>
      <c r="BO167" s="915"/>
      <c r="BP167" s="915"/>
      <c r="BQ167" s="915"/>
      <c r="BR167" s="915"/>
      <c r="BS167" s="915"/>
      <c r="BT167" s="915"/>
      <c r="BU167" s="915"/>
      <c r="BV167" s="915"/>
      <c r="BW167" s="915"/>
      <c r="BX167" s="915"/>
      <c r="BY167" s="915"/>
      <c r="BZ167" s="915"/>
      <c r="CA167" s="915"/>
      <c r="CB167" s="915"/>
      <c r="CC167" s="915"/>
      <c r="CD167" s="915"/>
      <c r="CE167" s="915"/>
      <c r="CF167" s="915"/>
      <c r="CG167" s="915"/>
    </row>
    <row r="168" spans="2:85" ht="15" customHeight="1" thickTop="1" thickBot="1">
      <c r="B168" s="209"/>
      <c r="C168" s="210"/>
      <c r="D168" s="210"/>
      <c r="E168" s="210"/>
      <c r="F168" s="210"/>
      <c r="G168" s="210"/>
      <c r="H168" s="210"/>
      <c r="I168" s="210"/>
      <c r="J168" s="210"/>
      <c r="K168" s="210"/>
      <c r="L168" s="211"/>
      <c r="M168" s="218"/>
      <c r="N168" s="218"/>
      <c r="O168" s="218"/>
      <c r="P168" s="218"/>
      <c r="Q168" s="218"/>
      <c r="R168" s="218"/>
      <c r="S168" s="218"/>
      <c r="T168" s="218"/>
      <c r="U168" s="218"/>
      <c r="V168" s="218"/>
      <c r="W168" s="218"/>
      <c r="X168" s="218"/>
      <c r="Y168" s="218"/>
      <c r="Z168" s="218"/>
      <c r="AA168" s="218"/>
      <c r="AB168" s="218"/>
      <c r="AC168" s="182"/>
      <c r="AD168" s="182"/>
      <c r="AE168" s="182"/>
      <c r="AF168" s="182"/>
      <c r="AG168" s="246" t="s">
        <v>40</v>
      </c>
      <c r="AH168" s="246"/>
      <c r="AI168" s="246"/>
      <c r="AJ168" s="246"/>
      <c r="AK168" s="246"/>
      <c r="AL168" s="246"/>
      <c r="AM168" s="246"/>
      <c r="AN168" s="246"/>
      <c r="AO168" s="246"/>
      <c r="AP168" s="246" t="s">
        <v>41</v>
      </c>
      <c r="AQ168" s="246"/>
      <c r="AR168" s="246"/>
      <c r="AS168" s="246"/>
      <c r="AT168" s="170" t="s">
        <v>284</v>
      </c>
      <c r="AU168" s="170"/>
      <c r="AV168" s="170"/>
      <c r="AW168" s="823" t="s">
        <v>283</v>
      </c>
      <c r="AX168" s="182"/>
      <c r="AY168" s="182"/>
      <c r="AZ168" s="182"/>
      <c r="BA168" s="182"/>
      <c r="BB168" s="182"/>
      <c r="BC168" s="248" t="s">
        <v>44</v>
      </c>
      <c r="BD168" s="249"/>
      <c r="BE168" s="248" t="s">
        <v>45</v>
      </c>
      <c r="BF168" s="249"/>
      <c r="BG168" s="246" t="s">
        <v>46</v>
      </c>
      <c r="BH168" s="246"/>
      <c r="BI168" s="246"/>
      <c r="BJ168" s="254">
        <f>SUM(BG174:BI209)</f>
        <v>127</v>
      </c>
      <c r="BK168" s="255"/>
      <c r="BL168" s="256"/>
      <c r="BM168" s="202" t="s">
        <v>264</v>
      </c>
      <c r="BN168" s="207"/>
      <c r="BO168" s="207"/>
      <c r="BP168" s="207"/>
      <c r="BQ168" s="207"/>
      <c r="BR168" s="207"/>
      <c r="BS168" s="207"/>
      <c r="BT168" s="207"/>
      <c r="BU168" s="207"/>
      <c r="BV168" s="207"/>
      <c r="BW168" s="207"/>
      <c r="BX168" s="207"/>
      <c r="BY168" s="207"/>
      <c r="BZ168" s="207"/>
      <c r="CA168" s="207"/>
      <c r="CB168" s="207"/>
      <c r="CC168" s="207"/>
      <c r="CD168" s="207"/>
      <c r="CE168" s="207"/>
      <c r="CF168" s="207"/>
      <c r="CG168" s="207"/>
    </row>
    <row r="169" spans="2:85" ht="15" customHeight="1" thickTop="1" thickBot="1">
      <c r="B169" s="212"/>
      <c r="C169" s="213"/>
      <c r="D169" s="213"/>
      <c r="E169" s="213"/>
      <c r="F169" s="213"/>
      <c r="G169" s="213"/>
      <c r="H169" s="213"/>
      <c r="I169" s="213"/>
      <c r="J169" s="213"/>
      <c r="K169" s="213"/>
      <c r="L169" s="214"/>
      <c r="M169" s="218"/>
      <c r="N169" s="218"/>
      <c r="O169" s="218"/>
      <c r="P169" s="218"/>
      <c r="Q169" s="218"/>
      <c r="R169" s="218"/>
      <c r="S169" s="218"/>
      <c r="T169" s="218"/>
      <c r="U169" s="218"/>
      <c r="V169" s="218"/>
      <c r="W169" s="218"/>
      <c r="X169" s="218"/>
      <c r="Y169" s="218"/>
      <c r="Z169" s="218"/>
      <c r="AA169" s="218"/>
      <c r="AB169" s="218"/>
      <c r="AC169" s="182"/>
      <c r="AD169" s="182"/>
      <c r="AE169" s="182"/>
      <c r="AF169" s="182"/>
      <c r="AG169" s="246"/>
      <c r="AH169" s="246"/>
      <c r="AI169" s="246"/>
      <c r="AJ169" s="246"/>
      <c r="AK169" s="246"/>
      <c r="AL169" s="246"/>
      <c r="AM169" s="246"/>
      <c r="AN169" s="246"/>
      <c r="AO169" s="246"/>
      <c r="AP169" s="246"/>
      <c r="AQ169" s="246"/>
      <c r="AR169" s="246"/>
      <c r="AS169" s="246"/>
      <c r="AT169" s="170"/>
      <c r="AU169" s="170"/>
      <c r="AV169" s="170"/>
      <c r="AW169" s="182"/>
      <c r="AX169" s="182"/>
      <c r="AY169" s="182"/>
      <c r="AZ169" s="182"/>
      <c r="BA169" s="182"/>
      <c r="BB169" s="182"/>
      <c r="BC169" s="250"/>
      <c r="BD169" s="251"/>
      <c r="BE169" s="250"/>
      <c r="BF169" s="251"/>
      <c r="BG169" s="246"/>
      <c r="BH169" s="246"/>
      <c r="BI169" s="246"/>
      <c r="BJ169" s="257"/>
      <c r="BK169" s="258"/>
      <c r="BL169" s="259"/>
      <c r="BM169" s="202"/>
      <c r="BN169" s="207"/>
      <c r="BO169" s="207"/>
      <c r="BP169" s="207"/>
      <c r="BQ169" s="207"/>
      <c r="BR169" s="207"/>
      <c r="BS169" s="207"/>
      <c r="BT169" s="207"/>
      <c r="BU169" s="207"/>
      <c r="BV169" s="207"/>
      <c r="BW169" s="207"/>
      <c r="BX169" s="207"/>
      <c r="BY169" s="207"/>
      <c r="BZ169" s="207"/>
      <c r="CA169" s="207"/>
      <c r="CB169" s="207"/>
      <c r="CC169" s="207"/>
      <c r="CD169" s="207"/>
      <c r="CE169" s="207"/>
      <c r="CF169" s="207"/>
      <c r="CG169" s="207"/>
    </row>
    <row r="170" spans="2:85" ht="15" customHeight="1" thickTop="1" thickBot="1">
      <c r="B170" s="215"/>
      <c r="C170" s="216"/>
      <c r="D170" s="216"/>
      <c r="E170" s="216"/>
      <c r="F170" s="216"/>
      <c r="G170" s="216"/>
      <c r="H170" s="216"/>
      <c r="I170" s="216"/>
      <c r="J170" s="216"/>
      <c r="K170" s="216"/>
      <c r="L170" s="217"/>
      <c r="M170" s="218"/>
      <c r="N170" s="218"/>
      <c r="O170" s="218"/>
      <c r="P170" s="218"/>
      <c r="Q170" s="218"/>
      <c r="R170" s="218"/>
      <c r="S170" s="218"/>
      <c r="T170" s="218"/>
      <c r="U170" s="218"/>
      <c r="V170" s="218"/>
      <c r="W170" s="218"/>
      <c r="X170" s="218"/>
      <c r="Y170" s="218"/>
      <c r="Z170" s="218"/>
      <c r="AA170" s="218"/>
      <c r="AB170" s="218"/>
      <c r="AC170" s="182"/>
      <c r="AD170" s="182"/>
      <c r="AE170" s="182"/>
      <c r="AF170" s="182"/>
      <c r="AG170" s="246"/>
      <c r="AH170" s="246"/>
      <c r="AI170" s="246"/>
      <c r="AJ170" s="246"/>
      <c r="AK170" s="246"/>
      <c r="AL170" s="246"/>
      <c r="AM170" s="246"/>
      <c r="AN170" s="246"/>
      <c r="AO170" s="246"/>
      <c r="AP170" s="246"/>
      <c r="AQ170" s="246"/>
      <c r="AR170" s="246"/>
      <c r="AS170" s="246"/>
      <c r="AT170" s="170"/>
      <c r="AU170" s="170"/>
      <c r="AV170" s="170"/>
      <c r="AW170" s="182"/>
      <c r="AX170" s="182"/>
      <c r="AY170" s="182"/>
      <c r="AZ170" s="182"/>
      <c r="BA170" s="182"/>
      <c r="BB170" s="182"/>
      <c r="BC170" s="250"/>
      <c r="BD170" s="251"/>
      <c r="BE170" s="250"/>
      <c r="BF170" s="251"/>
      <c r="BG170" s="246"/>
      <c r="BH170" s="246"/>
      <c r="BI170" s="246"/>
      <c r="BJ170" s="260"/>
      <c r="BK170" s="261"/>
      <c r="BL170" s="262"/>
      <c r="BM170" s="202"/>
      <c r="BN170" s="207"/>
      <c r="BO170" s="207"/>
      <c r="BP170" s="207"/>
      <c r="BQ170" s="207"/>
      <c r="BR170" s="207"/>
      <c r="BS170" s="207"/>
      <c r="BT170" s="207"/>
      <c r="BU170" s="207"/>
      <c r="BV170" s="207"/>
      <c r="BW170" s="207"/>
      <c r="BX170" s="207"/>
      <c r="BY170" s="207"/>
      <c r="BZ170" s="207"/>
      <c r="CA170" s="207"/>
      <c r="CB170" s="207"/>
      <c r="CC170" s="207"/>
      <c r="CD170" s="207"/>
      <c r="CE170" s="207"/>
      <c r="CF170" s="207"/>
      <c r="CG170" s="207"/>
    </row>
    <row r="171" spans="2:85" ht="15" customHeight="1" thickTop="1" thickBot="1">
      <c r="B171" s="209"/>
      <c r="C171" s="210"/>
      <c r="D171" s="210"/>
      <c r="E171" s="210"/>
      <c r="F171" s="210"/>
      <c r="G171" s="210"/>
      <c r="H171" s="210"/>
      <c r="I171" s="210"/>
      <c r="J171" s="210"/>
      <c r="K171" s="210"/>
      <c r="L171" s="211"/>
      <c r="M171" s="218"/>
      <c r="N171" s="218"/>
      <c r="O171" s="218"/>
      <c r="P171" s="218"/>
      <c r="Q171" s="218"/>
      <c r="R171" s="218"/>
      <c r="S171" s="218"/>
      <c r="T171" s="218"/>
      <c r="U171" s="218"/>
      <c r="V171" s="218"/>
      <c r="W171" s="218"/>
      <c r="X171" s="218"/>
      <c r="Y171" s="218"/>
      <c r="Z171" s="218"/>
      <c r="AA171" s="218"/>
      <c r="AB171" s="218"/>
      <c r="AC171" s="182"/>
      <c r="AD171" s="182"/>
      <c r="AE171" s="182"/>
      <c r="AF171" s="182"/>
      <c r="AG171" s="246"/>
      <c r="AH171" s="246"/>
      <c r="AI171" s="246"/>
      <c r="AJ171" s="246"/>
      <c r="AK171" s="246"/>
      <c r="AL171" s="246"/>
      <c r="AM171" s="246"/>
      <c r="AN171" s="246"/>
      <c r="AO171" s="246"/>
      <c r="AP171" s="246"/>
      <c r="AQ171" s="246"/>
      <c r="AR171" s="246"/>
      <c r="AS171" s="246"/>
      <c r="AT171" s="170"/>
      <c r="AU171" s="170"/>
      <c r="AV171" s="170"/>
      <c r="AW171" s="182" t="s">
        <v>291</v>
      </c>
      <c r="AX171" s="182"/>
      <c r="AY171" s="182" t="s">
        <v>290</v>
      </c>
      <c r="AZ171" s="182"/>
      <c r="BA171" s="822" t="s">
        <v>295</v>
      </c>
      <c r="BB171" s="822"/>
      <c r="BC171" s="250"/>
      <c r="BD171" s="251"/>
      <c r="BE171" s="250"/>
      <c r="BF171" s="251"/>
      <c r="BG171" s="246"/>
      <c r="BH171" s="246"/>
      <c r="BI171" s="246"/>
      <c r="BJ171" s="254">
        <f>BJ165+BJ168</f>
        <v>979</v>
      </c>
      <c r="BK171" s="255"/>
      <c r="BL171" s="256"/>
      <c r="BM171" s="202" t="s">
        <v>265</v>
      </c>
      <c r="BN171" s="207"/>
      <c r="BO171" s="207"/>
      <c r="BP171" s="207"/>
      <c r="BQ171" s="207"/>
      <c r="BR171" s="207"/>
      <c r="BS171" s="207"/>
      <c r="BT171" s="207"/>
      <c r="BU171" s="207"/>
      <c r="BV171" s="207"/>
      <c r="BW171" s="207"/>
      <c r="BX171" s="207"/>
      <c r="BY171" s="207"/>
      <c r="BZ171" s="207"/>
      <c r="CA171" s="207"/>
      <c r="CB171" s="207"/>
      <c r="CC171" s="207"/>
      <c r="CD171" s="207"/>
      <c r="CE171" s="207"/>
      <c r="CF171" s="207"/>
      <c r="CG171" s="207"/>
    </row>
    <row r="172" spans="2:85" ht="15" customHeight="1" thickTop="1" thickBot="1">
      <c r="B172" s="212"/>
      <c r="C172" s="213"/>
      <c r="D172" s="213"/>
      <c r="E172" s="213"/>
      <c r="F172" s="213"/>
      <c r="G172" s="213"/>
      <c r="H172" s="213"/>
      <c r="I172" s="213"/>
      <c r="J172" s="213"/>
      <c r="K172" s="213"/>
      <c r="L172" s="214"/>
      <c r="M172" s="218"/>
      <c r="N172" s="218"/>
      <c r="O172" s="218"/>
      <c r="P172" s="218"/>
      <c r="Q172" s="218"/>
      <c r="R172" s="218"/>
      <c r="S172" s="218"/>
      <c r="T172" s="218"/>
      <c r="U172" s="218"/>
      <c r="V172" s="218"/>
      <c r="W172" s="218"/>
      <c r="X172" s="218"/>
      <c r="Y172" s="218"/>
      <c r="Z172" s="218"/>
      <c r="AA172" s="218"/>
      <c r="AB172" s="218"/>
      <c r="AC172" s="182"/>
      <c r="AD172" s="182"/>
      <c r="AE172" s="182"/>
      <c r="AF172" s="182"/>
      <c r="AG172" s="246"/>
      <c r="AH172" s="246"/>
      <c r="AI172" s="246"/>
      <c r="AJ172" s="246"/>
      <c r="AK172" s="246"/>
      <c r="AL172" s="246"/>
      <c r="AM172" s="246"/>
      <c r="AN172" s="246"/>
      <c r="AO172" s="246"/>
      <c r="AP172" s="246"/>
      <c r="AQ172" s="246"/>
      <c r="AR172" s="246"/>
      <c r="AS172" s="246"/>
      <c r="AT172" s="170"/>
      <c r="AU172" s="170"/>
      <c r="AV172" s="170"/>
      <c r="AW172" s="182"/>
      <c r="AX172" s="182"/>
      <c r="AY172" s="182"/>
      <c r="AZ172" s="182"/>
      <c r="BA172" s="822"/>
      <c r="BB172" s="822"/>
      <c r="BC172" s="250"/>
      <c r="BD172" s="251"/>
      <c r="BE172" s="250"/>
      <c r="BF172" s="251"/>
      <c r="BG172" s="246"/>
      <c r="BH172" s="246"/>
      <c r="BI172" s="246"/>
      <c r="BJ172" s="257"/>
      <c r="BK172" s="258"/>
      <c r="BL172" s="259"/>
      <c r="BM172" s="202"/>
      <c r="BN172" s="207"/>
      <c r="BO172" s="207"/>
      <c r="BP172" s="207"/>
      <c r="BQ172" s="207"/>
      <c r="BR172" s="207"/>
      <c r="BS172" s="207"/>
      <c r="BT172" s="207"/>
      <c r="BU172" s="207"/>
      <c r="BV172" s="207"/>
      <c r="BW172" s="207"/>
      <c r="BX172" s="207"/>
      <c r="BY172" s="207"/>
      <c r="BZ172" s="207"/>
      <c r="CA172" s="207"/>
      <c r="CB172" s="207"/>
      <c r="CC172" s="207"/>
      <c r="CD172" s="207"/>
      <c r="CE172" s="207"/>
      <c r="CF172" s="207"/>
      <c r="CG172" s="207"/>
    </row>
    <row r="173" spans="2:85" ht="15" customHeight="1" thickTop="1" thickBot="1">
      <c r="B173" s="215"/>
      <c r="C173" s="216"/>
      <c r="D173" s="216"/>
      <c r="E173" s="216"/>
      <c r="F173" s="216"/>
      <c r="G173" s="216"/>
      <c r="H173" s="216"/>
      <c r="I173" s="216"/>
      <c r="J173" s="216"/>
      <c r="K173" s="216"/>
      <c r="L173" s="217"/>
      <c r="M173" s="218"/>
      <c r="N173" s="218"/>
      <c r="O173" s="218"/>
      <c r="P173" s="218"/>
      <c r="Q173" s="218"/>
      <c r="R173" s="218"/>
      <c r="S173" s="218"/>
      <c r="T173" s="218"/>
      <c r="U173" s="218"/>
      <c r="V173" s="218"/>
      <c r="W173" s="218"/>
      <c r="X173" s="218"/>
      <c r="Y173" s="218"/>
      <c r="Z173" s="218"/>
      <c r="AA173" s="218"/>
      <c r="AB173" s="218"/>
      <c r="AC173" s="182"/>
      <c r="AD173" s="182"/>
      <c r="AE173" s="182"/>
      <c r="AF173" s="182"/>
      <c r="AG173" s="246"/>
      <c r="AH173" s="246"/>
      <c r="AI173" s="246"/>
      <c r="AJ173" s="246"/>
      <c r="AK173" s="246"/>
      <c r="AL173" s="246"/>
      <c r="AM173" s="246"/>
      <c r="AN173" s="246"/>
      <c r="AO173" s="246"/>
      <c r="AP173" s="246"/>
      <c r="AQ173" s="246"/>
      <c r="AR173" s="246"/>
      <c r="AS173" s="246"/>
      <c r="AT173" s="170"/>
      <c r="AU173" s="170"/>
      <c r="AV173" s="170"/>
      <c r="AW173" s="182"/>
      <c r="AX173" s="182"/>
      <c r="AY173" s="182"/>
      <c r="AZ173" s="182"/>
      <c r="BA173" s="822"/>
      <c r="BB173" s="822"/>
      <c r="BC173" s="252"/>
      <c r="BD173" s="253"/>
      <c r="BE173" s="252"/>
      <c r="BF173" s="253"/>
      <c r="BG173" s="246"/>
      <c r="BH173" s="246"/>
      <c r="BI173" s="246"/>
      <c r="BJ173" s="260"/>
      <c r="BK173" s="261"/>
      <c r="BL173" s="262"/>
      <c r="BM173" s="202"/>
      <c r="BN173" s="207"/>
      <c r="BO173" s="207"/>
      <c r="BP173" s="207"/>
      <c r="BQ173" s="207"/>
      <c r="BR173" s="207"/>
      <c r="BS173" s="207"/>
      <c r="BT173" s="207"/>
      <c r="BU173" s="207"/>
      <c r="BV173" s="207"/>
      <c r="BW173" s="207"/>
      <c r="BX173" s="207"/>
      <c r="BY173" s="207"/>
      <c r="BZ173" s="207"/>
      <c r="CA173" s="207"/>
      <c r="CB173" s="207"/>
      <c r="CC173" s="207"/>
      <c r="CD173" s="207"/>
      <c r="CE173" s="207"/>
      <c r="CF173" s="207"/>
      <c r="CG173" s="207"/>
    </row>
    <row r="174" spans="2:85" ht="15.75" customHeight="1" thickTop="1" thickBot="1">
      <c r="B174" s="209"/>
      <c r="C174" s="210"/>
      <c r="D174" s="210"/>
      <c r="E174" s="210"/>
      <c r="F174" s="210"/>
      <c r="G174" s="210"/>
      <c r="H174" s="210"/>
      <c r="I174" s="210"/>
      <c r="J174" s="210"/>
      <c r="K174" s="210"/>
      <c r="L174" s="211"/>
      <c r="M174" s="218"/>
      <c r="N174" s="218"/>
      <c r="O174" s="218"/>
      <c r="P174" s="218"/>
      <c r="Q174" s="218"/>
      <c r="R174" s="218"/>
      <c r="S174" s="218"/>
      <c r="T174" s="218"/>
      <c r="U174" s="218"/>
      <c r="V174" s="218"/>
      <c r="W174" s="218"/>
      <c r="X174" s="218"/>
      <c r="Y174" s="218"/>
      <c r="Z174" s="218"/>
      <c r="AA174" s="218"/>
      <c r="AB174" s="218"/>
      <c r="AC174" s="182"/>
      <c r="AD174" s="182"/>
      <c r="AE174" s="182"/>
      <c r="AF174" s="182"/>
      <c r="AG174" s="222" t="s">
        <v>144</v>
      </c>
      <c r="AH174" s="223"/>
      <c r="AI174" s="223"/>
      <c r="AJ174" s="223"/>
      <c r="AK174" s="223"/>
      <c r="AL174" s="223"/>
      <c r="AM174" s="223"/>
      <c r="AN174" s="223"/>
      <c r="AO174" s="224"/>
      <c r="AP174" s="231" t="s">
        <v>184</v>
      </c>
      <c r="AQ174" s="231"/>
      <c r="AR174" s="231"/>
      <c r="AS174" s="231"/>
      <c r="AT174" s="200">
        <f>'25.02'!BG174</f>
        <v>1</v>
      </c>
      <c r="AU174" s="206"/>
      <c r="AV174" s="201"/>
      <c r="AW174" s="188">
        <v>11</v>
      </c>
      <c r="AX174" s="189"/>
      <c r="AY174" s="194"/>
      <c r="AZ174" s="195"/>
      <c r="BA174" s="188"/>
      <c r="BB174" s="189"/>
      <c r="BC174" s="867" t="e">
        <f>BA174+#REF!</f>
        <v>#REF!</v>
      </c>
      <c r="BD174" s="868"/>
      <c r="BE174" s="200" t="e">
        <f>BA174+#REF!</f>
        <v>#REF!</v>
      </c>
      <c r="BF174" s="201"/>
      <c r="BG174" s="200">
        <f>AT174+AW174-AY174-BA174</f>
        <v>12</v>
      </c>
      <c r="BH174" s="206"/>
      <c r="BI174" s="201"/>
      <c r="BJ174" s="254" t="e">
        <f>(AG36/1000)^2*AG45*0.7854</f>
        <v>#REF!</v>
      </c>
      <c r="BK174" s="255"/>
      <c r="BL174" s="256"/>
      <c r="BM174" s="202" t="s">
        <v>279</v>
      </c>
      <c r="BN174" s="207"/>
      <c r="BO174" s="207"/>
      <c r="BP174" s="207"/>
      <c r="BQ174" s="207"/>
      <c r="BR174" s="207"/>
      <c r="BS174" s="207"/>
      <c r="BT174" s="207"/>
      <c r="BU174" s="207"/>
      <c r="BV174" s="207"/>
      <c r="BW174" s="207"/>
      <c r="BX174" s="207"/>
      <c r="BY174" s="207"/>
      <c r="BZ174" s="207"/>
      <c r="CA174" s="207"/>
      <c r="CB174" s="207"/>
      <c r="CC174" s="207"/>
      <c r="CD174" s="207"/>
      <c r="CE174" s="207"/>
      <c r="CF174" s="207"/>
      <c r="CG174" s="207"/>
    </row>
    <row r="175" spans="2:85" ht="15" customHeight="1" thickTop="1" thickBot="1">
      <c r="B175" s="212"/>
      <c r="C175" s="213"/>
      <c r="D175" s="213"/>
      <c r="E175" s="213"/>
      <c r="F175" s="213"/>
      <c r="G175" s="213"/>
      <c r="H175" s="213"/>
      <c r="I175" s="213"/>
      <c r="J175" s="213"/>
      <c r="K175" s="213"/>
      <c r="L175" s="214"/>
      <c r="M175" s="218"/>
      <c r="N175" s="218"/>
      <c r="O175" s="218"/>
      <c r="P175" s="218"/>
      <c r="Q175" s="218"/>
      <c r="R175" s="218"/>
      <c r="S175" s="218"/>
      <c r="T175" s="218"/>
      <c r="U175" s="218"/>
      <c r="V175" s="218"/>
      <c r="W175" s="218"/>
      <c r="X175" s="218"/>
      <c r="Y175" s="218"/>
      <c r="Z175" s="218"/>
      <c r="AA175" s="218"/>
      <c r="AB175" s="218"/>
      <c r="AC175" s="182"/>
      <c r="AD175" s="182"/>
      <c r="AE175" s="182"/>
      <c r="AF175" s="182"/>
      <c r="AG175" s="225"/>
      <c r="AH175" s="226"/>
      <c r="AI175" s="226"/>
      <c r="AJ175" s="226"/>
      <c r="AK175" s="226"/>
      <c r="AL175" s="226"/>
      <c r="AM175" s="226"/>
      <c r="AN175" s="226"/>
      <c r="AO175" s="227"/>
      <c r="AP175" s="231"/>
      <c r="AQ175" s="231"/>
      <c r="AR175" s="231"/>
      <c r="AS175" s="231"/>
      <c r="AT175" s="202"/>
      <c r="AU175" s="207"/>
      <c r="AV175" s="203"/>
      <c r="AW175" s="190"/>
      <c r="AX175" s="191"/>
      <c r="AY175" s="196"/>
      <c r="AZ175" s="197"/>
      <c r="BA175" s="190"/>
      <c r="BB175" s="191"/>
      <c r="BC175" s="869"/>
      <c r="BD175" s="870"/>
      <c r="BE175" s="202"/>
      <c r="BF175" s="203"/>
      <c r="BG175" s="202"/>
      <c r="BH175" s="207"/>
      <c r="BI175" s="203"/>
      <c r="BJ175" s="257"/>
      <c r="BK175" s="258"/>
      <c r="BL175" s="259"/>
      <c r="BM175" s="202"/>
      <c r="BN175" s="207"/>
      <c r="BO175" s="207"/>
      <c r="BP175" s="207"/>
      <c r="BQ175" s="207"/>
      <c r="BR175" s="207"/>
      <c r="BS175" s="207"/>
      <c r="BT175" s="207"/>
      <c r="BU175" s="207"/>
      <c r="BV175" s="207"/>
      <c r="BW175" s="207"/>
      <c r="BX175" s="207"/>
      <c r="BY175" s="207"/>
      <c r="BZ175" s="207"/>
      <c r="CA175" s="207"/>
      <c r="CB175" s="207"/>
      <c r="CC175" s="207"/>
      <c r="CD175" s="207"/>
      <c r="CE175" s="207"/>
      <c r="CF175" s="207"/>
      <c r="CG175" s="207"/>
    </row>
    <row r="176" spans="2:85" ht="15" customHeight="1" thickTop="1" thickBot="1">
      <c r="B176" s="215"/>
      <c r="C176" s="216"/>
      <c r="D176" s="216"/>
      <c r="E176" s="216"/>
      <c r="F176" s="216"/>
      <c r="G176" s="216"/>
      <c r="H176" s="216"/>
      <c r="I176" s="216"/>
      <c r="J176" s="216"/>
      <c r="K176" s="216"/>
      <c r="L176" s="217"/>
      <c r="M176" s="218"/>
      <c r="N176" s="218"/>
      <c r="O176" s="218"/>
      <c r="P176" s="218"/>
      <c r="Q176" s="218"/>
      <c r="R176" s="218"/>
      <c r="S176" s="218"/>
      <c r="T176" s="218"/>
      <c r="U176" s="218"/>
      <c r="V176" s="218"/>
      <c r="W176" s="218"/>
      <c r="X176" s="218"/>
      <c r="Y176" s="218"/>
      <c r="Z176" s="218"/>
      <c r="AA176" s="218"/>
      <c r="AB176" s="218"/>
      <c r="AC176" s="182"/>
      <c r="AD176" s="182"/>
      <c r="AE176" s="182"/>
      <c r="AF176" s="182"/>
      <c r="AG176" s="228"/>
      <c r="AH176" s="229"/>
      <c r="AI176" s="229"/>
      <c r="AJ176" s="229"/>
      <c r="AK176" s="229"/>
      <c r="AL176" s="229"/>
      <c r="AM176" s="229"/>
      <c r="AN176" s="229"/>
      <c r="AO176" s="230"/>
      <c r="AP176" s="231"/>
      <c r="AQ176" s="231"/>
      <c r="AR176" s="231"/>
      <c r="AS176" s="231"/>
      <c r="AT176" s="204"/>
      <c r="AU176" s="208"/>
      <c r="AV176" s="205"/>
      <c r="AW176" s="192"/>
      <c r="AX176" s="193"/>
      <c r="AY176" s="198"/>
      <c r="AZ176" s="199"/>
      <c r="BA176" s="192"/>
      <c r="BB176" s="193"/>
      <c r="BC176" s="871"/>
      <c r="BD176" s="872"/>
      <c r="BE176" s="204"/>
      <c r="BF176" s="205"/>
      <c r="BG176" s="204"/>
      <c r="BH176" s="208"/>
      <c r="BI176" s="205"/>
      <c r="BJ176" s="260"/>
      <c r="BK176" s="261"/>
      <c r="BL176" s="262"/>
      <c r="BM176" s="202"/>
      <c r="BN176" s="207"/>
      <c r="BO176" s="207"/>
      <c r="BP176" s="207"/>
      <c r="BQ176" s="207"/>
      <c r="BR176" s="207"/>
      <c r="BS176" s="207"/>
      <c r="BT176" s="207"/>
      <c r="BU176" s="207"/>
      <c r="BV176" s="207"/>
      <c r="BW176" s="207"/>
      <c r="BX176" s="207"/>
      <c r="BY176" s="207"/>
      <c r="BZ176" s="207"/>
      <c r="CA176" s="207"/>
      <c r="CB176" s="207"/>
      <c r="CC176" s="207"/>
      <c r="CD176" s="207"/>
      <c r="CE176" s="207"/>
      <c r="CF176" s="207"/>
      <c r="CG176" s="207"/>
    </row>
    <row r="177" spans="2:85" ht="15" customHeight="1" thickTop="1" thickBot="1">
      <c r="B177" s="209"/>
      <c r="C177" s="210"/>
      <c r="D177" s="210"/>
      <c r="E177" s="210"/>
      <c r="F177" s="210"/>
      <c r="G177" s="210"/>
      <c r="H177" s="210"/>
      <c r="I177" s="210"/>
      <c r="J177" s="210"/>
      <c r="K177" s="210"/>
      <c r="L177" s="211"/>
      <c r="M177" s="182"/>
      <c r="N177" s="182"/>
      <c r="O177" s="182"/>
      <c r="P177" s="182"/>
      <c r="Q177" s="218"/>
      <c r="R177" s="218"/>
      <c r="S177" s="218"/>
      <c r="T177" s="218"/>
      <c r="U177" s="218"/>
      <c r="V177" s="218"/>
      <c r="W177" s="218"/>
      <c r="X177" s="218"/>
      <c r="Y177" s="218"/>
      <c r="Z177" s="218"/>
      <c r="AA177" s="218"/>
      <c r="AB177" s="218"/>
      <c r="AC177" s="218"/>
      <c r="AD177" s="218"/>
      <c r="AE177" s="218"/>
      <c r="AF177" s="218"/>
      <c r="AG177" s="323" t="s">
        <v>145</v>
      </c>
      <c r="AH177" s="324"/>
      <c r="AI177" s="324"/>
      <c r="AJ177" s="324"/>
      <c r="AK177" s="324"/>
      <c r="AL177" s="324"/>
      <c r="AM177" s="324"/>
      <c r="AN177" s="324"/>
      <c r="AO177" s="325"/>
      <c r="AP177" s="231" t="s">
        <v>184</v>
      </c>
      <c r="AQ177" s="231"/>
      <c r="AR177" s="231"/>
      <c r="AS177" s="231"/>
      <c r="AT177" s="200">
        <f>'25.02'!BG177</f>
        <v>0</v>
      </c>
      <c r="AU177" s="206"/>
      <c r="AV177" s="201"/>
      <c r="AW177" s="188">
        <v>15</v>
      </c>
      <c r="AX177" s="189"/>
      <c r="AY177" s="194"/>
      <c r="AZ177" s="195"/>
      <c r="BA177" s="188"/>
      <c r="BB177" s="189"/>
      <c r="BC177" s="867" t="e">
        <f>BA177+#REF!</f>
        <v>#REF!</v>
      </c>
      <c r="BD177" s="868"/>
      <c r="BE177" s="200" t="e">
        <f>BA177+#REF!</f>
        <v>#REF!</v>
      </c>
      <c r="BF177" s="201"/>
      <c r="BG177" s="200">
        <f>AT177+AW177-AY177-BA177</f>
        <v>15</v>
      </c>
      <c r="BH177" s="206"/>
      <c r="BI177" s="201"/>
      <c r="BM177" s="202" t="s">
        <v>439</v>
      </c>
      <c r="BN177" s="207"/>
      <c r="BO177" s="207"/>
      <c r="BP177" s="207"/>
      <c r="BQ177" s="207"/>
      <c r="BR177" s="207"/>
      <c r="BS177" s="207"/>
      <c r="BT177" s="207"/>
      <c r="BU177" s="207"/>
      <c r="BV177" s="207"/>
      <c r="BW177" s="207"/>
      <c r="BX177" s="207"/>
      <c r="BY177" s="207"/>
      <c r="BZ177" s="207"/>
      <c r="CA177" s="207"/>
      <c r="CB177" s="207"/>
      <c r="CC177" s="207"/>
      <c r="CD177" s="207"/>
      <c r="CE177" s="207"/>
      <c r="CF177" s="207"/>
      <c r="CG177" s="207"/>
    </row>
    <row r="178" spans="2:85" ht="15.75" customHeight="1" thickTop="1" thickBot="1">
      <c r="B178" s="212"/>
      <c r="C178" s="213"/>
      <c r="D178" s="213"/>
      <c r="E178" s="213"/>
      <c r="F178" s="213"/>
      <c r="G178" s="213"/>
      <c r="H178" s="213"/>
      <c r="I178" s="213"/>
      <c r="J178" s="213"/>
      <c r="K178" s="213"/>
      <c r="L178" s="214"/>
      <c r="M178" s="182"/>
      <c r="N178" s="182"/>
      <c r="O178" s="182"/>
      <c r="P178" s="182"/>
      <c r="Q178" s="218"/>
      <c r="R178" s="218"/>
      <c r="S178" s="218"/>
      <c r="T178" s="218"/>
      <c r="U178" s="218"/>
      <c r="V178" s="218"/>
      <c r="W178" s="218"/>
      <c r="X178" s="218"/>
      <c r="Y178" s="218"/>
      <c r="Z178" s="218"/>
      <c r="AA178" s="218"/>
      <c r="AB178" s="218"/>
      <c r="AC178" s="218"/>
      <c r="AD178" s="218"/>
      <c r="AE178" s="218"/>
      <c r="AF178" s="218"/>
      <c r="AG178" s="326"/>
      <c r="AH178" s="327"/>
      <c r="AI178" s="327"/>
      <c r="AJ178" s="327"/>
      <c r="AK178" s="327"/>
      <c r="AL178" s="327"/>
      <c r="AM178" s="327"/>
      <c r="AN178" s="327"/>
      <c r="AO178" s="328"/>
      <c r="AP178" s="231"/>
      <c r="AQ178" s="231"/>
      <c r="AR178" s="231"/>
      <c r="AS178" s="231"/>
      <c r="AT178" s="202"/>
      <c r="AU178" s="207"/>
      <c r="AV178" s="203"/>
      <c r="AW178" s="190"/>
      <c r="AX178" s="191"/>
      <c r="AY178" s="196"/>
      <c r="AZ178" s="197"/>
      <c r="BA178" s="190"/>
      <c r="BB178" s="191"/>
      <c r="BC178" s="869"/>
      <c r="BD178" s="870"/>
      <c r="BE178" s="202"/>
      <c r="BF178" s="203"/>
      <c r="BG178" s="202"/>
      <c r="BH178" s="207"/>
      <c r="BI178" s="203"/>
      <c r="BM178" s="202"/>
      <c r="BN178" s="207"/>
      <c r="BO178" s="207"/>
      <c r="BP178" s="207"/>
      <c r="BQ178" s="207"/>
      <c r="BR178" s="207"/>
      <c r="BS178" s="207"/>
      <c r="BT178" s="207"/>
      <c r="BU178" s="207"/>
      <c r="BV178" s="207"/>
      <c r="BW178" s="207"/>
      <c r="BX178" s="207"/>
      <c r="BY178" s="207"/>
      <c r="BZ178" s="207"/>
      <c r="CA178" s="207"/>
      <c r="CB178" s="207"/>
      <c r="CC178" s="207"/>
      <c r="CD178" s="207"/>
      <c r="CE178" s="207"/>
      <c r="CF178" s="207"/>
      <c r="CG178" s="207"/>
    </row>
    <row r="179" spans="2:85" ht="15.75" customHeight="1" thickTop="1" thickBot="1">
      <c r="B179" s="215"/>
      <c r="C179" s="216"/>
      <c r="D179" s="216"/>
      <c r="E179" s="216"/>
      <c r="F179" s="216"/>
      <c r="G179" s="216"/>
      <c r="H179" s="216"/>
      <c r="I179" s="216"/>
      <c r="J179" s="216"/>
      <c r="K179" s="216"/>
      <c r="L179" s="217"/>
      <c r="M179" s="182"/>
      <c r="N179" s="182"/>
      <c r="O179" s="182"/>
      <c r="P179" s="182"/>
      <c r="Q179" s="218"/>
      <c r="R179" s="218"/>
      <c r="S179" s="218"/>
      <c r="T179" s="218"/>
      <c r="U179" s="218"/>
      <c r="V179" s="218"/>
      <c r="W179" s="218"/>
      <c r="X179" s="218"/>
      <c r="Y179" s="218"/>
      <c r="Z179" s="218"/>
      <c r="AA179" s="218"/>
      <c r="AB179" s="218"/>
      <c r="AC179" s="218"/>
      <c r="AD179" s="218"/>
      <c r="AE179" s="218"/>
      <c r="AF179" s="218"/>
      <c r="AG179" s="329"/>
      <c r="AH179" s="330"/>
      <c r="AI179" s="330"/>
      <c r="AJ179" s="330"/>
      <c r="AK179" s="330"/>
      <c r="AL179" s="330"/>
      <c r="AM179" s="330"/>
      <c r="AN179" s="330"/>
      <c r="AO179" s="331"/>
      <c r="AP179" s="231"/>
      <c r="AQ179" s="231"/>
      <c r="AR179" s="231"/>
      <c r="AS179" s="231"/>
      <c r="AT179" s="204"/>
      <c r="AU179" s="208"/>
      <c r="AV179" s="205"/>
      <c r="AW179" s="192"/>
      <c r="AX179" s="193"/>
      <c r="AY179" s="198"/>
      <c r="AZ179" s="199"/>
      <c r="BA179" s="192"/>
      <c r="BB179" s="193"/>
      <c r="BC179" s="871"/>
      <c r="BD179" s="872"/>
      <c r="BE179" s="204"/>
      <c r="BF179" s="205"/>
      <c r="BG179" s="204"/>
      <c r="BH179" s="208"/>
      <c r="BI179" s="205"/>
      <c r="BM179" s="202"/>
      <c r="BN179" s="207"/>
      <c r="BO179" s="207"/>
      <c r="BP179" s="207"/>
      <c r="BQ179" s="207"/>
      <c r="BR179" s="207"/>
      <c r="BS179" s="207"/>
      <c r="BT179" s="207"/>
      <c r="BU179" s="207"/>
      <c r="BV179" s="207"/>
      <c r="BW179" s="207"/>
      <c r="BX179" s="207"/>
      <c r="BY179" s="207"/>
      <c r="BZ179" s="207"/>
      <c r="CA179" s="207"/>
      <c r="CB179" s="207"/>
      <c r="CC179" s="207"/>
      <c r="CD179" s="207"/>
      <c r="CE179" s="207"/>
      <c r="CF179" s="207"/>
      <c r="CG179" s="207"/>
    </row>
    <row r="180" spans="2:85" ht="15.75" customHeight="1" thickTop="1" thickBot="1">
      <c r="B180" s="209"/>
      <c r="C180" s="210"/>
      <c r="D180" s="210"/>
      <c r="E180" s="210"/>
      <c r="F180" s="210"/>
      <c r="G180" s="210"/>
      <c r="H180" s="210"/>
      <c r="I180" s="210"/>
      <c r="J180" s="210"/>
      <c r="K180" s="210"/>
      <c r="L180" s="211"/>
      <c r="M180" s="244"/>
      <c r="N180" s="244"/>
      <c r="O180" s="244"/>
      <c r="P180" s="244"/>
      <c r="Q180" s="245"/>
      <c r="R180" s="245"/>
      <c r="S180" s="245"/>
      <c r="T180" s="245"/>
      <c r="U180" s="245"/>
      <c r="V180" s="245"/>
      <c r="W180" s="245"/>
      <c r="X180" s="245"/>
      <c r="Y180" s="245"/>
      <c r="Z180" s="245"/>
      <c r="AA180" s="245"/>
      <c r="AB180" s="245"/>
      <c r="AC180" s="218"/>
      <c r="AD180" s="218"/>
      <c r="AE180" s="218"/>
      <c r="AF180" s="218"/>
      <c r="AG180" s="222" t="s">
        <v>147</v>
      </c>
      <c r="AH180" s="223"/>
      <c r="AI180" s="223"/>
      <c r="AJ180" s="223"/>
      <c r="AK180" s="223"/>
      <c r="AL180" s="223"/>
      <c r="AM180" s="223"/>
      <c r="AN180" s="223"/>
      <c r="AO180" s="224"/>
      <c r="AP180" s="231" t="s">
        <v>184</v>
      </c>
      <c r="AQ180" s="231"/>
      <c r="AR180" s="231"/>
      <c r="AS180" s="231"/>
      <c r="AT180" s="200">
        <f>'25.02'!BG180</f>
        <v>0</v>
      </c>
      <c r="AU180" s="206"/>
      <c r="AV180" s="201"/>
      <c r="AW180" s="188">
        <v>17</v>
      </c>
      <c r="AX180" s="189"/>
      <c r="AY180" s="194"/>
      <c r="AZ180" s="195"/>
      <c r="BA180" s="188"/>
      <c r="BB180" s="189"/>
      <c r="BC180" s="867" t="e">
        <f>BA180+#REF!</f>
        <v>#REF!</v>
      </c>
      <c r="BD180" s="868"/>
      <c r="BE180" s="200" t="e">
        <f>BA180+#REF!</f>
        <v>#REF!</v>
      </c>
      <c r="BF180" s="201"/>
      <c r="BG180" s="200">
        <f>AT180+AW180-AY180-BA180</f>
        <v>17</v>
      </c>
      <c r="BH180" s="206"/>
      <c r="BI180" s="201"/>
      <c r="BM180" s="202" t="s">
        <v>452</v>
      </c>
      <c r="BN180" s="207"/>
      <c r="BO180" s="207"/>
      <c r="BP180" s="207"/>
      <c r="BQ180" s="207"/>
      <c r="BR180" s="207"/>
      <c r="BS180" s="207"/>
      <c r="BT180" s="207"/>
      <c r="BU180" s="207"/>
      <c r="BV180" s="207"/>
      <c r="BW180" s="207"/>
      <c r="BX180" s="207"/>
      <c r="BY180" s="207"/>
      <c r="BZ180" s="207"/>
      <c r="CA180" s="207"/>
      <c r="CB180" s="207"/>
      <c r="CC180" s="207"/>
      <c r="CD180" s="207"/>
      <c r="CE180" s="207"/>
      <c r="CF180" s="207"/>
      <c r="CG180" s="207"/>
    </row>
    <row r="181" spans="2:85" ht="15.75" customHeight="1" thickTop="1" thickBot="1">
      <c r="B181" s="212"/>
      <c r="C181" s="213"/>
      <c r="D181" s="213"/>
      <c r="E181" s="213"/>
      <c r="F181" s="213"/>
      <c r="G181" s="213"/>
      <c r="H181" s="213"/>
      <c r="I181" s="213"/>
      <c r="J181" s="213"/>
      <c r="K181" s="213"/>
      <c r="L181" s="214"/>
      <c r="M181" s="244"/>
      <c r="N181" s="244"/>
      <c r="O181" s="244"/>
      <c r="P181" s="244"/>
      <c r="Q181" s="245"/>
      <c r="R181" s="245"/>
      <c r="S181" s="245"/>
      <c r="T181" s="245"/>
      <c r="U181" s="245"/>
      <c r="V181" s="245"/>
      <c r="W181" s="245"/>
      <c r="X181" s="245"/>
      <c r="Y181" s="245"/>
      <c r="Z181" s="245"/>
      <c r="AA181" s="245"/>
      <c r="AB181" s="245"/>
      <c r="AC181" s="218"/>
      <c r="AD181" s="218"/>
      <c r="AE181" s="218"/>
      <c r="AF181" s="218"/>
      <c r="AG181" s="225"/>
      <c r="AH181" s="226"/>
      <c r="AI181" s="226"/>
      <c r="AJ181" s="226"/>
      <c r="AK181" s="226"/>
      <c r="AL181" s="226"/>
      <c r="AM181" s="226"/>
      <c r="AN181" s="226"/>
      <c r="AO181" s="227"/>
      <c r="AP181" s="231"/>
      <c r="AQ181" s="231"/>
      <c r="AR181" s="231"/>
      <c r="AS181" s="231"/>
      <c r="AT181" s="202"/>
      <c r="AU181" s="207"/>
      <c r="AV181" s="203"/>
      <c r="AW181" s="190"/>
      <c r="AX181" s="191"/>
      <c r="AY181" s="196"/>
      <c r="AZ181" s="197"/>
      <c r="BA181" s="190"/>
      <c r="BB181" s="191"/>
      <c r="BC181" s="869"/>
      <c r="BD181" s="870"/>
      <c r="BE181" s="202"/>
      <c r="BF181" s="203"/>
      <c r="BG181" s="202"/>
      <c r="BH181" s="207"/>
      <c r="BI181" s="203"/>
      <c r="BM181" s="202"/>
      <c r="BN181" s="207"/>
      <c r="BO181" s="207"/>
      <c r="BP181" s="207"/>
      <c r="BQ181" s="207"/>
      <c r="BR181" s="207"/>
      <c r="BS181" s="207"/>
      <c r="BT181" s="207"/>
      <c r="BU181" s="207"/>
      <c r="BV181" s="207"/>
      <c r="BW181" s="207"/>
      <c r="BX181" s="207"/>
      <c r="BY181" s="207"/>
      <c r="BZ181" s="207"/>
      <c r="CA181" s="207"/>
      <c r="CB181" s="207"/>
      <c r="CC181" s="207"/>
      <c r="CD181" s="207"/>
      <c r="CE181" s="207"/>
      <c r="CF181" s="207"/>
      <c r="CG181" s="207"/>
    </row>
    <row r="182" spans="2:85" ht="15.75" customHeight="1" thickTop="1" thickBot="1">
      <c r="B182" s="215"/>
      <c r="C182" s="216"/>
      <c r="D182" s="216"/>
      <c r="E182" s="216"/>
      <c r="F182" s="216"/>
      <c r="G182" s="216"/>
      <c r="H182" s="216"/>
      <c r="I182" s="216"/>
      <c r="J182" s="216"/>
      <c r="K182" s="216"/>
      <c r="L182" s="217"/>
      <c r="M182" s="244"/>
      <c r="N182" s="244"/>
      <c r="O182" s="244"/>
      <c r="P182" s="244"/>
      <c r="Q182" s="245"/>
      <c r="R182" s="245"/>
      <c r="S182" s="245"/>
      <c r="T182" s="245"/>
      <c r="U182" s="245"/>
      <c r="V182" s="245"/>
      <c r="W182" s="245"/>
      <c r="X182" s="245"/>
      <c r="Y182" s="245"/>
      <c r="Z182" s="245"/>
      <c r="AA182" s="245"/>
      <c r="AB182" s="245"/>
      <c r="AC182" s="218"/>
      <c r="AD182" s="218"/>
      <c r="AE182" s="218"/>
      <c r="AF182" s="218"/>
      <c r="AG182" s="228"/>
      <c r="AH182" s="229"/>
      <c r="AI182" s="229"/>
      <c r="AJ182" s="229"/>
      <c r="AK182" s="229"/>
      <c r="AL182" s="229"/>
      <c r="AM182" s="229"/>
      <c r="AN182" s="229"/>
      <c r="AO182" s="230"/>
      <c r="AP182" s="231"/>
      <c r="AQ182" s="231"/>
      <c r="AR182" s="231"/>
      <c r="AS182" s="231"/>
      <c r="AT182" s="204"/>
      <c r="AU182" s="208"/>
      <c r="AV182" s="205"/>
      <c r="AW182" s="192"/>
      <c r="AX182" s="193"/>
      <c r="AY182" s="198"/>
      <c r="AZ182" s="199"/>
      <c r="BA182" s="192"/>
      <c r="BB182" s="193"/>
      <c r="BC182" s="871"/>
      <c r="BD182" s="872"/>
      <c r="BE182" s="204"/>
      <c r="BF182" s="205"/>
      <c r="BG182" s="204"/>
      <c r="BH182" s="208"/>
      <c r="BI182" s="205"/>
      <c r="BM182" s="202"/>
      <c r="BN182" s="207"/>
      <c r="BO182" s="207"/>
      <c r="BP182" s="207"/>
      <c r="BQ182" s="207"/>
      <c r="BR182" s="207"/>
      <c r="BS182" s="207"/>
      <c r="BT182" s="207"/>
      <c r="BU182" s="207"/>
      <c r="BV182" s="207"/>
      <c r="BW182" s="207"/>
      <c r="BX182" s="207"/>
      <c r="BY182" s="207"/>
      <c r="BZ182" s="207"/>
      <c r="CA182" s="207"/>
      <c r="CB182" s="207"/>
      <c r="CC182" s="207"/>
      <c r="CD182" s="207"/>
      <c r="CE182" s="207"/>
      <c r="CF182" s="207"/>
      <c r="CG182" s="207"/>
    </row>
    <row r="183" spans="2:85" ht="15.75" customHeight="1" thickTop="1" thickBot="1">
      <c r="B183" s="209"/>
      <c r="C183" s="210"/>
      <c r="D183" s="210"/>
      <c r="E183" s="210"/>
      <c r="F183" s="210"/>
      <c r="G183" s="210"/>
      <c r="H183" s="210"/>
      <c r="I183" s="210"/>
      <c r="J183" s="210"/>
      <c r="K183" s="210"/>
      <c r="L183" s="211"/>
      <c r="M183" s="188"/>
      <c r="N183" s="241"/>
      <c r="O183" s="241"/>
      <c r="P183" s="189"/>
      <c r="Q183" s="188"/>
      <c r="R183" s="241"/>
      <c r="S183" s="241"/>
      <c r="T183" s="189"/>
      <c r="U183" s="188"/>
      <c r="V183" s="241"/>
      <c r="W183" s="241"/>
      <c r="X183" s="189"/>
      <c r="Y183" s="188"/>
      <c r="Z183" s="241"/>
      <c r="AA183" s="241"/>
      <c r="AB183" s="189"/>
      <c r="AC183" s="194"/>
      <c r="AD183" s="219"/>
      <c r="AE183" s="219"/>
      <c r="AF183" s="195"/>
      <c r="AG183" s="222" t="s">
        <v>148</v>
      </c>
      <c r="AH183" s="223"/>
      <c r="AI183" s="223"/>
      <c r="AJ183" s="223"/>
      <c r="AK183" s="223"/>
      <c r="AL183" s="223"/>
      <c r="AM183" s="223"/>
      <c r="AN183" s="223"/>
      <c r="AO183" s="224"/>
      <c r="AP183" s="231" t="s">
        <v>184</v>
      </c>
      <c r="AQ183" s="231"/>
      <c r="AR183" s="231"/>
      <c r="AS183" s="231"/>
      <c r="AT183" s="200">
        <f>'25.02'!BG183</f>
        <v>1</v>
      </c>
      <c r="AU183" s="206"/>
      <c r="AV183" s="201"/>
      <c r="AW183" s="188">
        <v>6</v>
      </c>
      <c r="AX183" s="189"/>
      <c r="AY183" s="194"/>
      <c r="AZ183" s="195"/>
      <c r="BA183" s="188"/>
      <c r="BB183" s="189"/>
      <c r="BC183" s="867" t="e">
        <f>BA183+#REF!</f>
        <v>#REF!</v>
      </c>
      <c r="BD183" s="868"/>
      <c r="BE183" s="200" t="e">
        <f>BA183+#REF!</f>
        <v>#REF!</v>
      </c>
      <c r="BF183" s="201"/>
      <c r="BG183" s="200">
        <f>AT183+AW183-AY183-BA183</f>
        <v>7</v>
      </c>
      <c r="BH183" s="206"/>
      <c r="BI183" s="201"/>
      <c r="BM183" s="202" t="s">
        <v>453</v>
      </c>
      <c r="BN183" s="207"/>
      <c r="BO183" s="207"/>
      <c r="BP183" s="207"/>
      <c r="BQ183" s="207"/>
      <c r="BR183" s="207"/>
      <c r="BS183" s="207"/>
      <c r="BT183" s="207"/>
      <c r="BU183" s="207"/>
      <c r="BV183" s="207"/>
      <c r="BW183" s="207"/>
      <c r="BX183" s="207"/>
      <c r="BY183" s="207"/>
      <c r="BZ183" s="207"/>
      <c r="CA183" s="207"/>
      <c r="CB183" s="207"/>
      <c r="CC183" s="207"/>
      <c r="CD183" s="207"/>
      <c r="CE183" s="207"/>
      <c r="CF183" s="207"/>
      <c r="CG183" s="207"/>
    </row>
    <row r="184" spans="2:85" ht="15.75" customHeight="1" thickTop="1" thickBot="1">
      <c r="B184" s="212"/>
      <c r="C184" s="213"/>
      <c r="D184" s="213"/>
      <c r="E184" s="213"/>
      <c r="F184" s="213"/>
      <c r="G184" s="213"/>
      <c r="H184" s="213"/>
      <c r="I184" s="213"/>
      <c r="J184" s="213"/>
      <c r="K184" s="213"/>
      <c r="L184" s="214"/>
      <c r="M184" s="190"/>
      <c r="N184" s="242"/>
      <c r="O184" s="242"/>
      <c r="P184" s="191"/>
      <c r="Q184" s="190"/>
      <c r="R184" s="242"/>
      <c r="S184" s="242"/>
      <c r="T184" s="191"/>
      <c r="U184" s="190"/>
      <c r="V184" s="242"/>
      <c r="W184" s="242"/>
      <c r="X184" s="191"/>
      <c r="Y184" s="190"/>
      <c r="Z184" s="242"/>
      <c r="AA184" s="242"/>
      <c r="AB184" s="191"/>
      <c r="AC184" s="196"/>
      <c r="AD184" s="220"/>
      <c r="AE184" s="220"/>
      <c r="AF184" s="197"/>
      <c r="AG184" s="225"/>
      <c r="AH184" s="226"/>
      <c r="AI184" s="226"/>
      <c r="AJ184" s="226"/>
      <c r="AK184" s="226"/>
      <c r="AL184" s="226"/>
      <c r="AM184" s="226"/>
      <c r="AN184" s="226"/>
      <c r="AO184" s="227"/>
      <c r="AP184" s="231"/>
      <c r="AQ184" s="231"/>
      <c r="AR184" s="231"/>
      <c r="AS184" s="231"/>
      <c r="AT184" s="202"/>
      <c r="AU184" s="207"/>
      <c r="AV184" s="203"/>
      <c r="AW184" s="190"/>
      <c r="AX184" s="191"/>
      <c r="AY184" s="196"/>
      <c r="AZ184" s="197"/>
      <c r="BA184" s="190"/>
      <c r="BB184" s="191"/>
      <c r="BC184" s="869"/>
      <c r="BD184" s="870"/>
      <c r="BE184" s="202"/>
      <c r="BF184" s="203"/>
      <c r="BG184" s="202"/>
      <c r="BH184" s="207"/>
      <c r="BI184" s="203"/>
      <c r="BM184" s="202"/>
      <c r="BN184" s="207"/>
      <c r="BO184" s="207"/>
      <c r="BP184" s="207"/>
      <c r="BQ184" s="207"/>
      <c r="BR184" s="207"/>
      <c r="BS184" s="207"/>
      <c r="BT184" s="207"/>
      <c r="BU184" s="207"/>
      <c r="BV184" s="207"/>
      <c r="BW184" s="207"/>
      <c r="BX184" s="207"/>
      <c r="BY184" s="207"/>
      <c r="BZ184" s="207"/>
      <c r="CA184" s="207"/>
      <c r="CB184" s="207"/>
      <c r="CC184" s="207"/>
      <c r="CD184" s="207"/>
      <c r="CE184" s="207"/>
      <c r="CF184" s="207"/>
      <c r="CG184" s="207"/>
    </row>
    <row r="185" spans="2:85" ht="15.75" customHeight="1" thickTop="1" thickBot="1">
      <c r="B185" s="215"/>
      <c r="C185" s="216"/>
      <c r="D185" s="216"/>
      <c r="E185" s="216"/>
      <c r="F185" s="216"/>
      <c r="G185" s="216"/>
      <c r="H185" s="216"/>
      <c r="I185" s="216"/>
      <c r="J185" s="216"/>
      <c r="K185" s="216"/>
      <c r="L185" s="217"/>
      <c r="M185" s="192"/>
      <c r="N185" s="243"/>
      <c r="O185" s="243"/>
      <c r="P185" s="193"/>
      <c r="Q185" s="192"/>
      <c r="R185" s="243"/>
      <c r="S185" s="243"/>
      <c r="T185" s="193"/>
      <c r="U185" s="192"/>
      <c r="V185" s="243"/>
      <c r="W185" s="243"/>
      <c r="X185" s="193"/>
      <c r="Y185" s="192"/>
      <c r="Z185" s="243"/>
      <c r="AA185" s="243"/>
      <c r="AB185" s="193"/>
      <c r="AC185" s="198"/>
      <c r="AD185" s="221"/>
      <c r="AE185" s="221"/>
      <c r="AF185" s="199"/>
      <c r="AG185" s="228"/>
      <c r="AH185" s="229"/>
      <c r="AI185" s="229"/>
      <c r="AJ185" s="229"/>
      <c r="AK185" s="229"/>
      <c r="AL185" s="229"/>
      <c r="AM185" s="229"/>
      <c r="AN185" s="229"/>
      <c r="AO185" s="230"/>
      <c r="AP185" s="231"/>
      <c r="AQ185" s="231"/>
      <c r="AR185" s="231"/>
      <c r="AS185" s="231"/>
      <c r="AT185" s="204"/>
      <c r="AU185" s="208"/>
      <c r="AV185" s="205"/>
      <c r="AW185" s="192"/>
      <c r="AX185" s="193"/>
      <c r="AY185" s="198"/>
      <c r="AZ185" s="199"/>
      <c r="BA185" s="192"/>
      <c r="BB185" s="193"/>
      <c r="BC185" s="871"/>
      <c r="BD185" s="872"/>
      <c r="BE185" s="204"/>
      <c r="BF185" s="205"/>
      <c r="BG185" s="204"/>
      <c r="BH185" s="208"/>
      <c r="BI185" s="205"/>
      <c r="BM185" s="202"/>
      <c r="BN185" s="207"/>
      <c r="BO185" s="207"/>
      <c r="BP185" s="207"/>
      <c r="BQ185" s="207"/>
      <c r="BR185" s="207"/>
      <c r="BS185" s="207"/>
      <c r="BT185" s="207"/>
      <c r="BU185" s="207"/>
      <c r="BV185" s="207"/>
      <c r="BW185" s="207"/>
      <c r="BX185" s="207"/>
      <c r="BY185" s="207"/>
      <c r="BZ185" s="207"/>
      <c r="CA185" s="207"/>
      <c r="CB185" s="207"/>
      <c r="CC185" s="207"/>
      <c r="CD185" s="207"/>
      <c r="CE185" s="207"/>
      <c r="CF185" s="207"/>
      <c r="CG185" s="207"/>
    </row>
    <row r="186" spans="2:85" ht="15.75" customHeight="1" thickTop="1" thickBot="1">
      <c r="B186" s="209"/>
      <c r="C186" s="210"/>
      <c r="D186" s="210"/>
      <c r="E186" s="210"/>
      <c r="F186" s="210"/>
      <c r="G186" s="210"/>
      <c r="H186" s="210"/>
      <c r="I186" s="210"/>
      <c r="J186" s="210"/>
      <c r="K186" s="210"/>
      <c r="L186" s="211"/>
      <c r="M186" s="188"/>
      <c r="N186" s="241"/>
      <c r="O186" s="241"/>
      <c r="P186" s="189"/>
      <c r="Q186" s="188"/>
      <c r="R186" s="241"/>
      <c r="S186" s="241"/>
      <c r="T186" s="189"/>
      <c r="U186" s="188"/>
      <c r="V186" s="241"/>
      <c r="W186" s="241"/>
      <c r="X186" s="189"/>
      <c r="Y186" s="188"/>
      <c r="Z186" s="241"/>
      <c r="AA186" s="241"/>
      <c r="AB186" s="189"/>
      <c r="AC186" s="194"/>
      <c r="AD186" s="219"/>
      <c r="AE186" s="219"/>
      <c r="AF186" s="195"/>
      <c r="AG186" s="222" t="s">
        <v>149</v>
      </c>
      <c r="AH186" s="223"/>
      <c r="AI186" s="223"/>
      <c r="AJ186" s="223"/>
      <c r="AK186" s="223"/>
      <c r="AL186" s="223"/>
      <c r="AM186" s="223"/>
      <c r="AN186" s="223"/>
      <c r="AO186" s="224"/>
      <c r="AP186" s="231" t="s">
        <v>184</v>
      </c>
      <c r="AQ186" s="231"/>
      <c r="AR186" s="231"/>
      <c r="AS186" s="231"/>
      <c r="AT186" s="200">
        <f>'25.02'!BG186</f>
        <v>2</v>
      </c>
      <c r="AU186" s="206"/>
      <c r="AV186" s="201"/>
      <c r="AW186" s="188">
        <v>8</v>
      </c>
      <c r="AX186" s="189"/>
      <c r="AY186" s="194"/>
      <c r="AZ186" s="195"/>
      <c r="BA186" s="188"/>
      <c r="BB186" s="189"/>
      <c r="BC186" s="867" t="e">
        <f>BA186+#REF!</f>
        <v>#REF!</v>
      </c>
      <c r="BD186" s="868"/>
      <c r="BE186" s="200" t="e">
        <f>BA186+#REF!</f>
        <v>#REF!</v>
      </c>
      <c r="BF186" s="201"/>
      <c r="BG186" s="200">
        <f>AT186+AW186-AY186-BA186</f>
        <v>10</v>
      </c>
      <c r="BH186" s="206"/>
      <c r="BI186" s="201"/>
      <c r="BM186" s="202" t="s">
        <v>438</v>
      </c>
      <c r="BN186" s="207"/>
      <c r="BO186" s="207"/>
      <c r="BP186" s="207"/>
      <c r="BQ186" s="207"/>
      <c r="BR186" s="207"/>
      <c r="BS186" s="207"/>
      <c r="BT186" s="207"/>
      <c r="BU186" s="207"/>
      <c r="BV186" s="207"/>
      <c r="BW186" s="207"/>
      <c r="BX186" s="207"/>
      <c r="BY186" s="207"/>
      <c r="BZ186" s="207"/>
      <c r="CA186" s="207"/>
      <c r="CB186" s="207"/>
      <c r="CC186" s="207"/>
      <c r="CD186" s="207"/>
      <c r="CE186" s="207"/>
      <c r="CF186" s="207"/>
      <c r="CG186" s="207"/>
    </row>
    <row r="187" spans="2:85" ht="15.75" customHeight="1" thickTop="1" thickBot="1">
      <c r="B187" s="212"/>
      <c r="C187" s="213"/>
      <c r="D187" s="213"/>
      <c r="E187" s="213"/>
      <c r="F187" s="213"/>
      <c r="G187" s="213"/>
      <c r="H187" s="213"/>
      <c r="I187" s="213"/>
      <c r="J187" s="213"/>
      <c r="K187" s="213"/>
      <c r="L187" s="214"/>
      <c r="M187" s="190"/>
      <c r="N187" s="242"/>
      <c r="O187" s="242"/>
      <c r="P187" s="191"/>
      <c r="Q187" s="190"/>
      <c r="R187" s="242"/>
      <c r="S187" s="242"/>
      <c r="T187" s="191"/>
      <c r="U187" s="190"/>
      <c r="V187" s="242"/>
      <c r="W187" s="242"/>
      <c r="X187" s="191"/>
      <c r="Y187" s="190"/>
      <c r="Z187" s="242"/>
      <c r="AA187" s="242"/>
      <c r="AB187" s="191"/>
      <c r="AC187" s="196"/>
      <c r="AD187" s="220"/>
      <c r="AE187" s="220"/>
      <c r="AF187" s="197"/>
      <c r="AG187" s="225"/>
      <c r="AH187" s="226"/>
      <c r="AI187" s="226"/>
      <c r="AJ187" s="226"/>
      <c r="AK187" s="226"/>
      <c r="AL187" s="226"/>
      <c r="AM187" s="226"/>
      <c r="AN187" s="226"/>
      <c r="AO187" s="227"/>
      <c r="AP187" s="231"/>
      <c r="AQ187" s="231"/>
      <c r="AR187" s="231"/>
      <c r="AS187" s="231"/>
      <c r="AT187" s="202"/>
      <c r="AU187" s="207"/>
      <c r="AV187" s="203"/>
      <c r="AW187" s="190"/>
      <c r="AX187" s="191"/>
      <c r="AY187" s="196"/>
      <c r="AZ187" s="197"/>
      <c r="BA187" s="190"/>
      <c r="BB187" s="191"/>
      <c r="BC187" s="869"/>
      <c r="BD187" s="870"/>
      <c r="BE187" s="202"/>
      <c r="BF187" s="203"/>
      <c r="BG187" s="202"/>
      <c r="BH187" s="207"/>
      <c r="BI187" s="203"/>
      <c r="BM187" s="202"/>
      <c r="BN187" s="207"/>
      <c r="BO187" s="207"/>
      <c r="BP187" s="207"/>
      <c r="BQ187" s="207"/>
      <c r="BR187" s="207"/>
      <c r="BS187" s="207"/>
      <c r="BT187" s="207"/>
      <c r="BU187" s="207"/>
      <c r="BV187" s="207"/>
      <c r="BW187" s="207"/>
      <c r="BX187" s="207"/>
      <c r="BY187" s="207"/>
      <c r="BZ187" s="207"/>
      <c r="CA187" s="207"/>
      <c r="CB187" s="207"/>
      <c r="CC187" s="207"/>
      <c r="CD187" s="207"/>
      <c r="CE187" s="207"/>
      <c r="CF187" s="207"/>
      <c r="CG187" s="207"/>
    </row>
    <row r="188" spans="2:85" ht="15.75" customHeight="1" thickTop="1" thickBot="1">
      <c r="B188" s="215"/>
      <c r="C188" s="216"/>
      <c r="D188" s="216"/>
      <c r="E188" s="216"/>
      <c r="F188" s="216"/>
      <c r="G188" s="216"/>
      <c r="H188" s="216"/>
      <c r="I188" s="216"/>
      <c r="J188" s="216"/>
      <c r="K188" s="216"/>
      <c r="L188" s="217"/>
      <c r="M188" s="192"/>
      <c r="N188" s="243"/>
      <c r="O188" s="243"/>
      <c r="P188" s="193"/>
      <c r="Q188" s="192"/>
      <c r="R188" s="243"/>
      <c r="S188" s="243"/>
      <c r="T188" s="193"/>
      <c r="U188" s="192"/>
      <c r="V188" s="243"/>
      <c r="W188" s="243"/>
      <c r="X188" s="193"/>
      <c r="Y188" s="192"/>
      <c r="Z188" s="243"/>
      <c r="AA188" s="243"/>
      <c r="AB188" s="193"/>
      <c r="AC188" s="198"/>
      <c r="AD188" s="221"/>
      <c r="AE188" s="221"/>
      <c r="AF188" s="199"/>
      <c r="AG188" s="228"/>
      <c r="AH188" s="229"/>
      <c r="AI188" s="229"/>
      <c r="AJ188" s="229"/>
      <c r="AK188" s="229"/>
      <c r="AL188" s="229"/>
      <c r="AM188" s="229"/>
      <c r="AN188" s="229"/>
      <c r="AO188" s="230"/>
      <c r="AP188" s="231"/>
      <c r="AQ188" s="231"/>
      <c r="AR188" s="231"/>
      <c r="AS188" s="231"/>
      <c r="AT188" s="204"/>
      <c r="AU188" s="208"/>
      <c r="AV188" s="205"/>
      <c r="AW188" s="192"/>
      <c r="AX188" s="193"/>
      <c r="AY188" s="198"/>
      <c r="AZ188" s="199"/>
      <c r="BA188" s="192"/>
      <c r="BB188" s="193"/>
      <c r="BC188" s="871"/>
      <c r="BD188" s="872"/>
      <c r="BE188" s="204"/>
      <c r="BF188" s="205"/>
      <c r="BG188" s="204"/>
      <c r="BH188" s="208"/>
      <c r="BI188" s="205"/>
      <c r="BM188" s="202"/>
      <c r="BN188" s="207"/>
      <c r="BO188" s="207"/>
      <c r="BP188" s="207"/>
      <c r="BQ188" s="207"/>
      <c r="BR188" s="207"/>
      <c r="BS188" s="207"/>
      <c r="BT188" s="207"/>
      <c r="BU188" s="207"/>
      <c r="BV188" s="207"/>
      <c r="BW188" s="207"/>
      <c r="BX188" s="207"/>
      <c r="BY188" s="207"/>
      <c r="BZ188" s="207"/>
      <c r="CA188" s="207"/>
      <c r="CB188" s="207"/>
      <c r="CC188" s="207"/>
      <c r="CD188" s="207"/>
      <c r="CE188" s="207"/>
      <c r="CF188" s="207"/>
      <c r="CG188" s="207"/>
    </row>
    <row r="189" spans="2:85" ht="15.75" customHeight="1" thickTop="1" thickBot="1">
      <c r="B189" s="209"/>
      <c r="C189" s="210"/>
      <c r="D189" s="210"/>
      <c r="E189" s="210"/>
      <c r="F189" s="210"/>
      <c r="G189" s="210"/>
      <c r="H189" s="210"/>
      <c r="I189" s="210"/>
      <c r="J189" s="210"/>
      <c r="K189" s="210"/>
      <c r="L189" s="211"/>
      <c r="M189" s="188"/>
      <c r="N189" s="241"/>
      <c r="O189" s="241"/>
      <c r="P189" s="189"/>
      <c r="Q189" s="188"/>
      <c r="R189" s="241"/>
      <c r="S189" s="241"/>
      <c r="T189" s="189"/>
      <c r="U189" s="188"/>
      <c r="V189" s="241"/>
      <c r="W189" s="241"/>
      <c r="X189" s="189"/>
      <c r="Y189" s="188"/>
      <c r="Z189" s="241"/>
      <c r="AA189" s="241"/>
      <c r="AB189" s="189"/>
      <c r="AC189" s="194"/>
      <c r="AD189" s="219"/>
      <c r="AE189" s="219"/>
      <c r="AF189" s="195"/>
      <c r="AG189" s="222" t="s">
        <v>150</v>
      </c>
      <c r="AH189" s="223"/>
      <c r="AI189" s="223"/>
      <c r="AJ189" s="223"/>
      <c r="AK189" s="223"/>
      <c r="AL189" s="223"/>
      <c r="AM189" s="223"/>
      <c r="AN189" s="223"/>
      <c r="AO189" s="224"/>
      <c r="AP189" s="231" t="s">
        <v>184</v>
      </c>
      <c r="AQ189" s="231"/>
      <c r="AR189" s="231"/>
      <c r="AS189" s="231"/>
      <c r="AT189" s="200">
        <f>'25.02'!BG189</f>
        <v>0</v>
      </c>
      <c r="AU189" s="206"/>
      <c r="AV189" s="201"/>
      <c r="AW189" s="188">
        <v>5</v>
      </c>
      <c r="AX189" s="189"/>
      <c r="AY189" s="194"/>
      <c r="AZ189" s="195"/>
      <c r="BA189" s="188"/>
      <c r="BB189" s="189"/>
      <c r="BC189" s="867" t="e">
        <f>BA189+#REF!</f>
        <v>#REF!</v>
      </c>
      <c r="BD189" s="868"/>
      <c r="BE189" s="200" t="e">
        <f>BA189+#REF!</f>
        <v>#REF!</v>
      </c>
      <c r="BF189" s="201"/>
      <c r="BG189" s="200">
        <f>AT189+AW189-AY189-BA189</f>
        <v>5</v>
      </c>
      <c r="BH189" s="206"/>
      <c r="BI189" s="201"/>
      <c r="BM189" s="202" t="s">
        <v>437</v>
      </c>
      <c r="BN189" s="207"/>
      <c r="BO189" s="207"/>
      <c r="BP189" s="207"/>
      <c r="BQ189" s="207"/>
      <c r="BR189" s="207"/>
      <c r="BS189" s="207"/>
      <c r="BT189" s="207"/>
      <c r="BU189" s="207"/>
      <c r="BV189" s="207"/>
      <c r="BW189" s="207"/>
      <c r="BX189" s="207"/>
      <c r="BY189" s="207"/>
      <c r="BZ189" s="207"/>
      <c r="CA189" s="207"/>
      <c r="CB189" s="207"/>
      <c r="CC189" s="207"/>
      <c r="CD189" s="207"/>
      <c r="CE189" s="207"/>
      <c r="CF189" s="207"/>
      <c r="CG189" s="207"/>
    </row>
    <row r="190" spans="2:85" ht="15.75" customHeight="1" thickTop="1" thickBot="1">
      <c r="B190" s="212"/>
      <c r="C190" s="213"/>
      <c r="D190" s="213"/>
      <c r="E190" s="213"/>
      <c r="F190" s="213"/>
      <c r="G190" s="213"/>
      <c r="H190" s="213"/>
      <c r="I190" s="213"/>
      <c r="J190" s="213"/>
      <c r="K190" s="213"/>
      <c r="L190" s="214"/>
      <c r="M190" s="190"/>
      <c r="N190" s="242"/>
      <c r="O190" s="242"/>
      <c r="P190" s="191"/>
      <c r="Q190" s="190"/>
      <c r="R190" s="242"/>
      <c r="S190" s="242"/>
      <c r="T190" s="191"/>
      <c r="U190" s="190"/>
      <c r="V190" s="242"/>
      <c r="W190" s="242"/>
      <c r="X190" s="191"/>
      <c r="Y190" s="190"/>
      <c r="Z190" s="242"/>
      <c r="AA190" s="242"/>
      <c r="AB190" s="191"/>
      <c r="AC190" s="196"/>
      <c r="AD190" s="220"/>
      <c r="AE190" s="220"/>
      <c r="AF190" s="197"/>
      <c r="AG190" s="225"/>
      <c r="AH190" s="226"/>
      <c r="AI190" s="226"/>
      <c r="AJ190" s="226"/>
      <c r="AK190" s="226"/>
      <c r="AL190" s="226"/>
      <c r="AM190" s="226"/>
      <c r="AN190" s="226"/>
      <c r="AO190" s="227"/>
      <c r="AP190" s="231"/>
      <c r="AQ190" s="231"/>
      <c r="AR190" s="231"/>
      <c r="AS190" s="231"/>
      <c r="AT190" s="202"/>
      <c r="AU190" s="207"/>
      <c r="AV190" s="203"/>
      <c r="AW190" s="190"/>
      <c r="AX190" s="191"/>
      <c r="AY190" s="196"/>
      <c r="AZ190" s="197"/>
      <c r="BA190" s="190"/>
      <c r="BB190" s="191"/>
      <c r="BC190" s="869"/>
      <c r="BD190" s="870"/>
      <c r="BE190" s="202"/>
      <c r="BF190" s="203"/>
      <c r="BG190" s="202"/>
      <c r="BH190" s="207"/>
      <c r="BI190" s="203"/>
      <c r="BM190" s="202"/>
      <c r="BN190" s="207"/>
      <c r="BO190" s="207"/>
      <c r="BP190" s="207"/>
      <c r="BQ190" s="207"/>
      <c r="BR190" s="207"/>
      <c r="BS190" s="207"/>
      <c r="BT190" s="207"/>
      <c r="BU190" s="207"/>
      <c r="BV190" s="207"/>
      <c r="BW190" s="207"/>
      <c r="BX190" s="207"/>
      <c r="BY190" s="207"/>
      <c r="BZ190" s="207"/>
      <c r="CA190" s="207"/>
      <c r="CB190" s="207"/>
      <c r="CC190" s="207"/>
      <c r="CD190" s="207"/>
      <c r="CE190" s="207"/>
      <c r="CF190" s="207"/>
      <c r="CG190" s="207"/>
    </row>
    <row r="191" spans="2:85" ht="15.75" customHeight="1" thickTop="1" thickBot="1">
      <c r="B191" s="215"/>
      <c r="C191" s="216"/>
      <c r="D191" s="216"/>
      <c r="E191" s="216"/>
      <c r="F191" s="216"/>
      <c r="G191" s="216"/>
      <c r="H191" s="216"/>
      <c r="I191" s="216"/>
      <c r="J191" s="216"/>
      <c r="K191" s="216"/>
      <c r="L191" s="217"/>
      <c r="M191" s="192"/>
      <c r="N191" s="243"/>
      <c r="O191" s="243"/>
      <c r="P191" s="193"/>
      <c r="Q191" s="192"/>
      <c r="R191" s="243"/>
      <c r="S191" s="243"/>
      <c r="T191" s="193"/>
      <c r="U191" s="192"/>
      <c r="V191" s="243"/>
      <c r="W191" s="243"/>
      <c r="X191" s="193"/>
      <c r="Y191" s="192"/>
      <c r="Z191" s="243"/>
      <c r="AA191" s="243"/>
      <c r="AB191" s="193"/>
      <c r="AC191" s="198"/>
      <c r="AD191" s="221"/>
      <c r="AE191" s="221"/>
      <c r="AF191" s="199"/>
      <c r="AG191" s="228"/>
      <c r="AH191" s="229"/>
      <c r="AI191" s="229"/>
      <c r="AJ191" s="229"/>
      <c r="AK191" s="229"/>
      <c r="AL191" s="229"/>
      <c r="AM191" s="229"/>
      <c r="AN191" s="229"/>
      <c r="AO191" s="230"/>
      <c r="AP191" s="231"/>
      <c r="AQ191" s="231"/>
      <c r="AR191" s="231"/>
      <c r="AS191" s="231"/>
      <c r="AT191" s="204"/>
      <c r="AU191" s="208"/>
      <c r="AV191" s="205"/>
      <c r="AW191" s="192"/>
      <c r="AX191" s="193"/>
      <c r="AY191" s="198"/>
      <c r="AZ191" s="199"/>
      <c r="BA191" s="192"/>
      <c r="BB191" s="193"/>
      <c r="BC191" s="871"/>
      <c r="BD191" s="872"/>
      <c r="BE191" s="204"/>
      <c r="BF191" s="205"/>
      <c r="BG191" s="204"/>
      <c r="BH191" s="208"/>
      <c r="BI191" s="205"/>
      <c r="BM191" s="202"/>
      <c r="BN191" s="207"/>
      <c r="BO191" s="207"/>
      <c r="BP191" s="207"/>
      <c r="BQ191" s="207"/>
      <c r="BR191" s="207"/>
      <c r="BS191" s="207"/>
      <c r="BT191" s="207"/>
      <c r="BU191" s="207"/>
      <c r="BV191" s="207"/>
      <c r="BW191" s="207"/>
      <c r="BX191" s="207"/>
      <c r="BY191" s="207"/>
      <c r="BZ191" s="207"/>
      <c r="CA191" s="207"/>
      <c r="CB191" s="207"/>
      <c r="CC191" s="207"/>
      <c r="CD191" s="207"/>
      <c r="CE191" s="207"/>
      <c r="CF191" s="207"/>
      <c r="CG191" s="207"/>
    </row>
    <row r="192" spans="2:85" ht="15.75" customHeight="1" thickTop="1" thickBot="1">
      <c r="B192" s="209"/>
      <c r="C192" s="210"/>
      <c r="D192" s="210"/>
      <c r="E192" s="210"/>
      <c r="F192" s="210"/>
      <c r="G192" s="210"/>
      <c r="H192" s="210"/>
      <c r="I192" s="210"/>
      <c r="J192" s="210"/>
      <c r="K192" s="210"/>
      <c r="L192" s="211"/>
      <c r="M192" s="188"/>
      <c r="N192" s="241"/>
      <c r="O192" s="241"/>
      <c r="P192" s="189"/>
      <c r="Q192" s="182"/>
      <c r="R192" s="182"/>
      <c r="S192" s="182"/>
      <c r="T192" s="182"/>
      <c r="U192" s="182"/>
      <c r="V192" s="182"/>
      <c r="W192" s="182"/>
      <c r="X192" s="182"/>
      <c r="Y192" s="182"/>
      <c r="Z192" s="182"/>
      <c r="AA192" s="182"/>
      <c r="AB192" s="182"/>
      <c r="AC192" s="218"/>
      <c r="AD192" s="218"/>
      <c r="AE192" s="218"/>
      <c r="AF192" s="218"/>
      <c r="AG192" s="222" t="s">
        <v>151</v>
      </c>
      <c r="AH192" s="223"/>
      <c r="AI192" s="223"/>
      <c r="AJ192" s="223"/>
      <c r="AK192" s="223"/>
      <c r="AL192" s="223"/>
      <c r="AM192" s="223"/>
      <c r="AN192" s="223"/>
      <c r="AO192" s="224"/>
      <c r="AP192" s="231" t="s">
        <v>184</v>
      </c>
      <c r="AQ192" s="231"/>
      <c r="AR192" s="231"/>
      <c r="AS192" s="231"/>
      <c r="AT192" s="200">
        <f>'25.02'!BG192</f>
        <v>0</v>
      </c>
      <c r="AU192" s="206"/>
      <c r="AV192" s="201"/>
      <c r="AW192" s="188">
        <v>34</v>
      </c>
      <c r="AX192" s="189"/>
      <c r="AY192" s="194"/>
      <c r="AZ192" s="195"/>
      <c r="BA192" s="188"/>
      <c r="BB192" s="189"/>
      <c r="BC192" s="269" t="e">
        <f>BA192+#REF!*0</f>
        <v>#REF!</v>
      </c>
      <c r="BD192" s="270"/>
      <c r="BE192" s="200" t="e">
        <f>BA192+#REF!</f>
        <v>#REF!</v>
      </c>
      <c r="BF192" s="201"/>
      <c r="BG192" s="200">
        <f>AT192+AW192-AY192-BA192</f>
        <v>34</v>
      </c>
      <c r="BH192" s="206"/>
      <c r="BI192" s="201"/>
      <c r="BM192" s="202" t="s">
        <v>436</v>
      </c>
      <c r="BN192" s="207"/>
      <c r="BO192" s="207"/>
      <c r="BP192" s="207"/>
      <c r="BQ192" s="207"/>
      <c r="BR192" s="207"/>
      <c r="BS192" s="207"/>
      <c r="BT192" s="207"/>
      <c r="BU192" s="207"/>
      <c r="BV192" s="207"/>
      <c r="BW192" s="207"/>
      <c r="BX192" s="207"/>
      <c r="BY192" s="207"/>
      <c r="BZ192" s="207"/>
      <c r="CA192" s="207"/>
      <c r="CB192" s="207"/>
      <c r="CC192" s="207"/>
      <c r="CD192" s="207"/>
      <c r="CE192" s="207"/>
      <c r="CF192" s="207"/>
      <c r="CG192" s="207"/>
    </row>
    <row r="193" spans="2:85" ht="15.75" customHeight="1" thickTop="1" thickBot="1">
      <c r="B193" s="212"/>
      <c r="C193" s="213"/>
      <c r="D193" s="213"/>
      <c r="E193" s="213"/>
      <c r="F193" s="213"/>
      <c r="G193" s="213"/>
      <c r="H193" s="213"/>
      <c r="I193" s="213"/>
      <c r="J193" s="213"/>
      <c r="K193" s="213"/>
      <c r="L193" s="214"/>
      <c r="M193" s="190"/>
      <c r="N193" s="242"/>
      <c r="O193" s="242"/>
      <c r="P193" s="191"/>
      <c r="Q193" s="182"/>
      <c r="R193" s="182"/>
      <c r="S193" s="182"/>
      <c r="T193" s="182"/>
      <c r="U193" s="182"/>
      <c r="V193" s="182"/>
      <c r="W193" s="182"/>
      <c r="X193" s="182"/>
      <c r="Y193" s="182"/>
      <c r="Z193" s="182"/>
      <c r="AA193" s="182"/>
      <c r="AB193" s="182"/>
      <c r="AC193" s="218"/>
      <c r="AD193" s="218"/>
      <c r="AE193" s="218"/>
      <c r="AF193" s="218"/>
      <c r="AG193" s="225"/>
      <c r="AH193" s="226"/>
      <c r="AI193" s="226"/>
      <c r="AJ193" s="226"/>
      <c r="AK193" s="226"/>
      <c r="AL193" s="226"/>
      <c r="AM193" s="226"/>
      <c r="AN193" s="226"/>
      <c r="AO193" s="227"/>
      <c r="AP193" s="231"/>
      <c r="AQ193" s="231"/>
      <c r="AR193" s="231"/>
      <c r="AS193" s="231"/>
      <c r="AT193" s="202"/>
      <c r="AU193" s="207"/>
      <c r="AV193" s="203"/>
      <c r="AW193" s="190"/>
      <c r="AX193" s="191"/>
      <c r="AY193" s="196"/>
      <c r="AZ193" s="197"/>
      <c r="BA193" s="190"/>
      <c r="BB193" s="191"/>
      <c r="BC193" s="271"/>
      <c r="BD193" s="272"/>
      <c r="BE193" s="202"/>
      <c r="BF193" s="203"/>
      <c r="BG193" s="202"/>
      <c r="BH193" s="207"/>
      <c r="BI193" s="203"/>
      <c r="BM193" s="202"/>
      <c r="BN193" s="207"/>
      <c r="BO193" s="207"/>
      <c r="BP193" s="207"/>
      <c r="BQ193" s="207"/>
      <c r="BR193" s="207"/>
      <c r="BS193" s="207"/>
      <c r="BT193" s="207"/>
      <c r="BU193" s="207"/>
      <c r="BV193" s="207"/>
      <c r="BW193" s="207"/>
      <c r="BX193" s="207"/>
      <c r="BY193" s="207"/>
      <c r="BZ193" s="207"/>
      <c r="CA193" s="207"/>
      <c r="CB193" s="207"/>
      <c r="CC193" s="207"/>
      <c r="CD193" s="207"/>
      <c r="CE193" s="207"/>
      <c r="CF193" s="207"/>
      <c r="CG193" s="207"/>
    </row>
    <row r="194" spans="2:85" ht="15.75" customHeight="1" thickTop="1" thickBot="1">
      <c r="B194" s="215"/>
      <c r="C194" s="216"/>
      <c r="D194" s="216"/>
      <c r="E194" s="216"/>
      <c r="F194" s="216"/>
      <c r="G194" s="216"/>
      <c r="H194" s="216"/>
      <c r="I194" s="216"/>
      <c r="J194" s="216"/>
      <c r="K194" s="216"/>
      <c r="L194" s="217"/>
      <c r="M194" s="192"/>
      <c r="N194" s="243"/>
      <c r="O194" s="243"/>
      <c r="P194" s="193"/>
      <c r="Q194" s="182"/>
      <c r="R194" s="182"/>
      <c r="S194" s="182"/>
      <c r="T194" s="182"/>
      <c r="U194" s="182"/>
      <c r="V194" s="182"/>
      <c r="W194" s="182"/>
      <c r="X194" s="182"/>
      <c r="Y194" s="182"/>
      <c r="Z194" s="182"/>
      <c r="AA194" s="182"/>
      <c r="AB194" s="182"/>
      <c r="AC194" s="218"/>
      <c r="AD194" s="218"/>
      <c r="AE194" s="218"/>
      <c r="AF194" s="218"/>
      <c r="AG194" s="228"/>
      <c r="AH194" s="229"/>
      <c r="AI194" s="229"/>
      <c r="AJ194" s="229"/>
      <c r="AK194" s="229"/>
      <c r="AL194" s="229"/>
      <c r="AM194" s="229"/>
      <c r="AN194" s="229"/>
      <c r="AO194" s="230"/>
      <c r="AP194" s="231"/>
      <c r="AQ194" s="231"/>
      <c r="AR194" s="231"/>
      <c r="AS194" s="231"/>
      <c r="AT194" s="204"/>
      <c r="AU194" s="208"/>
      <c r="AV194" s="205"/>
      <c r="AW194" s="192"/>
      <c r="AX194" s="193"/>
      <c r="AY194" s="198"/>
      <c r="AZ194" s="199"/>
      <c r="BA194" s="192"/>
      <c r="BB194" s="193"/>
      <c r="BC194" s="273"/>
      <c r="BD194" s="274"/>
      <c r="BE194" s="204"/>
      <c r="BF194" s="205"/>
      <c r="BG194" s="204"/>
      <c r="BH194" s="208"/>
      <c r="BI194" s="205"/>
      <c r="BM194" s="202"/>
      <c r="BN194" s="207"/>
      <c r="BO194" s="207"/>
      <c r="BP194" s="207"/>
      <c r="BQ194" s="207"/>
      <c r="BR194" s="207"/>
      <c r="BS194" s="207"/>
      <c r="BT194" s="207"/>
      <c r="BU194" s="207"/>
      <c r="BV194" s="207"/>
      <c r="BW194" s="207"/>
      <c r="BX194" s="207"/>
      <c r="BY194" s="207"/>
      <c r="BZ194" s="207"/>
      <c r="CA194" s="207"/>
      <c r="CB194" s="207"/>
      <c r="CC194" s="207"/>
      <c r="CD194" s="207"/>
      <c r="CE194" s="207"/>
      <c r="CF194" s="207"/>
      <c r="CG194" s="207"/>
    </row>
    <row r="195" spans="2:85" ht="15.75" customHeight="1" thickTop="1" thickBot="1">
      <c r="B195" s="209"/>
      <c r="C195" s="210"/>
      <c r="D195" s="210"/>
      <c r="E195" s="210"/>
      <c r="F195" s="210"/>
      <c r="G195" s="210"/>
      <c r="H195" s="210"/>
      <c r="I195" s="210"/>
      <c r="J195" s="210"/>
      <c r="K195" s="210"/>
      <c r="L195" s="211"/>
      <c r="M195" s="194"/>
      <c r="N195" s="219"/>
      <c r="O195" s="219"/>
      <c r="P195" s="195"/>
      <c r="Q195" s="218"/>
      <c r="R195" s="218"/>
      <c r="S195" s="218"/>
      <c r="T195" s="218"/>
      <c r="U195" s="218"/>
      <c r="V195" s="218"/>
      <c r="W195" s="218"/>
      <c r="X195" s="218"/>
      <c r="Y195" s="218"/>
      <c r="Z195" s="218"/>
      <c r="AA195" s="218"/>
      <c r="AB195" s="218"/>
      <c r="AC195" s="218"/>
      <c r="AD195" s="218"/>
      <c r="AE195" s="218"/>
      <c r="AF195" s="218"/>
      <c r="AG195" s="222" t="s">
        <v>152</v>
      </c>
      <c r="AH195" s="223"/>
      <c r="AI195" s="223"/>
      <c r="AJ195" s="223"/>
      <c r="AK195" s="223"/>
      <c r="AL195" s="223"/>
      <c r="AM195" s="223"/>
      <c r="AN195" s="223"/>
      <c r="AO195" s="224"/>
      <c r="AP195" s="231" t="s">
        <v>184</v>
      </c>
      <c r="AQ195" s="231"/>
      <c r="AR195" s="231"/>
      <c r="AS195" s="231"/>
      <c r="AT195" s="200">
        <f>'25.02'!BG195</f>
        <v>3</v>
      </c>
      <c r="AU195" s="206"/>
      <c r="AV195" s="201"/>
      <c r="AW195" s="188"/>
      <c r="AX195" s="189"/>
      <c r="AY195" s="194"/>
      <c r="AZ195" s="195"/>
      <c r="BA195" s="188"/>
      <c r="BB195" s="189"/>
      <c r="BC195" s="269" t="e">
        <f>BA195+#REF!*0</f>
        <v>#REF!</v>
      </c>
      <c r="BD195" s="270"/>
      <c r="BE195" s="200" t="e">
        <f>BA195+#REF!</f>
        <v>#REF!</v>
      </c>
      <c r="BF195" s="201"/>
      <c r="BG195" s="200">
        <f>AT195+AW195-AY195-BA195</f>
        <v>3</v>
      </c>
      <c r="BH195" s="206"/>
      <c r="BI195" s="201"/>
      <c r="BM195" s="202" t="s">
        <v>450</v>
      </c>
      <c r="BN195" s="207"/>
      <c r="BO195" s="207"/>
      <c r="BP195" s="207"/>
      <c r="BQ195" s="207"/>
      <c r="BR195" s="207"/>
      <c r="BS195" s="207"/>
      <c r="BT195" s="207"/>
      <c r="BU195" s="207"/>
      <c r="BV195" s="207"/>
      <c r="BW195" s="207"/>
      <c r="BX195" s="207"/>
      <c r="BY195" s="207"/>
      <c r="BZ195" s="207"/>
      <c r="CA195" s="207"/>
      <c r="CB195" s="207"/>
      <c r="CC195" s="207"/>
      <c r="CD195" s="207"/>
      <c r="CE195" s="207"/>
      <c r="CF195" s="207"/>
      <c r="CG195" s="207"/>
    </row>
    <row r="196" spans="2:85" ht="15.75" customHeight="1" thickTop="1" thickBot="1">
      <c r="B196" s="212"/>
      <c r="C196" s="213"/>
      <c r="D196" s="213"/>
      <c r="E196" s="213"/>
      <c r="F196" s="213"/>
      <c r="G196" s="213"/>
      <c r="H196" s="213"/>
      <c r="I196" s="213"/>
      <c r="J196" s="213"/>
      <c r="K196" s="213"/>
      <c r="L196" s="214"/>
      <c r="M196" s="196"/>
      <c r="N196" s="220"/>
      <c r="O196" s="220"/>
      <c r="P196" s="197"/>
      <c r="Q196" s="218"/>
      <c r="R196" s="218"/>
      <c r="S196" s="218"/>
      <c r="T196" s="218"/>
      <c r="U196" s="218"/>
      <c r="V196" s="218"/>
      <c r="W196" s="218"/>
      <c r="X196" s="218"/>
      <c r="Y196" s="218"/>
      <c r="Z196" s="218"/>
      <c r="AA196" s="218"/>
      <c r="AB196" s="218"/>
      <c r="AC196" s="218"/>
      <c r="AD196" s="218"/>
      <c r="AE196" s="218"/>
      <c r="AF196" s="218"/>
      <c r="AG196" s="225"/>
      <c r="AH196" s="226"/>
      <c r="AI196" s="226"/>
      <c r="AJ196" s="226"/>
      <c r="AK196" s="226"/>
      <c r="AL196" s="226"/>
      <c r="AM196" s="226"/>
      <c r="AN196" s="226"/>
      <c r="AO196" s="227"/>
      <c r="AP196" s="231"/>
      <c r="AQ196" s="231"/>
      <c r="AR196" s="231"/>
      <c r="AS196" s="231"/>
      <c r="AT196" s="202"/>
      <c r="AU196" s="207"/>
      <c r="AV196" s="203"/>
      <c r="AW196" s="190"/>
      <c r="AX196" s="191"/>
      <c r="AY196" s="196"/>
      <c r="AZ196" s="197"/>
      <c r="BA196" s="190"/>
      <c r="BB196" s="191"/>
      <c r="BC196" s="271"/>
      <c r="BD196" s="272"/>
      <c r="BE196" s="202"/>
      <c r="BF196" s="203"/>
      <c r="BG196" s="202"/>
      <c r="BH196" s="207"/>
      <c r="BI196" s="203"/>
      <c r="BM196" s="202"/>
      <c r="BN196" s="207"/>
      <c r="BO196" s="207"/>
      <c r="BP196" s="207"/>
      <c r="BQ196" s="207"/>
      <c r="BR196" s="207"/>
      <c r="BS196" s="207"/>
      <c r="BT196" s="207"/>
      <c r="BU196" s="207"/>
      <c r="BV196" s="207"/>
      <c r="BW196" s="207"/>
      <c r="BX196" s="207"/>
      <c r="BY196" s="207"/>
      <c r="BZ196" s="207"/>
      <c r="CA196" s="207"/>
      <c r="CB196" s="207"/>
      <c r="CC196" s="207"/>
      <c r="CD196" s="207"/>
      <c r="CE196" s="207"/>
      <c r="CF196" s="207"/>
      <c r="CG196" s="207"/>
    </row>
    <row r="197" spans="2:85" ht="15.75" customHeight="1" thickTop="1" thickBot="1">
      <c r="B197" s="215"/>
      <c r="C197" s="216"/>
      <c r="D197" s="216"/>
      <c r="E197" s="216"/>
      <c r="F197" s="216"/>
      <c r="G197" s="216"/>
      <c r="H197" s="216"/>
      <c r="I197" s="216"/>
      <c r="J197" s="216"/>
      <c r="K197" s="216"/>
      <c r="L197" s="217"/>
      <c r="M197" s="198"/>
      <c r="N197" s="221"/>
      <c r="O197" s="221"/>
      <c r="P197" s="199"/>
      <c r="Q197" s="218"/>
      <c r="R197" s="218"/>
      <c r="S197" s="218"/>
      <c r="T197" s="218"/>
      <c r="U197" s="218"/>
      <c r="V197" s="218"/>
      <c r="W197" s="218"/>
      <c r="X197" s="218"/>
      <c r="Y197" s="218"/>
      <c r="Z197" s="218"/>
      <c r="AA197" s="218"/>
      <c r="AB197" s="218"/>
      <c r="AC197" s="218"/>
      <c r="AD197" s="218"/>
      <c r="AE197" s="218"/>
      <c r="AF197" s="218"/>
      <c r="AG197" s="228"/>
      <c r="AH197" s="229"/>
      <c r="AI197" s="229"/>
      <c r="AJ197" s="229"/>
      <c r="AK197" s="229"/>
      <c r="AL197" s="229"/>
      <c r="AM197" s="229"/>
      <c r="AN197" s="229"/>
      <c r="AO197" s="230"/>
      <c r="AP197" s="231"/>
      <c r="AQ197" s="231"/>
      <c r="AR197" s="231"/>
      <c r="AS197" s="231"/>
      <c r="AT197" s="204"/>
      <c r="AU197" s="208"/>
      <c r="AV197" s="205"/>
      <c r="AW197" s="192"/>
      <c r="AX197" s="193"/>
      <c r="AY197" s="198"/>
      <c r="AZ197" s="199"/>
      <c r="BA197" s="192"/>
      <c r="BB197" s="193"/>
      <c r="BC197" s="273"/>
      <c r="BD197" s="274"/>
      <c r="BE197" s="204"/>
      <c r="BF197" s="205"/>
      <c r="BG197" s="204"/>
      <c r="BH197" s="208"/>
      <c r="BI197" s="205"/>
      <c r="BM197" s="202"/>
      <c r="BN197" s="207"/>
      <c r="BO197" s="207"/>
      <c r="BP197" s="207"/>
      <c r="BQ197" s="207"/>
      <c r="BR197" s="207"/>
      <c r="BS197" s="207"/>
      <c r="BT197" s="207"/>
      <c r="BU197" s="207"/>
      <c r="BV197" s="207"/>
      <c r="BW197" s="207"/>
      <c r="BX197" s="207"/>
      <c r="BY197" s="207"/>
      <c r="BZ197" s="207"/>
      <c r="CA197" s="207"/>
      <c r="CB197" s="207"/>
      <c r="CC197" s="207"/>
      <c r="CD197" s="207"/>
      <c r="CE197" s="207"/>
      <c r="CF197" s="207"/>
      <c r="CG197" s="207"/>
    </row>
    <row r="198" spans="2:85" ht="15.75" customHeight="1" thickTop="1" thickBot="1">
      <c r="B198" s="209"/>
      <c r="C198" s="210"/>
      <c r="D198" s="210"/>
      <c r="E198" s="210"/>
      <c r="F198" s="210"/>
      <c r="G198" s="210"/>
      <c r="H198" s="210"/>
      <c r="I198" s="210"/>
      <c r="J198" s="210"/>
      <c r="K198" s="210"/>
      <c r="L198" s="211"/>
      <c r="M198" s="218"/>
      <c r="N198" s="218"/>
      <c r="O198" s="218"/>
      <c r="P198" s="218"/>
      <c r="Q198" s="218"/>
      <c r="R198" s="218"/>
      <c r="S198" s="218"/>
      <c r="T198" s="218"/>
      <c r="U198" s="232"/>
      <c r="V198" s="233"/>
      <c r="W198" s="233"/>
      <c r="X198" s="234"/>
      <c r="Y198" s="232"/>
      <c r="Z198" s="233"/>
      <c r="AA198" s="233"/>
      <c r="AB198" s="234"/>
      <c r="AC198" s="218"/>
      <c r="AD198" s="218"/>
      <c r="AE198" s="218"/>
      <c r="AF198" s="218"/>
      <c r="AG198" s="222" t="s">
        <v>153</v>
      </c>
      <c r="AH198" s="223"/>
      <c r="AI198" s="223"/>
      <c r="AJ198" s="223"/>
      <c r="AK198" s="223"/>
      <c r="AL198" s="223"/>
      <c r="AM198" s="223"/>
      <c r="AN198" s="223"/>
      <c r="AO198" s="224"/>
      <c r="AP198" s="231" t="s">
        <v>184</v>
      </c>
      <c r="AQ198" s="231"/>
      <c r="AR198" s="231"/>
      <c r="AS198" s="231"/>
      <c r="AT198" s="200">
        <f>'25.02'!BG198</f>
        <v>4</v>
      </c>
      <c r="AU198" s="206"/>
      <c r="AV198" s="201"/>
      <c r="AW198" s="188">
        <v>5</v>
      </c>
      <c r="AX198" s="189"/>
      <c r="AY198" s="194"/>
      <c r="AZ198" s="195"/>
      <c r="BA198" s="188"/>
      <c r="BB198" s="189"/>
      <c r="BC198" s="269" t="e">
        <f>BA198+#REF!</f>
        <v>#REF!</v>
      </c>
      <c r="BD198" s="270"/>
      <c r="BE198" s="200" t="e">
        <f>BA198+#REF!</f>
        <v>#REF!</v>
      </c>
      <c r="BF198" s="201"/>
      <c r="BG198" s="200">
        <f>AT198+AW198-AY198-BA198</f>
        <v>9</v>
      </c>
      <c r="BH198" s="206"/>
      <c r="BI198" s="201"/>
      <c r="BM198" s="202" t="s">
        <v>435</v>
      </c>
      <c r="BN198" s="207"/>
      <c r="BO198" s="207"/>
      <c r="BP198" s="207"/>
      <c r="BQ198" s="207"/>
      <c r="BR198" s="207"/>
      <c r="BS198" s="207"/>
      <c r="BT198" s="207"/>
      <c r="BU198" s="207"/>
      <c r="BV198" s="207"/>
      <c r="BW198" s="207"/>
      <c r="BX198" s="207"/>
      <c r="BY198" s="207"/>
      <c r="BZ198" s="207"/>
      <c r="CA198" s="207"/>
      <c r="CB198" s="207"/>
      <c r="CC198" s="207"/>
      <c r="CD198" s="207"/>
      <c r="CE198" s="207"/>
      <c r="CF198" s="207"/>
      <c r="CG198" s="207"/>
    </row>
    <row r="199" spans="2:85" ht="15.75" customHeight="1" thickTop="1" thickBot="1">
      <c r="B199" s="212"/>
      <c r="C199" s="213"/>
      <c r="D199" s="213"/>
      <c r="E199" s="213"/>
      <c r="F199" s="213"/>
      <c r="G199" s="213"/>
      <c r="H199" s="213"/>
      <c r="I199" s="213"/>
      <c r="J199" s="213"/>
      <c r="K199" s="213"/>
      <c r="L199" s="214"/>
      <c r="M199" s="218"/>
      <c r="N199" s="218"/>
      <c r="O199" s="218"/>
      <c r="P199" s="218"/>
      <c r="Q199" s="218"/>
      <c r="R199" s="218"/>
      <c r="S199" s="218"/>
      <c r="T199" s="218"/>
      <c r="U199" s="235"/>
      <c r="V199" s="236"/>
      <c r="W199" s="236"/>
      <c r="X199" s="237"/>
      <c r="Y199" s="235"/>
      <c r="Z199" s="236"/>
      <c r="AA199" s="236"/>
      <c r="AB199" s="237"/>
      <c r="AC199" s="218"/>
      <c r="AD199" s="218"/>
      <c r="AE199" s="218"/>
      <c r="AF199" s="218"/>
      <c r="AG199" s="225"/>
      <c r="AH199" s="226"/>
      <c r="AI199" s="226"/>
      <c r="AJ199" s="226"/>
      <c r="AK199" s="226"/>
      <c r="AL199" s="226"/>
      <c r="AM199" s="226"/>
      <c r="AN199" s="226"/>
      <c r="AO199" s="227"/>
      <c r="AP199" s="231"/>
      <c r="AQ199" s="231"/>
      <c r="AR199" s="231"/>
      <c r="AS199" s="231"/>
      <c r="AT199" s="202"/>
      <c r="AU199" s="207"/>
      <c r="AV199" s="203"/>
      <c r="AW199" s="190"/>
      <c r="AX199" s="191"/>
      <c r="AY199" s="196"/>
      <c r="AZ199" s="197"/>
      <c r="BA199" s="190"/>
      <c r="BB199" s="191"/>
      <c r="BC199" s="271"/>
      <c r="BD199" s="272"/>
      <c r="BE199" s="202"/>
      <c r="BF199" s="203"/>
      <c r="BG199" s="202"/>
      <c r="BH199" s="207"/>
      <c r="BI199" s="203"/>
      <c r="BM199" s="202"/>
      <c r="BN199" s="207"/>
      <c r="BO199" s="207"/>
      <c r="BP199" s="207"/>
      <c r="BQ199" s="207"/>
      <c r="BR199" s="207"/>
      <c r="BS199" s="207"/>
      <c r="BT199" s="207"/>
      <c r="BU199" s="207"/>
      <c r="BV199" s="207"/>
      <c r="BW199" s="207"/>
      <c r="BX199" s="207"/>
      <c r="BY199" s="207"/>
      <c r="BZ199" s="207"/>
      <c r="CA199" s="207"/>
      <c r="CB199" s="207"/>
      <c r="CC199" s="207"/>
      <c r="CD199" s="207"/>
      <c r="CE199" s="207"/>
      <c r="CF199" s="207"/>
      <c r="CG199" s="207"/>
    </row>
    <row r="200" spans="2:85" ht="15.75" customHeight="1" thickTop="1" thickBot="1">
      <c r="B200" s="215"/>
      <c r="C200" s="216"/>
      <c r="D200" s="216"/>
      <c r="E200" s="216"/>
      <c r="F200" s="216"/>
      <c r="G200" s="216"/>
      <c r="H200" s="216"/>
      <c r="I200" s="216"/>
      <c r="J200" s="216"/>
      <c r="K200" s="216"/>
      <c r="L200" s="217"/>
      <c r="M200" s="218"/>
      <c r="N200" s="218"/>
      <c r="O200" s="218"/>
      <c r="P200" s="218"/>
      <c r="Q200" s="218"/>
      <c r="R200" s="218"/>
      <c r="S200" s="218"/>
      <c r="T200" s="218"/>
      <c r="U200" s="238"/>
      <c r="V200" s="239"/>
      <c r="W200" s="239"/>
      <c r="X200" s="240"/>
      <c r="Y200" s="238"/>
      <c r="Z200" s="239"/>
      <c r="AA200" s="239"/>
      <c r="AB200" s="240"/>
      <c r="AC200" s="218"/>
      <c r="AD200" s="218"/>
      <c r="AE200" s="218"/>
      <c r="AF200" s="218"/>
      <c r="AG200" s="228"/>
      <c r="AH200" s="229"/>
      <c r="AI200" s="229"/>
      <c r="AJ200" s="229"/>
      <c r="AK200" s="229"/>
      <c r="AL200" s="229"/>
      <c r="AM200" s="229"/>
      <c r="AN200" s="229"/>
      <c r="AO200" s="230"/>
      <c r="AP200" s="231"/>
      <c r="AQ200" s="231"/>
      <c r="AR200" s="231"/>
      <c r="AS200" s="231"/>
      <c r="AT200" s="204"/>
      <c r="AU200" s="208"/>
      <c r="AV200" s="205"/>
      <c r="AW200" s="192"/>
      <c r="AX200" s="193"/>
      <c r="AY200" s="198"/>
      <c r="AZ200" s="199"/>
      <c r="BA200" s="192"/>
      <c r="BB200" s="193"/>
      <c r="BC200" s="273"/>
      <c r="BD200" s="274"/>
      <c r="BE200" s="204"/>
      <c r="BF200" s="205"/>
      <c r="BG200" s="204"/>
      <c r="BH200" s="208"/>
      <c r="BI200" s="205"/>
      <c r="BM200" s="202"/>
      <c r="BN200" s="207"/>
      <c r="BO200" s="207"/>
      <c r="BP200" s="207"/>
      <c r="BQ200" s="207"/>
      <c r="BR200" s="207"/>
      <c r="BS200" s="207"/>
      <c r="BT200" s="207"/>
      <c r="BU200" s="207"/>
      <c r="BV200" s="207"/>
      <c r="BW200" s="207"/>
      <c r="BX200" s="207"/>
      <c r="BY200" s="207"/>
      <c r="BZ200" s="207"/>
      <c r="CA200" s="207"/>
      <c r="CB200" s="207"/>
      <c r="CC200" s="207"/>
      <c r="CD200" s="207"/>
      <c r="CE200" s="207"/>
      <c r="CF200" s="207"/>
      <c r="CG200" s="207"/>
    </row>
    <row r="201" spans="2:85" ht="15.75" customHeight="1" thickTop="1" thickBot="1">
      <c r="B201" s="209"/>
      <c r="C201" s="210"/>
      <c r="D201" s="210"/>
      <c r="E201" s="210"/>
      <c r="F201" s="210"/>
      <c r="G201" s="210"/>
      <c r="H201" s="210"/>
      <c r="I201" s="210"/>
      <c r="J201" s="210"/>
      <c r="K201" s="210"/>
      <c r="L201" s="211"/>
      <c r="M201" s="182"/>
      <c r="N201" s="182"/>
      <c r="O201" s="182"/>
      <c r="P201" s="182"/>
      <c r="Q201" s="218"/>
      <c r="R201" s="218"/>
      <c r="S201" s="218"/>
      <c r="T201" s="218"/>
      <c r="U201" s="194"/>
      <c r="V201" s="219"/>
      <c r="W201" s="219"/>
      <c r="X201" s="195"/>
      <c r="Y201" s="182"/>
      <c r="Z201" s="182"/>
      <c r="AA201" s="182"/>
      <c r="AB201" s="182"/>
      <c r="AC201" s="218"/>
      <c r="AD201" s="218"/>
      <c r="AE201" s="218"/>
      <c r="AF201" s="218"/>
      <c r="AG201" s="323" t="s">
        <v>154</v>
      </c>
      <c r="AH201" s="324"/>
      <c r="AI201" s="324"/>
      <c r="AJ201" s="324"/>
      <c r="AK201" s="324"/>
      <c r="AL201" s="324"/>
      <c r="AM201" s="324"/>
      <c r="AN201" s="324"/>
      <c r="AO201" s="325"/>
      <c r="AP201" s="231" t="s">
        <v>184</v>
      </c>
      <c r="AQ201" s="231"/>
      <c r="AR201" s="231"/>
      <c r="AS201" s="231"/>
      <c r="AT201" s="200">
        <f>'25.02'!BG201</f>
        <v>0</v>
      </c>
      <c r="AU201" s="206"/>
      <c r="AV201" s="201"/>
      <c r="AW201" s="188">
        <v>2</v>
      </c>
      <c r="AX201" s="189"/>
      <c r="AY201" s="194"/>
      <c r="AZ201" s="195"/>
      <c r="BA201" s="188"/>
      <c r="BB201" s="189"/>
      <c r="BC201" s="867" t="e">
        <f>BA201+#REF!</f>
        <v>#REF!</v>
      </c>
      <c r="BD201" s="868"/>
      <c r="BE201" s="200" t="e">
        <f>BA201+#REF!</f>
        <v>#REF!</v>
      </c>
      <c r="BF201" s="201"/>
      <c r="BG201" s="200">
        <f>AT201+AW201-AY201-BA201</f>
        <v>2</v>
      </c>
      <c r="BH201" s="206"/>
      <c r="BI201" s="201"/>
      <c r="BM201" s="202" t="s">
        <v>451</v>
      </c>
      <c r="BN201" s="207"/>
      <c r="BO201" s="207"/>
      <c r="BP201" s="207"/>
      <c r="BQ201" s="207"/>
      <c r="BR201" s="207"/>
      <c r="BS201" s="207"/>
      <c r="BT201" s="207"/>
      <c r="BU201" s="207"/>
      <c r="BV201" s="207"/>
      <c r="BW201" s="207"/>
      <c r="BX201" s="207"/>
      <c r="BY201" s="207"/>
      <c r="BZ201" s="207"/>
      <c r="CA201" s="207"/>
      <c r="CB201" s="207"/>
      <c r="CC201" s="207"/>
      <c r="CD201" s="207"/>
      <c r="CE201" s="207"/>
      <c r="CF201" s="207"/>
      <c r="CG201" s="207"/>
    </row>
    <row r="202" spans="2:85" ht="15.75" customHeight="1" thickTop="1" thickBot="1">
      <c r="B202" s="212"/>
      <c r="C202" s="213"/>
      <c r="D202" s="213"/>
      <c r="E202" s="213"/>
      <c r="F202" s="213"/>
      <c r="G202" s="213"/>
      <c r="H202" s="213"/>
      <c r="I202" s="213"/>
      <c r="J202" s="213"/>
      <c r="K202" s="213"/>
      <c r="L202" s="214"/>
      <c r="M202" s="182"/>
      <c r="N202" s="182"/>
      <c r="O202" s="182"/>
      <c r="P202" s="182"/>
      <c r="Q202" s="218"/>
      <c r="R202" s="218"/>
      <c r="S202" s="218"/>
      <c r="T202" s="218"/>
      <c r="U202" s="196"/>
      <c r="V202" s="220"/>
      <c r="W202" s="220"/>
      <c r="X202" s="197"/>
      <c r="Y202" s="182"/>
      <c r="Z202" s="182"/>
      <c r="AA202" s="182"/>
      <c r="AB202" s="182"/>
      <c r="AC202" s="218"/>
      <c r="AD202" s="218"/>
      <c r="AE202" s="218"/>
      <c r="AF202" s="218"/>
      <c r="AG202" s="326"/>
      <c r="AH202" s="327"/>
      <c r="AI202" s="327"/>
      <c r="AJ202" s="327"/>
      <c r="AK202" s="327"/>
      <c r="AL202" s="327"/>
      <c r="AM202" s="327"/>
      <c r="AN202" s="327"/>
      <c r="AO202" s="328"/>
      <c r="AP202" s="231"/>
      <c r="AQ202" s="231"/>
      <c r="AR202" s="231"/>
      <c r="AS202" s="231"/>
      <c r="AT202" s="202"/>
      <c r="AU202" s="207"/>
      <c r="AV202" s="203"/>
      <c r="AW202" s="190"/>
      <c r="AX202" s="191"/>
      <c r="AY202" s="196"/>
      <c r="AZ202" s="197"/>
      <c r="BA202" s="190"/>
      <c r="BB202" s="191"/>
      <c r="BC202" s="869"/>
      <c r="BD202" s="870"/>
      <c r="BE202" s="202"/>
      <c r="BF202" s="203"/>
      <c r="BG202" s="202"/>
      <c r="BH202" s="207"/>
      <c r="BI202" s="203"/>
      <c r="BM202" s="202"/>
      <c r="BN202" s="207"/>
      <c r="BO202" s="207"/>
      <c r="BP202" s="207"/>
      <c r="BQ202" s="207"/>
      <c r="BR202" s="207"/>
      <c r="BS202" s="207"/>
      <c r="BT202" s="207"/>
      <c r="BU202" s="207"/>
      <c r="BV202" s="207"/>
      <c r="BW202" s="207"/>
      <c r="BX202" s="207"/>
      <c r="BY202" s="207"/>
      <c r="BZ202" s="207"/>
      <c r="CA202" s="207"/>
      <c r="CB202" s="207"/>
      <c r="CC202" s="207"/>
      <c r="CD202" s="207"/>
      <c r="CE202" s="207"/>
      <c r="CF202" s="207"/>
      <c r="CG202" s="207"/>
    </row>
    <row r="203" spans="2:85" ht="15.75" customHeight="1" thickTop="1" thickBot="1">
      <c r="B203" s="215"/>
      <c r="C203" s="216"/>
      <c r="D203" s="216"/>
      <c r="E203" s="216"/>
      <c r="F203" s="216"/>
      <c r="G203" s="216"/>
      <c r="H203" s="216"/>
      <c r="I203" s="216"/>
      <c r="J203" s="216"/>
      <c r="K203" s="216"/>
      <c r="L203" s="217"/>
      <c r="M203" s="182"/>
      <c r="N203" s="182"/>
      <c r="O203" s="182"/>
      <c r="P203" s="182"/>
      <c r="Q203" s="218"/>
      <c r="R203" s="218"/>
      <c r="S203" s="218"/>
      <c r="T203" s="218"/>
      <c r="U203" s="198"/>
      <c r="V203" s="221"/>
      <c r="W203" s="221"/>
      <c r="X203" s="199"/>
      <c r="Y203" s="182"/>
      <c r="Z203" s="182"/>
      <c r="AA203" s="182"/>
      <c r="AB203" s="182"/>
      <c r="AC203" s="218"/>
      <c r="AD203" s="218"/>
      <c r="AE203" s="218"/>
      <c r="AF203" s="218"/>
      <c r="AG203" s="329"/>
      <c r="AH203" s="330"/>
      <c r="AI203" s="330"/>
      <c r="AJ203" s="330"/>
      <c r="AK203" s="330"/>
      <c r="AL203" s="330"/>
      <c r="AM203" s="330"/>
      <c r="AN203" s="330"/>
      <c r="AO203" s="331"/>
      <c r="AP203" s="231"/>
      <c r="AQ203" s="231"/>
      <c r="AR203" s="231"/>
      <c r="AS203" s="231"/>
      <c r="AT203" s="204"/>
      <c r="AU203" s="208"/>
      <c r="AV203" s="205"/>
      <c r="AW203" s="192"/>
      <c r="AX203" s="193"/>
      <c r="AY203" s="198"/>
      <c r="AZ203" s="199"/>
      <c r="BA203" s="192"/>
      <c r="BB203" s="193"/>
      <c r="BC203" s="871"/>
      <c r="BD203" s="872"/>
      <c r="BE203" s="204"/>
      <c r="BF203" s="205"/>
      <c r="BG203" s="204"/>
      <c r="BH203" s="208"/>
      <c r="BI203" s="205"/>
      <c r="BM203" s="202"/>
      <c r="BN203" s="207"/>
      <c r="BO203" s="207"/>
      <c r="BP203" s="207"/>
      <c r="BQ203" s="207"/>
      <c r="BR203" s="207"/>
      <c r="BS203" s="207"/>
      <c r="BT203" s="207"/>
      <c r="BU203" s="207"/>
      <c r="BV203" s="207"/>
      <c r="BW203" s="207"/>
      <c r="BX203" s="207"/>
      <c r="BY203" s="207"/>
      <c r="BZ203" s="207"/>
      <c r="CA203" s="207"/>
      <c r="CB203" s="207"/>
      <c r="CC203" s="207"/>
      <c r="CD203" s="207"/>
      <c r="CE203" s="207"/>
      <c r="CF203" s="207"/>
      <c r="CG203" s="207"/>
    </row>
    <row r="204" spans="2:85" ht="15.75" customHeight="1" thickTop="1" thickBot="1">
      <c r="B204" s="209"/>
      <c r="C204" s="210"/>
      <c r="D204" s="210"/>
      <c r="E204" s="210"/>
      <c r="F204" s="210"/>
      <c r="G204" s="210"/>
      <c r="H204" s="210"/>
      <c r="I204" s="210"/>
      <c r="J204" s="210"/>
      <c r="K204" s="210"/>
      <c r="L204" s="211"/>
      <c r="M204" s="218"/>
      <c r="N204" s="218"/>
      <c r="O204" s="218"/>
      <c r="P204" s="218"/>
      <c r="Q204" s="218"/>
      <c r="R204" s="218"/>
      <c r="S204" s="218"/>
      <c r="T204" s="218"/>
      <c r="U204" s="194"/>
      <c r="V204" s="219"/>
      <c r="W204" s="219"/>
      <c r="X204" s="195"/>
      <c r="Y204" s="218"/>
      <c r="Z204" s="218"/>
      <c r="AA204" s="218"/>
      <c r="AB204" s="218"/>
      <c r="AC204" s="218"/>
      <c r="AD204" s="218"/>
      <c r="AE204" s="218"/>
      <c r="AF204" s="218"/>
      <c r="AG204" s="222" t="s">
        <v>146</v>
      </c>
      <c r="AH204" s="223"/>
      <c r="AI204" s="223"/>
      <c r="AJ204" s="223"/>
      <c r="AK204" s="223"/>
      <c r="AL204" s="223"/>
      <c r="AM204" s="223"/>
      <c r="AN204" s="223"/>
      <c r="AO204" s="224"/>
      <c r="AP204" s="231" t="s">
        <v>184</v>
      </c>
      <c r="AQ204" s="231"/>
      <c r="AR204" s="231"/>
      <c r="AS204" s="231"/>
      <c r="AT204" s="200">
        <f>'25.02'!BG204</f>
        <v>0</v>
      </c>
      <c r="AU204" s="206"/>
      <c r="AV204" s="201"/>
      <c r="AW204" s="188">
        <v>8</v>
      </c>
      <c r="AX204" s="189"/>
      <c r="AY204" s="194"/>
      <c r="AZ204" s="195"/>
      <c r="BA204" s="188"/>
      <c r="BB204" s="189"/>
      <c r="BC204" s="867" t="e">
        <f>BA204+#REF!</f>
        <v>#REF!</v>
      </c>
      <c r="BD204" s="868"/>
      <c r="BE204" s="200" t="e">
        <f>BA204+#REF!</f>
        <v>#REF!</v>
      </c>
      <c r="BF204" s="201"/>
      <c r="BG204" s="200">
        <f>AT204+AW204-AY204-BA204</f>
        <v>8</v>
      </c>
      <c r="BH204" s="206"/>
      <c r="BI204" s="201"/>
      <c r="BM204" s="202" t="s">
        <v>440</v>
      </c>
      <c r="BN204" s="207"/>
      <c r="BO204" s="207"/>
      <c r="BP204" s="207"/>
      <c r="BQ204" s="207"/>
      <c r="BR204" s="207"/>
      <c r="BS204" s="207"/>
      <c r="BT204" s="207"/>
      <c r="BU204" s="207"/>
      <c r="BV204" s="207"/>
      <c r="BW204" s="207"/>
      <c r="BX204" s="207"/>
      <c r="BY204" s="207"/>
      <c r="BZ204" s="207"/>
      <c r="CA204" s="207"/>
      <c r="CB204" s="207"/>
      <c r="CC204" s="207"/>
      <c r="CD204" s="207"/>
      <c r="CE204" s="207"/>
      <c r="CF204" s="207"/>
      <c r="CG204" s="207"/>
    </row>
    <row r="205" spans="2:85" ht="15.75" customHeight="1" thickTop="1" thickBot="1">
      <c r="B205" s="212"/>
      <c r="C205" s="213"/>
      <c r="D205" s="213"/>
      <c r="E205" s="213"/>
      <c r="F205" s="213"/>
      <c r="G205" s="213"/>
      <c r="H205" s="213"/>
      <c r="I205" s="213"/>
      <c r="J205" s="213"/>
      <c r="K205" s="213"/>
      <c r="L205" s="214"/>
      <c r="M205" s="218"/>
      <c r="N205" s="218"/>
      <c r="O205" s="218"/>
      <c r="P205" s="218"/>
      <c r="Q205" s="218"/>
      <c r="R205" s="218"/>
      <c r="S205" s="218"/>
      <c r="T205" s="218"/>
      <c r="U205" s="196"/>
      <c r="V205" s="220"/>
      <c r="W205" s="220"/>
      <c r="X205" s="197"/>
      <c r="Y205" s="218"/>
      <c r="Z205" s="218"/>
      <c r="AA205" s="218"/>
      <c r="AB205" s="218"/>
      <c r="AC205" s="218"/>
      <c r="AD205" s="218"/>
      <c r="AE205" s="218"/>
      <c r="AF205" s="218"/>
      <c r="AG205" s="225"/>
      <c r="AH205" s="226"/>
      <c r="AI205" s="226"/>
      <c r="AJ205" s="226"/>
      <c r="AK205" s="226"/>
      <c r="AL205" s="226"/>
      <c r="AM205" s="226"/>
      <c r="AN205" s="226"/>
      <c r="AO205" s="227"/>
      <c r="AP205" s="231"/>
      <c r="AQ205" s="231"/>
      <c r="AR205" s="231"/>
      <c r="AS205" s="231"/>
      <c r="AT205" s="202"/>
      <c r="AU205" s="207"/>
      <c r="AV205" s="203"/>
      <c r="AW205" s="190"/>
      <c r="AX205" s="191"/>
      <c r="AY205" s="196"/>
      <c r="AZ205" s="197"/>
      <c r="BA205" s="190"/>
      <c r="BB205" s="191"/>
      <c r="BC205" s="869"/>
      <c r="BD205" s="870"/>
      <c r="BE205" s="202"/>
      <c r="BF205" s="203"/>
      <c r="BG205" s="202"/>
      <c r="BH205" s="207"/>
      <c r="BI205" s="203"/>
      <c r="BM205" s="202"/>
      <c r="BN205" s="207"/>
      <c r="BO205" s="207"/>
      <c r="BP205" s="207"/>
      <c r="BQ205" s="207"/>
      <c r="BR205" s="207"/>
      <c r="BS205" s="207"/>
      <c r="BT205" s="207"/>
      <c r="BU205" s="207"/>
      <c r="BV205" s="207"/>
      <c r="BW205" s="207"/>
      <c r="BX205" s="207"/>
      <c r="BY205" s="207"/>
      <c r="BZ205" s="207"/>
      <c r="CA205" s="207"/>
      <c r="CB205" s="207"/>
      <c r="CC205" s="207"/>
      <c r="CD205" s="207"/>
      <c r="CE205" s="207"/>
      <c r="CF205" s="207"/>
      <c r="CG205" s="207"/>
    </row>
    <row r="206" spans="2:85" ht="15.75" customHeight="1" thickTop="1" thickBot="1">
      <c r="B206" s="215"/>
      <c r="C206" s="216"/>
      <c r="D206" s="216"/>
      <c r="E206" s="216"/>
      <c r="F206" s="216"/>
      <c r="G206" s="216"/>
      <c r="H206" s="216"/>
      <c r="I206" s="216"/>
      <c r="J206" s="216"/>
      <c r="K206" s="216"/>
      <c r="L206" s="217"/>
      <c r="M206" s="218"/>
      <c r="N206" s="218"/>
      <c r="O206" s="218"/>
      <c r="P206" s="218"/>
      <c r="Q206" s="218"/>
      <c r="R206" s="218"/>
      <c r="S206" s="218"/>
      <c r="T206" s="218"/>
      <c r="U206" s="198"/>
      <c r="V206" s="221"/>
      <c r="W206" s="221"/>
      <c r="X206" s="199"/>
      <c r="Y206" s="218"/>
      <c r="Z206" s="218"/>
      <c r="AA206" s="218"/>
      <c r="AB206" s="218"/>
      <c r="AC206" s="218"/>
      <c r="AD206" s="218"/>
      <c r="AE206" s="218"/>
      <c r="AF206" s="218"/>
      <c r="AG206" s="228"/>
      <c r="AH206" s="229"/>
      <c r="AI206" s="229"/>
      <c r="AJ206" s="229"/>
      <c r="AK206" s="229"/>
      <c r="AL206" s="229"/>
      <c r="AM206" s="229"/>
      <c r="AN206" s="229"/>
      <c r="AO206" s="230"/>
      <c r="AP206" s="231"/>
      <c r="AQ206" s="231"/>
      <c r="AR206" s="231"/>
      <c r="AS206" s="231"/>
      <c r="AT206" s="204"/>
      <c r="AU206" s="208"/>
      <c r="AV206" s="205"/>
      <c r="AW206" s="192"/>
      <c r="AX206" s="193"/>
      <c r="AY206" s="198"/>
      <c r="AZ206" s="199"/>
      <c r="BA206" s="192"/>
      <c r="BB206" s="193"/>
      <c r="BC206" s="871"/>
      <c r="BD206" s="872"/>
      <c r="BE206" s="204"/>
      <c r="BF206" s="205"/>
      <c r="BG206" s="204"/>
      <c r="BH206" s="208"/>
      <c r="BI206" s="205"/>
      <c r="BM206" s="202"/>
      <c r="BN206" s="207"/>
      <c r="BO206" s="207"/>
      <c r="BP206" s="207"/>
      <c r="BQ206" s="207"/>
      <c r="BR206" s="207"/>
      <c r="BS206" s="207"/>
      <c r="BT206" s="207"/>
      <c r="BU206" s="207"/>
      <c r="BV206" s="207"/>
      <c r="BW206" s="207"/>
      <c r="BX206" s="207"/>
      <c r="BY206" s="207"/>
      <c r="BZ206" s="207"/>
      <c r="CA206" s="207"/>
      <c r="CB206" s="207"/>
      <c r="CC206" s="207"/>
      <c r="CD206" s="207"/>
      <c r="CE206" s="207"/>
      <c r="CF206" s="207"/>
      <c r="CG206" s="207"/>
    </row>
    <row r="207" spans="2:85" ht="15.75" customHeight="1" thickTop="1" thickBot="1">
      <c r="B207" s="209"/>
      <c r="C207" s="210"/>
      <c r="D207" s="210"/>
      <c r="E207" s="210"/>
      <c r="F207" s="210"/>
      <c r="G207" s="210"/>
      <c r="H207" s="210"/>
      <c r="I207" s="210"/>
      <c r="J207" s="210"/>
      <c r="K207" s="210"/>
      <c r="L207" s="211"/>
      <c r="M207" s="218"/>
      <c r="N207" s="218"/>
      <c r="O207" s="218"/>
      <c r="P207" s="218"/>
      <c r="Q207" s="218"/>
      <c r="R207" s="218"/>
      <c r="S207" s="218"/>
      <c r="T207" s="218"/>
      <c r="U207" s="194"/>
      <c r="V207" s="219"/>
      <c r="W207" s="219"/>
      <c r="X207" s="195"/>
      <c r="Y207" s="218"/>
      <c r="Z207" s="218"/>
      <c r="AA207" s="218"/>
      <c r="AB207" s="218"/>
      <c r="AC207" s="218"/>
      <c r="AD207" s="218"/>
      <c r="AE207" s="218"/>
      <c r="AF207" s="218"/>
      <c r="AG207" s="222" t="s">
        <v>155</v>
      </c>
      <c r="AH207" s="223"/>
      <c r="AI207" s="223"/>
      <c r="AJ207" s="223"/>
      <c r="AK207" s="223"/>
      <c r="AL207" s="223"/>
      <c r="AM207" s="223"/>
      <c r="AN207" s="223"/>
      <c r="AO207" s="224"/>
      <c r="AP207" s="231"/>
      <c r="AQ207" s="231"/>
      <c r="AR207" s="231"/>
      <c r="AS207" s="231"/>
      <c r="AT207" s="200">
        <f>'25.02'!BG207</f>
        <v>0</v>
      </c>
      <c r="AU207" s="206"/>
      <c r="AV207" s="201"/>
      <c r="AW207" s="188">
        <v>5</v>
      </c>
      <c r="AX207" s="189"/>
      <c r="AY207" s="194"/>
      <c r="AZ207" s="195"/>
      <c r="BA207" s="188"/>
      <c r="BB207" s="189"/>
      <c r="BC207" s="867" t="e">
        <f>BA207+#REF!</f>
        <v>#REF!</v>
      </c>
      <c r="BD207" s="868"/>
      <c r="BE207" s="200" t="e">
        <f>BA207+#REF!</f>
        <v>#REF!</v>
      </c>
      <c r="BF207" s="201"/>
      <c r="BG207" s="200">
        <f>AT207+AW207-AY207-BA207</f>
        <v>5</v>
      </c>
      <c r="BH207" s="206"/>
      <c r="BI207" s="201"/>
      <c r="BM207" s="202" t="s">
        <v>434</v>
      </c>
      <c r="BN207" s="207"/>
      <c r="BO207" s="207"/>
      <c r="BP207" s="207"/>
      <c r="BQ207" s="207"/>
      <c r="BR207" s="207"/>
      <c r="BS207" s="207"/>
      <c r="BT207" s="207"/>
      <c r="BU207" s="207"/>
      <c r="BV207" s="207"/>
      <c r="BW207" s="207"/>
      <c r="BX207" s="207"/>
      <c r="BY207" s="207"/>
      <c r="BZ207" s="207"/>
      <c r="CA207" s="207"/>
      <c r="CB207" s="207"/>
      <c r="CC207" s="207"/>
      <c r="CD207" s="207"/>
      <c r="CE207" s="207"/>
      <c r="CF207" s="207"/>
      <c r="CG207" s="207"/>
    </row>
    <row r="208" spans="2:85" ht="15.75" customHeight="1" thickTop="1" thickBot="1">
      <c r="B208" s="212"/>
      <c r="C208" s="213"/>
      <c r="D208" s="213"/>
      <c r="E208" s="213"/>
      <c r="F208" s="213"/>
      <c r="G208" s="213"/>
      <c r="H208" s="213"/>
      <c r="I208" s="213"/>
      <c r="J208" s="213"/>
      <c r="K208" s="213"/>
      <c r="L208" s="214"/>
      <c r="M208" s="218"/>
      <c r="N208" s="218"/>
      <c r="O208" s="218"/>
      <c r="P208" s="218"/>
      <c r="Q208" s="218"/>
      <c r="R208" s="218"/>
      <c r="S208" s="218"/>
      <c r="T208" s="218"/>
      <c r="U208" s="196"/>
      <c r="V208" s="220"/>
      <c r="W208" s="220"/>
      <c r="X208" s="197"/>
      <c r="Y208" s="218"/>
      <c r="Z208" s="218"/>
      <c r="AA208" s="218"/>
      <c r="AB208" s="218"/>
      <c r="AC208" s="218"/>
      <c r="AD208" s="218"/>
      <c r="AE208" s="218"/>
      <c r="AF208" s="218"/>
      <c r="AG208" s="225"/>
      <c r="AH208" s="226"/>
      <c r="AI208" s="226"/>
      <c r="AJ208" s="226"/>
      <c r="AK208" s="226"/>
      <c r="AL208" s="226"/>
      <c r="AM208" s="226"/>
      <c r="AN208" s="226"/>
      <c r="AO208" s="227"/>
      <c r="AP208" s="231"/>
      <c r="AQ208" s="231"/>
      <c r="AR208" s="231"/>
      <c r="AS208" s="231"/>
      <c r="AT208" s="202"/>
      <c r="AU208" s="207"/>
      <c r="AV208" s="203"/>
      <c r="AW208" s="190"/>
      <c r="AX208" s="191"/>
      <c r="AY208" s="196"/>
      <c r="AZ208" s="197"/>
      <c r="BA208" s="190"/>
      <c r="BB208" s="191"/>
      <c r="BC208" s="869"/>
      <c r="BD208" s="870"/>
      <c r="BE208" s="202"/>
      <c r="BF208" s="203"/>
      <c r="BG208" s="202"/>
      <c r="BH208" s="207"/>
      <c r="BI208" s="203"/>
      <c r="BM208" s="202"/>
      <c r="BN208" s="207"/>
      <c r="BO208" s="207"/>
      <c r="BP208" s="207"/>
      <c r="BQ208" s="207"/>
      <c r="BR208" s="207"/>
      <c r="BS208" s="207"/>
      <c r="BT208" s="207"/>
      <c r="BU208" s="207"/>
      <c r="BV208" s="207"/>
      <c r="BW208" s="207"/>
      <c r="BX208" s="207"/>
      <c r="BY208" s="207"/>
      <c r="BZ208" s="207"/>
      <c r="CA208" s="207"/>
      <c r="CB208" s="207"/>
      <c r="CC208" s="207"/>
      <c r="CD208" s="207"/>
      <c r="CE208" s="207"/>
      <c r="CF208" s="207"/>
      <c r="CG208" s="207"/>
    </row>
    <row r="209" spans="2:85" ht="15.75" customHeight="1" thickTop="1" thickBot="1">
      <c r="B209" s="215"/>
      <c r="C209" s="216"/>
      <c r="D209" s="216"/>
      <c r="E209" s="216"/>
      <c r="F209" s="216"/>
      <c r="G209" s="216"/>
      <c r="H209" s="216"/>
      <c r="I209" s="216"/>
      <c r="J209" s="216"/>
      <c r="K209" s="216"/>
      <c r="L209" s="217"/>
      <c r="M209" s="218"/>
      <c r="N209" s="218"/>
      <c r="O209" s="218"/>
      <c r="P209" s="218"/>
      <c r="Q209" s="218"/>
      <c r="R209" s="218"/>
      <c r="S209" s="218"/>
      <c r="T209" s="218"/>
      <c r="U209" s="198"/>
      <c r="V209" s="221"/>
      <c r="W209" s="221"/>
      <c r="X209" s="199"/>
      <c r="Y209" s="218"/>
      <c r="Z209" s="218"/>
      <c r="AA209" s="218"/>
      <c r="AB209" s="218"/>
      <c r="AC209" s="218"/>
      <c r="AD209" s="218"/>
      <c r="AE209" s="218"/>
      <c r="AF209" s="218"/>
      <c r="AG209" s="228"/>
      <c r="AH209" s="229"/>
      <c r="AI209" s="229"/>
      <c r="AJ209" s="229"/>
      <c r="AK209" s="229"/>
      <c r="AL209" s="229"/>
      <c r="AM209" s="229"/>
      <c r="AN209" s="229"/>
      <c r="AO209" s="230"/>
      <c r="AP209" s="231"/>
      <c r="AQ209" s="231"/>
      <c r="AR209" s="231"/>
      <c r="AS209" s="231"/>
      <c r="AT209" s="204"/>
      <c r="AU209" s="208"/>
      <c r="AV209" s="205"/>
      <c r="AW209" s="192"/>
      <c r="AX209" s="193"/>
      <c r="AY209" s="198"/>
      <c r="AZ209" s="199"/>
      <c r="BA209" s="192"/>
      <c r="BB209" s="193"/>
      <c r="BC209" s="871"/>
      <c r="BD209" s="872"/>
      <c r="BE209" s="204"/>
      <c r="BF209" s="205"/>
      <c r="BG209" s="204"/>
      <c r="BH209" s="208"/>
      <c r="BI209" s="205"/>
      <c r="BM209" s="202"/>
      <c r="BN209" s="207"/>
      <c r="BO209" s="207"/>
      <c r="BP209" s="207"/>
      <c r="BQ209" s="207"/>
      <c r="BR209" s="207"/>
      <c r="BS209" s="207"/>
      <c r="BT209" s="207"/>
      <c r="BU209" s="207"/>
      <c r="BV209" s="207"/>
      <c r="BW209" s="207"/>
      <c r="BX209" s="207"/>
      <c r="BY209" s="207"/>
      <c r="BZ209" s="207"/>
      <c r="CA209" s="207"/>
      <c r="CB209" s="207"/>
      <c r="CC209" s="207"/>
      <c r="CD209" s="207"/>
      <c r="CE209" s="207"/>
      <c r="CF209" s="207"/>
      <c r="CG209" s="207"/>
    </row>
    <row r="210" spans="2:85" ht="16.5" hidden="1" customHeight="1" thickTop="1" thickBot="1">
      <c r="B210" s="873" t="s">
        <v>64</v>
      </c>
      <c r="C210" s="265"/>
      <c r="D210" s="265"/>
      <c r="E210" s="265"/>
      <c r="F210" s="265"/>
      <c r="G210" s="265"/>
      <c r="H210" s="265"/>
      <c r="I210" s="265"/>
      <c r="J210" s="265"/>
      <c r="K210" s="265"/>
      <c r="L210" s="265"/>
      <c r="M210" s="265"/>
      <c r="N210" s="265"/>
      <c r="O210" s="265"/>
      <c r="P210" s="265"/>
      <c r="Q210" s="265"/>
      <c r="R210" s="265"/>
      <c r="S210" s="265"/>
      <c r="T210" s="265"/>
      <c r="U210" s="265"/>
      <c r="V210" s="265"/>
      <c r="W210" s="265"/>
      <c r="X210" s="265"/>
      <c r="Y210" s="265"/>
      <c r="Z210" s="265"/>
      <c r="AA210" s="265"/>
      <c r="AB210" s="265"/>
      <c r="AC210" s="265"/>
      <c r="AD210" s="265"/>
      <c r="AE210" s="265"/>
      <c r="AF210" s="265"/>
      <c r="AG210" s="265"/>
      <c r="AH210" s="265"/>
      <c r="AI210" s="265"/>
      <c r="AJ210" s="265"/>
      <c r="AK210" s="265"/>
      <c r="AL210" s="265"/>
      <c r="AM210" s="265"/>
      <c r="AN210" s="265"/>
      <c r="AO210" s="265"/>
      <c r="AP210" s="265"/>
      <c r="AQ210" s="265"/>
      <c r="AR210" s="265"/>
      <c r="AS210" s="265"/>
      <c r="AT210" s="265"/>
      <c r="AU210" s="265"/>
      <c r="AV210" s="265"/>
      <c r="AW210" s="265"/>
      <c r="AX210" s="265"/>
      <c r="AY210" s="265"/>
      <c r="AZ210" s="265"/>
      <c r="BA210" s="265"/>
      <c r="BB210" s="265"/>
      <c r="BC210" s="265"/>
      <c r="BD210" s="265"/>
      <c r="BE210" s="265"/>
      <c r="BF210" s="265"/>
      <c r="BG210" s="265"/>
      <c r="BH210" s="265"/>
      <c r="BI210" s="266"/>
      <c r="BM210" s="202"/>
      <c r="BN210" s="207"/>
      <c r="BO210" s="207"/>
      <c r="BP210" s="207"/>
      <c r="BQ210" s="207"/>
      <c r="BR210" s="207"/>
      <c r="BS210" s="207"/>
      <c r="BT210" s="207"/>
      <c r="BU210" s="207"/>
      <c r="BV210" s="207"/>
      <c r="BW210" s="207"/>
      <c r="BX210" s="207"/>
      <c r="BY210" s="207"/>
      <c r="BZ210" s="207"/>
      <c r="CA210" s="207"/>
      <c r="CB210" s="207"/>
      <c r="CC210" s="207"/>
      <c r="CD210" s="207"/>
      <c r="CE210" s="207"/>
      <c r="CF210" s="207"/>
      <c r="CG210" s="207"/>
    </row>
    <row r="211" spans="2:85" ht="16.5" hidden="1" customHeight="1" thickTop="1" thickBot="1">
      <c r="B211" s="874"/>
      <c r="C211" s="267"/>
      <c r="D211" s="267"/>
      <c r="E211" s="267"/>
      <c r="F211" s="267"/>
      <c r="G211" s="267"/>
      <c r="H211" s="267"/>
      <c r="I211" s="267"/>
      <c r="J211" s="267"/>
      <c r="K211" s="267"/>
      <c r="L211" s="267"/>
      <c r="M211" s="267"/>
      <c r="N211" s="267"/>
      <c r="O211" s="267"/>
      <c r="P211" s="267"/>
      <c r="Q211" s="267"/>
      <c r="R211" s="267"/>
      <c r="S211" s="267"/>
      <c r="T211" s="267"/>
      <c r="U211" s="267"/>
      <c r="V211" s="267"/>
      <c r="W211" s="267"/>
      <c r="X211" s="267"/>
      <c r="Y211" s="267"/>
      <c r="Z211" s="267"/>
      <c r="AA211" s="267"/>
      <c r="AB211" s="267"/>
      <c r="AC211" s="267"/>
      <c r="AD211" s="267"/>
      <c r="AE211" s="267"/>
      <c r="AF211" s="267"/>
      <c r="AG211" s="267"/>
      <c r="AH211" s="267"/>
      <c r="AI211" s="267"/>
      <c r="AJ211" s="267"/>
      <c r="AK211" s="267"/>
      <c r="AL211" s="267"/>
      <c r="AM211" s="267"/>
      <c r="AN211" s="267"/>
      <c r="AO211" s="267"/>
      <c r="AP211" s="267"/>
      <c r="AQ211" s="267"/>
      <c r="AR211" s="267"/>
      <c r="AS211" s="267"/>
      <c r="AT211" s="267"/>
      <c r="AU211" s="267"/>
      <c r="AV211" s="267"/>
      <c r="AW211" s="267"/>
      <c r="AX211" s="267"/>
      <c r="AY211" s="267"/>
      <c r="AZ211" s="267"/>
      <c r="BA211" s="267"/>
      <c r="BB211" s="267"/>
      <c r="BC211" s="267"/>
      <c r="BD211" s="267"/>
      <c r="BE211" s="267"/>
      <c r="BF211" s="267"/>
      <c r="BG211" s="267"/>
      <c r="BH211" s="267"/>
      <c r="BI211" s="268"/>
      <c r="BM211" s="202"/>
      <c r="BN211" s="207"/>
      <c r="BO211" s="207"/>
      <c r="BP211" s="207"/>
      <c r="BQ211" s="207"/>
      <c r="BR211" s="207"/>
      <c r="BS211" s="207"/>
      <c r="BT211" s="207"/>
      <c r="BU211" s="207"/>
      <c r="BV211" s="207"/>
      <c r="BW211" s="207"/>
      <c r="BX211" s="207"/>
      <c r="BY211" s="207"/>
      <c r="BZ211" s="207"/>
      <c r="CA211" s="207"/>
      <c r="CB211" s="207"/>
      <c r="CC211" s="207"/>
      <c r="CD211" s="207"/>
      <c r="CE211" s="207"/>
      <c r="CF211" s="207"/>
      <c r="CG211" s="207"/>
    </row>
    <row r="212" spans="2:85" ht="16.5" hidden="1" customHeight="1" thickTop="1" thickBot="1">
      <c r="B212" s="874"/>
      <c r="C212" s="267"/>
      <c r="D212" s="267"/>
      <c r="E212" s="267"/>
      <c r="F212" s="267"/>
      <c r="G212" s="267"/>
      <c r="H212" s="267"/>
      <c r="I212" s="267"/>
      <c r="J212" s="267"/>
      <c r="K212" s="267"/>
      <c r="L212" s="267"/>
      <c r="M212" s="267"/>
      <c r="N212" s="267"/>
      <c r="O212" s="267"/>
      <c r="P212" s="267"/>
      <c r="Q212" s="267"/>
      <c r="R212" s="267"/>
      <c r="S212" s="267"/>
      <c r="T212" s="267"/>
      <c r="U212" s="267"/>
      <c r="V212" s="267"/>
      <c r="W212" s="267"/>
      <c r="X212" s="267"/>
      <c r="Y212" s="267"/>
      <c r="Z212" s="267"/>
      <c r="AA212" s="267"/>
      <c r="AB212" s="267"/>
      <c r="AC212" s="267"/>
      <c r="AD212" s="267"/>
      <c r="AE212" s="267"/>
      <c r="AF212" s="267"/>
      <c r="AG212" s="267"/>
      <c r="AH212" s="267"/>
      <c r="AI212" s="267"/>
      <c r="AJ212" s="267"/>
      <c r="AK212" s="267"/>
      <c r="AL212" s="267"/>
      <c r="AM212" s="267"/>
      <c r="AN212" s="267"/>
      <c r="AO212" s="267"/>
      <c r="AP212" s="267"/>
      <c r="AQ212" s="267"/>
      <c r="AR212" s="267"/>
      <c r="AS212" s="267"/>
      <c r="AT212" s="267"/>
      <c r="AU212" s="267"/>
      <c r="AV212" s="267"/>
      <c r="AW212" s="267"/>
      <c r="AX212" s="267"/>
      <c r="AY212" s="267"/>
      <c r="AZ212" s="267"/>
      <c r="BA212" s="267"/>
      <c r="BB212" s="267"/>
      <c r="BC212" s="267"/>
      <c r="BD212" s="267"/>
      <c r="BE212" s="267"/>
      <c r="BF212" s="267"/>
      <c r="BG212" s="267"/>
      <c r="BH212" s="267"/>
      <c r="BI212" s="268"/>
      <c r="BM212" s="202"/>
      <c r="BN212" s="207"/>
      <c r="BO212" s="207"/>
      <c r="BP212" s="207"/>
      <c r="BQ212" s="207"/>
      <c r="BR212" s="207"/>
      <c r="BS212" s="207"/>
      <c r="BT212" s="207"/>
      <c r="BU212" s="207"/>
      <c r="BV212" s="207"/>
      <c r="BW212" s="207"/>
      <c r="BX212" s="207"/>
      <c r="BY212" s="207"/>
      <c r="BZ212" s="207"/>
      <c r="CA212" s="207"/>
      <c r="CB212" s="207"/>
      <c r="CC212" s="207"/>
      <c r="CD212" s="207"/>
      <c r="CE212" s="207"/>
      <c r="CF212" s="207"/>
      <c r="CG212" s="207"/>
    </row>
    <row r="213" spans="2:85" ht="16.5" hidden="1" customHeight="1" thickTop="1" thickBot="1">
      <c r="B213" s="875"/>
      <c r="C213" s="876"/>
      <c r="D213" s="876"/>
      <c r="E213" s="876"/>
      <c r="F213" s="876"/>
      <c r="G213" s="876"/>
      <c r="H213" s="876"/>
      <c r="I213" s="876"/>
      <c r="J213" s="876"/>
      <c r="K213" s="876"/>
      <c r="L213" s="876"/>
      <c r="M213" s="876"/>
      <c r="N213" s="876"/>
      <c r="O213" s="876"/>
      <c r="P213" s="876"/>
      <c r="Q213" s="876"/>
      <c r="R213" s="876"/>
      <c r="S213" s="876"/>
      <c r="T213" s="876"/>
      <c r="U213" s="876"/>
      <c r="V213" s="876"/>
      <c r="W213" s="876"/>
      <c r="X213" s="876"/>
      <c r="Y213" s="876"/>
      <c r="Z213" s="876"/>
      <c r="AA213" s="876"/>
      <c r="AB213" s="876"/>
      <c r="AC213" s="876"/>
      <c r="AD213" s="876"/>
      <c r="AE213" s="876"/>
      <c r="AF213" s="876"/>
      <c r="AG213" s="876"/>
      <c r="AH213" s="876"/>
      <c r="AI213" s="876"/>
      <c r="AJ213" s="876"/>
      <c r="AK213" s="876"/>
      <c r="AL213" s="876"/>
      <c r="AM213" s="876"/>
      <c r="AN213" s="876"/>
      <c r="AO213" s="876"/>
      <c r="AP213" s="876"/>
      <c r="AQ213" s="876"/>
      <c r="AR213" s="876"/>
      <c r="AS213" s="876"/>
      <c r="AT213" s="876"/>
      <c r="AU213" s="876"/>
      <c r="AV213" s="876"/>
      <c r="AW213" s="876"/>
      <c r="AX213" s="876"/>
      <c r="AY213" s="876"/>
      <c r="AZ213" s="876"/>
      <c r="BA213" s="876"/>
      <c r="BB213" s="876"/>
      <c r="BC213" s="876"/>
      <c r="BD213" s="876"/>
      <c r="BE213" s="876"/>
      <c r="BF213" s="876"/>
      <c r="BG213" s="876"/>
      <c r="BH213" s="876"/>
      <c r="BI213" s="877"/>
      <c r="BM213" s="202"/>
      <c r="BN213" s="207"/>
      <c r="BO213" s="207"/>
      <c r="BP213" s="207"/>
      <c r="BQ213" s="207"/>
      <c r="BR213" s="207"/>
      <c r="BS213" s="207"/>
      <c r="BT213" s="207"/>
      <c r="BU213" s="207"/>
      <c r="BV213" s="207"/>
      <c r="BW213" s="207"/>
      <c r="BX213" s="207"/>
      <c r="BY213" s="207"/>
      <c r="BZ213" s="207"/>
      <c r="CA213" s="207"/>
      <c r="CB213" s="207"/>
      <c r="CC213" s="207"/>
      <c r="CD213" s="207"/>
      <c r="CE213" s="207"/>
      <c r="CF213" s="207"/>
      <c r="CG213" s="207"/>
    </row>
    <row r="214" spans="2:85" ht="16.5" hidden="1" customHeight="1" thickTop="1" thickBot="1">
      <c r="B214" s="878"/>
      <c r="C214" s="879"/>
      <c r="D214" s="879"/>
      <c r="E214" s="879"/>
      <c r="F214" s="879"/>
      <c r="G214" s="879"/>
      <c r="H214" s="879"/>
      <c r="I214" s="879"/>
      <c r="J214" s="879"/>
      <c r="K214" s="879"/>
      <c r="L214" s="879"/>
      <c r="M214" s="879"/>
      <c r="N214" s="879"/>
      <c r="O214" s="879"/>
      <c r="P214" s="879"/>
      <c r="Q214" s="879"/>
      <c r="R214" s="879"/>
      <c r="S214" s="879"/>
      <c r="T214" s="879"/>
      <c r="U214" s="879"/>
      <c r="V214" s="879"/>
      <c r="W214" s="879"/>
      <c r="X214" s="879"/>
      <c r="Y214" s="879"/>
      <c r="Z214" s="879"/>
      <c r="AA214" s="879"/>
      <c r="AB214" s="879"/>
      <c r="AC214" s="879"/>
      <c r="AD214" s="879"/>
      <c r="AE214" s="879"/>
      <c r="AF214" s="879"/>
      <c r="AG214" s="879"/>
      <c r="AH214" s="879"/>
      <c r="AI214" s="879"/>
      <c r="AJ214" s="879"/>
      <c r="AK214" s="879"/>
      <c r="AL214" s="879"/>
      <c r="AM214" s="879"/>
      <c r="AN214" s="879"/>
      <c r="AO214" s="879"/>
      <c r="AP214" s="879"/>
      <c r="AQ214" s="879"/>
      <c r="AR214" s="879"/>
      <c r="AS214" s="879"/>
      <c r="AT214" s="879"/>
      <c r="AU214" s="879"/>
      <c r="AV214" s="879"/>
      <c r="AW214" s="879"/>
      <c r="AX214" s="879"/>
      <c r="AY214" s="879"/>
      <c r="AZ214" s="879"/>
      <c r="BA214" s="879"/>
      <c r="BB214" s="879"/>
      <c r="BC214" s="879"/>
      <c r="BD214" s="879"/>
      <c r="BE214" s="879"/>
      <c r="BF214" s="879"/>
      <c r="BG214" s="879"/>
      <c r="BH214" s="879"/>
      <c r="BI214" s="880"/>
      <c r="BM214" s="202"/>
      <c r="BN214" s="207"/>
      <c r="BO214" s="207"/>
      <c r="BP214" s="207"/>
      <c r="BQ214" s="207"/>
      <c r="BR214" s="207"/>
      <c r="BS214" s="207"/>
      <c r="BT214" s="207"/>
      <c r="BU214" s="207"/>
      <c r="BV214" s="207"/>
      <c r="BW214" s="207"/>
      <c r="BX214" s="207"/>
      <c r="BY214" s="207"/>
      <c r="BZ214" s="207"/>
      <c r="CA214" s="207"/>
      <c r="CB214" s="207"/>
      <c r="CC214" s="207"/>
      <c r="CD214" s="207"/>
      <c r="CE214" s="207"/>
      <c r="CF214" s="207"/>
      <c r="CG214" s="207"/>
    </row>
    <row r="215" spans="2:85" ht="16.5" hidden="1" customHeight="1" thickTop="1" thickBot="1">
      <c r="B215" s="881"/>
      <c r="C215" s="882"/>
      <c r="D215" s="882"/>
      <c r="E215" s="882"/>
      <c r="F215" s="882"/>
      <c r="G215" s="882"/>
      <c r="H215" s="882"/>
      <c r="I215" s="882"/>
      <c r="J215" s="882"/>
      <c r="K215" s="882"/>
      <c r="L215" s="882"/>
      <c r="M215" s="882"/>
      <c r="N215" s="882"/>
      <c r="O215" s="882"/>
      <c r="P215" s="882"/>
      <c r="Q215" s="882"/>
      <c r="R215" s="882"/>
      <c r="S215" s="882"/>
      <c r="T215" s="882"/>
      <c r="U215" s="882"/>
      <c r="V215" s="882"/>
      <c r="W215" s="882"/>
      <c r="X215" s="882"/>
      <c r="Y215" s="882"/>
      <c r="Z215" s="882"/>
      <c r="AA215" s="882"/>
      <c r="AB215" s="882"/>
      <c r="AC215" s="882"/>
      <c r="AD215" s="882"/>
      <c r="AE215" s="882"/>
      <c r="AF215" s="882"/>
      <c r="AG215" s="882"/>
      <c r="AH215" s="882"/>
      <c r="AI215" s="882"/>
      <c r="AJ215" s="882"/>
      <c r="AK215" s="882"/>
      <c r="AL215" s="882"/>
      <c r="AM215" s="882"/>
      <c r="AN215" s="882"/>
      <c r="AO215" s="882"/>
      <c r="AP215" s="882"/>
      <c r="AQ215" s="882"/>
      <c r="AR215" s="882"/>
      <c r="AS215" s="882"/>
      <c r="AT215" s="882"/>
      <c r="AU215" s="882"/>
      <c r="AV215" s="882"/>
      <c r="AW215" s="882"/>
      <c r="AX215" s="882"/>
      <c r="AY215" s="882"/>
      <c r="AZ215" s="882"/>
      <c r="BA215" s="882"/>
      <c r="BB215" s="882"/>
      <c r="BC215" s="882"/>
      <c r="BD215" s="882"/>
      <c r="BE215" s="882"/>
      <c r="BF215" s="882"/>
      <c r="BG215" s="882"/>
      <c r="BH215" s="882"/>
      <c r="BI215" s="883"/>
      <c r="BM215" s="202"/>
      <c r="BN215" s="207"/>
      <c r="BO215" s="207"/>
      <c r="BP215" s="207"/>
      <c r="BQ215" s="207"/>
      <c r="BR215" s="207"/>
      <c r="BS215" s="207"/>
      <c r="BT215" s="207"/>
      <c r="BU215" s="207"/>
      <c r="BV215" s="207"/>
      <c r="BW215" s="207"/>
      <c r="BX215" s="207"/>
      <c r="BY215" s="207"/>
      <c r="BZ215" s="207"/>
      <c r="CA215" s="207"/>
      <c r="CB215" s="207"/>
      <c r="CC215" s="207"/>
      <c r="CD215" s="207"/>
      <c r="CE215" s="207"/>
      <c r="CF215" s="207"/>
      <c r="CG215" s="207"/>
    </row>
    <row r="216" spans="2:85" ht="15" hidden="1" customHeight="1" thickTop="1" thickBot="1">
      <c r="B216" s="187" t="s">
        <v>65</v>
      </c>
      <c r="C216" s="187"/>
      <c r="D216" s="187"/>
      <c r="E216" s="187"/>
      <c r="F216" s="187"/>
      <c r="G216" s="187"/>
      <c r="H216" s="187" t="s">
        <v>66</v>
      </c>
      <c r="I216" s="187"/>
      <c r="J216" s="187"/>
      <c r="K216" s="187"/>
      <c r="L216" s="187"/>
      <c r="M216" s="187"/>
      <c r="N216" s="187" t="s">
        <v>67</v>
      </c>
      <c r="O216" s="187"/>
      <c r="P216" s="187"/>
      <c r="Q216" s="187"/>
      <c r="R216" s="187"/>
      <c r="S216" s="187"/>
      <c r="T216" s="187" t="s">
        <v>68</v>
      </c>
      <c r="U216" s="187"/>
      <c r="V216" s="187"/>
      <c r="W216" s="187"/>
      <c r="X216" s="187"/>
      <c r="Y216" s="187"/>
      <c r="Z216" s="187"/>
      <c r="AA216" s="187"/>
      <c r="AB216" s="187"/>
      <c r="AC216" s="187"/>
      <c r="AD216" s="187"/>
      <c r="AE216" s="187"/>
      <c r="AF216" s="187"/>
      <c r="AG216" s="187" t="s">
        <v>69</v>
      </c>
      <c r="AH216" s="187"/>
      <c r="AI216" s="187"/>
      <c r="AJ216" s="187"/>
      <c r="AK216" s="187"/>
      <c r="AL216" s="187"/>
      <c r="AM216" s="187"/>
      <c r="AN216" s="187"/>
      <c r="AO216" s="187"/>
      <c r="AP216" s="187" t="s">
        <v>70</v>
      </c>
      <c r="AQ216" s="187"/>
      <c r="AR216" s="187"/>
      <c r="AS216" s="187"/>
      <c r="AT216" s="187"/>
      <c r="AU216" s="187"/>
      <c r="AV216" s="187"/>
      <c r="AW216" s="187"/>
      <c r="AX216" s="187"/>
      <c r="AY216" s="187"/>
      <c r="AZ216" s="187" t="s">
        <v>71</v>
      </c>
      <c r="BA216" s="187"/>
      <c r="BB216" s="187"/>
      <c r="BC216" s="187"/>
      <c r="BD216" s="187"/>
      <c r="BE216" s="187"/>
      <c r="BF216" s="187"/>
      <c r="BG216" s="187"/>
      <c r="BH216" s="187"/>
      <c r="BI216" s="187"/>
      <c r="BM216" s="202"/>
      <c r="BN216" s="207"/>
      <c r="BO216" s="207"/>
      <c r="BP216" s="207"/>
      <c r="BQ216" s="207"/>
      <c r="BR216" s="207"/>
      <c r="BS216" s="207"/>
      <c r="BT216" s="207"/>
      <c r="BU216" s="207"/>
      <c r="BV216" s="207"/>
      <c r="BW216" s="207"/>
      <c r="BX216" s="207"/>
      <c r="BY216" s="207"/>
      <c r="BZ216" s="207"/>
      <c r="CA216" s="207"/>
      <c r="CB216" s="207"/>
      <c r="CC216" s="207"/>
      <c r="CD216" s="207"/>
      <c r="CE216" s="207"/>
      <c r="CF216" s="207"/>
      <c r="CG216" s="207"/>
    </row>
    <row r="217" spans="2:85" ht="15" hidden="1" customHeight="1" thickTop="1" thickBot="1">
      <c r="B217" s="187"/>
      <c r="C217" s="187"/>
      <c r="D217" s="187"/>
      <c r="E217" s="187"/>
      <c r="F217" s="187"/>
      <c r="G217" s="187"/>
      <c r="H217" s="187"/>
      <c r="I217" s="187"/>
      <c r="J217" s="187"/>
      <c r="K217" s="187"/>
      <c r="L217" s="187"/>
      <c r="M217" s="187"/>
      <c r="N217" s="187"/>
      <c r="O217" s="187"/>
      <c r="P217" s="187"/>
      <c r="Q217" s="187"/>
      <c r="R217" s="187"/>
      <c r="S217" s="187"/>
      <c r="T217" s="187"/>
      <c r="U217" s="187"/>
      <c r="V217" s="187"/>
      <c r="W217" s="187"/>
      <c r="X217" s="187"/>
      <c r="Y217" s="187"/>
      <c r="Z217" s="187"/>
      <c r="AA217" s="187"/>
      <c r="AB217" s="187"/>
      <c r="AC217" s="187"/>
      <c r="AD217" s="187"/>
      <c r="AE217" s="187"/>
      <c r="AF217" s="187"/>
      <c r="AG217" s="187"/>
      <c r="AH217" s="187"/>
      <c r="AI217" s="187"/>
      <c r="AJ217" s="187"/>
      <c r="AK217" s="187"/>
      <c r="AL217" s="187"/>
      <c r="AM217" s="187"/>
      <c r="AN217" s="187"/>
      <c r="AO217" s="187"/>
      <c r="AP217" s="187"/>
      <c r="AQ217" s="187"/>
      <c r="AR217" s="187"/>
      <c r="AS217" s="187"/>
      <c r="AT217" s="187"/>
      <c r="AU217" s="187"/>
      <c r="AV217" s="187"/>
      <c r="AW217" s="187"/>
      <c r="AX217" s="187"/>
      <c r="AY217" s="187"/>
      <c r="AZ217" s="187"/>
      <c r="BA217" s="187"/>
      <c r="BB217" s="187"/>
      <c r="BC217" s="187"/>
      <c r="BD217" s="187"/>
      <c r="BE217" s="187"/>
      <c r="BF217" s="187"/>
      <c r="BG217" s="187"/>
      <c r="BH217" s="187"/>
      <c r="BI217" s="187"/>
      <c r="BM217" s="202"/>
      <c r="BN217" s="207"/>
      <c r="BO217" s="207"/>
      <c r="BP217" s="207"/>
      <c r="BQ217" s="207"/>
      <c r="BR217" s="207"/>
      <c r="BS217" s="207"/>
      <c r="BT217" s="207"/>
      <c r="BU217" s="207"/>
      <c r="BV217" s="207"/>
      <c r="BW217" s="207"/>
      <c r="BX217" s="207"/>
      <c r="BY217" s="207"/>
      <c r="BZ217" s="207"/>
      <c r="CA217" s="207"/>
      <c r="CB217" s="207"/>
      <c r="CC217" s="207"/>
      <c r="CD217" s="207"/>
      <c r="CE217" s="207"/>
      <c r="CF217" s="207"/>
      <c r="CG217" s="207"/>
    </row>
    <row r="218" spans="2:85" ht="15" hidden="1" customHeight="1" thickTop="1" thickBot="1">
      <c r="B218" s="187"/>
      <c r="C218" s="187"/>
      <c r="D218" s="187"/>
      <c r="E218" s="187"/>
      <c r="F218" s="187"/>
      <c r="G218" s="187"/>
      <c r="H218" s="187"/>
      <c r="I218" s="187"/>
      <c r="J218" s="187"/>
      <c r="K218" s="187"/>
      <c r="L218" s="187"/>
      <c r="M218" s="187"/>
      <c r="N218" s="187"/>
      <c r="O218" s="187"/>
      <c r="P218" s="187"/>
      <c r="Q218" s="187"/>
      <c r="R218" s="187"/>
      <c r="S218" s="187"/>
      <c r="T218" s="187"/>
      <c r="U218" s="187"/>
      <c r="V218" s="187"/>
      <c r="W218" s="187"/>
      <c r="X218" s="187"/>
      <c r="Y218" s="187"/>
      <c r="Z218" s="187"/>
      <c r="AA218" s="187"/>
      <c r="AB218" s="187"/>
      <c r="AC218" s="187"/>
      <c r="AD218" s="187"/>
      <c r="AE218" s="187"/>
      <c r="AF218" s="187"/>
      <c r="AG218" s="187"/>
      <c r="AH218" s="187"/>
      <c r="AI218" s="187"/>
      <c r="AJ218" s="187"/>
      <c r="AK218" s="187"/>
      <c r="AL218" s="187"/>
      <c r="AM218" s="187"/>
      <c r="AN218" s="187"/>
      <c r="AO218" s="187"/>
      <c r="AP218" s="187"/>
      <c r="AQ218" s="187"/>
      <c r="AR218" s="187"/>
      <c r="AS218" s="187"/>
      <c r="AT218" s="187"/>
      <c r="AU218" s="187"/>
      <c r="AV218" s="187"/>
      <c r="AW218" s="187"/>
      <c r="AX218" s="187"/>
      <c r="AY218" s="187"/>
      <c r="AZ218" s="187"/>
      <c r="BA218" s="187"/>
      <c r="BB218" s="187"/>
      <c r="BC218" s="187"/>
      <c r="BD218" s="187"/>
      <c r="BE218" s="187"/>
      <c r="BF218" s="187"/>
      <c r="BG218" s="187"/>
      <c r="BH218" s="187"/>
      <c r="BI218" s="187"/>
      <c r="BM218" s="202"/>
      <c r="BN218" s="207"/>
      <c r="BO218" s="207"/>
      <c r="BP218" s="207"/>
      <c r="BQ218" s="207"/>
      <c r="BR218" s="207"/>
      <c r="BS218" s="207"/>
      <c r="BT218" s="207"/>
      <c r="BU218" s="207"/>
      <c r="BV218" s="207"/>
      <c r="BW218" s="207"/>
      <c r="BX218" s="207"/>
      <c r="BY218" s="207"/>
      <c r="BZ218" s="207"/>
      <c r="CA218" s="207"/>
      <c r="CB218" s="207"/>
      <c r="CC218" s="207"/>
      <c r="CD218" s="207"/>
      <c r="CE218" s="207"/>
      <c r="CF218" s="207"/>
      <c r="CG218" s="207"/>
    </row>
    <row r="219" spans="2:85" ht="16.5" hidden="1" customHeight="1" thickTop="1" thickBot="1">
      <c r="B219" s="182">
        <v>5</v>
      </c>
      <c r="C219" s="182"/>
      <c r="D219" s="182"/>
      <c r="E219" s="182"/>
      <c r="F219" s="182"/>
      <c r="G219" s="182"/>
      <c r="H219" s="185">
        <v>92.9</v>
      </c>
      <c r="I219" s="185"/>
      <c r="J219" s="185"/>
      <c r="K219" s="185"/>
      <c r="L219" s="185"/>
      <c r="M219" s="185"/>
      <c r="N219" s="182">
        <v>37.18</v>
      </c>
      <c r="O219" s="182"/>
      <c r="P219" s="182"/>
      <c r="Q219" s="182"/>
      <c r="R219" s="182"/>
      <c r="S219" s="182"/>
      <c r="T219" s="182">
        <v>31.8</v>
      </c>
      <c r="U219" s="182"/>
      <c r="V219" s="182"/>
      <c r="W219" s="182"/>
      <c r="X219" s="182"/>
      <c r="Y219" s="182"/>
      <c r="Z219" s="182"/>
      <c r="AA219" s="182"/>
      <c r="AB219" s="182"/>
      <c r="AC219" s="182"/>
      <c r="AD219" s="182"/>
      <c r="AE219" s="182"/>
      <c r="AF219" s="182"/>
      <c r="AG219" s="182">
        <v>92.5</v>
      </c>
      <c r="AH219" s="182"/>
      <c r="AI219" s="182"/>
      <c r="AJ219" s="182"/>
      <c r="AK219" s="182"/>
      <c r="AL219" s="182"/>
      <c r="AM219" s="182"/>
      <c r="AN219" s="182"/>
      <c r="AO219" s="182"/>
      <c r="AP219" s="186" t="s">
        <v>278</v>
      </c>
      <c r="AQ219" s="186"/>
      <c r="AR219" s="186"/>
      <c r="AS219" s="186"/>
      <c r="AT219" s="186"/>
      <c r="AU219" s="186"/>
      <c r="AV219" s="186"/>
      <c r="AW219" s="186"/>
      <c r="AX219" s="186"/>
      <c r="AY219" s="186"/>
      <c r="AZ219" s="182" t="s">
        <v>129</v>
      </c>
      <c r="BA219" s="182"/>
      <c r="BB219" s="182"/>
      <c r="BC219" s="182"/>
      <c r="BD219" s="182"/>
      <c r="BE219" s="182"/>
      <c r="BF219" s="182"/>
      <c r="BG219" s="182"/>
      <c r="BH219" s="182"/>
      <c r="BI219" s="182"/>
      <c r="BM219" s="202"/>
      <c r="BN219" s="207"/>
      <c r="BO219" s="207"/>
      <c r="BP219" s="207"/>
      <c r="BQ219" s="207"/>
      <c r="BR219" s="207"/>
      <c r="BS219" s="207"/>
      <c r="BT219" s="207"/>
      <c r="BU219" s="207"/>
      <c r="BV219" s="207"/>
      <c r="BW219" s="207"/>
      <c r="BX219" s="207"/>
      <c r="BY219" s="207"/>
      <c r="BZ219" s="207"/>
      <c r="CA219" s="207"/>
      <c r="CB219" s="207"/>
      <c r="CC219" s="207"/>
      <c r="CD219" s="207"/>
      <c r="CE219" s="207"/>
      <c r="CF219" s="207"/>
      <c r="CG219" s="207"/>
    </row>
    <row r="220" spans="2:85" ht="16.5" hidden="1" customHeight="1" thickTop="1" thickBot="1">
      <c r="B220" s="182"/>
      <c r="C220" s="182"/>
      <c r="D220" s="182"/>
      <c r="E220" s="182"/>
      <c r="F220" s="182"/>
      <c r="G220" s="182"/>
      <c r="H220" s="185"/>
      <c r="I220" s="185"/>
      <c r="J220" s="185"/>
      <c r="K220" s="185"/>
      <c r="L220" s="185"/>
      <c r="M220" s="185"/>
      <c r="N220" s="182"/>
      <c r="O220" s="182"/>
      <c r="P220" s="182"/>
      <c r="Q220" s="182"/>
      <c r="R220" s="182"/>
      <c r="S220" s="182"/>
      <c r="T220" s="182"/>
      <c r="U220" s="182"/>
      <c r="V220" s="182"/>
      <c r="W220" s="182"/>
      <c r="X220" s="182"/>
      <c r="Y220" s="182"/>
      <c r="Z220" s="182"/>
      <c r="AA220" s="182"/>
      <c r="AB220" s="182"/>
      <c r="AC220" s="182"/>
      <c r="AD220" s="182"/>
      <c r="AE220" s="182"/>
      <c r="AF220" s="182"/>
      <c r="AG220" s="182"/>
      <c r="AH220" s="182"/>
      <c r="AI220" s="182"/>
      <c r="AJ220" s="182"/>
      <c r="AK220" s="182"/>
      <c r="AL220" s="182"/>
      <c r="AM220" s="182"/>
      <c r="AN220" s="182"/>
      <c r="AO220" s="182"/>
      <c r="AP220" s="186"/>
      <c r="AQ220" s="186"/>
      <c r="AR220" s="186"/>
      <c r="AS220" s="186"/>
      <c r="AT220" s="186"/>
      <c r="AU220" s="186"/>
      <c r="AV220" s="186"/>
      <c r="AW220" s="186"/>
      <c r="AX220" s="186"/>
      <c r="AY220" s="186"/>
      <c r="AZ220" s="182"/>
      <c r="BA220" s="182"/>
      <c r="BB220" s="182"/>
      <c r="BC220" s="182"/>
      <c r="BD220" s="182"/>
      <c r="BE220" s="182"/>
      <c r="BF220" s="182"/>
      <c r="BG220" s="182"/>
      <c r="BH220" s="182"/>
      <c r="BI220" s="182"/>
      <c r="BM220" s="202"/>
      <c r="BN220" s="207"/>
      <c r="BO220" s="207"/>
      <c r="BP220" s="207"/>
      <c r="BQ220" s="207"/>
      <c r="BR220" s="207"/>
      <c r="BS220" s="207"/>
      <c r="BT220" s="207"/>
      <c r="BU220" s="207"/>
      <c r="BV220" s="207"/>
      <c r="BW220" s="207"/>
      <c r="BX220" s="207"/>
      <c r="BY220" s="207"/>
      <c r="BZ220" s="207"/>
      <c r="CA220" s="207"/>
      <c r="CB220" s="207"/>
      <c r="CC220" s="207"/>
      <c r="CD220" s="207"/>
      <c r="CE220" s="207"/>
      <c r="CF220" s="207"/>
      <c r="CG220" s="207"/>
    </row>
    <row r="221" spans="2:85" ht="16.5" hidden="1" customHeight="1" thickTop="1" thickBot="1">
      <c r="B221" s="182"/>
      <c r="C221" s="182"/>
      <c r="D221" s="182"/>
      <c r="E221" s="182"/>
      <c r="F221" s="182"/>
      <c r="G221" s="182"/>
      <c r="H221" s="185"/>
      <c r="I221" s="185"/>
      <c r="J221" s="185"/>
      <c r="K221" s="185"/>
      <c r="L221" s="185"/>
      <c r="M221" s="185"/>
      <c r="N221" s="182"/>
      <c r="O221" s="182"/>
      <c r="P221" s="182"/>
      <c r="Q221" s="182"/>
      <c r="R221" s="182"/>
      <c r="S221" s="182"/>
      <c r="T221" s="182"/>
      <c r="U221" s="182"/>
      <c r="V221" s="182"/>
      <c r="W221" s="182"/>
      <c r="X221" s="182"/>
      <c r="Y221" s="182"/>
      <c r="Z221" s="182"/>
      <c r="AA221" s="182"/>
      <c r="AB221" s="182"/>
      <c r="AC221" s="182"/>
      <c r="AD221" s="182"/>
      <c r="AE221" s="182"/>
      <c r="AF221" s="182"/>
      <c r="AG221" s="182"/>
      <c r="AH221" s="182"/>
      <c r="AI221" s="182"/>
      <c r="AJ221" s="182"/>
      <c r="AK221" s="182"/>
      <c r="AL221" s="182"/>
      <c r="AM221" s="182"/>
      <c r="AN221" s="182"/>
      <c r="AO221" s="182"/>
      <c r="AP221" s="186"/>
      <c r="AQ221" s="186"/>
      <c r="AR221" s="186"/>
      <c r="AS221" s="186"/>
      <c r="AT221" s="186"/>
      <c r="AU221" s="186"/>
      <c r="AV221" s="186"/>
      <c r="AW221" s="186"/>
      <c r="AX221" s="186"/>
      <c r="AY221" s="186"/>
      <c r="AZ221" s="182"/>
      <c r="BA221" s="182"/>
      <c r="BB221" s="182"/>
      <c r="BC221" s="182"/>
      <c r="BD221" s="182"/>
      <c r="BE221" s="182"/>
      <c r="BF221" s="182"/>
      <c r="BG221" s="182"/>
      <c r="BH221" s="182"/>
      <c r="BI221" s="182"/>
      <c r="BM221" s="202"/>
      <c r="BN221" s="207"/>
      <c r="BO221" s="207"/>
      <c r="BP221" s="207"/>
      <c r="BQ221" s="207"/>
      <c r="BR221" s="207"/>
      <c r="BS221" s="207"/>
      <c r="BT221" s="207"/>
      <c r="BU221" s="207"/>
      <c r="BV221" s="207"/>
      <c r="BW221" s="207"/>
      <c r="BX221" s="207"/>
      <c r="BY221" s="207"/>
      <c r="BZ221" s="207"/>
      <c r="CA221" s="207"/>
      <c r="CB221" s="207"/>
      <c r="CC221" s="207"/>
      <c r="CD221" s="207"/>
      <c r="CE221" s="207"/>
      <c r="CF221" s="207"/>
      <c r="CG221" s="207"/>
    </row>
    <row r="222" spans="2:85" ht="15.75" hidden="1" customHeight="1" thickTop="1" thickBot="1">
      <c r="B222" s="873" t="s">
        <v>72</v>
      </c>
      <c r="C222" s="265"/>
      <c r="D222" s="265"/>
      <c r="E222" s="265"/>
      <c r="F222" s="265"/>
      <c r="G222" s="265"/>
      <c r="H222" s="265"/>
      <c r="I222" s="265"/>
      <c r="J222" s="265"/>
      <c r="K222" s="265"/>
      <c r="L222" s="265"/>
      <c r="M222" s="265"/>
      <c r="N222" s="265"/>
      <c r="O222" s="265"/>
      <c r="P222" s="265"/>
      <c r="Q222" s="265"/>
      <c r="R222" s="265"/>
      <c r="S222" s="265"/>
      <c r="T222" s="265"/>
      <c r="U222" s="265"/>
      <c r="V222" s="265"/>
      <c r="W222" s="265"/>
      <c r="X222" s="265"/>
      <c r="Y222" s="265"/>
      <c r="Z222" s="265"/>
      <c r="AA222" s="265"/>
      <c r="AB222" s="265"/>
      <c r="AC222" s="265"/>
      <c r="AD222" s="265"/>
      <c r="AE222" s="265"/>
      <c r="AF222" s="265"/>
      <c r="AG222" s="265"/>
      <c r="AH222" s="265"/>
      <c r="AI222" s="265"/>
      <c r="AJ222" s="265"/>
      <c r="AK222" s="265"/>
      <c r="AL222" s="265"/>
      <c r="AM222" s="265"/>
      <c r="AN222" s="265"/>
      <c r="AO222" s="265"/>
      <c r="AP222" s="265"/>
      <c r="AQ222" s="265"/>
      <c r="AR222" s="265"/>
      <c r="AS222" s="265"/>
      <c r="AT222" s="265"/>
      <c r="AU222" s="265"/>
      <c r="AV222" s="265"/>
      <c r="AW222" s="265"/>
      <c r="AX222" s="265"/>
      <c r="AY222" s="265"/>
      <c r="AZ222" s="265"/>
      <c r="BA222" s="265"/>
      <c r="BB222" s="265"/>
      <c r="BC222" s="265"/>
      <c r="BD222" s="265"/>
      <c r="BE222" s="265"/>
      <c r="BF222" s="265"/>
      <c r="BG222" s="265"/>
      <c r="BH222" s="265"/>
      <c r="BI222" s="266"/>
      <c r="BM222" s="202"/>
      <c r="BN222" s="207"/>
      <c r="BO222" s="207"/>
      <c r="BP222" s="207"/>
      <c r="BQ222" s="207"/>
      <c r="BR222" s="207"/>
      <c r="BS222" s="207"/>
      <c r="BT222" s="207"/>
      <c r="BU222" s="207"/>
      <c r="BV222" s="207"/>
      <c r="BW222" s="207"/>
      <c r="BX222" s="207"/>
      <c r="BY222" s="207"/>
      <c r="BZ222" s="207"/>
      <c r="CA222" s="207"/>
      <c r="CB222" s="207"/>
      <c r="CC222" s="207"/>
      <c r="CD222" s="207"/>
      <c r="CE222" s="207"/>
      <c r="CF222" s="207"/>
      <c r="CG222" s="207"/>
    </row>
    <row r="223" spans="2:85" ht="15" hidden="1" customHeight="1" thickTop="1" thickBot="1">
      <c r="B223" s="874"/>
      <c r="C223" s="267"/>
      <c r="D223" s="267"/>
      <c r="E223" s="267"/>
      <c r="F223" s="267"/>
      <c r="G223" s="267"/>
      <c r="H223" s="267"/>
      <c r="I223" s="267"/>
      <c r="J223" s="267"/>
      <c r="K223" s="267"/>
      <c r="L223" s="267"/>
      <c r="M223" s="267"/>
      <c r="N223" s="267"/>
      <c r="O223" s="267"/>
      <c r="P223" s="267"/>
      <c r="Q223" s="267"/>
      <c r="R223" s="267"/>
      <c r="S223" s="267"/>
      <c r="T223" s="267"/>
      <c r="U223" s="267"/>
      <c r="V223" s="267"/>
      <c r="W223" s="267"/>
      <c r="X223" s="267"/>
      <c r="Y223" s="267"/>
      <c r="Z223" s="267"/>
      <c r="AA223" s="267"/>
      <c r="AB223" s="267"/>
      <c r="AC223" s="267"/>
      <c r="AD223" s="267"/>
      <c r="AE223" s="267"/>
      <c r="AF223" s="267"/>
      <c r="AG223" s="267"/>
      <c r="AH223" s="267"/>
      <c r="AI223" s="267"/>
      <c r="AJ223" s="267"/>
      <c r="AK223" s="267"/>
      <c r="AL223" s="267"/>
      <c r="AM223" s="267"/>
      <c r="AN223" s="267"/>
      <c r="AO223" s="267"/>
      <c r="AP223" s="267"/>
      <c r="AQ223" s="267"/>
      <c r="AR223" s="267"/>
      <c r="AS223" s="267"/>
      <c r="AT223" s="267"/>
      <c r="AU223" s="267"/>
      <c r="AV223" s="267"/>
      <c r="AW223" s="267"/>
      <c r="AX223" s="267"/>
      <c r="AY223" s="267"/>
      <c r="AZ223" s="267"/>
      <c r="BA223" s="267"/>
      <c r="BB223" s="267"/>
      <c r="BC223" s="267"/>
      <c r="BD223" s="267"/>
      <c r="BE223" s="267"/>
      <c r="BF223" s="267"/>
      <c r="BG223" s="267"/>
      <c r="BH223" s="267"/>
      <c r="BI223" s="268"/>
      <c r="BM223" s="202"/>
      <c r="BN223" s="207"/>
      <c r="BO223" s="207"/>
      <c r="BP223" s="207"/>
      <c r="BQ223" s="207"/>
      <c r="BR223" s="207"/>
      <c r="BS223" s="207"/>
      <c r="BT223" s="207"/>
      <c r="BU223" s="207"/>
      <c r="BV223" s="207"/>
      <c r="BW223" s="207"/>
      <c r="BX223" s="207"/>
      <c r="BY223" s="207"/>
      <c r="BZ223" s="207"/>
      <c r="CA223" s="207"/>
      <c r="CB223" s="207"/>
      <c r="CC223" s="207"/>
      <c r="CD223" s="207"/>
      <c r="CE223" s="207"/>
      <c r="CF223" s="207"/>
      <c r="CG223" s="207"/>
    </row>
    <row r="224" spans="2:85" ht="15" hidden="1" customHeight="1" thickTop="1" thickBot="1">
      <c r="B224" s="874"/>
      <c r="C224" s="267"/>
      <c r="D224" s="267"/>
      <c r="E224" s="267"/>
      <c r="F224" s="267"/>
      <c r="G224" s="267"/>
      <c r="H224" s="267"/>
      <c r="I224" s="267"/>
      <c r="J224" s="267"/>
      <c r="K224" s="267"/>
      <c r="L224" s="267"/>
      <c r="M224" s="267"/>
      <c r="N224" s="267"/>
      <c r="O224" s="267"/>
      <c r="P224" s="267"/>
      <c r="Q224" s="267"/>
      <c r="R224" s="267"/>
      <c r="S224" s="267"/>
      <c r="T224" s="267"/>
      <c r="U224" s="267"/>
      <c r="V224" s="267"/>
      <c r="W224" s="267"/>
      <c r="X224" s="267"/>
      <c r="Y224" s="267"/>
      <c r="Z224" s="267"/>
      <c r="AA224" s="267"/>
      <c r="AB224" s="267"/>
      <c r="AC224" s="267"/>
      <c r="AD224" s="267"/>
      <c r="AE224" s="267"/>
      <c r="AF224" s="267"/>
      <c r="AG224" s="267"/>
      <c r="AH224" s="267"/>
      <c r="AI224" s="267"/>
      <c r="AJ224" s="267"/>
      <c r="AK224" s="267"/>
      <c r="AL224" s="267"/>
      <c r="AM224" s="267"/>
      <c r="AN224" s="267"/>
      <c r="AO224" s="267"/>
      <c r="AP224" s="267"/>
      <c r="AQ224" s="267"/>
      <c r="AR224" s="267"/>
      <c r="AS224" s="267"/>
      <c r="AT224" s="267"/>
      <c r="AU224" s="267"/>
      <c r="AV224" s="267"/>
      <c r="AW224" s="267"/>
      <c r="AX224" s="267"/>
      <c r="AY224" s="267"/>
      <c r="AZ224" s="267"/>
      <c r="BA224" s="267"/>
      <c r="BB224" s="267"/>
      <c r="BC224" s="267"/>
      <c r="BD224" s="267"/>
      <c r="BE224" s="267"/>
      <c r="BF224" s="267"/>
      <c r="BG224" s="267"/>
      <c r="BH224" s="267"/>
      <c r="BI224" s="268"/>
      <c r="BM224" s="202"/>
      <c r="BN224" s="207"/>
      <c r="BO224" s="207"/>
      <c r="BP224" s="207"/>
      <c r="BQ224" s="207"/>
      <c r="BR224" s="207"/>
      <c r="BS224" s="207"/>
      <c r="BT224" s="207"/>
      <c r="BU224" s="207"/>
      <c r="BV224" s="207"/>
      <c r="BW224" s="207"/>
      <c r="BX224" s="207"/>
      <c r="BY224" s="207"/>
      <c r="BZ224" s="207"/>
      <c r="CA224" s="207"/>
      <c r="CB224" s="207"/>
      <c r="CC224" s="207"/>
      <c r="CD224" s="207"/>
      <c r="CE224" s="207"/>
      <c r="CF224" s="207"/>
      <c r="CG224" s="207"/>
    </row>
    <row r="225" spans="1:85" ht="15.75" hidden="1" customHeight="1" thickTop="1" thickBot="1">
      <c r="B225" s="875"/>
      <c r="C225" s="876"/>
      <c r="D225" s="876"/>
      <c r="E225" s="876"/>
      <c r="F225" s="876"/>
      <c r="G225" s="876"/>
      <c r="H225" s="876"/>
      <c r="I225" s="876"/>
      <c r="J225" s="876"/>
      <c r="K225" s="876"/>
      <c r="L225" s="876"/>
      <c r="M225" s="876"/>
      <c r="N225" s="876"/>
      <c r="O225" s="876"/>
      <c r="P225" s="876"/>
      <c r="Q225" s="876"/>
      <c r="R225" s="876"/>
      <c r="S225" s="876"/>
      <c r="T225" s="876"/>
      <c r="U225" s="876"/>
      <c r="V225" s="876"/>
      <c r="W225" s="876"/>
      <c r="X225" s="876"/>
      <c r="Y225" s="876"/>
      <c r="Z225" s="876"/>
      <c r="AA225" s="876"/>
      <c r="AB225" s="876"/>
      <c r="AC225" s="876"/>
      <c r="AD225" s="876"/>
      <c r="AE225" s="876"/>
      <c r="AF225" s="876"/>
      <c r="AG225" s="876"/>
      <c r="AH225" s="876"/>
      <c r="AI225" s="876"/>
      <c r="AJ225" s="876"/>
      <c r="AK225" s="876"/>
      <c r="AL225" s="876"/>
      <c r="AM225" s="876"/>
      <c r="AN225" s="876"/>
      <c r="AO225" s="876"/>
      <c r="AP225" s="876"/>
      <c r="AQ225" s="876"/>
      <c r="AR225" s="876"/>
      <c r="AS225" s="876"/>
      <c r="AT225" s="876"/>
      <c r="AU225" s="876"/>
      <c r="AV225" s="876"/>
      <c r="AW225" s="876"/>
      <c r="AX225" s="876"/>
      <c r="AY225" s="876"/>
      <c r="AZ225" s="876"/>
      <c r="BA225" s="876"/>
      <c r="BB225" s="876"/>
      <c r="BC225" s="876"/>
      <c r="BD225" s="876"/>
      <c r="BE225" s="876"/>
      <c r="BF225" s="876"/>
      <c r="BG225" s="876"/>
      <c r="BH225" s="876"/>
      <c r="BI225" s="877"/>
      <c r="BM225" s="202"/>
      <c r="BN225" s="207"/>
      <c r="BO225" s="207"/>
      <c r="BP225" s="207"/>
      <c r="BQ225" s="207"/>
      <c r="BR225" s="207"/>
      <c r="BS225" s="207"/>
      <c r="BT225" s="207"/>
      <c r="BU225" s="207"/>
      <c r="BV225" s="207"/>
      <c r="BW225" s="207"/>
      <c r="BX225" s="207"/>
      <c r="BY225" s="207"/>
      <c r="BZ225" s="207"/>
      <c r="CA225" s="207"/>
      <c r="CB225" s="207"/>
      <c r="CC225" s="207"/>
      <c r="CD225" s="207"/>
      <c r="CE225" s="207"/>
      <c r="CF225" s="207"/>
      <c r="CG225" s="207"/>
    </row>
    <row r="226" spans="1:85" ht="15.75" hidden="1" customHeight="1" thickTop="1" thickBot="1">
      <c r="B226" s="878"/>
      <c r="C226" s="879"/>
      <c r="D226" s="879"/>
      <c r="E226" s="879"/>
      <c r="F226" s="879"/>
      <c r="G226" s="879"/>
      <c r="H226" s="879"/>
      <c r="I226" s="879"/>
      <c r="J226" s="879"/>
      <c r="K226" s="879"/>
      <c r="L226" s="879"/>
      <c r="M226" s="879"/>
      <c r="N226" s="879"/>
      <c r="O226" s="879"/>
      <c r="P226" s="879"/>
      <c r="Q226" s="879"/>
      <c r="R226" s="879"/>
      <c r="S226" s="879"/>
      <c r="T226" s="879"/>
      <c r="U226" s="879"/>
      <c r="V226" s="879"/>
      <c r="W226" s="879"/>
      <c r="X226" s="879"/>
      <c r="Y226" s="879"/>
      <c r="Z226" s="879"/>
      <c r="AA226" s="879"/>
      <c r="AB226" s="879"/>
      <c r="AC226" s="879"/>
      <c r="AD226" s="879"/>
      <c r="AE226" s="879"/>
      <c r="AF226" s="879"/>
      <c r="AG226" s="879"/>
      <c r="AH226" s="879"/>
      <c r="AI226" s="879"/>
      <c r="AJ226" s="879"/>
      <c r="AK226" s="879"/>
      <c r="AL226" s="879"/>
      <c r="AM226" s="879"/>
      <c r="AN226" s="879"/>
      <c r="AO226" s="879"/>
      <c r="AP226" s="879"/>
      <c r="AQ226" s="879"/>
      <c r="AR226" s="879"/>
      <c r="AS226" s="879"/>
      <c r="AT226" s="879"/>
      <c r="AU226" s="879"/>
      <c r="AV226" s="879"/>
      <c r="AW226" s="879"/>
      <c r="AX226" s="879"/>
      <c r="AY226" s="879"/>
      <c r="AZ226" s="879"/>
      <c r="BA226" s="879"/>
      <c r="BB226" s="879"/>
      <c r="BC226" s="879"/>
      <c r="BD226" s="879"/>
      <c r="BE226" s="879"/>
      <c r="BF226" s="879"/>
      <c r="BG226" s="879"/>
      <c r="BH226" s="879"/>
      <c r="BI226" s="880"/>
      <c r="BM226" s="202"/>
      <c r="BN226" s="207"/>
      <c r="BO226" s="207"/>
      <c r="BP226" s="207"/>
      <c r="BQ226" s="207"/>
      <c r="BR226" s="207"/>
      <c r="BS226" s="207"/>
      <c r="BT226" s="207"/>
      <c r="BU226" s="207"/>
      <c r="BV226" s="207"/>
      <c r="BW226" s="207"/>
      <c r="BX226" s="207"/>
      <c r="BY226" s="207"/>
      <c r="BZ226" s="207"/>
      <c r="CA226" s="207"/>
      <c r="CB226" s="207"/>
      <c r="CC226" s="207"/>
      <c r="CD226" s="207"/>
      <c r="CE226" s="207"/>
      <c r="CF226" s="207"/>
      <c r="CG226" s="207"/>
    </row>
    <row r="227" spans="1:85" ht="15" hidden="1" customHeight="1" thickTop="1" thickBot="1">
      <c r="B227" s="881"/>
      <c r="C227" s="882"/>
      <c r="D227" s="882"/>
      <c r="E227" s="882"/>
      <c r="F227" s="882"/>
      <c r="G227" s="882"/>
      <c r="H227" s="882"/>
      <c r="I227" s="882"/>
      <c r="J227" s="882"/>
      <c r="K227" s="882"/>
      <c r="L227" s="882"/>
      <c r="M227" s="882"/>
      <c r="N227" s="882"/>
      <c r="O227" s="882"/>
      <c r="P227" s="882"/>
      <c r="Q227" s="882"/>
      <c r="R227" s="882"/>
      <c r="S227" s="882"/>
      <c r="T227" s="882"/>
      <c r="U227" s="882"/>
      <c r="V227" s="882"/>
      <c r="W227" s="882"/>
      <c r="X227" s="882"/>
      <c r="Y227" s="882"/>
      <c r="Z227" s="882"/>
      <c r="AA227" s="882"/>
      <c r="AB227" s="882"/>
      <c r="AC227" s="882"/>
      <c r="AD227" s="882"/>
      <c r="AE227" s="882"/>
      <c r="AF227" s="882"/>
      <c r="AG227" s="882"/>
      <c r="AH227" s="882"/>
      <c r="AI227" s="882"/>
      <c r="AJ227" s="882"/>
      <c r="AK227" s="882"/>
      <c r="AL227" s="882"/>
      <c r="AM227" s="882"/>
      <c r="AN227" s="882"/>
      <c r="AO227" s="882"/>
      <c r="AP227" s="882"/>
      <c r="AQ227" s="882"/>
      <c r="AR227" s="882"/>
      <c r="AS227" s="882"/>
      <c r="AT227" s="882"/>
      <c r="AU227" s="882"/>
      <c r="AV227" s="882"/>
      <c r="AW227" s="882"/>
      <c r="AX227" s="882"/>
      <c r="AY227" s="882"/>
      <c r="AZ227" s="882"/>
      <c r="BA227" s="882"/>
      <c r="BB227" s="882"/>
      <c r="BC227" s="882"/>
      <c r="BD227" s="882"/>
      <c r="BE227" s="882"/>
      <c r="BF227" s="882"/>
      <c r="BG227" s="882"/>
      <c r="BH227" s="882"/>
      <c r="BI227" s="883"/>
      <c r="BM227" s="202"/>
      <c r="BN227" s="207"/>
      <c r="BO227" s="207"/>
      <c r="BP227" s="207"/>
      <c r="BQ227" s="207"/>
      <c r="BR227" s="207"/>
      <c r="BS227" s="207"/>
      <c r="BT227" s="207"/>
      <c r="BU227" s="207"/>
      <c r="BV227" s="207"/>
      <c r="BW227" s="207"/>
      <c r="BX227" s="207"/>
      <c r="BY227" s="207"/>
      <c r="BZ227" s="207"/>
      <c r="CA227" s="207"/>
      <c r="CB227" s="207"/>
      <c r="CC227" s="207"/>
      <c r="CD227" s="207"/>
      <c r="CE227" s="207"/>
      <c r="CF227" s="207"/>
      <c r="CG227" s="207"/>
    </row>
    <row r="228" spans="1:85" ht="15" hidden="1" customHeight="1" thickTop="1" thickBot="1">
      <c r="B228" s="124" t="s">
        <v>73</v>
      </c>
      <c r="C228" s="124"/>
      <c r="D228" s="124"/>
      <c r="E228" s="124"/>
      <c r="F228" s="124"/>
      <c r="G228" s="124"/>
      <c r="H228" s="184" t="s">
        <v>74</v>
      </c>
      <c r="I228" s="184"/>
      <c r="J228" s="184"/>
      <c r="K228" s="184"/>
      <c r="L228" s="184"/>
      <c r="M228" s="184"/>
      <c r="N228" s="124" t="s">
        <v>75</v>
      </c>
      <c r="O228" s="124"/>
      <c r="P228" s="124"/>
      <c r="Q228" s="124"/>
      <c r="R228" s="124"/>
      <c r="S228" s="124"/>
      <c r="T228" s="124" t="s">
        <v>76</v>
      </c>
      <c r="U228" s="124"/>
      <c r="V228" s="124"/>
      <c r="W228" s="124"/>
      <c r="X228" s="124"/>
      <c r="Y228" s="124"/>
      <c r="Z228" s="124"/>
      <c r="AA228" s="124"/>
      <c r="AB228" s="124"/>
      <c r="AC228" s="124"/>
      <c r="AD228" s="87" t="s">
        <v>77</v>
      </c>
      <c r="AE228" s="88"/>
      <c r="AF228" s="88"/>
      <c r="AG228" s="88"/>
      <c r="AH228" s="88"/>
      <c r="AI228" s="89"/>
      <c r="AJ228" s="124" t="s">
        <v>160</v>
      </c>
      <c r="AK228" s="124"/>
      <c r="AL228" s="124"/>
      <c r="AM228" s="124"/>
      <c r="AN228" s="124"/>
      <c r="AO228" s="124"/>
      <c r="AP228" s="124" t="s">
        <v>78</v>
      </c>
      <c r="AQ228" s="124"/>
      <c r="AR228" s="124"/>
      <c r="AS228" s="124"/>
      <c r="AT228" s="124"/>
      <c r="AU228" s="124"/>
      <c r="AV228" s="124" t="s">
        <v>79</v>
      </c>
      <c r="AW228" s="124"/>
      <c r="AX228" s="124"/>
      <c r="AY228" s="124"/>
      <c r="AZ228" s="124"/>
      <c r="BA228" s="124"/>
      <c r="BB228" s="125" t="s">
        <v>80</v>
      </c>
      <c r="BC228" s="125"/>
      <c r="BD228" s="125"/>
      <c r="BE228" s="125"/>
      <c r="BF228" s="125"/>
      <c r="BG228" s="125"/>
      <c r="BH228" s="125"/>
      <c r="BI228" s="125"/>
      <c r="BM228" s="202"/>
      <c r="BN228" s="207"/>
      <c r="BO228" s="207"/>
      <c r="BP228" s="207"/>
      <c r="BQ228" s="207"/>
      <c r="BR228" s="207"/>
      <c r="BS228" s="207"/>
      <c r="BT228" s="207"/>
      <c r="BU228" s="207"/>
      <c r="BV228" s="207"/>
      <c r="BW228" s="207"/>
      <c r="BX228" s="207"/>
      <c r="BY228" s="207"/>
      <c r="BZ228" s="207"/>
      <c r="CA228" s="207"/>
      <c r="CB228" s="207"/>
      <c r="CC228" s="207"/>
      <c r="CD228" s="207"/>
      <c r="CE228" s="207"/>
      <c r="CF228" s="207"/>
      <c r="CG228" s="207"/>
    </row>
    <row r="229" spans="1:85" ht="15" hidden="1" customHeight="1" thickTop="1" thickBot="1">
      <c r="B229" s="124"/>
      <c r="C229" s="124"/>
      <c r="D229" s="124"/>
      <c r="E229" s="124"/>
      <c r="F229" s="124"/>
      <c r="G229" s="124"/>
      <c r="H229" s="184"/>
      <c r="I229" s="184"/>
      <c r="J229" s="184"/>
      <c r="K229" s="184"/>
      <c r="L229" s="184"/>
      <c r="M229" s="184"/>
      <c r="N229" s="124"/>
      <c r="O229" s="124"/>
      <c r="P229" s="124"/>
      <c r="Q229" s="124"/>
      <c r="R229" s="124"/>
      <c r="S229" s="124"/>
      <c r="T229" s="124"/>
      <c r="U229" s="124"/>
      <c r="V229" s="124"/>
      <c r="W229" s="124"/>
      <c r="X229" s="124"/>
      <c r="Y229" s="124"/>
      <c r="Z229" s="124"/>
      <c r="AA229" s="124"/>
      <c r="AB229" s="124"/>
      <c r="AC229" s="124"/>
      <c r="AD229" s="90"/>
      <c r="AE229" s="91"/>
      <c r="AF229" s="91"/>
      <c r="AG229" s="91"/>
      <c r="AH229" s="91"/>
      <c r="AI229" s="92"/>
      <c r="AJ229" s="124"/>
      <c r="AK229" s="124"/>
      <c r="AL229" s="124"/>
      <c r="AM229" s="124"/>
      <c r="AN229" s="124"/>
      <c r="AO229" s="124"/>
      <c r="AP229" s="124"/>
      <c r="AQ229" s="124"/>
      <c r="AR229" s="124"/>
      <c r="AS229" s="124"/>
      <c r="AT229" s="124"/>
      <c r="AU229" s="124"/>
      <c r="AV229" s="124"/>
      <c r="AW229" s="124"/>
      <c r="AX229" s="124"/>
      <c r="AY229" s="124"/>
      <c r="AZ229" s="124"/>
      <c r="BA229" s="124"/>
      <c r="BB229" s="125"/>
      <c r="BC229" s="125"/>
      <c r="BD229" s="125"/>
      <c r="BE229" s="125"/>
      <c r="BF229" s="125"/>
      <c r="BG229" s="125"/>
      <c r="BH229" s="125"/>
      <c r="BI229" s="125"/>
      <c r="BM229" s="202"/>
      <c r="BN229" s="207"/>
      <c r="BO229" s="207"/>
      <c r="BP229" s="207"/>
      <c r="BQ229" s="207"/>
      <c r="BR229" s="207"/>
      <c r="BS229" s="207"/>
      <c r="BT229" s="207"/>
      <c r="BU229" s="207"/>
      <c r="BV229" s="207"/>
      <c r="BW229" s="207"/>
      <c r="BX229" s="207"/>
      <c r="BY229" s="207"/>
      <c r="BZ229" s="207"/>
      <c r="CA229" s="207"/>
      <c r="CB229" s="207"/>
      <c r="CC229" s="207"/>
      <c r="CD229" s="207"/>
      <c r="CE229" s="207"/>
      <c r="CF229" s="207"/>
      <c r="CG229" s="207"/>
    </row>
    <row r="230" spans="1:85" ht="15" hidden="1" customHeight="1" thickTop="1" thickBot="1">
      <c r="B230" s="124"/>
      <c r="C230" s="124"/>
      <c r="D230" s="124"/>
      <c r="E230" s="124"/>
      <c r="F230" s="124"/>
      <c r="G230" s="124"/>
      <c r="H230" s="184"/>
      <c r="I230" s="184"/>
      <c r="J230" s="184"/>
      <c r="K230" s="184"/>
      <c r="L230" s="184"/>
      <c r="M230" s="184"/>
      <c r="N230" s="124"/>
      <c r="O230" s="124"/>
      <c r="P230" s="124"/>
      <c r="Q230" s="124"/>
      <c r="R230" s="124"/>
      <c r="S230" s="124"/>
      <c r="T230" s="124"/>
      <c r="U230" s="124"/>
      <c r="V230" s="124"/>
      <c r="W230" s="124"/>
      <c r="X230" s="124"/>
      <c r="Y230" s="124"/>
      <c r="Z230" s="124"/>
      <c r="AA230" s="124"/>
      <c r="AB230" s="124"/>
      <c r="AC230" s="124"/>
      <c r="AD230" s="93"/>
      <c r="AE230" s="94"/>
      <c r="AF230" s="94"/>
      <c r="AG230" s="94"/>
      <c r="AH230" s="94"/>
      <c r="AI230" s="95"/>
      <c r="AJ230" s="124"/>
      <c r="AK230" s="124"/>
      <c r="AL230" s="124"/>
      <c r="AM230" s="124"/>
      <c r="AN230" s="124"/>
      <c r="AO230" s="124"/>
      <c r="AP230" s="124"/>
      <c r="AQ230" s="124"/>
      <c r="AR230" s="124"/>
      <c r="AS230" s="124"/>
      <c r="AT230" s="124"/>
      <c r="AU230" s="124"/>
      <c r="AV230" s="124"/>
      <c r="AW230" s="124"/>
      <c r="AX230" s="124"/>
      <c r="AY230" s="124"/>
      <c r="AZ230" s="124"/>
      <c r="BA230" s="124"/>
      <c r="BB230" s="125"/>
      <c r="BC230" s="125"/>
      <c r="BD230" s="125"/>
      <c r="BE230" s="125"/>
      <c r="BF230" s="125"/>
      <c r="BG230" s="125"/>
      <c r="BH230" s="125"/>
      <c r="BI230" s="125"/>
      <c r="BM230" s="202"/>
      <c r="BN230" s="207"/>
      <c r="BO230" s="207"/>
      <c r="BP230" s="207"/>
      <c r="BQ230" s="207"/>
      <c r="BR230" s="207"/>
      <c r="BS230" s="207"/>
      <c r="BT230" s="207"/>
      <c r="BU230" s="207"/>
      <c r="BV230" s="207"/>
      <c r="BW230" s="207"/>
      <c r="BX230" s="207"/>
      <c r="BY230" s="207"/>
      <c r="BZ230" s="207"/>
      <c r="CA230" s="207"/>
      <c r="CB230" s="207"/>
      <c r="CC230" s="207"/>
      <c r="CD230" s="207"/>
      <c r="CE230" s="207"/>
      <c r="CF230" s="207"/>
      <c r="CG230" s="207"/>
    </row>
    <row r="231" spans="1:85" ht="15" hidden="1" customHeight="1" thickTop="1" thickBot="1">
      <c r="B231" s="562" t="s">
        <v>129</v>
      </c>
      <c r="C231" s="562"/>
      <c r="D231" s="562"/>
      <c r="E231" s="562"/>
      <c r="F231" s="562"/>
      <c r="G231" s="562"/>
      <c r="H231" s="561" t="s">
        <v>129</v>
      </c>
      <c r="I231" s="561"/>
      <c r="J231" s="561"/>
      <c r="K231" s="561"/>
      <c r="L231" s="561"/>
      <c r="M231" s="561"/>
      <c r="N231" s="562" t="s">
        <v>129</v>
      </c>
      <c r="O231" s="562"/>
      <c r="P231" s="562"/>
      <c r="Q231" s="562"/>
      <c r="R231" s="562"/>
      <c r="S231" s="562"/>
      <c r="T231" s="766" t="s">
        <v>129</v>
      </c>
      <c r="U231" s="766"/>
      <c r="V231" s="766"/>
      <c r="W231" s="766"/>
      <c r="X231" s="766"/>
      <c r="Y231" s="766"/>
      <c r="Z231" s="766"/>
      <c r="AA231" s="766"/>
      <c r="AB231" s="766"/>
      <c r="AC231" s="766"/>
      <c r="AD231" s="776" t="s">
        <v>129</v>
      </c>
      <c r="AE231" s="777"/>
      <c r="AF231" s="777"/>
      <c r="AG231" s="777"/>
      <c r="AH231" s="777"/>
      <c r="AI231" s="778"/>
      <c r="AJ231" s="766" t="s">
        <v>129</v>
      </c>
      <c r="AK231" s="766"/>
      <c r="AL231" s="766"/>
      <c r="AM231" s="766"/>
      <c r="AN231" s="766"/>
      <c r="AO231" s="766"/>
      <c r="AP231" s="561" t="s">
        <v>129</v>
      </c>
      <c r="AQ231" s="561"/>
      <c r="AR231" s="561"/>
      <c r="AS231" s="561"/>
      <c r="AT231" s="561"/>
      <c r="AU231" s="561"/>
      <c r="AV231" s="561" t="s">
        <v>129</v>
      </c>
      <c r="AW231" s="561"/>
      <c r="AX231" s="561"/>
      <c r="AY231" s="561"/>
      <c r="AZ231" s="561"/>
      <c r="BA231" s="561"/>
      <c r="BB231" s="561" t="s">
        <v>129</v>
      </c>
      <c r="BC231" s="561"/>
      <c r="BD231" s="561"/>
      <c r="BE231" s="561"/>
      <c r="BF231" s="561"/>
      <c r="BG231" s="561"/>
      <c r="BH231" s="561"/>
      <c r="BI231" s="561"/>
      <c r="BM231" s="202"/>
      <c r="BN231" s="207"/>
      <c r="BO231" s="207"/>
      <c r="BP231" s="207"/>
      <c r="BQ231" s="207"/>
      <c r="BR231" s="207"/>
      <c r="BS231" s="207"/>
      <c r="BT231" s="207"/>
      <c r="BU231" s="207"/>
      <c r="BV231" s="207"/>
      <c r="BW231" s="207"/>
      <c r="BX231" s="207"/>
      <c r="BY231" s="207"/>
      <c r="BZ231" s="207"/>
      <c r="CA231" s="207"/>
      <c r="CB231" s="207"/>
      <c r="CC231" s="207"/>
      <c r="CD231" s="207"/>
      <c r="CE231" s="207"/>
      <c r="CF231" s="207"/>
      <c r="CG231" s="207"/>
    </row>
    <row r="232" spans="1:85" ht="15" hidden="1" customHeight="1" thickTop="1" thickBot="1">
      <c r="B232" s="562"/>
      <c r="C232" s="562"/>
      <c r="D232" s="562"/>
      <c r="E232" s="562"/>
      <c r="F232" s="562"/>
      <c r="G232" s="562"/>
      <c r="H232" s="561"/>
      <c r="I232" s="561"/>
      <c r="J232" s="561"/>
      <c r="K232" s="561"/>
      <c r="L232" s="561"/>
      <c r="M232" s="561"/>
      <c r="N232" s="562"/>
      <c r="O232" s="562"/>
      <c r="P232" s="562"/>
      <c r="Q232" s="562"/>
      <c r="R232" s="562"/>
      <c r="S232" s="562"/>
      <c r="T232" s="766"/>
      <c r="U232" s="766"/>
      <c r="V232" s="766"/>
      <c r="W232" s="766"/>
      <c r="X232" s="766"/>
      <c r="Y232" s="766"/>
      <c r="Z232" s="766"/>
      <c r="AA232" s="766"/>
      <c r="AB232" s="766"/>
      <c r="AC232" s="766"/>
      <c r="AD232" s="779"/>
      <c r="AE232" s="780"/>
      <c r="AF232" s="780"/>
      <c r="AG232" s="780"/>
      <c r="AH232" s="780"/>
      <c r="AI232" s="781"/>
      <c r="AJ232" s="766"/>
      <c r="AK232" s="766"/>
      <c r="AL232" s="766"/>
      <c r="AM232" s="766"/>
      <c r="AN232" s="766"/>
      <c r="AO232" s="766"/>
      <c r="AP232" s="561"/>
      <c r="AQ232" s="561"/>
      <c r="AR232" s="561"/>
      <c r="AS232" s="561"/>
      <c r="AT232" s="561"/>
      <c r="AU232" s="561"/>
      <c r="AV232" s="561"/>
      <c r="AW232" s="561"/>
      <c r="AX232" s="561"/>
      <c r="AY232" s="561"/>
      <c r="AZ232" s="561"/>
      <c r="BA232" s="561"/>
      <c r="BB232" s="561"/>
      <c r="BC232" s="561"/>
      <c r="BD232" s="561"/>
      <c r="BE232" s="561"/>
      <c r="BF232" s="561"/>
      <c r="BG232" s="561"/>
      <c r="BH232" s="561"/>
      <c r="BI232" s="561"/>
      <c r="BM232" s="202"/>
      <c r="BN232" s="207"/>
      <c r="BO232" s="207"/>
      <c r="BP232" s="207"/>
      <c r="BQ232" s="207"/>
      <c r="BR232" s="207"/>
      <c r="BS232" s="207"/>
      <c r="BT232" s="207"/>
      <c r="BU232" s="207"/>
      <c r="BV232" s="207"/>
      <c r="BW232" s="207"/>
      <c r="BX232" s="207"/>
      <c r="BY232" s="207"/>
      <c r="BZ232" s="207"/>
      <c r="CA232" s="207"/>
      <c r="CB232" s="207"/>
      <c r="CC232" s="207"/>
      <c r="CD232" s="207"/>
      <c r="CE232" s="207"/>
      <c r="CF232" s="207"/>
      <c r="CG232" s="207"/>
    </row>
    <row r="233" spans="1:85" ht="15.75" hidden="1" customHeight="1" thickTop="1" thickBot="1">
      <c r="B233" s="562"/>
      <c r="C233" s="562"/>
      <c r="D233" s="562"/>
      <c r="E233" s="562"/>
      <c r="F233" s="562"/>
      <c r="G233" s="562"/>
      <c r="H233" s="561"/>
      <c r="I233" s="561"/>
      <c r="J233" s="561"/>
      <c r="K233" s="561"/>
      <c r="L233" s="561"/>
      <c r="M233" s="561"/>
      <c r="N233" s="562"/>
      <c r="O233" s="562"/>
      <c r="P233" s="562"/>
      <c r="Q233" s="562"/>
      <c r="R233" s="562"/>
      <c r="S233" s="562"/>
      <c r="T233" s="766"/>
      <c r="U233" s="766"/>
      <c r="V233" s="766"/>
      <c r="W233" s="766"/>
      <c r="X233" s="766"/>
      <c r="Y233" s="766"/>
      <c r="Z233" s="766"/>
      <c r="AA233" s="766"/>
      <c r="AB233" s="766"/>
      <c r="AC233" s="766"/>
      <c r="AD233" s="782"/>
      <c r="AE233" s="783"/>
      <c r="AF233" s="783"/>
      <c r="AG233" s="783"/>
      <c r="AH233" s="783"/>
      <c r="AI233" s="784"/>
      <c r="AJ233" s="766"/>
      <c r="AK233" s="766"/>
      <c r="AL233" s="766"/>
      <c r="AM233" s="766"/>
      <c r="AN233" s="766"/>
      <c r="AO233" s="766"/>
      <c r="AP233" s="561"/>
      <c r="AQ233" s="561"/>
      <c r="AR233" s="561"/>
      <c r="AS233" s="561"/>
      <c r="AT233" s="561"/>
      <c r="AU233" s="561"/>
      <c r="AV233" s="561"/>
      <c r="AW233" s="561"/>
      <c r="AX233" s="561"/>
      <c r="AY233" s="561"/>
      <c r="AZ233" s="561"/>
      <c r="BA233" s="561"/>
      <c r="BB233" s="561"/>
      <c r="BC233" s="561"/>
      <c r="BD233" s="561"/>
      <c r="BE233" s="561"/>
      <c r="BF233" s="561"/>
      <c r="BG233" s="561"/>
      <c r="BH233" s="561"/>
      <c r="BI233" s="561"/>
      <c r="BJ233" s="3"/>
      <c r="BK233" s="3"/>
      <c r="BM233" s="202"/>
      <c r="BN233" s="207"/>
      <c r="BO233" s="207"/>
      <c r="BP233" s="207"/>
      <c r="BQ233" s="207"/>
      <c r="BR233" s="207"/>
      <c r="BS233" s="207"/>
      <c r="BT233" s="207"/>
      <c r="BU233" s="207"/>
      <c r="BV233" s="207"/>
      <c r="BW233" s="207"/>
      <c r="BX233" s="207"/>
      <c r="BY233" s="207"/>
      <c r="BZ233" s="207"/>
      <c r="CA233" s="207"/>
      <c r="CB233" s="207"/>
      <c r="CC233" s="207"/>
      <c r="CD233" s="207"/>
      <c r="CE233" s="207"/>
      <c r="CF233" s="207"/>
      <c r="CG233" s="207"/>
    </row>
    <row r="234" spans="1:85" ht="15.75" hidden="1" customHeight="1" thickTop="1" thickBot="1">
      <c r="A234" s="3"/>
      <c r="B234" s="884"/>
      <c r="C234" s="885"/>
      <c r="D234" s="885"/>
      <c r="E234" s="885"/>
      <c r="F234" s="885"/>
      <c r="G234" s="885"/>
      <c r="H234" s="885"/>
      <c r="I234" s="885"/>
      <c r="J234" s="885"/>
      <c r="K234" s="885"/>
      <c r="L234" s="885"/>
      <c r="M234" s="885"/>
      <c r="N234" s="885"/>
      <c r="O234" s="885"/>
      <c r="P234" s="885"/>
      <c r="Q234" s="885"/>
      <c r="R234" s="885"/>
      <c r="S234" s="885"/>
      <c r="T234" s="885"/>
      <c r="U234" s="885"/>
      <c r="V234" s="885"/>
      <c r="W234" s="885"/>
      <c r="X234" s="885"/>
      <c r="Y234" s="885"/>
      <c r="Z234" s="885"/>
      <c r="AA234" s="885"/>
      <c r="AB234" s="885"/>
      <c r="AC234" s="885"/>
      <c r="AD234" s="885"/>
      <c r="AE234" s="885"/>
      <c r="AF234" s="885"/>
      <c r="AG234" s="885"/>
      <c r="AH234" s="885"/>
      <c r="AI234" s="885"/>
      <c r="AJ234" s="885"/>
      <c r="AK234" s="885"/>
      <c r="AL234" s="885"/>
      <c r="AM234" s="885"/>
      <c r="AN234" s="885"/>
      <c r="AO234" s="885"/>
      <c r="AP234" s="885"/>
      <c r="AQ234" s="885"/>
      <c r="AR234" s="885"/>
      <c r="AS234" s="885"/>
      <c r="AT234" s="885"/>
      <c r="AU234" s="885"/>
      <c r="AV234" s="885"/>
      <c r="AW234" s="885"/>
      <c r="AX234" s="885"/>
      <c r="AY234" s="885"/>
      <c r="AZ234" s="885"/>
      <c r="BA234" s="885"/>
      <c r="BB234" s="885"/>
      <c r="BC234" s="885"/>
      <c r="BD234" s="885"/>
      <c r="BE234" s="885"/>
      <c r="BF234" s="885"/>
      <c r="BG234" s="885"/>
      <c r="BH234" s="885"/>
      <c r="BI234" s="886"/>
      <c r="BJ234" s="3"/>
      <c r="BK234" s="3"/>
      <c r="BM234" s="202"/>
      <c r="BN234" s="207"/>
      <c r="BO234" s="207"/>
      <c r="BP234" s="207"/>
      <c r="BQ234" s="207"/>
      <c r="BR234" s="207"/>
      <c r="BS234" s="207"/>
      <c r="BT234" s="207"/>
      <c r="BU234" s="207"/>
      <c r="BV234" s="207"/>
      <c r="BW234" s="207"/>
      <c r="BX234" s="207"/>
      <c r="BY234" s="207"/>
      <c r="BZ234" s="207"/>
      <c r="CA234" s="207"/>
      <c r="CB234" s="207"/>
      <c r="CC234" s="207"/>
      <c r="CD234" s="207"/>
      <c r="CE234" s="207"/>
      <c r="CF234" s="207"/>
      <c r="CG234" s="207"/>
    </row>
    <row r="235" spans="1:85" ht="15" hidden="1" customHeight="1" thickTop="1" thickBot="1">
      <c r="A235" s="3"/>
      <c r="B235" s="887"/>
      <c r="C235" s="888"/>
      <c r="D235" s="888"/>
      <c r="E235" s="888"/>
      <c r="F235" s="888"/>
      <c r="G235" s="888"/>
      <c r="H235" s="888"/>
      <c r="I235" s="888"/>
      <c r="J235" s="888"/>
      <c r="K235" s="888"/>
      <c r="L235" s="888"/>
      <c r="M235" s="888"/>
      <c r="N235" s="888"/>
      <c r="O235" s="888"/>
      <c r="P235" s="888"/>
      <c r="Q235" s="888"/>
      <c r="R235" s="888"/>
      <c r="S235" s="888"/>
      <c r="T235" s="888"/>
      <c r="U235" s="888"/>
      <c r="V235" s="888"/>
      <c r="W235" s="888"/>
      <c r="X235" s="888"/>
      <c r="Y235" s="888"/>
      <c r="Z235" s="888"/>
      <c r="AA235" s="888"/>
      <c r="AB235" s="888"/>
      <c r="AC235" s="888"/>
      <c r="AD235" s="888"/>
      <c r="AE235" s="888"/>
      <c r="AF235" s="888"/>
      <c r="AG235" s="888"/>
      <c r="AH235" s="888"/>
      <c r="AI235" s="888"/>
      <c r="AJ235" s="888"/>
      <c r="AK235" s="888"/>
      <c r="AL235" s="888"/>
      <c r="AM235" s="888"/>
      <c r="AN235" s="888"/>
      <c r="AO235" s="888"/>
      <c r="AP235" s="888"/>
      <c r="AQ235" s="888"/>
      <c r="AR235" s="888"/>
      <c r="AS235" s="888"/>
      <c r="AT235" s="888"/>
      <c r="AU235" s="888"/>
      <c r="AV235" s="888"/>
      <c r="AW235" s="888"/>
      <c r="AX235" s="888"/>
      <c r="AY235" s="888"/>
      <c r="AZ235" s="888"/>
      <c r="BA235" s="888"/>
      <c r="BB235" s="888"/>
      <c r="BC235" s="888"/>
      <c r="BD235" s="888"/>
      <c r="BE235" s="888"/>
      <c r="BF235" s="888"/>
      <c r="BG235" s="888"/>
      <c r="BH235" s="888"/>
      <c r="BI235" s="889"/>
      <c r="BJ235" s="3"/>
      <c r="BK235" s="3"/>
      <c r="BM235" s="202"/>
      <c r="BN235" s="207"/>
      <c r="BO235" s="207"/>
      <c r="BP235" s="207"/>
      <c r="BQ235" s="207"/>
      <c r="BR235" s="207"/>
      <c r="BS235" s="207"/>
      <c r="BT235" s="207"/>
      <c r="BU235" s="207"/>
      <c r="BV235" s="207"/>
      <c r="BW235" s="207"/>
      <c r="BX235" s="207"/>
      <c r="BY235" s="207"/>
      <c r="BZ235" s="207"/>
      <c r="CA235" s="207"/>
      <c r="CB235" s="207"/>
      <c r="CC235" s="207"/>
      <c r="CD235" s="207"/>
      <c r="CE235" s="207"/>
      <c r="CF235" s="207"/>
      <c r="CG235" s="207"/>
    </row>
    <row r="236" spans="1:85" ht="15" hidden="1" customHeight="1" thickTop="1" thickBot="1">
      <c r="A236" s="3"/>
      <c r="B236" s="157" t="s">
        <v>81</v>
      </c>
      <c r="C236" s="158"/>
      <c r="D236" s="158"/>
      <c r="E236" s="158"/>
      <c r="F236" s="158"/>
      <c r="G236" s="158"/>
      <c r="H236" s="158"/>
      <c r="I236" s="158"/>
      <c r="J236" s="158"/>
      <c r="K236" s="158"/>
      <c r="L236" s="158"/>
      <c r="M236" s="158"/>
      <c r="N236" s="158"/>
      <c r="O236" s="158"/>
      <c r="P236" s="158"/>
      <c r="Q236" s="158"/>
      <c r="R236" s="158"/>
      <c r="S236" s="158"/>
      <c r="T236" s="158"/>
      <c r="U236" s="158"/>
      <c r="V236" s="159"/>
      <c r="W236" s="157" t="s">
        <v>82</v>
      </c>
      <c r="X236" s="158"/>
      <c r="Y236" s="158"/>
      <c r="Z236" s="158"/>
      <c r="AA236" s="158"/>
      <c r="AB236" s="158"/>
      <c r="AC236" s="158"/>
      <c r="AD236" s="158"/>
      <c r="AE236" s="158"/>
      <c r="AF236" s="158"/>
      <c r="AG236" s="158"/>
      <c r="AH236" s="158"/>
      <c r="AI236" s="158"/>
      <c r="AJ236" s="158"/>
      <c r="AK236" s="158"/>
      <c r="AL236" s="158"/>
      <c r="AM236" s="158"/>
      <c r="AN236" s="158"/>
      <c r="AO236" s="158"/>
      <c r="AP236" s="158"/>
      <c r="AQ236" s="159"/>
      <c r="AR236" s="180" t="s">
        <v>83</v>
      </c>
      <c r="AS236" s="180"/>
      <c r="AT236" s="180"/>
      <c r="AU236" s="180"/>
      <c r="AV236" s="180"/>
      <c r="AW236" s="180"/>
      <c r="AX236" s="180"/>
      <c r="AY236" s="180"/>
      <c r="AZ236" s="180"/>
      <c r="BA236" s="180"/>
      <c r="BB236" s="180"/>
      <c r="BC236" s="180"/>
      <c r="BD236" s="180"/>
      <c r="BE236" s="180"/>
      <c r="BF236" s="180"/>
      <c r="BG236" s="180"/>
      <c r="BH236" s="180"/>
      <c r="BI236" s="180"/>
      <c r="BJ236" s="3"/>
      <c r="BK236" s="3"/>
      <c r="BM236" s="202"/>
      <c r="BN236" s="207"/>
      <c r="BO236" s="207"/>
      <c r="BP236" s="207"/>
      <c r="BQ236" s="207"/>
      <c r="BR236" s="207"/>
      <c r="BS236" s="207"/>
      <c r="BT236" s="207"/>
      <c r="BU236" s="207"/>
      <c r="BV236" s="207"/>
      <c r="BW236" s="207"/>
      <c r="BX236" s="207"/>
      <c r="BY236" s="207"/>
      <c r="BZ236" s="207"/>
      <c r="CA236" s="207"/>
      <c r="CB236" s="207"/>
      <c r="CC236" s="207"/>
      <c r="CD236" s="207"/>
      <c r="CE236" s="207"/>
      <c r="CF236" s="207"/>
      <c r="CG236" s="207"/>
    </row>
    <row r="237" spans="1:85" ht="15.75" hidden="1" customHeight="1" thickTop="1" thickBot="1">
      <c r="A237" s="3"/>
      <c r="B237" s="163"/>
      <c r="C237" s="164"/>
      <c r="D237" s="164"/>
      <c r="E237" s="164"/>
      <c r="F237" s="164"/>
      <c r="G237" s="164"/>
      <c r="H237" s="164"/>
      <c r="I237" s="164"/>
      <c r="J237" s="164"/>
      <c r="K237" s="164"/>
      <c r="L237" s="164"/>
      <c r="M237" s="164"/>
      <c r="N237" s="164"/>
      <c r="O237" s="164"/>
      <c r="P237" s="164"/>
      <c r="Q237" s="164"/>
      <c r="R237" s="164"/>
      <c r="S237" s="164"/>
      <c r="T237" s="164"/>
      <c r="U237" s="164"/>
      <c r="V237" s="165"/>
      <c r="W237" s="163"/>
      <c r="X237" s="164"/>
      <c r="Y237" s="164"/>
      <c r="Z237" s="164"/>
      <c r="AA237" s="164"/>
      <c r="AB237" s="164"/>
      <c r="AC237" s="164"/>
      <c r="AD237" s="164"/>
      <c r="AE237" s="164"/>
      <c r="AF237" s="164"/>
      <c r="AG237" s="164"/>
      <c r="AH237" s="164"/>
      <c r="AI237" s="164"/>
      <c r="AJ237" s="164"/>
      <c r="AK237" s="164"/>
      <c r="AL237" s="164"/>
      <c r="AM237" s="164"/>
      <c r="AN237" s="164"/>
      <c r="AO237" s="164"/>
      <c r="AP237" s="164"/>
      <c r="AQ237" s="165"/>
      <c r="AR237" s="180"/>
      <c r="AS237" s="180"/>
      <c r="AT237" s="180"/>
      <c r="AU237" s="180"/>
      <c r="AV237" s="180"/>
      <c r="AW237" s="180"/>
      <c r="AX237" s="180"/>
      <c r="AY237" s="180"/>
      <c r="AZ237" s="180"/>
      <c r="BA237" s="180"/>
      <c r="BB237" s="180"/>
      <c r="BC237" s="180"/>
      <c r="BD237" s="180"/>
      <c r="BE237" s="180"/>
      <c r="BF237" s="180"/>
      <c r="BG237" s="180"/>
      <c r="BH237" s="180"/>
      <c r="BI237" s="180"/>
      <c r="BJ237" s="3"/>
      <c r="BK237" s="3"/>
      <c r="BM237" s="202"/>
      <c r="BN237" s="207"/>
      <c r="BO237" s="207"/>
      <c r="BP237" s="207"/>
      <c r="BQ237" s="207"/>
      <c r="BR237" s="207"/>
      <c r="BS237" s="207"/>
      <c r="BT237" s="207"/>
      <c r="BU237" s="207"/>
      <c r="BV237" s="207"/>
      <c r="BW237" s="207"/>
      <c r="BX237" s="207"/>
      <c r="BY237" s="207"/>
      <c r="BZ237" s="207"/>
      <c r="CA237" s="207"/>
      <c r="CB237" s="207"/>
      <c r="CC237" s="207"/>
      <c r="CD237" s="207"/>
      <c r="CE237" s="207"/>
      <c r="CF237" s="207"/>
      <c r="CG237" s="207"/>
    </row>
    <row r="238" spans="1:85" ht="16.5" hidden="1" customHeight="1" thickTop="1" thickBot="1">
      <c r="A238" s="3"/>
      <c r="B238" s="878"/>
      <c r="C238" s="879"/>
      <c r="D238" s="879"/>
      <c r="E238" s="879"/>
      <c r="F238" s="879"/>
      <c r="G238" s="879"/>
      <c r="H238" s="879"/>
      <c r="I238" s="879"/>
      <c r="J238" s="879"/>
      <c r="K238" s="879"/>
      <c r="L238" s="879"/>
      <c r="M238" s="879"/>
      <c r="N238" s="879"/>
      <c r="O238" s="879"/>
      <c r="P238" s="879"/>
      <c r="Q238" s="879"/>
      <c r="R238" s="879"/>
      <c r="S238" s="879"/>
      <c r="T238" s="879"/>
      <c r="U238" s="879"/>
      <c r="V238" s="879"/>
      <c r="W238" s="879"/>
      <c r="X238" s="879"/>
      <c r="Y238" s="879"/>
      <c r="Z238" s="879"/>
      <c r="AA238" s="879"/>
      <c r="AB238" s="879"/>
      <c r="AC238" s="879"/>
      <c r="AD238" s="879"/>
      <c r="AE238" s="879"/>
      <c r="AF238" s="879"/>
      <c r="AG238" s="879"/>
      <c r="AH238" s="879"/>
      <c r="AI238" s="879"/>
      <c r="AJ238" s="879"/>
      <c r="AK238" s="879"/>
      <c r="AL238" s="879"/>
      <c r="AM238" s="879"/>
      <c r="AN238" s="879"/>
      <c r="AO238" s="879"/>
      <c r="AP238" s="879"/>
      <c r="AQ238" s="879"/>
      <c r="AR238" s="879"/>
      <c r="AS238" s="879"/>
      <c r="AT238" s="879"/>
      <c r="AU238" s="879"/>
      <c r="AV238" s="879"/>
      <c r="AW238" s="879"/>
      <c r="AX238" s="879"/>
      <c r="AY238" s="879"/>
      <c r="AZ238" s="879"/>
      <c r="BA238" s="879"/>
      <c r="BB238" s="879"/>
      <c r="BC238" s="879"/>
      <c r="BD238" s="879"/>
      <c r="BE238" s="879"/>
      <c r="BF238" s="879"/>
      <c r="BG238" s="879"/>
      <c r="BH238" s="879"/>
      <c r="BI238" s="880"/>
      <c r="BJ238" s="3"/>
      <c r="BK238" s="3"/>
      <c r="BM238" s="202"/>
      <c r="BN238" s="207"/>
      <c r="BO238" s="207"/>
      <c r="BP238" s="207"/>
      <c r="BQ238" s="207"/>
      <c r="BR238" s="207"/>
      <c r="BS238" s="207"/>
      <c r="BT238" s="207"/>
      <c r="BU238" s="207"/>
      <c r="BV238" s="207"/>
      <c r="BW238" s="207"/>
      <c r="BX238" s="207"/>
      <c r="BY238" s="207"/>
      <c r="BZ238" s="207"/>
      <c r="CA238" s="207"/>
      <c r="CB238" s="207"/>
      <c r="CC238" s="207"/>
      <c r="CD238" s="207"/>
      <c r="CE238" s="207"/>
      <c r="CF238" s="207"/>
      <c r="CG238" s="207"/>
    </row>
    <row r="239" spans="1:85" ht="16.5" hidden="1" customHeight="1" thickTop="1" thickBot="1">
      <c r="A239" s="3"/>
      <c r="B239" s="881"/>
      <c r="C239" s="882"/>
      <c r="D239" s="882"/>
      <c r="E239" s="882"/>
      <c r="F239" s="882"/>
      <c r="G239" s="882"/>
      <c r="H239" s="882"/>
      <c r="I239" s="882"/>
      <c r="J239" s="882"/>
      <c r="K239" s="882"/>
      <c r="L239" s="882"/>
      <c r="M239" s="882"/>
      <c r="N239" s="882"/>
      <c r="O239" s="882"/>
      <c r="P239" s="882"/>
      <c r="Q239" s="882"/>
      <c r="R239" s="882"/>
      <c r="S239" s="882"/>
      <c r="T239" s="882"/>
      <c r="U239" s="882"/>
      <c r="V239" s="882"/>
      <c r="W239" s="882"/>
      <c r="X239" s="882"/>
      <c r="Y239" s="882"/>
      <c r="Z239" s="882"/>
      <c r="AA239" s="882"/>
      <c r="AB239" s="882"/>
      <c r="AC239" s="882"/>
      <c r="AD239" s="882"/>
      <c r="AE239" s="882"/>
      <c r="AF239" s="882"/>
      <c r="AG239" s="882"/>
      <c r="AH239" s="882"/>
      <c r="AI239" s="882"/>
      <c r="AJ239" s="882"/>
      <c r="AK239" s="882"/>
      <c r="AL239" s="882"/>
      <c r="AM239" s="882"/>
      <c r="AN239" s="882"/>
      <c r="AO239" s="882"/>
      <c r="AP239" s="882"/>
      <c r="AQ239" s="882"/>
      <c r="AR239" s="882"/>
      <c r="AS239" s="882"/>
      <c r="AT239" s="882"/>
      <c r="AU239" s="882"/>
      <c r="AV239" s="882"/>
      <c r="AW239" s="882"/>
      <c r="AX239" s="882"/>
      <c r="AY239" s="882"/>
      <c r="AZ239" s="882"/>
      <c r="BA239" s="882"/>
      <c r="BB239" s="882"/>
      <c r="BC239" s="882"/>
      <c r="BD239" s="882"/>
      <c r="BE239" s="882"/>
      <c r="BF239" s="882"/>
      <c r="BG239" s="882"/>
      <c r="BH239" s="882"/>
      <c r="BI239" s="883"/>
      <c r="BJ239" s="3"/>
      <c r="BK239" s="3"/>
      <c r="BM239" s="202"/>
      <c r="BN239" s="207"/>
      <c r="BO239" s="207"/>
      <c r="BP239" s="207"/>
      <c r="BQ239" s="207"/>
      <c r="BR239" s="207"/>
      <c r="BS239" s="207"/>
      <c r="BT239" s="207"/>
      <c r="BU239" s="207"/>
      <c r="BV239" s="207"/>
      <c r="BW239" s="207"/>
      <c r="BX239" s="207"/>
      <c r="BY239" s="207"/>
      <c r="BZ239" s="207"/>
      <c r="CA239" s="207"/>
      <c r="CB239" s="207"/>
      <c r="CC239" s="207"/>
      <c r="CD239" s="207"/>
      <c r="CE239" s="207"/>
      <c r="CF239" s="207"/>
      <c r="CG239" s="207"/>
    </row>
    <row r="240" spans="1:85" ht="51.75" hidden="1" customHeight="1" thickTop="1" thickBot="1">
      <c r="A240" s="3"/>
      <c r="B240" s="155" t="s">
        <v>84</v>
      </c>
      <c r="C240" s="155"/>
      <c r="D240" s="155"/>
      <c r="E240" s="155"/>
      <c r="F240" s="155"/>
      <c r="G240" s="155"/>
      <c r="H240" s="155" t="s">
        <v>85</v>
      </c>
      <c r="I240" s="155"/>
      <c r="J240" s="155"/>
      <c r="K240" s="155" t="s">
        <v>86</v>
      </c>
      <c r="L240" s="155"/>
      <c r="M240" s="155"/>
      <c r="N240" s="155" t="s">
        <v>86</v>
      </c>
      <c r="O240" s="155"/>
      <c r="P240" s="155"/>
      <c r="Q240" s="155" t="s">
        <v>86</v>
      </c>
      <c r="R240" s="155"/>
      <c r="S240" s="155"/>
      <c r="T240" s="155" t="s">
        <v>86</v>
      </c>
      <c r="U240" s="155"/>
      <c r="V240" s="155"/>
      <c r="W240" s="155" t="s">
        <v>84</v>
      </c>
      <c r="X240" s="155"/>
      <c r="Y240" s="155"/>
      <c r="Z240" s="155"/>
      <c r="AA240" s="155"/>
      <c r="AB240" s="155" t="s">
        <v>85</v>
      </c>
      <c r="AC240" s="155"/>
      <c r="AD240" s="155"/>
      <c r="AE240" s="175" t="s">
        <v>87</v>
      </c>
      <c r="AF240" s="176"/>
      <c r="AG240" s="176"/>
      <c r="AH240" s="177"/>
      <c r="AI240" s="156" t="s">
        <v>88</v>
      </c>
      <c r="AJ240" s="156"/>
      <c r="AK240" s="156"/>
      <c r="AL240" s="156" t="s">
        <v>185</v>
      </c>
      <c r="AM240" s="156"/>
      <c r="AN240" s="156"/>
      <c r="AO240" s="175" t="s">
        <v>186</v>
      </c>
      <c r="AP240" s="176"/>
      <c r="AQ240" s="177"/>
      <c r="AR240" s="156" t="s">
        <v>84</v>
      </c>
      <c r="AS240" s="156"/>
      <c r="AT240" s="156"/>
      <c r="AU240" s="156"/>
      <c r="AV240" s="156"/>
      <c r="AW240" s="156" t="s">
        <v>85</v>
      </c>
      <c r="AX240" s="156"/>
      <c r="AY240" s="156"/>
      <c r="AZ240" s="156" t="s">
        <v>89</v>
      </c>
      <c r="BA240" s="156"/>
      <c r="BB240" s="156"/>
      <c r="BC240" s="175" t="s">
        <v>185</v>
      </c>
      <c r="BD240" s="176"/>
      <c r="BE240" s="176"/>
      <c r="BF240" s="177"/>
      <c r="BG240" s="156" t="s">
        <v>186</v>
      </c>
      <c r="BH240" s="156"/>
      <c r="BI240" s="156"/>
      <c r="BJ240" s="3"/>
      <c r="BK240" s="3"/>
      <c r="BM240" s="202"/>
      <c r="BN240" s="207"/>
      <c r="BO240" s="207"/>
      <c r="BP240" s="207"/>
      <c r="BQ240" s="207"/>
      <c r="BR240" s="207"/>
      <c r="BS240" s="207"/>
      <c r="BT240" s="207"/>
      <c r="BU240" s="207"/>
      <c r="BV240" s="207"/>
      <c r="BW240" s="207"/>
      <c r="BX240" s="207"/>
      <c r="BY240" s="207"/>
      <c r="BZ240" s="207"/>
      <c r="CA240" s="207"/>
      <c r="CB240" s="207"/>
      <c r="CC240" s="207"/>
      <c r="CD240" s="207"/>
      <c r="CE240" s="207"/>
      <c r="CF240" s="207"/>
      <c r="CG240" s="207"/>
    </row>
    <row r="241" spans="1:85" ht="15" hidden="1" customHeight="1" thickTop="1" thickBot="1">
      <c r="A241" s="3"/>
      <c r="B241" s="87" t="s">
        <v>126</v>
      </c>
      <c r="C241" s="88"/>
      <c r="D241" s="88"/>
      <c r="E241" s="88"/>
      <c r="F241" s="88"/>
      <c r="G241" s="89"/>
      <c r="H241" s="178">
        <f>B260+E260+Q260+Z260+W260</f>
        <v>0</v>
      </c>
      <c r="I241" s="178"/>
      <c r="J241" s="178"/>
      <c r="K241" s="87">
        <v>170</v>
      </c>
      <c r="L241" s="88"/>
      <c r="M241" s="89"/>
      <c r="N241" s="87">
        <v>170</v>
      </c>
      <c r="O241" s="88"/>
      <c r="P241" s="89"/>
      <c r="Q241" s="87">
        <v>140</v>
      </c>
      <c r="R241" s="88"/>
      <c r="S241" s="89"/>
      <c r="T241" s="87" t="s">
        <v>129</v>
      </c>
      <c r="U241" s="88"/>
      <c r="V241" s="89"/>
      <c r="W241" s="124" t="s">
        <v>90</v>
      </c>
      <c r="X241" s="124"/>
      <c r="Y241" s="124"/>
      <c r="Z241" s="124"/>
      <c r="AA241" s="124"/>
      <c r="AB241" s="173">
        <f>H241</f>
        <v>0</v>
      </c>
      <c r="AC241" s="173"/>
      <c r="AD241" s="173"/>
      <c r="AE241" s="890" t="s">
        <v>214</v>
      </c>
      <c r="AF241" s="891"/>
      <c r="AG241" s="891"/>
      <c r="AH241" s="892"/>
      <c r="AI241" s="170">
        <v>2.2999999999999998</v>
      </c>
      <c r="AJ241" s="170"/>
      <c r="AK241" s="170"/>
      <c r="AL241" s="172" t="s">
        <v>187</v>
      </c>
      <c r="AM241" s="172"/>
      <c r="AN241" s="172"/>
      <c r="AO241" s="49">
        <v>1.4</v>
      </c>
      <c r="AP241" s="50"/>
      <c r="AQ241" s="51"/>
      <c r="AR241" s="124" t="s">
        <v>136</v>
      </c>
      <c r="AS241" s="124"/>
      <c r="AT241" s="124"/>
      <c r="AU241" s="124"/>
      <c r="AV241" s="124"/>
      <c r="AW241" s="169" t="s">
        <v>129</v>
      </c>
      <c r="AX241" s="124"/>
      <c r="AY241" s="124"/>
      <c r="AZ241" s="172" t="s">
        <v>129</v>
      </c>
      <c r="BA241" s="172"/>
      <c r="BB241" s="172"/>
      <c r="BC241" s="171" t="s">
        <v>129</v>
      </c>
      <c r="BD241" s="171"/>
      <c r="BE241" s="171"/>
      <c r="BF241" s="171"/>
      <c r="BG241" s="172" t="s">
        <v>129</v>
      </c>
      <c r="BH241" s="172"/>
      <c r="BI241" s="172"/>
      <c r="BJ241" s="3"/>
      <c r="BK241" s="3"/>
      <c r="BM241" s="202"/>
      <c r="BN241" s="207"/>
      <c r="BO241" s="207"/>
      <c r="BP241" s="207"/>
      <c r="BQ241" s="207"/>
      <c r="BR241" s="207"/>
      <c r="BS241" s="207"/>
      <c r="BT241" s="207"/>
      <c r="BU241" s="207"/>
      <c r="BV241" s="207"/>
      <c r="BW241" s="207"/>
      <c r="BX241" s="207"/>
      <c r="BY241" s="207"/>
      <c r="BZ241" s="207"/>
      <c r="CA241" s="207"/>
      <c r="CB241" s="207"/>
      <c r="CC241" s="207"/>
      <c r="CD241" s="207"/>
      <c r="CE241" s="207"/>
      <c r="CF241" s="207"/>
      <c r="CG241" s="207"/>
    </row>
    <row r="242" spans="1:85" ht="15" hidden="1" customHeight="1" thickTop="1" thickBot="1">
      <c r="A242" s="3"/>
      <c r="B242" s="90"/>
      <c r="C242" s="91"/>
      <c r="D242" s="91"/>
      <c r="E242" s="91"/>
      <c r="F242" s="91"/>
      <c r="G242" s="92"/>
      <c r="H242" s="178"/>
      <c r="I242" s="178"/>
      <c r="J242" s="178"/>
      <c r="K242" s="90"/>
      <c r="L242" s="91"/>
      <c r="M242" s="92"/>
      <c r="N242" s="90"/>
      <c r="O242" s="91"/>
      <c r="P242" s="92"/>
      <c r="Q242" s="90"/>
      <c r="R242" s="91"/>
      <c r="S242" s="92"/>
      <c r="T242" s="90"/>
      <c r="U242" s="91"/>
      <c r="V242" s="92"/>
      <c r="W242" s="124"/>
      <c r="X242" s="124"/>
      <c r="Y242" s="124"/>
      <c r="Z242" s="124"/>
      <c r="AA242" s="124"/>
      <c r="AB242" s="173"/>
      <c r="AC242" s="173"/>
      <c r="AD242" s="173"/>
      <c r="AE242" s="893"/>
      <c r="AF242" s="894"/>
      <c r="AG242" s="894"/>
      <c r="AH242" s="895"/>
      <c r="AI242" s="170"/>
      <c r="AJ242" s="170"/>
      <c r="AK242" s="170"/>
      <c r="AL242" s="172"/>
      <c r="AM242" s="172"/>
      <c r="AN242" s="172"/>
      <c r="AO242" s="52"/>
      <c r="AP242" s="53"/>
      <c r="AQ242" s="54"/>
      <c r="AR242" s="124"/>
      <c r="AS242" s="124"/>
      <c r="AT242" s="124"/>
      <c r="AU242" s="124"/>
      <c r="AV242" s="124"/>
      <c r="AW242" s="124"/>
      <c r="AX242" s="124"/>
      <c r="AY242" s="124"/>
      <c r="AZ242" s="172"/>
      <c r="BA242" s="172"/>
      <c r="BB242" s="172"/>
      <c r="BC242" s="171"/>
      <c r="BD242" s="171"/>
      <c r="BE242" s="171"/>
      <c r="BF242" s="171"/>
      <c r="BG242" s="172"/>
      <c r="BH242" s="172"/>
      <c r="BI242" s="172"/>
      <c r="BJ242" s="3"/>
      <c r="BK242" s="3"/>
      <c r="BM242" s="202"/>
      <c r="BN242" s="207"/>
      <c r="BO242" s="207"/>
      <c r="BP242" s="207"/>
      <c r="BQ242" s="207"/>
      <c r="BR242" s="207"/>
      <c r="BS242" s="207"/>
      <c r="BT242" s="207"/>
      <c r="BU242" s="207"/>
      <c r="BV242" s="207"/>
      <c r="BW242" s="207"/>
      <c r="BX242" s="207"/>
      <c r="BY242" s="207"/>
      <c r="BZ242" s="207"/>
      <c r="CA242" s="207"/>
      <c r="CB242" s="207"/>
      <c r="CC242" s="207"/>
      <c r="CD242" s="207"/>
      <c r="CE242" s="207"/>
      <c r="CF242" s="207"/>
      <c r="CG242" s="207"/>
    </row>
    <row r="243" spans="1:85" ht="15" hidden="1" customHeight="1" thickTop="1" thickBot="1">
      <c r="A243" s="3"/>
      <c r="B243" s="90"/>
      <c r="C243" s="91"/>
      <c r="D243" s="91"/>
      <c r="E243" s="91"/>
      <c r="F243" s="91"/>
      <c r="G243" s="92"/>
      <c r="H243" s="178"/>
      <c r="I243" s="178"/>
      <c r="J243" s="178"/>
      <c r="K243" s="90"/>
      <c r="L243" s="91"/>
      <c r="M243" s="92"/>
      <c r="N243" s="90"/>
      <c r="O243" s="91"/>
      <c r="P243" s="92"/>
      <c r="Q243" s="90"/>
      <c r="R243" s="91"/>
      <c r="S243" s="92"/>
      <c r="T243" s="90"/>
      <c r="U243" s="91"/>
      <c r="V243" s="92"/>
      <c r="W243" s="124"/>
      <c r="X243" s="124"/>
      <c r="Y243" s="124"/>
      <c r="Z243" s="124"/>
      <c r="AA243" s="124"/>
      <c r="AB243" s="173"/>
      <c r="AC243" s="173"/>
      <c r="AD243" s="173"/>
      <c r="AE243" s="893"/>
      <c r="AF243" s="894"/>
      <c r="AG243" s="894"/>
      <c r="AH243" s="895"/>
      <c r="AI243" s="170"/>
      <c r="AJ243" s="170"/>
      <c r="AK243" s="170"/>
      <c r="AL243" s="172"/>
      <c r="AM243" s="172"/>
      <c r="AN243" s="172"/>
      <c r="AO243" s="52"/>
      <c r="AP243" s="53"/>
      <c r="AQ243" s="54"/>
      <c r="AR243" s="124"/>
      <c r="AS243" s="124"/>
      <c r="AT243" s="124"/>
      <c r="AU243" s="124"/>
      <c r="AV243" s="124"/>
      <c r="AW243" s="124"/>
      <c r="AX243" s="124"/>
      <c r="AY243" s="124"/>
      <c r="AZ243" s="172"/>
      <c r="BA243" s="172"/>
      <c r="BB243" s="172"/>
      <c r="BC243" s="171"/>
      <c r="BD243" s="171"/>
      <c r="BE243" s="171"/>
      <c r="BF243" s="171"/>
      <c r="BG243" s="172"/>
      <c r="BH243" s="172"/>
      <c r="BI243" s="172"/>
      <c r="BJ243" s="3"/>
      <c r="BK243" s="3"/>
      <c r="BM243" s="202"/>
      <c r="BN243" s="207"/>
      <c r="BO243" s="207"/>
      <c r="BP243" s="207"/>
      <c r="BQ243" s="207"/>
      <c r="BR243" s="207"/>
      <c r="BS243" s="207"/>
      <c r="BT243" s="207"/>
      <c r="BU243" s="207"/>
      <c r="BV243" s="207"/>
      <c r="BW243" s="207"/>
      <c r="BX243" s="207"/>
      <c r="BY243" s="207"/>
      <c r="BZ243" s="207"/>
      <c r="CA243" s="207"/>
      <c r="CB243" s="207"/>
      <c r="CC243" s="207"/>
      <c r="CD243" s="207"/>
      <c r="CE243" s="207"/>
      <c r="CF243" s="207"/>
      <c r="CG243" s="207"/>
    </row>
    <row r="244" spans="1:85" ht="15" hidden="1" customHeight="1" thickTop="1" thickBot="1">
      <c r="A244" s="3"/>
      <c r="B244" s="93"/>
      <c r="C244" s="94"/>
      <c r="D244" s="94"/>
      <c r="E244" s="94"/>
      <c r="F244" s="94"/>
      <c r="G244" s="95"/>
      <c r="H244" s="178"/>
      <c r="I244" s="178"/>
      <c r="J244" s="178"/>
      <c r="K244" s="93"/>
      <c r="L244" s="94"/>
      <c r="M244" s="95"/>
      <c r="N244" s="93"/>
      <c r="O244" s="94"/>
      <c r="P244" s="95"/>
      <c r="Q244" s="93"/>
      <c r="R244" s="94"/>
      <c r="S244" s="95"/>
      <c r="T244" s="93"/>
      <c r="U244" s="94"/>
      <c r="V244" s="95"/>
      <c r="W244" s="124"/>
      <c r="X244" s="124"/>
      <c r="Y244" s="124"/>
      <c r="Z244" s="124"/>
      <c r="AA244" s="124"/>
      <c r="AB244" s="173"/>
      <c r="AC244" s="173"/>
      <c r="AD244" s="173"/>
      <c r="AE244" s="896"/>
      <c r="AF244" s="897"/>
      <c r="AG244" s="897"/>
      <c r="AH244" s="898"/>
      <c r="AI244" s="170"/>
      <c r="AJ244" s="170"/>
      <c r="AK244" s="170"/>
      <c r="AL244" s="172"/>
      <c r="AM244" s="172"/>
      <c r="AN244" s="172"/>
      <c r="AO244" s="55"/>
      <c r="AP244" s="56"/>
      <c r="AQ244" s="57"/>
      <c r="AR244" s="124"/>
      <c r="AS244" s="124"/>
      <c r="AT244" s="124"/>
      <c r="AU244" s="124"/>
      <c r="AV244" s="124"/>
      <c r="AW244" s="124"/>
      <c r="AX244" s="124"/>
      <c r="AY244" s="124"/>
      <c r="AZ244" s="172"/>
      <c r="BA244" s="172"/>
      <c r="BB244" s="172"/>
      <c r="BC244" s="171"/>
      <c r="BD244" s="171"/>
      <c r="BE244" s="171"/>
      <c r="BF244" s="171"/>
      <c r="BG244" s="172"/>
      <c r="BH244" s="172"/>
      <c r="BI244" s="172"/>
      <c r="BJ244" s="3"/>
      <c r="BK244" s="3"/>
      <c r="BM244" s="202"/>
      <c r="BN244" s="207"/>
      <c r="BO244" s="207"/>
      <c r="BP244" s="207"/>
      <c r="BQ244" s="207"/>
      <c r="BR244" s="207"/>
      <c r="BS244" s="207"/>
      <c r="BT244" s="207"/>
      <c r="BU244" s="207"/>
      <c r="BV244" s="207"/>
      <c r="BW244" s="207"/>
      <c r="BX244" s="207"/>
      <c r="BY244" s="207"/>
      <c r="BZ244" s="207"/>
      <c r="CA244" s="207"/>
      <c r="CB244" s="207"/>
      <c r="CC244" s="207"/>
      <c r="CD244" s="207"/>
      <c r="CE244" s="207"/>
      <c r="CF244" s="207"/>
      <c r="CG244" s="207"/>
    </row>
    <row r="245" spans="1:85" ht="15" hidden="1" customHeight="1" thickTop="1" thickBot="1">
      <c r="A245" s="3"/>
      <c r="B245" s="87" t="s">
        <v>126</v>
      </c>
      <c r="C245" s="88"/>
      <c r="D245" s="88"/>
      <c r="E245" s="88"/>
      <c r="F245" s="88"/>
      <c r="G245" s="89"/>
      <c r="H245" s="178">
        <f>H241</f>
        <v>0</v>
      </c>
      <c r="I245" s="178"/>
      <c r="J245" s="178"/>
      <c r="K245" s="87">
        <v>170</v>
      </c>
      <c r="L245" s="88"/>
      <c r="M245" s="89"/>
      <c r="N245" s="87">
        <v>170</v>
      </c>
      <c r="O245" s="88"/>
      <c r="P245" s="89"/>
      <c r="Q245" s="87">
        <v>140</v>
      </c>
      <c r="R245" s="88"/>
      <c r="S245" s="89"/>
      <c r="T245" s="87" t="s">
        <v>129</v>
      </c>
      <c r="U245" s="88"/>
      <c r="V245" s="89"/>
      <c r="W245" s="124" t="s">
        <v>91</v>
      </c>
      <c r="X245" s="124"/>
      <c r="Y245" s="124"/>
      <c r="Z245" s="124"/>
      <c r="AA245" s="124"/>
      <c r="AB245" s="173">
        <f>H241</f>
        <v>0</v>
      </c>
      <c r="AC245" s="173"/>
      <c r="AD245" s="173"/>
      <c r="AE245" s="890" t="s">
        <v>213</v>
      </c>
      <c r="AF245" s="891"/>
      <c r="AG245" s="891"/>
      <c r="AH245" s="892"/>
      <c r="AI245" s="170">
        <v>2.8</v>
      </c>
      <c r="AJ245" s="170"/>
      <c r="AK245" s="170"/>
      <c r="AL245" s="172" t="str">
        <f>AL241</f>
        <v>1.09/1.07</v>
      </c>
      <c r="AM245" s="172"/>
      <c r="AN245" s="172"/>
      <c r="AO245" s="49">
        <v>1.36</v>
      </c>
      <c r="AP245" s="50"/>
      <c r="AQ245" s="51"/>
      <c r="AR245" s="124" t="s">
        <v>136</v>
      </c>
      <c r="AS245" s="124"/>
      <c r="AT245" s="124"/>
      <c r="AU245" s="124"/>
      <c r="AV245" s="124"/>
      <c r="AW245" s="169" t="s">
        <v>129</v>
      </c>
      <c r="AX245" s="124"/>
      <c r="AY245" s="124"/>
      <c r="AZ245" s="172">
        <v>2700</v>
      </c>
      <c r="BA245" s="172"/>
      <c r="BB245" s="172"/>
      <c r="BC245" s="171" t="s">
        <v>129</v>
      </c>
      <c r="BD245" s="171"/>
      <c r="BE245" s="171"/>
      <c r="BF245" s="171"/>
      <c r="BG245" s="172" t="s">
        <v>129</v>
      </c>
      <c r="BH245" s="172"/>
      <c r="BI245" s="172"/>
      <c r="BJ245" s="3"/>
      <c r="BK245" s="3"/>
      <c r="BM245" s="202"/>
      <c r="BN245" s="207"/>
      <c r="BO245" s="207"/>
      <c r="BP245" s="207"/>
      <c r="BQ245" s="207"/>
      <c r="BR245" s="207"/>
      <c r="BS245" s="207"/>
      <c r="BT245" s="207"/>
      <c r="BU245" s="207"/>
      <c r="BV245" s="207"/>
      <c r="BW245" s="207"/>
      <c r="BX245" s="207"/>
      <c r="BY245" s="207"/>
      <c r="BZ245" s="207"/>
      <c r="CA245" s="207"/>
      <c r="CB245" s="207"/>
      <c r="CC245" s="207"/>
      <c r="CD245" s="207"/>
      <c r="CE245" s="207"/>
      <c r="CF245" s="207"/>
      <c r="CG245" s="207"/>
    </row>
    <row r="246" spans="1:85" ht="15" hidden="1" customHeight="1" thickTop="1" thickBot="1">
      <c r="A246" s="3"/>
      <c r="B246" s="90"/>
      <c r="C246" s="91"/>
      <c r="D246" s="91"/>
      <c r="E246" s="91"/>
      <c r="F246" s="91"/>
      <c r="G246" s="92"/>
      <c r="H246" s="178"/>
      <c r="I246" s="178"/>
      <c r="J246" s="178"/>
      <c r="K246" s="90"/>
      <c r="L246" s="91"/>
      <c r="M246" s="92"/>
      <c r="N246" s="90"/>
      <c r="O246" s="91"/>
      <c r="P246" s="92"/>
      <c r="Q246" s="90"/>
      <c r="R246" s="91"/>
      <c r="S246" s="92"/>
      <c r="T246" s="90"/>
      <c r="U246" s="91"/>
      <c r="V246" s="92"/>
      <c r="W246" s="124"/>
      <c r="X246" s="124"/>
      <c r="Y246" s="124"/>
      <c r="Z246" s="124"/>
      <c r="AA246" s="124"/>
      <c r="AB246" s="173"/>
      <c r="AC246" s="173"/>
      <c r="AD246" s="173"/>
      <c r="AE246" s="893"/>
      <c r="AF246" s="894"/>
      <c r="AG246" s="894"/>
      <c r="AH246" s="895"/>
      <c r="AI246" s="170"/>
      <c r="AJ246" s="170"/>
      <c r="AK246" s="170"/>
      <c r="AL246" s="172"/>
      <c r="AM246" s="172"/>
      <c r="AN246" s="172"/>
      <c r="AO246" s="52"/>
      <c r="AP246" s="53"/>
      <c r="AQ246" s="54"/>
      <c r="AR246" s="124"/>
      <c r="AS246" s="124"/>
      <c r="AT246" s="124"/>
      <c r="AU246" s="124"/>
      <c r="AV246" s="124"/>
      <c r="AW246" s="124"/>
      <c r="AX246" s="124"/>
      <c r="AY246" s="124"/>
      <c r="AZ246" s="172"/>
      <c r="BA246" s="172"/>
      <c r="BB246" s="172"/>
      <c r="BC246" s="171"/>
      <c r="BD246" s="171"/>
      <c r="BE246" s="171"/>
      <c r="BF246" s="171"/>
      <c r="BG246" s="172"/>
      <c r="BH246" s="172"/>
      <c r="BI246" s="172"/>
      <c r="BJ246" s="3"/>
      <c r="BK246" s="3"/>
      <c r="BM246" s="202"/>
      <c r="BN246" s="207"/>
      <c r="BO246" s="207"/>
      <c r="BP246" s="207"/>
      <c r="BQ246" s="207"/>
      <c r="BR246" s="207"/>
      <c r="BS246" s="207"/>
      <c r="BT246" s="207"/>
      <c r="BU246" s="207"/>
      <c r="BV246" s="207"/>
      <c r="BW246" s="207"/>
      <c r="BX246" s="207"/>
      <c r="BY246" s="207"/>
      <c r="BZ246" s="207"/>
      <c r="CA246" s="207"/>
      <c r="CB246" s="207"/>
      <c r="CC246" s="207"/>
      <c r="CD246" s="207"/>
      <c r="CE246" s="207"/>
      <c r="CF246" s="207"/>
      <c r="CG246" s="207"/>
    </row>
    <row r="247" spans="1:85" ht="15" hidden="1" customHeight="1" thickTop="1" thickBot="1">
      <c r="A247" s="3"/>
      <c r="B247" s="90"/>
      <c r="C247" s="91"/>
      <c r="D247" s="91"/>
      <c r="E247" s="91"/>
      <c r="F247" s="91"/>
      <c r="G247" s="92"/>
      <c r="H247" s="178"/>
      <c r="I247" s="178"/>
      <c r="J247" s="178"/>
      <c r="K247" s="90"/>
      <c r="L247" s="91"/>
      <c r="M247" s="92"/>
      <c r="N247" s="90"/>
      <c r="O247" s="91"/>
      <c r="P247" s="92"/>
      <c r="Q247" s="90"/>
      <c r="R247" s="91"/>
      <c r="S247" s="92"/>
      <c r="T247" s="90"/>
      <c r="U247" s="91"/>
      <c r="V247" s="92"/>
      <c r="W247" s="124"/>
      <c r="X247" s="124"/>
      <c r="Y247" s="124"/>
      <c r="Z247" s="124"/>
      <c r="AA247" s="124"/>
      <c r="AB247" s="173"/>
      <c r="AC247" s="173"/>
      <c r="AD247" s="173"/>
      <c r="AE247" s="893"/>
      <c r="AF247" s="894"/>
      <c r="AG247" s="894"/>
      <c r="AH247" s="895"/>
      <c r="AI247" s="170"/>
      <c r="AJ247" s="170"/>
      <c r="AK247" s="170"/>
      <c r="AL247" s="172"/>
      <c r="AM247" s="172"/>
      <c r="AN247" s="172"/>
      <c r="AO247" s="52"/>
      <c r="AP247" s="53"/>
      <c r="AQ247" s="54"/>
      <c r="AR247" s="124"/>
      <c r="AS247" s="124"/>
      <c r="AT247" s="124"/>
      <c r="AU247" s="124"/>
      <c r="AV247" s="124"/>
      <c r="AW247" s="124"/>
      <c r="AX247" s="124"/>
      <c r="AY247" s="124"/>
      <c r="AZ247" s="172"/>
      <c r="BA247" s="172"/>
      <c r="BB247" s="172"/>
      <c r="BC247" s="171"/>
      <c r="BD247" s="171"/>
      <c r="BE247" s="171"/>
      <c r="BF247" s="171"/>
      <c r="BG247" s="172"/>
      <c r="BH247" s="172"/>
      <c r="BI247" s="172"/>
      <c r="BJ247" s="3"/>
      <c r="BK247" s="3"/>
      <c r="BM247" s="202"/>
      <c r="BN247" s="207"/>
      <c r="BO247" s="207"/>
      <c r="BP247" s="207"/>
      <c r="BQ247" s="207"/>
      <c r="BR247" s="207"/>
      <c r="BS247" s="207"/>
      <c r="BT247" s="207"/>
      <c r="BU247" s="207"/>
      <c r="BV247" s="207"/>
      <c r="BW247" s="207"/>
      <c r="BX247" s="207"/>
      <c r="BY247" s="207"/>
      <c r="BZ247" s="207"/>
      <c r="CA247" s="207"/>
      <c r="CB247" s="207"/>
      <c r="CC247" s="207"/>
      <c r="CD247" s="207"/>
      <c r="CE247" s="207"/>
      <c r="CF247" s="207"/>
      <c r="CG247" s="207"/>
    </row>
    <row r="248" spans="1:85" ht="15" hidden="1" customHeight="1" thickTop="1" thickBot="1">
      <c r="A248" s="3"/>
      <c r="B248" s="93"/>
      <c r="C248" s="94"/>
      <c r="D248" s="94"/>
      <c r="E248" s="94"/>
      <c r="F248" s="94"/>
      <c r="G248" s="95"/>
      <c r="H248" s="178"/>
      <c r="I248" s="178"/>
      <c r="J248" s="178"/>
      <c r="K248" s="93"/>
      <c r="L248" s="94"/>
      <c r="M248" s="95"/>
      <c r="N248" s="93"/>
      <c r="O248" s="94"/>
      <c r="P248" s="95"/>
      <c r="Q248" s="93"/>
      <c r="R248" s="94"/>
      <c r="S248" s="95"/>
      <c r="T248" s="93"/>
      <c r="U248" s="94"/>
      <c r="V248" s="95"/>
      <c r="W248" s="124"/>
      <c r="X248" s="124"/>
      <c r="Y248" s="124"/>
      <c r="Z248" s="124"/>
      <c r="AA248" s="124"/>
      <c r="AB248" s="173"/>
      <c r="AC248" s="173"/>
      <c r="AD248" s="173"/>
      <c r="AE248" s="896"/>
      <c r="AF248" s="897"/>
      <c r="AG248" s="897"/>
      <c r="AH248" s="898"/>
      <c r="AI248" s="170"/>
      <c r="AJ248" s="170"/>
      <c r="AK248" s="170"/>
      <c r="AL248" s="172"/>
      <c r="AM248" s="172"/>
      <c r="AN248" s="172"/>
      <c r="AO248" s="55"/>
      <c r="AP248" s="56"/>
      <c r="AQ248" s="57"/>
      <c r="AR248" s="124"/>
      <c r="AS248" s="124"/>
      <c r="AT248" s="124"/>
      <c r="AU248" s="124"/>
      <c r="AV248" s="124"/>
      <c r="AW248" s="124"/>
      <c r="AX248" s="124"/>
      <c r="AY248" s="124"/>
      <c r="AZ248" s="172"/>
      <c r="BA248" s="172"/>
      <c r="BB248" s="172"/>
      <c r="BC248" s="171"/>
      <c r="BD248" s="171"/>
      <c r="BE248" s="171"/>
      <c r="BF248" s="171"/>
      <c r="BG248" s="172"/>
      <c r="BH248" s="172"/>
      <c r="BI248" s="172"/>
      <c r="BJ248" s="3"/>
      <c r="BK248" s="3"/>
      <c r="BM248" s="202"/>
      <c r="BN248" s="207"/>
      <c r="BO248" s="207"/>
      <c r="BP248" s="207"/>
      <c r="BQ248" s="207"/>
      <c r="BR248" s="207"/>
      <c r="BS248" s="207"/>
      <c r="BT248" s="207"/>
      <c r="BU248" s="207"/>
      <c r="BV248" s="207"/>
      <c r="BW248" s="207"/>
      <c r="BX248" s="207"/>
      <c r="BY248" s="207"/>
      <c r="BZ248" s="207"/>
      <c r="CA248" s="207"/>
      <c r="CB248" s="207"/>
      <c r="CC248" s="207"/>
      <c r="CD248" s="207"/>
      <c r="CE248" s="207"/>
      <c r="CF248" s="207"/>
      <c r="CG248" s="207"/>
    </row>
    <row r="249" spans="1:85" ht="15" hidden="1" customHeight="1" thickTop="1" thickBot="1">
      <c r="A249" s="3"/>
      <c r="B249" s="87" t="s">
        <v>126</v>
      </c>
      <c r="C249" s="88"/>
      <c r="D249" s="88"/>
      <c r="E249" s="88"/>
      <c r="F249" s="88"/>
      <c r="G249" s="89"/>
      <c r="H249" s="178">
        <f>H241</f>
        <v>0</v>
      </c>
      <c r="I249" s="178"/>
      <c r="J249" s="178"/>
      <c r="K249" s="87">
        <v>170</v>
      </c>
      <c r="L249" s="88"/>
      <c r="M249" s="89"/>
      <c r="N249" s="87">
        <v>170</v>
      </c>
      <c r="O249" s="88"/>
      <c r="P249" s="89"/>
      <c r="Q249" s="87">
        <v>140</v>
      </c>
      <c r="R249" s="88"/>
      <c r="S249" s="89"/>
      <c r="T249" s="87" t="s">
        <v>129</v>
      </c>
      <c r="U249" s="88"/>
      <c r="V249" s="89"/>
      <c r="W249" s="124" t="s">
        <v>212</v>
      </c>
      <c r="X249" s="124"/>
      <c r="Y249" s="124"/>
      <c r="Z249" s="124"/>
      <c r="AA249" s="124"/>
      <c r="AB249" s="145"/>
      <c r="AC249" s="145"/>
      <c r="AD249" s="145"/>
      <c r="AE249" s="87"/>
      <c r="AF249" s="88"/>
      <c r="AG249" s="88"/>
      <c r="AH249" s="89"/>
      <c r="AI249" s="124"/>
      <c r="AJ249" s="124"/>
      <c r="AK249" s="124"/>
      <c r="AL249" s="124"/>
      <c r="AM249" s="124"/>
      <c r="AN249" s="124"/>
      <c r="AO249" s="87"/>
      <c r="AP249" s="88"/>
      <c r="AQ249" s="89"/>
      <c r="AR249" s="76"/>
      <c r="AS249" s="76"/>
      <c r="AT249" s="76"/>
      <c r="AU249" s="76"/>
      <c r="AV249" s="76"/>
      <c r="AW249" s="76"/>
      <c r="AX249" s="76"/>
      <c r="AY249" s="76"/>
      <c r="AZ249" s="76"/>
      <c r="BA249" s="76"/>
      <c r="BB249" s="76"/>
      <c r="BC249" s="114"/>
      <c r="BD249" s="78"/>
      <c r="BE249" s="78"/>
      <c r="BF249" s="79"/>
      <c r="BG249" s="76"/>
      <c r="BH249" s="76"/>
      <c r="BI249" s="76"/>
      <c r="BJ249" s="3"/>
      <c r="BK249" s="3"/>
      <c r="BM249" s="202"/>
      <c r="BN249" s="207"/>
      <c r="BO249" s="207"/>
      <c r="BP249" s="207"/>
      <c r="BQ249" s="207"/>
      <c r="BR249" s="207"/>
      <c r="BS249" s="207"/>
      <c r="BT249" s="207"/>
      <c r="BU249" s="207"/>
      <c r="BV249" s="207"/>
      <c r="BW249" s="207"/>
      <c r="BX249" s="207"/>
      <c r="BY249" s="207"/>
      <c r="BZ249" s="207"/>
      <c r="CA249" s="207"/>
      <c r="CB249" s="207"/>
      <c r="CC249" s="207"/>
      <c r="CD249" s="207"/>
      <c r="CE249" s="207"/>
      <c r="CF249" s="207"/>
      <c r="CG249" s="207"/>
    </row>
    <row r="250" spans="1:85" ht="15" hidden="1" customHeight="1" thickTop="1" thickBot="1">
      <c r="A250" s="3"/>
      <c r="B250" s="90"/>
      <c r="C250" s="91"/>
      <c r="D250" s="91"/>
      <c r="E250" s="91"/>
      <c r="F250" s="91"/>
      <c r="G250" s="92"/>
      <c r="H250" s="178"/>
      <c r="I250" s="178"/>
      <c r="J250" s="178"/>
      <c r="K250" s="90"/>
      <c r="L250" s="91"/>
      <c r="M250" s="92"/>
      <c r="N250" s="90"/>
      <c r="O250" s="91"/>
      <c r="P250" s="92"/>
      <c r="Q250" s="90"/>
      <c r="R250" s="91"/>
      <c r="S250" s="92"/>
      <c r="T250" s="90"/>
      <c r="U250" s="91"/>
      <c r="V250" s="92"/>
      <c r="W250" s="124"/>
      <c r="X250" s="124"/>
      <c r="Y250" s="124"/>
      <c r="Z250" s="124"/>
      <c r="AA250" s="124"/>
      <c r="AB250" s="145"/>
      <c r="AC250" s="145"/>
      <c r="AD250" s="145"/>
      <c r="AE250" s="90"/>
      <c r="AF250" s="91"/>
      <c r="AG250" s="91"/>
      <c r="AH250" s="92"/>
      <c r="AI250" s="124"/>
      <c r="AJ250" s="124"/>
      <c r="AK250" s="124"/>
      <c r="AL250" s="124"/>
      <c r="AM250" s="124"/>
      <c r="AN250" s="124"/>
      <c r="AO250" s="90"/>
      <c r="AP250" s="91"/>
      <c r="AQ250" s="92"/>
      <c r="AR250" s="76"/>
      <c r="AS250" s="76"/>
      <c r="AT250" s="76"/>
      <c r="AU250" s="76"/>
      <c r="AV250" s="76"/>
      <c r="AW250" s="76"/>
      <c r="AX250" s="76"/>
      <c r="AY250" s="76"/>
      <c r="AZ250" s="76"/>
      <c r="BA250" s="76"/>
      <c r="BB250" s="76"/>
      <c r="BC250" s="80"/>
      <c r="BD250" s="81"/>
      <c r="BE250" s="81"/>
      <c r="BF250" s="82"/>
      <c r="BG250" s="76"/>
      <c r="BH250" s="76"/>
      <c r="BI250" s="76"/>
      <c r="BJ250" s="3"/>
      <c r="BK250" s="3"/>
      <c r="BM250" s="202"/>
      <c r="BN250" s="207"/>
      <c r="BO250" s="207"/>
      <c r="BP250" s="207"/>
      <c r="BQ250" s="207"/>
      <c r="BR250" s="207"/>
      <c r="BS250" s="207"/>
      <c r="BT250" s="207"/>
      <c r="BU250" s="207"/>
      <c r="BV250" s="207"/>
      <c r="BW250" s="207"/>
      <c r="BX250" s="207"/>
      <c r="BY250" s="207"/>
      <c r="BZ250" s="207"/>
      <c r="CA250" s="207"/>
      <c r="CB250" s="207"/>
      <c r="CC250" s="207"/>
      <c r="CD250" s="207"/>
      <c r="CE250" s="207"/>
      <c r="CF250" s="207"/>
      <c r="CG250" s="207"/>
    </row>
    <row r="251" spans="1:85" ht="15" hidden="1" customHeight="1" thickTop="1" thickBot="1">
      <c r="A251" s="3"/>
      <c r="B251" s="90"/>
      <c r="C251" s="91"/>
      <c r="D251" s="91"/>
      <c r="E251" s="91"/>
      <c r="F251" s="91"/>
      <c r="G251" s="92"/>
      <c r="H251" s="178"/>
      <c r="I251" s="178"/>
      <c r="J251" s="178"/>
      <c r="K251" s="90"/>
      <c r="L251" s="91"/>
      <c r="M251" s="92"/>
      <c r="N251" s="90"/>
      <c r="O251" s="91"/>
      <c r="P251" s="92"/>
      <c r="Q251" s="90"/>
      <c r="R251" s="91"/>
      <c r="S251" s="92"/>
      <c r="T251" s="90"/>
      <c r="U251" s="91"/>
      <c r="V251" s="92"/>
      <c r="W251" s="124"/>
      <c r="X251" s="124"/>
      <c r="Y251" s="124"/>
      <c r="Z251" s="124"/>
      <c r="AA251" s="124"/>
      <c r="AB251" s="145"/>
      <c r="AC251" s="145"/>
      <c r="AD251" s="145"/>
      <c r="AE251" s="90"/>
      <c r="AF251" s="91"/>
      <c r="AG251" s="91"/>
      <c r="AH251" s="92"/>
      <c r="AI251" s="124"/>
      <c r="AJ251" s="124"/>
      <c r="AK251" s="124"/>
      <c r="AL251" s="124"/>
      <c r="AM251" s="124"/>
      <c r="AN251" s="124"/>
      <c r="AO251" s="90"/>
      <c r="AP251" s="91"/>
      <c r="AQ251" s="92"/>
      <c r="AR251" s="76"/>
      <c r="AS251" s="76"/>
      <c r="AT251" s="76"/>
      <c r="AU251" s="76"/>
      <c r="AV251" s="76"/>
      <c r="AW251" s="76"/>
      <c r="AX251" s="76"/>
      <c r="AY251" s="76"/>
      <c r="AZ251" s="76"/>
      <c r="BA251" s="76"/>
      <c r="BB251" s="76"/>
      <c r="BC251" s="80"/>
      <c r="BD251" s="81"/>
      <c r="BE251" s="81"/>
      <c r="BF251" s="82"/>
      <c r="BG251" s="76"/>
      <c r="BH251" s="76"/>
      <c r="BI251" s="76"/>
      <c r="BJ251" s="3"/>
      <c r="BK251" s="3"/>
      <c r="BM251" s="202"/>
      <c r="BN251" s="207"/>
      <c r="BO251" s="207"/>
      <c r="BP251" s="207"/>
      <c r="BQ251" s="207"/>
      <c r="BR251" s="207"/>
      <c r="BS251" s="207"/>
      <c r="BT251" s="207"/>
      <c r="BU251" s="207"/>
      <c r="BV251" s="207"/>
      <c r="BW251" s="207"/>
      <c r="BX251" s="207"/>
      <c r="BY251" s="207"/>
      <c r="BZ251" s="207"/>
      <c r="CA251" s="207"/>
      <c r="CB251" s="207"/>
      <c r="CC251" s="207"/>
      <c r="CD251" s="207"/>
      <c r="CE251" s="207"/>
      <c r="CF251" s="207"/>
      <c r="CG251" s="207"/>
    </row>
    <row r="252" spans="1:85" ht="15" hidden="1" customHeight="1" thickTop="1" thickBot="1">
      <c r="A252" s="3"/>
      <c r="B252" s="93"/>
      <c r="C252" s="94"/>
      <c r="D252" s="94"/>
      <c r="E252" s="94"/>
      <c r="F252" s="94"/>
      <c r="G252" s="95"/>
      <c r="H252" s="178"/>
      <c r="I252" s="178"/>
      <c r="J252" s="178"/>
      <c r="K252" s="93"/>
      <c r="L252" s="94"/>
      <c r="M252" s="95"/>
      <c r="N252" s="93"/>
      <c r="O252" s="94"/>
      <c r="P252" s="95"/>
      <c r="Q252" s="93"/>
      <c r="R252" s="94"/>
      <c r="S252" s="95"/>
      <c r="T252" s="93"/>
      <c r="U252" s="94"/>
      <c r="V252" s="95"/>
      <c r="W252" s="124"/>
      <c r="X252" s="124"/>
      <c r="Y252" s="124"/>
      <c r="Z252" s="124"/>
      <c r="AA252" s="124"/>
      <c r="AB252" s="145"/>
      <c r="AC252" s="145"/>
      <c r="AD252" s="145"/>
      <c r="AE252" s="93"/>
      <c r="AF252" s="94"/>
      <c r="AG252" s="94"/>
      <c r="AH252" s="95"/>
      <c r="AI252" s="124"/>
      <c r="AJ252" s="124"/>
      <c r="AK252" s="124"/>
      <c r="AL252" s="124"/>
      <c r="AM252" s="124"/>
      <c r="AN252" s="124"/>
      <c r="AO252" s="93"/>
      <c r="AP252" s="94"/>
      <c r="AQ252" s="95"/>
      <c r="AR252" s="76"/>
      <c r="AS252" s="76"/>
      <c r="AT252" s="76"/>
      <c r="AU252" s="76"/>
      <c r="AV252" s="76"/>
      <c r="AW252" s="76"/>
      <c r="AX252" s="76"/>
      <c r="AY252" s="76"/>
      <c r="AZ252" s="76"/>
      <c r="BA252" s="76"/>
      <c r="BB252" s="76"/>
      <c r="BC252" s="83"/>
      <c r="BD252" s="84"/>
      <c r="BE252" s="84"/>
      <c r="BF252" s="85"/>
      <c r="BG252" s="76"/>
      <c r="BH252" s="76"/>
      <c r="BI252" s="76"/>
      <c r="BJ252" s="3"/>
      <c r="BK252" s="3"/>
      <c r="BM252" s="202"/>
      <c r="BN252" s="207"/>
      <c r="BO252" s="207"/>
      <c r="BP252" s="207"/>
      <c r="BQ252" s="207"/>
      <c r="BR252" s="207"/>
      <c r="BS252" s="207"/>
      <c r="BT252" s="207"/>
      <c r="BU252" s="207"/>
      <c r="BV252" s="207"/>
      <c r="BW252" s="207"/>
      <c r="BX252" s="207"/>
      <c r="BY252" s="207"/>
      <c r="BZ252" s="207"/>
      <c r="CA252" s="207"/>
      <c r="CB252" s="207"/>
      <c r="CC252" s="207"/>
      <c r="CD252" s="207"/>
      <c r="CE252" s="207"/>
      <c r="CF252" s="207"/>
      <c r="CG252" s="207"/>
    </row>
    <row r="253" spans="1:85" ht="15" hidden="1" customHeight="1" thickTop="1">
      <c r="A253" s="3"/>
      <c r="B253" s="157"/>
      <c r="C253" s="158"/>
      <c r="D253" s="158"/>
      <c r="E253" s="158"/>
      <c r="F253" s="158"/>
      <c r="G253" s="158"/>
      <c r="H253" s="158"/>
      <c r="I253" s="158"/>
      <c r="J253" s="158"/>
      <c r="K253" s="158"/>
      <c r="L253" s="158"/>
      <c r="M253" s="158"/>
      <c r="N253" s="158"/>
      <c r="O253" s="158"/>
      <c r="P253" s="158"/>
      <c r="Q253" s="158"/>
      <c r="R253" s="158"/>
      <c r="S253" s="158"/>
      <c r="T253" s="158"/>
      <c r="U253" s="158"/>
      <c r="V253" s="158"/>
      <c r="W253" s="158"/>
      <c r="X253" s="158"/>
      <c r="Y253" s="158"/>
      <c r="Z253" s="158"/>
      <c r="AA253" s="158"/>
      <c r="AB253" s="158"/>
      <c r="AC253" s="158"/>
      <c r="AD253" s="158"/>
      <c r="AE253" s="158"/>
      <c r="AF253" s="158"/>
      <c r="AG253" s="158"/>
      <c r="AH253" s="158"/>
      <c r="AI253" s="158"/>
      <c r="AJ253" s="158"/>
      <c r="AK253" s="158"/>
      <c r="AL253" s="158"/>
      <c r="AM253" s="158"/>
      <c r="AN253" s="158"/>
      <c r="AO253" s="158"/>
      <c r="AP253" s="158"/>
      <c r="AQ253" s="158"/>
      <c r="AR253" s="158"/>
      <c r="AS253" s="158"/>
      <c r="AT253" s="158"/>
      <c r="AU253" s="158"/>
      <c r="AV253" s="158"/>
      <c r="AW253" s="158"/>
      <c r="AX253" s="158"/>
      <c r="AY253" s="158"/>
      <c r="AZ253" s="158"/>
      <c r="BA253" s="158"/>
      <c r="BB253" s="158"/>
      <c r="BC253" s="158"/>
      <c r="BD253" s="158"/>
      <c r="BE253" s="158"/>
      <c r="BF253" s="158"/>
      <c r="BG253" s="158"/>
      <c r="BH253" s="158"/>
      <c r="BI253" s="159"/>
      <c r="BJ253" s="3"/>
      <c r="BK253" s="3"/>
      <c r="BM253" s="202"/>
      <c r="BN253" s="207"/>
      <c r="BO253" s="207"/>
      <c r="BP253" s="207"/>
      <c r="BQ253" s="207"/>
      <c r="BR253" s="207"/>
      <c r="BS253" s="207"/>
      <c r="BT253" s="207"/>
      <c r="BU253" s="207"/>
      <c r="BV253" s="207"/>
      <c r="BW253" s="207"/>
      <c r="BX253" s="207"/>
      <c r="BY253" s="207"/>
      <c r="BZ253" s="207"/>
      <c r="CA253" s="207"/>
      <c r="CB253" s="207"/>
      <c r="CC253" s="207"/>
      <c r="CD253" s="207"/>
      <c r="CE253" s="207"/>
      <c r="CF253" s="207"/>
      <c r="CG253" s="207"/>
    </row>
    <row r="254" spans="1:85" ht="15" hidden="1" customHeight="1">
      <c r="A254" s="3"/>
      <c r="B254" s="160"/>
      <c r="C254" s="161"/>
      <c r="D254" s="161"/>
      <c r="E254" s="161"/>
      <c r="F254" s="161"/>
      <c r="G254" s="161"/>
      <c r="H254" s="161"/>
      <c r="I254" s="161"/>
      <c r="J254" s="161"/>
      <c r="K254" s="161"/>
      <c r="L254" s="161"/>
      <c r="M254" s="161"/>
      <c r="N254" s="161"/>
      <c r="O254" s="161"/>
      <c r="P254" s="161"/>
      <c r="Q254" s="161"/>
      <c r="R254" s="161"/>
      <c r="S254" s="161"/>
      <c r="T254" s="161"/>
      <c r="U254" s="161"/>
      <c r="V254" s="161"/>
      <c r="W254" s="161"/>
      <c r="X254" s="161"/>
      <c r="Y254" s="161"/>
      <c r="Z254" s="161"/>
      <c r="AA254" s="161"/>
      <c r="AB254" s="161"/>
      <c r="AC254" s="161"/>
      <c r="AD254" s="161"/>
      <c r="AE254" s="161"/>
      <c r="AF254" s="161"/>
      <c r="AG254" s="161"/>
      <c r="AH254" s="161"/>
      <c r="AI254" s="161"/>
      <c r="AJ254" s="161"/>
      <c r="AK254" s="161"/>
      <c r="AL254" s="161"/>
      <c r="AM254" s="161"/>
      <c r="AN254" s="161"/>
      <c r="AO254" s="161"/>
      <c r="AP254" s="161"/>
      <c r="AQ254" s="161"/>
      <c r="AR254" s="161"/>
      <c r="AS254" s="161"/>
      <c r="AT254" s="161"/>
      <c r="AU254" s="161"/>
      <c r="AV254" s="161"/>
      <c r="AW254" s="161"/>
      <c r="AX254" s="161"/>
      <c r="AY254" s="161"/>
      <c r="AZ254" s="161"/>
      <c r="BA254" s="161"/>
      <c r="BB254" s="161"/>
      <c r="BC254" s="161"/>
      <c r="BD254" s="161"/>
      <c r="BE254" s="161"/>
      <c r="BF254" s="161"/>
      <c r="BG254" s="161"/>
      <c r="BH254" s="161"/>
      <c r="BI254" s="162"/>
      <c r="BJ254" s="3"/>
      <c r="BK254" s="3"/>
      <c r="BM254" s="202"/>
      <c r="BN254" s="207"/>
      <c r="BO254" s="207"/>
      <c r="BP254" s="207"/>
      <c r="BQ254" s="207"/>
      <c r="BR254" s="207"/>
      <c r="BS254" s="207"/>
      <c r="BT254" s="207"/>
      <c r="BU254" s="207"/>
      <c r="BV254" s="207"/>
      <c r="BW254" s="207"/>
      <c r="BX254" s="207"/>
      <c r="BY254" s="207"/>
      <c r="BZ254" s="207"/>
      <c r="CA254" s="207"/>
      <c r="CB254" s="207"/>
      <c r="CC254" s="207"/>
      <c r="CD254" s="207"/>
      <c r="CE254" s="207"/>
      <c r="CF254" s="207"/>
      <c r="CG254" s="207"/>
    </row>
    <row r="255" spans="1:85" ht="15" hidden="1" customHeight="1">
      <c r="A255" s="3"/>
      <c r="B255" s="160"/>
      <c r="C255" s="161"/>
      <c r="D255" s="161"/>
      <c r="E255" s="161"/>
      <c r="F255" s="161"/>
      <c r="G255" s="161"/>
      <c r="H255" s="161"/>
      <c r="I255" s="161"/>
      <c r="J255" s="161"/>
      <c r="K255" s="161"/>
      <c r="L255" s="161"/>
      <c r="M255" s="161"/>
      <c r="N255" s="161"/>
      <c r="O255" s="161"/>
      <c r="P255" s="161"/>
      <c r="Q255" s="161"/>
      <c r="R255" s="161"/>
      <c r="S255" s="161"/>
      <c r="T255" s="161"/>
      <c r="U255" s="161"/>
      <c r="V255" s="161"/>
      <c r="W255" s="161"/>
      <c r="X255" s="161"/>
      <c r="Y255" s="161"/>
      <c r="Z255" s="161"/>
      <c r="AA255" s="161"/>
      <c r="AB255" s="161"/>
      <c r="AC255" s="161"/>
      <c r="AD255" s="161"/>
      <c r="AE255" s="161"/>
      <c r="AF255" s="161"/>
      <c r="AG255" s="161"/>
      <c r="AH255" s="161"/>
      <c r="AI255" s="161"/>
      <c r="AJ255" s="161"/>
      <c r="AK255" s="161"/>
      <c r="AL255" s="161"/>
      <c r="AM255" s="161"/>
      <c r="AN255" s="161"/>
      <c r="AO255" s="161"/>
      <c r="AP255" s="161"/>
      <c r="AQ255" s="161"/>
      <c r="AR255" s="161"/>
      <c r="AS255" s="161"/>
      <c r="AT255" s="161"/>
      <c r="AU255" s="161"/>
      <c r="AV255" s="161"/>
      <c r="AW255" s="161"/>
      <c r="AX255" s="161"/>
      <c r="AY255" s="161"/>
      <c r="AZ255" s="161"/>
      <c r="BA255" s="161"/>
      <c r="BB255" s="161"/>
      <c r="BC255" s="161"/>
      <c r="BD255" s="161"/>
      <c r="BE255" s="161"/>
      <c r="BF255" s="161"/>
      <c r="BG255" s="161"/>
      <c r="BH255" s="161"/>
      <c r="BI255" s="162"/>
      <c r="BJ255" s="3"/>
      <c r="BK255" s="3"/>
      <c r="BM255" s="202"/>
      <c r="BN255" s="207"/>
      <c r="BO255" s="207"/>
      <c r="BP255" s="207"/>
      <c r="BQ255" s="207"/>
      <c r="BR255" s="207"/>
      <c r="BS255" s="207"/>
      <c r="BT255" s="207"/>
      <c r="BU255" s="207"/>
      <c r="BV255" s="207"/>
      <c r="BW255" s="207"/>
      <c r="BX255" s="207"/>
      <c r="BY255" s="207"/>
      <c r="BZ255" s="207"/>
      <c r="CA255" s="207"/>
      <c r="CB255" s="207"/>
      <c r="CC255" s="207"/>
      <c r="CD255" s="207"/>
      <c r="CE255" s="207"/>
      <c r="CF255" s="207"/>
      <c r="CG255" s="207"/>
    </row>
    <row r="256" spans="1:85" ht="15.75" hidden="1" customHeight="1" thickBot="1">
      <c r="A256" s="3"/>
      <c r="B256" s="163"/>
      <c r="C256" s="164"/>
      <c r="D256" s="164"/>
      <c r="E256" s="164"/>
      <c r="F256" s="164"/>
      <c r="G256" s="164"/>
      <c r="H256" s="164"/>
      <c r="I256" s="164"/>
      <c r="J256" s="164"/>
      <c r="K256" s="164"/>
      <c r="L256" s="164"/>
      <c r="M256" s="164"/>
      <c r="N256" s="164"/>
      <c r="O256" s="164"/>
      <c r="P256" s="164"/>
      <c r="Q256" s="164"/>
      <c r="R256" s="164"/>
      <c r="S256" s="164"/>
      <c r="T256" s="164"/>
      <c r="U256" s="164"/>
      <c r="V256" s="164"/>
      <c r="W256" s="164"/>
      <c r="X256" s="164"/>
      <c r="Y256" s="164"/>
      <c r="Z256" s="164"/>
      <c r="AA256" s="164"/>
      <c r="AB256" s="164"/>
      <c r="AC256" s="164"/>
      <c r="AD256" s="164"/>
      <c r="AE256" s="164"/>
      <c r="AF256" s="164"/>
      <c r="AG256" s="164"/>
      <c r="AH256" s="164"/>
      <c r="AI256" s="164"/>
      <c r="AJ256" s="164"/>
      <c r="AK256" s="164"/>
      <c r="AL256" s="164"/>
      <c r="AM256" s="164"/>
      <c r="AN256" s="164"/>
      <c r="AO256" s="164"/>
      <c r="AP256" s="164"/>
      <c r="AQ256" s="164"/>
      <c r="AR256" s="164"/>
      <c r="AS256" s="164"/>
      <c r="AT256" s="164"/>
      <c r="AU256" s="164"/>
      <c r="AV256" s="164"/>
      <c r="AW256" s="164"/>
      <c r="AX256" s="164"/>
      <c r="AY256" s="164"/>
      <c r="AZ256" s="164"/>
      <c r="BA256" s="164"/>
      <c r="BB256" s="164"/>
      <c r="BC256" s="164"/>
      <c r="BD256" s="164"/>
      <c r="BE256" s="164"/>
      <c r="BF256" s="164"/>
      <c r="BG256" s="164"/>
      <c r="BH256" s="164"/>
      <c r="BI256" s="165"/>
      <c r="BJ256" s="3"/>
      <c r="BK256" s="3"/>
      <c r="BM256" s="202"/>
      <c r="BN256" s="207"/>
      <c r="BO256" s="207"/>
      <c r="BP256" s="207"/>
      <c r="BQ256" s="207"/>
      <c r="BR256" s="207"/>
      <c r="BS256" s="207"/>
      <c r="BT256" s="207"/>
      <c r="BU256" s="207"/>
      <c r="BV256" s="207"/>
      <c r="BW256" s="207"/>
      <c r="BX256" s="207"/>
      <c r="BY256" s="207"/>
      <c r="BZ256" s="207"/>
      <c r="CA256" s="207"/>
      <c r="CB256" s="207"/>
      <c r="CC256" s="207"/>
      <c r="CD256" s="207"/>
      <c r="CE256" s="207"/>
      <c r="CF256" s="207"/>
      <c r="CG256" s="207"/>
    </row>
    <row r="257" spans="1:85" ht="16.5" hidden="1" customHeight="1" thickTop="1" thickBot="1">
      <c r="A257" s="3"/>
      <c r="B257" s="878"/>
      <c r="C257" s="879"/>
      <c r="D257" s="879"/>
      <c r="E257" s="879"/>
      <c r="F257" s="879"/>
      <c r="G257" s="879"/>
      <c r="H257" s="879"/>
      <c r="I257" s="879"/>
      <c r="J257" s="879"/>
      <c r="K257" s="879"/>
      <c r="L257" s="879"/>
      <c r="M257" s="879"/>
      <c r="N257" s="879"/>
      <c r="O257" s="879"/>
      <c r="P257" s="879"/>
      <c r="Q257" s="879"/>
      <c r="R257" s="879"/>
      <c r="S257" s="879"/>
      <c r="T257" s="879"/>
      <c r="U257" s="879"/>
      <c r="V257" s="879"/>
      <c r="W257" s="879"/>
      <c r="X257" s="879"/>
      <c r="Y257" s="879"/>
      <c r="Z257" s="879"/>
      <c r="AA257" s="879"/>
      <c r="AB257" s="879"/>
      <c r="AC257" s="879"/>
      <c r="AD257" s="879"/>
      <c r="AE257" s="879"/>
      <c r="AF257" s="879"/>
      <c r="AG257" s="879"/>
      <c r="AH257" s="879"/>
      <c r="AI257" s="879"/>
      <c r="AJ257" s="879"/>
      <c r="AK257" s="879"/>
      <c r="AL257" s="879"/>
      <c r="AM257" s="879"/>
      <c r="AN257" s="879"/>
      <c r="AO257" s="879"/>
      <c r="AP257" s="879"/>
      <c r="AQ257" s="879"/>
      <c r="AR257" s="879"/>
      <c r="AS257" s="879"/>
      <c r="AT257" s="879"/>
      <c r="AU257" s="879"/>
      <c r="AV257" s="879"/>
      <c r="AW257" s="879"/>
      <c r="AX257" s="879"/>
      <c r="AY257" s="879"/>
      <c r="AZ257" s="879"/>
      <c r="BA257" s="879"/>
      <c r="BB257" s="879"/>
      <c r="BC257" s="879"/>
      <c r="BD257" s="879"/>
      <c r="BE257" s="879"/>
      <c r="BF257" s="879"/>
      <c r="BG257" s="879"/>
      <c r="BH257" s="879"/>
      <c r="BI257" s="880"/>
      <c r="BJ257" s="3"/>
      <c r="BK257" s="3"/>
      <c r="BM257" s="202"/>
      <c r="BN257" s="207"/>
      <c r="BO257" s="207"/>
      <c r="BP257" s="207"/>
      <c r="BQ257" s="207"/>
      <c r="BR257" s="207"/>
      <c r="BS257" s="207"/>
      <c r="BT257" s="207"/>
      <c r="BU257" s="207"/>
      <c r="BV257" s="207"/>
      <c r="BW257" s="207"/>
      <c r="BX257" s="207"/>
      <c r="BY257" s="207"/>
      <c r="BZ257" s="207"/>
      <c r="CA257" s="207"/>
      <c r="CB257" s="207"/>
      <c r="CC257" s="207"/>
      <c r="CD257" s="207"/>
      <c r="CE257" s="207"/>
      <c r="CF257" s="207"/>
      <c r="CG257" s="207"/>
    </row>
    <row r="258" spans="1:85" ht="16.5" hidden="1" customHeight="1" thickTop="1" thickBot="1">
      <c r="A258" s="3"/>
      <c r="B258" s="881"/>
      <c r="C258" s="882"/>
      <c r="D258" s="882"/>
      <c r="E258" s="882"/>
      <c r="F258" s="882"/>
      <c r="G258" s="882"/>
      <c r="H258" s="882"/>
      <c r="I258" s="882"/>
      <c r="J258" s="882"/>
      <c r="K258" s="882"/>
      <c r="L258" s="882"/>
      <c r="M258" s="882"/>
      <c r="N258" s="882"/>
      <c r="O258" s="882"/>
      <c r="P258" s="882"/>
      <c r="Q258" s="882"/>
      <c r="R258" s="882"/>
      <c r="S258" s="882"/>
      <c r="T258" s="882"/>
      <c r="U258" s="882"/>
      <c r="V258" s="882"/>
      <c r="W258" s="882"/>
      <c r="X258" s="882"/>
      <c r="Y258" s="882"/>
      <c r="Z258" s="882"/>
      <c r="AA258" s="882"/>
      <c r="AB258" s="882"/>
      <c r="AC258" s="882"/>
      <c r="AD258" s="882"/>
      <c r="AE258" s="882"/>
      <c r="AF258" s="882"/>
      <c r="AG258" s="882"/>
      <c r="AH258" s="882"/>
      <c r="AI258" s="882"/>
      <c r="AJ258" s="882"/>
      <c r="AK258" s="882"/>
      <c r="AL258" s="882"/>
      <c r="AM258" s="882"/>
      <c r="AN258" s="882"/>
      <c r="AO258" s="882"/>
      <c r="AP258" s="882"/>
      <c r="AQ258" s="882"/>
      <c r="AR258" s="882"/>
      <c r="AS258" s="882"/>
      <c r="AT258" s="882"/>
      <c r="AU258" s="882"/>
      <c r="AV258" s="882"/>
      <c r="AW258" s="882"/>
      <c r="AX258" s="882"/>
      <c r="AY258" s="882"/>
      <c r="AZ258" s="882"/>
      <c r="BA258" s="882"/>
      <c r="BB258" s="882"/>
      <c r="BC258" s="882"/>
      <c r="BD258" s="882"/>
      <c r="BE258" s="882"/>
      <c r="BF258" s="882"/>
      <c r="BG258" s="882"/>
      <c r="BH258" s="882"/>
      <c r="BI258" s="883"/>
      <c r="BJ258" s="3"/>
      <c r="BK258" s="3"/>
      <c r="BM258" s="202"/>
      <c r="BN258" s="207"/>
      <c r="BO258" s="207"/>
      <c r="BP258" s="207"/>
      <c r="BQ258" s="207"/>
      <c r="BR258" s="207"/>
      <c r="BS258" s="207"/>
      <c r="BT258" s="207"/>
      <c r="BU258" s="207"/>
      <c r="BV258" s="207"/>
      <c r="BW258" s="207"/>
      <c r="BX258" s="207"/>
      <c r="BY258" s="207"/>
      <c r="BZ258" s="207"/>
      <c r="CA258" s="207"/>
      <c r="CB258" s="207"/>
      <c r="CC258" s="207"/>
      <c r="CD258" s="207"/>
      <c r="CE258" s="207"/>
      <c r="CF258" s="207"/>
      <c r="CG258" s="207"/>
    </row>
    <row r="259" spans="1:85" ht="51.75" hidden="1" customHeight="1" thickTop="1" thickBot="1">
      <c r="A259" s="3"/>
      <c r="B259" s="166" t="s">
        <v>188</v>
      </c>
      <c r="C259" s="167"/>
      <c r="D259" s="168"/>
      <c r="E259" s="166" t="s">
        <v>189</v>
      </c>
      <c r="F259" s="167"/>
      <c r="G259" s="168"/>
      <c r="H259" s="166" t="s">
        <v>167</v>
      </c>
      <c r="I259" s="167"/>
      <c r="J259" s="168"/>
      <c r="K259" s="166" t="s">
        <v>190</v>
      </c>
      <c r="L259" s="167"/>
      <c r="M259" s="168"/>
      <c r="N259" s="166" t="s">
        <v>94</v>
      </c>
      <c r="O259" s="167"/>
      <c r="P259" s="168"/>
      <c r="Q259" s="155" t="s">
        <v>92</v>
      </c>
      <c r="R259" s="155"/>
      <c r="S259" s="155"/>
      <c r="T259" s="155" t="s">
        <v>93</v>
      </c>
      <c r="U259" s="155"/>
      <c r="V259" s="155"/>
      <c r="W259" s="155" t="s">
        <v>191</v>
      </c>
      <c r="X259" s="155"/>
      <c r="Y259" s="155"/>
      <c r="Z259" s="155" t="s">
        <v>192</v>
      </c>
      <c r="AA259" s="155"/>
      <c r="AB259" s="155"/>
      <c r="AC259" s="155" t="s">
        <v>64</v>
      </c>
      <c r="AD259" s="155"/>
      <c r="AE259" s="155"/>
      <c r="AF259" s="166" t="s">
        <v>157</v>
      </c>
      <c r="AG259" s="167"/>
      <c r="AH259" s="168"/>
      <c r="AI259" s="155" t="s">
        <v>193</v>
      </c>
      <c r="AJ259" s="155"/>
      <c r="AK259" s="155"/>
      <c r="AL259" s="155" t="s">
        <v>156</v>
      </c>
      <c r="AM259" s="155"/>
      <c r="AN259" s="155"/>
      <c r="AO259" s="166" t="s">
        <v>194</v>
      </c>
      <c r="AP259" s="167"/>
      <c r="AQ259" s="168"/>
      <c r="AR259" s="155" t="s">
        <v>132</v>
      </c>
      <c r="AS259" s="155"/>
      <c r="AT259" s="155"/>
      <c r="AU259" s="155" t="s">
        <v>195</v>
      </c>
      <c r="AV259" s="155"/>
      <c r="AW259" s="155"/>
      <c r="AX259" s="155" t="s">
        <v>125</v>
      </c>
      <c r="AY259" s="155"/>
      <c r="AZ259" s="155"/>
      <c r="BA259" s="155" t="s">
        <v>161</v>
      </c>
      <c r="BB259" s="155"/>
      <c r="BC259" s="155"/>
      <c r="BD259" s="155" t="s">
        <v>196</v>
      </c>
      <c r="BE259" s="155"/>
      <c r="BF259" s="155"/>
      <c r="BG259" s="156" t="s">
        <v>197</v>
      </c>
      <c r="BH259" s="156"/>
      <c r="BI259" s="156"/>
      <c r="BJ259" s="3"/>
      <c r="BK259" s="3"/>
      <c r="BM259" s="202"/>
      <c r="BN259" s="207"/>
      <c r="BO259" s="207"/>
      <c r="BP259" s="207"/>
      <c r="BQ259" s="207"/>
      <c r="BR259" s="207"/>
      <c r="BS259" s="207"/>
      <c r="BT259" s="207"/>
      <c r="BU259" s="207"/>
      <c r="BV259" s="207"/>
      <c r="BW259" s="207"/>
      <c r="BX259" s="207"/>
      <c r="BY259" s="207"/>
      <c r="BZ259" s="207"/>
      <c r="CA259" s="207"/>
      <c r="CB259" s="207"/>
      <c r="CC259" s="207"/>
      <c r="CD259" s="207"/>
      <c r="CE259" s="207"/>
      <c r="CF259" s="207"/>
      <c r="CG259" s="207"/>
    </row>
    <row r="260" spans="1:85" ht="15" hidden="1" customHeight="1" thickTop="1" thickBot="1">
      <c r="A260" s="4"/>
      <c r="B260" s="899"/>
      <c r="C260" s="899"/>
      <c r="D260" s="899"/>
      <c r="E260" s="899"/>
      <c r="F260" s="899"/>
      <c r="G260" s="899"/>
      <c r="H260" s="899"/>
      <c r="I260" s="899"/>
      <c r="J260" s="899"/>
      <c r="K260" s="899"/>
      <c r="L260" s="899"/>
      <c r="M260" s="899"/>
      <c r="N260" s="899"/>
      <c r="O260" s="899"/>
      <c r="P260" s="899"/>
      <c r="Q260" s="899"/>
      <c r="R260" s="899"/>
      <c r="S260" s="899"/>
      <c r="T260" s="899"/>
      <c r="U260" s="899"/>
      <c r="V260" s="899"/>
      <c r="W260" s="899"/>
      <c r="X260" s="899"/>
      <c r="Y260" s="899"/>
      <c r="Z260" s="899"/>
      <c r="AA260" s="899"/>
      <c r="AB260" s="899"/>
      <c r="AC260" s="899"/>
      <c r="AD260" s="899"/>
      <c r="AE260" s="899"/>
      <c r="AF260" s="900"/>
      <c r="AG260" s="901"/>
      <c r="AH260" s="902"/>
      <c r="AI260" s="899"/>
      <c r="AJ260" s="899"/>
      <c r="AK260" s="899"/>
      <c r="AL260" s="899"/>
      <c r="AM260" s="899"/>
      <c r="AN260" s="899"/>
      <c r="AO260" s="900"/>
      <c r="AP260" s="901"/>
      <c r="AQ260" s="902"/>
      <c r="AR260" s="899"/>
      <c r="AS260" s="899"/>
      <c r="AT260" s="899"/>
      <c r="AU260" s="899"/>
      <c r="AV260" s="899"/>
      <c r="AW260" s="899"/>
      <c r="AX260" s="899"/>
      <c r="AY260" s="899"/>
      <c r="AZ260" s="899"/>
      <c r="BA260" s="900"/>
      <c r="BB260" s="901"/>
      <c r="BC260" s="902"/>
      <c r="BD260" s="899"/>
      <c r="BE260" s="899"/>
      <c r="BF260" s="899"/>
      <c r="BG260" s="145">
        <f>SUM(B260:BF263)</f>
        <v>0</v>
      </c>
      <c r="BH260" s="145"/>
      <c r="BI260" s="145"/>
      <c r="BJ260" s="3"/>
      <c r="BK260" s="3"/>
      <c r="BM260" s="202"/>
      <c r="BN260" s="207"/>
      <c r="BO260" s="207"/>
      <c r="BP260" s="207"/>
      <c r="BQ260" s="207"/>
      <c r="BR260" s="207"/>
      <c r="BS260" s="207"/>
      <c r="BT260" s="207"/>
      <c r="BU260" s="207"/>
      <c r="BV260" s="207"/>
      <c r="BW260" s="207"/>
      <c r="BX260" s="207"/>
      <c r="BY260" s="207"/>
      <c r="BZ260" s="207"/>
      <c r="CA260" s="207"/>
      <c r="CB260" s="207"/>
      <c r="CC260" s="207"/>
      <c r="CD260" s="207"/>
      <c r="CE260" s="207"/>
      <c r="CF260" s="207"/>
      <c r="CG260" s="207"/>
    </row>
    <row r="261" spans="1:85" ht="15" hidden="1" customHeight="1" thickTop="1" thickBot="1">
      <c r="A261" s="4"/>
      <c r="B261" s="899"/>
      <c r="C261" s="899"/>
      <c r="D261" s="899"/>
      <c r="E261" s="899"/>
      <c r="F261" s="899"/>
      <c r="G261" s="899"/>
      <c r="H261" s="899"/>
      <c r="I261" s="899"/>
      <c r="J261" s="899"/>
      <c r="K261" s="899"/>
      <c r="L261" s="899"/>
      <c r="M261" s="899"/>
      <c r="N261" s="899"/>
      <c r="O261" s="899"/>
      <c r="P261" s="899"/>
      <c r="Q261" s="899"/>
      <c r="R261" s="899"/>
      <c r="S261" s="899"/>
      <c r="T261" s="899"/>
      <c r="U261" s="899"/>
      <c r="V261" s="899"/>
      <c r="W261" s="899"/>
      <c r="X261" s="899"/>
      <c r="Y261" s="899"/>
      <c r="Z261" s="899"/>
      <c r="AA261" s="899"/>
      <c r="AB261" s="899"/>
      <c r="AC261" s="899"/>
      <c r="AD261" s="899"/>
      <c r="AE261" s="899"/>
      <c r="AF261" s="903"/>
      <c r="AG261" s="904"/>
      <c r="AH261" s="905"/>
      <c r="AI261" s="899"/>
      <c r="AJ261" s="899"/>
      <c r="AK261" s="899"/>
      <c r="AL261" s="899"/>
      <c r="AM261" s="899"/>
      <c r="AN261" s="899"/>
      <c r="AO261" s="903"/>
      <c r="AP261" s="904"/>
      <c r="AQ261" s="905"/>
      <c r="AR261" s="899"/>
      <c r="AS261" s="899"/>
      <c r="AT261" s="899"/>
      <c r="AU261" s="899"/>
      <c r="AV261" s="899"/>
      <c r="AW261" s="899"/>
      <c r="AX261" s="899"/>
      <c r="AY261" s="899"/>
      <c r="AZ261" s="899"/>
      <c r="BA261" s="903"/>
      <c r="BB261" s="904"/>
      <c r="BC261" s="905"/>
      <c r="BD261" s="899"/>
      <c r="BE261" s="899"/>
      <c r="BF261" s="899"/>
      <c r="BG261" s="145"/>
      <c r="BH261" s="145"/>
      <c r="BI261" s="145"/>
      <c r="BJ261" s="3"/>
      <c r="BK261" s="3"/>
      <c r="BM261" s="202"/>
      <c r="BN261" s="207"/>
      <c r="BO261" s="207"/>
      <c r="BP261" s="207"/>
      <c r="BQ261" s="207"/>
      <c r="BR261" s="207"/>
      <c r="BS261" s="207"/>
      <c r="BT261" s="207"/>
      <c r="BU261" s="207"/>
      <c r="BV261" s="207"/>
      <c r="BW261" s="207"/>
      <c r="BX261" s="207"/>
      <c r="BY261" s="207"/>
      <c r="BZ261" s="207"/>
      <c r="CA261" s="207"/>
      <c r="CB261" s="207"/>
      <c r="CC261" s="207"/>
      <c r="CD261" s="207"/>
      <c r="CE261" s="207"/>
      <c r="CF261" s="207"/>
      <c r="CG261" s="207"/>
    </row>
    <row r="262" spans="1:85" ht="15" hidden="1" customHeight="1" thickTop="1" thickBot="1">
      <c r="A262" s="4"/>
      <c r="B262" s="899"/>
      <c r="C262" s="899"/>
      <c r="D262" s="899"/>
      <c r="E262" s="899"/>
      <c r="F262" s="899"/>
      <c r="G262" s="899"/>
      <c r="H262" s="899"/>
      <c r="I262" s="899"/>
      <c r="J262" s="899"/>
      <c r="K262" s="899"/>
      <c r="L262" s="899"/>
      <c r="M262" s="899"/>
      <c r="N262" s="899"/>
      <c r="O262" s="899"/>
      <c r="P262" s="899"/>
      <c r="Q262" s="899"/>
      <c r="R262" s="899"/>
      <c r="S262" s="899"/>
      <c r="T262" s="899"/>
      <c r="U262" s="899"/>
      <c r="V262" s="899"/>
      <c r="W262" s="899"/>
      <c r="X262" s="899"/>
      <c r="Y262" s="899"/>
      <c r="Z262" s="899"/>
      <c r="AA262" s="899"/>
      <c r="AB262" s="899"/>
      <c r="AC262" s="899"/>
      <c r="AD262" s="899"/>
      <c r="AE262" s="899"/>
      <c r="AF262" s="903"/>
      <c r="AG262" s="904"/>
      <c r="AH262" s="905"/>
      <c r="AI262" s="899"/>
      <c r="AJ262" s="899"/>
      <c r="AK262" s="899"/>
      <c r="AL262" s="899"/>
      <c r="AM262" s="899"/>
      <c r="AN262" s="899"/>
      <c r="AO262" s="903"/>
      <c r="AP262" s="904"/>
      <c r="AQ262" s="905"/>
      <c r="AR262" s="899"/>
      <c r="AS262" s="899"/>
      <c r="AT262" s="899"/>
      <c r="AU262" s="899"/>
      <c r="AV262" s="899"/>
      <c r="AW262" s="899"/>
      <c r="AX262" s="899"/>
      <c r="AY262" s="899"/>
      <c r="AZ262" s="899"/>
      <c r="BA262" s="903"/>
      <c r="BB262" s="904"/>
      <c r="BC262" s="905"/>
      <c r="BD262" s="899"/>
      <c r="BE262" s="899"/>
      <c r="BF262" s="899"/>
      <c r="BG262" s="145"/>
      <c r="BH262" s="145"/>
      <c r="BI262" s="145"/>
      <c r="BJ262" s="3"/>
      <c r="BK262" s="3"/>
      <c r="BM262" s="202"/>
      <c r="BN262" s="207"/>
      <c r="BO262" s="207"/>
      <c r="BP262" s="207"/>
      <c r="BQ262" s="207"/>
      <c r="BR262" s="207"/>
      <c r="BS262" s="207"/>
      <c r="BT262" s="207"/>
      <c r="BU262" s="207"/>
      <c r="BV262" s="207"/>
      <c r="BW262" s="207"/>
      <c r="BX262" s="207"/>
      <c r="BY262" s="207"/>
      <c r="BZ262" s="207"/>
      <c r="CA262" s="207"/>
      <c r="CB262" s="207"/>
      <c r="CC262" s="207"/>
      <c r="CD262" s="207"/>
      <c r="CE262" s="207"/>
      <c r="CF262" s="207"/>
      <c r="CG262" s="207"/>
    </row>
    <row r="263" spans="1:85" ht="15" hidden="1" customHeight="1" thickTop="1" thickBot="1">
      <c r="A263" s="4"/>
      <c r="B263" s="899"/>
      <c r="C263" s="899"/>
      <c r="D263" s="899"/>
      <c r="E263" s="899"/>
      <c r="F263" s="899"/>
      <c r="G263" s="899"/>
      <c r="H263" s="899"/>
      <c r="I263" s="899"/>
      <c r="J263" s="899"/>
      <c r="K263" s="899"/>
      <c r="L263" s="899"/>
      <c r="M263" s="899"/>
      <c r="N263" s="899"/>
      <c r="O263" s="899"/>
      <c r="P263" s="899"/>
      <c r="Q263" s="899"/>
      <c r="R263" s="899"/>
      <c r="S263" s="899"/>
      <c r="T263" s="899"/>
      <c r="U263" s="899"/>
      <c r="V263" s="899"/>
      <c r="W263" s="899"/>
      <c r="X263" s="899"/>
      <c r="Y263" s="899"/>
      <c r="Z263" s="899"/>
      <c r="AA263" s="899"/>
      <c r="AB263" s="899"/>
      <c r="AC263" s="899"/>
      <c r="AD263" s="899"/>
      <c r="AE263" s="899"/>
      <c r="AF263" s="906"/>
      <c r="AG263" s="907"/>
      <c r="AH263" s="908"/>
      <c r="AI263" s="899"/>
      <c r="AJ263" s="899"/>
      <c r="AK263" s="899"/>
      <c r="AL263" s="899"/>
      <c r="AM263" s="899"/>
      <c r="AN263" s="899"/>
      <c r="AO263" s="906"/>
      <c r="AP263" s="907"/>
      <c r="AQ263" s="908"/>
      <c r="AR263" s="899"/>
      <c r="AS263" s="899"/>
      <c r="AT263" s="899"/>
      <c r="AU263" s="899"/>
      <c r="AV263" s="899"/>
      <c r="AW263" s="899"/>
      <c r="AX263" s="899"/>
      <c r="AY263" s="899"/>
      <c r="AZ263" s="899"/>
      <c r="BA263" s="906"/>
      <c r="BB263" s="907"/>
      <c r="BC263" s="908"/>
      <c r="BD263" s="899"/>
      <c r="BE263" s="899"/>
      <c r="BF263" s="899"/>
      <c r="BG263" s="145"/>
      <c r="BH263" s="145"/>
      <c r="BI263" s="145"/>
      <c r="BJ263" s="3"/>
      <c r="BK263" s="3"/>
      <c r="BM263" s="202" t="s">
        <v>198</v>
      </c>
      <c r="BN263" s="207"/>
      <c r="BO263" s="207"/>
      <c r="BP263" s="207"/>
      <c r="BQ263" s="207"/>
      <c r="BR263" s="207"/>
      <c r="BS263" s="207"/>
      <c r="BT263" s="207"/>
      <c r="BU263" s="207"/>
      <c r="BV263" s="207"/>
      <c r="BW263" s="207"/>
      <c r="BX263" s="207"/>
      <c r="BY263" s="207"/>
      <c r="BZ263" s="207"/>
      <c r="CA263" s="207"/>
      <c r="CB263" s="207"/>
      <c r="CC263" s="207"/>
      <c r="CD263" s="207"/>
      <c r="CE263" s="207"/>
      <c r="CF263" s="207"/>
      <c r="CG263" s="207"/>
    </row>
    <row r="264" spans="1:85" ht="15.75" hidden="1" customHeight="1" thickTop="1" thickBot="1">
      <c r="B264" s="25"/>
      <c r="C264" s="26"/>
      <c r="D264" s="26"/>
      <c r="E264" s="26"/>
      <c r="F264" s="26"/>
      <c r="G264" s="26"/>
      <c r="H264" s="26"/>
      <c r="I264" s="26"/>
      <c r="J264" s="26"/>
      <c r="K264" s="26"/>
      <c r="L264" s="26"/>
      <c r="M264" s="26"/>
      <c r="N264" s="26"/>
      <c r="O264" s="26"/>
      <c r="P264" s="26"/>
      <c r="Q264" s="26"/>
      <c r="R264" s="26"/>
      <c r="S264" s="26"/>
      <c r="T264" s="26"/>
      <c r="U264" s="26"/>
      <c r="V264" s="26"/>
      <c r="W264" s="26"/>
      <c r="X264" s="26"/>
      <c r="Y264" s="26"/>
      <c r="Z264" s="26"/>
      <c r="AA264" s="26"/>
      <c r="AB264" s="31"/>
      <c r="AC264" s="25" t="s">
        <v>95</v>
      </c>
      <c r="AD264" s="26"/>
      <c r="AE264" s="26"/>
      <c r="AF264" s="26"/>
      <c r="AG264" s="26"/>
      <c r="AH264" s="26"/>
      <c r="AI264" s="26"/>
      <c r="AJ264" s="26"/>
      <c r="AK264" s="26"/>
      <c r="AL264" s="26"/>
      <c r="AM264" s="26"/>
      <c r="AN264" s="26"/>
      <c r="AO264" s="26"/>
      <c r="AP264" s="26"/>
      <c r="AQ264" s="26"/>
      <c r="AR264" s="26"/>
      <c r="AS264" s="31"/>
      <c r="AT264" s="18" t="s">
        <v>96</v>
      </c>
      <c r="AU264" s="18"/>
      <c r="AV264" s="18"/>
      <c r="AW264" s="18"/>
      <c r="AX264" s="18"/>
      <c r="AY264" s="18"/>
      <c r="AZ264" s="18"/>
      <c r="BA264" s="18"/>
      <c r="BB264" s="18"/>
      <c r="BC264" s="18"/>
      <c r="BD264" s="18"/>
      <c r="BE264" s="18"/>
      <c r="BF264" s="18"/>
      <c r="BG264" s="18"/>
      <c r="BH264" s="18"/>
      <c r="BI264" s="18"/>
      <c r="BM264" s="202"/>
      <c r="BN264" s="207"/>
      <c r="BO264" s="207"/>
      <c r="BP264" s="207"/>
      <c r="BQ264" s="207"/>
      <c r="BR264" s="207"/>
      <c r="BS264" s="207"/>
      <c r="BT264" s="207"/>
      <c r="BU264" s="207"/>
      <c r="BV264" s="207"/>
      <c r="BW264" s="207"/>
      <c r="BX264" s="207"/>
      <c r="BY264" s="207"/>
      <c r="BZ264" s="207"/>
      <c r="CA264" s="207"/>
      <c r="CB264" s="207"/>
      <c r="CC264" s="207"/>
      <c r="CD264" s="207"/>
      <c r="CE264" s="207"/>
      <c r="CF264" s="207"/>
      <c r="CG264" s="207"/>
    </row>
    <row r="265" spans="1:85" ht="15" hidden="1" customHeight="1" thickTop="1" thickBot="1">
      <c r="B265" s="27"/>
      <c r="C265" s="28"/>
      <c r="D265" s="28"/>
      <c r="E265" s="28"/>
      <c r="F265" s="28"/>
      <c r="G265" s="28"/>
      <c r="H265" s="28"/>
      <c r="I265" s="28"/>
      <c r="J265" s="28"/>
      <c r="K265" s="28"/>
      <c r="L265" s="28"/>
      <c r="M265" s="28"/>
      <c r="N265" s="28"/>
      <c r="O265" s="28"/>
      <c r="P265" s="28"/>
      <c r="Q265" s="28"/>
      <c r="R265" s="28"/>
      <c r="S265" s="28"/>
      <c r="T265" s="28"/>
      <c r="U265" s="28"/>
      <c r="V265" s="28"/>
      <c r="W265" s="28"/>
      <c r="X265" s="28"/>
      <c r="Y265" s="28"/>
      <c r="Z265" s="28"/>
      <c r="AA265" s="28"/>
      <c r="AB265" s="32"/>
      <c r="AC265" s="27"/>
      <c r="AD265" s="28"/>
      <c r="AE265" s="28"/>
      <c r="AF265" s="28"/>
      <c r="AG265" s="28"/>
      <c r="AH265" s="28"/>
      <c r="AI265" s="28"/>
      <c r="AJ265" s="28"/>
      <c r="AK265" s="28"/>
      <c r="AL265" s="28"/>
      <c r="AM265" s="28"/>
      <c r="AN265" s="28"/>
      <c r="AO265" s="28"/>
      <c r="AP265" s="28"/>
      <c r="AQ265" s="28"/>
      <c r="AR265" s="28"/>
      <c r="AS265" s="32"/>
      <c r="AT265" s="36"/>
      <c r="AU265" s="36"/>
      <c r="AV265" s="36"/>
      <c r="AW265" s="36"/>
      <c r="AX265" s="36"/>
      <c r="AY265" s="36"/>
      <c r="AZ265" s="36"/>
      <c r="BA265" s="36"/>
      <c r="BB265" s="36"/>
      <c r="BC265" s="36"/>
      <c r="BD265" s="36"/>
      <c r="BE265" s="36"/>
      <c r="BF265" s="36"/>
      <c r="BG265" s="36"/>
      <c r="BH265" s="36"/>
      <c r="BI265" s="36"/>
      <c r="BM265" s="202"/>
      <c r="BN265" s="207"/>
      <c r="BO265" s="207"/>
      <c r="BP265" s="207"/>
      <c r="BQ265" s="207"/>
      <c r="BR265" s="207"/>
      <c r="BS265" s="207"/>
      <c r="BT265" s="207"/>
      <c r="BU265" s="207"/>
      <c r="BV265" s="207"/>
      <c r="BW265" s="207"/>
      <c r="BX265" s="207"/>
      <c r="BY265" s="207"/>
      <c r="BZ265" s="207"/>
      <c r="CA265" s="207"/>
      <c r="CB265" s="207"/>
      <c r="CC265" s="207"/>
      <c r="CD265" s="207"/>
      <c r="CE265" s="207"/>
      <c r="CF265" s="207"/>
      <c r="CG265" s="207"/>
    </row>
    <row r="266" spans="1:85" ht="15" hidden="1" customHeight="1" thickTop="1" thickBot="1">
      <c r="B266" s="27"/>
      <c r="C266" s="28"/>
      <c r="D266" s="28"/>
      <c r="E266" s="28"/>
      <c r="F266" s="28"/>
      <c r="G266" s="28"/>
      <c r="H266" s="28"/>
      <c r="I266" s="28"/>
      <c r="J266" s="28"/>
      <c r="K266" s="28"/>
      <c r="L266" s="28"/>
      <c r="M266" s="28"/>
      <c r="N266" s="28"/>
      <c r="O266" s="28"/>
      <c r="P266" s="28"/>
      <c r="Q266" s="28"/>
      <c r="R266" s="28"/>
      <c r="S266" s="28"/>
      <c r="T266" s="28"/>
      <c r="U266" s="28"/>
      <c r="V266" s="28"/>
      <c r="W266" s="28"/>
      <c r="X266" s="28"/>
      <c r="Y266" s="28"/>
      <c r="Z266" s="28"/>
      <c r="AA266" s="28"/>
      <c r="AB266" s="32"/>
      <c r="AC266" s="27"/>
      <c r="AD266" s="28"/>
      <c r="AE266" s="28"/>
      <c r="AF266" s="28"/>
      <c r="AG266" s="28"/>
      <c r="AH266" s="28"/>
      <c r="AI266" s="28"/>
      <c r="AJ266" s="28"/>
      <c r="AK266" s="28"/>
      <c r="AL266" s="28"/>
      <c r="AM266" s="28"/>
      <c r="AN266" s="28"/>
      <c r="AO266" s="28"/>
      <c r="AP266" s="28"/>
      <c r="AQ266" s="28"/>
      <c r="AR266" s="28"/>
      <c r="AS266" s="32"/>
      <c r="AT266" s="36"/>
      <c r="AU266" s="36"/>
      <c r="AV266" s="36"/>
      <c r="AW266" s="36"/>
      <c r="AX266" s="36"/>
      <c r="AY266" s="36"/>
      <c r="AZ266" s="36"/>
      <c r="BA266" s="36"/>
      <c r="BB266" s="36"/>
      <c r="BC266" s="36"/>
      <c r="BD266" s="36"/>
      <c r="BE266" s="36"/>
      <c r="BF266" s="36"/>
      <c r="BG266" s="36"/>
      <c r="BH266" s="36"/>
      <c r="BI266" s="36"/>
      <c r="BM266" s="202"/>
      <c r="BN266" s="207"/>
      <c r="BO266" s="207"/>
      <c r="BP266" s="207"/>
      <c r="BQ266" s="207"/>
      <c r="BR266" s="207"/>
      <c r="BS266" s="207"/>
      <c r="BT266" s="207"/>
      <c r="BU266" s="207"/>
      <c r="BV266" s="207"/>
      <c r="BW266" s="207"/>
      <c r="BX266" s="207"/>
      <c r="BY266" s="207"/>
      <c r="BZ266" s="207"/>
      <c r="CA266" s="207"/>
      <c r="CB266" s="207"/>
      <c r="CC266" s="207"/>
      <c r="CD266" s="207"/>
      <c r="CE266" s="207"/>
      <c r="CF266" s="207"/>
      <c r="CG266" s="207"/>
    </row>
    <row r="267" spans="1:85" ht="15.75" hidden="1" customHeight="1" thickTop="1" thickBot="1">
      <c r="B267" s="29"/>
      <c r="C267" s="30"/>
      <c r="D267" s="30"/>
      <c r="E267" s="30"/>
      <c r="F267" s="30"/>
      <c r="G267" s="30"/>
      <c r="H267" s="30"/>
      <c r="I267" s="30"/>
      <c r="J267" s="30"/>
      <c r="K267" s="30"/>
      <c r="L267" s="30"/>
      <c r="M267" s="30"/>
      <c r="N267" s="30"/>
      <c r="O267" s="30"/>
      <c r="P267" s="30"/>
      <c r="Q267" s="30"/>
      <c r="R267" s="30"/>
      <c r="S267" s="30"/>
      <c r="T267" s="30"/>
      <c r="U267" s="30"/>
      <c r="V267" s="30"/>
      <c r="W267" s="30"/>
      <c r="X267" s="30"/>
      <c r="Y267" s="30"/>
      <c r="Z267" s="30"/>
      <c r="AA267" s="30"/>
      <c r="AB267" s="33"/>
      <c r="AC267" s="29"/>
      <c r="AD267" s="30"/>
      <c r="AE267" s="30"/>
      <c r="AF267" s="30"/>
      <c r="AG267" s="30"/>
      <c r="AH267" s="30"/>
      <c r="AI267" s="30"/>
      <c r="AJ267" s="30"/>
      <c r="AK267" s="30"/>
      <c r="AL267" s="30"/>
      <c r="AM267" s="30"/>
      <c r="AN267" s="30"/>
      <c r="AO267" s="30"/>
      <c r="AP267" s="30"/>
      <c r="AQ267" s="30"/>
      <c r="AR267" s="30"/>
      <c r="AS267" s="33"/>
      <c r="AT267" s="36"/>
      <c r="AU267" s="36"/>
      <c r="AV267" s="36"/>
      <c r="AW267" s="36"/>
      <c r="AX267" s="36"/>
      <c r="AY267" s="36"/>
      <c r="AZ267" s="36"/>
      <c r="BA267" s="36"/>
      <c r="BB267" s="36"/>
      <c r="BC267" s="36"/>
      <c r="BD267" s="36"/>
      <c r="BE267" s="36"/>
      <c r="BF267" s="36"/>
      <c r="BG267" s="36"/>
      <c r="BH267" s="36"/>
      <c r="BI267" s="36"/>
      <c r="BM267" s="202"/>
      <c r="BN267" s="207"/>
      <c r="BO267" s="207"/>
      <c r="BP267" s="207"/>
      <c r="BQ267" s="207"/>
      <c r="BR267" s="207"/>
      <c r="BS267" s="207"/>
      <c r="BT267" s="207"/>
      <c r="BU267" s="207"/>
      <c r="BV267" s="207"/>
      <c r="BW267" s="207"/>
      <c r="BX267" s="207"/>
      <c r="BY267" s="207"/>
      <c r="BZ267" s="207"/>
      <c r="CA267" s="207"/>
      <c r="CB267" s="207"/>
      <c r="CC267" s="207"/>
      <c r="CD267" s="207"/>
      <c r="CE267" s="207"/>
      <c r="CF267" s="207"/>
      <c r="CG267" s="207"/>
    </row>
    <row r="268" spans="1:85" ht="16.5" hidden="1" customHeight="1" thickTop="1" thickBot="1">
      <c r="B268" s="878"/>
      <c r="C268" s="879"/>
      <c r="D268" s="879"/>
      <c r="E268" s="879"/>
      <c r="F268" s="879"/>
      <c r="G268" s="879"/>
      <c r="H268" s="879"/>
      <c r="I268" s="879"/>
      <c r="J268" s="879"/>
      <c r="K268" s="879"/>
      <c r="L268" s="879"/>
      <c r="M268" s="879"/>
      <c r="N268" s="879"/>
      <c r="O268" s="879"/>
      <c r="P268" s="879"/>
      <c r="Q268" s="879"/>
      <c r="R268" s="879"/>
      <c r="S268" s="879"/>
      <c r="T268" s="879"/>
      <c r="U268" s="879"/>
      <c r="V268" s="879"/>
      <c r="W268" s="879"/>
      <c r="X268" s="879"/>
      <c r="Y268" s="879"/>
      <c r="Z268" s="879"/>
      <c r="AA268" s="879"/>
      <c r="AB268" s="879"/>
      <c r="AC268" s="879"/>
      <c r="AD268" s="879"/>
      <c r="AE268" s="879"/>
      <c r="AF268" s="879"/>
      <c r="AG268" s="879"/>
      <c r="AH268" s="879"/>
      <c r="AI268" s="879"/>
      <c r="AJ268" s="879"/>
      <c r="AK268" s="879"/>
      <c r="AL268" s="879"/>
      <c r="AM268" s="879"/>
      <c r="AN268" s="879"/>
      <c r="AO268" s="879"/>
      <c r="AP268" s="879"/>
      <c r="AQ268" s="879"/>
      <c r="AR268" s="879"/>
      <c r="AS268" s="879"/>
      <c r="AT268" s="879"/>
      <c r="AU268" s="879"/>
      <c r="AV268" s="879"/>
      <c r="AW268" s="879"/>
      <c r="AX268" s="879"/>
      <c r="AY268" s="879"/>
      <c r="AZ268" s="879"/>
      <c r="BA268" s="879"/>
      <c r="BB268" s="879"/>
      <c r="BC268" s="879"/>
      <c r="BD268" s="879"/>
      <c r="BE268" s="879"/>
      <c r="BF268" s="879"/>
      <c r="BG268" s="879"/>
      <c r="BH268" s="879"/>
      <c r="BI268" s="880"/>
      <c r="BM268" s="202"/>
      <c r="BN268" s="207"/>
      <c r="BO268" s="207"/>
      <c r="BP268" s="207"/>
      <c r="BQ268" s="207"/>
      <c r="BR268" s="207"/>
      <c r="BS268" s="207"/>
      <c r="BT268" s="207"/>
      <c r="BU268" s="207"/>
      <c r="BV268" s="207"/>
      <c r="BW268" s="207"/>
      <c r="BX268" s="207"/>
      <c r="BY268" s="207"/>
      <c r="BZ268" s="207"/>
      <c r="CA268" s="207"/>
      <c r="CB268" s="207"/>
      <c r="CC268" s="207"/>
      <c r="CD268" s="207"/>
      <c r="CE268" s="207"/>
      <c r="CF268" s="207"/>
      <c r="CG268" s="207"/>
    </row>
    <row r="269" spans="1:85" ht="16.5" hidden="1" customHeight="1" thickTop="1" thickBot="1">
      <c r="B269" s="881"/>
      <c r="C269" s="882"/>
      <c r="D269" s="882"/>
      <c r="E269" s="882"/>
      <c r="F269" s="882"/>
      <c r="G269" s="882"/>
      <c r="H269" s="882"/>
      <c r="I269" s="882"/>
      <c r="J269" s="882"/>
      <c r="K269" s="882"/>
      <c r="L269" s="882"/>
      <c r="M269" s="882"/>
      <c r="N269" s="882"/>
      <c r="O269" s="882"/>
      <c r="P269" s="882"/>
      <c r="Q269" s="882"/>
      <c r="R269" s="882"/>
      <c r="S269" s="882"/>
      <c r="T269" s="882"/>
      <c r="U269" s="882"/>
      <c r="V269" s="882"/>
      <c r="W269" s="882"/>
      <c r="X269" s="882"/>
      <c r="Y269" s="882"/>
      <c r="Z269" s="882"/>
      <c r="AA269" s="882"/>
      <c r="AB269" s="882"/>
      <c r="AC269" s="882"/>
      <c r="AD269" s="882"/>
      <c r="AE269" s="882"/>
      <c r="AF269" s="882"/>
      <c r="AG269" s="882"/>
      <c r="AH269" s="882"/>
      <c r="AI269" s="882"/>
      <c r="AJ269" s="882"/>
      <c r="AK269" s="882"/>
      <c r="AL269" s="882"/>
      <c r="AM269" s="882"/>
      <c r="AN269" s="882"/>
      <c r="AO269" s="882"/>
      <c r="AP269" s="882"/>
      <c r="AQ269" s="882"/>
      <c r="AR269" s="882"/>
      <c r="AS269" s="882"/>
      <c r="AT269" s="882"/>
      <c r="AU269" s="882"/>
      <c r="AV269" s="882"/>
      <c r="AW269" s="882"/>
      <c r="AX269" s="882"/>
      <c r="AY269" s="882"/>
      <c r="AZ269" s="882"/>
      <c r="BA269" s="882"/>
      <c r="BB269" s="882"/>
      <c r="BC269" s="882"/>
      <c r="BD269" s="882"/>
      <c r="BE269" s="882"/>
      <c r="BF269" s="882"/>
      <c r="BG269" s="882"/>
      <c r="BH269" s="882"/>
      <c r="BI269" s="883"/>
      <c r="BM269" s="202"/>
      <c r="BN269" s="207"/>
      <c r="BO269" s="207"/>
      <c r="BP269" s="207"/>
      <c r="BQ269" s="207"/>
      <c r="BR269" s="207"/>
      <c r="BS269" s="207"/>
      <c r="BT269" s="207"/>
      <c r="BU269" s="207"/>
      <c r="BV269" s="207"/>
      <c r="BW269" s="207"/>
      <c r="BX269" s="207"/>
      <c r="BY269" s="207"/>
      <c r="BZ269" s="207"/>
      <c r="CA269" s="207"/>
      <c r="CB269" s="207"/>
      <c r="CC269" s="207"/>
      <c r="CD269" s="207"/>
      <c r="CE269" s="207"/>
      <c r="CF269" s="207"/>
      <c r="CG269" s="207"/>
    </row>
    <row r="270" spans="1:85" ht="15" hidden="1" customHeight="1" thickTop="1" thickBot="1">
      <c r="B270" s="125" t="s">
        <v>97</v>
      </c>
      <c r="C270" s="125"/>
      <c r="D270" s="125"/>
      <c r="E270" s="125" t="s">
        <v>98</v>
      </c>
      <c r="F270" s="125"/>
      <c r="G270" s="125"/>
      <c r="H270" s="125" t="s">
        <v>99</v>
      </c>
      <c r="I270" s="125"/>
      <c r="J270" s="125"/>
      <c r="K270" s="125" t="s">
        <v>100</v>
      </c>
      <c r="L270" s="125"/>
      <c r="M270" s="125"/>
      <c r="N270" s="125"/>
      <c r="O270" s="125"/>
      <c r="P270" s="125"/>
      <c r="Q270" s="125" t="s">
        <v>101</v>
      </c>
      <c r="R270" s="125"/>
      <c r="S270" s="125"/>
      <c r="T270" s="125"/>
      <c r="U270" s="125"/>
      <c r="V270" s="125"/>
      <c r="W270" s="125"/>
      <c r="X270" s="125"/>
      <c r="Y270" s="125"/>
      <c r="Z270" s="136" t="s">
        <v>102</v>
      </c>
      <c r="AA270" s="137"/>
      <c r="AB270" s="138"/>
      <c r="AC270" s="127" t="s">
        <v>103</v>
      </c>
      <c r="AD270" s="128"/>
      <c r="AE270" s="128"/>
      <c r="AF270" s="128"/>
      <c r="AG270" s="129"/>
      <c r="AH270" s="125" t="s">
        <v>104</v>
      </c>
      <c r="AI270" s="125"/>
      <c r="AJ270" s="125"/>
      <c r="AK270" s="125" t="s">
        <v>169</v>
      </c>
      <c r="AL270" s="125"/>
      <c r="AM270" s="125"/>
      <c r="AN270" s="127" t="s">
        <v>105</v>
      </c>
      <c r="AO270" s="128"/>
      <c r="AP270" s="129"/>
      <c r="AQ270" s="125" t="s">
        <v>106</v>
      </c>
      <c r="AR270" s="125"/>
      <c r="AS270" s="125"/>
      <c r="AT270" s="126" t="s">
        <v>107</v>
      </c>
      <c r="AU270" s="126"/>
      <c r="AV270" s="126"/>
      <c r="AW270" s="125" t="s">
        <v>108</v>
      </c>
      <c r="AX270" s="125"/>
      <c r="AY270" s="125"/>
      <c r="AZ270" s="125" t="s">
        <v>199</v>
      </c>
      <c r="BA270" s="125"/>
      <c r="BB270" s="125"/>
      <c r="BC270" s="125"/>
      <c r="BD270" s="125"/>
      <c r="BE270" s="125"/>
      <c r="BF270" s="126" t="s">
        <v>200</v>
      </c>
      <c r="BG270" s="126"/>
      <c r="BH270" s="126"/>
      <c r="BI270" s="126"/>
      <c r="BM270" s="202"/>
      <c r="BN270" s="207"/>
      <c r="BO270" s="207"/>
      <c r="BP270" s="207"/>
      <c r="BQ270" s="207"/>
      <c r="BR270" s="207"/>
      <c r="BS270" s="207"/>
      <c r="BT270" s="207"/>
      <c r="BU270" s="207"/>
      <c r="BV270" s="207"/>
      <c r="BW270" s="207"/>
      <c r="BX270" s="207"/>
      <c r="BY270" s="207"/>
      <c r="BZ270" s="207"/>
      <c r="CA270" s="207"/>
      <c r="CB270" s="207"/>
      <c r="CC270" s="207"/>
      <c r="CD270" s="207"/>
      <c r="CE270" s="207"/>
      <c r="CF270" s="207"/>
      <c r="CG270" s="207"/>
    </row>
    <row r="271" spans="1:85" ht="15" hidden="1" customHeight="1" thickTop="1" thickBot="1">
      <c r="B271" s="125"/>
      <c r="C271" s="125"/>
      <c r="D271" s="125"/>
      <c r="E271" s="125"/>
      <c r="F271" s="125"/>
      <c r="G271" s="125"/>
      <c r="H271" s="125"/>
      <c r="I271" s="125"/>
      <c r="J271" s="125"/>
      <c r="K271" s="125"/>
      <c r="L271" s="125"/>
      <c r="M271" s="125"/>
      <c r="N271" s="125"/>
      <c r="O271" s="125"/>
      <c r="P271" s="125"/>
      <c r="Q271" s="125"/>
      <c r="R271" s="125"/>
      <c r="S271" s="125"/>
      <c r="T271" s="125"/>
      <c r="U271" s="125"/>
      <c r="V271" s="125"/>
      <c r="W271" s="125"/>
      <c r="X271" s="125"/>
      <c r="Y271" s="125"/>
      <c r="Z271" s="139"/>
      <c r="AA271" s="140"/>
      <c r="AB271" s="141"/>
      <c r="AC271" s="130"/>
      <c r="AD271" s="131"/>
      <c r="AE271" s="131"/>
      <c r="AF271" s="131"/>
      <c r="AG271" s="132"/>
      <c r="AH271" s="125"/>
      <c r="AI271" s="125"/>
      <c r="AJ271" s="125"/>
      <c r="AK271" s="125"/>
      <c r="AL271" s="125"/>
      <c r="AM271" s="125"/>
      <c r="AN271" s="130"/>
      <c r="AO271" s="131"/>
      <c r="AP271" s="132"/>
      <c r="AQ271" s="125"/>
      <c r="AR271" s="125"/>
      <c r="AS271" s="125"/>
      <c r="AT271" s="126"/>
      <c r="AU271" s="126"/>
      <c r="AV271" s="126"/>
      <c r="AW271" s="125"/>
      <c r="AX271" s="125"/>
      <c r="AY271" s="125"/>
      <c r="AZ271" s="125"/>
      <c r="BA271" s="125"/>
      <c r="BB271" s="125"/>
      <c r="BC271" s="125"/>
      <c r="BD271" s="125"/>
      <c r="BE271" s="125"/>
      <c r="BF271" s="126"/>
      <c r="BG271" s="126"/>
      <c r="BH271" s="126"/>
      <c r="BI271" s="126"/>
      <c r="BM271" s="202"/>
      <c r="BN271" s="207"/>
      <c r="BO271" s="207"/>
      <c r="BP271" s="207"/>
      <c r="BQ271" s="207"/>
      <c r="BR271" s="207"/>
      <c r="BS271" s="207"/>
      <c r="BT271" s="207"/>
      <c r="BU271" s="207"/>
      <c r="BV271" s="207"/>
      <c r="BW271" s="207"/>
      <c r="BX271" s="207"/>
      <c r="BY271" s="207"/>
      <c r="BZ271" s="207"/>
      <c r="CA271" s="207"/>
      <c r="CB271" s="207"/>
      <c r="CC271" s="207"/>
      <c r="CD271" s="207"/>
      <c r="CE271" s="207"/>
      <c r="CF271" s="207"/>
      <c r="CG271" s="207"/>
    </row>
    <row r="272" spans="1:85" ht="15" hidden="1" customHeight="1" thickTop="1" thickBot="1">
      <c r="B272" s="125"/>
      <c r="C272" s="125"/>
      <c r="D272" s="125"/>
      <c r="E272" s="125"/>
      <c r="F272" s="125"/>
      <c r="G272" s="125"/>
      <c r="H272" s="125"/>
      <c r="I272" s="125"/>
      <c r="J272" s="125"/>
      <c r="K272" s="125"/>
      <c r="L272" s="125"/>
      <c r="M272" s="125"/>
      <c r="N272" s="125"/>
      <c r="O272" s="125"/>
      <c r="P272" s="125"/>
      <c r="Q272" s="125"/>
      <c r="R272" s="125"/>
      <c r="S272" s="125"/>
      <c r="T272" s="125"/>
      <c r="U272" s="125"/>
      <c r="V272" s="125"/>
      <c r="W272" s="125"/>
      <c r="X272" s="125"/>
      <c r="Y272" s="125"/>
      <c r="Z272" s="139"/>
      <c r="AA272" s="140"/>
      <c r="AB272" s="141"/>
      <c r="AC272" s="130"/>
      <c r="AD272" s="131"/>
      <c r="AE272" s="131"/>
      <c r="AF272" s="131"/>
      <c r="AG272" s="132"/>
      <c r="AH272" s="125"/>
      <c r="AI272" s="125"/>
      <c r="AJ272" s="125"/>
      <c r="AK272" s="125"/>
      <c r="AL272" s="125"/>
      <c r="AM272" s="125"/>
      <c r="AN272" s="130"/>
      <c r="AO272" s="131"/>
      <c r="AP272" s="132"/>
      <c r="AQ272" s="125"/>
      <c r="AR272" s="125"/>
      <c r="AS272" s="125"/>
      <c r="AT272" s="126"/>
      <c r="AU272" s="126"/>
      <c r="AV272" s="126"/>
      <c r="AW272" s="125"/>
      <c r="AX272" s="125"/>
      <c r="AY272" s="125"/>
      <c r="AZ272" s="125"/>
      <c r="BA272" s="125"/>
      <c r="BB272" s="125"/>
      <c r="BC272" s="125"/>
      <c r="BD272" s="125"/>
      <c r="BE272" s="125"/>
      <c r="BF272" s="126"/>
      <c r="BG272" s="126"/>
      <c r="BH272" s="126"/>
      <c r="BI272" s="126"/>
      <c r="BM272" s="202"/>
      <c r="BN272" s="207"/>
      <c r="BO272" s="207"/>
      <c r="BP272" s="207"/>
      <c r="BQ272" s="207"/>
      <c r="BR272" s="207"/>
      <c r="BS272" s="207"/>
      <c r="BT272" s="207"/>
      <c r="BU272" s="207"/>
      <c r="BV272" s="207"/>
      <c r="BW272" s="207"/>
      <c r="BX272" s="207"/>
      <c r="BY272" s="207"/>
      <c r="BZ272" s="207"/>
      <c r="CA272" s="207"/>
      <c r="CB272" s="207"/>
      <c r="CC272" s="207"/>
      <c r="CD272" s="207"/>
      <c r="CE272" s="207"/>
      <c r="CF272" s="207"/>
      <c r="CG272" s="207"/>
    </row>
    <row r="273" spans="2:85" ht="15" hidden="1" customHeight="1" thickTop="1" thickBot="1">
      <c r="B273" s="125"/>
      <c r="C273" s="125"/>
      <c r="D273" s="125"/>
      <c r="E273" s="125"/>
      <c r="F273" s="125"/>
      <c r="G273" s="125"/>
      <c r="H273" s="125"/>
      <c r="I273" s="125"/>
      <c r="J273" s="125"/>
      <c r="K273" s="125"/>
      <c r="L273" s="125"/>
      <c r="M273" s="125"/>
      <c r="N273" s="125"/>
      <c r="O273" s="125"/>
      <c r="P273" s="125"/>
      <c r="Q273" s="125" t="s">
        <v>109</v>
      </c>
      <c r="R273" s="125"/>
      <c r="S273" s="125" t="s">
        <v>110</v>
      </c>
      <c r="T273" s="125"/>
      <c r="U273" s="125"/>
      <c r="V273" s="125"/>
      <c r="W273" s="125" t="s">
        <v>111</v>
      </c>
      <c r="X273" s="125"/>
      <c r="Y273" s="125"/>
      <c r="Z273" s="139"/>
      <c r="AA273" s="140"/>
      <c r="AB273" s="141"/>
      <c r="AC273" s="130"/>
      <c r="AD273" s="131"/>
      <c r="AE273" s="131"/>
      <c r="AF273" s="131"/>
      <c r="AG273" s="132"/>
      <c r="AH273" s="125"/>
      <c r="AI273" s="125"/>
      <c r="AJ273" s="125"/>
      <c r="AK273" s="125"/>
      <c r="AL273" s="125"/>
      <c r="AM273" s="125"/>
      <c r="AN273" s="130"/>
      <c r="AO273" s="131"/>
      <c r="AP273" s="132"/>
      <c r="AQ273" s="125"/>
      <c r="AR273" s="125"/>
      <c r="AS273" s="125"/>
      <c r="AT273" s="126"/>
      <c r="AU273" s="126"/>
      <c r="AV273" s="126"/>
      <c r="AW273" s="125"/>
      <c r="AX273" s="125"/>
      <c r="AY273" s="125"/>
      <c r="AZ273" s="125"/>
      <c r="BA273" s="125"/>
      <c r="BB273" s="125"/>
      <c r="BC273" s="125"/>
      <c r="BD273" s="125"/>
      <c r="BE273" s="125"/>
      <c r="BF273" s="126"/>
      <c r="BG273" s="126"/>
      <c r="BH273" s="126"/>
      <c r="BI273" s="126"/>
      <c r="BM273" s="202"/>
      <c r="BN273" s="207"/>
      <c r="BO273" s="207"/>
      <c r="BP273" s="207"/>
      <c r="BQ273" s="207"/>
      <c r="BR273" s="207"/>
      <c r="BS273" s="207"/>
      <c r="BT273" s="207"/>
      <c r="BU273" s="207"/>
      <c r="BV273" s="207"/>
      <c r="BW273" s="207"/>
      <c r="BX273" s="207"/>
      <c r="BY273" s="207"/>
      <c r="BZ273" s="207"/>
      <c r="CA273" s="207"/>
      <c r="CB273" s="207"/>
      <c r="CC273" s="207"/>
      <c r="CD273" s="207"/>
      <c r="CE273" s="207"/>
      <c r="CF273" s="207"/>
      <c r="CG273" s="207"/>
    </row>
    <row r="274" spans="2:85" ht="15" hidden="1" customHeight="1" thickTop="1" thickBot="1">
      <c r="B274" s="125"/>
      <c r="C274" s="125"/>
      <c r="D274" s="125"/>
      <c r="E274" s="125"/>
      <c r="F274" s="125"/>
      <c r="G274" s="125"/>
      <c r="H274" s="125"/>
      <c r="I274" s="125"/>
      <c r="J274" s="125"/>
      <c r="K274" s="125"/>
      <c r="L274" s="125"/>
      <c r="M274" s="125"/>
      <c r="N274" s="125"/>
      <c r="O274" s="125"/>
      <c r="P274" s="125"/>
      <c r="Q274" s="125"/>
      <c r="R274" s="125"/>
      <c r="S274" s="125"/>
      <c r="T274" s="125"/>
      <c r="U274" s="125"/>
      <c r="V274" s="125"/>
      <c r="W274" s="125"/>
      <c r="X274" s="125"/>
      <c r="Y274" s="125"/>
      <c r="Z274" s="142"/>
      <c r="AA274" s="143"/>
      <c r="AB274" s="144"/>
      <c r="AC274" s="133"/>
      <c r="AD274" s="134"/>
      <c r="AE274" s="134"/>
      <c r="AF274" s="134"/>
      <c r="AG274" s="135"/>
      <c r="AH274" s="125"/>
      <c r="AI274" s="125"/>
      <c r="AJ274" s="125"/>
      <c r="AK274" s="125"/>
      <c r="AL274" s="125"/>
      <c r="AM274" s="125"/>
      <c r="AN274" s="133"/>
      <c r="AO274" s="134"/>
      <c r="AP274" s="135"/>
      <c r="AQ274" s="125"/>
      <c r="AR274" s="125"/>
      <c r="AS274" s="125"/>
      <c r="AT274" s="126"/>
      <c r="AU274" s="126"/>
      <c r="AV274" s="126"/>
      <c r="AW274" s="125"/>
      <c r="AX274" s="125"/>
      <c r="AY274" s="125"/>
      <c r="AZ274" s="125"/>
      <c r="BA274" s="125"/>
      <c r="BB274" s="125"/>
      <c r="BC274" s="125"/>
      <c r="BD274" s="125"/>
      <c r="BE274" s="125"/>
      <c r="BF274" s="126"/>
      <c r="BG274" s="126"/>
      <c r="BH274" s="126"/>
      <c r="BI274" s="126"/>
      <c r="BM274" s="202"/>
      <c r="BN274" s="207"/>
      <c r="BO274" s="207"/>
      <c r="BP274" s="207"/>
      <c r="BQ274" s="207"/>
      <c r="BR274" s="207"/>
      <c r="BS274" s="207"/>
      <c r="BT274" s="207"/>
      <c r="BU274" s="207"/>
      <c r="BV274" s="207"/>
      <c r="BW274" s="207"/>
      <c r="BX274" s="207"/>
      <c r="BY274" s="207"/>
      <c r="BZ274" s="207"/>
      <c r="CA274" s="207"/>
      <c r="CB274" s="207"/>
      <c r="CC274" s="207"/>
      <c r="CD274" s="207"/>
      <c r="CE274" s="207"/>
      <c r="CF274" s="207"/>
      <c r="CG274" s="207"/>
    </row>
    <row r="275" spans="2:85" ht="15" hidden="1" customHeight="1" thickTop="1" thickBot="1">
      <c r="B275" s="87" t="s">
        <v>112</v>
      </c>
      <c r="C275" s="88"/>
      <c r="D275" s="89"/>
      <c r="E275" s="87" t="s">
        <v>112</v>
      </c>
      <c r="F275" s="88"/>
      <c r="G275" s="89"/>
      <c r="H275" s="87" t="s">
        <v>112</v>
      </c>
      <c r="I275" s="88"/>
      <c r="J275" s="89"/>
      <c r="K275" s="87" t="s">
        <v>113</v>
      </c>
      <c r="L275" s="88"/>
      <c r="M275" s="89"/>
      <c r="N275" s="87" t="s">
        <v>114</v>
      </c>
      <c r="O275" s="88"/>
      <c r="P275" s="89"/>
      <c r="Q275" s="87" t="s">
        <v>112</v>
      </c>
      <c r="R275" s="89"/>
      <c r="S275" s="87" t="s">
        <v>201</v>
      </c>
      <c r="T275" s="88"/>
      <c r="U275" s="88"/>
      <c r="V275" s="89"/>
      <c r="W275" s="87" t="s">
        <v>112</v>
      </c>
      <c r="X275" s="88"/>
      <c r="Y275" s="89"/>
      <c r="Z275" s="87" t="s">
        <v>112</v>
      </c>
      <c r="AA275" s="88"/>
      <c r="AB275" s="89"/>
      <c r="AC275" s="87" t="s">
        <v>43</v>
      </c>
      <c r="AD275" s="88"/>
      <c r="AE275" s="88"/>
      <c r="AF275" s="88"/>
      <c r="AG275" s="89"/>
      <c r="AH275" s="49"/>
      <c r="AI275" s="50"/>
      <c r="AJ275" s="51"/>
      <c r="AK275" s="49"/>
      <c r="AL275" s="50"/>
      <c r="AM275" s="51"/>
      <c r="AN275" s="114"/>
      <c r="AO275" s="78"/>
      <c r="AP275" s="79"/>
      <c r="AQ275" s="115">
        <f>AK275+AN275+AH275</f>
        <v>0</v>
      </c>
      <c r="AR275" s="116"/>
      <c r="AS275" s="117"/>
      <c r="AT275" s="124"/>
      <c r="AU275" s="124"/>
      <c r="AV275" s="124"/>
      <c r="AW275" s="124"/>
      <c r="AX275" s="124"/>
      <c r="AY275" s="124"/>
      <c r="AZ275" s="124"/>
      <c r="BA275" s="124"/>
      <c r="BB275" s="124"/>
      <c r="BC275" s="124"/>
      <c r="BD275" s="124"/>
      <c r="BE275" s="124"/>
      <c r="BF275" s="124"/>
      <c r="BG275" s="124"/>
      <c r="BH275" s="124"/>
      <c r="BI275" s="124"/>
      <c r="BM275" s="202"/>
      <c r="BN275" s="207"/>
      <c r="BO275" s="207"/>
      <c r="BP275" s="207"/>
      <c r="BQ275" s="207"/>
      <c r="BR275" s="207"/>
      <c r="BS275" s="207"/>
      <c r="BT275" s="207"/>
      <c r="BU275" s="207"/>
      <c r="BV275" s="207"/>
      <c r="BW275" s="207"/>
      <c r="BX275" s="207"/>
      <c r="BY275" s="207"/>
      <c r="BZ275" s="207"/>
      <c r="CA275" s="207"/>
      <c r="CB275" s="207"/>
      <c r="CC275" s="207"/>
      <c r="CD275" s="207"/>
      <c r="CE275" s="207"/>
      <c r="CF275" s="207"/>
      <c r="CG275" s="207"/>
    </row>
    <row r="276" spans="2:85" ht="15" hidden="1" customHeight="1" thickTop="1" thickBot="1">
      <c r="B276" s="90"/>
      <c r="C276" s="91"/>
      <c r="D276" s="92"/>
      <c r="E276" s="90"/>
      <c r="F276" s="91"/>
      <c r="G276" s="92"/>
      <c r="H276" s="90"/>
      <c r="I276" s="91"/>
      <c r="J276" s="92"/>
      <c r="K276" s="90"/>
      <c r="L276" s="91"/>
      <c r="M276" s="92"/>
      <c r="N276" s="90"/>
      <c r="O276" s="91"/>
      <c r="P276" s="92"/>
      <c r="Q276" s="90"/>
      <c r="R276" s="92"/>
      <c r="S276" s="90"/>
      <c r="T276" s="91"/>
      <c r="U276" s="91"/>
      <c r="V276" s="92"/>
      <c r="W276" s="90"/>
      <c r="X276" s="91"/>
      <c r="Y276" s="92"/>
      <c r="Z276" s="90"/>
      <c r="AA276" s="91"/>
      <c r="AB276" s="92"/>
      <c r="AC276" s="90"/>
      <c r="AD276" s="91"/>
      <c r="AE276" s="91"/>
      <c r="AF276" s="91"/>
      <c r="AG276" s="92"/>
      <c r="AH276" s="52"/>
      <c r="AI276" s="53"/>
      <c r="AJ276" s="54"/>
      <c r="AK276" s="52"/>
      <c r="AL276" s="53"/>
      <c r="AM276" s="54"/>
      <c r="AN276" s="80"/>
      <c r="AO276" s="81"/>
      <c r="AP276" s="82"/>
      <c r="AQ276" s="118"/>
      <c r="AR276" s="119"/>
      <c r="AS276" s="120"/>
      <c r="AT276" s="124"/>
      <c r="AU276" s="124"/>
      <c r="AV276" s="124"/>
      <c r="AW276" s="124"/>
      <c r="AX276" s="124"/>
      <c r="AY276" s="124"/>
      <c r="AZ276" s="124"/>
      <c r="BA276" s="124"/>
      <c r="BB276" s="124"/>
      <c r="BC276" s="124"/>
      <c r="BD276" s="124"/>
      <c r="BE276" s="124"/>
      <c r="BF276" s="124"/>
      <c r="BG276" s="124"/>
      <c r="BH276" s="124"/>
      <c r="BI276" s="124"/>
      <c r="BM276" s="202"/>
      <c r="BN276" s="207"/>
      <c r="BO276" s="207"/>
      <c r="BP276" s="207"/>
      <c r="BQ276" s="207"/>
      <c r="BR276" s="207"/>
      <c r="BS276" s="207"/>
      <c r="BT276" s="207"/>
      <c r="BU276" s="207"/>
      <c r="BV276" s="207"/>
      <c r="BW276" s="207"/>
      <c r="BX276" s="207"/>
      <c r="BY276" s="207"/>
      <c r="BZ276" s="207"/>
      <c r="CA276" s="207"/>
      <c r="CB276" s="207"/>
      <c r="CC276" s="207"/>
      <c r="CD276" s="207"/>
      <c r="CE276" s="207"/>
      <c r="CF276" s="207"/>
      <c r="CG276" s="207"/>
    </row>
    <row r="277" spans="2:85" ht="15" hidden="1" customHeight="1" thickTop="1" thickBot="1">
      <c r="B277" s="90"/>
      <c r="C277" s="91"/>
      <c r="D277" s="92"/>
      <c r="E277" s="90"/>
      <c r="F277" s="91"/>
      <c r="G277" s="92"/>
      <c r="H277" s="90"/>
      <c r="I277" s="91"/>
      <c r="J277" s="92"/>
      <c r="K277" s="90"/>
      <c r="L277" s="91"/>
      <c r="M277" s="92"/>
      <c r="N277" s="90"/>
      <c r="O277" s="91"/>
      <c r="P277" s="92"/>
      <c r="Q277" s="90"/>
      <c r="R277" s="92"/>
      <c r="S277" s="90"/>
      <c r="T277" s="91"/>
      <c r="U277" s="91"/>
      <c r="V277" s="92"/>
      <c r="W277" s="90"/>
      <c r="X277" s="91"/>
      <c r="Y277" s="92"/>
      <c r="Z277" s="90"/>
      <c r="AA277" s="91"/>
      <c r="AB277" s="92"/>
      <c r="AC277" s="90"/>
      <c r="AD277" s="91"/>
      <c r="AE277" s="91"/>
      <c r="AF277" s="91"/>
      <c r="AG277" s="92"/>
      <c r="AH277" s="52"/>
      <c r="AI277" s="53"/>
      <c r="AJ277" s="54"/>
      <c r="AK277" s="52"/>
      <c r="AL277" s="53"/>
      <c r="AM277" s="54"/>
      <c r="AN277" s="80"/>
      <c r="AO277" s="81"/>
      <c r="AP277" s="82"/>
      <c r="AQ277" s="118"/>
      <c r="AR277" s="119"/>
      <c r="AS277" s="120"/>
      <c r="AT277" s="124"/>
      <c r="AU277" s="124"/>
      <c r="AV277" s="124"/>
      <c r="AW277" s="124"/>
      <c r="AX277" s="124"/>
      <c r="AY277" s="124"/>
      <c r="AZ277" s="124"/>
      <c r="BA277" s="124"/>
      <c r="BB277" s="124"/>
      <c r="BC277" s="124"/>
      <c r="BD277" s="124"/>
      <c r="BE277" s="124"/>
      <c r="BF277" s="124"/>
      <c r="BG277" s="124"/>
      <c r="BH277" s="124"/>
      <c r="BI277" s="124"/>
      <c r="BM277" s="202"/>
      <c r="BN277" s="207"/>
      <c r="BO277" s="207"/>
      <c r="BP277" s="207"/>
      <c r="BQ277" s="207"/>
      <c r="BR277" s="207"/>
      <c r="BS277" s="207"/>
      <c r="BT277" s="207"/>
      <c r="BU277" s="207"/>
      <c r="BV277" s="207"/>
      <c r="BW277" s="207"/>
      <c r="BX277" s="207"/>
      <c r="BY277" s="207"/>
      <c r="BZ277" s="207"/>
      <c r="CA277" s="207"/>
      <c r="CB277" s="207"/>
      <c r="CC277" s="207"/>
      <c r="CD277" s="207"/>
      <c r="CE277" s="207"/>
      <c r="CF277" s="207"/>
      <c r="CG277" s="207"/>
    </row>
    <row r="278" spans="2:85" ht="15" hidden="1" customHeight="1" thickTop="1" thickBot="1">
      <c r="B278" s="93"/>
      <c r="C278" s="94"/>
      <c r="D278" s="95"/>
      <c r="E278" s="93"/>
      <c r="F278" s="94"/>
      <c r="G278" s="95"/>
      <c r="H278" s="93"/>
      <c r="I278" s="94"/>
      <c r="J278" s="95"/>
      <c r="K278" s="93"/>
      <c r="L278" s="94"/>
      <c r="M278" s="95"/>
      <c r="N278" s="93"/>
      <c r="O278" s="94"/>
      <c r="P278" s="95"/>
      <c r="Q278" s="93"/>
      <c r="R278" s="95"/>
      <c r="S278" s="93"/>
      <c r="T278" s="94"/>
      <c r="U278" s="94"/>
      <c r="V278" s="95"/>
      <c r="W278" s="93"/>
      <c r="X278" s="94"/>
      <c r="Y278" s="95"/>
      <c r="Z278" s="93"/>
      <c r="AA278" s="94"/>
      <c r="AB278" s="95"/>
      <c r="AC278" s="93"/>
      <c r="AD278" s="94"/>
      <c r="AE278" s="94"/>
      <c r="AF278" s="94"/>
      <c r="AG278" s="95"/>
      <c r="AH278" s="55"/>
      <c r="AI278" s="56"/>
      <c r="AJ278" s="57"/>
      <c r="AK278" s="55"/>
      <c r="AL278" s="56"/>
      <c r="AM278" s="57"/>
      <c r="AN278" s="83"/>
      <c r="AO278" s="84"/>
      <c r="AP278" s="85"/>
      <c r="AQ278" s="121"/>
      <c r="AR278" s="122"/>
      <c r="AS278" s="123"/>
      <c r="AT278" s="124"/>
      <c r="AU278" s="124"/>
      <c r="AV278" s="124"/>
      <c r="AW278" s="124"/>
      <c r="AX278" s="124"/>
      <c r="AY278" s="124"/>
      <c r="AZ278" s="124"/>
      <c r="BA278" s="124"/>
      <c r="BB278" s="124"/>
      <c r="BC278" s="124"/>
      <c r="BD278" s="124"/>
      <c r="BE278" s="124"/>
      <c r="BF278" s="124"/>
      <c r="BG278" s="124"/>
      <c r="BH278" s="124"/>
      <c r="BI278" s="124"/>
      <c r="BM278" s="202"/>
      <c r="BN278" s="207"/>
      <c r="BO278" s="207"/>
      <c r="BP278" s="207"/>
      <c r="BQ278" s="207"/>
      <c r="BR278" s="207"/>
      <c r="BS278" s="207"/>
      <c r="BT278" s="207"/>
      <c r="BU278" s="207"/>
      <c r="BV278" s="207"/>
      <c r="BW278" s="207"/>
      <c r="BX278" s="207"/>
      <c r="BY278" s="207"/>
      <c r="BZ278" s="207"/>
      <c r="CA278" s="207"/>
      <c r="CB278" s="207"/>
      <c r="CC278" s="207"/>
      <c r="CD278" s="207"/>
      <c r="CE278" s="207"/>
      <c r="CF278" s="207"/>
      <c r="CG278" s="207"/>
    </row>
    <row r="279" spans="2:85" ht="15" hidden="1" customHeight="1" thickTop="1" thickBot="1">
      <c r="B279" s="105">
        <v>30</v>
      </c>
      <c r="C279" s="106"/>
      <c r="D279" s="107"/>
      <c r="E279" s="785">
        <f>[2]Параметры!$D$37</f>
        <v>50</v>
      </c>
      <c r="F279" s="786"/>
      <c r="G279" s="787"/>
      <c r="H279" s="49">
        <v>66</v>
      </c>
      <c r="I279" s="50"/>
      <c r="J279" s="51"/>
      <c r="K279" s="49"/>
      <c r="L279" s="50"/>
      <c r="M279" s="51"/>
      <c r="N279" s="49"/>
      <c r="O279" s="50"/>
      <c r="P279" s="51"/>
      <c r="Q279" s="87"/>
      <c r="R279" s="89"/>
      <c r="S279" s="77" t="e">
        <f>Q279+#REF!</f>
        <v>#REF!</v>
      </c>
      <c r="T279" s="78"/>
      <c r="U279" s="78"/>
      <c r="V279" s="79"/>
      <c r="W279" s="86" t="e">
        <f>Q279+#REF!</f>
        <v>#REF!</v>
      </c>
      <c r="X279" s="50"/>
      <c r="Y279" s="51"/>
      <c r="Z279" s="49">
        <f>B279+H279</f>
        <v>96</v>
      </c>
      <c r="AA279" s="50"/>
      <c r="AB279" s="51"/>
      <c r="AC279" s="87" t="s">
        <v>202</v>
      </c>
      <c r="AD279" s="88"/>
      <c r="AE279" s="88"/>
      <c r="AF279" s="88"/>
      <c r="AG279" s="89"/>
      <c r="AH279" s="96" t="e">
        <f>AH275+#REF!</f>
        <v>#REF!</v>
      </c>
      <c r="AI279" s="97"/>
      <c r="AJ279" s="98"/>
      <c r="AK279" s="96" t="e">
        <f>AK275+#REF!</f>
        <v>#REF!</v>
      </c>
      <c r="AL279" s="97"/>
      <c r="AM279" s="98"/>
      <c r="AN279" s="58" t="e">
        <f>#REF!+AN275</f>
        <v>#REF!</v>
      </c>
      <c r="AO279" s="59"/>
      <c r="AP279" s="60"/>
      <c r="AQ279" s="67" t="e">
        <f>AH279+AK279+AN279</f>
        <v>#REF!</v>
      </c>
      <c r="AR279" s="68"/>
      <c r="AS279" s="69"/>
      <c r="AT279" s="76"/>
      <c r="AU279" s="76"/>
      <c r="AV279" s="76"/>
      <c r="AW279" s="76"/>
      <c r="AX279" s="76"/>
      <c r="AY279" s="76"/>
      <c r="AZ279" s="76"/>
      <c r="BA279" s="76"/>
      <c r="BB279" s="76"/>
      <c r="BC279" s="76"/>
      <c r="BD279" s="76"/>
      <c r="BE279" s="76"/>
      <c r="BF279" s="76"/>
      <c r="BG279" s="76"/>
      <c r="BH279" s="76"/>
      <c r="BI279" s="76"/>
      <c r="BM279" s="202"/>
      <c r="BN279" s="207"/>
      <c r="BO279" s="207"/>
      <c r="BP279" s="207"/>
      <c r="BQ279" s="207"/>
      <c r="BR279" s="207"/>
      <c r="BS279" s="207"/>
      <c r="BT279" s="207"/>
      <c r="BU279" s="207"/>
      <c r="BV279" s="207"/>
      <c r="BW279" s="207"/>
      <c r="BX279" s="207"/>
      <c r="BY279" s="207"/>
      <c r="BZ279" s="207"/>
      <c r="CA279" s="207"/>
      <c r="CB279" s="207"/>
      <c r="CC279" s="207"/>
      <c r="CD279" s="207"/>
      <c r="CE279" s="207"/>
      <c r="CF279" s="207"/>
      <c r="CG279" s="207"/>
    </row>
    <row r="280" spans="2:85" ht="15" hidden="1" customHeight="1" thickTop="1" thickBot="1">
      <c r="B280" s="108"/>
      <c r="C280" s="109"/>
      <c r="D280" s="110"/>
      <c r="E280" s="788"/>
      <c r="F280" s="789"/>
      <c r="G280" s="790"/>
      <c r="H280" s="52"/>
      <c r="I280" s="53"/>
      <c r="J280" s="54"/>
      <c r="K280" s="52"/>
      <c r="L280" s="53"/>
      <c r="M280" s="54"/>
      <c r="N280" s="52"/>
      <c r="O280" s="53"/>
      <c r="P280" s="54"/>
      <c r="Q280" s="90"/>
      <c r="R280" s="92"/>
      <c r="S280" s="80"/>
      <c r="T280" s="81"/>
      <c r="U280" s="81"/>
      <c r="V280" s="82"/>
      <c r="W280" s="52"/>
      <c r="X280" s="53"/>
      <c r="Y280" s="54"/>
      <c r="Z280" s="52"/>
      <c r="AA280" s="53"/>
      <c r="AB280" s="54"/>
      <c r="AC280" s="90"/>
      <c r="AD280" s="91"/>
      <c r="AE280" s="91"/>
      <c r="AF280" s="91"/>
      <c r="AG280" s="92"/>
      <c r="AH280" s="99"/>
      <c r="AI280" s="100"/>
      <c r="AJ280" s="101"/>
      <c r="AK280" s="99"/>
      <c r="AL280" s="100"/>
      <c r="AM280" s="101"/>
      <c r="AN280" s="61"/>
      <c r="AO280" s="62"/>
      <c r="AP280" s="63"/>
      <c r="AQ280" s="70"/>
      <c r="AR280" s="71"/>
      <c r="AS280" s="72"/>
      <c r="AT280" s="76"/>
      <c r="AU280" s="76"/>
      <c r="AV280" s="76"/>
      <c r="AW280" s="76"/>
      <c r="AX280" s="76"/>
      <c r="AY280" s="76"/>
      <c r="AZ280" s="76"/>
      <c r="BA280" s="76"/>
      <c r="BB280" s="76"/>
      <c r="BC280" s="76"/>
      <c r="BD280" s="76"/>
      <c r="BE280" s="76"/>
      <c r="BF280" s="76"/>
      <c r="BG280" s="76"/>
      <c r="BH280" s="76"/>
      <c r="BI280" s="76"/>
      <c r="BM280" s="202"/>
      <c r="BN280" s="207"/>
      <c r="BO280" s="207"/>
      <c r="BP280" s="207"/>
      <c r="BQ280" s="207"/>
      <c r="BR280" s="207"/>
      <c r="BS280" s="207"/>
      <c r="BT280" s="207"/>
      <c r="BU280" s="207"/>
      <c r="BV280" s="207"/>
      <c r="BW280" s="207"/>
      <c r="BX280" s="207"/>
      <c r="BY280" s="207"/>
      <c r="BZ280" s="207"/>
      <c r="CA280" s="207"/>
      <c r="CB280" s="207"/>
      <c r="CC280" s="207"/>
      <c r="CD280" s="207"/>
      <c r="CE280" s="207"/>
      <c r="CF280" s="207"/>
      <c r="CG280" s="207"/>
    </row>
    <row r="281" spans="2:85" ht="15" hidden="1" customHeight="1" thickTop="1" thickBot="1">
      <c r="B281" s="108"/>
      <c r="C281" s="109"/>
      <c r="D281" s="110"/>
      <c r="E281" s="788"/>
      <c r="F281" s="789"/>
      <c r="G281" s="790"/>
      <c r="H281" s="52"/>
      <c r="I281" s="53"/>
      <c r="J281" s="54"/>
      <c r="K281" s="52"/>
      <c r="L281" s="53"/>
      <c r="M281" s="54"/>
      <c r="N281" s="52"/>
      <c r="O281" s="53"/>
      <c r="P281" s="54"/>
      <c r="Q281" s="90"/>
      <c r="R281" s="92"/>
      <c r="S281" s="80"/>
      <c r="T281" s="81"/>
      <c r="U281" s="81"/>
      <c r="V281" s="82"/>
      <c r="W281" s="52"/>
      <c r="X281" s="53"/>
      <c r="Y281" s="54"/>
      <c r="Z281" s="52"/>
      <c r="AA281" s="53"/>
      <c r="AB281" s="54"/>
      <c r="AC281" s="90"/>
      <c r="AD281" s="91"/>
      <c r="AE281" s="91"/>
      <c r="AF281" s="91"/>
      <c r="AG281" s="92"/>
      <c r="AH281" s="99"/>
      <c r="AI281" s="100"/>
      <c r="AJ281" s="101"/>
      <c r="AK281" s="99"/>
      <c r="AL281" s="100"/>
      <c r="AM281" s="101"/>
      <c r="AN281" s="61"/>
      <c r="AO281" s="62"/>
      <c r="AP281" s="63"/>
      <c r="AQ281" s="70"/>
      <c r="AR281" s="71"/>
      <c r="AS281" s="72"/>
      <c r="AT281" s="76"/>
      <c r="AU281" s="76"/>
      <c r="AV281" s="76"/>
      <c r="AW281" s="76"/>
      <c r="AX281" s="76"/>
      <c r="AY281" s="76"/>
      <c r="AZ281" s="76"/>
      <c r="BA281" s="76"/>
      <c r="BB281" s="76"/>
      <c r="BC281" s="76"/>
      <c r="BD281" s="76"/>
      <c r="BE281" s="76"/>
      <c r="BF281" s="76"/>
      <c r="BG281" s="76"/>
      <c r="BH281" s="76"/>
      <c r="BI281" s="76"/>
      <c r="BM281" s="202"/>
      <c r="BN281" s="207"/>
      <c r="BO281" s="207"/>
      <c r="BP281" s="207"/>
      <c r="BQ281" s="207"/>
      <c r="BR281" s="207"/>
      <c r="BS281" s="207"/>
      <c r="BT281" s="207"/>
      <c r="BU281" s="207"/>
      <c r="BV281" s="207"/>
      <c r="BW281" s="207"/>
      <c r="BX281" s="207"/>
      <c r="BY281" s="207"/>
      <c r="BZ281" s="207"/>
      <c r="CA281" s="207"/>
      <c r="CB281" s="207"/>
      <c r="CC281" s="207"/>
      <c r="CD281" s="207"/>
      <c r="CE281" s="207"/>
      <c r="CF281" s="207"/>
      <c r="CG281" s="207"/>
    </row>
    <row r="282" spans="2:85" ht="15" hidden="1" customHeight="1" thickTop="1" thickBot="1">
      <c r="B282" s="111"/>
      <c r="C282" s="112"/>
      <c r="D282" s="113"/>
      <c r="E282" s="791"/>
      <c r="F282" s="792"/>
      <c r="G282" s="793"/>
      <c r="H282" s="55"/>
      <c r="I282" s="56"/>
      <c r="J282" s="57"/>
      <c r="K282" s="55"/>
      <c r="L282" s="56"/>
      <c r="M282" s="57"/>
      <c r="N282" s="55"/>
      <c r="O282" s="56"/>
      <c r="P282" s="57"/>
      <c r="Q282" s="93"/>
      <c r="R282" s="95"/>
      <c r="S282" s="83"/>
      <c r="T282" s="84"/>
      <c r="U282" s="84"/>
      <c r="V282" s="85"/>
      <c r="W282" s="55"/>
      <c r="X282" s="56"/>
      <c r="Y282" s="57"/>
      <c r="Z282" s="55"/>
      <c r="AA282" s="56"/>
      <c r="AB282" s="57"/>
      <c r="AC282" s="93"/>
      <c r="AD282" s="94"/>
      <c r="AE282" s="94"/>
      <c r="AF282" s="94"/>
      <c r="AG282" s="95"/>
      <c r="AH282" s="102"/>
      <c r="AI282" s="103"/>
      <c r="AJ282" s="104"/>
      <c r="AK282" s="102"/>
      <c r="AL282" s="103"/>
      <c r="AM282" s="104"/>
      <c r="AN282" s="64"/>
      <c r="AO282" s="65"/>
      <c r="AP282" s="66"/>
      <c r="AQ282" s="73"/>
      <c r="AR282" s="74"/>
      <c r="AS282" s="75"/>
      <c r="AT282" s="76"/>
      <c r="AU282" s="76"/>
      <c r="AV282" s="76"/>
      <c r="AW282" s="76"/>
      <c r="AX282" s="76"/>
      <c r="AY282" s="76"/>
      <c r="AZ282" s="76"/>
      <c r="BA282" s="76"/>
      <c r="BB282" s="76"/>
      <c r="BC282" s="76"/>
      <c r="BD282" s="76"/>
      <c r="BE282" s="76"/>
      <c r="BF282" s="76"/>
      <c r="BG282" s="76"/>
      <c r="BH282" s="76"/>
      <c r="BI282" s="76"/>
      <c r="BM282" s="202"/>
      <c r="BN282" s="207"/>
      <c r="BO282" s="207"/>
      <c r="BP282" s="207"/>
      <c r="BQ282" s="207"/>
      <c r="BR282" s="207"/>
      <c r="BS282" s="207"/>
      <c r="BT282" s="207"/>
      <c r="BU282" s="207"/>
      <c r="BV282" s="207"/>
      <c r="BW282" s="207"/>
      <c r="BX282" s="207"/>
      <c r="BY282" s="207"/>
      <c r="BZ282" s="207"/>
      <c r="CA282" s="207"/>
      <c r="CB282" s="207"/>
      <c r="CC282" s="207"/>
      <c r="CD282" s="207"/>
      <c r="CE282" s="207"/>
      <c r="CF282" s="207"/>
      <c r="CG282" s="207"/>
    </row>
    <row r="283" spans="2:85" ht="15.75" hidden="1" customHeight="1" thickTop="1">
      <c r="B283" s="34"/>
      <c r="C283" s="34"/>
      <c r="D283" s="34"/>
      <c r="E283" s="34"/>
      <c r="F283" s="34"/>
      <c r="G283" s="34"/>
      <c r="H283" s="34"/>
      <c r="I283" s="34"/>
      <c r="J283" s="34"/>
      <c r="K283" s="34"/>
      <c r="L283" s="34"/>
      <c r="M283" s="34"/>
      <c r="N283" s="34"/>
      <c r="O283" s="34"/>
      <c r="P283" s="34"/>
      <c r="Q283" s="34"/>
      <c r="R283" s="34"/>
      <c r="S283" s="34"/>
      <c r="T283" s="34"/>
      <c r="U283" s="34"/>
      <c r="V283" s="34"/>
      <c r="W283" s="34"/>
      <c r="X283" s="34"/>
      <c r="Y283" s="34"/>
      <c r="Z283" s="34"/>
      <c r="AA283" s="34"/>
      <c r="AB283" s="34"/>
      <c r="AC283" s="34"/>
      <c r="AD283" s="34"/>
      <c r="AE283" s="34"/>
      <c r="AF283" s="34"/>
      <c r="AG283" s="34"/>
      <c r="AH283" s="34"/>
      <c r="AI283" s="34"/>
      <c r="AJ283" s="34"/>
      <c r="AK283" s="34"/>
      <c r="AL283" s="34"/>
      <c r="AM283" s="34"/>
      <c r="AN283" s="34"/>
      <c r="AO283" s="34"/>
      <c r="AP283" s="34"/>
      <c r="AQ283" s="34"/>
      <c r="AR283" s="34"/>
      <c r="AS283" s="34"/>
      <c r="AT283" s="34"/>
      <c r="AU283" s="34"/>
      <c r="AV283" s="34"/>
      <c r="AW283" s="34"/>
      <c r="AX283" s="34"/>
      <c r="AY283" s="34"/>
      <c r="AZ283" s="34"/>
      <c r="BA283" s="34"/>
      <c r="BB283" s="34"/>
      <c r="BC283" s="34"/>
      <c r="BD283" s="34"/>
      <c r="BE283" s="34"/>
      <c r="BF283" s="34"/>
      <c r="BG283" s="34"/>
      <c r="BH283" s="34"/>
      <c r="BI283" s="34"/>
      <c r="BM283" s="202"/>
      <c r="BN283" s="207"/>
      <c r="BO283" s="207"/>
      <c r="BP283" s="207"/>
      <c r="BQ283" s="207"/>
      <c r="BR283" s="207"/>
      <c r="BS283" s="207"/>
      <c r="BT283" s="207"/>
      <c r="BU283" s="207"/>
      <c r="BV283" s="207"/>
      <c r="BW283" s="207"/>
      <c r="BX283" s="207"/>
      <c r="BY283" s="207"/>
      <c r="BZ283" s="207"/>
      <c r="CA283" s="207"/>
      <c r="CB283" s="207"/>
      <c r="CC283" s="207"/>
      <c r="CD283" s="207"/>
      <c r="CE283" s="207"/>
      <c r="CF283" s="207"/>
      <c r="CG283" s="207"/>
    </row>
    <row r="284" spans="2:85" ht="15.75" hidden="1" customHeight="1" thickBot="1">
      <c r="B284" s="910"/>
      <c r="C284" s="910"/>
      <c r="D284" s="910"/>
      <c r="E284" s="910"/>
      <c r="F284" s="910"/>
      <c r="G284" s="910"/>
      <c r="H284" s="910"/>
      <c r="I284" s="910"/>
      <c r="J284" s="910"/>
      <c r="K284" s="910"/>
      <c r="L284" s="910"/>
      <c r="M284" s="910"/>
      <c r="N284" s="910"/>
      <c r="O284" s="910"/>
      <c r="P284" s="910"/>
      <c r="Q284" s="910"/>
      <c r="R284" s="910"/>
      <c r="S284" s="910"/>
      <c r="T284" s="910"/>
      <c r="U284" s="910"/>
      <c r="V284" s="910"/>
      <c r="W284" s="910"/>
      <c r="X284" s="910"/>
      <c r="Y284" s="910"/>
      <c r="Z284" s="910"/>
      <c r="AA284" s="910"/>
      <c r="AB284" s="910"/>
      <c r="AC284" s="910"/>
      <c r="AD284" s="910"/>
      <c r="AE284" s="910"/>
      <c r="AF284" s="910"/>
      <c r="AG284" s="910"/>
      <c r="AH284" s="910"/>
      <c r="AI284" s="910"/>
      <c r="AJ284" s="910"/>
      <c r="AK284" s="910"/>
      <c r="AL284" s="910"/>
      <c r="AM284" s="910"/>
      <c r="AN284" s="910"/>
      <c r="AO284" s="910"/>
      <c r="AP284" s="910"/>
      <c r="AQ284" s="910"/>
      <c r="AR284" s="910"/>
      <c r="AS284" s="910"/>
      <c r="AT284" s="910"/>
      <c r="AU284" s="910"/>
      <c r="AV284" s="910"/>
      <c r="AW284" s="910"/>
      <c r="AX284" s="910"/>
      <c r="AY284" s="910"/>
      <c r="AZ284" s="910"/>
      <c r="BA284" s="910"/>
      <c r="BB284" s="910"/>
      <c r="BC284" s="910"/>
      <c r="BD284" s="910"/>
      <c r="BE284" s="910"/>
      <c r="BF284" s="910"/>
      <c r="BG284" s="910"/>
      <c r="BH284" s="910"/>
      <c r="BI284" s="910"/>
      <c r="BM284" s="202"/>
      <c r="BN284" s="207"/>
      <c r="BO284" s="207"/>
      <c r="BP284" s="207"/>
      <c r="BQ284" s="207"/>
      <c r="BR284" s="207"/>
      <c r="BS284" s="207"/>
      <c r="BT284" s="207"/>
      <c r="BU284" s="207"/>
      <c r="BV284" s="207"/>
      <c r="BW284" s="207"/>
      <c r="BX284" s="207"/>
      <c r="BY284" s="207"/>
      <c r="BZ284" s="207"/>
      <c r="CA284" s="207"/>
      <c r="CB284" s="207"/>
      <c r="CC284" s="207"/>
      <c r="CD284" s="207"/>
      <c r="CE284" s="207"/>
      <c r="CF284" s="207"/>
      <c r="CG284" s="207"/>
    </row>
    <row r="285" spans="2:85" ht="15.75" hidden="1" customHeight="1" thickTop="1" thickBot="1">
      <c r="B285" s="36" t="s">
        <v>115</v>
      </c>
      <c r="C285" s="36"/>
      <c r="D285" s="36"/>
      <c r="E285" s="36"/>
      <c r="F285" s="36"/>
      <c r="G285" s="37" t="s">
        <v>116</v>
      </c>
      <c r="H285" s="38"/>
      <c r="I285" s="38"/>
      <c r="J285" s="38"/>
      <c r="K285" s="38"/>
      <c r="L285" s="38"/>
      <c r="M285" s="38"/>
      <c r="N285" s="38"/>
      <c r="O285" s="38"/>
      <c r="P285" s="38"/>
      <c r="Q285" s="38"/>
      <c r="R285" s="38"/>
      <c r="S285" s="38"/>
      <c r="T285" s="38"/>
      <c r="U285" s="38"/>
      <c r="V285" s="38"/>
      <c r="W285" s="38"/>
      <c r="X285" s="38"/>
      <c r="Y285" s="38"/>
      <c r="Z285" s="38"/>
      <c r="AA285" s="38"/>
      <c r="AB285" s="38"/>
      <c r="AC285" s="38"/>
      <c r="AD285" s="38"/>
      <c r="AE285" s="38"/>
      <c r="AF285" s="38"/>
      <c r="AG285" s="38"/>
      <c r="AH285" s="38"/>
      <c r="AI285" s="38"/>
      <c r="AJ285" s="38"/>
      <c r="AK285" s="38"/>
      <c r="AL285" s="38"/>
      <c r="AM285" s="38"/>
      <c r="AN285" s="38"/>
      <c r="AO285" s="38"/>
      <c r="AP285" s="38"/>
      <c r="AQ285" s="38"/>
      <c r="AR285" s="38"/>
      <c r="AS285" s="38"/>
      <c r="AT285" s="38"/>
      <c r="AU285" s="38"/>
      <c r="AV285" s="38"/>
      <c r="AW285" s="38"/>
      <c r="AX285" s="38"/>
      <c r="AY285" s="38"/>
      <c r="AZ285" s="38"/>
      <c r="BA285" s="38"/>
      <c r="BB285" s="38"/>
      <c r="BC285" s="38"/>
      <c r="BD285" s="38"/>
      <c r="BE285" s="38"/>
      <c r="BF285" s="38"/>
      <c r="BG285" s="38"/>
      <c r="BH285" s="38"/>
      <c r="BI285" s="39"/>
      <c r="BM285" s="202"/>
      <c r="BN285" s="207"/>
      <c r="BO285" s="207"/>
      <c r="BP285" s="207"/>
      <c r="BQ285" s="207"/>
      <c r="BR285" s="207"/>
      <c r="BS285" s="207"/>
      <c r="BT285" s="207"/>
      <c r="BU285" s="207"/>
      <c r="BV285" s="207"/>
      <c r="BW285" s="207"/>
      <c r="BX285" s="207"/>
      <c r="BY285" s="207"/>
      <c r="BZ285" s="207"/>
      <c r="CA285" s="207"/>
      <c r="CB285" s="207"/>
      <c r="CC285" s="207"/>
      <c r="CD285" s="207"/>
      <c r="CE285" s="207"/>
      <c r="CF285" s="207"/>
      <c r="CG285" s="207"/>
    </row>
    <row r="286" spans="2:85" ht="15" hidden="1" customHeight="1" thickTop="1" thickBot="1">
      <c r="B286" s="36"/>
      <c r="C286" s="36"/>
      <c r="D286" s="36"/>
      <c r="E286" s="36"/>
      <c r="F286" s="36"/>
      <c r="G286" s="40"/>
      <c r="H286" s="41"/>
      <c r="I286" s="41"/>
      <c r="J286" s="41"/>
      <c r="K286" s="41"/>
      <c r="L286" s="41"/>
      <c r="M286" s="41"/>
      <c r="N286" s="41"/>
      <c r="O286" s="41"/>
      <c r="P286" s="41"/>
      <c r="Q286" s="41"/>
      <c r="R286" s="41"/>
      <c r="S286" s="41"/>
      <c r="T286" s="41"/>
      <c r="U286" s="41"/>
      <c r="V286" s="41"/>
      <c r="W286" s="41"/>
      <c r="X286" s="41"/>
      <c r="Y286" s="41"/>
      <c r="Z286" s="41"/>
      <c r="AA286" s="41"/>
      <c r="AB286" s="41"/>
      <c r="AC286" s="41"/>
      <c r="AD286" s="41"/>
      <c r="AE286" s="41"/>
      <c r="AF286" s="41"/>
      <c r="AG286" s="41"/>
      <c r="AH286" s="41"/>
      <c r="AI286" s="41"/>
      <c r="AJ286" s="41"/>
      <c r="AK286" s="41"/>
      <c r="AL286" s="41"/>
      <c r="AM286" s="41"/>
      <c r="AN286" s="41"/>
      <c r="AO286" s="41"/>
      <c r="AP286" s="41"/>
      <c r="AQ286" s="41"/>
      <c r="AR286" s="41"/>
      <c r="AS286" s="41"/>
      <c r="AT286" s="41"/>
      <c r="AU286" s="41"/>
      <c r="AV286" s="41"/>
      <c r="AW286" s="41"/>
      <c r="AX286" s="41"/>
      <c r="AY286" s="41"/>
      <c r="AZ286" s="41"/>
      <c r="BA286" s="41"/>
      <c r="BB286" s="41"/>
      <c r="BC286" s="41"/>
      <c r="BD286" s="41"/>
      <c r="BE286" s="41"/>
      <c r="BF286" s="41"/>
      <c r="BG286" s="41"/>
      <c r="BH286" s="41"/>
      <c r="BI286" s="42"/>
      <c r="BM286" s="202"/>
      <c r="BN286" s="207"/>
      <c r="BO286" s="207"/>
      <c r="BP286" s="207"/>
      <c r="BQ286" s="207"/>
      <c r="BR286" s="207"/>
      <c r="BS286" s="207"/>
      <c r="BT286" s="207"/>
      <c r="BU286" s="207"/>
      <c r="BV286" s="207"/>
      <c r="BW286" s="207"/>
      <c r="BX286" s="207"/>
      <c r="BY286" s="207"/>
      <c r="BZ286" s="207"/>
      <c r="CA286" s="207"/>
      <c r="CB286" s="207"/>
      <c r="CC286" s="207"/>
      <c r="CD286" s="207"/>
      <c r="CE286" s="207"/>
      <c r="CF286" s="207"/>
      <c r="CG286" s="207"/>
    </row>
    <row r="287" spans="2:85" ht="15" hidden="1" customHeight="1" thickTop="1" thickBot="1">
      <c r="B287" s="36"/>
      <c r="C287" s="36"/>
      <c r="D287" s="36"/>
      <c r="E287" s="36"/>
      <c r="F287" s="36"/>
      <c r="G287" s="40"/>
      <c r="H287" s="41"/>
      <c r="I287" s="41"/>
      <c r="J287" s="41"/>
      <c r="K287" s="41"/>
      <c r="L287" s="41"/>
      <c r="M287" s="41"/>
      <c r="N287" s="41"/>
      <c r="O287" s="41"/>
      <c r="P287" s="41"/>
      <c r="Q287" s="41"/>
      <c r="R287" s="41"/>
      <c r="S287" s="41"/>
      <c r="T287" s="41"/>
      <c r="U287" s="41"/>
      <c r="V287" s="41"/>
      <c r="W287" s="41"/>
      <c r="X287" s="41"/>
      <c r="Y287" s="41"/>
      <c r="Z287" s="41"/>
      <c r="AA287" s="41"/>
      <c r="AB287" s="41"/>
      <c r="AC287" s="41"/>
      <c r="AD287" s="41"/>
      <c r="AE287" s="41"/>
      <c r="AF287" s="41"/>
      <c r="AG287" s="41"/>
      <c r="AH287" s="41"/>
      <c r="AI287" s="41"/>
      <c r="AJ287" s="41"/>
      <c r="AK287" s="41"/>
      <c r="AL287" s="41"/>
      <c r="AM287" s="41"/>
      <c r="AN287" s="41"/>
      <c r="AO287" s="41"/>
      <c r="AP287" s="41"/>
      <c r="AQ287" s="41"/>
      <c r="AR287" s="41"/>
      <c r="AS287" s="41"/>
      <c r="AT287" s="41"/>
      <c r="AU287" s="41"/>
      <c r="AV287" s="41"/>
      <c r="AW287" s="41"/>
      <c r="AX287" s="41"/>
      <c r="AY287" s="41"/>
      <c r="AZ287" s="41"/>
      <c r="BA287" s="41"/>
      <c r="BB287" s="41"/>
      <c r="BC287" s="41"/>
      <c r="BD287" s="41"/>
      <c r="BE287" s="41"/>
      <c r="BF287" s="41"/>
      <c r="BG287" s="41"/>
      <c r="BH287" s="41"/>
      <c r="BI287" s="42"/>
      <c r="BM287" s="202"/>
      <c r="BN287" s="207"/>
      <c r="BO287" s="207"/>
      <c r="BP287" s="207"/>
      <c r="BQ287" s="207"/>
      <c r="BR287" s="207"/>
      <c r="BS287" s="207"/>
      <c r="BT287" s="207"/>
      <c r="BU287" s="207"/>
      <c r="BV287" s="207"/>
      <c r="BW287" s="207"/>
      <c r="BX287" s="207"/>
      <c r="BY287" s="207"/>
      <c r="BZ287" s="207"/>
      <c r="CA287" s="207"/>
      <c r="CB287" s="207"/>
      <c r="CC287" s="207"/>
      <c r="CD287" s="207"/>
      <c r="CE287" s="207"/>
      <c r="CF287" s="207"/>
      <c r="CG287" s="207"/>
    </row>
    <row r="288" spans="2:85" ht="15.75" hidden="1" customHeight="1" thickTop="1" thickBot="1">
      <c r="B288" s="36"/>
      <c r="C288" s="36"/>
      <c r="D288" s="36"/>
      <c r="E288" s="36"/>
      <c r="F288" s="36"/>
      <c r="G288" s="43"/>
      <c r="H288" s="44"/>
      <c r="I288" s="44"/>
      <c r="J288" s="44"/>
      <c r="K288" s="44"/>
      <c r="L288" s="44"/>
      <c r="M288" s="44"/>
      <c r="N288" s="44"/>
      <c r="O288" s="44"/>
      <c r="P288" s="44"/>
      <c r="Q288" s="44"/>
      <c r="R288" s="44"/>
      <c r="S288" s="44"/>
      <c r="T288" s="44"/>
      <c r="U288" s="44"/>
      <c r="V288" s="44"/>
      <c r="W288" s="44"/>
      <c r="X288" s="44"/>
      <c r="Y288" s="44"/>
      <c r="Z288" s="44"/>
      <c r="AA288" s="44"/>
      <c r="AB288" s="44"/>
      <c r="AC288" s="44"/>
      <c r="AD288" s="44"/>
      <c r="AE288" s="44"/>
      <c r="AF288" s="44"/>
      <c r="AG288" s="44"/>
      <c r="AH288" s="44"/>
      <c r="AI288" s="44"/>
      <c r="AJ288" s="44"/>
      <c r="AK288" s="44"/>
      <c r="AL288" s="44"/>
      <c r="AM288" s="44"/>
      <c r="AN288" s="44"/>
      <c r="AO288" s="44"/>
      <c r="AP288" s="44"/>
      <c r="AQ288" s="44"/>
      <c r="AR288" s="44"/>
      <c r="AS288" s="44"/>
      <c r="AT288" s="44"/>
      <c r="AU288" s="44"/>
      <c r="AV288" s="44"/>
      <c r="AW288" s="44"/>
      <c r="AX288" s="44"/>
      <c r="AY288" s="44"/>
      <c r="AZ288" s="44"/>
      <c r="BA288" s="44"/>
      <c r="BB288" s="44"/>
      <c r="BC288" s="44"/>
      <c r="BD288" s="44"/>
      <c r="BE288" s="44"/>
      <c r="BF288" s="44"/>
      <c r="BG288" s="44"/>
      <c r="BH288" s="44"/>
      <c r="BI288" s="45"/>
      <c r="BM288" s="202"/>
      <c r="BN288" s="207"/>
      <c r="BO288" s="207"/>
      <c r="BP288" s="207"/>
      <c r="BQ288" s="207"/>
      <c r="BR288" s="207"/>
      <c r="BS288" s="207"/>
      <c r="BT288" s="207"/>
      <c r="BU288" s="207"/>
      <c r="BV288" s="207"/>
      <c r="BW288" s="207"/>
      <c r="BX288" s="207"/>
      <c r="BY288" s="207"/>
      <c r="BZ288" s="207"/>
      <c r="CA288" s="207"/>
      <c r="CB288" s="207"/>
      <c r="CC288" s="207"/>
      <c r="CD288" s="207"/>
      <c r="CE288" s="207"/>
      <c r="CF288" s="207"/>
      <c r="CG288" s="207"/>
    </row>
    <row r="289" spans="2:85" ht="84.75" hidden="1" customHeight="1" thickTop="1" thickBot="1">
      <c r="B289" s="36" t="s">
        <v>117</v>
      </c>
      <c r="C289" s="36"/>
      <c r="D289" s="36"/>
      <c r="E289" s="36"/>
      <c r="F289" s="36"/>
      <c r="G289" s="776" t="s">
        <v>211</v>
      </c>
      <c r="H289" s="777"/>
      <c r="I289" s="777"/>
      <c r="J289" s="777"/>
      <c r="K289" s="777"/>
      <c r="L289" s="777"/>
      <c r="M289" s="777"/>
      <c r="N289" s="777"/>
      <c r="O289" s="777"/>
      <c r="P289" s="777"/>
      <c r="Q289" s="777"/>
      <c r="R289" s="777"/>
      <c r="S289" s="777"/>
      <c r="T289" s="777"/>
      <c r="U289" s="777"/>
      <c r="V289" s="777"/>
      <c r="W289" s="777"/>
      <c r="X289" s="777"/>
      <c r="Y289" s="777"/>
      <c r="Z289" s="777"/>
      <c r="AA289" s="777"/>
      <c r="AB289" s="777"/>
      <c r="AC289" s="777"/>
      <c r="AD289" s="777"/>
      <c r="AE289" s="777"/>
      <c r="AF289" s="777"/>
      <c r="AG289" s="778"/>
      <c r="AH289" s="776" t="s">
        <v>282</v>
      </c>
      <c r="AI289" s="777"/>
      <c r="AJ289" s="777"/>
      <c r="AK289" s="777"/>
      <c r="AL289" s="777"/>
      <c r="AM289" s="777"/>
      <c r="AN289" s="777"/>
      <c r="AO289" s="777"/>
      <c r="AP289" s="777"/>
      <c r="AQ289" s="777"/>
      <c r="AR289" s="777"/>
      <c r="AS289" s="777"/>
      <c r="AT289" s="777"/>
      <c r="AU289" s="777"/>
      <c r="AV289" s="777"/>
      <c r="AW289" s="777"/>
      <c r="AX289" s="777"/>
      <c r="AY289" s="777"/>
      <c r="AZ289" s="777"/>
      <c r="BA289" s="777"/>
      <c r="BB289" s="777"/>
      <c r="BC289" s="777"/>
      <c r="BD289" s="777"/>
      <c r="BE289" s="777"/>
      <c r="BF289" s="777"/>
      <c r="BG289" s="777"/>
      <c r="BH289" s="777"/>
      <c r="BI289" s="778"/>
      <c r="BM289" s="202"/>
      <c r="BN289" s="207"/>
      <c r="BO289" s="207"/>
      <c r="BP289" s="207"/>
      <c r="BQ289" s="207"/>
      <c r="BR289" s="207"/>
      <c r="BS289" s="207"/>
      <c r="BT289" s="207"/>
      <c r="BU289" s="207"/>
      <c r="BV289" s="207"/>
      <c r="BW289" s="207"/>
      <c r="BX289" s="207"/>
      <c r="BY289" s="207"/>
      <c r="BZ289" s="207"/>
      <c r="CA289" s="207"/>
      <c r="CB289" s="207"/>
      <c r="CC289" s="207"/>
      <c r="CD289" s="207"/>
      <c r="CE289" s="207"/>
      <c r="CF289" s="207"/>
      <c r="CG289" s="207"/>
    </row>
    <row r="290" spans="2:85" ht="45" hidden="1" customHeight="1" thickTop="1" thickBot="1">
      <c r="B290" s="36"/>
      <c r="C290" s="36"/>
      <c r="D290" s="36"/>
      <c r="E290" s="36"/>
      <c r="F290" s="36"/>
      <c r="G290" s="779"/>
      <c r="H290" s="780"/>
      <c r="I290" s="780"/>
      <c r="J290" s="780"/>
      <c r="K290" s="780"/>
      <c r="L290" s="780"/>
      <c r="M290" s="780"/>
      <c r="N290" s="780"/>
      <c r="O290" s="780"/>
      <c r="P290" s="780"/>
      <c r="Q290" s="780"/>
      <c r="R290" s="780"/>
      <c r="S290" s="780"/>
      <c r="T290" s="780"/>
      <c r="U290" s="780"/>
      <c r="V290" s="780"/>
      <c r="W290" s="780"/>
      <c r="X290" s="780"/>
      <c r="Y290" s="780"/>
      <c r="Z290" s="780"/>
      <c r="AA290" s="780"/>
      <c r="AB290" s="780"/>
      <c r="AC290" s="780"/>
      <c r="AD290" s="780"/>
      <c r="AE290" s="780"/>
      <c r="AF290" s="780"/>
      <c r="AG290" s="781"/>
      <c r="AH290" s="779"/>
      <c r="AI290" s="780"/>
      <c r="AJ290" s="780"/>
      <c r="AK290" s="780"/>
      <c r="AL290" s="780"/>
      <c r="AM290" s="780"/>
      <c r="AN290" s="780"/>
      <c r="AO290" s="780"/>
      <c r="AP290" s="780"/>
      <c r="AQ290" s="780"/>
      <c r="AR290" s="780"/>
      <c r="AS290" s="780"/>
      <c r="AT290" s="780"/>
      <c r="AU290" s="780"/>
      <c r="AV290" s="780"/>
      <c r="AW290" s="780"/>
      <c r="AX290" s="780"/>
      <c r="AY290" s="780"/>
      <c r="AZ290" s="780"/>
      <c r="BA290" s="780"/>
      <c r="BB290" s="780"/>
      <c r="BC290" s="780"/>
      <c r="BD290" s="780"/>
      <c r="BE290" s="780"/>
      <c r="BF290" s="780"/>
      <c r="BG290" s="780"/>
      <c r="BH290" s="780"/>
      <c r="BI290" s="781"/>
      <c r="BM290" s="202"/>
      <c r="BN290" s="207"/>
      <c r="BO290" s="207"/>
      <c r="BP290" s="207"/>
      <c r="BQ290" s="207"/>
      <c r="BR290" s="207"/>
      <c r="BS290" s="207"/>
      <c r="BT290" s="207"/>
      <c r="BU290" s="207"/>
      <c r="BV290" s="207"/>
      <c r="BW290" s="207"/>
      <c r="BX290" s="207"/>
      <c r="BY290" s="207"/>
      <c r="BZ290" s="207"/>
      <c r="CA290" s="207"/>
      <c r="CB290" s="207"/>
      <c r="CC290" s="207"/>
      <c r="CD290" s="207"/>
      <c r="CE290" s="207"/>
      <c r="CF290" s="207"/>
      <c r="CG290" s="207"/>
    </row>
    <row r="291" spans="2:85" ht="45" hidden="1" customHeight="1" thickTop="1" thickBot="1">
      <c r="B291" s="36"/>
      <c r="C291" s="36"/>
      <c r="D291" s="36"/>
      <c r="E291" s="36"/>
      <c r="F291" s="36"/>
      <c r="G291" s="779"/>
      <c r="H291" s="780"/>
      <c r="I291" s="780"/>
      <c r="J291" s="780"/>
      <c r="K291" s="780"/>
      <c r="L291" s="780"/>
      <c r="M291" s="780"/>
      <c r="N291" s="780"/>
      <c r="O291" s="780"/>
      <c r="P291" s="780"/>
      <c r="Q291" s="780"/>
      <c r="R291" s="780"/>
      <c r="S291" s="780"/>
      <c r="T291" s="780"/>
      <c r="U291" s="780"/>
      <c r="V291" s="780"/>
      <c r="W291" s="780"/>
      <c r="X291" s="780"/>
      <c r="Y291" s="780"/>
      <c r="Z291" s="780"/>
      <c r="AA291" s="780"/>
      <c r="AB291" s="780"/>
      <c r="AC291" s="780"/>
      <c r="AD291" s="780"/>
      <c r="AE291" s="780"/>
      <c r="AF291" s="780"/>
      <c r="AG291" s="781"/>
      <c r="AH291" s="779"/>
      <c r="AI291" s="780"/>
      <c r="AJ291" s="780"/>
      <c r="AK291" s="780"/>
      <c r="AL291" s="780"/>
      <c r="AM291" s="780"/>
      <c r="AN291" s="780"/>
      <c r="AO291" s="780"/>
      <c r="AP291" s="780"/>
      <c r="AQ291" s="780"/>
      <c r="AR291" s="780"/>
      <c r="AS291" s="780"/>
      <c r="AT291" s="780"/>
      <c r="AU291" s="780"/>
      <c r="AV291" s="780"/>
      <c r="AW291" s="780"/>
      <c r="AX291" s="780"/>
      <c r="AY291" s="780"/>
      <c r="AZ291" s="780"/>
      <c r="BA291" s="780"/>
      <c r="BB291" s="780"/>
      <c r="BC291" s="780"/>
      <c r="BD291" s="780"/>
      <c r="BE291" s="780"/>
      <c r="BF291" s="780"/>
      <c r="BG291" s="780"/>
      <c r="BH291" s="780"/>
      <c r="BI291" s="781"/>
      <c r="BM291" s="202"/>
      <c r="BN291" s="207"/>
      <c r="BO291" s="207"/>
      <c r="BP291" s="207"/>
      <c r="BQ291" s="207"/>
      <c r="BR291" s="207"/>
      <c r="BS291" s="207"/>
      <c r="BT291" s="207"/>
      <c r="BU291" s="207"/>
      <c r="BV291" s="207"/>
      <c r="BW291" s="207"/>
      <c r="BX291" s="207"/>
      <c r="BY291" s="207"/>
      <c r="BZ291" s="207"/>
      <c r="CA291" s="207"/>
      <c r="CB291" s="207"/>
      <c r="CC291" s="207"/>
      <c r="CD291" s="207"/>
      <c r="CE291" s="207"/>
      <c r="CF291" s="207"/>
      <c r="CG291" s="207"/>
    </row>
    <row r="292" spans="2:85" ht="45" hidden="1" customHeight="1" thickTop="1" thickBot="1">
      <c r="B292" s="36"/>
      <c r="C292" s="36"/>
      <c r="D292" s="36"/>
      <c r="E292" s="36"/>
      <c r="F292" s="36"/>
      <c r="G292" s="782"/>
      <c r="H292" s="783"/>
      <c r="I292" s="783"/>
      <c r="J292" s="783"/>
      <c r="K292" s="783"/>
      <c r="L292" s="783"/>
      <c r="M292" s="783"/>
      <c r="N292" s="783"/>
      <c r="O292" s="783"/>
      <c r="P292" s="783"/>
      <c r="Q292" s="783"/>
      <c r="R292" s="783"/>
      <c r="S292" s="783"/>
      <c r="T292" s="783"/>
      <c r="U292" s="783"/>
      <c r="V292" s="783"/>
      <c r="W292" s="783"/>
      <c r="X292" s="783"/>
      <c r="Y292" s="783"/>
      <c r="Z292" s="783"/>
      <c r="AA292" s="783"/>
      <c r="AB292" s="783"/>
      <c r="AC292" s="783"/>
      <c r="AD292" s="783"/>
      <c r="AE292" s="783"/>
      <c r="AF292" s="783"/>
      <c r="AG292" s="784"/>
      <c r="AH292" s="782"/>
      <c r="AI292" s="783"/>
      <c r="AJ292" s="783"/>
      <c r="AK292" s="783"/>
      <c r="AL292" s="783"/>
      <c r="AM292" s="783"/>
      <c r="AN292" s="783"/>
      <c r="AO292" s="783"/>
      <c r="AP292" s="783"/>
      <c r="AQ292" s="783"/>
      <c r="AR292" s="783"/>
      <c r="AS292" s="783"/>
      <c r="AT292" s="783"/>
      <c r="AU292" s="783"/>
      <c r="AV292" s="783"/>
      <c r="AW292" s="783"/>
      <c r="AX292" s="783"/>
      <c r="AY292" s="783"/>
      <c r="AZ292" s="783"/>
      <c r="BA292" s="783"/>
      <c r="BB292" s="783"/>
      <c r="BC292" s="783"/>
      <c r="BD292" s="783"/>
      <c r="BE292" s="783"/>
      <c r="BF292" s="783"/>
      <c r="BG292" s="783"/>
      <c r="BH292" s="783"/>
      <c r="BI292" s="784"/>
      <c r="BM292" s="202"/>
      <c r="BN292" s="207"/>
      <c r="BO292" s="207"/>
      <c r="BP292" s="207"/>
      <c r="BQ292" s="207"/>
      <c r="BR292" s="207"/>
      <c r="BS292" s="207"/>
      <c r="BT292" s="207"/>
      <c r="BU292" s="207"/>
      <c r="BV292" s="207"/>
      <c r="BW292" s="207"/>
      <c r="BX292" s="207"/>
      <c r="BY292" s="207"/>
      <c r="BZ292" s="207"/>
      <c r="CA292" s="207"/>
      <c r="CB292" s="207"/>
      <c r="CC292" s="207"/>
      <c r="CD292" s="207"/>
      <c r="CE292" s="207"/>
      <c r="CF292" s="207"/>
      <c r="CG292" s="207"/>
    </row>
    <row r="293" spans="2:85" ht="15" hidden="1" customHeight="1" thickTop="1">
      <c r="B293" s="14"/>
      <c r="C293" s="14"/>
      <c r="D293" s="14"/>
      <c r="E293" s="14"/>
      <c r="F293" s="14"/>
      <c r="G293" s="14"/>
      <c r="H293" s="14"/>
      <c r="I293" s="14"/>
      <c r="J293" s="14"/>
      <c r="K293" s="14"/>
      <c r="L293" s="14"/>
      <c r="M293" s="14"/>
      <c r="N293" s="14"/>
      <c r="O293" s="14"/>
      <c r="P293" s="14"/>
      <c r="Q293" s="14"/>
      <c r="R293" s="14"/>
      <c r="S293" s="14"/>
      <c r="T293" s="14"/>
      <c r="U293" s="14"/>
      <c r="V293" s="14"/>
      <c r="W293" s="14"/>
      <c r="X293" s="14"/>
      <c r="Y293" s="14"/>
      <c r="Z293" s="14"/>
      <c r="AA293" s="14"/>
      <c r="AB293" s="14"/>
      <c r="AC293" s="14"/>
      <c r="AD293" s="14"/>
      <c r="AE293" s="14"/>
      <c r="AF293" s="14"/>
      <c r="AG293" s="14"/>
      <c r="AH293" s="14"/>
      <c r="AI293" s="14"/>
      <c r="AJ293" s="14"/>
      <c r="AK293" s="14"/>
      <c r="AL293" s="14"/>
      <c r="AM293" s="14"/>
      <c r="AN293" s="14"/>
      <c r="AO293" s="14"/>
      <c r="AP293" s="14"/>
      <c r="AQ293" s="14"/>
      <c r="AR293" s="14"/>
      <c r="AS293" s="14"/>
      <c r="AT293" s="14"/>
      <c r="AU293" s="14"/>
      <c r="AV293" s="14"/>
      <c r="AW293" s="14"/>
      <c r="AX293" s="14"/>
      <c r="AY293" s="14"/>
      <c r="AZ293" s="14"/>
      <c r="BA293" s="14"/>
      <c r="BB293" s="14"/>
      <c r="BC293" s="14"/>
      <c r="BD293" s="14"/>
      <c r="BE293" s="14"/>
      <c r="BF293" s="14"/>
      <c r="BG293" s="14"/>
      <c r="BH293" s="14"/>
      <c r="BI293" s="14"/>
      <c r="BM293" s="202"/>
      <c r="BN293" s="207"/>
      <c r="BO293" s="207"/>
      <c r="BP293" s="207"/>
      <c r="BQ293" s="207"/>
      <c r="BR293" s="207"/>
      <c r="BS293" s="207"/>
      <c r="BT293" s="207"/>
      <c r="BU293" s="207"/>
      <c r="BV293" s="207"/>
      <c r="BW293" s="207"/>
      <c r="BX293" s="207"/>
      <c r="BY293" s="207"/>
      <c r="BZ293" s="207"/>
      <c r="CA293" s="207"/>
      <c r="CB293" s="207"/>
      <c r="CC293" s="207"/>
      <c r="CD293" s="207"/>
      <c r="CE293" s="207"/>
      <c r="CF293" s="207"/>
      <c r="CG293" s="207"/>
    </row>
    <row r="294" spans="2:85" ht="15" hidden="1" customHeight="1" thickBot="1">
      <c r="B294" s="909"/>
      <c r="C294" s="909"/>
      <c r="D294" s="909"/>
      <c r="E294" s="909"/>
      <c r="F294" s="909"/>
      <c r="G294" s="909"/>
      <c r="H294" s="909"/>
      <c r="I294" s="909"/>
      <c r="J294" s="909"/>
      <c r="K294" s="909"/>
      <c r="L294" s="909"/>
      <c r="M294" s="909"/>
      <c r="N294" s="909"/>
      <c r="O294" s="909"/>
      <c r="P294" s="909"/>
      <c r="Q294" s="909"/>
      <c r="R294" s="909"/>
      <c r="S294" s="909"/>
      <c r="T294" s="909"/>
      <c r="U294" s="909"/>
      <c r="V294" s="909"/>
      <c r="W294" s="909"/>
      <c r="X294" s="909"/>
      <c r="Y294" s="909"/>
      <c r="Z294" s="909"/>
      <c r="AA294" s="909"/>
      <c r="AB294" s="909"/>
      <c r="AC294" s="909"/>
      <c r="AD294" s="909"/>
      <c r="AE294" s="909"/>
      <c r="AF294" s="909"/>
      <c r="AG294" s="909"/>
      <c r="AH294" s="909"/>
      <c r="AI294" s="909"/>
      <c r="AJ294" s="909"/>
      <c r="AK294" s="909"/>
      <c r="AL294" s="909"/>
      <c r="AM294" s="909"/>
      <c r="AN294" s="909"/>
      <c r="AO294" s="909"/>
      <c r="AP294" s="909"/>
      <c r="AQ294" s="909"/>
      <c r="AR294" s="909"/>
      <c r="AS294" s="909"/>
      <c r="AT294" s="909"/>
      <c r="AU294" s="909"/>
      <c r="AV294" s="909"/>
      <c r="AW294" s="909"/>
      <c r="AX294" s="909"/>
      <c r="AY294" s="909"/>
      <c r="AZ294" s="909"/>
      <c r="BA294" s="909"/>
      <c r="BB294" s="909"/>
      <c r="BC294" s="909"/>
      <c r="BD294" s="909"/>
      <c r="BE294" s="909"/>
      <c r="BF294" s="909"/>
      <c r="BG294" s="909"/>
      <c r="BH294" s="909"/>
      <c r="BI294" s="909"/>
      <c r="BM294" s="202"/>
      <c r="BN294" s="207"/>
      <c r="BO294" s="207"/>
      <c r="BP294" s="207"/>
      <c r="BQ294" s="207"/>
      <c r="BR294" s="207"/>
      <c r="BS294" s="207"/>
      <c r="BT294" s="207"/>
      <c r="BU294" s="207"/>
      <c r="BV294" s="207"/>
      <c r="BW294" s="207"/>
      <c r="BX294" s="207"/>
      <c r="BY294" s="207"/>
      <c r="BZ294" s="207"/>
      <c r="CA294" s="207"/>
      <c r="CB294" s="207"/>
      <c r="CC294" s="207"/>
      <c r="CD294" s="207"/>
      <c r="CE294" s="207"/>
      <c r="CF294" s="207"/>
      <c r="CG294" s="207"/>
    </row>
    <row r="295" spans="2:85" ht="15" hidden="1" customHeight="1" thickTop="1">
      <c r="B295" s="25" t="s">
        <v>118</v>
      </c>
      <c r="C295" s="26"/>
      <c r="D295" s="26"/>
      <c r="E295" s="26"/>
      <c r="F295" s="31"/>
      <c r="G295" s="25" t="s">
        <v>119</v>
      </c>
      <c r="H295" s="26"/>
      <c r="I295" s="26"/>
      <c r="J295" s="26"/>
      <c r="K295" s="31"/>
      <c r="L295" s="5"/>
      <c r="M295" s="6"/>
      <c r="N295" s="6"/>
      <c r="O295" s="6"/>
      <c r="P295" s="6"/>
      <c r="Q295" s="7"/>
      <c r="R295" s="25" t="s">
        <v>120</v>
      </c>
      <c r="S295" s="26"/>
      <c r="T295" s="26"/>
      <c r="U295" s="26"/>
      <c r="V295" s="31"/>
      <c r="W295" s="25" t="s">
        <v>119</v>
      </c>
      <c r="X295" s="26"/>
      <c r="Y295" s="26"/>
      <c r="Z295" s="26"/>
      <c r="AA295" s="31"/>
      <c r="AB295" s="5"/>
      <c r="AC295" s="6"/>
      <c r="AD295" s="6"/>
      <c r="AE295" s="6"/>
      <c r="AF295" s="6"/>
      <c r="AG295" s="7"/>
      <c r="AH295" s="25" t="s">
        <v>121</v>
      </c>
      <c r="AI295" s="26"/>
      <c r="AJ295" s="26"/>
      <c r="AK295" s="26"/>
      <c r="AL295" s="31"/>
      <c r="AM295" s="25" t="s">
        <v>119</v>
      </c>
      <c r="AN295" s="26"/>
      <c r="AO295" s="26"/>
      <c r="AP295" s="26"/>
      <c r="AQ295" s="31"/>
      <c r="AR295" s="5"/>
      <c r="AS295" s="6"/>
      <c r="AT295" s="6"/>
      <c r="AU295" s="6"/>
      <c r="AV295" s="6"/>
      <c r="AW295" s="7"/>
      <c r="AX295" s="25" t="s">
        <v>122</v>
      </c>
      <c r="AY295" s="26"/>
      <c r="AZ295" s="26"/>
      <c r="BA295" s="25" t="s">
        <v>119</v>
      </c>
      <c r="BB295" s="26"/>
      <c r="BC295" s="31"/>
      <c r="BD295" s="5"/>
      <c r="BE295" s="6"/>
      <c r="BF295" s="6"/>
      <c r="BG295" s="6"/>
      <c r="BH295" s="6"/>
      <c r="BI295" s="7"/>
      <c r="BM295" s="202"/>
      <c r="BN295" s="207"/>
      <c r="BO295" s="207"/>
      <c r="BP295" s="207"/>
      <c r="BQ295" s="207"/>
      <c r="BR295" s="207"/>
      <c r="BS295" s="207"/>
      <c r="BT295" s="207"/>
      <c r="BU295" s="207"/>
      <c r="BV295" s="207"/>
      <c r="BW295" s="207"/>
      <c r="BX295" s="207"/>
      <c r="BY295" s="207"/>
      <c r="BZ295" s="207"/>
      <c r="CA295" s="207"/>
      <c r="CB295" s="207"/>
      <c r="CC295" s="207"/>
      <c r="CD295" s="207"/>
      <c r="CE295" s="207"/>
      <c r="CF295" s="207"/>
      <c r="CG295" s="207"/>
    </row>
    <row r="296" spans="2:85" ht="15" hidden="1" customHeight="1">
      <c r="B296" s="27"/>
      <c r="C296" s="28"/>
      <c r="D296" s="28"/>
      <c r="E296" s="28"/>
      <c r="F296" s="32"/>
      <c r="G296" s="27"/>
      <c r="H296" s="28"/>
      <c r="I296" s="28"/>
      <c r="J296" s="28"/>
      <c r="K296" s="32"/>
      <c r="L296" s="8"/>
      <c r="M296" s="9"/>
      <c r="N296" s="9"/>
      <c r="O296" s="9"/>
      <c r="P296" s="9"/>
      <c r="Q296" s="10"/>
      <c r="R296" s="27"/>
      <c r="S296" s="28"/>
      <c r="T296" s="28"/>
      <c r="U296" s="28"/>
      <c r="V296" s="32"/>
      <c r="W296" s="27"/>
      <c r="X296" s="28"/>
      <c r="Y296" s="28"/>
      <c r="Z296" s="28"/>
      <c r="AA296" s="32"/>
      <c r="AB296" s="8"/>
      <c r="AC296" s="9"/>
      <c r="AD296" s="9"/>
      <c r="AE296" s="9"/>
      <c r="AF296" s="9"/>
      <c r="AG296" s="10"/>
      <c r="AH296" s="27"/>
      <c r="AI296" s="28"/>
      <c r="AJ296" s="28"/>
      <c r="AK296" s="28"/>
      <c r="AL296" s="32"/>
      <c r="AM296" s="27"/>
      <c r="AN296" s="28"/>
      <c r="AO296" s="28"/>
      <c r="AP296" s="28"/>
      <c r="AQ296" s="32"/>
      <c r="AR296" s="8"/>
      <c r="AS296" s="9"/>
      <c r="AT296" s="9"/>
      <c r="AU296" s="9"/>
      <c r="AV296" s="9"/>
      <c r="AW296" s="10"/>
      <c r="AX296" s="27"/>
      <c r="AY296" s="28"/>
      <c r="AZ296" s="28"/>
      <c r="BA296" s="27"/>
      <c r="BB296" s="28"/>
      <c r="BC296" s="32"/>
      <c r="BD296" s="8"/>
      <c r="BE296" s="9"/>
      <c r="BF296" s="9"/>
      <c r="BG296" s="9"/>
      <c r="BH296" s="9"/>
      <c r="BI296" s="10"/>
      <c r="BM296" s="202"/>
      <c r="BN296" s="207"/>
      <c r="BO296" s="207"/>
      <c r="BP296" s="207"/>
      <c r="BQ296" s="207"/>
      <c r="BR296" s="207"/>
      <c r="BS296" s="207"/>
      <c r="BT296" s="207"/>
      <c r="BU296" s="207"/>
      <c r="BV296" s="207"/>
      <c r="BW296" s="207"/>
      <c r="BX296" s="207"/>
      <c r="BY296" s="207"/>
      <c r="BZ296" s="207"/>
      <c r="CA296" s="207"/>
      <c r="CB296" s="207"/>
      <c r="CC296" s="207"/>
      <c r="CD296" s="207"/>
      <c r="CE296" s="207"/>
      <c r="CF296" s="207"/>
      <c r="CG296" s="207"/>
    </row>
    <row r="297" spans="2:85" ht="15" hidden="1" customHeight="1" thickBot="1">
      <c r="B297" s="27"/>
      <c r="C297" s="28"/>
      <c r="D297" s="28"/>
      <c r="E297" s="28"/>
      <c r="F297" s="32"/>
      <c r="G297" s="29"/>
      <c r="H297" s="30"/>
      <c r="I297" s="30"/>
      <c r="J297" s="30"/>
      <c r="K297" s="33"/>
      <c r="L297" s="11"/>
      <c r="M297" s="12"/>
      <c r="N297" s="12"/>
      <c r="O297" s="12"/>
      <c r="P297" s="12"/>
      <c r="Q297" s="13"/>
      <c r="R297" s="27"/>
      <c r="S297" s="28"/>
      <c r="T297" s="28"/>
      <c r="U297" s="28"/>
      <c r="V297" s="32"/>
      <c r="W297" s="29"/>
      <c r="X297" s="30"/>
      <c r="Y297" s="30"/>
      <c r="Z297" s="30"/>
      <c r="AA297" s="33"/>
      <c r="AB297" s="11"/>
      <c r="AC297" s="12"/>
      <c r="AD297" s="12"/>
      <c r="AE297" s="12"/>
      <c r="AF297" s="12"/>
      <c r="AG297" s="13"/>
      <c r="AH297" s="27"/>
      <c r="AI297" s="28"/>
      <c r="AJ297" s="28"/>
      <c r="AK297" s="28"/>
      <c r="AL297" s="32"/>
      <c r="AM297" s="29"/>
      <c r="AN297" s="30"/>
      <c r="AO297" s="30"/>
      <c r="AP297" s="30"/>
      <c r="AQ297" s="33"/>
      <c r="AR297" s="11"/>
      <c r="AS297" s="12"/>
      <c r="AT297" s="12"/>
      <c r="AU297" s="12"/>
      <c r="AV297" s="12"/>
      <c r="AW297" s="13"/>
      <c r="AX297" s="27"/>
      <c r="AY297" s="28"/>
      <c r="AZ297" s="28"/>
      <c r="BA297" s="29"/>
      <c r="BB297" s="30"/>
      <c r="BC297" s="33"/>
      <c r="BD297" s="11"/>
      <c r="BE297" s="12"/>
      <c r="BF297" s="12"/>
      <c r="BG297" s="12"/>
      <c r="BH297" s="12"/>
      <c r="BI297" s="13"/>
      <c r="BM297" s="202"/>
      <c r="BN297" s="207"/>
      <c r="BO297" s="207"/>
      <c r="BP297" s="207"/>
      <c r="BQ297" s="207"/>
      <c r="BR297" s="207"/>
      <c r="BS297" s="207"/>
      <c r="BT297" s="207"/>
      <c r="BU297" s="207"/>
      <c r="BV297" s="207"/>
      <c r="BW297" s="207"/>
      <c r="BX297" s="207"/>
      <c r="BY297" s="207"/>
      <c r="BZ297" s="207"/>
      <c r="CA297" s="207"/>
      <c r="CB297" s="207"/>
      <c r="CC297" s="207"/>
      <c r="CD297" s="207"/>
      <c r="CE297" s="207"/>
      <c r="CF297" s="207"/>
      <c r="CG297" s="207"/>
    </row>
    <row r="298" spans="2:85" ht="15" hidden="1" customHeight="1" thickTop="1">
      <c r="B298" s="27"/>
      <c r="C298" s="28"/>
      <c r="D298" s="28"/>
      <c r="E298" s="28"/>
      <c r="F298" s="32"/>
      <c r="G298" s="25" t="s">
        <v>17</v>
      </c>
      <c r="H298" s="26"/>
      <c r="I298" s="26"/>
      <c r="J298" s="26"/>
      <c r="K298" s="31"/>
      <c r="L298" s="5"/>
      <c r="M298" s="6"/>
      <c r="N298" s="6"/>
      <c r="O298" s="6"/>
      <c r="P298" s="6"/>
      <c r="Q298" s="7"/>
      <c r="R298" s="27"/>
      <c r="S298" s="28"/>
      <c r="T298" s="28"/>
      <c r="U298" s="28"/>
      <c r="V298" s="32"/>
      <c r="W298" s="25" t="s">
        <v>17</v>
      </c>
      <c r="X298" s="26"/>
      <c r="Y298" s="26"/>
      <c r="Z298" s="26"/>
      <c r="AA298" s="31"/>
      <c r="AB298" s="5"/>
      <c r="AC298" s="6"/>
      <c r="AD298" s="6"/>
      <c r="AE298" s="6"/>
      <c r="AF298" s="6"/>
      <c r="AG298" s="7"/>
      <c r="AH298" s="27"/>
      <c r="AI298" s="28"/>
      <c r="AJ298" s="28"/>
      <c r="AK298" s="28"/>
      <c r="AL298" s="32"/>
      <c r="AM298" s="25" t="s">
        <v>17</v>
      </c>
      <c r="AN298" s="26"/>
      <c r="AO298" s="26"/>
      <c r="AP298" s="26"/>
      <c r="AQ298" s="31"/>
      <c r="AR298" s="5"/>
      <c r="AS298" s="6"/>
      <c r="AT298" s="6"/>
      <c r="AU298" s="6"/>
      <c r="AV298" s="6"/>
      <c r="AW298" s="7"/>
      <c r="AX298" s="27"/>
      <c r="AY298" s="28"/>
      <c r="AZ298" s="28"/>
      <c r="BA298" s="25" t="s">
        <v>17</v>
      </c>
      <c r="BB298" s="26"/>
      <c r="BC298" s="31"/>
      <c r="BD298" s="5"/>
      <c r="BE298" s="6"/>
      <c r="BF298" s="6"/>
      <c r="BG298" s="6"/>
      <c r="BH298" s="6"/>
      <c r="BI298" s="7"/>
      <c r="BM298" s="202"/>
      <c r="BN298" s="207"/>
      <c r="BO298" s="207"/>
      <c r="BP298" s="207"/>
      <c r="BQ298" s="207"/>
      <c r="BR298" s="207"/>
      <c r="BS298" s="207"/>
      <c r="BT298" s="207"/>
      <c r="BU298" s="207"/>
      <c r="BV298" s="207"/>
      <c r="BW298" s="207"/>
      <c r="BX298" s="207"/>
      <c r="BY298" s="207"/>
      <c r="BZ298" s="207"/>
      <c r="CA298" s="207"/>
      <c r="CB298" s="207"/>
      <c r="CC298" s="207"/>
      <c r="CD298" s="207"/>
      <c r="CE298" s="207"/>
      <c r="CF298" s="207"/>
      <c r="CG298" s="207"/>
    </row>
    <row r="299" spans="2:85" ht="15" hidden="1" customHeight="1">
      <c r="B299" s="27"/>
      <c r="C299" s="28"/>
      <c r="D299" s="28"/>
      <c r="E299" s="28"/>
      <c r="F299" s="32"/>
      <c r="G299" s="27"/>
      <c r="H299" s="28"/>
      <c r="I299" s="28"/>
      <c r="J299" s="28"/>
      <c r="K299" s="32"/>
      <c r="L299" s="8"/>
      <c r="M299" s="9"/>
      <c r="N299" s="9"/>
      <c r="O299" s="9"/>
      <c r="P299" s="9"/>
      <c r="Q299" s="10"/>
      <c r="R299" s="27"/>
      <c r="S299" s="28"/>
      <c r="T299" s="28"/>
      <c r="U299" s="28"/>
      <c r="V299" s="32"/>
      <c r="W299" s="27"/>
      <c r="X299" s="28"/>
      <c r="Y299" s="28"/>
      <c r="Z299" s="28"/>
      <c r="AA299" s="32"/>
      <c r="AB299" s="8"/>
      <c r="AC299" s="9"/>
      <c r="AD299" s="9"/>
      <c r="AE299" s="9"/>
      <c r="AF299" s="9"/>
      <c r="AG299" s="10"/>
      <c r="AH299" s="27"/>
      <c r="AI299" s="28"/>
      <c r="AJ299" s="28"/>
      <c r="AK299" s="28"/>
      <c r="AL299" s="32"/>
      <c r="AM299" s="27"/>
      <c r="AN299" s="28"/>
      <c r="AO299" s="28"/>
      <c r="AP299" s="28"/>
      <c r="AQ299" s="32"/>
      <c r="AR299" s="8"/>
      <c r="AS299" s="9"/>
      <c r="AT299" s="9"/>
      <c r="AU299" s="9"/>
      <c r="AV299" s="9"/>
      <c r="AW299" s="10"/>
      <c r="AX299" s="27"/>
      <c r="AY299" s="28"/>
      <c r="AZ299" s="28"/>
      <c r="BA299" s="27"/>
      <c r="BB299" s="28"/>
      <c r="BC299" s="32"/>
      <c r="BD299" s="8"/>
      <c r="BE299" s="9"/>
      <c r="BF299" s="9"/>
      <c r="BG299" s="9"/>
      <c r="BH299" s="9"/>
      <c r="BI299" s="10"/>
      <c r="BM299" s="202"/>
      <c r="BN299" s="207"/>
      <c r="BO299" s="207"/>
      <c r="BP299" s="207"/>
      <c r="BQ299" s="207"/>
      <c r="BR299" s="207"/>
      <c r="BS299" s="207"/>
      <c r="BT299" s="207"/>
      <c r="BU299" s="207"/>
      <c r="BV299" s="207"/>
      <c r="BW299" s="207"/>
      <c r="BX299" s="207"/>
      <c r="BY299" s="207"/>
      <c r="BZ299" s="207"/>
      <c r="CA299" s="207"/>
      <c r="CB299" s="207"/>
      <c r="CC299" s="207"/>
      <c r="CD299" s="207"/>
      <c r="CE299" s="207"/>
      <c r="CF299" s="207"/>
      <c r="CG299" s="207"/>
    </row>
    <row r="300" spans="2:85" ht="15" hidden="1" customHeight="1" thickBot="1">
      <c r="B300" s="29"/>
      <c r="C300" s="30"/>
      <c r="D300" s="30"/>
      <c r="E300" s="30"/>
      <c r="F300" s="33"/>
      <c r="G300" s="29"/>
      <c r="H300" s="30"/>
      <c r="I300" s="30"/>
      <c r="J300" s="30"/>
      <c r="K300" s="33"/>
      <c r="L300" s="11"/>
      <c r="M300" s="12"/>
      <c r="N300" s="12"/>
      <c r="O300" s="12"/>
      <c r="P300" s="12"/>
      <c r="Q300" s="13"/>
      <c r="R300" s="29"/>
      <c r="S300" s="30"/>
      <c r="T300" s="30"/>
      <c r="U300" s="30"/>
      <c r="V300" s="33"/>
      <c r="W300" s="29"/>
      <c r="X300" s="30"/>
      <c r="Y300" s="30"/>
      <c r="Z300" s="30"/>
      <c r="AA300" s="33"/>
      <c r="AB300" s="11"/>
      <c r="AC300" s="12"/>
      <c r="AD300" s="12"/>
      <c r="AE300" s="12"/>
      <c r="AF300" s="12"/>
      <c r="AG300" s="13"/>
      <c r="AH300" s="29"/>
      <c r="AI300" s="30"/>
      <c r="AJ300" s="30"/>
      <c r="AK300" s="30"/>
      <c r="AL300" s="33"/>
      <c r="AM300" s="29"/>
      <c r="AN300" s="30"/>
      <c r="AO300" s="30"/>
      <c r="AP300" s="30"/>
      <c r="AQ300" s="33"/>
      <c r="AR300" s="11"/>
      <c r="AS300" s="12"/>
      <c r="AT300" s="12"/>
      <c r="AU300" s="12"/>
      <c r="AV300" s="12"/>
      <c r="AW300" s="13"/>
      <c r="AX300" s="29"/>
      <c r="AY300" s="30"/>
      <c r="AZ300" s="30"/>
      <c r="BA300" s="29"/>
      <c r="BB300" s="30"/>
      <c r="BC300" s="33"/>
      <c r="BD300" s="11"/>
      <c r="BE300" s="12"/>
      <c r="BF300" s="12"/>
      <c r="BG300" s="12"/>
      <c r="BH300" s="12"/>
      <c r="BI300" s="13"/>
      <c r="BM300" s="202"/>
      <c r="BN300" s="207"/>
      <c r="BO300" s="207"/>
      <c r="BP300" s="207"/>
      <c r="BQ300" s="207"/>
      <c r="BR300" s="207"/>
      <c r="BS300" s="207"/>
      <c r="BT300" s="207"/>
      <c r="BU300" s="207"/>
      <c r="BV300" s="207"/>
      <c r="BW300" s="207"/>
      <c r="BX300" s="207"/>
      <c r="BY300" s="207"/>
      <c r="BZ300" s="207"/>
      <c r="CA300" s="207"/>
      <c r="CB300" s="207"/>
      <c r="CC300" s="207"/>
      <c r="CD300" s="207"/>
      <c r="CE300" s="207"/>
      <c r="CF300" s="207"/>
      <c r="CG300" s="207"/>
    </row>
    <row r="301" spans="2:85" ht="15" hidden="1" customHeight="1" thickTop="1">
      <c r="B301" s="14"/>
      <c r="C301" s="14"/>
      <c r="D301" s="14"/>
      <c r="E301" s="14"/>
      <c r="F301" s="14"/>
      <c r="G301" s="14"/>
      <c r="H301" s="14"/>
      <c r="I301" s="14"/>
      <c r="J301" s="14"/>
      <c r="K301" s="14"/>
      <c r="L301" s="14"/>
      <c r="M301" s="14"/>
      <c r="N301" s="14"/>
      <c r="O301" s="14"/>
      <c r="P301" s="14"/>
      <c r="Q301" s="14"/>
      <c r="R301" s="14"/>
      <c r="S301" s="14"/>
      <c r="T301" s="14"/>
      <c r="U301" s="14"/>
      <c r="V301" s="14"/>
      <c r="W301" s="14"/>
      <c r="X301" s="14"/>
      <c r="Y301" s="14"/>
      <c r="Z301" s="14"/>
      <c r="AA301" s="14"/>
      <c r="AB301" s="14"/>
      <c r="AC301" s="14"/>
      <c r="AD301" s="14"/>
      <c r="AE301" s="14"/>
      <c r="AF301" s="14"/>
      <c r="AG301" s="14"/>
      <c r="AH301" s="14"/>
      <c r="AI301" s="14"/>
      <c r="AJ301" s="14"/>
      <c r="AK301" s="14"/>
      <c r="AL301" s="14"/>
      <c r="AM301" s="14"/>
      <c r="AN301" s="14"/>
      <c r="AO301" s="14"/>
      <c r="AP301" s="14"/>
      <c r="AQ301" s="14"/>
      <c r="AR301" s="14"/>
      <c r="AS301" s="14"/>
      <c r="AT301" s="14"/>
      <c r="AU301" s="14"/>
      <c r="AV301" s="14"/>
      <c r="AW301" s="14"/>
      <c r="AX301" s="14"/>
      <c r="AY301" s="14"/>
      <c r="AZ301" s="14"/>
      <c r="BA301" s="14"/>
      <c r="BB301" s="14"/>
      <c r="BC301" s="14"/>
      <c r="BD301" s="14"/>
      <c r="BE301" s="14"/>
      <c r="BF301" s="14"/>
      <c r="BG301" s="14"/>
      <c r="BH301" s="14"/>
      <c r="BI301" s="14"/>
      <c r="BM301" s="202"/>
      <c r="BN301" s="207"/>
      <c r="BO301" s="207"/>
      <c r="BP301" s="207"/>
      <c r="BQ301" s="207"/>
      <c r="BR301" s="207"/>
      <c r="BS301" s="207"/>
      <c r="BT301" s="207"/>
      <c r="BU301" s="207"/>
      <c r="BV301" s="207"/>
      <c r="BW301" s="207"/>
      <c r="BX301" s="207"/>
      <c r="BY301" s="207"/>
      <c r="BZ301" s="207"/>
      <c r="CA301" s="207"/>
      <c r="CB301" s="207"/>
      <c r="CC301" s="207"/>
      <c r="CD301" s="207"/>
      <c r="CE301" s="207"/>
      <c r="CF301" s="207"/>
      <c r="CG301" s="207"/>
    </row>
    <row r="302" spans="2:85" ht="15" hidden="1" customHeight="1" thickBot="1">
      <c r="B302" s="909"/>
      <c r="C302" s="909"/>
      <c r="D302" s="909"/>
      <c r="E302" s="909"/>
      <c r="F302" s="909"/>
      <c r="G302" s="909"/>
      <c r="H302" s="909"/>
      <c r="I302" s="909"/>
      <c r="J302" s="909"/>
      <c r="K302" s="909"/>
      <c r="L302" s="909"/>
      <c r="M302" s="909"/>
      <c r="N302" s="909"/>
      <c r="O302" s="909"/>
      <c r="P302" s="909"/>
      <c r="Q302" s="909"/>
      <c r="R302" s="909"/>
      <c r="S302" s="909"/>
      <c r="T302" s="909"/>
      <c r="U302" s="909"/>
      <c r="V302" s="909"/>
      <c r="W302" s="909"/>
      <c r="X302" s="909"/>
      <c r="Y302" s="909"/>
      <c r="Z302" s="909"/>
      <c r="AA302" s="909"/>
      <c r="AB302" s="909"/>
      <c r="AC302" s="909"/>
      <c r="AD302" s="909"/>
      <c r="AE302" s="909"/>
      <c r="AF302" s="909"/>
      <c r="AG302" s="909"/>
      <c r="AH302" s="909"/>
      <c r="AI302" s="909"/>
      <c r="AJ302" s="909"/>
      <c r="AK302" s="909"/>
      <c r="AL302" s="909"/>
      <c r="AM302" s="909"/>
      <c r="AN302" s="909"/>
      <c r="AO302" s="909"/>
      <c r="AP302" s="909"/>
      <c r="AQ302" s="909"/>
      <c r="AR302" s="909"/>
      <c r="AS302" s="909"/>
      <c r="AT302" s="909"/>
      <c r="AU302" s="909"/>
      <c r="AV302" s="909"/>
      <c r="AW302" s="909"/>
      <c r="AX302" s="909"/>
      <c r="AY302" s="909"/>
      <c r="AZ302" s="909"/>
      <c r="BA302" s="909"/>
      <c r="BB302" s="909"/>
      <c r="BC302" s="909"/>
      <c r="BD302" s="909"/>
      <c r="BE302" s="909"/>
      <c r="BF302" s="909"/>
      <c r="BG302" s="909"/>
      <c r="BH302" s="909"/>
      <c r="BI302" s="909"/>
      <c r="BM302" s="202"/>
      <c r="BN302" s="207"/>
      <c r="BO302" s="207"/>
      <c r="BP302" s="207"/>
      <c r="BQ302" s="207"/>
      <c r="BR302" s="207"/>
      <c r="BS302" s="207"/>
      <c r="BT302" s="207"/>
      <c r="BU302" s="207"/>
      <c r="BV302" s="207"/>
      <c r="BW302" s="207"/>
      <c r="BX302" s="207"/>
      <c r="BY302" s="207"/>
      <c r="BZ302" s="207"/>
      <c r="CA302" s="207"/>
      <c r="CB302" s="207"/>
      <c r="CC302" s="207"/>
      <c r="CD302" s="207"/>
      <c r="CE302" s="207"/>
      <c r="CF302" s="207"/>
      <c r="CG302" s="207"/>
    </row>
    <row r="303" spans="2:85" ht="15" hidden="1" customHeight="1" thickTop="1">
      <c r="B303" s="16" t="s">
        <v>19</v>
      </c>
      <c r="C303" s="16"/>
      <c r="D303" s="16"/>
      <c r="E303" s="16"/>
      <c r="F303" s="16"/>
      <c r="G303" s="16"/>
      <c r="H303" s="16"/>
      <c r="I303" s="16"/>
      <c r="J303" s="16"/>
      <c r="K303" s="19" t="str">
        <f>K33</f>
        <v>Ценжарик В.Е./ Шувалов А.П.</v>
      </c>
      <c r="L303" s="19"/>
      <c r="M303" s="19"/>
      <c r="N303" s="19"/>
      <c r="O303" s="19"/>
      <c r="P303" s="19"/>
      <c r="Q303" s="19"/>
      <c r="R303" s="19"/>
      <c r="S303" s="19"/>
      <c r="T303" s="22" t="s">
        <v>123</v>
      </c>
      <c r="U303" s="22"/>
      <c r="V303" s="22"/>
      <c r="W303" s="22"/>
      <c r="X303" s="22"/>
      <c r="Y303" s="22"/>
      <c r="Z303" s="22"/>
      <c r="AA303" s="22"/>
      <c r="AB303" s="22"/>
      <c r="AC303" s="22"/>
      <c r="AD303" s="22"/>
      <c r="AE303" s="22"/>
      <c r="AF303" s="22"/>
      <c r="AG303" s="16" t="s">
        <v>203</v>
      </c>
      <c r="AH303" s="16"/>
      <c r="AI303" s="16"/>
      <c r="AJ303" s="16"/>
      <c r="AK303" s="16"/>
      <c r="AL303" s="16"/>
      <c r="AM303" s="16"/>
      <c r="AN303" s="16"/>
      <c r="AO303" s="16"/>
      <c r="AP303" s="19" t="str">
        <f>K39</f>
        <v>Шамсиев Р.Р.</v>
      </c>
      <c r="AQ303" s="19"/>
      <c r="AR303" s="19"/>
      <c r="AS303" s="19"/>
      <c r="AT303" s="19"/>
      <c r="AU303" s="19"/>
      <c r="AV303" s="19"/>
      <c r="AW303" s="19"/>
      <c r="AX303" s="19"/>
      <c r="AY303" s="22" t="s">
        <v>123</v>
      </c>
      <c r="AZ303" s="22"/>
      <c r="BA303" s="22"/>
      <c r="BB303" s="22"/>
      <c r="BC303" s="22"/>
      <c r="BD303" s="22"/>
      <c r="BE303" s="22"/>
      <c r="BF303" s="22"/>
      <c r="BG303" s="22"/>
      <c r="BH303" s="22"/>
      <c r="BI303" s="22"/>
      <c r="BM303" s="202"/>
      <c r="BN303" s="207"/>
      <c r="BO303" s="207"/>
      <c r="BP303" s="207"/>
      <c r="BQ303" s="207"/>
      <c r="BR303" s="207"/>
      <c r="BS303" s="207"/>
      <c r="BT303" s="207"/>
      <c r="BU303" s="207"/>
      <c r="BV303" s="207"/>
      <c r="BW303" s="207"/>
      <c r="BX303" s="207"/>
      <c r="BY303" s="207"/>
      <c r="BZ303" s="207"/>
      <c r="CA303" s="207"/>
      <c r="CB303" s="207"/>
      <c r="CC303" s="207"/>
      <c r="CD303" s="207"/>
      <c r="CE303" s="207"/>
      <c r="CF303" s="207"/>
      <c r="CG303" s="207"/>
    </row>
    <row r="304" spans="2:85" ht="15" hidden="1" customHeight="1">
      <c r="B304" s="17"/>
      <c r="C304" s="17"/>
      <c r="D304" s="17"/>
      <c r="E304" s="17"/>
      <c r="F304" s="17"/>
      <c r="G304" s="17"/>
      <c r="H304" s="17"/>
      <c r="I304" s="17"/>
      <c r="J304" s="17"/>
      <c r="K304" s="20"/>
      <c r="L304" s="20"/>
      <c r="M304" s="20"/>
      <c r="N304" s="20"/>
      <c r="O304" s="20"/>
      <c r="P304" s="20"/>
      <c r="Q304" s="20"/>
      <c r="R304" s="20"/>
      <c r="S304" s="20"/>
      <c r="T304" s="23"/>
      <c r="U304" s="23"/>
      <c r="V304" s="23"/>
      <c r="W304" s="23"/>
      <c r="X304" s="23"/>
      <c r="Y304" s="23"/>
      <c r="Z304" s="23"/>
      <c r="AA304" s="23"/>
      <c r="AB304" s="23"/>
      <c r="AC304" s="23"/>
      <c r="AD304" s="23"/>
      <c r="AE304" s="23"/>
      <c r="AF304" s="23"/>
      <c r="AG304" s="17"/>
      <c r="AH304" s="17"/>
      <c r="AI304" s="17"/>
      <c r="AJ304" s="17"/>
      <c r="AK304" s="17"/>
      <c r="AL304" s="17"/>
      <c r="AM304" s="17"/>
      <c r="AN304" s="17"/>
      <c r="AO304" s="17"/>
      <c r="AP304" s="20"/>
      <c r="AQ304" s="20"/>
      <c r="AR304" s="20"/>
      <c r="AS304" s="20"/>
      <c r="AT304" s="20"/>
      <c r="AU304" s="20"/>
      <c r="AV304" s="20"/>
      <c r="AW304" s="20"/>
      <c r="AX304" s="20"/>
      <c r="AY304" s="23"/>
      <c r="AZ304" s="23"/>
      <c r="BA304" s="23"/>
      <c r="BB304" s="23"/>
      <c r="BC304" s="23"/>
      <c r="BD304" s="23"/>
      <c r="BE304" s="23"/>
      <c r="BF304" s="23"/>
      <c r="BG304" s="23"/>
      <c r="BH304" s="23"/>
      <c r="BI304" s="23"/>
      <c r="BM304" s="202"/>
      <c r="BN304" s="207"/>
      <c r="BO304" s="207"/>
      <c r="BP304" s="207"/>
      <c r="BQ304" s="207"/>
      <c r="BR304" s="207"/>
      <c r="BS304" s="207"/>
      <c r="BT304" s="207"/>
      <c r="BU304" s="207"/>
      <c r="BV304" s="207"/>
      <c r="BW304" s="207"/>
      <c r="BX304" s="207"/>
      <c r="BY304" s="207"/>
      <c r="BZ304" s="207"/>
      <c r="CA304" s="207"/>
      <c r="CB304" s="207"/>
      <c r="CC304" s="207"/>
      <c r="CD304" s="207"/>
      <c r="CE304" s="207"/>
      <c r="CF304" s="207"/>
      <c r="CG304" s="207"/>
    </row>
    <row r="305" spans="2:85" ht="15" hidden="1" customHeight="1">
      <c r="B305" s="17"/>
      <c r="C305" s="17"/>
      <c r="D305" s="17"/>
      <c r="E305" s="17"/>
      <c r="F305" s="17"/>
      <c r="G305" s="17"/>
      <c r="H305" s="17"/>
      <c r="I305" s="17"/>
      <c r="J305" s="17"/>
      <c r="K305" s="20"/>
      <c r="L305" s="20"/>
      <c r="M305" s="20"/>
      <c r="N305" s="20"/>
      <c r="O305" s="20"/>
      <c r="P305" s="20"/>
      <c r="Q305" s="20"/>
      <c r="R305" s="20"/>
      <c r="S305" s="20"/>
      <c r="T305" s="23"/>
      <c r="U305" s="23"/>
      <c r="V305" s="23"/>
      <c r="W305" s="23"/>
      <c r="X305" s="23"/>
      <c r="Y305" s="23"/>
      <c r="Z305" s="23"/>
      <c r="AA305" s="23"/>
      <c r="AB305" s="23"/>
      <c r="AC305" s="23"/>
      <c r="AD305" s="23"/>
      <c r="AE305" s="23"/>
      <c r="AF305" s="23"/>
      <c r="AG305" s="17"/>
      <c r="AH305" s="17"/>
      <c r="AI305" s="17"/>
      <c r="AJ305" s="17"/>
      <c r="AK305" s="17"/>
      <c r="AL305" s="17"/>
      <c r="AM305" s="17"/>
      <c r="AN305" s="17"/>
      <c r="AO305" s="17"/>
      <c r="AP305" s="20"/>
      <c r="AQ305" s="20"/>
      <c r="AR305" s="20"/>
      <c r="AS305" s="20"/>
      <c r="AT305" s="20"/>
      <c r="AU305" s="20"/>
      <c r="AV305" s="20"/>
      <c r="AW305" s="20"/>
      <c r="AX305" s="20"/>
      <c r="AY305" s="23"/>
      <c r="AZ305" s="23"/>
      <c r="BA305" s="23"/>
      <c r="BB305" s="23"/>
      <c r="BC305" s="23"/>
      <c r="BD305" s="23"/>
      <c r="BE305" s="23"/>
      <c r="BF305" s="23"/>
      <c r="BG305" s="23"/>
      <c r="BH305" s="23"/>
      <c r="BI305" s="23"/>
      <c r="BM305" s="202"/>
      <c r="BN305" s="207"/>
      <c r="BO305" s="207"/>
      <c r="BP305" s="207"/>
      <c r="BQ305" s="207"/>
      <c r="BR305" s="207"/>
      <c r="BS305" s="207"/>
      <c r="BT305" s="207"/>
      <c r="BU305" s="207"/>
      <c r="BV305" s="207"/>
      <c r="BW305" s="207"/>
      <c r="BX305" s="207"/>
      <c r="BY305" s="207"/>
      <c r="BZ305" s="207"/>
      <c r="CA305" s="207"/>
      <c r="CB305" s="207"/>
      <c r="CC305" s="207"/>
      <c r="CD305" s="207"/>
      <c r="CE305" s="207"/>
      <c r="CF305" s="207"/>
      <c r="CG305" s="207"/>
    </row>
    <row r="306" spans="2:85" ht="15" hidden="1" customHeight="1">
      <c r="B306" s="17"/>
      <c r="C306" s="17"/>
      <c r="D306" s="17"/>
      <c r="E306" s="17"/>
      <c r="F306" s="17"/>
      <c r="G306" s="17"/>
      <c r="H306" s="17"/>
      <c r="I306" s="17"/>
      <c r="J306" s="17"/>
      <c r="K306" s="20"/>
      <c r="L306" s="20"/>
      <c r="M306" s="20"/>
      <c r="N306" s="20"/>
      <c r="O306" s="20"/>
      <c r="P306" s="20"/>
      <c r="Q306" s="20"/>
      <c r="R306" s="20"/>
      <c r="S306" s="20"/>
      <c r="T306" s="23"/>
      <c r="U306" s="23"/>
      <c r="V306" s="23"/>
      <c r="W306" s="23"/>
      <c r="X306" s="23"/>
      <c r="Y306" s="23"/>
      <c r="Z306" s="23"/>
      <c r="AA306" s="23"/>
      <c r="AB306" s="23"/>
      <c r="AC306" s="23"/>
      <c r="AD306" s="23"/>
      <c r="AE306" s="23"/>
      <c r="AF306" s="23"/>
      <c r="AG306" s="17"/>
      <c r="AH306" s="17"/>
      <c r="AI306" s="17"/>
      <c r="AJ306" s="17"/>
      <c r="AK306" s="17"/>
      <c r="AL306" s="17"/>
      <c r="AM306" s="17"/>
      <c r="AN306" s="17"/>
      <c r="AO306" s="17"/>
      <c r="AP306" s="20"/>
      <c r="AQ306" s="20"/>
      <c r="AR306" s="20"/>
      <c r="AS306" s="20"/>
      <c r="AT306" s="20"/>
      <c r="AU306" s="20"/>
      <c r="AV306" s="20"/>
      <c r="AW306" s="20"/>
      <c r="AX306" s="20"/>
      <c r="AY306" s="23"/>
      <c r="AZ306" s="23"/>
      <c r="BA306" s="23"/>
      <c r="BB306" s="23"/>
      <c r="BC306" s="23"/>
      <c r="BD306" s="23"/>
      <c r="BE306" s="23"/>
      <c r="BF306" s="23"/>
      <c r="BG306" s="23"/>
      <c r="BH306" s="23"/>
      <c r="BI306" s="23"/>
      <c r="BM306" s="202"/>
      <c r="BN306" s="207"/>
      <c r="BO306" s="207"/>
      <c r="BP306" s="207"/>
      <c r="BQ306" s="207"/>
      <c r="BR306" s="207"/>
      <c r="BS306" s="207"/>
      <c r="BT306" s="207"/>
      <c r="BU306" s="207"/>
      <c r="BV306" s="207"/>
      <c r="BW306" s="207"/>
      <c r="BX306" s="207"/>
      <c r="BY306" s="207"/>
      <c r="BZ306" s="207"/>
      <c r="CA306" s="207"/>
      <c r="CB306" s="207"/>
      <c r="CC306" s="207"/>
      <c r="CD306" s="207"/>
      <c r="CE306" s="207"/>
      <c r="CF306" s="207"/>
      <c r="CG306" s="207"/>
    </row>
    <row r="307" spans="2:85" ht="56.25" hidden="1" customHeight="1" thickBot="1">
      <c r="B307" s="18"/>
      <c r="C307" s="18"/>
      <c r="D307" s="18"/>
      <c r="E307" s="18"/>
      <c r="F307" s="18"/>
      <c r="G307" s="18"/>
      <c r="H307" s="18"/>
      <c r="I307" s="18"/>
      <c r="J307" s="18"/>
      <c r="K307" s="21"/>
      <c r="L307" s="21"/>
      <c r="M307" s="21"/>
      <c r="N307" s="21"/>
      <c r="O307" s="21"/>
      <c r="P307" s="21"/>
      <c r="Q307" s="21"/>
      <c r="R307" s="21"/>
      <c r="S307" s="21"/>
      <c r="T307" s="24"/>
      <c r="U307" s="24"/>
      <c r="V307" s="24"/>
      <c r="W307" s="24"/>
      <c r="X307" s="24"/>
      <c r="Y307" s="24"/>
      <c r="Z307" s="24"/>
      <c r="AA307" s="24"/>
      <c r="AB307" s="24"/>
      <c r="AC307" s="24"/>
      <c r="AD307" s="24"/>
      <c r="AE307" s="24"/>
      <c r="AF307" s="24"/>
      <c r="AG307" s="18"/>
      <c r="AH307" s="18"/>
      <c r="AI307" s="18"/>
      <c r="AJ307" s="18"/>
      <c r="AK307" s="18"/>
      <c r="AL307" s="18"/>
      <c r="AM307" s="18"/>
      <c r="AN307" s="18"/>
      <c r="AO307" s="18"/>
      <c r="AP307" s="21"/>
      <c r="AQ307" s="21"/>
      <c r="AR307" s="21"/>
      <c r="AS307" s="21"/>
      <c r="AT307" s="21"/>
      <c r="AU307" s="21"/>
      <c r="AV307" s="21"/>
      <c r="AW307" s="21"/>
      <c r="AX307" s="21"/>
      <c r="AY307" s="24"/>
      <c r="AZ307" s="24"/>
      <c r="BA307" s="24"/>
      <c r="BB307" s="24"/>
      <c r="BC307" s="24"/>
      <c r="BD307" s="24"/>
      <c r="BE307" s="24"/>
      <c r="BF307" s="24"/>
      <c r="BG307" s="24"/>
      <c r="BH307" s="24"/>
      <c r="BI307" s="24"/>
      <c r="BM307" s="202"/>
      <c r="BN307" s="207"/>
      <c r="BO307" s="207"/>
      <c r="BP307" s="207"/>
      <c r="BQ307" s="207"/>
      <c r="BR307" s="207"/>
      <c r="BS307" s="207"/>
      <c r="BT307" s="207"/>
      <c r="BU307" s="207"/>
      <c r="BV307" s="207"/>
      <c r="BW307" s="207"/>
      <c r="BX307" s="207"/>
      <c r="BY307" s="207"/>
      <c r="BZ307" s="207"/>
      <c r="CA307" s="207"/>
      <c r="CB307" s="207"/>
      <c r="CC307" s="207"/>
      <c r="CD307" s="207"/>
      <c r="CE307" s="207"/>
      <c r="CF307" s="207"/>
      <c r="CG307" s="207"/>
    </row>
    <row r="308" spans="2:85" ht="15.75" hidden="1" customHeight="1" thickTop="1">
      <c r="BM308" s="202"/>
      <c r="BN308" s="207"/>
      <c r="BO308" s="207"/>
      <c r="BP308" s="207"/>
      <c r="BQ308" s="207"/>
      <c r="BR308" s="207"/>
      <c r="BS308" s="207"/>
      <c r="BT308" s="207"/>
      <c r="BU308" s="207"/>
      <c r="BV308" s="207"/>
      <c r="BW308" s="207"/>
      <c r="BX308" s="207"/>
      <c r="BY308" s="207"/>
      <c r="BZ308" s="207"/>
      <c r="CA308" s="207"/>
      <c r="CB308" s="207"/>
      <c r="CC308" s="207"/>
      <c r="CD308" s="207"/>
      <c r="CE308" s="207"/>
      <c r="CF308" s="207"/>
      <c r="CG308" s="207"/>
    </row>
    <row r="309" spans="2:85" ht="15" hidden="1" customHeight="1">
      <c r="BM309" s="202"/>
      <c r="BN309" s="207"/>
      <c r="BO309" s="207"/>
      <c r="BP309" s="207"/>
      <c r="BQ309" s="207"/>
      <c r="BR309" s="207"/>
      <c r="BS309" s="207"/>
      <c r="BT309" s="207"/>
      <c r="BU309" s="207"/>
      <c r="BV309" s="207"/>
      <c r="BW309" s="207"/>
      <c r="BX309" s="207"/>
      <c r="BY309" s="207"/>
      <c r="BZ309" s="207"/>
      <c r="CA309" s="207"/>
      <c r="CB309" s="207"/>
      <c r="CC309" s="207"/>
      <c r="CD309" s="207"/>
      <c r="CE309" s="207"/>
      <c r="CF309" s="207"/>
      <c r="CG309" s="207"/>
    </row>
    <row r="310" spans="2:85" ht="15" hidden="1" customHeight="1">
      <c r="BM310" s="202"/>
      <c r="BN310" s="207"/>
      <c r="BO310" s="207"/>
      <c r="BP310" s="207"/>
      <c r="BQ310" s="207"/>
      <c r="BR310" s="207"/>
      <c r="BS310" s="207"/>
      <c r="BT310" s="207"/>
      <c r="BU310" s="207"/>
      <c r="BV310" s="207"/>
      <c r="BW310" s="207"/>
      <c r="BX310" s="207"/>
      <c r="BY310" s="207"/>
      <c r="BZ310" s="207"/>
      <c r="CA310" s="207"/>
      <c r="CB310" s="207"/>
      <c r="CC310" s="207"/>
      <c r="CD310" s="207"/>
      <c r="CE310" s="207"/>
      <c r="CF310" s="207"/>
      <c r="CG310" s="207"/>
    </row>
    <row r="311" spans="2:85" ht="15" hidden="1" customHeight="1">
      <c r="BM311" s="202"/>
      <c r="BN311" s="207"/>
      <c r="BO311" s="207"/>
      <c r="BP311" s="207"/>
      <c r="BQ311" s="207"/>
      <c r="BR311" s="207"/>
      <c r="BS311" s="207"/>
      <c r="BT311" s="207"/>
      <c r="BU311" s="207"/>
      <c r="BV311" s="207"/>
      <c r="BW311" s="207"/>
      <c r="BX311" s="207"/>
      <c r="BY311" s="207"/>
      <c r="BZ311" s="207"/>
      <c r="CA311" s="207"/>
      <c r="CB311" s="207"/>
      <c r="CC311" s="207"/>
      <c r="CD311" s="207"/>
      <c r="CE311" s="207"/>
      <c r="CF311" s="207"/>
      <c r="CG311" s="207"/>
    </row>
    <row r="312" spans="2:85" ht="15" hidden="1" customHeight="1">
      <c r="BM312" s="202"/>
      <c r="BN312" s="207"/>
      <c r="BO312" s="207"/>
      <c r="BP312" s="207"/>
      <c r="BQ312" s="207"/>
      <c r="BR312" s="207"/>
      <c r="BS312" s="207"/>
      <c r="BT312" s="207"/>
      <c r="BU312" s="207"/>
      <c r="BV312" s="207"/>
      <c r="BW312" s="207"/>
      <c r="BX312" s="207"/>
      <c r="BY312" s="207"/>
      <c r="BZ312" s="207"/>
      <c r="CA312" s="207"/>
      <c r="CB312" s="207"/>
      <c r="CC312" s="207"/>
      <c r="CD312" s="207"/>
      <c r="CE312" s="207"/>
      <c r="CF312" s="207"/>
      <c r="CG312" s="207"/>
    </row>
    <row r="313" spans="2:85" ht="15" hidden="1" customHeight="1">
      <c r="BM313" s="202"/>
      <c r="BN313" s="207"/>
      <c r="BO313" s="207"/>
      <c r="BP313" s="207"/>
      <c r="BQ313" s="207"/>
      <c r="BR313" s="207"/>
      <c r="BS313" s="207"/>
      <c r="BT313" s="207"/>
      <c r="BU313" s="207"/>
      <c r="BV313" s="207"/>
      <c r="BW313" s="207"/>
      <c r="BX313" s="207"/>
      <c r="BY313" s="207"/>
      <c r="BZ313" s="207"/>
      <c r="CA313" s="207"/>
      <c r="CB313" s="207"/>
      <c r="CC313" s="207"/>
      <c r="CD313" s="207"/>
      <c r="CE313" s="207"/>
      <c r="CF313" s="207"/>
      <c r="CG313" s="207"/>
    </row>
    <row r="314" spans="2:85" ht="15" hidden="1" customHeight="1">
      <c r="BM314" s="202"/>
      <c r="BN314" s="207"/>
      <c r="BO314" s="207"/>
      <c r="BP314" s="207"/>
      <c r="BQ314" s="207"/>
      <c r="BR314" s="207"/>
      <c r="BS314" s="207"/>
      <c r="BT314" s="207"/>
      <c r="BU314" s="207"/>
      <c r="BV314" s="207"/>
      <c r="BW314" s="207"/>
      <c r="BX314" s="207"/>
      <c r="BY314" s="207"/>
      <c r="BZ314" s="207"/>
      <c r="CA314" s="207"/>
      <c r="CB314" s="207"/>
      <c r="CC314" s="207"/>
      <c r="CD314" s="207"/>
      <c r="CE314" s="207"/>
      <c r="CF314" s="207"/>
      <c r="CG314" s="207"/>
    </row>
    <row r="315" spans="2:85" ht="15" hidden="1" customHeight="1">
      <c r="BM315" s="202"/>
      <c r="BN315" s="207"/>
      <c r="BO315" s="207"/>
      <c r="BP315" s="207"/>
      <c r="BQ315" s="207"/>
      <c r="BR315" s="207"/>
      <c r="BS315" s="207"/>
      <c r="BT315" s="207"/>
      <c r="BU315" s="207"/>
      <c r="BV315" s="207"/>
      <c r="BW315" s="207"/>
      <c r="BX315" s="207"/>
      <c r="BY315" s="207"/>
      <c r="BZ315" s="207"/>
      <c r="CA315" s="207"/>
      <c r="CB315" s="207"/>
      <c r="CC315" s="207"/>
      <c r="CD315" s="207"/>
      <c r="CE315" s="207"/>
      <c r="CF315" s="207"/>
      <c r="CG315" s="207"/>
    </row>
    <row r="316" spans="2:85" ht="15" hidden="1" customHeight="1">
      <c r="BM316" s="202"/>
      <c r="BN316" s="207"/>
      <c r="BO316" s="207"/>
      <c r="BP316" s="207"/>
      <c r="BQ316" s="207"/>
      <c r="BR316" s="207"/>
      <c r="BS316" s="207"/>
      <c r="BT316" s="207"/>
      <c r="BU316" s="207"/>
      <c r="BV316" s="207"/>
      <c r="BW316" s="207"/>
      <c r="BX316" s="207"/>
      <c r="BY316" s="207"/>
      <c r="BZ316" s="207"/>
      <c r="CA316" s="207"/>
      <c r="CB316" s="207"/>
      <c r="CC316" s="207"/>
      <c r="CD316" s="207"/>
      <c r="CE316" s="207"/>
      <c r="CF316" s="207"/>
      <c r="CG316" s="207"/>
    </row>
    <row r="317" spans="2:85" ht="15" hidden="1" customHeight="1">
      <c r="BM317" s="202"/>
      <c r="BN317" s="207"/>
      <c r="BO317" s="207"/>
      <c r="BP317" s="207"/>
      <c r="BQ317" s="207"/>
      <c r="BR317" s="207"/>
      <c r="BS317" s="207"/>
      <c r="BT317" s="207"/>
      <c r="BU317" s="207"/>
      <c r="BV317" s="207"/>
      <c r="BW317" s="207"/>
      <c r="BX317" s="207"/>
      <c r="BY317" s="207"/>
      <c r="BZ317" s="207"/>
      <c r="CA317" s="207"/>
      <c r="CB317" s="207"/>
      <c r="CC317" s="207"/>
      <c r="CD317" s="207"/>
      <c r="CE317" s="207"/>
      <c r="CF317" s="207"/>
      <c r="CG317" s="207"/>
    </row>
    <row r="318" spans="2:85" ht="15" hidden="1" customHeight="1">
      <c r="BM318" s="202"/>
      <c r="BN318" s="207"/>
      <c r="BO318" s="207"/>
      <c r="BP318" s="207"/>
      <c r="BQ318" s="207"/>
      <c r="BR318" s="207"/>
      <c r="BS318" s="207"/>
      <c r="BT318" s="207"/>
      <c r="BU318" s="207"/>
      <c r="BV318" s="207"/>
      <c r="BW318" s="207"/>
      <c r="BX318" s="207"/>
      <c r="BY318" s="207"/>
      <c r="BZ318" s="207"/>
      <c r="CA318" s="207"/>
      <c r="CB318" s="207"/>
      <c r="CC318" s="207"/>
      <c r="CD318" s="207"/>
      <c r="CE318" s="207"/>
      <c r="CF318" s="207"/>
      <c r="CG318" s="207"/>
    </row>
    <row r="319" spans="2:85" ht="15" hidden="1" customHeight="1">
      <c r="BM319" s="202"/>
      <c r="BN319" s="207"/>
      <c r="BO319" s="207"/>
      <c r="BP319" s="207"/>
      <c r="BQ319" s="207"/>
      <c r="BR319" s="207"/>
      <c r="BS319" s="207"/>
      <c r="BT319" s="207"/>
      <c r="BU319" s="207"/>
      <c r="BV319" s="207"/>
      <c r="BW319" s="207"/>
      <c r="BX319" s="207"/>
      <c r="BY319" s="207"/>
      <c r="BZ319" s="207"/>
      <c r="CA319" s="207"/>
      <c r="CB319" s="207"/>
      <c r="CC319" s="207"/>
      <c r="CD319" s="207"/>
      <c r="CE319" s="207"/>
      <c r="CF319" s="207"/>
      <c r="CG319" s="207"/>
    </row>
    <row r="320" spans="2:85" ht="15" hidden="1" customHeight="1">
      <c r="BM320" s="202"/>
      <c r="BN320" s="207"/>
      <c r="BO320" s="207"/>
      <c r="BP320" s="207"/>
      <c r="BQ320" s="207"/>
      <c r="BR320" s="207"/>
      <c r="BS320" s="207"/>
      <c r="BT320" s="207"/>
      <c r="BU320" s="207"/>
      <c r="BV320" s="207"/>
      <c r="BW320" s="207"/>
      <c r="BX320" s="207"/>
      <c r="BY320" s="207"/>
      <c r="BZ320" s="207"/>
      <c r="CA320" s="207"/>
      <c r="CB320" s="207"/>
      <c r="CC320" s="207"/>
      <c r="CD320" s="207"/>
      <c r="CE320" s="207"/>
      <c r="CF320" s="207"/>
      <c r="CG320" s="207"/>
    </row>
    <row r="321" spans="65:85" ht="15" hidden="1" customHeight="1">
      <c r="BM321" s="202"/>
      <c r="BN321" s="207"/>
      <c r="BO321" s="207"/>
      <c r="BP321" s="207"/>
      <c r="BQ321" s="207"/>
      <c r="BR321" s="207"/>
      <c r="BS321" s="207"/>
      <c r="BT321" s="207"/>
      <c r="BU321" s="207"/>
      <c r="BV321" s="207"/>
      <c r="BW321" s="207"/>
      <c r="BX321" s="207"/>
      <c r="BY321" s="207"/>
      <c r="BZ321" s="207"/>
      <c r="CA321" s="207"/>
      <c r="CB321" s="207"/>
      <c r="CC321" s="207"/>
      <c r="CD321" s="207"/>
      <c r="CE321" s="207"/>
      <c r="CF321" s="207"/>
      <c r="CG321" s="207"/>
    </row>
    <row r="322" spans="65:85" ht="15" hidden="1" customHeight="1">
      <c r="BM322" s="202"/>
      <c r="BN322" s="207"/>
      <c r="BO322" s="207"/>
      <c r="BP322" s="207"/>
      <c r="BQ322" s="207"/>
      <c r="BR322" s="207"/>
      <c r="BS322" s="207"/>
      <c r="BT322" s="207"/>
      <c r="BU322" s="207"/>
      <c r="BV322" s="207"/>
      <c r="BW322" s="207"/>
      <c r="BX322" s="207"/>
      <c r="BY322" s="207"/>
      <c r="BZ322" s="207"/>
      <c r="CA322" s="207"/>
      <c r="CB322" s="207"/>
      <c r="CC322" s="207"/>
      <c r="CD322" s="207"/>
      <c r="CE322" s="207"/>
      <c r="CF322" s="207"/>
      <c r="CG322" s="207"/>
    </row>
    <row r="323" spans="65:85" ht="15" hidden="1" customHeight="1">
      <c r="BM323" s="202"/>
      <c r="BN323" s="207"/>
      <c r="BO323" s="207"/>
      <c r="BP323" s="207"/>
      <c r="BQ323" s="207"/>
      <c r="BR323" s="207"/>
      <c r="BS323" s="207"/>
      <c r="BT323" s="207"/>
      <c r="BU323" s="207"/>
      <c r="BV323" s="207"/>
      <c r="BW323" s="207"/>
      <c r="BX323" s="207"/>
      <c r="BY323" s="207"/>
      <c r="BZ323" s="207"/>
      <c r="CA323" s="207"/>
      <c r="CB323" s="207"/>
      <c r="CC323" s="207"/>
      <c r="CD323" s="207"/>
      <c r="CE323" s="207"/>
      <c r="CF323" s="207"/>
      <c r="CG323" s="207"/>
    </row>
    <row r="324" spans="65:85" ht="15" hidden="1" customHeight="1">
      <c r="BM324" s="202"/>
      <c r="BN324" s="207"/>
      <c r="BO324" s="207"/>
      <c r="BP324" s="207"/>
      <c r="BQ324" s="207"/>
      <c r="BR324" s="207"/>
      <c r="BS324" s="207"/>
      <c r="BT324" s="207"/>
      <c r="BU324" s="207"/>
      <c r="BV324" s="207"/>
      <c r="BW324" s="207"/>
      <c r="BX324" s="207"/>
      <c r="BY324" s="207"/>
      <c r="BZ324" s="207"/>
      <c r="CA324" s="207"/>
      <c r="CB324" s="207"/>
      <c r="CC324" s="207"/>
      <c r="CD324" s="207"/>
      <c r="CE324" s="207"/>
      <c r="CF324" s="207"/>
      <c r="CG324" s="207"/>
    </row>
    <row r="325" spans="65:85" ht="15" hidden="1" customHeight="1">
      <c r="BM325" s="202"/>
      <c r="BN325" s="207"/>
      <c r="BO325" s="207"/>
      <c r="BP325" s="207"/>
      <c r="BQ325" s="207"/>
      <c r="BR325" s="207"/>
      <c r="BS325" s="207"/>
      <c r="BT325" s="207"/>
      <c r="BU325" s="207"/>
      <c r="BV325" s="207"/>
      <c r="BW325" s="207"/>
      <c r="BX325" s="207"/>
      <c r="BY325" s="207"/>
      <c r="BZ325" s="207"/>
      <c r="CA325" s="207"/>
      <c r="CB325" s="207"/>
      <c r="CC325" s="207"/>
      <c r="CD325" s="207"/>
      <c r="CE325" s="207"/>
      <c r="CF325" s="207"/>
      <c r="CG325" s="207"/>
    </row>
    <row r="326" spans="65:85" ht="15" hidden="1" customHeight="1">
      <c r="BM326" s="202"/>
      <c r="BN326" s="207"/>
      <c r="BO326" s="207"/>
      <c r="BP326" s="207"/>
      <c r="BQ326" s="207"/>
      <c r="BR326" s="207"/>
      <c r="BS326" s="207"/>
      <c r="BT326" s="207"/>
      <c r="BU326" s="207"/>
      <c r="BV326" s="207"/>
      <c r="BW326" s="207"/>
      <c r="BX326" s="207"/>
      <c r="BY326" s="207"/>
      <c r="BZ326" s="207"/>
      <c r="CA326" s="207"/>
      <c r="CB326" s="207"/>
      <c r="CC326" s="207"/>
      <c r="CD326" s="207"/>
      <c r="CE326" s="207"/>
      <c r="CF326" s="207"/>
      <c r="CG326" s="207"/>
    </row>
    <row r="327" spans="65:85" ht="15" hidden="1" customHeight="1">
      <c r="BM327" s="202"/>
      <c r="BN327" s="207"/>
      <c r="BO327" s="207"/>
      <c r="BP327" s="207"/>
      <c r="BQ327" s="207"/>
      <c r="BR327" s="207"/>
      <c r="BS327" s="207"/>
      <c r="BT327" s="207"/>
      <c r="BU327" s="207"/>
      <c r="BV327" s="207"/>
      <c r="BW327" s="207"/>
      <c r="BX327" s="207"/>
      <c r="BY327" s="207"/>
      <c r="BZ327" s="207"/>
      <c r="CA327" s="207"/>
      <c r="CB327" s="207"/>
      <c r="CC327" s="207"/>
      <c r="CD327" s="207"/>
      <c r="CE327" s="207"/>
      <c r="CF327" s="207"/>
      <c r="CG327" s="207"/>
    </row>
    <row r="328" spans="65:85" ht="15" hidden="1" customHeight="1">
      <c r="BM328" s="202"/>
      <c r="BN328" s="207"/>
      <c r="BO328" s="207"/>
      <c r="BP328" s="207"/>
      <c r="BQ328" s="207"/>
      <c r="BR328" s="207"/>
      <c r="BS328" s="207"/>
      <c r="BT328" s="207"/>
      <c r="BU328" s="207"/>
      <c r="BV328" s="207"/>
      <c r="BW328" s="207"/>
      <c r="BX328" s="207"/>
      <c r="BY328" s="207"/>
      <c r="BZ328" s="207"/>
      <c r="CA328" s="207"/>
      <c r="CB328" s="207"/>
      <c r="CC328" s="207"/>
      <c r="CD328" s="207"/>
      <c r="CE328" s="207"/>
      <c r="CF328" s="207"/>
      <c r="CG328" s="207"/>
    </row>
    <row r="329" spans="65:85" ht="15" hidden="1" customHeight="1">
      <c r="BM329" s="202"/>
      <c r="BN329" s="207"/>
      <c r="BO329" s="207"/>
      <c r="BP329" s="207"/>
      <c r="BQ329" s="207"/>
      <c r="BR329" s="207"/>
      <c r="BS329" s="207"/>
      <c r="BT329" s="207"/>
      <c r="BU329" s="207"/>
      <c r="BV329" s="207"/>
      <c r="BW329" s="207"/>
      <c r="BX329" s="207"/>
      <c r="BY329" s="207"/>
      <c r="BZ329" s="207"/>
      <c r="CA329" s="207"/>
      <c r="CB329" s="207"/>
      <c r="CC329" s="207"/>
      <c r="CD329" s="207"/>
      <c r="CE329" s="207"/>
      <c r="CF329" s="207"/>
      <c r="CG329" s="207"/>
    </row>
    <row r="330" spans="65:85" ht="15" hidden="1" customHeight="1">
      <c r="BM330" s="202"/>
      <c r="BN330" s="207"/>
      <c r="BO330" s="207"/>
      <c r="BP330" s="207"/>
      <c r="BQ330" s="207"/>
      <c r="BR330" s="207"/>
      <c r="BS330" s="207"/>
      <c r="BT330" s="207"/>
      <c r="BU330" s="207"/>
      <c r="BV330" s="207"/>
      <c r="BW330" s="207"/>
      <c r="BX330" s="207"/>
      <c r="BY330" s="207"/>
      <c r="BZ330" s="207"/>
      <c r="CA330" s="207"/>
      <c r="CB330" s="207"/>
      <c r="CC330" s="207"/>
      <c r="CD330" s="207"/>
      <c r="CE330" s="207"/>
      <c r="CF330" s="207"/>
      <c r="CG330" s="207"/>
    </row>
    <row r="331" spans="65:85" ht="15" hidden="1" customHeight="1">
      <c r="BM331" s="202"/>
      <c r="BN331" s="207"/>
      <c r="BO331" s="207"/>
      <c r="BP331" s="207"/>
      <c r="BQ331" s="207"/>
      <c r="BR331" s="207"/>
      <c r="BS331" s="207"/>
      <c r="BT331" s="207"/>
      <c r="BU331" s="207"/>
      <c r="BV331" s="207"/>
      <c r="BW331" s="207"/>
      <c r="BX331" s="207"/>
      <c r="BY331" s="207"/>
      <c r="BZ331" s="207"/>
      <c r="CA331" s="207"/>
      <c r="CB331" s="207"/>
      <c r="CC331" s="207"/>
      <c r="CD331" s="207"/>
      <c r="CE331" s="207"/>
      <c r="CF331" s="207"/>
      <c r="CG331" s="207"/>
    </row>
    <row r="332" spans="65:85" ht="15" hidden="1" customHeight="1">
      <c r="BM332" s="202"/>
      <c r="BN332" s="207"/>
      <c r="BO332" s="207"/>
      <c r="BP332" s="207"/>
      <c r="BQ332" s="207"/>
      <c r="BR332" s="207"/>
      <c r="BS332" s="207"/>
      <c r="BT332" s="207"/>
      <c r="BU332" s="207"/>
      <c r="BV332" s="207"/>
      <c r="BW332" s="207"/>
      <c r="BX332" s="207"/>
      <c r="BY332" s="207"/>
      <c r="BZ332" s="207"/>
      <c r="CA332" s="207"/>
      <c r="CB332" s="207"/>
      <c r="CC332" s="207"/>
      <c r="CD332" s="207"/>
      <c r="CE332" s="207"/>
      <c r="CF332" s="207"/>
      <c r="CG332" s="207"/>
    </row>
    <row r="333" spans="65:85" ht="15" hidden="1" customHeight="1">
      <c r="BM333" s="202"/>
      <c r="BN333" s="207"/>
      <c r="BO333" s="207"/>
      <c r="BP333" s="207"/>
      <c r="BQ333" s="207"/>
      <c r="BR333" s="207"/>
      <c r="BS333" s="207"/>
      <c r="BT333" s="207"/>
      <c r="BU333" s="207"/>
      <c r="BV333" s="207"/>
      <c r="BW333" s="207"/>
      <c r="BX333" s="207"/>
      <c r="BY333" s="207"/>
      <c r="BZ333" s="207"/>
      <c r="CA333" s="207"/>
      <c r="CB333" s="207"/>
      <c r="CC333" s="207"/>
      <c r="CD333" s="207"/>
      <c r="CE333" s="207"/>
      <c r="CF333" s="207"/>
      <c r="CG333" s="207"/>
    </row>
    <row r="334" spans="65:85" ht="15" hidden="1" customHeight="1">
      <c r="BM334" s="202"/>
      <c r="BN334" s="207"/>
      <c r="BO334" s="207"/>
      <c r="BP334" s="207"/>
      <c r="BQ334" s="207"/>
      <c r="BR334" s="207"/>
      <c r="BS334" s="207"/>
      <c r="BT334" s="207"/>
      <c r="BU334" s="207"/>
      <c r="BV334" s="207"/>
      <c r="BW334" s="207"/>
      <c r="BX334" s="207"/>
      <c r="BY334" s="207"/>
      <c r="BZ334" s="207"/>
      <c r="CA334" s="207"/>
      <c r="CB334" s="207"/>
      <c r="CC334" s="207"/>
      <c r="CD334" s="207"/>
      <c r="CE334" s="207"/>
      <c r="CF334" s="207"/>
      <c r="CG334" s="207"/>
    </row>
    <row r="335" spans="65:85" ht="15" hidden="1" customHeight="1">
      <c r="BM335" s="202"/>
      <c r="BN335" s="207"/>
      <c r="BO335" s="207"/>
      <c r="BP335" s="207"/>
      <c r="BQ335" s="207"/>
      <c r="BR335" s="207"/>
      <c r="BS335" s="207"/>
      <c r="BT335" s="207"/>
      <c r="BU335" s="207"/>
      <c r="BV335" s="207"/>
      <c r="BW335" s="207"/>
      <c r="BX335" s="207"/>
      <c r="BY335" s="207"/>
      <c r="BZ335" s="207"/>
      <c r="CA335" s="207"/>
      <c r="CB335" s="207"/>
      <c r="CC335" s="207"/>
      <c r="CD335" s="207"/>
      <c r="CE335" s="207"/>
      <c r="CF335" s="207"/>
      <c r="CG335" s="207"/>
    </row>
    <row r="336" spans="65:85" ht="15" hidden="1" customHeight="1">
      <c r="BM336" s="202"/>
      <c r="BN336" s="207"/>
      <c r="BO336" s="207"/>
      <c r="BP336" s="207"/>
      <c r="BQ336" s="207"/>
      <c r="BR336" s="207"/>
      <c r="BS336" s="207"/>
      <c r="BT336" s="207"/>
      <c r="BU336" s="207"/>
      <c r="BV336" s="207"/>
      <c r="BW336" s="207"/>
      <c r="BX336" s="207"/>
      <c r="BY336" s="207"/>
      <c r="BZ336" s="207"/>
      <c r="CA336" s="207"/>
      <c r="CB336" s="207"/>
      <c r="CC336" s="207"/>
      <c r="CD336" s="207"/>
      <c r="CE336" s="207"/>
      <c r="CF336" s="207"/>
      <c r="CG336" s="207"/>
    </row>
    <row r="337" spans="65:85" ht="15" hidden="1" customHeight="1">
      <c r="BM337" s="202"/>
      <c r="BN337" s="207"/>
      <c r="BO337" s="207"/>
      <c r="BP337" s="207"/>
      <c r="BQ337" s="207"/>
      <c r="BR337" s="207"/>
      <c r="BS337" s="207"/>
      <c r="BT337" s="207"/>
      <c r="BU337" s="207"/>
      <c r="BV337" s="207"/>
      <c r="BW337" s="207"/>
      <c r="BX337" s="207"/>
      <c r="BY337" s="207"/>
      <c r="BZ337" s="207"/>
      <c r="CA337" s="207"/>
      <c r="CB337" s="207"/>
      <c r="CC337" s="207"/>
      <c r="CD337" s="207"/>
      <c r="CE337" s="207"/>
      <c r="CF337" s="207"/>
      <c r="CG337" s="207"/>
    </row>
    <row r="338" spans="65:85" ht="15" hidden="1" customHeight="1">
      <c r="BM338" s="202"/>
      <c r="BN338" s="207"/>
      <c r="BO338" s="207"/>
      <c r="BP338" s="207"/>
      <c r="BQ338" s="207"/>
      <c r="BR338" s="207"/>
      <c r="BS338" s="207"/>
      <c r="BT338" s="207"/>
      <c r="BU338" s="207"/>
      <c r="BV338" s="207"/>
      <c r="BW338" s="207"/>
      <c r="BX338" s="207"/>
      <c r="BY338" s="207"/>
      <c r="BZ338" s="207"/>
      <c r="CA338" s="207"/>
      <c r="CB338" s="207"/>
      <c r="CC338" s="207"/>
      <c r="CD338" s="207"/>
      <c r="CE338" s="207"/>
      <c r="CF338" s="207"/>
      <c r="CG338" s="207"/>
    </row>
    <row r="339" spans="65:85" ht="15" hidden="1" customHeight="1">
      <c r="BM339" s="202"/>
      <c r="BN339" s="207"/>
      <c r="BO339" s="207"/>
      <c r="BP339" s="207"/>
      <c r="BQ339" s="207"/>
      <c r="BR339" s="207"/>
      <c r="BS339" s="207"/>
      <c r="BT339" s="207"/>
      <c r="BU339" s="207"/>
      <c r="BV339" s="207"/>
      <c r="BW339" s="207"/>
      <c r="BX339" s="207"/>
      <c r="BY339" s="207"/>
      <c r="BZ339" s="207"/>
      <c r="CA339" s="207"/>
      <c r="CB339" s="207"/>
      <c r="CC339" s="207"/>
      <c r="CD339" s="207"/>
      <c r="CE339" s="207"/>
      <c r="CF339" s="207"/>
      <c r="CG339" s="207"/>
    </row>
    <row r="340" spans="65:85" ht="15" hidden="1" customHeight="1">
      <c r="BM340" s="202"/>
      <c r="BN340" s="207"/>
      <c r="BO340" s="207"/>
      <c r="BP340" s="207"/>
      <c r="BQ340" s="207"/>
      <c r="BR340" s="207"/>
      <c r="BS340" s="207"/>
      <c r="BT340" s="207"/>
      <c r="BU340" s="207"/>
      <c r="BV340" s="207"/>
      <c r="BW340" s="207"/>
      <c r="BX340" s="207"/>
      <c r="BY340" s="207"/>
      <c r="BZ340" s="207"/>
      <c r="CA340" s="207"/>
      <c r="CB340" s="207"/>
      <c r="CC340" s="207"/>
      <c r="CD340" s="207"/>
      <c r="CE340" s="207"/>
      <c r="CF340" s="207"/>
      <c r="CG340" s="207"/>
    </row>
    <row r="341" spans="65:85" ht="15" hidden="1" customHeight="1">
      <c r="BM341" s="202"/>
      <c r="BN341" s="207"/>
      <c r="BO341" s="207"/>
      <c r="BP341" s="207"/>
      <c r="BQ341" s="207"/>
      <c r="BR341" s="207"/>
      <c r="BS341" s="207"/>
      <c r="BT341" s="207"/>
      <c r="BU341" s="207"/>
      <c r="BV341" s="207"/>
      <c r="BW341" s="207"/>
      <c r="BX341" s="207"/>
      <c r="BY341" s="207"/>
      <c r="BZ341" s="207"/>
      <c r="CA341" s="207"/>
      <c r="CB341" s="207"/>
      <c r="CC341" s="207"/>
      <c r="CD341" s="207"/>
      <c r="CE341" s="207"/>
      <c r="CF341" s="207"/>
      <c r="CG341" s="207"/>
    </row>
    <row r="342" spans="65:85" ht="15" hidden="1" customHeight="1">
      <c r="BM342" s="202"/>
      <c r="BN342" s="207"/>
      <c r="BO342" s="207"/>
      <c r="BP342" s="207"/>
      <c r="BQ342" s="207"/>
      <c r="BR342" s="207"/>
      <c r="BS342" s="207"/>
      <c r="BT342" s="207"/>
      <c r="BU342" s="207"/>
      <c r="BV342" s="207"/>
      <c r="BW342" s="207"/>
      <c r="BX342" s="207"/>
      <c r="BY342" s="207"/>
      <c r="BZ342" s="207"/>
      <c r="CA342" s="207"/>
      <c r="CB342" s="207"/>
      <c r="CC342" s="207"/>
      <c r="CD342" s="207"/>
      <c r="CE342" s="207"/>
      <c r="CF342" s="207"/>
      <c r="CG342" s="207"/>
    </row>
    <row r="343" spans="65:85" ht="15" hidden="1" customHeight="1">
      <c r="BM343" s="202"/>
      <c r="BN343" s="207"/>
      <c r="BO343" s="207"/>
      <c r="BP343" s="207"/>
      <c r="BQ343" s="207"/>
      <c r="BR343" s="207"/>
      <c r="BS343" s="207"/>
      <c r="BT343" s="207"/>
      <c r="BU343" s="207"/>
      <c r="BV343" s="207"/>
      <c r="BW343" s="207"/>
      <c r="BX343" s="207"/>
      <c r="BY343" s="207"/>
      <c r="BZ343" s="207"/>
      <c r="CA343" s="207"/>
      <c r="CB343" s="207"/>
      <c r="CC343" s="207"/>
      <c r="CD343" s="207"/>
      <c r="CE343" s="207"/>
      <c r="CF343" s="207"/>
      <c r="CG343" s="207"/>
    </row>
    <row r="344" spans="65:85" ht="15" hidden="1" customHeight="1">
      <c r="BM344" s="202"/>
      <c r="BN344" s="207"/>
      <c r="BO344" s="207"/>
      <c r="BP344" s="207"/>
      <c r="BQ344" s="207"/>
      <c r="BR344" s="207"/>
      <c r="BS344" s="207"/>
      <c r="BT344" s="207"/>
      <c r="BU344" s="207"/>
      <c r="BV344" s="207"/>
      <c r="BW344" s="207"/>
      <c r="BX344" s="207"/>
      <c r="BY344" s="207"/>
      <c r="BZ344" s="207"/>
      <c r="CA344" s="207"/>
      <c r="CB344" s="207"/>
      <c r="CC344" s="207"/>
      <c r="CD344" s="207"/>
      <c r="CE344" s="207"/>
      <c r="CF344" s="207"/>
      <c r="CG344" s="207"/>
    </row>
    <row r="345" spans="65:85" ht="15" hidden="1" customHeight="1">
      <c r="BM345" s="202"/>
      <c r="BN345" s="207"/>
      <c r="BO345" s="207"/>
      <c r="BP345" s="207"/>
      <c r="BQ345" s="207"/>
      <c r="BR345" s="207"/>
      <c r="BS345" s="207"/>
      <c r="BT345" s="207"/>
      <c r="BU345" s="207"/>
      <c r="BV345" s="207"/>
      <c r="BW345" s="207"/>
      <c r="BX345" s="207"/>
      <c r="BY345" s="207"/>
      <c r="BZ345" s="207"/>
      <c r="CA345" s="207"/>
      <c r="CB345" s="207"/>
      <c r="CC345" s="207"/>
      <c r="CD345" s="207"/>
      <c r="CE345" s="207"/>
      <c r="CF345" s="207"/>
      <c r="CG345" s="207"/>
    </row>
    <row r="346" spans="65:85" ht="15" hidden="1" customHeight="1">
      <c r="BM346" s="202"/>
      <c r="BN346" s="207"/>
      <c r="BO346" s="207"/>
      <c r="BP346" s="207"/>
      <c r="BQ346" s="207"/>
      <c r="BR346" s="207"/>
      <c r="BS346" s="207"/>
      <c r="BT346" s="207"/>
      <c r="BU346" s="207"/>
      <c r="BV346" s="207"/>
      <c r="BW346" s="207"/>
      <c r="BX346" s="207"/>
      <c r="BY346" s="207"/>
      <c r="BZ346" s="207"/>
      <c r="CA346" s="207"/>
      <c r="CB346" s="207"/>
      <c r="CC346" s="207"/>
      <c r="CD346" s="207"/>
      <c r="CE346" s="207"/>
      <c r="CF346" s="207"/>
      <c r="CG346" s="207"/>
    </row>
    <row r="347" spans="65:85" ht="15" hidden="1" customHeight="1">
      <c r="BM347" s="202"/>
      <c r="BN347" s="207"/>
      <c r="BO347" s="207"/>
      <c r="BP347" s="207"/>
      <c r="BQ347" s="207"/>
      <c r="BR347" s="207"/>
      <c r="BS347" s="207"/>
      <c r="BT347" s="207"/>
      <c r="BU347" s="207"/>
      <c r="BV347" s="207"/>
      <c r="BW347" s="207"/>
      <c r="BX347" s="207"/>
      <c r="BY347" s="207"/>
      <c r="BZ347" s="207"/>
      <c r="CA347" s="207"/>
      <c r="CB347" s="207"/>
      <c r="CC347" s="207"/>
      <c r="CD347" s="207"/>
      <c r="CE347" s="207"/>
      <c r="CF347" s="207"/>
      <c r="CG347" s="207"/>
    </row>
    <row r="348" spans="65:85" ht="15" hidden="1" customHeight="1">
      <c r="BM348" s="202"/>
      <c r="BN348" s="207"/>
      <c r="BO348" s="207"/>
      <c r="BP348" s="207"/>
      <c r="BQ348" s="207"/>
      <c r="BR348" s="207"/>
      <c r="BS348" s="207"/>
      <c r="BT348" s="207"/>
      <c r="BU348" s="207"/>
      <c r="BV348" s="207"/>
      <c r="BW348" s="207"/>
      <c r="BX348" s="207"/>
      <c r="BY348" s="207"/>
      <c r="BZ348" s="207"/>
      <c r="CA348" s="207"/>
      <c r="CB348" s="207"/>
      <c r="CC348" s="207"/>
      <c r="CD348" s="207"/>
      <c r="CE348" s="207"/>
      <c r="CF348" s="207"/>
      <c r="CG348" s="207"/>
    </row>
    <row r="349" spans="65:85" ht="15" hidden="1" customHeight="1">
      <c r="BM349" s="202"/>
      <c r="BN349" s="207"/>
      <c r="BO349" s="207"/>
      <c r="BP349" s="207"/>
      <c r="BQ349" s="207"/>
      <c r="BR349" s="207"/>
      <c r="BS349" s="207"/>
      <c r="BT349" s="207"/>
      <c r="BU349" s="207"/>
      <c r="BV349" s="207"/>
      <c r="BW349" s="207"/>
      <c r="BX349" s="207"/>
      <c r="BY349" s="207"/>
      <c r="BZ349" s="207"/>
      <c r="CA349" s="207"/>
      <c r="CB349" s="207"/>
      <c r="CC349" s="207"/>
      <c r="CD349" s="207"/>
      <c r="CE349" s="207"/>
      <c r="CF349" s="207"/>
      <c r="CG349" s="207"/>
    </row>
    <row r="350" spans="65:85" ht="15" hidden="1" customHeight="1">
      <c r="BM350" s="202"/>
      <c r="BN350" s="207"/>
      <c r="BO350" s="207"/>
      <c r="BP350" s="207"/>
      <c r="BQ350" s="207"/>
      <c r="BR350" s="207"/>
      <c r="BS350" s="207"/>
      <c r="BT350" s="207"/>
      <c r="BU350" s="207"/>
      <c r="BV350" s="207"/>
      <c r="BW350" s="207"/>
      <c r="BX350" s="207"/>
      <c r="BY350" s="207"/>
      <c r="BZ350" s="207"/>
      <c r="CA350" s="207"/>
      <c r="CB350" s="207"/>
      <c r="CC350" s="207"/>
      <c r="CD350" s="207"/>
      <c r="CE350" s="207"/>
      <c r="CF350" s="207"/>
      <c r="CG350" s="207"/>
    </row>
    <row r="351" spans="65:85" ht="15" hidden="1" customHeight="1">
      <c r="BM351" s="202"/>
      <c r="BN351" s="207"/>
      <c r="BO351" s="207"/>
      <c r="BP351" s="207"/>
      <c r="BQ351" s="207"/>
      <c r="BR351" s="207"/>
      <c r="BS351" s="207"/>
      <c r="BT351" s="207"/>
      <c r="BU351" s="207"/>
      <c r="BV351" s="207"/>
      <c r="BW351" s="207"/>
      <c r="BX351" s="207"/>
      <c r="BY351" s="207"/>
      <c r="BZ351" s="207"/>
      <c r="CA351" s="207"/>
      <c r="CB351" s="207"/>
      <c r="CC351" s="207"/>
      <c r="CD351" s="207"/>
      <c r="CE351" s="207"/>
      <c r="CF351" s="207"/>
      <c r="CG351" s="207"/>
    </row>
    <row r="352" spans="65:85" ht="15" hidden="1" customHeight="1">
      <c r="BM352" s="202"/>
      <c r="BN352" s="207"/>
      <c r="BO352" s="207"/>
      <c r="BP352" s="207"/>
      <c r="BQ352" s="207"/>
      <c r="BR352" s="207"/>
      <c r="BS352" s="207"/>
      <c r="BT352" s="207"/>
      <c r="BU352" s="207"/>
      <c r="BV352" s="207"/>
      <c r="BW352" s="207"/>
      <c r="BX352" s="207"/>
      <c r="BY352" s="207"/>
      <c r="BZ352" s="207"/>
      <c r="CA352" s="207"/>
      <c r="CB352" s="207"/>
      <c r="CC352" s="207"/>
      <c r="CD352" s="207"/>
      <c r="CE352" s="207"/>
      <c r="CF352" s="207"/>
      <c r="CG352" s="207"/>
    </row>
    <row r="353" spans="65:85" ht="15" hidden="1" customHeight="1">
      <c r="BM353" s="202"/>
      <c r="BN353" s="207"/>
      <c r="BO353" s="207"/>
      <c r="BP353" s="207"/>
      <c r="BQ353" s="207"/>
      <c r="BR353" s="207"/>
      <c r="BS353" s="207"/>
      <c r="BT353" s="207"/>
      <c r="BU353" s="207"/>
      <c r="BV353" s="207"/>
      <c r="BW353" s="207"/>
      <c r="BX353" s="207"/>
      <c r="BY353" s="207"/>
      <c r="BZ353" s="207"/>
      <c r="CA353" s="207"/>
      <c r="CB353" s="207"/>
      <c r="CC353" s="207"/>
      <c r="CD353" s="207"/>
      <c r="CE353" s="207"/>
      <c r="CF353" s="207"/>
      <c r="CG353" s="207"/>
    </row>
    <row r="354" spans="65:85" ht="15" hidden="1" customHeight="1">
      <c r="BM354" s="202"/>
      <c r="BN354" s="207"/>
      <c r="BO354" s="207"/>
      <c r="BP354" s="207"/>
      <c r="BQ354" s="207"/>
      <c r="BR354" s="207"/>
      <c r="BS354" s="207"/>
      <c r="BT354" s="207"/>
      <c r="BU354" s="207"/>
      <c r="BV354" s="207"/>
      <c r="BW354" s="207"/>
      <c r="BX354" s="207"/>
      <c r="BY354" s="207"/>
      <c r="BZ354" s="207"/>
      <c r="CA354" s="207"/>
      <c r="CB354" s="207"/>
      <c r="CC354" s="207"/>
      <c r="CD354" s="207"/>
      <c r="CE354" s="207"/>
      <c r="CF354" s="207"/>
      <c r="CG354" s="207"/>
    </row>
    <row r="355" spans="65:85" ht="15" hidden="1" customHeight="1">
      <c r="BM355" s="202"/>
      <c r="BN355" s="207"/>
      <c r="BO355" s="207"/>
      <c r="BP355" s="207"/>
      <c r="BQ355" s="207"/>
      <c r="BR355" s="207"/>
      <c r="BS355" s="207"/>
      <c r="BT355" s="207"/>
      <c r="BU355" s="207"/>
      <c r="BV355" s="207"/>
      <c r="BW355" s="207"/>
      <c r="BX355" s="207"/>
      <c r="BY355" s="207"/>
      <c r="BZ355" s="207"/>
      <c r="CA355" s="207"/>
      <c r="CB355" s="207"/>
      <c r="CC355" s="207"/>
      <c r="CD355" s="207"/>
      <c r="CE355" s="207"/>
      <c r="CF355" s="207"/>
      <c r="CG355" s="207"/>
    </row>
    <row r="356" spans="65:85" ht="15" hidden="1" customHeight="1">
      <c r="BM356" s="202"/>
      <c r="BN356" s="207"/>
      <c r="BO356" s="207"/>
      <c r="BP356" s="207"/>
      <c r="BQ356" s="207"/>
      <c r="BR356" s="207"/>
      <c r="BS356" s="207"/>
      <c r="BT356" s="207"/>
      <c r="BU356" s="207"/>
      <c r="BV356" s="207"/>
      <c r="BW356" s="207"/>
      <c r="BX356" s="207"/>
      <c r="BY356" s="207"/>
      <c r="BZ356" s="207"/>
      <c r="CA356" s="207"/>
      <c r="CB356" s="207"/>
      <c r="CC356" s="207"/>
      <c r="CD356" s="207"/>
      <c r="CE356" s="207"/>
      <c r="CF356" s="207"/>
      <c r="CG356" s="207"/>
    </row>
    <row r="357" spans="65:85" ht="15" hidden="1" customHeight="1">
      <c r="BM357" s="202"/>
      <c r="BN357" s="207"/>
      <c r="BO357" s="207"/>
      <c r="BP357" s="207"/>
      <c r="BQ357" s="207"/>
      <c r="BR357" s="207"/>
      <c r="BS357" s="207"/>
      <c r="BT357" s="207"/>
      <c r="BU357" s="207"/>
      <c r="BV357" s="207"/>
      <c r="BW357" s="207"/>
      <c r="BX357" s="207"/>
      <c r="BY357" s="207"/>
      <c r="BZ357" s="207"/>
      <c r="CA357" s="207"/>
      <c r="CB357" s="207"/>
      <c r="CC357" s="207"/>
      <c r="CD357" s="207"/>
      <c r="CE357" s="207"/>
      <c r="CF357" s="207"/>
      <c r="CG357" s="207"/>
    </row>
    <row r="358" spans="65:85" ht="15" hidden="1" customHeight="1">
      <c r="BM358" s="202"/>
      <c r="BN358" s="207"/>
      <c r="BO358" s="207"/>
      <c r="BP358" s="207"/>
      <c r="BQ358" s="207"/>
      <c r="BR358" s="207"/>
      <c r="BS358" s="207"/>
      <c r="BT358" s="207"/>
      <c r="BU358" s="207"/>
      <c r="BV358" s="207"/>
      <c r="BW358" s="207"/>
      <c r="BX358" s="207"/>
      <c r="BY358" s="207"/>
      <c r="BZ358" s="207"/>
      <c r="CA358" s="207"/>
      <c r="CB358" s="207"/>
      <c r="CC358" s="207"/>
      <c r="CD358" s="207"/>
      <c r="CE358" s="207"/>
      <c r="CF358" s="207"/>
      <c r="CG358" s="207"/>
    </row>
    <row r="359" spans="65:85" ht="15" hidden="1" customHeight="1">
      <c r="BM359" s="202"/>
      <c r="BN359" s="207"/>
      <c r="BO359" s="207"/>
      <c r="BP359" s="207"/>
      <c r="BQ359" s="207"/>
      <c r="BR359" s="207"/>
      <c r="BS359" s="207"/>
      <c r="BT359" s="207"/>
      <c r="BU359" s="207"/>
      <c r="BV359" s="207"/>
      <c r="BW359" s="207"/>
      <c r="BX359" s="207"/>
      <c r="BY359" s="207"/>
      <c r="BZ359" s="207"/>
      <c r="CA359" s="207"/>
      <c r="CB359" s="207"/>
      <c r="CC359" s="207"/>
      <c r="CD359" s="207"/>
      <c r="CE359" s="207"/>
      <c r="CF359" s="207"/>
      <c r="CG359" s="207"/>
    </row>
    <row r="360" spans="65:85" ht="15" hidden="1" customHeight="1">
      <c r="BM360" s="202"/>
      <c r="BN360" s="207"/>
      <c r="BO360" s="207"/>
      <c r="BP360" s="207"/>
      <c r="BQ360" s="207"/>
      <c r="BR360" s="207"/>
      <c r="BS360" s="207"/>
      <c r="BT360" s="207"/>
      <c r="BU360" s="207"/>
      <c r="BV360" s="207"/>
      <c r="BW360" s="207"/>
      <c r="BX360" s="207"/>
      <c r="BY360" s="207"/>
      <c r="BZ360" s="207"/>
      <c r="CA360" s="207"/>
      <c r="CB360" s="207"/>
      <c r="CC360" s="207"/>
      <c r="CD360" s="207"/>
      <c r="CE360" s="207"/>
      <c r="CF360" s="207"/>
      <c r="CG360" s="207"/>
    </row>
    <row r="361" spans="65:85" ht="15" hidden="1" customHeight="1">
      <c r="BM361" s="202"/>
      <c r="BN361" s="207"/>
      <c r="BO361" s="207"/>
      <c r="BP361" s="207"/>
      <c r="BQ361" s="207"/>
      <c r="BR361" s="207"/>
      <c r="BS361" s="207"/>
      <c r="BT361" s="207"/>
      <c r="BU361" s="207"/>
      <c r="BV361" s="207"/>
      <c r="BW361" s="207"/>
      <c r="BX361" s="207"/>
      <c r="BY361" s="207"/>
      <c r="BZ361" s="207"/>
      <c r="CA361" s="207"/>
      <c r="CB361" s="207"/>
      <c r="CC361" s="207"/>
      <c r="CD361" s="207"/>
      <c r="CE361" s="207"/>
      <c r="CF361" s="207"/>
      <c r="CG361" s="207"/>
    </row>
    <row r="362" spans="65:85" ht="15" hidden="1" customHeight="1">
      <c r="BM362" s="202"/>
      <c r="BN362" s="207"/>
      <c r="BO362" s="207"/>
      <c r="BP362" s="207"/>
      <c r="BQ362" s="207"/>
      <c r="BR362" s="207"/>
      <c r="BS362" s="207"/>
      <c r="BT362" s="207"/>
      <c r="BU362" s="207"/>
      <c r="BV362" s="207"/>
      <c r="BW362" s="207"/>
      <c r="BX362" s="207"/>
      <c r="BY362" s="207"/>
      <c r="BZ362" s="207"/>
      <c r="CA362" s="207"/>
      <c r="CB362" s="207"/>
      <c r="CC362" s="207"/>
      <c r="CD362" s="207"/>
      <c r="CE362" s="207"/>
      <c r="CF362" s="207"/>
      <c r="CG362" s="207"/>
    </row>
    <row r="363" spans="65:85" ht="15" hidden="1" customHeight="1">
      <c r="BM363" s="202"/>
      <c r="BN363" s="207"/>
      <c r="BO363" s="207"/>
      <c r="BP363" s="207"/>
      <c r="BQ363" s="207"/>
      <c r="BR363" s="207"/>
      <c r="BS363" s="207"/>
      <c r="BT363" s="207"/>
      <c r="BU363" s="207"/>
      <c r="BV363" s="207"/>
      <c r="BW363" s="207"/>
      <c r="BX363" s="207"/>
      <c r="BY363" s="207"/>
      <c r="BZ363" s="207"/>
      <c r="CA363" s="207"/>
      <c r="CB363" s="207"/>
      <c r="CC363" s="207"/>
      <c r="CD363" s="207"/>
      <c r="CE363" s="207"/>
      <c r="CF363" s="207"/>
      <c r="CG363" s="207"/>
    </row>
    <row r="364" spans="65:85" ht="15" hidden="1" customHeight="1">
      <c r="BM364" s="202"/>
      <c r="BN364" s="207"/>
      <c r="BO364" s="207"/>
      <c r="BP364" s="207"/>
      <c r="BQ364" s="207"/>
      <c r="BR364" s="207"/>
      <c r="BS364" s="207"/>
      <c r="BT364" s="207"/>
      <c r="BU364" s="207"/>
      <c r="BV364" s="207"/>
      <c r="BW364" s="207"/>
      <c r="BX364" s="207"/>
      <c r="BY364" s="207"/>
      <c r="BZ364" s="207"/>
      <c r="CA364" s="207"/>
      <c r="CB364" s="207"/>
      <c r="CC364" s="207"/>
      <c r="CD364" s="207"/>
      <c r="CE364" s="207"/>
      <c r="CF364" s="207"/>
      <c r="CG364" s="207"/>
    </row>
    <row r="365" spans="65:85" ht="15" hidden="1" customHeight="1">
      <c r="BM365" s="202"/>
      <c r="BN365" s="207"/>
      <c r="BO365" s="207"/>
      <c r="BP365" s="207"/>
      <c r="BQ365" s="207"/>
      <c r="BR365" s="207"/>
      <c r="BS365" s="207"/>
      <c r="BT365" s="207"/>
      <c r="BU365" s="207"/>
      <c r="BV365" s="207"/>
      <c r="BW365" s="207"/>
      <c r="BX365" s="207"/>
      <c r="BY365" s="207"/>
      <c r="BZ365" s="207"/>
      <c r="CA365" s="207"/>
      <c r="CB365" s="207"/>
      <c r="CC365" s="207"/>
      <c r="CD365" s="207"/>
      <c r="CE365" s="207"/>
      <c r="CF365" s="207"/>
      <c r="CG365" s="207"/>
    </row>
    <row r="366" spans="65:85" ht="15" hidden="1" customHeight="1">
      <c r="BM366" s="202"/>
      <c r="BN366" s="207"/>
      <c r="BO366" s="207"/>
      <c r="BP366" s="207"/>
      <c r="BQ366" s="207"/>
      <c r="BR366" s="207"/>
      <c r="BS366" s="207"/>
      <c r="BT366" s="207"/>
      <c r="BU366" s="207"/>
      <c r="BV366" s="207"/>
      <c r="BW366" s="207"/>
      <c r="BX366" s="207"/>
      <c r="BY366" s="207"/>
      <c r="BZ366" s="207"/>
      <c r="CA366" s="207"/>
      <c r="CB366" s="207"/>
      <c r="CC366" s="207"/>
      <c r="CD366" s="207"/>
      <c r="CE366" s="207"/>
      <c r="CF366" s="207"/>
      <c r="CG366" s="207"/>
    </row>
    <row r="367" spans="65:85" ht="15" hidden="1" customHeight="1">
      <c r="BM367" s="202"/>
      <c r="BN367" s="207"/>
      <c r="BO367" s="207"/>
      <c r="BP367" s="207"/>
      <c r="BQ367" s="207"/>
      <c r="BR367" s="207"/>
      <c r="BS367" s="207"/>
      <c r="BT367" s="207"/>
      <c r="BU367" s="207"/>
      <c r="BV367" s="207"/>
      <c r="BW367" s="207"/>
      <c r="BX367" s="207"/>
      <c r="BY367" s="207"/>
      <c r="BZ367" s="207"/>
      <c r="CA367" s="207"/>
      <c r="CB367" s="207"/>
      <c r="CC367" s="207"/>
      <c r="CD367" s="207"/>
      <c r="CE367" s="207"/>
      <c r="CF367" s="207"/>
      <c r="CG367" s="207"/>
    </row>
    <row r="368" spans="65:85" ht="15" hidden="1" customHeight="1">
      <c r="BM368" s="202"/>
      <c r="BN368" s="207"/>
      <c r="BO368" s="207"/>
      <c r="BP368" s="207"/>
      <c r="BQ368" s="207"/>
      <c r="BR368" s="207"/>
      <c r="BS368" s="207"/>
      <c r="BT368" s="207"/>
      <c r="BU368" s="207"/>
      <c r="BV368" s="207"/>
      <c r="BW368" s="207"/>
      <c r="BX368" s="207"/>
      <c r="BY368" s="207"/>
      <c r="BZ368" s="207"/>
      <c r="CA368" s="207"/>
      <c r="CB368" s="207"/>
      <c r="CC368" s="207"/>
      <c r="CD368" s="207"/>
      <c r="CE368" s="207"/>
      <c r="CF368" s="207"/>
      <c r="CG368" s="207"/>
    </row>
    <row r="369" spans="65:85" ht="15" hidden="1" customHeight="1">
      <c r="BM369" s="202"/>
      <c r="BN369" s="207"/>
      <c r="BO369" s="207"/>
      <c r="BP369" s="207"/>
      <c r="BQ369" s="207"/>
      <c r="BR369" s="207"/>
      <c r="BS369" s="207"/>
      <c r="BT369" s="207"/>
      <c r="BU369" s="207"/>
      <c r="BV369" s="207"/>
      <c r="BW369" s="207"/>
      <c r="BX369" s="207"/>
      <c r="BY369" s="207"/>
      <c r="BZ369" s="207"/>
      <c r="CA369" s="207"/>
      <c r="CB369" s="207"/>
      <c r="CC369" s="207"/>
      <c r="CD369" s="207"/>
      <c r="CE369" s="207"/>
      <c r="CF369" s="207"/>
      <c r="CG369" s="207"/>
    </row>
    <row r="370" spans="65:85" ht="15" hidden="1" customHeight="1">
      <c r="BM370" s="202"/>
      <c r="BN370" s="207"/>
      <c r="BO370" s="207"/>
      <c r="BP370" s="207"/>
      <c r="BQ370" s="207"/>
      <c r="BR370" s="207"/>
      <c r="BS370" s="207"/>
      <c r="BT370" s="207"/>
      <c r="BU370" s="207"/>
      <c r="BV370" s="207"/>
      <c r="BW370" s="207"/>
      <c r="BX370" s="207"/>
      <c r="BY370" s="207"/>
      <c r="BZ370" s="207"/>
      <c r="CA370" s="207"/>
      <c r="CB370" s="207"/>
      <c r="CC370" s="207"/>
      <c r="CD370" s="207"/>
      <c r="CE370" s="207"/>
      <c r="CF370" s="207"/>
      <c r="CG370" s="207"/>
    </row>
    <row r="371" spans="65:85" ht="15" hidden="1" customHeight="1">
      <c r="BM371" s="202"/>
      <c r="BN371" s="207"/>
      <c r="BO371" s="207"/>
      <c r="BP371" s="207"/>
      <c r="BQ371" s="207"/>
      <c r="BR371" s="207"/>
      <c r="BS371" s="207"/>
      <c r="BT371" s="207"/>
      <c r="BU371" s="207"/>
      <c r="BV371" s="207"/>
      <c r="BW371" s="207"/>
      <c r="BX371" s="207"/>
      <c r="BY371" s="207"/>
      <c r="BZ371" s="207"/>
      <c r="CA371" s="207"/>
      <c r="CB371" s="207"/>
      <c r="CC371" s="207"/>
      <c r="CD371" s="207"/>
      <c r="CE371" s="207"/>
      <c r="CF371" s="207"/>
      <c r="CG371" s="207"/>
    </row>
    <row r="372" spans="65:85" ht="15" hidden="1" customHeight="1">
      <c r="BM372" s="202"/>
      <c r="BN372" s="207"/>
      <c r="BO372" s="207"/>
      <c r="BP372" s="207"/>
      <c r="BQ372" s="207"/>
      <c r="BR372" s="207"/>
      <c r="BS372" s="207"/>
      <c r="BT372" s="207"/>
      <c r="BU372" s="207"/>
      <c r="BV372" s="207"/>
      <c r="BW372" s="207"/>
      <c r="BX372" s="207"/>
      <c r="BY372" s="207"/>
      <c r="BZ372" s="207"/>
      <c r="CA372" s="207"/>
      <c r="CB372" s="207"/>
      <c r="CC372" s="207"/>
      <c r="CD372" s="207"/>
      <c r="CE372" s="207"/>
      <c r="CF372" s="207"/>
      <c r="CG372" s="207"/>
    </row>
    <row r="373" spans="65:85" ht="15" hidden="1" customHeight="1">
      <c r="BM373" s="202"/>
      <c r="BN373" s="207"/>
      <c r="BO373" s="207"/>
      <c r="BP373" s="207"/>
      <c r="BQ373" s="207"/>
      <c r="BR373" s="207"/>
      <c r="BS373" s="207"/>
      <c r="BT373" s="207"/>
      <c r="BU373" s="207"/>
      <c r="BV373" s="207"/>
      <c r="BW373" s="207"/>
      <c r="BX373" s="207"/>
      <c r="BY373" s="207"/>
      <c r="BZ373" s="207"/>
      <c r="CA373" s="207"/>
      <c r="CB373" s="207"/>
      <c r="CC373" s="207"/>
      <c r="CD373" s="207"/>
      <c r="CE373" s="207"/>
      <c r="CF373" s="207"/>
      <c r="CG373" s="207"/>
    </row>
    <row r="374" spans="65:85" ht="15" hidden="1" customHeight="1">
      <c r="BM374" s="202"/>
      <c r="BN374" s="207"/>
      <c r="BO374" s="207"/>
      <c r="BP374" s="207"/>
      <c r="BQ374" s="207"/>
      <c r="BR374" s="207"/>
      <c r="BS374" s="207"/>
      <c r="BT374" s="207"/>
      <c r="BU374" s="207"/>
      <c r="BV374" s="207"/>
      <c r="BW374" s="207"/>
      <c r="BX374" s="207"/>
      <c r="BY374" s="207"/>
      <c r="BZ374" s="207"/>
      <c r="CA374" s="207"/>
      <c r="CB374" s="207"/>
      <c r="CC374" s="207"/>
      <c r="CD374" s="207"/>
      <c r="CE374" s="207"/>
      <c r="CF374" s="207"/>
      <c r="CG374" s="207"/>
    </row>
    <row r="375" spans="65:85" ht="15" hidden="1" customHeight="1">
      <c r="BM375" s="202"/>
      <c r="BN375" s="207"/>
      <c r="BO375" s="207"/>
      <c r="BP375" s="207"/>
      <c r="BQ375" s="207"/>
      <c r="BR375" s="207"/>
      <c r="BS375" s="207"/>
      <c r="BT375" s="207"/>
      <c r="BU375" s="207"/>
      <c r="BV375" s="207"/>
      <c r="BW375" s="207"/>
      <c r="BX375" s="207"/>
      <c r="BY375" s="207"/>
      <c r="BZ375" s="207"/>
      <c r="CA375" s="207"/>
      <c r="CB375" s="207"/>
      <c r="CC375" s="207"/>
      <c r="CD375" s="207"/>
      <c r="CE375" s="207"/>
      <c r="CF375" s="207"/>
      <c r="CG375" s="207"/>
    </row>
    <row r="376" spans="65:85" ht="15" hidden="1" customHeight="1">
      <c r="BM376" s="202"/>
      <c r="BN376" s="207"/>
      <c r="BO376" s="207"/>
      <c r="BP376" s="207"/>
      <c r="BQ376" s="207"/>
      <c r="BR376" s="207"/>
      <c r="BS376" s="207"/>
      <c r="BT376" s="207"/>
      <c r="BU376" s="207"/>
      <c r="BV376" s="207"/>
      <c r="BW376" s="207"/>
      <c r="BX376" s="207"/>
      <c r="BY376" s="207"/>
      <c r="BZ376" s="207"/>
      <c r="CA376" s="207"/>
      <c r="CB376" s="207"/>
      <c r="CC376" s="207"/>
      <c r="CD376" s="207"/>
      <c r="CE376" s="207"/>
      <c r="CF376" s="207"/>
      <c r="CG376" s="207"/>
    </row>
    <row r="377" spans="65:85" ht="15" hidden="1" customHeight="1">
      <c r="BM377" s="202"/>
      <c r="BN377" s="207"/>
      <c r="BO377" s="207"/>
      <c r="BP377" s="207"/>
      <c r="BQ377" s="207"/>
      <c r="BR377" s="207"/>
      <c r="BS377" s="207"/>
      <c r="BT377" s="207"/>
      <c r="BU377" s="207"/>
      <c r="BV377" s="207"/>
      <c r="BW377" s="207"/>
      <c r="BX377" s="207"/>
      <c r="BY377" s="207"/>
      <c r="BZ377" s="207"/>
      <c r="CA377" s="207"/>
      <c r="CB377" s="207"/>
      <c r="CC377" s="207"/>
      <c r="CD377" s="207"/>
      <c r="CE377" s="207"/>
      <c r="CF377" s="207"/>
      <c r="CG377" s="207"/>
    </row>
    <row r="378" spans="65:85" ht="15" hidden="1" customHeight="1">
      <c r="BM378" s="202"/>
      <c r="BN378" s="207"/>
      <c r="BO378" s="207"/>
      <c r="BP378" s="207"/>
      <c r="BQ378" s="207"/>
      <c r="BR378" s="207"/>
      <c r="BS378" s="207"/>
      <c r="BT378" s="207"/>
      <c r="BU378" s="207"/>
      <c r="BV378" s="207"/>
      <c r="BW378" s="207"/>
      <c r="BX378" s="207"/>
      <c r="BY378" s="207"/>
      <c r="BZ378" s="207"/>
      <c r="CA378" s="207"/>
      <c r="CB378" s="207"/>
      <c r="CC378" s="207"/>
      <c r="CD378" s="207"/>
      <c r="CE378" s="207"/>
      <c r="CF378" s="207"/>
      <c r="CG378" s="207"/>
    </row>
    <row r="379" spans="65:85" ht="15" hidden="1" customHeight="1">
      <c r="BM379" s="202"/>
      <c r="BN379" s="207"/>
      <c r="BO379" s="207"/>
      <c r="BP379" s="207"/>
      <c r="BQ379" s="207"/>
      <c r="BR379" s="207"/>
      <c r="BS379" s="207"/>
      <c r="BT379" s="207"/>
      <c r="BU379" s="207"/>
      <c r="BV379" s="207"/>
      <c r="BW379" s="207"/>
      <c r="BX379" s="207"/>
      <c r="BY379" s="207"/>
      <c r="BZ379" s="207"/>
      <c r="CA379" s="207"/>
      <c r="CB379" s="207"/>
      <c r="CC379" s="207"/>
      <c r="CD379" s="207"/>
      <c r="CE379" s="207"/>
      <c r="CF379" s="207"/>
      <c r="CG379" s="207"/>
    </row>
    <row r="380" spans="65:85" ht="15" hidden="1" customHeight="1">
      <c r="BM380" s="202"/>
      <c r="BN380" s="207"/>
      <c r="BO380" s="207"/>
      <c r="BP380" s="207"/>
      <c r="BQ380" s="207"/>
      <c r="BR380" s="207"/>
      <c r="BS380" s="207"/>
      <c r="BT380" s="207"/>
      <c r="BU380" s="207"/>
      <c r="BV380" s="207"/>
      <c r="BW380" s="207"/>
      <c r="BX380" s="207"/>
      <c r="BY380" s="207"/>
      <c r="BZ380" s="207"/>
      <c r="CA380" s="207"/>
      <c r="CB380" s="207"/>
      <c r="CC380" s="207"/>
      <c r="CD380" s="207"/>
      <c r="CE380" s="207"/>
      <c r="CF380" s="207"/>
      <c r="CG380" s="207"/>
    </row>
    <row r="381" spans="65:85" ht="15" hidden="1" customHeight="1">
      <c r="BM381" s="202"/>
      <c r="BN381" s="207"/>
      <c r="BO381" s="207"/>
      <c r="BP381" s="207"/>
      <c r="BQ381" s="207"/>
      <c r="BR381" s="207"/>
      <c r="BS381" s="207"/>
      <c r="BT381" s="207"/>
      <c r="BU381" s="207"/>
      <c r="BV381" s="207"/>
      <c r="BW381" s="207"/>
      <c r="BX381" s="207"/>
      <c r="BY381" s="207"/>
      <c r="BZ381" s="207"/>
      <c r="CA381" s="207"/>
      <c r="CB381" s="207"/>
      <c r="CC381" s="207"/>
      <c r="CD381" s="207"/>
      <c r="CE381" s="207"/>
      <c r="CF381" s="207"/>
      <c r="CG381" s="207"/>
    </row>
    <row r="382" spans="65:85" ht="15" hidden="1" customHeight="1">
      <c r="BM382" s="202"/>
      <c r="BN382" s="207"/>
      <c r="BO382" s="207"/>
      <c r="BP382" s="207"/>
      <c r="BQ382" s="207"/>
      <c r="BR382" s="207"/>
      <c r="BS382" s="207"/>
      <c r="BT382" s="207"/>
      <c r="BU382" s="207"/>
      <c r="BV382" s="207"/>
      <c r="BW382" s="207"/>
      <c r="BX382" s="207"/>
      <c r="BY382" s="207"/>
      <c r="BZ382" s="207"/>
      <c r="CA382" s="207"/>
      <c r="CB382" s="207"/>
      <c r="CC382" s="207"/>
      <c r="CD382" s="207"/>
      <c r="CE382" s="207"/>
      <c r="CF382" s="207"/>
      <c r="CG382" s="207"/>
    </row>
    <row r="383" spans="65:85" ht="15" hidden="1" customHeight="1">
      <c r="BM383" s="202"/>
      <c r="BN383" s="207"/>
      <c r="BO383" s="207"/>
      <c r="BP383" s="207"/>
      <c r="BQ383" s="207"/>
      <c r="BR383" s="207"/>
      <c r="BS383" s="207"/>
      <c r="BT383" s="207"/>
      <c r="BU383" s="207"/>
      <c r="BV383" s="207"/>
      <c r="BW383" s="207"/>
      <c r="BX383" s="207"/>
      <c r="BY383" s="207"/>
      <c r="BZ383" s="207"/>
      <c r="CA383" s="207"/>
      <c r="CB383" s="207"/>
      <c r="CC383" s="207"/>
      <c r="CD383" s="207"/>
      <c r="CE383" s="207"/>
      <c r="CF383" s="207"/>
      <c r="CG383" s="207"/>
    </row>
    <row r="384" spans="65:85" ht="15" hidden="1" customHeight="1">
      <c r="BM384" s="202"/>
      <c r="BN384" s="207"/>
      <c r="BO384" s="207"/>
      <c r="BP384" s="207"/>
      <c r="BQ384" s="207"/>
      <c r="BR384" s="207"/>
      <c r="BS384" s="207"/>
      <c r="BT384" s="207"/>
      <c r="BU384" s="207"/>
      <c r="BV384" s="207"/>
      <c r="BW384" s="207"/>
      <c r="BX384" s="207"/>
      <c r="BY384" s="207"/>
      <c r="BZ384" s="207"/>
      <c r="CA384" s="207"/>
      <c r="CB384" s="207"/>
      <c r="CC384" s="207"/>
      <c r="CD384" s="207"/>
      <c r="CE384" s="207"/>
      <c r="CF384" s="207"/>
      <c r="CG384" s="207"/>
    </row>
    <row r="385" spans="65:85" ht="15" hidden="1" customHeight="1">
      <c r="BM385" s="202"/>
      <c r="BN385" s="207"/>
      <c r="BO385" s="207"/>
      <c r="BP385" s="207"/>
      <c r="BQ385" s="207"/>
      <c r="BR385" s="207"/>
      <c r="BS385" s="207"/>
      <c r="BT385" s="207"/>
      <c r="BU385" s="207"/>
      <c r="BV385" s="207"/>
      <c r="BW385" s="207"/>
      <c r="BX385" s="207"/>
      <c r="BY385" s="207"/>
      <c r="BZ385" s="207"/>
      <c r="CA385" s="207"/>
      <c r="CB385" s="207"/>
      <c r="CC385" s="207"/>
      <c r="CD385" s="207"/>
      <c r="CE385" s="207"/>
      <c r="CF385" s="207"/>
      <c r="CG385" s="207"/>
    </row>
    <row r="386" spans="65:85" ht="15" hidden="1" customHeight="1">
      <c r="BM386" s="202"/>
      <c r="BN386" s="207"/>
      <c r="BO386" s="207"/>
      <c r="BP386" s="207"/>
      <c r="BQ386" s="207"/>
      <c r="BR386" s="207"/>
      <c r="BS386" s="207"/>
      <c r="BT386" s="207"/>
      <c r="BU386" s="207"/>
      <c r="BV386" s="207"/>
      <c r="BW386" s="207"/>
      <c r="BX386" s="207"/>
      <c r="BY386" s="207"/>
      <c r="BZ386" s="207"/>
      <c r="CA386" s="207"/>
      <c r="CB386" s="207"/>
      <c r="CC386" s="207"/>
      <c r="CD386" s="207"/>
      <c r="CE386" s="207"/>
      <c r="CF386" s="207"/>
      <c r="CG386" s="207"/>
    </row>
    <row r="387" spans="65:85" ht="15" hidden="1" customHeight="1">
      <c r="BM387" s="202"/>
      <c r="BN387" s="207"/>
      <c r="BO387" s="207"/>
      <c r="BP387" s="207"/>
      <c r="BQ387" s="207"/>
      <c r="BR387" s="207"/>
      <c r="BS387" s="207"/>
      <c r="BT387" s="207"/>
      <c r="BU387" s="207"/>
      <c r="BV387" s="207"/>
      <c r="BW387" s="207"/>
      <c r="BX387" s="207"/>
      <c r="BY387" s="207"/>
      <c r="BZ387" s="207"/>
      <c r="CA387" s="207"/>
      <c r="CB387" s="207"/>
      <c r="CC387" s="207"/>
      <c r="CD387" s="207"/>
      <c r="CE387" s="207"/>
      <c r="CF387" s="207"/>
      <c r="CG387" s="207"/>
    </row>
    <row r="388" spans="65:85" ht="15" hidden="1" customHeight="1">
      <c r="BM388" s="202"/>
      <c r="BN388" s="207"/>
      <c r="BO388" s="207"/>
      <c r="BP388" s="207"/>
      <c r="BQ388" s="207"/>
      <c r="BR388" s="207"/>
      <c r="BS388" s="207"/>
      <c r="BT388" s="207"/>
      <c r="BU388" s="207"/>
      <c r="BV388" s="207"/>
      <c r="BW388" s="207"/>
      <c r="BX388" s="207"/>
      <c r="BY388" s="207"/>
      <c r="BZ388" s="207"/>
      <c r="CA388" s="207"/>
      <c r="CB388" s="207"/>
      <c r="CC388" s="207"/>
      <c r="CD388" s="207"/>
      <c r="CE388" s="207"/>
      <c r="CF388" s="207"/>
      <c r="CG388" s="207"/>
    </row>
    <row r="389" spans="65:85" ht="15" hidden="1" customHeight="1">
      <c r="BM389" s="202"/>
      <c r="BN389" s="207"/>
      <c r="BO389" s="207"/>
      <c r="BP389" s="207"/>
      <c r="BQ389" s="207"/>
      <c r="BR389" s="207"/>
      <c r="BS389" s="207"/>
      <c r="BT389" s="207"/>
      <c r="BU389" s="207"/>
      <c r="BV389" s="207"/>
      <c r="BW389" s="207"/>
      <c r="BX389" s="207"/>
      <c r="BY389" s="207"/>
      <c r="BZ389" s="207"/>
      <c r="CA389" s="207"/>
      <c r="CB389" s="207"/>
      <c r="CC389" s="207"/>
      <c r="CD389" s="207"/>
      <c r="CE389" s="207"/>
      <c r="CF389" s="207"/>
      <c r="CG389" s="207"/>
    </row>
    <row r="390" spans="65:85" ht="15" hidden="1" customHeight="1">
      <c r="BM390" s="202"/>
      <c r="BN390" s="207"/>
      <c r="BO390" s="207"/>
      <c r="BP390" s="207"/>
      <c r="BQ390" s="207"/>
      <c r="BR390" s="207"/>
      <c r="BS390" s="207"/>
      <c r="BT390" s="207"/>
      <c r="BU390" s="207"/>
      <c r="BV390" s="207"/>
      <c r="BW390" s="207"/>
      <c r="BX390" s="207"/>
      <c r="BY390" s="207"/>
      <c r="BZ390" s="207"/>
      <c r="CA390" s="207"/>
      <c r="CB390" s="207"/>
      <c r="CC390" s="207"/>
      <c r="CD390" s="207"/>
      <c r="CE390" s="207"/>
      <c r="CF390" s="207"/>
      <c r="CG390" s="207"/>
    </row>
    <row r="391" spans="65:85" ht="15" hidden="1" customHeight="1">
      <c r="BM391" s="202"/>
      <c r="BN391" s="207"/>
      <c r="BO391" s="207"/>
      <c r="BP391" s="207"/>
      <c r="BQ391" s="207"/>
      <c r="BR391" s="207"/>
      <c r="BS391" s="207"/>
      <c r="BT391" s="207"/>
      <c r="BU391" s="207"/>
      <c r="BV391" s="207"/>
      <c r="BW391" s="207"/>
      <c r="BX391" s="207"/>
      <c r="BY391" s="207"/>
      <c r="BZ391" s="207"/>
      <c r="CA391" s="207"/>
      <c r="CB391" s="207"/>
      <c r="CC391" s="207"/>
      <c r="CD391" s="207"/>
      <c r="CE391" s="207"/>
      <c r="CF391" s="207"/>
      <c r="CG391" s="207"/>
    </row>
    <row r="392" spans="65:85" ht="15" hidden="1" customHeight="1">
      <c r="BM392" s="202"/>
      <c r="BN392" s="207"/>
      <c r="BO392" s="207"/>
      <c r="BP392" s="207"/>
      <c r="BQ392" s="207"/>
      <c r="BR392" s="207"/>
      <c r="BS392" s="207"/>
      <c r="BT392" s="207"/>
      <c r="BU392" s="207"/>
      <c r="BV392" s="207"/>
      <c r="BW392" s="207"/>
      <c r="BX392" s="207"/>
      <c r="BY392" s="207"/>
      <c r="BZ392" s="207"/>
      <c r="CA392" s="207"/>
      <c r="CB392" s="207"/>
      <c r="CC392" s="207"/>
      <c r="CD392" s="207"/>
      <c r="CE392" s="207"/>
      <c r="CF392" s="207"/>
      <c r="CG392" s="207"/>
    </row>
    <row r="393" spans="65:85" ht="15" hidden="1" customHeight="1">
      <c r="BM393" s="202"/>
      <c r="BN393" s="207"/>
      <c r="BO393" s="207"/>
      <c r="BP393" s="207"/>
      <c r="BQ393" s="207"/>
      <c r="BR393" s="207"/>
      <c r="BS393" s="207"/>
      <c r="BT393" s="207"/>
      <c r="BU393" s="207"/>
      <c r="BV393" s="207"/>
      <c r="BW393" s="207"/>
      <c r="BX393" s="207"/>
      <c r="BY393" s="207"/>
      <c r="BZ393" s="207"/>
      <c r="CA393" s="207"/>
      <c r="CB393" s="207"/>
      <c r="CC393" s="207"/>
      <c r="CD393" s="207"/>
      <c r="CE393" s="207"/>
      <c r="CF393" s="207"/>
      <c r="CG393" s="207"/>
    </row>
    <row r="394" spans="65:85" ht="15" hidden="1" customHeight="1">
      <c r="BM394" s="202"/>
      <c r="BN394" s="207"/>
      <c r="BO394" s="207"/>
      <c r="BP394" s="207"/>
      <c r="BQ394" s="207"/>
      <c r="BR394" s="207"/>
      <c r="BS394" s="207"/>
      <c r="BT394" s="207"/>
      <c r="BU394" s="207"/>
      <c r="BV394" s="207"/>
      <c r="BW394" s="207"/>
      <c r="BX394" s="207"/>
      <c r="BY394" s="207"/>
      <c r="BZ394" s="207"/>
      <c r="CA394" s="207"/>
      <c r="CB394" s="207"/>
      <c r="CC394" s="207"/>
      <c r="CD394" s="207"/>
      <c r="CE394" s="207"/>
      <c r="CF394" s="207"/>
      <c r="CG394" s="207"/>
    </row>
    <row r="395" spans="65:85" ht="15" hidden="1" customHeight="1">
      <c r="BM395" s="202"/>
      <c r="BN395" s="207"/>
      <c r="BO395" s="207"/>
      <c r="BP395" s="207"/>
      <c r="BQ395" s="207"/>
      <c r="BR395" s="207"/>
      <c r="BS395" s="207"/>
      <c r="BT395" s="207"/>
      <c r="BU395" s="207"/>
      <c r="BV395" s="207"/>
      <c r="BW395" s="207"/>
      <c r="BX395" s="207"/>
      <c r="BY395" s="207"/>
      <c r="BZ395" s="207"/>
      <c r="CA395" s="207"/>
      <c r="CB395" s="207"/>
      <c r="CC395" s="207"/>
      <c r="CD395" s="207"/>
      <c r="CE395" s="207"/>
      <c r="CF395" s="207"/>
      <c r="CG395" s="207"/>
    </row>
    <row r="396" spans="65:85" ht="15" hidden="1" customHeight="1">
      <c r="BM396" s="202"/>
      <c r="BN396" s="207"/>
      <c r="BO396" s="207"/>
      <c r="BP396" s="207"/>
      <c r="BQ396" s="207"/>
      <c r="BR396" s="207"/>
      <c r="BS396" s="207"/>
      <c r="BT396" s="207"/>
      <c r="BU396" s="207"/>
      <c r="BV396" s="207"/>
      <c r="BW396" s="207"/>
      <c r="BX396" s="207"/>
      <c r="BY396" s="207"/>
      <c r="BZ396" s="207"/>
      <c r="CA396" s="207"/>
      <c r="CB396" s="207"/>
      <c r="CC396" s="207"/>
      <c r="CD396" s="207"/>
      <c r="CE396" s="207"/>
      <c r="CF396" s="207"/>
      <c r="CG396" s="207"/>
    </row>
    <row r="397" spans="65:85" ht="15" hidden="1" customHeight="1">
      <c r="BM397" s="202"/>
      <c r="BN397" s="207"/>
      <c r="BO397" s="207"/>
      <c r="BP397" s="207"/>
      <c r="BQ397" s="207"/>
      <c r="BR397" s="207"/>
      <c r="BS397" s="207"/>
      <c r="BT397" s="207"/>
      <c r="BU397" s="207"/>
      <c r="BV397" s="207"/>
      <c r="BW397" s="207"/>
      <c r="BX397" s="207"/>
      <c r="BY397" s="207"/>
      <c r="BZ397" s="207"/>
      <c r="CA397" s="207"/>
      <c r="CB397" s="207"/>
      <c r="CC397" s="207"/>
      <c r="CD397" s="207"/>
      <c r="CE397" s="207"/>
      <c r="CF397" s="207"/>
      <c r="CG397" s="207"/>
    </row>
    <row r="398" spans="65:85" ht="15" hidden="1" customHeight="1">
      <c r="BM398" s="202"/>
      <c r="BN398" s="207"/>
      <c r="BO398" s="207"/>
      <c r="BP398" s="207"/>
      <c r="BQ398" s="207"/>
      <c r="BR398" s="207"/>
      <c r="BS398" s="207"/>
      <c r="BT398" s="207"/>
      <c r="BU398" s="207"/>
      <c r="BV398" s="207"/>
      <c r="BW398" s="207"/>
      <c r="BX398" s="207"/>
      <c r="BY398" s="207"/>
      <c r="BZ398" s="207"/>
      <c r="CA398" s="207"/>
      <c r="CB398" s="207"/>
      <c r="CC398" s="207"/>
      <c r="CD398" s="207"/>
      <c r="CE398" s="207"/>
      <c r="CF398" s="207"/>
      <c r="CG398" s="207"/>
    </row>
    <row r="399" spans="65:85" ht="15" hidden="1" customHeight="1">
      <c r="BM399" s="202"/>
      <c r="BN399" s="207"/>
      <c r="BO399" s="207"/>
      <c r="BP399" s="207"/>
      <c r="BQ399" s="207"/>
      <c r="BR399" s="207"/>
      <c r="BS399" s="207"/>
      <c r="BT399" s="207"/>
      <c r="BU399" s="207"/>
      <c r="BV399" s="207"/>
      <c r="BW399" s="207"/>
      <c r="BX399" s="207"/>
      <c r="BY399" s="207"/>
      <c r="BZ399" s="207"/>
      <c r="CA399" s="207"/>
      <c r="CB399" s="207"/>
      <c r="CC399" s="207"/>
      <c r="CD399" s="207"/>
      <c r="CE399" s="207"/>
      <c r="CF399" s="207"/>
      <c r="CG399" s="207"/>
    </row>
    <row r="400" spans="65:85" ht="15" hidden="1" customHeight="1">
      <c r="BM400" s="202"/>
      <c r="BN400" s="207"/>
      <c r="BO400" s="207"/>
      <c r="BP400" s="207"/>
      <c r="BQ400" s="207"/>
      <c r="BR400" s="207"/>
      <c r="BS400" s="207"/>
      <c r="BT400" s="207"/>
      <c r="BU400" s="207"/>
      <c r="BV400" s="207"/>
      <c r="BW400" s="207"/>
      <c r="BX400" s="207"/>
      <c r="BY400" s="207"/>
      <c r="BZ400" s="207"/>
      <c r="CA400" s="207"/>
      <c r="CB400" s="207"/>
      <c r="CC400" s="207"/>
      <c r="CD400" s="207"/>
      <c r="CE400" s="207"/>
      <c r="CF400" s="207"/>
      <c r="CG400" s="207"/>
    </row>
    <row r="401" spans="65:85" ht="15" hidden="1" customHeight="1">
      <c r="BM401" s="202"/>
      <c r="BN401" s="207"/>
      <c r="BO401" s="207"/>
      <c r="BP401" s="207"/>
      <c r="BQ401" s="207"/>
      <c r="BR401" s="207"/>
      <c r="BS401" s="207"/>
      <c r="BT401" s="207"/>
      <c r="BU401" s="207"/>
      <c r="BV401" s="207"/>
      <c r="BW401" s="207"/>
      <c r="BX401" s="207"/>
      <c r="BY401" s="207"/>
      <c r="BZ401" s="207"/>
      <c r="CA401" s="207"/>
      <c r="CB401" s="207"/>
      <c r="CC401" s="207"/>
      <c r="CD401" s="207"/>
      <c r="CE401" s="207"/>
      <c r="CF401" s="207"/>
      <c r="CG401" s="207"/>
    </row>
    <row r="402" spans="65:85" ht="15" hidden="1" customHeight="1">
      <c r="BM402" s="202"/>
      <c r="BN402" s="207"/>
      <c r="BO402" s="207"/>
      <c r="BP402" s="207"/>
      <c r="BQ402" s="207"/>
      <c r="BR402" s="207"/>
      <c r="BS402" s="207"/>
      <c r="BT402" s="207"/>
      <c r="BU402" s="207"/>
      <c r="BV402" s="207"/>
      <c r="BW402" s="207"/>
      <c r="BX402" s="207"/>
      <c r="BY402" s="207"/>
      <c r="BZ402" s="207"/>
      <c r="CA402" s="207"/>
      <c r="CB402" s="207"/>
      <c r="CC402" s="207"/>
      <c r="CD402" s="207"/>
      <c r="CE402" s="207"/>
      <c r="CF402" s="207"/>
      <c r="CG402" s="207"/>
    </row>
    <row r="403" spans="65:85" ht="15" hidden="1" customHeight="1">
      <c r="BM403" s="202"/>
      <c r="BN403" s="207"/>
      <c r="BO403" s="207"/>
      <c r="BP403" s="207"/>
      <c r="BQ403" s="207"/>
      <c r="BR403" s="207"/>
      <c r="BS403" s="207"/>
      <c r="BT403" s="207"/>
      <c r="BU403" s="207"/>
      <c r="BV403" s="207"/>
      <c r="BW403" s="207"/>
      <c r="BX403" s="207"/>
      <c r="BY403" s="207"/>
      <c r="BZ403" s="207"/>
      <c r="CA403" s="207"/>
      <c r="CB403" s="207"/>
      <c r="CC403" s="207"/>
      <c r="CD403" s="207"/>
      <c r="CE403" s="207"/>
      <c r="CF403" s="207"/>
      <c r="CG403" s="207"/>
    </row>
    <row r="404" spans="65:85" ht="15" hidden="1" customHeight="1">
      <c r="BM404" s="202"/>
      <c r="BN404" s="207"/>
      <c r="BO404" s="207"/>
      <c r="BP404" s="207"/>
      <c r="BQ404" s="207"/>
      <c r="BR404" s="207"/>
      <c r="BS404" s="207"/>
      <c r="BT404" s="207"/>
      <c r="BU404" s="207"/>
      <c r="BV404" s="207"/>
      <c r="BW404" s="207"/>
      <c r="BX404" s="207"/>
      <c r="BY404" s="207"/>
      <c r="BZ404" s="207"/>
      <c r="CA404" s="207"/>
      <c r="CB404" s="207"/>
      <c r="CC404" s="207"/>
      <c r="CD404" s="207"/>
      <c r="CE404" s="207"/>
      <c r="CF404" s="207"/>
      <c r="CG404" s="207"/>
    </row>
    <row r="405" spans="65:85" ht="15" hidden="1" customHeight="1">
      <c r="BM405" s="202"/>
      <c r="BN405" s="207"/>
      <c r="BO405" s="207"/>
      <c r="BP405" s="207"/>
      <c r="BQ405" s="207"/>
      <c r="BR405" s="207"/>
      <c r="BS405" s="207"/>
      <c r="BT405" s="207"/>
      <c r="BU405" s="207"/>
      <c r="BV405" s="207"/>
      <c r="BW405" s="207"/>
      <c r="BX405" s="207"/>
      <c r="BY405" s="207"/>
      <c r="BZ405" s="207"/>
      <c r="CA405" s="207"/>
      <c r="CB405" s="207"/>
      <c r="CC405" s="207"/>
      <c r="CD405" s="207"/>
      <c r="CE405" s="207"/>
      <c r="CF405" s="207"/>
      <c r="CG405" s="207"/>
    </row>
    <row r="406" spans="65:85" ht="15" hidden="1" customHeight="1">
      <c r="BM406" s="202"/>
      <c r="BN406" s="207"/>
      <c r="BO406" s="207"/>
      <c r="BP406" s="207"/>
      <c r="BQ406" s="207"/>
      <c r="BR406" s="207"/>
      <c r="BS406" s="207"/>
      <c r="BT406" s="207"/>
      <c r="BU406" s="207"/>
      <c r="BV406" s="207"/>
      <c r="BW406" s="207"/>
      <c r="BX406" s="207"/>
      <c r="BY406" s="207"/>
      <c r="BZ406" s="207"/>
      <c r="CA406" s="207"/>
      <c r="CB406" s="207"/>
      <c r="CC406" s="207"/>
      <c r="CD406" s="207"/>
      <c r="CE406" s="207"/>
      <c r="CF406" s="207"/>
      <c r="CG406" s="207"/>
    </row>
    <row r="407" spans="65:85" ht="15" hidden="1" customHeight="1">
      <c r="BM407" s="202"/>
      <c r="BN407" s="207"/>
      <c r="BO407" s="207"/>
      <c r="BP407" s="207"/>
      <c r="BQ407" s="207"/>
      <c r="BR407" s="207"/>
      <c r="BS407" s="207"/>
      <c r="BT407" s="207"/>
      <c r="BU407" s="207"/>
      <c r="BV407" s="207"/>
      <c r="BW407" s="207"/>
      <c r="BX407" s="207"/>
      <c r="BY407" s="207"/>
      <c r="BZ407" s="207"/>
      <c r="CA407" s="207"/>
      <c r="CB407" s="207"/>
      <c r="CC407" s="207"/>
      <c r="CD407" s="207"/>
      <c r="CE407" s="207"/>
      <c r="CF407" s="207"/>
      <c r="CG407" s="207"/>
    </row>
    <row r="408" spans="65:85" ht="15" hidden="1" customHeight="1">
      <c r="BM408" s="202"/>
      <c r="BN408" s="207"/>
      <c r="BO408" s="207"/>
      <c r="BP408" s="207"/>
      <c r="BQ408" s="207"/>
      <c r="BR408" s="207"/>
      <c r="BS408" s="207"/>
      <c r="BT408" s="207"/>
      <c r="BU408" s="207"/>
      <c r="BV408" s="207"/>
      <c r="BW408" s="207"/>
      <c r="BX408" s="207"/>
      <c r="BY408" s="207"/>
      <c r="BZ408" s="207"/>
      <c r="CA408" s="207"/>
      <c r="CB408" s="207"/>
      <c r="CC408" s="207"/>
      <c r="CD408" s="207"/>
      <c r="CE408" s="207"/>
      <c r="CF408" s="207"/>
      <c r="CG408" s="207"/>
    </row>
    <row r="409" spans="65:85" ht="15" hidden="1" customHeight="1">
      <c r="BM409" s="202"/>
      <c r="BN409" s="207"/>
      <c r="BO409" s="207"/>
      <c r="BP409" s="207"/>
      <c r="BQ409" s="207"/>
      <c r="BR409" s="207"/>
      <c r="BS409" s="207"/>
      <c r="BT409" s="207"/>
      <c r="BU409" s="207"/>
      <c r="BV409" s="207"/>
      <c r="BW409" s="207"/>
      <c r="BX409" s="207"/>
      <c r="BY409" s="207"/>
      <c r="BZ409" s="207"/>
      <c r="CA409" s="207"/>
      <c r="CB409" s="207"/>
      <c r="CC409" s="207"/>
      <c r="CD409" s="207"/>
      <c r="CE409" s="207"/>
      <c r="CF409" s="207"/>
      <c r="CG409" s="207"/>
    </row>
    <row r="410" spans="65:85" ht="15" hidden="1" customHeight="1">
      <c r="BM410" s="202"/>
      <c r="BN410" s="207"/>
      <c r="BO410" s="207"/>
      <c r="BP410" s="207"/>
      <c r="BQ410" s="207"/>
      <c r="BR410" s="207"/>
      <c r="BS410" s="207"/>
      <c r="BT410" s="207"/>
      <c r="BU410" s="207"/>
      <c r="BV410" s="207"/>
      <c r="BW410" s="207"/>
      <c r="BX410" s="207"/>
      <c r="BY410" s="207"/>
      <c r="BZ410" s="207"/>
      <c r="CA410" s="207"/>
      <c r="CB410" s="207"/>
      <c r="CC410" s="207"/>
      <c r="CD410" s="207"/>
      <c r="CE410" s="207"/>
      <c r="CF410" s="207"/>
      <c r="CG410" s="207"/>
    </row>
    <row r="411" spans="65:85" ht="15" hidden="1" customHeight="1">
      <c r="BM411" s="202"/>
      <c r="BN411" s="207"/>
      <c r="BO411" s="207"/>
      <c r="BP411" s="207"/>
      <c r="BQ411" s="207"/>
      <c r="BR411" s="207"/>
      <c r="BS411" s="207"/>
      <c r="BT411" s="207"/>
      <c r="BU411" s="207"/>
      <c r="BV411" s="207"/>
      <c r="BW411" s="207"/>
      <c r="BX411" s="207"/>
      <c r="BY411" s="207"/>
      <c r="BZ411" s="207"/>
      <c r="CA411" s="207"/>
      <c r="CB411" s="207"/>
      <c r="CC411" s="207"/>
      <c r="CD411" s="207"/>
      <c r="CE411" s="207"/>
      <c r="CF411" s="207"/>
      <c r="CG411" s="207"/>
    </row>
    <row r="412" spans="65:85" ht="15" hidden="1" customHeight="1">
      <c r="BM412" s="202"/>
      <c r="BN412" s="207"/>
      <c r="BO412" s="207"/>
      <c r="BP412" s="207"/>
      <c r="BQ412" s="207"/>
      <c r="BR412" s="207"/>
      <c r="BS412" s="207"/>
      <c r="BT412" s="207"/>
      <c r="BU412" s="207"/>
      <c r="BV412" s="207"/>
      <c r="BW412" s="207"/>
      <c r="BX412" s="207"/>
      <c r="BY412" s="207"/>
      <c r="BZ412" s="207"/>
      <c r="CA412" s="207"/>
      <c r="CB412" s="207"/>
      <c r="CC412" s="207"/>
      <c r="CD412" s="207"/>
      <c r="CE412" s="207"/>
      <c r="CF412" s="207"/>
      <c r="CG412" s="207"/>
    </row>
    <row r="413" spans="65:85" ht="15" hidden="1" customHeight="1">
      <c r="BM413" s="202"/>
      <c r="BN413" s="207"/>
      <c r="BO413" s="207"/>
      <c r="BP413" s="207"/>
      <c r="BQ413" s="207"/>
      <c r="BR413" s="207"/>
      <c r="BS413" s="207"/>
      <c r="BT413" s="207"/>
      <c r="BU413" s="207"/>
      <c r="BV413" s="207"/>
      <c r="BW413" s="207"/>
      <c r="BX413" s="207"/>
      <c r="BY413" s="207"/>
      <c r="BZ413" s="207"/>
      <c r="CA413" s="207"/>
      <c r="CB413" s="207"/>
      <c r="CC413" s="207"/>
      <c r="CD413" s="207"/>
      <c r="CE413" s="207"/>
      <c r="CF413" s="207"/>
      <c r="CG413" s="207"/>
    </row>
    <row r="414" spans="65:85" ht="15" hidden="1" customHeight="1">
      <c r="BM414" s="202"/>
      <c r="BN414" s="207"/>
      <c r="BO414" s="207"/>
      <c r="BP414" s="207"/>
      <c r="BQ414" s="207"/>
      <c r="BR414" s="207"/>
      <c r="BS414" s="207"/>
      <c r="BT414" s="207"/>
      <c r="BU414" s="207"/>
      <c r="BV414" s="207"/>
      <c r="BW414" s="207"/>
      <c r="BX414" s="207"/>
      <c r="BY414" s="207"/>
      <c r="BZ414" s="207"/>
      <c r="CA414" s="207"/>
      <c r="CB414" s="207"/>
      <c r="CC414" s="207"/>
      <c r="CD414" s="207"/>
      <c r="CE414" s="207"/>
      <c r="CF414" s="207"/>
      <c r="CG414" s="207"/>
    </row>
    <row r="415" spans="65:85" ht="15" hidden="1" customHeight="1">
      <c r="BM415" s="202"/>
      <c r="BN415" s="207"/>
      <c r="BO415" s="207"/>
      <c r="BP415" s="207"/>
      <c r="BQ415" s="207"/>
      <c r="BR415" s="207"/>
      <c r="BS415" s="207"/>
      <c r="BT415" s="207"/>
      <c r="BU415" s="207"/>
      <c r="BV415" s="207"/>
      <c r="BW415" s="207"/>
      <c r="BX415" s="207"/>
      <c r="BY415" s="207"/>
      <c r="BZ415" s="207"/>
      <c r="CA415" s="207"/>
      <c r="CB415" s="207"/>
      <c r="CC415" s="207"/>
      <c r="CD415" s="207"/>
      <c r="CE415" s="207"/>
      <c r="CF415" s="207"/>
      <c r="CG415" s="207"/>
    </row>
    <row r="416" spans="65:85" ht="15" hidden="1" customHeight="1">
      <c r="BM416" s="202"/>
      <c r="BN416" s="207"/>
      <c r="BO416" s="207"/>
      <c r="BP416" s="207"/>
      <c r="BQ416" s="207"/>
      <c r="BR416" s="207"/>
      <c r="BS416" s="207"/>
      <c r="BT416" s="207"/>
      <c r="BU416" s="207"/>
      <c r="BV416" s="207"/>
      <c r="BW416" s="207"/>
      <c r="BX416" s="207"/>
      <c r="BY416" s="207"/>
      <c r="BZ416" s="207"/>
      <c r="CA416" s="207"/>
      <c r="CB416" s="207"/>
      <c r="CC416" s="207"/>
      <c r="CD416" s="207"/>
      <c r="CE416" s="207"/>
      <c r="CF416" s="207"/>
      <c r="CG416" s="207"/>
    </row>
    <row r="417" spans="65:85" ht="15" hidden="1" customHeight="1">
      <c r="BM417" s="202"/>
      <c r="BN417" s="207"/>
      <c r="BO417" s="207"/>
      <c r="BP417" s="207"/>
      <c r="BQ417" s="207"/>
      <c r="BR417" s="207"/>
      <c r="BS417" s="207"/>
      <c r="BT417" s="207"/>
      <c r="BU417" s="207"/>
      <c r="BV417" s="207"/>
      <c r="BW417" s="207"/>
      <c r="BX417" s="207"/>
      <c r="BY417" s="207"/>
      <c r="BZ417" s="207"/>
      <c r="CA417" s="207"/>
      <c r="CB417" s="207"/>
      <c r="CC417" s="207"/>
      <c r="CD417" s="207"/>
      <c r="CE417" s="207"/>
      <c r="CF417" s="207"/>
      <c r="CG417" s="207"/>
    </row>
    <row r="418" spans="65:85" ht="15" hidden="1" customHeight="1">
      <c r="BM418" s="202"/>
      <c r="BN418" s="207"/>
      <c r="BO418" s="207"/>
      <c r="BP418" s="207"/>
      <c r="BQ418" s="207"/>
      <c r="BR418" s="207"/>
      <c r="BS418" s="207"/>
      <c r="BT418" s="207"/>
      <c r="BU418" s="207"/>
      <c r="BV418" s="207"/>
      <c r="BW418" s="207"/>
      <c r="BX418" s="207"/>
      <c r="BY418" s="207"/>
      <c r="BZ418" s="207"/>
      <c r="CA418" s="207"/>
      <c r="CB418" s="207"/>
      <c r="CC418" s="207"/>
      <c r="CD418" s="207"/>
      <c r="CE418" s="207"/>
      <c r="CF418" s="207"/>
      <c r="CG418" s="207"/>
    </row>
    <row r="419" spans="65:85" ht="15" hidden="1" customHeight="1">
      <c r="BM419" s="202"/>
      <c r="BN419" s="207"/>
      <c r="BO419" s="207"/>
      <c r="BP419" s="207"/>
      <c r="BQ419" s="207"/>
      <c r="BR419" s="207"/>
      <c r="BS419" s="207"/>
      <c r="BT419" s="207"/>
      <c r="BU419" s="207"/>
      <c r="BV419" s="207"/>
      <c r="BW419" s="207"/>
      <c r="BX419" s="207"/>
      <c r="BY419" s="207"/>
      <c r="BZ419" s="207"/>
      <c r="CA419" s="207"/>
      <c r="CB419" s="207"/>
      <c r="CC419" s="207"/>
      <c r="CD419" s="207"/>
      <c r="CE419" s="207"/>
      <c r="CF419" s="207"/>
      <c r="CG419" s="207"/>
    </row>
    <row r="420" spans="65:85" ht="15" hidden="1" customHeight="1">
      <c r="BM420" s="202"/>
      <c r="BN420" s="207"/>
      <c r="BO420" s="207"/>
      <c r="BP420" s="207"/>
      <c r="BQ420" s="207"/>
      <c r="BR420" s="207"/>
      <c r="BS420" s="207"/>
      <c r="BT420" s="207"/>
      <c r="BU420" s="207"/>
      <c r="BV420" s="207"/>
      <c r="BW420" s="207"/>
      <c r="BX420" s="207"/>
      <c r="BY420" s="207"/>
      <c r="BZ420" s="207"/>
      <c r="CA420" s="207"/>
      <c r="CB420" s="207"/>
      <c r="CC420" s="207"/>
      <c r="CD420" s="207"/>
      <c r="CE420" s="207"/>
      <c r="CF420" s="207"/>
      <c r="CG420" s="207"/>
    </row>
    <row r="421" spans="65:85" ht="15" hidden="1" customHeight="1">
      <c r="BM421" s="202"/>
      <c r="BN421" s="207"/>
      <c r="BO421" s="207"/>
      <c r="BP421" s="207"/>
      <c r="BQ421" s="207"/>
      <c r="BR421" s="207"/>
      <c r="BS421" s="207"/>
      <c r="BT421" s="207"/>
      <c r="BU421" s="207"/>
      <c r="BV421" s="207"/>
      <c r="BW421" s="207"/>
      <c r="BX421" s="207"/>
      <c r="BY421" s="207"/>
      <c r="BZ421" s="207"/>
      <c r="CA421" s="207"/>
      <c r="CB421" s="207"/>
      <c r="CC421" s="207"/>
      <c r="CD421" s="207"/>
      <c r="CE421" s="207"/>
      <c r="CF421" s="207"/>
      <c r="CG421" s="207"/>
    </row>
    <row r="422" spans="65:85" ht="15" hidden="1" customHeight="1">
      <c r="BM422" s="202"/>
      <c r="BN422" s="207"/>
      <c r="BO422" s="207"/>
      <c r="BP422" s="207"/>
      <c r="BQ422" s="207"/>
      <c r="BR422" s="207"/>
      <c r="BS422" s="207"/>
      <c r="BT422" s="207"/>
      <c r="BU422" s="207"/>
      <c r="BV422" s="207"/>
      <c r="BW422" s="207"/>
      <c r="BX422" s="207"/>
      <c r="BY422" s="207"/>
      <c r="BZ422" s="207"/>
      <c r="CA422" s="207"/>
      <c r="CB422" s="207"/>
      <c r="CC422" s="207"/>
      <c r="CD422" s="207"/>
      <c r="CE422" s="207"/>
      <c r="CF422" s="207"/>
      <c r="CG422" s="207"/>
    </row>
    <row r="423" spans="65:85" ht="15" hidden="1" customHeight="1">
      <c r="BM423" s="202"/>
      <c r="BN423" s="207"/>
      <c r="BO423" s="207"/>
      <c r="BP423" s="207"/>
      <c r="BQ423" s="207"/>
      <c r="BR423" s="207"/>
      <c r="BS423" s="207"/>
      <c r="BT423" s="207"/>
      <c r="BU423" s="207"/>
      <c r="BV423" s="207"/>
      <c r="BW423" s="207"/>
      <c r="BX423" s="207"/>
      <c r="BY423" s="207"/>
      <c r="BZ423" s="207"/>
      <c r="CA423" s="207"/>
      <c r="CB423" s="207"/>
      <c r="CC423" s="207"/>
      <c r="CD423" s="207"/>
      <c r="CE423" s="207"/>
      <c r="CF423" s="207"/>
      <c r="CG423" s="207"/>
    </row>
    <row r="424" spans="65:85" ht="15" hidden="1" customHeight="1">
      <c r="BM424" s="202"/>
      <c r="BN424" s="207"/>
      <c r="BO424" s="207"/>
      <c r="BP424" s="207"/>
      <c r="BQ424" s="207"/>
      <c r="BR424" s="207"/>
      <c r="BS424" s="207"/>
      <c r="BT424" s="207"/>
      <c r="BU424" s="207"/>
      <c r="BV424" s="207"/>
      <c r="BW424" s="207"/>
      <c r="BX424" s="207"/>
      <c r="BY424" s="207"/>
      <c r="BZ424" s="207"/>
      <c r="CA424" s="207"/>
      <c r="CB424" s="207"/>
      <c r="CC424" s="207"/>
      <c r="CD424" s="207"/>
      <c r="CE424" s="207"/>
      <c r="CF424" s="207"/>
      <c r="CG424" s="207"/>
    </row>
    <row r="425" spans="65:85" ht="15" hidden="1" customHeight="1">
      <c r="BM425" s="202"/>
      <c r="BN425" s="207"/>
      <c r="BO425" s="207"/>
      <c r="BP425" s="207"/>
      <c r="BQ425" s="207"/>
      <c r="BR425" s="207"/>
      <c r="BS425" s="207"/>
      <c r="BT425" s="207"/>
      <c r="BU425" s="207"/>
      <c r="BV425" s="207"/>
      <c r="BW425" s="207"/>
      <c r="BX425" s="207"/>
      <c r="BY425" s="207"/>
      <c r="BZ425" s="207"/>
      <c r="CA425" s="207"/>
      <c r="CB425" s="207"/>
      <c r="CC425" s="207"/>
      <c r="CD425" s="207"/>
      <c r="CE425" s="207"/>
      <c r="CF425" s="207"/>
      <c r="CG425" s="207"/>
    </row>
    <row r="426" spans="65:85" ht="15" hidden="1" customHeight="1">
      <c r="BM426" s="202"/>
      <c r="BN426" s="207"/>
      <c r="BO426" s="207"/>
      <c r="BP426" s="207"/>
      <c r="BQ426" s="207"/>
      <c r="BR426" s="207"/>
      <c r="BS426" s="207"/>
      <c r="BT426" s="207"/>
      <c r="BU426" s="207"/>
      <c r="BV426" s="207"/>
      <c r="BW426" s="207"/>
      <c r="BX426" s="207"/>
      <c r="BY426" s="207"/>
      <c r="BZ426" s="207"/>
      <c r="CA426" s="207"/>
      <c r="CB426" s="207"/>
      <c r="CC426" s="207"/>
      <c r="CD426" s="207"/>
      <c r="CE426" s="207"/>
      <c r="CF426" s="207"/>
      <c r="CG426" s="207"/>
    </row>
    <row r="427" spans="65:85" ht="15" hidden="1" customHeight="1">
      <c r="BM427" s="202"/>
      <c r="BN427" s="207"/>
      <c r="BO427" s="207"/>
      <c r="BP427" s="207"/>
      <c r="BQ427" s="207"/>
      <c r="BR427" s="207"/>
      <c r="BS427" s="207"/>
      <c r="BT427" s="207"/>
      <c r="BU427" s="207"/>
      <c r="BV427" s="207"/>
      <c r="BW427" s="207"/>
      <c r="BX427" s="207"/>
      <c r="BY427" s="207"/>
      <c r="BZ427" s="207"/>
      <c r="CA427" s="207"/>
      <c r="CB427" s="207"/>
      <c r="CC427" s="207"/>
      <c r="CD427" s="207"/>
      <c r="CE427" s="207"/>
      <c r="CF427" s="207"/>
      <c r="CG427" s="207"/>
    </row>
    <row r="428" spans="65:85" ht="15" hidden="1" customHeight="1">
      <c r="BM428" s="202"/>
      <c r="BN428" s="207"/>
      <c r="BO428" s="207"/>
      <c r="BP428" s="207"/>
      <c r="BQ428" s="207"/>
      <c r="BR428" s="207"/>
      <c r="BS428" s="207"/>
      <c r="BT428" s="207"/>
      <c r="BU428" s="207"/>
      <c r="BV428" s="207"/>
      <c r="BW428" s="207"/>
      <c r="BX428" s="207"/>
      <c r="BY428" s="207"/>
      <c r="BZ428" s="207"/>
      <c r="CA428" s="207"/>
      <c r="CB428" s="207"/>
      <c r="CC428" s="207"/>
      <c r="CD428" s="207"/>
      <c r="CE428" s="207"/>
      <c r="CF428" s="207"/>
      <c r="CG428" s="207"/>
    </row>
    <row r="429" spans="65:85" ht="15" hidden="1" customHeight="1">
      <c r="BM429" s="202"/>
      <c r="BN429" s="207"/>
      <c r="BO429" s="207"/>
      <c r="BP429" s="207"/>
      <c r="BQ429" s="207"/>
      <c r="BR429" s="207"/>
      <c r="BS429" s="207"/>
      <c r="BT429" s="207"/>
      <c r="BU429" s="207"/>
      <c r="BV429" s="207"/>
      <c r="BW429" s="207"/>
      <c r="BX429" s="207"/>
      <c r="BY429" s="207"/>
      <c r="BZ429" s="207"/>
      <c r="CA429" s="207"/>
      <c r="CB429" s="207"/>
      <c r="CC429" s="207"/>
      <c r="CD429" s="207"/>
      <c r="CE429" s="207"/>
      <c r="CF429" s="207"/>
      <c r="CG429" s="207"/>
    </row>
    <row r="430" spans="65:85" ht="15" hidden="1" customHeight="1">
      <c r="BM430" s="202"/>
      <c r="BN430" s="207"/>
      <c r="BO430" s="207"/>
      <c r="BP430" s="207"/>
      <c r="BQ430" s="207"/>
      <c r="BR430" s="207"/>
      <c r="BS430" s="207"/>
      <c r="BT430" s="207"/>
      <c r="BU430" s="207"/>
      <c r="BV430" s="207"/>
      <c r="BW430" s="207"/>
      <c r="BX430" s="207"/>
      <c r="BY430" s="207"/>
      <c r="BZ430" s="207"/>
      <c r="CA430" s="207"/>
      <c r="CB430" s="207"/>
      <c r="CC430" s="207"/>
      <c r="CD430" s="207"/>
      <c r="CE430" s="207"/>
      <c r="CF430" s="207"/>
      <c r="CG430" s="207"/>
    </row>
    <row r="431" spans="65:85" ht="15" hidden="1" customHeight="1">
      <c r="BM431" s="202"/>
      <c r="BN431" s="207"/>
      <c r="BO431" s="207"/>
      <c r="BP431" s="207"/>
      <c r="BQ431" s="207"/>
      <c r="BR431" s="207"/>
      <c r="BS431" s="207"/>
      <c r="BT431" s="207"/>
      <c r="BU431" s="207"/>
      <c r="BV431" s="207"/>
      <c r="BW431" s="207"/>
      <c r="BX431" s="207"/>
      <c r="BY431" s="207"/>
      <c r="BZ431" s="207"/>
      <c r="CA431" s="207"/>
      <c r="CB431" s="207"/>
      <c r="CC431" s="207"/>
      <c r="CD431" s="207"/>
      <c r="CE431" s="207"/>
      <c r="CF431" s="207"/>
      <c r="CG431" s="207"/>
    </row>
    <row r="432" spans="65:85" ht="15" hidden="1" customHeight="1">
      <c r="BM432" s="202"/>
      <c r="BN432" s="207"/>
      <c r="BO432" s="207"/>
      <c r="BP432" s="207"/>
      <c r="BQ432" s="207"/>
      <c r="BR432" s="207"/>
      <c r="BS432" s="207"/>
      <c r="BT432" s="207"/>
      <c r="BU432" s="207"/>
      <c r="BV432" s="207"/>
      <c r="BW432" s="207"/>
      <c r="BX432" s="207"/>
      <c r="BY432" s="207"/>
      <c r="BZ432" s="207"/>
      <c r="CA432" s="207"/>
      <c r="CB432" s="207"/>
      <c r="CC432" s="207"/>
      <c r="CD432" s="207"/>
      <c r="CE432" s="207"/>
      <c r="CF432" s="207"/>
      <c r="CG432" s="207"/>
    </row>
    <row r="433" spans="65:85" ht="15" hidden="1" customHeight="1">
      <c r="BM433" s="202"/>
      <c r="BN433" s="207"/>
      <c r="BO433" s="207"/>
      <c r="BP433" s="207"/>
      <c r="BQ433" s="207"/>
      <c r="BR433" s="207"/>
      <c r="BS433" s="207"/>
      <c r="BT433" s="207"/>
      <c r="BU433" s="207"/>
      <c r="BV433" s="207"/>
      <c r="BW433" s="207"/>
      <c r="BX433" s="207"/>
      <c r="BY433" s="207"/>
      <c r="BZ433" s="207"/>
      <c r="CA433" s="207"/>
      <c r="CB433" s="207"/>
      <c r="CC433" s="207"/>
      <c r="CD433" s="207"/>
      <c r="CE433" s="207"/>
      <c r="CF433" s="207"/>
      <c r="CG433" s="207"/>
    </row>
    <row r="434" spans="65:85" ht="15" hidden="1" customHeight="1">
      <c r="BM434" s="202"/>
      <c r="BN434" s="207"/>
      <c r="BO434" s="207"/>
      <c r="BP434" s="207"/>
      <c r="BQ434" s="207"/>
      <c r="BR434" s="207"/>
      <c r="BS434" s="207"/>
      <c r="BT434" s="207"/>
      <c r="BU434" s="207"/>
      <c r="BV434" s="207"/>
      <c r="BW434" s="207"/>
      <c r="BX434" s="207"/>
      <c r="BY434" s="207"/>
      <c r="BZ434" s="207"/>
      <c r="CA434" s="207"/>
      <c r="CB434" s="207"/>
      <c r="CC434" s="207"/>
      <c r="CD434" s="207"/>
      <c r="CE434" s="207"/>
      <c r="CF434" s="207"/>
      <c r="CG434" s="207"/>
    </row>
    <row r="435" spans="65:85" ht="15" hidden="1" customHeight="1">
      <c r="BM435" s="202"/>
      <c r="BN435" s="207"/>
      <c r="BO435" s="207"/>
      <c r="BP435" s="207"/>
      <c r="BQ435" s="207"/>
      <c r="BR435" s="207"/>
      <c r="BS435" s="207"/>
      <c r="BT435" s="207"/>
      <c r="BU435" s="207"/>
      <c r="BV435" s="207"/>
      <c r="BW435" s="207"/>
      <c r="BX435" s="207"/>
      <c r="BY435" s="207"/>
      <c r="BZ435" s="207"/>
      <c r="CA435" s="207"/>
      <c r="CB435" s="207"/>
      <c r="CC435" s="207"/>
      <c r="CD435" s="207"/>
      <c r="CE435" s="207"/>
      <c r="CF435" s="207"/>
      <c r="CG435" s="207"/>
    </row>
    <row r="436" spans="65:85" ht="15" hidden="1" customHeight="1">
      <c r="BM436" s="202"/>
      <c r="BN436" s="207"/>
      <c r="BO436" s="207"/>
      <c r="BP436" s="207"/>
      <c r="BQ436" s="207"/>
      <c r="BR436" s="207"/>
      <c r="BS436" s="207"/>
      <c r="BT436" s="207"/>
      <c r="BU436" s="207"/>
      <c r="BV436" s="207"/>
      <c r="BW436" s="207"/>
      <c r="BX436" s="207"/>
      <c r="BY436" s="207"/>
      <c r="BZ436" s="207"/>
      <c r="CA436" s="207"/>
      <c r="CB436" s="207"/>
      <c r="CC436" s="207"/>
      <c r="CD436" s="207"/>
      <c r="CE436" s="207"/>
      <c r="CF436" s="207"/>
      <c r="CG436" s="207"/>
    </row>
    <row r="437" spans="65:85" ht="15" hidden="1" customHeight="1">
      <c r="BM437" s="202"/>
      <c r="BN437" s="207"/>
      <c r="BO437" s="207"/>
      <c r="BP437" s="207"/>
      <c r="BQ437" s="207"/>
      <c r="BR437" s="207"/>
      <c r="BS437" s="207"/>
      <c r="BT437" s="207"/>
      <c r="BU437" s="207"/>
      <c r="BV437" s="207"/>
      <c r="BW437" s="207"/>
      <c r="BX437" s="207"/>
      <c r="BY437" s="207"/>
      <c r="BZ437" s="207"/>
      <c r="CA437" s="207"/>
      <c r="CB437" s="207"/>
      <c r="CC437" s="207"/>
      <c r="CD437" s="207"/>
      <c r="CE437" s="207"/>
      <c r="CF437" s="207"/>
      <c r="CG437" s="207"/>
    </row>
    <row r="438" spans="65:85" ht="15" hidden="1" customHeight="1">
      <c r="BM438" s="202"/>
      <c r="BN438" s="207"/>
      <c r="BO438" s="207"/>
      <c r="BP438" s="207"/>
      <c r="BQ438" s="207"/>
      <c r="BR438" s="207"/>
      <c r="BS438" s="207"/>
      <c r="BT438" s="207"/>
      <c r="BU438" s="207"/>
      <c r="BV438" s="207"/>
      <c r="BW438" s="207"/>
      <c r="BX438" s="207"/>
      <c r="BY438" s="207"/>
      <c r="BZ438" s="207"/>
      <c r="CA438" s="207"/>
      <c r="CB438" s="207"/>
      <c r="CC438" s="207"/>
      <c r="CD438" s="207"/>
      <c r="CE438" s="207"/>
      <c r="CF438" s="207"/>
      <c r="CG438" s="207"/>
    </row>
    <row r="439" spans="65:85" ht="15" hidden="1" customHeight="1">
      <c r="BM439" s="202"/>
      <c r="BN439" s="207"/>
      <c r="BO439" s="207"/>
      <c r="BP439" s="207"/>
      <c r="BQ439" s="207"/>
      <c r="BR439" s="207"/>
      <c r="BS439" s="207"/>
      <c r="BT439" s="207"/>
      <c r="BU439" s="207"/>
      <c r="BV439" s="207"/>
      <c r="BW439" s="207"/>
      <c r="BX439" s="207"/>
      <c r="BY439" s="207"/>
      <c r="BZ439" s="207"/>
      <c r="CA439" s="207"/>
      <c r="CB439" s="207"/>
      <c r="CC439" s="207"/>
      <c r="CD439" s="207"/>
      <c r="CE439" s="207"/>
      <c r="CF439" s="207"/>
      <c r="CG439" s="207"/>
    </row>
    <row r="440" spans="65:85" ht="15" hidden="1" customHeight="1">
      <c r="BM440" s="202"/>
      <c r="BN440" s="207"/>
      <c r="BO440" s="207"/>
      <c r="BP440" s="207"/>
      <c r="BQ440" s="207"/>
      <c r="BR440" s="207"/>
      <c r="BS440" s="207"/>
      <c r="BT440" s="207"/>
      <c r="BU440" s="207"/>
      <c r="BV440" s="207"/>
      <c r="BW440" s="207"/>
      <c r="BX440" s="207"/>
      <c r="BY440" s="207"/>
      <c r="BZ440" s="207"/>
      <c r="CA440" s="207"/>
      <c r="CB440" s="207"/>
      <c r="CC440" s="207"/>
      <c r="CD440" s="207"/>
      <c r="CE440" s="207"/>
      <c r="CF440" s="207"/>
      <c r="CG440" s="207"/>
    </row>
    <row r="441" spans="65:85" ht="15" hidden="1" customHeight="1">
      <c r="BM441" s="202"/>
      <c r="BN441" s="207"/>
      <c r="BO441" s="207"/>
      <c r="BP441" s="207"/>
      <c r="BQ441" s="207"/>
      <c r="BR441" s="207"/>
      <c r="BS441" s="207"/>
      <c r="BT441" s="207"/>
      <c r="BU441" s="207"/>
      <c r="BV441" s="207"/>
      <c r="BW441" s="207"/>
      <c r="BX441" s="207"/>
      <c r="BY441" s="207"/>
      <c r="BZ441" s="207"/>
      <c r="CA441" s="207"/>
      <c r="CB441" s="207"/>
      <c r="CC441" s="207"/>
      <c r="CD441" s="207"/>
      <c r="CE441" s="207"/>
      <c r="CF441" s="207"/>
      <c r="CG441" s="207"/>
    </row>
    <row r="442" spans="65:85" ht="15" hidden="1" customHeight="1">
      <c r="BM442" s="202"/>
      <c r="BN442" s="207"/>
      <c r="BO442" s="207"/>
      <c r="BP442" s="207"/>
      <c r="BQ442" s="207"/>
      <c r="BR442" s="207"/>
      <c r="BS442" s="207"/>
      <c r="BT442" s="207"/>
      <c r="BU442" s="207"/>
      <c r="BV442" s="207"/>
      <c r="BW442" s="207"/>
      <c r="BX442" s="207"/>
      <c r="BY442" s="207"/>
      <c r="BZ442" s="207"/>
      <c r="CA442" s="207"/>
      <c r="CB442" s="207"/>
      <c r="CC442" s="207"/>
      <c r="CD442" s="207"/>
      <c r="CE442" s="207"/>
      <c r="CF442" s="207"/>
      <c r="CG442" s="207"/>
    </row>
    <row r="443" spans="65:85" ht="15" hidden="1" customHeight="1">
      <c r="BM443" s="202"/>
      <c r="BN443" s="207"/>
      <c r="BO443" s="207"/>
      <c r="BP443" s="207"/>
      <c r="BQ443" s="207"/>
      <c r="BR443" s="207"/>
      <c r="BS443" s="207"/>
      <c r="BT443" s="207"/>
      <c r="BU443" s="207"/>
      <c r="BV443" s="207"/>
      <c r="BW443" s="207"/>
      <c r="BX443" s="207"/>
      <c r="BY443" s="207"/>
      <c r="BZ443" s="207"/>
      <c r="CA443" s="207"/>
      <c r="CB443" s="207"/>
      <c r="CC443" s="207"/>
      <c r="CD443" s="207"/>
      <c r="CE443" s="207"/>
      <c r="CF443" s="207"/>
      <c r="CG443" s="207"/>
    </row>
    <row r="444" spans="65:85" ht="15" hidden="1" customHeight="1">
      <c r="BM444" s="202"/>
      <c r="BN444" s="207"/>
      <c r="BO444" s="207"/>
      <c r="BP444" s="207"/>
      <c r="BQ444" s="207"/>
      <c r="BR444" s="207"/>
      <c r="BS444" s="207"/>
      <c r="BT444" s="207"/>
      <c r="BU444" s="207"/>
      <c r="BV444" s="207"/>
      <c r="BW444" s="207"/>
      <c r="BX444" s="207"/>
      <c r="BY444" s="207"/>
      <c r="BZ444" s="207"/>
      <c r="CA444" s="207"/>
      <c r="CB444" s="207"/>
      <c r="CC444" s="207"/>
      <c r="CD444" s="207"/>
      <c r="CE444" s="207"/>
      <c r="CF444" s="207"/>
      <c r="CG444" s="207"/>
    </row>
    <row r="445" spans="65:85" ht="15" hidden="1" customHeight="1">
      <c r="BM445" s="202"/>
      <c r="BN445" s="207"/>
      <c r="BO445" s="207"/>
      <c r="BP445" s="207"/>
      <c r="BQ445" s="207"/>
      <c r="BR445" s="207"/>
      <c r="BS445" s="207"/>
      <c r="BT445" s="207"/>
      <c r="BU445" s="207"/>
      <c r="BV445" s="207"/>
      <c r="BW445" s="207"/>
      <c r="BX445" s="207"/>
      <c r="BY445" s="207"/>
      <c r="BZ445" s="207"/>
      <c r="CA445" s="207"/>
      <c r="CB445" s="207"/>
      <c r="CC445" s="207"/>
      <c r="CD445" s="207"/>
      <c r="CE445" s="207"/>
      <c r="CF445" s="207"/>
      <c r="CG445" s="207"/>
    </row>
    <row r="446" spans="65:85" ht="15" hidden="1" customHeight="1">
      <c r="BM446" s="202"/>
      <c r="BN446" s="207"/>
      <c r="BO446" s="207"/>
      <c r="BP446" s="207"/>
      <c r="BQ446" s="207"/>
      <c r="BR446" s="207"/>
      <c r="BS446" s="207"/>
      <c r="BT446" s="207"/>
      <c r="BU446" s="207"/>
      <c r="BV446" s="207"/>
      <c r="BW446" s="207"/>
      <c r="BX446" s="207"/>
      <c r="BY446" s="207"/>
      <c r="BZ446" s="207"/>
      <c r="CA446" s="207"/>
      <c r="CB446" s="207"/>
      <c r="CC446" s="207"/>
      <c r="CD446" s="207"/>
      <c r="CE446" s="207"/>
      <c r="CF446" s="207"/>
      <c r="CG446" s="207"/>
    </row>
    <row r="447" spans="65:85" ht="15" hidden="1" customHeight="1">
      <c r="BM447" s="202"/>
      <c r="BN447" s="207"/>
      <c r="BO447" s="207"/>
      <c r="BP447" s="207"/>
      <c r="BQ447" s="207"/>
      <c r="BR447" s="207"/>
      <c r="BS447" s="207"/>
      <c r="BT447" s="207"/>
      <c r="BU447" s="207"/>
      <c r="BV447" s="207"/>
      <c r="BW447" s="207"/>
      <c r="BX447" s="207"/>
      <c r="BY447" s="207"/>
      <c r="BZ447" s="207"/>
      <c r="CA447" s="207"/>
      <c r="CB447" s="207"/>
      <c r="CC447" s="207"/>
      <c r="CD447" s="207"/>
      <c r="CE447" s="207"/>
      <c r="CF447" s="207"/>
      <c r="CG447" s="207"/>
    </row>
    <row r="448" spans="65:85" ht="15" hidden="1" customHeight="1">
      <c r="BM448" s="202"/>
      <c r="BN448" s="207"/>
      <c r="BO448" s="207"/>
      <c r="BP448" s="207"/>
      <c r="BQ448" s="207"/>
      <c r="BR448" s="207"/>
      <c r="BS448" s="207"/>
      <c r="BT448" s="207"/>
      <c r="BU448" s="207"/>
      <c r="BV448" s="207"/>
      <c r="BW448" s="207"/>
      <c r="BX448" s="207"/>
      <c r="BY448" s="207"/>
      <c r="BZ448" s="207"/>
      <c r="CA448" s="207"/>
      <c r="CB448" s="207"/>
      <c r="CC448" s="207"/>
      <c r="CD448" s="207"/>
      <c r="CE448" s="207"/>
      <c r="CF448" s="207"/>
      <c r="CG448" s="207"/>
    </row>
    <row r="449" spans="65:85" ht="15" hidden="1" customHeight="1">
      <c r="BM449" s="202"/>
      <c r="BN449" s="207"/>
      <c r="BO449" s="207"/>
      <c r="BP449" s="207"/>
      <c r="BQ449" s="207"/>
      <c r="BR449" s="207"/>
      <c r="BS449" s="207"/>
      <c r="BT449" s="207"/>
      <c r="BU449" s="207"/>
      <c r="BV449" s="207"/>
      <c r="BW449" s="207"/>
      <c r="BX449" s="207"/>
      <c r="BY449" s="207"/>
      <c r="BZ449" s="207"/>
      <c r="CA449" s="207"/>
      <c r="CB449" s="207"/>
      <c r="CC449" s="207"/>
      <c r="CD449" s="207"/>
      <c r="CE449" s="207"/>
      <c r="CF449" s="207"/>
      <c r="CG449" s="207"/>
    </row>
    <row r="450" spans="65:85" ht="15" hidden="1" customHeight="1">
      <c r="BM450" s="202"/>
      <c r="BN450" s="207"/>
      <c r="BO450" s="207"/>
      <c r="BP450" s="207"/>
      <c r="BQ450" s="207"/>
      <c r="BR450" s="207"/>
      <c r="BS450" s="207"/>
      <c r="BT450" s="207"/>
      <c r="BU450" s="207"/>
      <c r="BV450" s="207"/>
      <c r="BW450" s="207"/>
      <c r="BX450" s="207"/>
      <c r="BY450" s="207"/>
      <c r="BZ450" s="207"/>
      <c r="CA450" s="207"/>
      <c r="CB450" s="207"/>
      <c r="CC450" s="207"/>
      <c r="CD450" s="207"/>
      <c r="CE450" s="207"/>
      <c r="CF450" s="207"/>
      <c r="CG450" s="207"/>
    </row>
    <row r="451" spans="65:85" ht="15" hidden="1" customHeight="1">
      <c r="BM451" s="202"/>
      <c r="BN451" s="207"/>
      <c r="BO451" s="207"/>
      <c r="BP451" s="207"/>
      <c r="BQ451" s="207"/>
      <c r="BR451" s="207"/>
      <c r="BS451" s="207"/>
      <c r="BT451" s="207"/>
      <c r="BU451" s="207"/>
      <c r="BV451" s="207"/>
      <c r="BW451" s="207"/>
      <c r="BX451" s="207"/>
      <c r="BY451" s="207"/>
      <c r="BZ451" s="207"/>
      <c r="CA451" s="207"/>
      <c r="CB451" s="207"/>
      <c r="CC451" s="207"/>
      <c r="CD451" s="207"/>
      <c r="CE451" s="207"/>
      <c r="CF451" s="207"/>
      <c r="CG451" s="207"/>
    </row>
    <row r="452" spans="65:85" ht="15" hidden="1" customHeight="1">
      <c r="BM452" s="202"/>
      <c r="BN452" s="207"/>
      <c r="BO452" s="207"/>
      <c r="BP452" s="207"/>
      <c r="BQ452" s="207"/>
      <c r="BR452" s="207"/>
      <c r="BS452" s="207"/>
      <c r="BT452" s="207"/>
      <c r="BU452" s="207"/>
      <c r="BV452" s="207"/>
      <c r="BW452" s="207"/>
      <c r="BX452" s="207"/>
      <c r="BY452" s="207"/>
      <c r="BZ452" s="207"/>
      <c r="CA452" s="207"/>
      <c r="CB452" s="207"/>
      <c r="CC452" s="207"/>
      <c r="CD452" s="207"/>
      <c r="CE452" s="207"/>
      <c r="CF452" s="207"/>
      <c r="CG452" s="207"/>
    </row>
    <row r="453" spans="65:85" ht="15.75" hidden="1" thickTop="1"/>
    <row r="454" spans="65:85" ht="15.75" hidden="1" thickTop="1"/>
    <row r="455" spans="65:85" ht="15.75" hidden="1" thickTop="1"/>
    <row r="456" spans="65:85" ht="15.75" hidden="1" thickTop="1"/>
    <row r="457" spans="65:85" ht="15.75" hidden="1" thickTop="1"/>
    <row r="458" spans="65:85" ht="15.75" hidden="1" thickTop="1"/>
    <row r="459" spans="65:85" ht="15.75" hidden="1" thickTop="1"/>
    <row r="460" spans="65:85" ht="15.75" thickTop="1"/>
  </sheetData>
  <mergeCells count="1259">
    <mergeCell ref="B268:BI269"/>
    <mergeCell ref="B257:BI258"/>
    <mergeCell ref="B253:BI256"/>
    <mergeCell ref="AO241:AQ244"/>
    <mergeCell ref="AO240:AQ240"/>
    <mergeCell ref="B238:BI239"/>
    <mergeCell ref="AG165:AO167"/>
    <mergeCell ref="AP165:AS167"/>
    <mergeCell ref="AT165:AV167"/>
    <mergeCell ref="AW165:AX167"/>
    <mergeCell ref="AY165:AZ167"/>
    <mergeCell ref="BA165:BB167"/>
    <mergeCell ref="BC165:BD167"/>
    <mergeCell ref="BE165:BF167"/>
    <mergeCell ref="BG165:BI167"/>
    <mergeCell ref="BM450:CG452"/>
    <mergeCell ref="BM69:CG74"/>
    <mergeCell ref="BM432:CG434"/>
    <mergeCell ref="BM435:CG437"/>
    <mergeCell ref="BM438:CG440"/>
    <mergeCell ref="BM441:CG443"/>
    <mergeCell ref="BM444:CG446"/>
    <mergeCell ref="BM447:CG449"/>
    <mergeCell ref="BM414:CG416"/>
    <mergeCell ref="BM417:CG419"/>
    <mergeCell ref="BM420:CG422"/>
    <mergeCell ref="BM423:CG425"/>
    <mergeCell ref="BM426:CG428"/>
    <mergeCell ref="BM429:CG431"/>
    <mergeCell ref="BM396:CG398"/>
    <mergeCell ref="BM399:CG401"/>
    <mergeCell ref="BM402:CG404"/>
    <mergeCell ref="BM405:CG407"/>
    <mergeCell ref="BM408:CG410"/>
    <mergeCell ref="BM411:CG413"/>
    <mergeCell ref="BM378:CG380"/>
    <mergeCell ref="BM381:CG383"/>
    <mergeCell ref="BM384:CG386"/>
    <mergeCell ref="BM387:CG389"/>
    <mergeCell ref="BM390:CG392"/>
    <mergeCell ref="BM393:CG395"/>
    <mergeCell ref="BM360:CG362"/>
    <mergeCell ref="BM363:CG365"/>
    <mergeCell ref="BM366:CG368"/>
    <mergeCell ref="BM369:CG371"/>
    <mergeCell ref="BM372:CG374"/>
    <mergeCell ref="BM375:CG377"/>
    <mergeCell ref="BM342:CG344"/>
    <mergeCell ref="BM345:CG347"/>
    <mergeCell ref="BM348:CG350"/>
    <mergeCell ref="BM351:CG353"/>
    <mergeCell ref="BM354:CG356"/>
    <mergeCell ref="BM357:CG359"/>
    <mergeCell ref="BM324:CG326"/>
    <mergeCell ref="BM327:CG329"/>
    <mergeCell ref="BM330:CG332"/>
    <mergeCell ref="BM333:CG335"/>
    <mergeCell ref="BM336:CG338"/>
    <mergeCell ref="BM339:CG341"/>
    <mergeCell ref="BM306:CG308"/>
    <mergeCell ref="BM309:CG311"/>
    <mergeCell ref="BM312:CG314"/>
    <mergeCell ref="BM315:CG317"/>
    <mergeCell ref="BM318:CG320"/>
    <mergeCell ref="BM321:CG323"/>
    <mergeCell ref="BM288:CG290"/>
    <mergeCell ref="BM291:CG293"/>
    <mergeCell ref="BM294:CG296"/>
    <mergeCell ref="BM297:CG299"/>
    <mergeCell ref="BM300:CG302"/>
    <mergeCell ref="BM303:CG305"/>
    <mergeCell ref="BM270:CG272"/>
    <mergeCell ref="BM273:CG275"/>
    <mergeCell ref="BM276:CG278"/>
    <mergeCell ref="BM279:CG281"/>
    <mergeCell ref="BM282:CG284"/>
    <mergeCell ref="BM285:CG287"/>
    <mergeCell ref="BM252:CG254"/>
    <mergeCell ref="BM255:CG257"/>
    <mergeCell ref="BM258:CG260"/>
    <mergeCell ref="BM261:CG263"/>
    <mergeCell ref="BM264:CG266"/>
    <mergeCell ref="BM267:CG269"/>
    <mergeCell ref="BM234:CG236"/>
    <mergeCell ref="BM237:CG239"/>
    <mergeCell ref="BM240:CG242"/>
    <mergeCell ref="BM243:CG245"/>
    <mergeCell ref="BM246:CG248"/>
    <mergeCell ref="BM249:CG251"/>
    <mergeCell ref="BM123:CG125"/>
    <mergeCell ref="BM126:CG128"/>
    <mergeCell ref="BM129:CG131"/>
    <mergeCell ref="BM216:CG218"/>
    <mergeCell ref="BM219:CG221"/>
    <mergeCell ref="BM222:CG224"/>
    <mergeCell ref="BM225:CG227"/>
    <mergeCell ref="BM228:CG230"/>
    <mergeCell ref="BM231:CG233"/>
    <mergeCell ref="BM198:CG200"/>
    <mergeCell ref="BM201:CG203"/>
    <mergeCell ref="BM204:CG206"/>
    <mergeCell ref="BM207:CG209"/>
    <mergeCell ref="BM210:CG212"/>
    <mergeCell ref="BM213:CG215"/>
    <mergeCell ref="BM180:CG182"/>
    <mergeCell ref="BM183:CG185"/>
    <mergeCell ref="BM186:CG188"/>
    <mergeCell ref="BM189:CG191"/>
    <mergeCell ref="BM192:CG194"/>
    <mergeCell ref="BM195:CG197"/>
    <mergeCell ref="BM96:CG98"/>
    <mergeCell ref="BM99:CG101"/>
    <mergeCell ref="BM102:CG104"/>
    <mergeCell ref="BM105:CG107"/>
    <mergeCell ref="BM108:CG110"/>
    <mergeCell ref="BM111:CG113"/>
    <mergeCell ref="BM177:CG179"/>
    <mergeCell ref="BM174:CG176"/>
    <mergeCell ref="BM171:CG173"/>
    <mergeCell ref="BM168:CG170"/>
    <mergeCell ref="BM93:CG95"/>
    <mergeCell ref="BM87:CG89"/>
    <mergeCell ref="BM90:CG92"/>
    <mergeCell ref="BM81:CG83"/>
    <mergeCell ref="BM84:CG86"/>
    <mergeCell ref="BM75:CG77"/>
    <mergeCell ref="BM78:CG80"/>
    <mergeCell ref="BM150:CG152"/>
    <mergeCell ref="BM153:CG155"/>
    <mergeCell ref="BM156:CG158"/>
    <mergeCell ref="BM159:CG161"/>
    <mergeCell ref="BM162:CG164"/>
    <mergeCell ref="BM165:CG167"/>
    <mergeCell ref="BM132:CG134"/>
    <mergeCell ref="BM135:CG137"/>
    <mergeCell ref="BM138:CG140"/>
    <mergeCell ref="BM141:CG143"/>
    <mergeCell ref="BM144:CG146"/>
    <mergeCell ref="BM147:CG149"/>
    <mergeCell ref="BM114:CG116"/>
    <mergeCell ref="BM117:CG119"/>
    <mergeCell ref="BM120:CG122"/>
    <mergeCell ref="BM60:CG65"/>
    <mergeCell ref="BM66:CG68"/>
    <mergeCell ref="BD298:BI300"/>
    <mergeCell ref="B301:BI302"/>
    <mergeCell ref="B303:J307"/>
    <mergeCell ref="K303:S307"/>
    <mergeCell ref="T303:AF307"/>
    <mergeCell ref="AG303:AO307"/>
    <mergeCell ref="AP303:AX307"/>
    <mergeCell ref="AY303:BI307"/>
    <mergeCell ref="AX295:AZ300"/>
    <mergeCell ref="BA295:BC297"/>
    <mergeCell ref="BD295:BI297"/>
    <mergeCell ref="G298:K300"/>
    <mergeCell ref="L298:Q300"/>
    <mergeCell ref="W298:AA300"/>
    <mergeCell ref="AB298:AG300"/>
    <mergeCell ref="AM298:AQ300"/>
    <mergeCell ref="AR298:AW300"/>
    <mergeCell ref="BA298:BC300"/>
    <mergeCell ref="B293:BI294"/>
    <mergeCell ref="B295:F300"/>
    <mergeCell ref="G295:K297"/>
    <mergeCell ref="L295:Q297"/>
    <mergeCell ref="R295:V300"/>
    <mergeCell ref="W295:AA297"/>
    <mergeCell ref="AB295:AG297"/>
    <mergeCell ref="AH295:AL300"/>
    <mergeCell ref="AM295:AQ297"/>
    <mergeCell ref="AR295:AW297"/>
    <mergeCell ref="B283:BI284"/>
    <mergeCell ref="B285:F288"/>
    <mergeCell ref="G285:BI288"/>
    <mergeCell ref="B289:F292"/>
    <mergeCell ref="G289:AG292"/>
    <mergeCell ref="AH289:BI292"/>
    <mergeCell ref="AN279:AP282"/>
    <mergeCell ref="AQ279:AS282"/>
    <mergeCell ref="AT279:AV282"/>
    <mergeCell ref="AW279:AY282"/>
    <mergeCell ref="AZ279:BE282"/>
    <mergeCell ref="BF279:BI282"/>
    <mergeCell ref="S279:V282"/>
    <mergeCell ref="W279:Y282"/>
    <mergeCell ref="Z279:AB282"/>
    <mergeCell ref="AC279:AG282"/>
    <mergeCell ref="AH279:AJ282"/>
    <mergeCell ref="AK279:AM282"/>
    <mergeCell ref="B279:D282"/>
    <mergeCell ref="E279:G282"/>
    <mergeCell ref="H279:J282"/>
    <mergeCell ref="K279:M282"/>
    <mergeCell ref="N279:P282"/>
    <mergeCell ref="Q279:R282"/>
    <mergeCell ref="AN275:AP278"/>
    <mergeCell ref="AQ275:AS278"/>
    <mergeCell ref="AT275:AV278"/>
    <mergeCell ref="AW275:AY278"/>
    <mergeCell ref="AZ275:BE278"/>
    <mergeCell ref="BF275:BI278"/>
    <mergeCell ref="S275:V278"/>
    <mergeCell ref="W275:Y278"/>
    <mergeCell ref="Z275:AB278"/>
    <mergeCell ref="AC275:AG278"/>
    <mergeCell ref="AH275:AJ278"/>
    <mergeCell ref="AK275:AM278"/>
    <mergeCell ref="B275:D278"/>
    <mergeCell ref="E275:G278"/>
    <mergeCell ref="H275:J278"/>
    <mergeCell ref="K275:M278"/>
    <mergeCell ref="N275:P278"/>
    <mergeCell ref="Q275:R278"/>
    <mergeCell ref="AW270:AY274"/>
    <mergeCell ref="AZ270:BE274"/>
    <mergeCell ref="BF270:BI274"/>
    <mergeCell ref="Q273:R274"/>
    <mergeCell ref="S273:V274"/>
    <mergeCell ref="W273:Y274"/>
    <mergeCell ref="AC270:AG274"/>
    <mergeCell ref="AH270:AJ274"/>
    <mergeCell ref="AK270:AM274"/>
    <mergeCell ref="AN270:AP274"/>
    <mergeCell ref="AQ270:AS274"/>
    <mergeCell ref="AT270:AV274"/>
    <mergeCell ref="B270:D274"/>
    <mergeCell ref="E270:G274"/>
    <mergeCell ref="H270:J274"/>
    <mergeCell ref="K270:P274"/>
    <mergeCell ref="Q270:Y272"/>
    <mergeCell ref="Z270:AB274"/>
    <mergeCell ref="B259:D259"/>
    <mergeCell ref="E259:G259"/>
    <mergeCell ref="H259:J259"/>
    <mergeCell ref="K259:M259"/>
    <mergeCell ref="N259:P259"/>
    <mergeCell ref="Q259:S259"/>
    <mergeCell ref="T259:V259"/>
    <mergeCell ref="W259:Y259"/>
    <mergeCell ref="BD260:BF263"/>
    <mergeCell ref="BG260:BI263"/>
    <mergeCell ref="B264:AB267"/>
    <mergeCell ref="AC264:AS267"/>
    <mergeCell ref="AT264:BI267"/>
    <mergeCell ref="AL260:AN263"/>
    <mergeCell ref="AO260:AQ263"/>
    <mergeCell ref="AR260:AT263"/>
    <mergeCell ref="AU260:AW263"/>
    <mergeCell ref="AX260:AZ263"/>
    <mergeCell ref="BA260:BC263"/>
    <mergeCell ref="T260:V263"/>
    <mergeCell ref="W260:Y263"/>
    <mergeCell ref="Z260:AB263"/>
    <mergeCell ref="AC260:AE263"/>
    <mergeCell ref="AF260:AH263"/>
    <mergeCell ref="AI260:AK263"/>
    <mergeCell ref="B260:D263"/>
    <mergeCell ref="E260:G263"/>
    <mergeCell ref="H260:J263"/>
    <mergeCell ref="K260:M263"/>
    <mergeCell ref="N260:P263"/>
    <mergeCell ref="Q260:S263"/>
    <mergeCell ref="AI249:AK252"/>
    <mergeCell ref="AL249:AN252"/>
    <mergeCell ref="AR245:AV248"/>
    <mergeCell ref="AW245:AY248"/>
    <mergeCell ref="AZ245:BB248"/>
    <mergeCell ref="BC245:BF248"/>
    <mergeCell ref="BG245:BI248"/>
    <mergeCell ref="AR259:AT259"/>
    <mergeCell ref="AU259:AW259"/>
    <mergeCell ref="AX259:AZ259"/>
    <mergeCell ref="BA259:BC259"/>
    <mergeCell ref="BD259:BF259"/>
    <mergeCell ref="BG259:BI259"/>
    <mergeCell ref="Z259:AB259"/>
    <mergeCell ref="AC259:AE259"/>
    <mergeCell ref="AF259:AH259"/>
    <mergeCell ref="AI259:AK259"/>
    <mergeCell ref="AL259:AN259"/>
    <mergeCell ref="AO259:AQ259"/>
    <mergeCell ref="AR240:AV240"/>
    <mergeCell ref="AW240:AY240"/>
    <mergeCell ref="AZ240:BB240"/>
    <mergeCell ref="BC240:BF240"/>
    <mergeCell ref="BG240:BI240"/>
    <mergeCell ref="B249:G252"/>
    <mergeCell ref="H249:J252"/>
    <mergeCell ref="K249:M252"/>
    <mergeCell ref="N249:P252"/>
    <mergeCell ref="Q249:S252"/>
    <mergeCell ref="W245:AA248"/>
    <mergeCell ref="AB245:AD248"/>
    <mergeCell ref="AE245:AH248"/>
    <mergeCell ref="AI245:AK248"/>
    <mergeCell ref="AL245:AN248"/>
    <mergeCell ref="AO245:AQ248"/>
    <mergeCell ref="B245:G248"/>
    <mergeCell ref="H245:J248"/>
    <mergeCell ref="K245:M248"/>
    <mergeCell ref="N245:P248"/>
    <mergeCell ref="Q245:S248"/>
    <mergeCell ref="T245:V248"/>
    <mergeCell ref="AO249:AQ252"/>
    <mergeCell ref="AR249:AV252"/>
    <mergeCell ref="AW249:AY252"/>
    <mergeCell ref="AZ249:BB252"/>
    <mergeCell ref="BC249:BF252"/>
    <mergeCell ref="BG249:BI252"/>
    <mergeCell ref="T249:V252"/>
    <mergeCell ref="W249:AA252"/>
    <mergeCell ref="AB249:AD252"/>
    <mergeCell ref="AE249:AH252"/>
    <mergeCell ref="B241:G244"/>
    <mergeCell ref="H241:J244"/>
    <mergeCell ref="K241:M244"/>
    <mergeCell ref="N241:P244"/>
    <mergeCell ref="Q241:S244"/>
    <mergeCell ref="W240:AA240"/>
    <mergeCell ref="AB240:AD240"/>
    <mergeCell ref="AE240:AH240"/>
    <mergeCell ref="AI240:AK240"/>
    <mergeCell ref="AL240:AN240"/>
    <mergeCell ref="B240:G240"/>
    <mergeCell ref="H240:J240"/>
    <mergeCell ref="K240:M240"/>
    <mergeCell ref="N240:P240"/>
    <mergeCell ref="Q240:S240"/>
    <mergeCell ref="T240:V240"/>
    <mergeCell ref="BB231:BI233"/>
    <mergeCell ref="B234:BI235"/>
    <mergeCell ref="B236:V237"/>
    <mergeCell ref="W236:AQ237"/>
    <mergeCell ref="AR236:BI237"/>
    <mergeCell ref="AR241:AV244"/>
    <mergeCell ref="AW241:AY244"/>
    <mergeCell ref="AZ241:BB244"/>
    <mergeCell ref="BC241:BF244"/>
    <mergeCell ref="BG241:BI244"/>
    <mergeCell ref="T241:V244"/>
    <mergeCell ref="W241:AA244"/>
    <mergeCell ref="AB241:AD244"/>
    <mergeCell ref="AE241:AH244"/>
    <mergeCell ref="AI241:AK244"/>
    <mergeCell ref="AL241:AN244"/>
    <mergeCell ref="AV228:BA230"/>
    <mergeCell ref="BB228:BI230"/>
    <mergeCell ref="B231:G233"/>
    <mergeCell ref="H231:M233"/>
    <mergeCell ref="N231:S233"/>
    <mergeCell ref="T231:AC233"/>
    <mergeCell ref="AD231:AI233"/>
    <mergeCell ref="AJ231:AO233"/>
    <mergeCell ref="AP231:AU233"/>
    <mergeCell ref="AV231:BA233"/>
    <mergeCell ref="AZ219:BI221"/>
    <mergeCell ref="B222:BI225"/>
    <mergeCell ref="B226:BI227"/>
    <mergeCell ref="B228:G230"/>
    <mergeCell ref="H228:M230"/>
    <mergeCell ref="N228:S230"/>
    <mergeCell ref="T228:AC230"/>
    <mergeCell ref="AD228:AI230"/>
    <mergeCell ref="AJ228:AO230"/>
    <mergeCell ref="AP228:AU230"/>
    <mergeCell ref="B219:G221"/>
    <mergeCell ref="H219:M221"/>
    <mergeCell ref="N219:S221"/>
    <mergeCell ref="T219:AF221"/>
    <mergeCell ref="AG219:AO221"/>
    <mergeCell ref="AP219:AY221"/>
    <mergeCell ref="B210:BI213"/>
    <mergeCell ref="B214:BI215"/>
    <mergeCell ref="B216:G218"/>
    <mergeCell ref="H216:M218"/>
    <mergeCell ref="N216:S218"/>
    <mergeCell ref="T216:AF218"/>
    <mergeCell ref="AG216:AO218"/>
    <mergeCell ref="AP216:AY218"/>
    <mergeCell ref="AZ216:BI218"/>
    <mergeCell ref="AW207:AX209"/>
    <mergeCell ref="AY207:AZ209"/>
    <mergeCell ref="BA207:BB209"/>
    <mergeCell ref="BC207:BD209"/>
    <mergeCell ref="BE207:BF209"/>
    <mergeCell ref="BG207:BI209"/>
    <mergeCell ref="BG204:BI206"/>
    <mergeCell ref="B207:L209"/>
    <mergeCell ref="M207:P209"/>
    <mergeCell ref="Q207:T209"/>
    <mergeCell ref="U207:X209"/>
    <mergeCell ref="Y207:AB209"/>
    <mergeCell ref="AC207:AF209"/>
    <mergeCell ref="AG207:AO209"/>
    <mergeCell ref="AP207:AS209"/>
    <mergeCell ref="AT207:AV209"/>
    <mergeCell ref="AT204:AV206"/>
    <mergeCell ref="AW204:AX206"/>
    <mergeCell ref="AY204:AZ206"/>
    <mergeCell ref="BA204:BB206"/>
    <mergeCell ref="BC204:BD206"/>
    <mergeCell ref="BE204:BF206"/>
    <mergeCell ref="BE201:BF203"/>
    <mergeCell ref="BG201:BI203"/>
    <mergeCell ref="B204:L206"/>
    <mergeCell ref="M204:P206"/>
    <mergeCell ref="Q204:T206"/>
    <mergeCell ref="U204:X206"/>
    <mergeCell ref="Y204:AB206"/>
    <mergeCell ref="AC204:AF206"/>
    <mergeCell ref="AG204:AO206"/>
    <mergeCell ref="AP204:AS206"/>
    <mergeCell ref="AP201:AS203"/>
    <mergeCell ref="AT201:AV203"/>
    <mergeCell ref="AW201:AX203"/>
    <mergeCell ref="AY201:AZ203"/>
    <mergeCell ref="BA201:BB203"/>
    <mergeCell ref="BC201:BD203"/>
    <mergeCell ref="BC198:BD200"/>
    <mergeCell ref="BE198:BF200"/>
    <mergeCell ref="BG198:BI200"/>
    <mergeCell ref="B201:L203"/>
    <mergeCell ref="M201:P203"/>
    <mergeCell ref="Q201:T203"/>
    <mergeCell ref="U201:X203"/>
    <mergeCell ref="Y201:AB203"/>
    <mergeCell ref="AC201:AF203"/>
    <mergeCell ref="AG201:AO203"/>
    <mergeCell ref="AG198:AO200"/>
    <mergeCell ref="AP198:AS200"/>
    <mergeCell ref="AT198:AV200"/>
    <mergeCell ref="AW198:AX200"/>
    <mergeCell ref="AY198:AZ200"/>
    <mergeCell ref="BA198:BB200"/>
    <mergeCell ref="BC195:BD197"/>
    <mergeCell ref="BE195:BF197"/>
    <mergeCell ref="BG195:BI197"/>
    <mergeCell ref="BG192:BI194"/>
    <mergeCell ref="B195:L197"/>
    <mergeCell ref="M195:P197"/>
    <mergeCell ref="Q195:T197"/>
    <mergeCell ref="U195:X197"/>
    <mergeCell ref="Y195:AB197"/>
    <mergeCell ref="AC195:AF197"/>
    <mergeCell ref="AG195:AO197"/>
    <mergeCell ref="AP195:AS197"/>
    <mergeCell ref="AT195:AV197"/>
    <mergeCell ref="AT192:AV194"/>
    <mergeCell ref="AW192:AX194"/>
    <mergeCell ref="AY192:AZ194"/>
    <mergeCell ref="BA192:BB194"/>
    <mergeCell ref="BC192:BD194"/>
    <mergeCell ref="BE192:BF194"/>
    <mergeCell ref="Q189:T191"/>
    <mergeCell ref="U189:X191"/>
    <mergeCell ref="Y189:AB191"/>
    <mergeCell ref="AC189:AF191"/>
    <mergeCell ref="AG189:AO191"/>
    <mergeCell ref="AG186:AO188"/>
    <mergeCell ref="AP186:AS188"/>
    <mergeCell ref="AT186:AV188"/>
    <mergeCell ref="AW186:AX188"/>
    <mergeCell ref="AY186:AZ188"/>
    <mergeCell ref="BA186:BB188"/>
    <mergeCell ref="B198:L200"/>
    <mergeCell ref="M198:P200"/>
    <mergeCell ref="Q198:T200"/>
    <mergeCell ref="U198:X200"/>
    <mergeCell ref="Y198:AB200"/>
    <mergeCell ref="AC198:AF200"/>
    <mergeCell ref="AW195:AX197"/>
    <mergeCell ref="AY195:AZ197"/>
    <mergeCell ref="BA195:BB197"/>
    <mergeCell ref="Y183:AB185"/>
    <mergeCell ref="AC183:AF185"/>
    <mergeCell ref="AG183:AO185"/>
    <mergeCell ref="AP183:AS185"/>
    <mergeCell ref="AT183:AV185"/>
    <mergeCell ref="AT180:AV182"/>
    <mergeCell ref="AW180:AX182"/>
    <mergeCell ref="AY180:AZ182"/>
    <mergeCell ref="BA180:BB182"/>
    <mergeCell ref="BC180:BD182"/>
    <mergeCell ref="BE180:BF182"/>
    <mergeCell ref="BE189:BF191"/>
    <mergeCell ref="BG189:BI191"/>
    <mergeCell ref="B192:L194"/>
    <mergeCell ref="M192:P194"/>
    <mergeCell ref="Q192:T194"/>
    <mergeCell ref="U192:X194"/>
    <mergeCell ref="Y192:AB194"/>
    <mergeCell ref="AC192:AF194"/>
    <mergeCell ref="AG192:AO194"/>
    <mergeCell ref="AP192:AS194"/>
    <mergeCell ref="AP189:AS191"/>
    <mergeCell ref="AT189:AV191"/>
    <mergeCell ref="AW189:AX191"/>
    <mergeCell ref="AY189:AZ191"/>
    <mergeCell ref="BA189:BB191"/>
    <mergeCell ref="BC189:BD191"/>
    <mergeCell ref="BC186:BD188"/>
    <mergeCell ref="BE186:BF188"/>
    <mergeCell ref="BG186:BI188"/>
    <mergeCell ref="B189:L191"/>
    <mergeCell ref="M189:P191"/>
    <mergeCell ref="B180:L182"/>
    <mergeCell ref="M180:P182"/>
    <mergeCell ref="Q180:T182"/>
    <mergeCell ref="U180:X182"/>
    <mergeCell ref="Y180:AB182"/>
    <mergeCell ref="AC180:AF182"/>
    <mergeCell ref="AG180:AO182"/>
    <mergeCell ref="AP180:AS182"/>
    <mergeCell ref="AP177:AS179"/>
    <mergeCell ref="AT177:AV179"/>
    <mergeCell ref="AW177:AX179"/>
    <mergeCell ref="AY177:AZ179"/>
    <mergeCell ref="BA177:BB179"/>
    <mergeCell ref="BC177:BD179"/>
    <mergeCell ref="BG174:BI176"/>
    <mergeCell ref="B186:L188"/>
    <mergeCell ref="M186:P188"/>
    <mergeCell ref="Q186:T188"/>
    <mergeCell ref="U186:X188"/>
    <mergeCell ref="Y186:AB188"/>
    <mergeCell ref="AC186:AF188"/>
    <mergeCell ref="AW183:AX185"/>
    <mergeCell ref="AY183:AZ185"/>
    <mergeCell ref="BA183:BB185"/>
    <mergeCell ref="BC183:BD185"/>
    <mergeCell ref="BE183:BF185"/>
    <mergeCell ref="BG183:BI185"/>
    <mergeCell ref="BG180:BI182"/>
    <mergeCell ref="B183:L185"/>
    <mergeCell ref="M183:P185"/>
    <mergeCell ref="Q183:T185"/>
    <mergeCell ref="U183:X185"/>
    <mergeCell ref="BJ174:BL176"/>
    <mergeCell ref="B177:L179"/>
    <mergeCell ref="M177:P179"/>
    <mergeCell ref="Q177:T179"/>
    <mergeCell ref="U177:X179"/>
    <mergeCell ref="Y177:AB179"/>
    <mergeCell ref="AC177:AF179"/>
    <mergeCell ref="AG177:AO179"/>
    <mergeCell ref="AT174:AV176"/>
    <mergeCell ref="AW174:AX176"/>
    <mergeCell ref="AY174:AZ176"/>
    <mergeCell ref="BA174:BB176"/>
    <mergeCell ref="BC174:BD176"/>
    <mergeCell ref="BE174:BF176"/>
    <mergeCell ref="BJ171:BL173"/>
    <mergeCell ref="B174:L176"/>
    <mergeCell ref="M174:P176"/>
    <mergeCell ref="Q174:T176"/>
    <mergeCell ref="U174:X176"/>
    <mergeCell ref="Y174:AB176"/>
    <mergeCell ref="AC174:AF176"/>
    <mergeCell ref="AG174:AO176"/>
    <mergeCell ref="AP174:AS176"/>
    <mergeCell ref="BE177:BF179"/>
    <mergeCell ref="BG177:BI179"/>
    <mergeCell ref="BJ168:BL170"/>
    <mergeCell ref="B171:L173"/>
    <mergeCell ref="M171:P173"/>
    <mergeCell ref="Q171:T173"/>
    <mergeCell ref="U171:X173"/>
    <mergeCell ref="Y171:AB173"/>
    <mergeCell ref="AC171:AF173"/>
    <mergeCell ref="AW171:AX173"/>
    <mergeCell ref="AY171:AZ173"/>
    <mergeCell ref="AP168:AS173"/>
    <mergeCell ref="AT168:AV173"/>
    <mergeCell ref="AW168:BB170"/>
    <mergeCell ref="BC168:BD173"/>
    <mergeCell ref="BE168:BF173"/>
    <mergeCell ref="BG168:BI173"/>
    <mergeCell ref="BA171:BB173"/>
    <mergeCell ref="BJ165:BL167"/>
    <mergeCell ref="B168:L170"/>
    <mergeCell ref="M168:P170"/>
    <mergeCell ref="Q168:T170"/>
    <mergeCell ref="U168:X170"/>
    <mergeCell ref="Y168:AB170"/>
    <mergeCell ref="AC168:AF170"/>
    <mergeCell ref="AG168:AO173"/>
    <mergeCell ref="BC162:BD164"/>
    <mergeCell ref="BE162:BF164"/>
    <mergeCell ref="BG162:BI164"/>
    <mergeCell ref="BJ162:BL164"/>
    <mergeCell ref="B165:L167"/>
    <mergeCell ref="M165:P167"/>
    <mergeCell ref="Q165:T167"/>
    <mergeCell ref="U165:X167"/>
    <mergeCell ref="Y165:AB167"/>
    <mergeCell ref="AC165:AF167"/>
    <mergeCell ref="AG162:AO164"/>
    <mergeCell ref="AP162:AS164"/>
    <mergeCell ref="AT162:AV164"/>
    <mergeCell ref="AW162:AX164"/>
    <mergeCell ref="AY162:AZ164"/>
    <mergeCell ref="BA162:BB164"/>
    <mergeCell ref="BC159:BD161"/>
    <mergeCell ref="BE159:BF161"/>
    <mergeCell ref="BG159:BI161"/>
    <mergeCell ref="BJ159:BL161"/>
    <mergeCell ref="B162:L164"/>
    <mergeCell ref="M162:P164"/>
    <mergeCell ref="Q162:T164"/>
    <mergeCell ref="U162:X164"/>
    <mergeCell ref="Y162:AB164"/>
    <mergeCell ref="AC162:AF164"/>
    <mergeCell ref="AG159:AO161"/>
    <mergeCell ref="AP159:AS161"/>
    <mergeCell ref="AT159:AV161"/>
    <mergeCell ref="AW159:AX161"/>
    <mergeCell ref="AY159:AZ161"/>
    <mergeCell ref="BA159:BB161"/>
    <mergeCell ref="BC156:BD158"/>
    <mergeCell ref="BE156:BF158"/>
    <mergeCell ref="BG156:BI158"/>
    <mergeCell ref="BJ156:BL158"/>
    <mergeCell ref="B159:L161"/>
    <mergeCell ref="M159:P161"/>
    <mergeCell ref="Q159:T161"/>
    <mergeCell ref="U159:X161"/>
    <mergeCell ref="Y159:AB161"/>
    <mergeCell ref="AC159:AF161"/>
    <mergeCell ref="AG156:AO158"/>
    <mergeCell ref="AP156:AS158"/>
    <mergeCell ref="AT156:AV158"/>
    <mergeCell ref="AW156:AX158"/>
    <mergeCell ref="AY156:AZ158"/>
    <mergeCell ref="BA156:BB158"/>
    <mergeCell ref="BC153:BD155"/>
    <mergeCell ref="BE153:BF155"/>
    <mergeCell ref="BG153:BI155"/>
    <mergeCell ref="BJ153:BL155"/>
    <mergeCell ref="B156:L158"/>
    <mergeCell ref="M156:P158"/>
    <mergeCell ref="Q156:T158"/>
    <mergeCell ref="U156:X158"/>
    <mergeCell ref="Y156:AB158"/>
    <mergeCell ref="AC156:AF158"/>
    <mergeCell ref="AG153:AO155"/>
    <mergeCell ref="AP153:AS155"/>
    <mergeCell ref="AT153:AV155"/>
    <mergeCell ref="AW153:AX155"/>
    <mergeCell ref="AY153:AZ155"/>
    <mergeCell ref="BA153:BB155"/>
    <mergeCell ref="BC150:BD152"/>
    <mergeCell ref="BE150:BF152"/>
    <mergeCell ref="BG150:BI152"/>
    <mergeCell ref="BJ150:BL152"/>
    <mergeCell ref="B153:L155"/>
    <mergeCell ref="M153:P155"/>
    <mergeCell ref="Q153:T155"/>
    <mergeCell ref="U153:X155"/>
    <mergeCell ref="Y153:AB155"/>
    <mergeCell ref="AC153:AF155"/>
    <mergeCell ref="AG150:AO152"/>
    <mergeCell ref="AP150:AS152"/>
    <mergeCell ref="AT150:AV152"/>
    <mergeCell ref="AW150:AX152"/>
    <mergeCell ref="AY150:AZ152"/>
    <mergeCell ref="BA150:BB152"/>
    <mergeCell ref="BC147:BD149"/>
    <mergeCell ref="BE147:BF149"/>
    <mergeCell ref="BG147:BI149"/>
    <mergeCell ref="BJ147:BL149"/>
    <mergeCell ref="B150:L152"/>
    <mergeCell ref="M150:P152"/>
    <mergeCell ref="Q150:T152"/>
    <mergeCell ref="U150:X152"/>
    <mergeCell ref="Y150:AB152"/>
    <mergeCell ref="AC150:AF152"/>
    <mergeCell ref="AG147:AO149"/>
    <mergeCell ref="AP147:AS149"/>
    <mergeCell ref="AT147:AV149"/>
    <mergeCell ref="AW147:AX149"/>
    <mergeCell ref="AY147:AZ149"/>
    <mergeCell ref="BA147:BB149"/>
    <mergeCell ref="BC144:BD146"/>
    <mergeCell ref="BE144:BF146"/>
    <mergeCell ref="BG144:BI146"/>
    <mergeCell ref="BJ144:BL146"/>
    <mergeCell ref="B147:L149"/>
    <mergeCell ref="M147:P149"/>
    <mergeCell ref="Q147:T149"/>
    <mergeCell ref="U147:X149"/>
    <mergeCell ref="Y147:AB149"/>
    <mergeCell ref="AC147:AF149"/>
    <mergeCell ref="AG144:AO146"/>
    <mergeCell ref="AP144:AS146"/>
    <mergeCell ref="AT144:AV146"/>
    <mergeCell ref="AW144:AX146"/>
    <mergeCell ref="AY144:AZ146"/>
    <mergeCell ref="BA144:BB146"/>
    <mergeCell ref="BC141:BD143"/>
    <mergeCell ref="BE141:BF143"/>
    <mergeCell ref="BG141:BI143"/>
    <mergeCell ref="BJ141:BL143"/>
    <mergeCell ref="B144:L146"/>
    <mergeCell ref="M144:P146"/>
    <mergeCell ref="Q144:T146"/>
    <mergeCell ref="U144:X146"/>
    <mergeCell ref="Y144:AB146"/>
    <mergeCell ref="AC144:AF146"/>
    <mergeCell ref="AG141:AO143"/>
    <mergeCell ref="AP141:AS143"/>
    <mergeCell ref="AT141:AV143"/>
    <mergeCell ref="AW141:AX143"/>
    <mergeCell ref="AY141:AZ143"/>
    <mergeCell ref="BA141:BB143"/>
    <mergeCell ref="BC138:BD140"/>
    <mergeCell ref="BE138:BF140"/>
    <mergeCell ref="BG138:BI140"/>
    <mergeCell ref="BJ138:BL140"/>
    <mergeCell ref="B141:L143"/>
    <mergeCell ref="M141:P143"/>
    <mergeCell ref="Q141:T143"/>
    <mergeCell ref="U141:X143"/>
    <mergeCell ref="Y141:AB143"/>
    <mergeCell ref="AC141:AF143"/>
    <mergeCell ref="AG138:AO140"/>
    <mergeCell ref="AP138:AS140"/>
    <mergeCell ref="AT138:AV140"/>
    <mergeCell ref="AW138:AX140"/>
    <mergeCell ref="AY138:AZ140"/>
    <mergeCell ref="BA138:BB140"/>
    <mergeCell ref="BC135:BD137"/>
    <mergeCell ref="BE135:BF137"/>
    <mergeCell ref="BG135:BI137"/>
    <mergeCell ref="BJ135:BL137"/>
    <mergeCell ref="B138:L140"/>
    <mergeCell ref="M138:P140"/>
    <mergeCell ref="Q138:T140"/>
    <mergeCell ref="U138:X140"/>
    <mergeCell ref="Y138:AB140"/>
    <mergeCell ref="AC138:AF140"/>
    <mergeCell ref="AG135:AO137"/>
    <mergeCell ref="AP135:AS137"/>
    <mergeCell ref="AT135:AV137"/>
    <mergeCell ref="AW135:AX137"/>
    <mergeCell ref="AY135:AZ137"/>
    <mergeCell ref="BA135:BB137"/>
    <mergeCell ref="BC132:BD134"/>
    <mergeCell ref="BE132:BF134"/>
    <mergeCell ref="BG132:BI134"/>
    <mergeCell ref="BJ132:BL134"/>
    <mergeCell ref="B135:L137"/>
    <mergeCell ref="M135:P137"/>
    <mergeCell ref="Q135:T137"/>
    <mergeCell ref="U135:X137"/>
    <mergeCell ref="Y135:AB137"/>
    <mergeCell ref="AC135:AF137"/>
    <mergeCell ref="AG132:AO134"/>
    <mergeCell ref="AP132:AS134"/>
    <mergeCell ref="AT132:AV134"/>
    <mergeCell ref="AW132:AX134"/>
    <mergeCell ref="AY132:AZ134"/>
    <mergeCell ref="BA132:BB134"/>
    <mergeCell ref="BC129:BD131"/>
    <mergeCell ref="BE129:BF131"/>
    <mergeCell ref="BG129:BI131"/>
    <mergeCell ref="BJ129:BL131"/>
    <mergeCell ref="B132:L134"/>
    <mergeCell ref="M132:P134"/>
    <mergeCell ref="Q132:T134"/>
    <mergeCell ref="U132:X134"/>
    <mergeCell ref="Y132:AB134"/>
    <mergeCell ref="AC132:AF134"/>
    <mergeCell ref="AG129:AO131"/>
    <mergeCell ref="AP129:AS131"/>
    <mergeCell ref="AT129:AV131"/>
    <mergeCell ref="AW129:AX131"/>
    <mergeCell ref="AY129:AZ131"/>
    <mergeCell ref="BA129:BB131"/>
    <mergeCell ref="BC126:BD128"/>
    <mergeCell ref="BE126:BF128"/>
    <mergeCell ref="BG126:BI128"/>
    <mergeCell ref="BJ126:BL128"/>
    <mergeCell ref="B129:L131"/>
    <mergeCell ref="M129:P131"/>
    <mergeCell ref="Q129:T131"/>
    <mergeCell ref="U129:X131"/>
    <mergeCell ref="Y129:AB131"/>
    <mergeCell ref="AC129:AF131"/>
    <mergeCell ref="AG126:AO128"/>
    <mergeCell ref="AP126:AS128"/>
    <mergeCell ref="AT126:AV128"/>
    <mergeCell ref="AW126:AX128"/>
    <mergeCell ref="AY126:AZ128"/>
    <mergeCell ref="BA126:BB128"/>
    <mergeCell ref="BC123:BD125"/>
    <mergeCell ref="BE123:BF125"/>
    <mergeCell ref="BG123:BI125"/>
    <mergeCell ref="BJ123:BL125"/>
    <mergeCell ref="B126:L128"/>
    <mergeCell ref="M126:P128"/>
    <mergeCell ref="Q126:T128"/>
    <mergeCell ref="U126:X128"/>
    <mergeCell ref="Y126:AB128"/>
    <mergeCell ref="AC126:AF128"/>
    <mergeCell ref="AG123:AO125"/>
    <mergeCell ref="AP123:AS125"/>
    <mergeCell ref="AT123:AV125"/>
    <mergeCell ref="AW123:AX125"/>
    <mergeCell ref="AY123:AZ125"/>
    <mergeCell ref="BA123:BB125"/>
    <mergeCell ref="BC120:BD122"/>
    <mergeCell ref="BE120:BF122"/>
    <mergeCell ref="BG120:BI122"/>
    <mergeCell ref="BJ120:BL122"/>
    <mergeCell ref="B123:L125"/>
    <mergeCell ref="M123:P125"/>
    <mergeCell ref="Q123:T125"/>
    <mergeCell ref="U123:X125"/>
    <mergeCell ref="Y123:AB125"/>
    <mergeCell ref="AC123:AF125"/>
    <mergeCell ref="AG120:AO122"/>
    <mergeCell ref="AP120:AS122"/>
    <mergeCell ref="AT120:AV122"/>
    <mergeCell ref="AW120:AX122"/>
    <mergeCell ref="AY120:AZ122"/>
    <mergeCell ref="BA120:BB122"/>
    <mergeCell ref="BC117:BD119"/>
    <mergeCell ref="BE117:BF119"/>
    <mergeCell ref="BG117:BI119"/>
    <mergeCell ref="BJ117:BL119"/>
    <mergeCell ref="B120:L122"/>
    <mergeCell ref="M120:P122"/>
    <mergeCell ref="Q120:T122"/>
    <mergeCell ref="U120:X122"/>
    <mergeCell ref="Y120:AB122"/>
    <mergeCell ref="AC120:AF122"/>
    <mergeCell ref="AG117:AO119"/>
    <mergeCell ref="AP117:AS119"/>
    <mergeCell ref="AT117:AV119"/>
    <mergeCell ref="AW117:AX119"/>
    <mergeCell ref="AY117:AZ119"/>
    <mergeCell ref="BA117:BB119"/>
    <mergeCell ref="BC114:BD116"/>
    <mergeCell ref="BE114:BF116"/>
    <mergeCell ref="BG114:BI116"/>
    <mergeCell ref="BJ114:BL116"/>
    <mergeCell ref="B117:L119"/>
    <mergeCell ref="M117:P119"/>
    <mergeCell ref="Q117:T119"/>
    <mergeCell ref="U117:X119"/>
    <mergeCell ref="Y117:AB119"/>
    <mergeCell ref="AC117:AF119"/>
    <mergeCell ref="AG114:AO116"/>
    <mergeCell ref="AP114:AS116"/>
    <mergeCell ref="AT114:AV116"/>
    <mergeCell ref="AW114:AX116"/>
    <mergeCell ref="AY114:AZ116"/>
    <mergeCell ref="BA114:BB116"/>
    <mergeCell ref="BC111:BD113"/>
    <mergeCell ref="BE111:BF113"/>
    <mergeCell ref="BG111:BI113"/>
    <mergeCell ref="BJ111:BL113"/>
    <mergeCell ref="B114:L116"/>
    <mergeCell ref="M114:P116"/>
    <mergeCell ref="Q114:T116"/>
    <mergeCell ref="U114:X116"/>
    <mergeCell ref="Y114:AB116"/>
    <mergeCell ref="AC114:AF116"/>
    <mergeCell ref="AG111:AO113"/>
    <mergeCell ref="AP111:AS113"/>
    <mergeCell ref="AT111:AV113"/>
    <mergeCell ref="AW111:AX113"/>
    <mergeCell ref="AY111:AZ113"/>
    <mergeCell ref="BA111:BB113"/>
    <mergeCell ref="BC108:BD110"/>
    <mergeCell ref="BE108:BF110"/>
    <mergeCell ref="BG108:BI110"/>
    <mergeCell ref="BJ108:BL110"/>
    <mergeCell ref="B111:L113"/>
    <mergeCell ref="M111:P113"/>
    <mergeCell ref="Q111:T113"/>
    <mergeCell ref="U111:X113"/>
    <mergeCell ref="Y111:AB113"/>
    <mergeCell ref="AC111:AF113"/>
    <mergeCell ref="AG108:AO110"/>
    <mergeCell ref="AP108:AS110"/>
    <mergeCell ref="AT108:AV110"/>
    <mergeCell ref="AW108:AX110"/>
    <mergeCell ref="AY108:AZ110"/>
    <mergeCell ref="BA108:BB110"/>
    <mergeCell ref="BC105:BD107"/>
    <mergeCell ref="BE105:BF107"/>
    <mergeCell ref="BG105:BI107"/>
    <mergeCell ref="BJ105:BL107"/>
    <mergeCell ref="B108:L110"/>
    <mergeCell ref="M108:P110"/>
    <mergeCell ref="Q108:T110"/>
    <mergeCell ref="U108:X110"/>
    <mergeCell ref="Y108:AB110"/>
    <mergeCell ref="AC108:AF110"/>
    <mergeCell ref="AG105:AO107"/>
    <mergeCell ref="AP105:AS107"/>
    <mergeCell ref="AT105:AV107"/>
    <mergeCell ref="AW105:AX107"/>
    <mergeCell ref="AY105:AZ107"/>
    <mergeCell ref="BA105:BB107"/>
    <mergeCell ref="BC102:BD104"/>
    <mergeCell ref="BE102:BF104"/>
    <mergeCell ref="BG102:BI104"/>
    <mergeCell ref="BJ102:BL104"/>
    <mergeCell ref="B105:L107"/>
    <mergeCell ref="M105:P107"/>
    <mergeCell ref="Q105:T107"/>
    <mergeCell ref="U105:X107"/>
    <mergeCell ref="Y105:AB107"/>
    <mergeCell ref="AC105:AF107"/>
    <mergeCell ref="AG102:AO104"/>
    <mergeCell ref="AP102:AS104"/>
    <mergeCell ref="AT102:AV104"/>
    <mergeCell ref="AW102:AX104"/>
    <mergeCell ref="AY102:AZ104"/>
    <mergeCell ref="BA102:BB104"/>
    <mergeCell ref="BC99:BD101"/>
    <mergeCell ref="BE99:BF101"/>
    <mergeCell ref="BG99:BI101"/>
    <mergeCell ref="BJ99:BL101"/>
    <mergeCell ref="B102:L104"/>
    <mergeCell ref="M102:P104"/>
    <mergeCell ref="Q102:T104"/>
    <mergeCell ref="U102:X104"/>
    <mergeCell ref="Y102:AB104"/>
    <mergeCell ref="AC102:AF104"/>
    <mergeCell ref="AG99:AO101"/>
    <mergeCell ref="AP99:AS101"/>
    <mergeCell ref="AT99:AV101"/>
    <mergeCell ref="AW99:AX101"/>
    <mergeCell ref="AY99:AZ101"/>
    <mergeCell ref="BA99:BB101"/>
    <mergeCell ref="BC96:BD98"/>
    <mergeCell ref="BE96:BF98"/>
    <mergeCell ref="BG96:BI98"/>
    <mergeCell ref="BJ96:BL98"/>
    <mergeCell ref="B99:L101"/>
    <mergeCell ref="M99:P101"/>
    <mergeCell ref="Q99:T101"/>
    <mergeCell ref="U99:X101"/>
    <mergeCell ref="Y99:AB101"/>
    <mergeCell ref="AC99:AF101"/>
    <mergeCell ref="AG96:AO98"/>
    <mergeCell ref="AP96:AS98"/>
    <mergeCell ref="AT96:AV98"/>
    <mergeCell ref="AW96:AX98"/>
    <mergeCell ref="AY96:AZ98"/>
    <mergeCell ref="BA96:BB98"/>
    <mergeCell ref="BC93:BD95"/>
    <mergeCell ref="BE93:BF95"/>
    <mergeCell ref="BG93:BI95"/>
    <mergeCell ref="BJ93:BL95"/>
    <mergeCell ref="B96:L98"/>
    <mergeCell ref="M96:P98"/>
    <mergeCell ref="Q96:T98"/>
    <mergeCell ref="U96:X98"/>
    <mergeCell ref="Y96:AB98"/>
    <mergeCell ref="AC96:AF98"/>
    <mergeCell ref="AG93:AO95"/>
    <mergeCell ref="AP93:AS95"/>
    <mergeCell ref="AT93:AV95"/>
    <mergeCell ref="AW93:AX95"/>
    <mergeCell ref="AY93:AZ95"/>
    <mergeCell ref="BA93:BB95"/>
    <mergeCell ref="BC90:BD92"/>
    <mergeCell ref="BE90:BF92"/>
    <mergeCell ref="BG90:BI92"/>
    <mergeCell ref="BJ90:BL92"/>
    <mergeCell ref="B93:L95"/>
    <mergeCell ref="M93:P95"/>
    <mergeCell ref="Q93:T95"/>
    <mergeCell ref="U93:X95"/>
    <mergeCell ref="Y93:AB95"/>
    <mergeCell ref="AC93:AF95"/>
    <mergeCell ref="AG90:AO92"/>
    <mergeCell ref="AP90:AS92"/>
    <mergeCell ref="AT90:AV92"/>
    <mergeCell ref="AW90:AX92"/>
    <mergeCell ref="AY90:AZ92"/>
    <mergeCell ref="BA90:BB92"/>
    <mergeCell ref="BC87:BD89"/>
    <mergeCell ref="BE87:BF89"/>
    <mergeCell ref="BG87:BI89"/>
    <mergeCell ref="BJ87:BL89"/>
    <mergeCell ref="B90:L92"/>
    <mergeCell ref="M90:P92"/>
    <mergeCell ref="Q90:T92"/>
    <mergeCell ref="U90:X92"/>
    <mergeCell ref="Y90:AB92"/>
    <mergeCell ref="AC90:AF92"/>
    <mergeCell ref="AG87:AO89"/>
    <mergeCell ref="AP87:AS89"/>
    <mergeCell ref="AT87:AV89"/>
    <mergeCell ref="AW87:AX89"/>
    <mergeCell ref="AY87:AZ89"/>
    <mergeCell ref="BA87:BB89"/>
    <mergeCell ref="BC84:BD86"/>
    <mergeCell ref="BE84:BF86"/>
    <mergeCell ref="BG84:BI86"/>
    <mergeCell ref="BJ84:BL86"/>
    <mergeCell ref="B87:L89"/>
    <mergeCell ref="M87:P89"/>
    <mergeCell ref="Q87:T89"/>
    <mergeCell ref="U87:X89"/>
    <mergeCell ref="Y87:AB89"/>
    <mergeCell ref="AC87:AF89"/>
    <mergeCell ref="AG84:AO86"/>
    <mergeCell ref="AP84:AS86"/>
    <mergeCell ref="AT84:AV86"/>
    <mergeCell ref="AW84:AX86"/>
    <mergeCell ref="AY84:AZ86"/>
    <mergeCell ref="BA84:BB86"/>
    <mergeCell ref="BC81:BD83"/>
    <mergeCell ref="BE81:BF83"/>
    <mergeCell ref="BG81:BI83"/>
    <mergeCell ref="BJ81:BL83"/>
    <mergeCell ref="B84:L86"/>
    <mergeCell ref="M84:P86"/>
    <mergeCell ref="Q84:T86"/>
    <mergeCell ref="U84:X86"/>
    <mergeCell ref="Y84:AB86"/>
    <mergeCell ref="AC84:AF86"/>
    <mergeCell ref="AG81:AO83"/>
    <mergeCell ref="AP81:AS83"/>
    <mergeCell ref="AT81:AV83"/>
    <mergeCell ref="AW81:AX83"/>
    <mergeCell ref="AY81:AZ83"/>
    <mergeCell ref="BA81:BB83"/>
    <mergeCell ref="BC78:BD80"/>
    <mergeCell ref="BE78:BF80"/>
    <mergeCell ref="BG78:BI80"/>
    <mergeCell ref="BJ78:BL80"/>
    <mergeCell ref="B81:L83"/>
    <mergeCell ref="M81:P83"/>
    <mergeCell ref="Q81:T83"/>
    <mergeCell ref="U81:X83"/>
    <mergeCell ref="Y81:AB83"/>
    <mergeCell ref="AC81:AF83"/>
    <mergeCell ref="AG78:AO80"/>
    <mergeCell ref="AP78:AS80"/>
    <mergeCell ref="AT78:AV80"/>
    <mergeCell ref="AW78:AX80"/>
    <mergeCell ref="AY78:AZ80"/>
    <mergeCell ref="BA78:BB80"/>
    <mergeCell ref="BC75:BD77"/>
    <mergeCell ref="BE75:BF77"/>
    <mergeCell ref="BG75:BI77"/>
    <mergeCell ref="BJ75:BL77"/>
    <mergeCell ref="B78:L80"/>
    <mergeCell ref="M78:P80"/>
    <mergeCell ref="Q78:T80"/>
    <mergeCell ref="U78:X80"/>
    <mergeCell ref="Y78:AB80"/>
    <mergeCell ref="AC78:AF80"/>
    <mergeCell ref="AG75:AO77"/>
    <mergeCell ref="AP75:AS77"/>
    <mergeCell ref="AT75:AV77"/>
    <mergeCell ref="AW75:AX77"/>
    <mergeCell ref="AY75:AZ77"/>
    <mergeCell ref="BA75:BB77"/>
    <mergeCell ref="BC72:BD74"/>
    <mergeCell ref="BE72:BF74"/>
    <mergeCell ref="BG72:BI74"/>
    <mergeCell ref="BJ72:BL74"/>
    <mergeCell ref="B75:L77"/>
    <mergeCell ref="M75:P77"/>
    <mergeCell ref="Q75:T77"/>
    <mergeCell ref="U75:X77"/>
    <mergeCell ref="Y75:AB77"/>
    <mergeCell ref="AC75:AF77"/>
    <mergeCell ref="AG72:AO74"/>
    <mergeCell ref="AP72:AS74"/>
    <mergeCell ref="AT72:AV74"/>
    <mergeCell ref="AW72:AX74"/>
    <mergeCell ref="AY72:AZ74"/>
    <mergeCell ref="BA72:BB74"/>
    <mergeCell ref="BC69:BD71"/>
    <mergeCell ref="BE69:BF71"/>
    <mergeCell ref="BG69:BI71"/>
    <mergeCell ref="BJ69:BL71"/>
    <mergeCell ref="B72:L74"/>
    <mergeCell ref="M72:P74"/>
    <mergeCell ref="Q72:T74"/>
    <mergeCell ref="U72:X74"/>
    <mergeCell ref="Y72:AB74"/>
    <mergeCell ref="AC72:AF74"/>
    <mergeCell ref="AG69:AO71"/>
    <mergeCell ref="AP69:AS71"/>
    <mergeCell ref="AT69:AV71"/>
    <mergeCell ref="AW69:AX71"/>
    <mergeCell ref="AY69:AZ71"/>
    <mergeCell ref="BA69:BB71"/>
    <mergeCell ref="BC66:BD68"/>
    <mergeCell ref="BE66:BF68"/>
    <mergeCell ref="BG66:BI68"/>
    <mergeCell ref="BJ66:BL68"/>
    <mergeCell ref="B69:L71"/>
    <mergeCell ref="M69:P71"/>
    <mergeCell ref="Q69:T71"/>
    <mergeCell ref="U69:X71"/>
    <mergeCell ref="Y69:AB71"/>
    <mergeCell ref="AC69:AF71"/>
    <mergeCell ref="AG66:AO68"/>
    <mergeCell ref="AP66:AS68"/>
    <mergeCell ref="AT66:AV68"/>
    <mergeCell ref="AW66:AX68"/>
    <mergeCell ref="AY66:AZ68"/>
    <mergeCell ref="BA66:BB68"/>
    <mergeCell ref="B66:L68"/>
    <mergeCell ref="M66:P68"/>
    <mergeCell ref="Q66:T68"/>
    <mergeCell ref="U66:X68"/>
    <mergeCell ref="Y66:AB68"/>
    <mergeCell ref="AC66:AF68"/>
    <mergeCell ref="BJ60:BL65"/>
    <mergeCell ref="B63:L65"/>
    <mergeCell ref="M63:P65"/>
    <mergeCell ref="Q63:T65"/>
    <mergeCell ref="U63:X65"/>
    <mergeCell ref="Y63:AB65"/>
    <mergeCell ref="AC63:AF65"/>
    <mergeCell ref="AW63:AX65"/>
    <mergeCell ref="AY63:AZ65"/>
    <mergeCell ref="BA63:BB65"/>
    <mergeCell ref="AP60:AS65"/>
    <mergeCell ref="AT60:AV65"/>
    <mergeCell ref="AW60:BB62"/>
    <mergeCell ref="BC60:BD65"/>
    <mergeCell ref="BE60:BF65"/>
    <mergeCell ref="BG60:BI65"/>
    <mergeCell ref="B54:AF57"/>
    <mergeCell ref="AG54:BI57"/>
    <mergeCell ref="B58:BI59"/>
    <mergeCell ref="B60:L62"/>
    <mergeCell ref="M60:P62"/>
    <mergeCell ref="Q60:T62"/>
    <mergeCell ref="U60:X62"/>
    <mergeCell ref="Y60:AB62"/>
    <mergeCell ref="AC60:AF62"/>
    <mergeCell ref="AG60:AO65"/>
    <mergeCell ref="BH48:BI50"/>
    <mergeCell ref="B51:J53"/>
    <mergeCell ref="K51:S53"/>
    <mergeCell ref="T51:AF53"/>
    <mergeCell ref="AG51:AO53"/>
    <mergeCell ref="AP51:AV53"/>
    <mergeCell ref="AW51:AY53"/>
    <mergeCell ref="AZ51:BE53"/>
    <mergeCell ref="BF51:BG53"/>
    <mergeCell ref="BH51:BI53"/>
    <mergeCell ref="BF45:BG47"/>
    <mergeCell ref="BH45:BI47"/>
    <mergeCell ref="B48:J50"/>
    <mergeCell ref="K48:S50"/>
    <mergeCell ref="T48:AF50"/>
    <mergeCell ref="AG48:AO50"/>
    <mergeCell ref="AP48:AV50"/>
    <mergeCell ref="AW48:AY50"/>
    <mergeCell ref="AZ48:BE50"/>
    <mergeCell ref="BF48:BG50"/>
    <mergeCell ref="AZ42:BE44"/>
    <mergeCell ref="BF42:BG44"/>
    <mergeCell ref="BH42:BI44"/>
    <mergeCell ref="B45:J47"/>
    <mergeCell ref="K45:S47"/>
    <mergeCell ref="T45:AF47"/>
    <mergeCell ref="AG45:AO47"/>
    <mergeCell ref="AP45:AV47"/>
    <mergeCell ref="AW45:AY47"/>
    <mergeCell ref="AZ45:BE47"/>
    <mergeCell ref="B42:J44"/>
    <mergeCell ref="K42:S44"/>
    <mergeCell ref="T42:AF44"/>
    <mergeCell ref="AG42:AO44"/>
    <mergeCell ref="AP42:AV44"/>
    <mergeCell ref="AW42:AY44"/>
    <mergeCell ref="AY36:AZ38"/>
    <mergeCell ref="BA36:BB38"/>
    <mergeCell ref="BC36:BE38"/>
    <mergeCell ref="BF36:BI38"/>
    <mergeCell ref="B39:J41"/>
    <mergeCell ref="K39:S41"/>
    <mergeCell ref="T39:AF41"/>
    <mergeCell ref="AG39:AO41"/>
    <mergeCell ref="AP39:AY41"/>
    <mergeCell ref="AZ39:BI41"/>
    <mergeCell ref="AY33:AZ35"/>
    <mergeCell ref="BA33:BB35"/>
    <mergeCell ref="BC33:BE35"/>
    <mergeCell ref="BF33:BI35"/>
    <mergeCell ref="B36:J38"/>
    <mergeCell ref="K36:S38"/>
    <mergeCell ref="T36:AF38"/>
    <mergeCell ref="AG36:AO38"/>
    <mergeCell ref="AP36:AU38"/>
    <mergeCell ref="AV36:AX38"/>
    <mergeCell ref="AY30:AZ32"/>
    <mergeCell ref="BA30:BB32"/>
    <mergeCell ref="BC30:BE32"/>
    <mergeCell ref="BF30:BI32"/>
    <mergeCell ref="B33:J35"/>
    <mergeCell ref="K33:S35"/>
    <mergeCell ref="T33:AF35"/>
    <mergeCell ref="AG33:AO35"/>
    <mergeCell ref="AP33:AU35"/>
    <mergeCell ref="AV33:AX35"/>
    <mergeCell ref="AY27:AZ29"/>
    <mergeCell ref="BA27:BB29"/>
    <mergeCell ref="BC27:BE29"/>
    <mergeCell ref="BF27:BI29"/>
    <mergeCell ref="B30:J32"/>
    <mergeCell ref="K30:S32"/>
    <mergeCell ref="T30:AF32"/>
    <mergeCell ref="AG30:AO32"/>
    <mergeCell ref="AP30:AU32"/>
    <mergeCell ref="AV30:AX32"/>
    <mergeCell ref="AY24:AZ26"/>
    <mergeCell ref="BA24:BB26"/>
    <mergeCell ref="BC24:BE26"/>
    <mergeCell ref="BF24:BI26"/>
    <mergeCell ref="B27:J29"/>
    <mergeCell ref="K27:S29"/>
    <mergeCell ref="T27:AF29"/>
    <mergeCell ref="AG27:AO29"/>
    <mergeCell ref="AP27:AU29"/>
    <mergeCell ref="AV27:AX29"/>
    <mergeCell ref="AY21:AZ23"/>
    <mergeCell ref="BA21:BB23"/>
    <mergeCell ref="BC21:BE23"/>
    <mergeCell ref="BF21:BI23"/>
    <mergeCell ref="B24:J26"/>
    <mergeCell ref="K24:S26"/>
    <mergeCell ref="T24:AF26"/>
    <mergeCell ref="AG24:AO26"/>
    <mergeCell ref="AP24:AU26"/>
    <mergeCell ref="AV24:AX26"/>
    <mergeCell ref="B21:J23"/>
    <mergeCell ref="K21:S23"/>
    <mergeCell ref="T21:AF23"/>
    <mergeCell ref="AG21:AO23"/>
    <mergeCell ref="AP21:AU23"/>
    <mergeCell ref="AV21:AX23"/>
    <mergeCell ref="B2:AO11"/>
    <mergeCell ref="AP2:AY11"/>
    <mergeCell ref="AZ2:BI11"/>
    <mergeCell ref="B12:BI15"/>
    <mergeCell ref="B16:BI17"/>
    <mergeCell ref="B18:J20"/>
    <mergeCell ref="K18:S20"/>
    <mergeCell ref="T18:AF20"/>
    <mergeCell ref="AG18:AO20"/>
    <mergeCell ref="AP18:BI20"/>
  </mergeCells>
  <conditionalFormatting sqref="AT66:AZ68 AY108:AZ119 AY123:AZ131 AY135:AZ137 AY141:AZ164 AY69:AZ104 BE66:BL164 AT69:AX164">
    <cfRule type="cellIs" dxfId="40" priority="46" operator="equal">
      <formula>0</formula>
    </cfRule>
  </conditionalFormatting>
  <conditionalFormatting sqref="AY177:AZ209">
    <cfRule type="cellIs" dxfId="39" priority="45" operator="equal">
      <formula>0</formula>
    </cfRule>
  </conditionalFormatting>
  <conditionalFormatting sqref="AE245:AK248 AO245:AQ248">
    <cfRule type="expression" dxfId="38" priority="44">
      <formula>($AB$245=0)</formula>
    </cfRule>
  </conditionalFormatting>
  <conditionalFormatting sqref="AK279:AM282">
    <cfRule type="cellIs" dxfId="37" priority="43" operator="equal">
      <formula>0</formula>
    </cfRule>
  </conditionalFormatting>
  <conditionalFormatting sqref="BH42:BI47">
    <cfRule type="cellIs" dxfId="36" priority="42" operator="equal">
      <formula>0</formula>
    </cfRule>
  </conditionalFormatting>
  <conditionalFormatting sqref="BA66:BB164">
    <cfRule type="cellIs" dxfId="35" priority="41" operator="equal">
      <formula>0</formula>
    </cfRule>
  </conditionalFormatting>
  <conditionalFormatting sqref="BG66:BL164">
    <cfRule type="cellIs" dxfId="34" priority="40" operator="lessThan">
      <formula>0</formula>
    </cfRule>
  </conditionalFormatting>
  <conditionalFormatting sqref="AZ245:BI248">
    <cfRule type="expression" dxfId="33" priority="37">
      <formula>$AW$245=0</formula>
    </cfRule>
  </conditionalFormatting>
  <conditionalFormatting sqref="AH279:AJ282">
    <cfRule type="cellIs" dxfId="32" priority="36" operator="equal">
      <formula>0</formula>
    </cfRule>
  </conditionalFormatting>
  <conditionalFormatting sqref="AL245:AN248">
    <cfRule type="expression" dxfId="31" priority="35">
      <formula>($AB$245=0)</formula>
    </cfRule>
  </conditionalFormatting>
  <conditionalFormatting sqref="AW174:BB176 AW177:AX209 BE174:BF209 BA177:BB209">
    <cfRule type="cellIs" dxfId="30" priority="34" operator="equal">
      <formula>0</formula>
    </cfRule>
  </conditionalFormatting>
  <conditionalFormatting sqref="BC66:BD164">
    <cfRule type="cellIs" dxfId="29" priority="32" operator="equal">
      <formula>0</formula>
    </cfRule>
  </conditionalFormatting>
  <conditionalFormatting sqref="BC174:BD209">
    <cfRule type="cellIs" dxfId="28" priority="31" operator="equal">
      <formula>0</formula>
    </cfRule>
  </conditionalFormatting>
  <conditionalFormatting sqref="AE241:AK244">
    <cfRule type="expression" dxfId="27" priority="30">
      <formula>($AB$245=0)</formula>
    </cfRule>
  </conditionalFormatting>
  <conditionalFormatting sqref="AO241:AQ244">
    <cfRule type="expression" dxfId="26" priority="29">
      <formula>($AB$245=0)</formula>
    </cfRule>
  </conditionalFormatting>
  <conditionalFormatting sqref="AL241:AN244">
    <cfRule type="expression" dxfId="25" priority="28">
      <formula>($AB$245=0)</formula>
    </cfRule>
  </conditionalFormatting>
  <conditionalFormatting sqref="AZ241:BI244">
    <cfRule type="expression" dxfId="24" priority="27">
      <formula>$AW$245=0</formula>
    </cfRule>
  </conditionalFormatting>
  <conditionalFormatting sqref="AY105:AZ107">
    <cfRule type="cellIs" dxfId="23" priority="26" operator="equal">
      <formula>0</formula>
    </cfRule>
  </conditionalFormatting>
  <conditionalFormatting sqref="AY120:AZ122">
    <cfRule type="cellIs" dxfId="22" priority="25" operator="equal">
      <formula>0</formula>
    </cfRule>
  </conditionalFormatting>
  <conditionalFormatting sqref="AY132:AZ134">
    <cfRule type="cellIs" dxfId="21" priority="24" operator="equal">
      <formula>0</formula>
    </cfRule>
  </conditionalFormatting>
  <conditionalFormatting sqref="AY138:AZ140">
    <cfRule type="cellIs" dxfId="20" priority="23" operator="equal">
      <formula>0</formula>
    </cfRule>
  </conditionalFormatting>
  <conditionalFormatting sqref="BJ165:BL170">
    <cfRule type="cellIs" dxfId="19" priority="22" operator="equal">
      <formula>0</formula>
    </cfRule>
  </conditionalFormatting>
  <conditionalFormatting sqref="BJ165:BL170">
    <cfRule type="cellIs" dxfId="18" priority="21" operator="lessThan">
      <formula>0</formula>
    </cfRule>
  </conditionalFormatting>
  <conditionalFormatting sqref="BJ171:BL173">
    <cfRule type="cellIs" dxfId="17" priority="20" operator="equal">
      <formula>0</formula>
    </cfRule>
  </conditionalFormatting>
  <conditionalFormatting sqref="BJ171:BL173">
    <cfRule type="cellIs" dxfId="16" priority="19" operator="lessThan">
      <formula>0</formula>
    </cfRule>
  </conditionalFormatting>
  <conditionalFormatting sqref="BH48:BI53">
    <cfRule type="cellIs" dxfId="15" priority="18" operator="equal">
      <formula>0</formula>
    </cfRule>
  </conditionalFormatting>
  <conditionalFormatting sqref="BJ174:BL176">
    <cfRule type="cellIs" dxfId="14" priority="17" operator="equal">
      <formula>0</formula>
    </cfRule>
  </conditionalFormatting>
  <conditionalFormatting sqref="BJ174:BL176">
    <cfRule type="cellIs" dxfId="13" priority="16" operator="lessThan">
      <formula>0</formula>
    </cfRule>
  </conditionalFormatting>
  <conditionalFormatting sqref="AT174:AV209">
    <cfRule type="cellIs" dxfId="12" priority="15" operator="equal">
      <formula>0</formula>
    </cfRule>
  </conditionalFormatting>
  <conditionalFormatting sqref="BM66">
    <cfRule type="cellIs" dxfId="11" priority="14" operator="equal">
      <formula>0</formula>
    </cfRule>
  </conditionalFormatting>
  <conditionalFormatting sqref="BM66">
    <cfRule type="cellIs" dxfId="10" priority="13" operator="lessThan">
      <formula>0</formula>
    </cfRule>
  </conditionalFormatting>
  <conditionalFormatting sqref="BM69 BM75 BM78 BM81 BM84 BM87 BM90 BM93 BM96 BM99 BM102 BM105 BM108 BM111 BM114 BM117 BM120 BM123 BM126 BM129 BM132 BM135 BM138 BM141 BM144 BM147 BM153 BM156 BM159 BM162 BM165 BM168 BM171 BM174 BM177 BM180 BM183 BM186 BM189 BM192 BM195 BM198 BM201 BM204 BM207 BM210 BM213 BM216 BM219 BM222 BM225 BM228 BM231 BM234 BM237 BM240 BM243 BM246 BM249 BM252 BM255 BM258 BM261 BM264 BM267 BM270 BM273 BM276 BM279 BM282 BM285 BM288 BM291 BM294 BM297 BM300 BM303 BM306 BM309 BM312 BM315 BM318 BM321 BM324 BM327 BM330 BM333 BM336 BM339 BM342 BM345 BM348 BM351 BM354 BM357 BM360 BM363 BM366 BM369 BM372 BM375 BM378 BM381 BM384 BM387 BM390 BM393 BM396 BM399 BM402 BM405 BM408 BM411 BM414 BM417 BM420 BM423 BM426 BM429 BM432 BM435 BM438 BM441 BM444 BM447 BM450">
    <cfRule type="cellIs" dxfId="9" priority="10" operator="equal">
      <formula>0</formula>
    </cfRule>
  </conditionalFormatting>
  <conditionalFormatting sqref="BM69 BM75 BM78 BM81 BM84 BM87 BM90 BM93 BM96 BM99 BM102 BM105 BM108 BM111 BM114 BM117 BM120 BM123 BM126 BM129 BM132 BM135 BM138 BM141 BM144 BM147 BM153 BM156 BM159 BM162 BM165 BM168 BM171 BM174 BM177 BM180 BM183 BM186 BM189 BM192 BM195 BM198 BM201 BM204 BM207 BM210 BM213 BM216 BM219 BM222 BM225 BM228 BM231 BM234 BM237 BM240 BM243 BM246 BM249 BM252 BM255 BM258 BM261 BM264 BM267 BM270 BM273 BM276 BM279 BM282 BM285 BM288 BM291 BM294 BM297 BM300 BM303 BM306 BM309 BM312 BM315 BM318 BM321 BM324 BM327 BM330 BM333 BM336 BM339 BM342 BM345 BM348 BM351 BM354 BM357 BM360 BM363 BM366 BM369 BM372 BM375 BM378 BM381 BM384 BM387 BM390 BM393 BM396 BM399 BM402 BM405 BM408 BM411 BM414 BM417 BM420 BM423 BM426 BM429 BM432 BM435 BM438 BM441 BM444 BM447 BM450">
    <cfRule type="cellIs" dxfId="8" priority="9" operator="lessThan">
      <formula>0</formula>
    </cfRule>
  </conditionalFormatting>
  <conditionalFormatting sqref="BG174:BI209">
    <cfRule type="cellIs" dxfId="7" priority="8" operator="equal">
      <formula>0</formula>
    </cfRule>
  </conditionalFormatting>
  <conditionalFormatting sqref="BG174:BI209">
    <cfRule type="cellIs" dxfId="6" priority="7" operator="lessThan">
      <formula>0</formula>
    </cfRule>
  </conditionalFormatting>
  <conditionalFormatting sqref="AT165:AZ167 BE165:BI167">
    <cfRule type="cellIs" dxfId="5" priority="6" operator="equal">
      <formula>0</formula>
    </cfRule>
  </conditionalFormatting>
  <conditionalFormatting sqref="BA165:BB167">
    <cfRule type="cellIs" dxfId="4" priority="5" operator="equal">
      <formula>0</formula>
    </cfRule>
  </conditionalFormatting>
  <conditionalFormatting sqref="BG165:BI167">
    <cfRule type="cellIs" dxfId="3" priority="4" operator="lessThan">
      <formula>0</formula>
    </cfRule>
  </conditionalFormatting>
  <conditionalFormatting sqref="BC165:BD167">
    <cfRule type="cellIs" dxfId="2" priority="3" operator="equal">
      <formula>0</formula>
    </cfRule>
  </conditionalFormatting>
  <conditionalFormatting sqref="BM150">
    <cfRule type="cellIs" dxfId="1" priority="2" operator="equal">
      <formula>0</formula>
    </cfRule>
  </conditionalFormatting>
  <conditionalFormatting sqref="BM150">
    <cfRule type="cellIs" dxfId="0" priority="1" operator="lessThan">
      <formula>0</formula>
    </cfRule>
  </conditionalFormatting>
  <printOptions horizontalCentered="1"/>
  <pageMargins left="0.25" right="0.25" top="0.25" bottom="0.25" header="0" footer="0"/>
  <pageSetup scale="15" orientation="portrait" r:id="rId1"/>
  <drawing r:id="rId2"/>
  <legacyDrawing r:id="rId3"/>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22</vt:i4>
      </vt:variant>
      <vt:variant>
        <vt:lpstr>Named Ranges</vt:lpstr>
      </vt:variant>
      <vt:variant>
        <vt:i4>22</vt:i4>
      </vt:variant>
    </vt:vector>
  </HeadingPairs>
  <TitlesOfParts>
    <vt:vector size="44" baseType="lpstr">
      <vt:lpstr>05.02</vt:lpstr>
      <vt:lpstr>06.02</vt:lpstr>
      <vt:lpstr>07.02</vt:lpstr>
      <vt:lpstr>08.02</vt:lpstr>
      <vt:lpstr>09.02</vt:lpstr>
      <vt:lpstr>10.02</vt:lpstr>
      <vt:lpstr>11.02</vt:lpstr>
      <vt:lpstr>12.02</vt:lpstr>
      <vt:lpstr>13.02</vt:lpstr>
      <vt:lpstr>14.02</vt:lpstr>
      <vt:lpstr>15.02</vt:lpstr>
      <vt:lpstr>16.02</vt:lpstr>
      <vt:lpstr>17.02</vt:lpstr>
      <vt:lpstr>18.02</vt:lpstr>
      <vt:lpstr>19.02</vt:lpstr>
      <vt:lpstr>20.02</vt:lpstr>
      <vt:lpstr>21.02</vt:lpstr>
      <vt:lpstr>22.02</vt:lpstr>
      <vt:lpstr>23.02</vt:lpstr>
      <vt:lpstr>24.02</vt:lpstr>
      <vt:lpstr>25.02</vt:lpstr>
      <vt:lpstr>inventory</vt:lpstr>
      <vt:lpstr>'05.02'!Print_Area</vt:lpstr>
      <vt:lpstr>'06.02'!Print_Area</vt:lpstr>
      <vt:lpstr>'07.02'!Print_Area</vt:lpstr>
      <vt:lpstr>'08.02'!Print_Area</vt:lpstr>
      <vt:lpstr>'09.02'!Print_Area</vt:lpstr>
      <vt:lpstr>'10.02'!Print_Area</vt:lpstr>
      <vt:lpstr>'11.02'!Print_Area</vt:lpstr>
      <vt:lpstr>'12.02'!Print_Area</vt:lpstr>
      <vt:lpstr>'13.02'!Print_Area</vt:lpstr>
      <vt:lpstr>'14.02'!Print_Area</vt:lpstr>
      <vt:lpstr>'15.02'!Print_Area</vt:lpstr>
      <vt:lpstr>'16.02'!Print_Area</vt:lpstr>
      <vt:lpstr>'17.02'!Print_Area</vt:lpstr>
      <vt:lpstr>'18.02'!Print_Area</vt:lpstr>
      <vt:lpstr>'19.02'!Print_Area</vt:lpstr>
      <vt:lpstr>'20.02'!Print_Area</vt:lpstr>
      <vt:lpstr>'21.02'!Print_Area</vt:lpstr>
      <vt:lpstr>'22.02'!Print_Area</vt:lpstr>
      <vt:lpstr>'23.02'!Print_Area</vt:lpstr>
      <vt:lpstr>'24.02'!Print_Area</vt:lpstr>
      <vt:lpstr>'25.02'!Print_Area</vt:lpstr>
      <vt:lpstr>inventory!Print_Area</vt:lpstr>
    </vt:vector>
  </TitlesOfParts>
  <Company>Halliburton</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Erle P. Halliburton</dc:creator>
  <cp:lastModifiedBy>Baroid</cp:lastModifiedBy>
  <cp:lastPrinted>2021-02-24T20:28:43Z</cp:lastPrinted>
  <dcterms:created xsi:type="dcterms:W3CDTF">2017-04-08T16:13:15Z</dcterms:created>
  <dcterms:modified xsi:type="dcterms:W3CDTF">2021-02-24T20:29:17Z</dcterms:modified>
</cp:coreProperties>
</file>